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drawings/drawing2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drawings/drawing3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ctrlProps/ctrlProp8.xml" ContentType="application/vnd.ms-excel.controlproperties+xml"/>
  <Override PartName="/xl/ctrlProps/ctrlProp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CurveManager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395" yWindow="150" windowWidth="15405" windowHeight="9165" tabRatio="718" activeTab="3"/>
  </bookViews>
  <sheets>
    <sheet name="IROQZ2" sheetId="1" r:id="rId1"/>
    <sheet name="IROQ" sheetId="2" r:id="rId2"/>
    <sheet name="Tables" sheetId="3" r:id="rId3"/>
    <sheet name="TETCO_TRANSCO" sheetId="4" r:id="rId4"/>
    <sheet name="Listen" sheetId="5" r:id="rId5"/>
    <sheet name="ALGO_TENN" sheetId="6" r:id="rId6"/>
    <sheet name="Publish" sheetId="7" r:id="rId7"/>
    <sheet name="Averaging" sheetId="8" r:id="rId8"/>
    <sheet name="DBReport" sheetId="9" r:id="rId9"/>
  </sheets>
  <externalReferences>
    <externalReference r:id="rId10"/>
    <externalReference r:id="rId11"/>
  </externalReferences>
  <definedNames>
    <definedName name="_xlnm._FilterDatabase" localSheetId="7" hidden="1">Averaging!$A$6:$BJ$9</definedName>
    <definedName name="aDate" localSheetId="4">Listen!$B$5</definedName>
    <definedName name="aDiscount_factor">Listen!$A$5</definedName>
    <definedName name="apCurve">#REF!</definedName>
    <definedName name="apDate">#REF!</definedName>
    <definedName name="apRisk">#REF!</definedName>
    <definedName name="Basis_Adjustment">#REF!</definedName>
    <definedName name="cmCurve">#REF!</definedName>
    <definedName name="Curve_Code">Averaging!$A$3</definedName>
    <definedName name="CurveCode" localSheetId="4">Listen!$B$3</definedName>
    <definedName name="dCurveCode">Publish!$C$6</definedName>
    <definedName name="dDate">Publish!$C$8</definedName>
    <definedName name="Derived">#REF!</definedName>
    <definedName name="Discount_Factor">Publish!$A$8</definedName>
    <definedName name="dRiskType">Publish!$C$7</definedName>
    <definedName name="Effective_Date">#REF!</definedName>
    <definedName name="Environment" localSheetId="4">Listen!#REF!</definedName>
    <definedName name="Environment">Publish!$D$5</definedName>
    <definedName name="HPL_PASTE">#REF!</definedName>
    <definedName name="HPLClear">#REF!</definedName>
    <definedName name="HPLSHPDynaRange">OFFSET(#REF!,0,0,COUNTA(#REF!),1)</definedName>
    <definedName name="Index_Adjustment">#REF!</definedName>
    <definedName name="Interest_Rate">#REF!</definedName>
    <definedName name="network">Publish!$G$5</definedName>
    <definedName name="Period">Averaging!$A$5</definedName>
    <definedName name="_xlnm.Print_Area" localSheetId="3">TETCO_TRANSCO!$A$1:$R$195</definedName>
    <definedName name="rAmount">DBReport!$E$3</definedName>
    <definedName name="rBookType">DBReport!$B$3</definedName>
    <definedName name="rCurveCode">DBReport!$A$3</definedName>
    <definedName name="rCurveDefID">DBReport!$F$3</definedName>
    <definedName name="rCurveDefIdStatus">DBReport!$G$3</definedName>
    <definedName name="rCurvePointStatus">DBReport!$H$3</definedName>
    <definedName name="rCurveType">DBReport!$C$3</definedName>
    <definedName name="Reference_Date">#REF!</definedName>
    <definedName name="rEffDate">DBReport!$B$2</definedName>
    <definedName name="Risk">Averaging!$A$4</definedName>
    <definedName name="RiskType" localSheetId="4">Listen!$B$4</definedName>
    <definedName name="rngBlue">#REF!</definedName>
    <definedName name="rngPurple">#REF!</definedName>
    <definedName name="rRefDate">DBReport!$D$3</definedName>
    <definedName name="rTimeStamp">DBReport!$J$3</definedName>
    <definedName name="rUpdateMsg">DBReport!$I$3</definedName>
    <definedName name="service">Publish!$J$5</definedName>
    <definedName name="tblMthAdj" localSheetId="5">[1]Tables!$A$3:$D$14</definedName>
    <definedName name="tblMthAdj" localSheetId="2">Tables!$A$3:$D$14</definedName>
    <definedName name="tblMthAdj" localSheetId="3">[1]Tables!$A$3:$D$14</definedName>
    <definedName name="tblMthAdj">#REF!</definedName>
    <definedName name="Telerate_Instrument">#REF!</definedName>
    <definedName name="Telerate_Producer">#REF!</definedName>
    <definedName name="Test">Publish!$B$8</definedName>
  </definedNames>
  <calcPr calcId="152511" calcOnSave="0"/>
</workbook>
</file>

<file path=xl/calcChain.xml><?xml version="1.0" encoding="utf-8"?>
<calcChain xmlns="http://schemas.openxmlformats.org/spreadsheetml/2006/main">
  <c r="D1" i="6" l="1"/>
  <c r="G1" i="6"/>
  <c r="J1" i="6"/>
  <c r="L1" i="6"/>
  <c r="M1" i="6"/>
  <c r="P1" i="6"/>
  <c r="Q1" i="6"/>
  <c r="B2" i="6"/>
  <c r="A3" i="6"/>
  <c r="A2" i="6" s="1"/>
  <c r="B3" i="6"/>
  <c r="E3" i="6"/>
  <c r="F3" i="6"/>
  <c r="H3" i="6"/>
  <c r="G3" i="6" s="1"/>
  <c r="I3" i="6"/>
  <c r="J3" i="6"/>
  <c r="K3" i="6"/>
  <c r="L3" i="6"/>
  <c r="N3" i="6"/>
  <c r="M3" i="6" s="1"/>
  <c r="O3" i="6"/>
  <c r="B4" i="6"/>
  <c r="E4" i="6"/>
  <c r="D4" i="6" s="1"/>
  <c r="F4" i="6"/>
  <c r="H4" i="6"/>
  <c r="I4" i="6"/>
  <c r="J4" i="6"/>
  <c r="K4" i="6"/>
  <c r="L4" i="6"/>
  <c r="N4" i="6"/>
  <c r="M4" i="6" s="1"/>
  <c r="O4" i="6"/>
  <c r="B5" i="6"/>
  <c r="E5" i="6"/>
  <c r="D5" i="6" s="1"/>
  <c r="F5" i="6"/>
  <c r="H5" i="6"/>
  <c r="I5" i="6"/>
  <c r="G5" i="6" s="1"/>
  <c r="K5" i="6"/>
  <c r="L5" i="6"/>
  <c r="M5" i="6"/>
  <c r="N5" i="6"/>
  <c r="O5" i="6"/>
  <c r="B6" i="6"/>
  <c r="E6" i="6"/>
  <c r="F6" i="6"/>
  <c r="D6" i="6" s="1"/>
  <c r="H6" i="6"/>
  <c r="G6" i="6" s="1"/>
  <c r="I6" i="6"/>
  <c r="K6" i="6"/>
  <c r="J6" i="6" s="1"/>
  <c r="L6" i="6"/>
  <c r="N6" i="6"/>
  <c r="M6" i="6" s="1"/>
  <c r="O6" i="6"/>
  <c r="A7" i="6"/>
  <c r="B7" i="6"/>
  <c r="E8" i="6"/>
  <c r="H8" i="6"/>
  <c r="I8" i="6" s="1"/>
  <c r="I1" i="6" s="1"/>
  <c r="K8" i="6"/>
  <c r="K1" i="6" s="1"/>
  <c r="L8" i="6"/>
  <c r="N8" i="6"/>
  <c r="N1" i="6" s="1"/>
  <c r="O8" i="6"/>
  <c r="O1" i="6" s="1"/>
  <c r="D10" i="6"/>
  <c r="E10" i="6"/>
  <c r="F10" i="6"/>
  <c r="I10" i="6" s="1"/>
  <c r="O10" i="6" s="1"/>
  <c r="L10" i="6"/>
  <c r="Q10" i="6"/>
  <c r="AA10" i="6"/>
  <c r="AB10" i="6"/>
  <c r="AC10" i="6"/>
  <c r="AD10" i="6"/>
  <c r="AE10" i="6"/>
  <c r="AF10" i="6"/>
  <c r="AI10" i="6"/>
  <c r="AJ10" i="6"/>
  <c r="AK10" i="6"/>
  <c r="AM10" i="6"/>
  <c r="AO10" i="6"/>
  <c r="AP10" i="6"/>
  <c r="AT10" i="6" s="1"/>
  <c r="AQ10" i="6"/>
  <c r="AR10" i="6"/>
  <c r="AU10" i="6" s="1"/>
  <c r="AS10" i="6"/>
  <c r="AW10" i="6"/>
  <c r="AZ10" i="6" s="1"/>
  <c r="AX10" i="6"/>
  <c r="AY10" i="6"/>
  <c r="BA10" i="6" s="1"/>
  <c r="B11" i="6"/>
  <c r="E11" i="6"/>
  <c r="D11" i="6" s="1"/>
  <c r="F11" i="6"/>
  <c r="J11" i="6"/>
  <c r="K11" i="6"/>
  <c r="L11" i="6"/>
  <c r="M11" i="6"/>
  <c r="Q11" i="6"/>
  <c r="AA11" i="6"/>
  <c r="AB11" i="6"/>
  <c r="AC11" i="6"/>
  <c r="AD11" i="6"/>
  <c r="AG11" i="6" s="1"/>
  <c r="AE11" i="6"/>
  <c r="AI11" i="6"/>
  <c r="AJ11" i="6"/>
  <c r="AK11" i="6"/>
  <c r="AM11" i="6" s="1"/>
  <c r="AO11" i="6"/>
  <c r="AP11" i="6"/>
  <c r="AQ11" i="6"/>
  <c r="AU11" i="6" s="1"/>
  <c r="AR11" i="6"/>
  <c r="AS11" i="6"/>
  <c r="AW11" i="6"/>
  <c r="AX11" i="6"/>
  <c r="AY11" i="6"/>
  <c r="BA11" i="6"/>
  <c r="B12" i="6"/>
  <c r="E12" i="6"/>
  <c r="F12" i="6"/>
  <c r="H12" i="6"/>
  <c r="K12" i="6"/>
  <c r="Q12" i="6"/>
  <c r="I12" i="6" s="1"/>
  <c r="AA12" i="6"/>
  <c r="AB12" i="6"/>
  <c r="AC12" i="6"/>
  <c r="AG12" i="6" s="1"/>
  <c r="AD12" i="6"/>
  <c r="AE12" i="6"/>
  <c r="AI12" i="6"/>
  <c r="AJ12" i="6"/>
  <c r="AK12" i="6"/>
  <c r="AM12" i="6"/>
  <c r="AO12" i="6"/>
  <c r="AT12" i="6" s="1"/>
  <c r="AP12" i="6"/>
  <c r="AQ12" i="6"/>
  <c r="AR12" i="6"/>
  <c r="AS12" i="6"/>
  <c r="AU12" i="6"/>
  <c r="AW12" i="6"/>
  <c r="AZ12" i="6" s="1"/>
  <c r="AX12" i="6"/>
  <c r="BA12" i="6" s="1"/>
  <c r="AY12" i="6"/>
  <c r="B13" i="6"/>
  <c r="E13" i="6"/>
  <c r="F13" i="6"/>
  <c r="L13" i="6"/>
  <c r="Q13" i="6"/>
  <c r="AA13" i="6"/>
  <c r="AB13" i="6"/>
  <c r="AC13" i="6"/>
  <c r="AD13" i="6"/>
  <c r="AE13" i="6"/>
  <c r="AG13" i="6"/>
  <c r="AI13" i="6"/>
  <c r="AJ13" i="6"/>
  <c r="AK13" i="6"/>
  <c r="AM13" i="6" s="1"/>
  <c r="AO13" i="6"/>
  <c r="AP13" i="6"/>
  <c r="AQ13" i="6"/>
  <c r="AR13" i="6"/>
  <c r="AS13" i="6"/>
  <c r="AW13" i="6"/>
  <c r="AX13" i="6"/>
  <c r="BA13" i="6" s="1"/>
  <c r="AY13" i="6"/>
  <c r="AZ13" i="6"/>
  <c r="B14" i="6"/>
  <c r="E14" i="6"/>
  <c r="D14" i="6" s="1"/>
  <c r="F14" i="6"/>
  <c r="L14" i="6" s="1"/>
  <c r="J14" i="6"/>
  <c r="K14" i="6"/>
  <c r="AA14" i="6"/>
  <c r="AF14" i="6" s="1"/>
  <c r="AB14" i="6"/>
  <c r="AC14" i="6"/>
  <c r="AD14" i="6"/>
  <c r="AE14" i="6"/>
  <c r="AG14" i="6"/>
  <c r="AI14" i="6"/>
  <c r="AL14" i="6" s="1"/>
  <c r="AJ14" i="6"/>
  <c r="AK14" i="6"/>
  <c r="AM14" i="6"/>
  <c r="AO14" i="6"/>
  <c r="AP14" i="6"/>
  <c r="AQ14" i="6"/>
  <c r="AR14" i="6"/>
  <c r="AS14" i="6"/>
  <c r="AT14" i="6"/>
  <c r="AW14" i="6"/>
  <c r="AX14" i="6"/>
  <c r="AY14" i="6"/>
  <c r="AZ14" i="6"/>
  <c r="BA14" i="6"/>
  <c r="B15" i="6"/>
  <c r="AT15" i="6" s="1"/>
  <c r="E15" i="6"/>
  <c r="H15" i="6" s="1"/>
  <c r="F15" i="6"/>
  <c r="D15" i="6" s="1"/>
  <c r="G15" i="6"/>
  <c r="K15" i="6"/>
  <c r="L15" i="6"/>
  <c r="N15" i="6"/>
  <c r="M15" i="6" s="1"/>
  <c r="AA15" i="6"/>
  <c r="AB15" i="6"/>
  <c r="AC15" i="6"/>
  <c r="AD15" i="6"/>
  <c r="AG15" i="6" s="1"/>
  <c r="AE15" i="6"/>
  <c r="AF15" i="6"/>
  <c r="AI15" i="6"/>
  <c r="AJ15" i="6"/>
  <c r="AK15" i="6"/>
  <c r="AM15" i="6" s="1"/>
  <c r="AO15" i="6"/>
  <c r="AP15" i="6"/>
  <c r="AQ15" i="6"/>
  <c r="AU15" i="6" s="1"/>
  <c r="AR15" i="6"/>
  <c r="AS15" i="6"/>
  <c r="AW15" i="6"/>
  <c r="AZ15" i="6" s="1"/>
  <c r="AX15" i="6"/>
  <c r="AY15" i="6"/>
  <c r="BA15" i="6" s="1"/>
  <c r="B16" i="6"/>
  <c r="E16" i="6"/>
  <c r="F16" i="6"/>
  <c r="H16" i="6"/>
  <c r="K16" i="6"/>
  <c r="Q16" i="6"/>
  <c r="AA16" i="6"/>
  <c r="AF16" i="6" s="1"/>
  <c r="AB16" i="6"/>
  <c r="AC16" i="6"/>
  <c r="AD16" i="6"/>
  <c r="AE16" i="6"/>
  <c r="AI16" i="6"/>
  <c r="AJ16" i="6"/>
  <c r="AK16" i="6"/>
  <c r="AM16" i="6" s="1"/>
  <c r="AO16" i="6"/>
  <c r="AP16" i="6"/>
  <c r="AQ16" i="6"/>
  <c r="AR16" i="6"/>
  <c r="AU16" i="6" s="1"/>
  <c r="AS16" i="6"/>
  <c r="AT16" i="6"/>
  <c r="AW16" i="6"/>
  <c r="AX16" i="6"/>
  <c r="AY16" i="6"/>
  <c r="B17" i="6"/>
  <c r="E17" i="6"/>
  <c r="D17" i="6" s="1"/>
  <c r="F17" i="6"/>
  <c r="L17" i="6" s="1"/>
  <c r="H17" i="6"/>
  <c r="Q17" i="6"/>
  <c r="AA17" i="6"/>
  <c r="AB17" i="6"/>
  <c r="AF17" i="6" s="1"/>
  <c r="AC17" i="6"/>
  <c r="AD17" i="6"/>
  <c r="AG17" i="6" s="1"/>
  <c r="AE17" i="6"/>
  <c r="AI17" i="6"/>
  <c r="AJ17" i="6"/>
  <c r="AK17" i="6"/>
  <c r="AM17" i="6"/>
  <c r="AO17" i="6"/>
  <c r="AP17" i="6"/>
  <c r="AQ17" i="6"/>
  <c r="AR17" i="6"/>
  <c r="AS17" i="6"/>
  <c r="AW17" i="6"/>
  <c r="AX17" i="6"/>
  <c r="AY17" i="6"/>
  <c r="B18" i="6"/>
  <c r="E18" i="6"/>
  <c r="F18" i="6"/>
  <c r="G18" i="6"/>
  <c r="H18" i="6"/>
  <c r="N18" i="6" s="1"/>
  <c r="K18" i="6"/>
  <c r="M18" i="6"/>
  <c r="Q18" i="6"/>
  <c r="AA18" i="6"/>
  <c r="AB18" i="6"/>
  <c r="AC18" i="6"/>
  <c r="AG18" i="6" s="1"/>
  <c r="AD18" i="6"/>
  <c r="AE18" i="6"/>
  <c r="AI18" i="6"/>
  <c r="AJ18" i="6"/>
  <c r="AK18" i="6"/>
  <c r="AM18" i="6"/>
  <c r="AO18" i="6"/>
  <c r="AP18" i="6"/>
  <c r="AQ18" i="6"/>
  <c r="AR18" i="6"/>
  <c r="AS18" i="6"/>
  <c r="AT18" i="6"/>
  <c r="AU18" i="6"/>
  <c r="AW18" i="6"/>
  <c r="AX18" i="6"/>
  <c r="BA18" i="6" s="1"/>
  <c r="AY18" i="6"/>
  <c r="B19" i="6"/>
  <c r="E19" i="6"/>
  <c r="F19" i="6"/>
  <c r="Q19" i="6"/>
  <c r="AA19" i="6"/>
  <c r="AB19" i="6"/>
  <c r="AC19" i="6"/>
  <c r="AD19" i="6"/>
  <c r="AE19" i="6"/>
  <c r="AF19" i="6"/>
  <c r="AG19" i="6"/>
  <c r="AI19" i="6"/>
  <c r="AJ19" i="6"/>
  <c r="AK19" i="6"/>
  <c r="AM19" i="6"/>
  <c r="AO19" i="6"/>
  <c r="AP19" i="6"/>
  <c r="AQ19" i="6"/>
  <c r="AU19" i="6" s="1"/>
  <c r="AR19" i="6"/>
  <c r="AS19" i="6"/>
  <c r="AW19" i="6"/>
  <c r="AX19" i="6"/>
  <c r="AY19" i="6"/>
  <c r="BA19" i="6" s="1"/>
  <c r="AZ19" i="6"/>
  <c r="B20" i="6"/>
  <c r="E20" i="6"/>
  <c r="K20" i="6" s="1"/>
  <c r="F20" i="6"/>
  <c r="H20" i="6"/>
  <c r="Q20" i="6"/>
  <c r="AA20" i="6"/>
  <c r="AB20" i="6"/>
  <c r="AF20" i="6" s="1"/>
  <c r="AC20" i="6"/>
  <c r="AG20" i="6" s="1"/>
  <c r="AD20" i="6"/>
  <c r="AE20" i="6"/>
  <c r="AI20" i="6"/>
  <c r="AJ20" i="6"/>
  <c r="AK20" i="6"/>
  <c r="AO20" i="6"/>
  <c r="AT20" i="6" s="1"/>
  <c r="AP20" i="6"/>
  <c r="AQ20" i="6"/>
  <c r="AR20" i="6"/>
  <c r="AS20" i="6"/>
  <c r="AU20" i="6"/>
  <c r="AW20" i="6"/>
  <c r="AX20" i="6"/>
  <c r="BA20" i="6" s="1"/>
  <c r="AY20" i="6"/>
  <c r="AZ20" i="6"/>
  <c r="B21" i="6"/>
  <c r="E21" i="6"/>
  <c r="F21" i="6"/>
  <c r="K21" i="6"/>
  <c r="J21" i="6" s="1"/>
  <c r="L21" i="6"/>
  <c r="Q21" i="6"/>
  <c r="I21" i="6" s="1"/>
  <c r="O21" i="6" s="1"/>
  <c r="AA21" i="6"/>
  <c r="AB21" i="6"/>
  <c r="AC21" i="6"/>
  <c r="AD21" i="6"/>
  <c r="AE21" i="6"/>
  <c r="AG21" i="6"/>
  <c r="AI21" i="6"/>
  <c r="AJ21" i="6"/>
  <c r="AM21" i="6" s="1"/>
  <c r="AK21" i="6"/>
  <c r="AO21" i="6"/>
  <c r="AP21" i="6"/>
  <c r="AQ21" i="6"/>
  <c r="AR21" i="6"/>
  <c r="AS21" i="6"/>
  <c r="AW21" i="6"/>
  <c r="AX21" i="6"/>
  <c r="BA21" i="6" s="1"/>
  <c r="AY21" i="6"/>
  <c r="B22" i="6"/>
  <c r="E22" i="6"/>
  <c r="H22" i="6" s="1"/>
  <c r="F22" i="6"/>
  <c r="G22" i="6"/>
  <c r="I22" i="6"/>
  <c r="O22" i="6" s="1"/>
  <c r="K22" i="6"/>
  <c r="L22" i="6"/>
  <c r="N22" i="6"/>
  <c r="AA22" i="6"/>
  <c r="AB22" i="6"/>
  <c r="AC22" i="6"/>
  <c r="AG22" i="6" s="1"/>
  <c r="AD22" i="6"/>
  <c r="AE22" i="6"/>
  <c r="AI22" i="6"/>
  <c r="AJ22" i="6"/>
  <c r="AK22" i="6"/>
  <c r="AM22" i="6"/>
  <c r="AO22" i="6"/>
  <c r="AP22" i="6"/>
  <c r="AQ22" i="6"/>
  <c r="AR22" i="6"/>
  <c r="AS22" i="6"/>
  <c r="AU22" i="6"/>
  <c r="AW22" i="6"/>
  <c r="AX22" i="6"/>
  <c r="BA22" i="6" s="1"/>
  <c r="AY22" i="6"/>
  <c r="B23" i="6"/>
  <c r="E23" i="6"/>
  <c r="F23" i="6"/>
  <c r="L23" i="6"/>
  <c r="Q23" i="6"/>
  <c r="AA23" i="6"/>
  <c r="AB23" i="6"/>
  <c r="AC23" i="6"/>
  <c r="AD23" i="6"/>
  <c r="AE23" i="6"/>
  <c r="AF23" i="6"/>
  <c r="AG23" i="6"/>
  <c r="AI23" i="6"/>
  <c r="AJ23" i="6"/>
  <c r="AM23" i="6" s="1"/>
  <c r="AK23" i="6"/>
  <c r="AO23" i="6"/>
  <c r="AT23" i="6" s="1"/>
  <c r="AP23" i="6"/>
  <c r="AQ23" i="6"/>
  <c r="AR23" i="6"/>
  <c r="AS23" i="6"/>
  <c r="AW23" i="6"/>
  <c r="AZ23" i="6" s="1"/>
  <c r="AX23" i="6"/>
  <c r="AY23" i="6"/>
  <c r="BA23" i="6" s="1"/>
  <c r="B24" i="6"/>
  <c r="D24" i="6"/>
  <c r="E24" i="6"/>
  <c r="G24" i="6"/>
  <c r="H24" i="6"/>
  <c r="J24" i="6"/>
  <c r="K24" i="6"/>
  <c r="L24" i="6"/>
  <c r="M24" i="6"/>
  <c r="N24" i="6"/>
  <c r="O24" i="6"/>
  <c r="Q24" i="6"/>
  <c r="AA24" i="6"/>
  <c r="AB24" i="6"/>
  <c r="AC24" i="6"/>
  <c r="AD24" i="6"/>
  <c r="AE24" i="6"/>
  <c r="AI24" i="6"/>
  <c r="AJ24" i="6"/>
  <c r="AM24" i="6" s="1"/>
  <c r="AK24" i="6"/>
  <c r="AL24" i="6"/>
  <c r="AO24" i="6"/>
  <c r="AP24" i="6"/>
  <c r="AQ24" i="6"/>
  <c r="AR24" i="6"/>
  <c r="AS24" i="6"/>
  <c r="AU24" i="6"/>
  <c r="AW24" i="6"/>
  <c r="AX24" i="6"/>
  <c r="BA24" i="6" s="1"/>
  <c r="AY24" i="6"/>
  <c r="B25" i="6"/>
  <c r="AF25" i="6" s="1"/>
  <c r="E25" i="6"/>
  <c r="F25" i="6"/>
  <c r="H25" i="6"/>
  <c r="K25" i="6"/>
  <c r="Q25" i="6"/>
  <c r="AA25" i="6"/>
  <c r="AB25" i="6"/>
  <c r="AC25" i="6"/>
  <c r="AD25" i="6"/>
  <c r="AE25" i="6"/>
  <c r="AG25" i="6"/>
  <c r="AI25" i="6"/>
  <c r="AJ25" i="6"/>
  <c r="AK25" i="6"/>
  <c r="AM25" i="6" s="1"/>
  <c r="AO25" i="6"/>
  <c r="AP25" i="6"/>
  <c r="AQ25" i="6"/>
  <c r="AR25" i="6"/>
  <c r="AS25" i="6"/>
  <c r="AT25" i="6"/>
  <c r="AU25" i="6"/>
  <c r="AW25" i="6"/>
  <c r="AX25" i="6"/>
  <c r="BA25" i="6" s="1"/>
  <c r="AY25" i="6"/>
  <c r="AZ25" i="6"/>
  <c r="B26" i="6"/>
  <c r="D26" i="6"/>
  <c r="E26" i="6"/>
  <c r="F26" i="6"/>
  <c r="I26" i="6"/>
  <c r="O26" i="6" s="1"/>
  <c r="L26" i="6"/>
  <c r="AL26" i="6" s="1"/>
  <c r="Q26" i="6"/>
  <c r="AA26" i="6"/>
  <c r="AB26" i="6"/>
  <c r="AC26" i="6"/>
  <c r="AD26" i="6"/>
  <c r="AE26" i="6"/>
  <c r="AF26" i="6"/>
  <c r="AI26" i="6"/>
  <c r="AJ26" i="6"/>
  <c r="AK26" i="6"/>
  <c r="AM26" i="6" s="1"/>
  <c r="AO26" i="6"/>
  <c r="AP26" i="6"/>
  <c r="AQ26" i="6"/>
  <c r="AU26" i="6" s="1"/>
  <c r="AR26" i="6"/>
  <c r="AS26" i="6"/>
  <c r="AW26" i="6"/>
  <c r="AZ26" i="6" s="1"/>
  <c r="AX26" i="6"/>
  <c r="AY26" i="6"/>
  <c r="BA26" i="6"/>
  <c r="B27" i="6"/>
  <c r="E27" i="6"/>
  <c r="F27" i="6"/>
  <c r="H27" i="6"/>
  <c r="K27" i="6"/>
  <c r="Q27" i="6"/>
  <c r="AA27" i="6"/>
  <c r="AB27" i="6"/>
  <c r="AC27" i="6"/>
  <c r="AG27" i="6" s="1"/>
  <c r="AD27" i="6"/>
  <c r="AE27" i="6"/>
  <c r="AI27" i="6"/>
  <c r="AJ27" i="6"/>
  <c r="AK27" i="6"/>
  <c r="AO27" i="6"/>
  <c r="AP27" i="6"/>
  <c r="AQ27" i="6"/>
  <c r="AR27" i="6"/>
  <c r="AS27" i="6"/>
  <c r="AU27" i="6" s="1"/>
  <c r="AT27" i="6"/>
  <c r="AW27" i="6"/>
  <c r="AX27" i="6"/>
  <c r="AY27" i="6"/>
  <c r="AZ27" i="6"/>
  <c r="BA27" i="6"/>
  <c r="B28" i="6"/>
  <c r="D28" i="6"/>
  <c r="E28" i="6"/>
  <c r="F28" i="6"/>
  <c r="I28" i="6" s="1"/>
  <c r="O28" i="6" s="1"/>
  <c r="L28" i="6"/>
  <c r="Q28" i="6"/>
  <c r="AA28" i="6"/>
  <c r="AB28" i="6"/>
  <c r="AC28" i="6"/>
  <c r="AD28" i="6"/>
  <c r="AE28" i="6"/>
  <c r="AI28" i="6"/>
  <c r="AJ28" i="6"/>
  <c r="AK28" i="6"/>
  <c r="AM28" i="6"/>
  <c r="AO28" i="6"/>
  <c r="AP28" i="6"/>
  <c r="AQ28" i="6"/>
  <c r="AR28" i="6"/>
  <c r="AU28" i="6" s="1"/>
  <c r="AS28" i="6"/>
  <c r="AW28" i="6"/>
  <c r="AX28" i="6"/>
  <c r="AY28" i="6"/>
  <c r="BA28" i="6"/>
  <c r="B29" i="6"/>
  <c r="E29" i="6"/>
  <c r="D29" i="6" s="1"/>
  <c r="F29" i="6"/>
  <c r="J29" i="6"/>
  <c r="K29" i="6"/>
  <c r="L29" i="6"/>
  <c r="Q29" i="6"/>
  <c r="AA29" i="6"/>
  <c r="AB29" i="6"/>
  <c r="AC29" i="6"/>
  <c r="AG29" i="6" s="1"/>
  <c r="AD29" i="6"/>
  <c r="AE29" i="6"/>
  <c r="AI29" i="6"/>
  <c r="AJ29" i="6"/>
  <c r="AK29" i="6"/>
  <c r="AM29" i="6" s="1"/>
  <c r="AL29" i="6"/>
  <c r="AO29" i="6"/>
  <c r="AP29" i="6"/>
  <c r="AQ29" i="6"/>
  <c r="AR29" i="6"/>
  <c r="AS29" i="6"/>
  <c r="AT29" i="6"/>
  <c r="AU29" i="6"/>
  <c r="AW29" i="6"/>
  <c r="AX29" i="6"/>
  <c r="AY29" i="6"/>
  <c r="BA29" i="6"/>
  <c r="B30" i="6"/>
  <c r="E30" i="6"/>
  <c r="F30" i="6"/>
  <c r="Q30" i="6"/>
  <c r="AA30" i="6"/>
  <c r="AB30" i="6"/>
  <c r="AC30" i="6"/>
  <c r="AD30" i="6"/>
  <c r="AE30" i="6"/>
  <c r="AF30" i="6"/>
  <c r="AG30" i="6"/>
  <c r="AI30" i="6"/>
  <c r="AJ30" i="6"/>
  <c r="AK30" i="6"/>
  <c r="AM30" i="6"/>
  <c r="AO30" i="6"/>
  <c r="AP30" i="6"/>
  <c r="AT30" i="6" s="1"/>
  <c r="AQ30" i="6"/>
  <c r="AR30" i="6"/>
  <c r="AS30" i="6"/>
  <c r="AW30" i="6"/>
  <c r="AX30" i="6"/>
  <c r="BA30" i="6" s="1"/>
  <c r="AY30" i="6"/>
  <c r="AZ30" i="6"/>
  <c r="B31" i="6"/>
  <c r="D31" i="6"/>
  <c r="E31" i="6"/>
  <c r="F31" i="6"/>
  <c r="G31" i="6"/>
  <c r="H31" i="6"/>
  <c r="I31" i="6"/>
  <c r="O31" i="6" s="1"/>
  <c r="J31" i="6"/>
  <c r="K31" i="6"/>
  <c r="L31" i="6"/>
  <c r="N31" i="6"/>
  <c r="Q31" i="6"/>
  <c r="AA31" i="6"/>
  <c r="AB31" i="6"/>
  <c r="AC31" i="6"/>
  <c r="AG31" i="6" s="1"/>
  <c r="AD31" i="6"/>
  <c r="AE31" i="6"/>
  <c r="AI31" i="6"/>
  <c r="AJ31" i="6"/>
  <c r="AK31" i="6"/>
  <c r="AL31" i="6"/>
  <c r="AM31" i="6"/>
  <c r="AO31" i="6"/>
  <c r="AP31" i="6"/>
  <c r="AQ31" i="6"/>
  <c r="AR31" i="6"/>
  <c r="AS31" i="6"/>
  <c r="AT31" i="6"/>
  <c r="AU31" i="6"/>
  <c r="AW31" i="6"/>
  <c r="AX31" i="6"/>
  <c r="AY31" i="6"/>
  <c r="BA31" i="6"/>
  <c r="B32" i="6"/>
  <c r="AZ32" i="6" s="1"/>
  <c r="E32" i="6"/>
  <c r="H32" i="6" s="1"/>
  <c r="N32" i="6" s="1"/>
  <c r="F32" i="6"/>
  <c r="K32" i="6"/>
  <c r="Q32" i="6"/>
  <c r="AA32" i="6"/>
  <c r="AB32" i="6"/>
  <c r="AC32" i="6"/>
  <c r="AD32" i="6"/>
  <c r="AE32" i="6"/>
  <c r="AF32" i="6"/>
  <c r="AI32" i="6"/>
  <c r="AJ32" i="6"/>
  <c r="AM32" i="6" s="1"/>
  <c r="AK32" i="6"/>
  <c r="AO32" i="6"/>
  <c r="AP32" i="6"/>
  <c r="AQ32" i="6"/>
  <c r="AR32" i="6"/>
  <c r="AU32" i="6" s="1"/>
  <c r="AS32" i="6"/>
  <c r="AW32" i="6"/>
  <c r="AX32" i="6"/>
  <c r="AY32" i="6"/>
  <c r="BA32" i="6"/>
  <c r="B33" i="6"/>
  <c r="D33" i="6"/>
  <c r="E33" i="6"/>
  <c r="F33" i="6"/>
  <c r="I33" i="6" s="1"/>
  <c r="H33" i="6"/>
  <c r="K33" i="6"/>
  <c r="L33" i="6"/>
  <c r="AL33" i="6" s="1"/>
  <c r="O33" i="6"/>
  <c r="Q33" i="6"/>
  <c r="AA33" i="6"/>
  <c r="AB33" i="6"/>
  <c r="AC33" i="6"/>
  <c r="AD33" i="6"/>
  <c r="AE33" i="6"/>
  <c r="AI33" i="6"/>
  <c r="AJ33" i="6"/>
  <c r="AK33" i="6"/>
  <c r="AM33" i="6"/>
  <c r="AO33" i="6"/>
  <c r="AP33" i="6"/>
  <c r="AQ33" i="6"/>
  <c r="AR33" i="6"/>
  <c r="AS33" i="6"/>
  <c r="AU33" i="6"/>
  <c r="AW33" i="6"/>
  <c r="AX33" i="6"/>
  <c r="BA33" i="6" s="1"/>
  <c r="AY33" i="6"/>
  <c r="B34" i="6"/>
  <c r="E34" i="6"/>
  <c r="F34" i="6"/>
  <c r="I34" i="6" s="1"/>
  <c r="L34" i="6"/>
  <c r="AL34" i="6" s="1"/>
  <c r="O34" i="6"/>
  <c r="Q34" i="6"/>
  <c r="AA34" i="6"/>
  <c r="AB34" i="6"/>
  <c r="AC34" i="6"/>
  <c r="AD34" i="6"/>
  <c r="AE34" i="6"/>
  <c r="AF34" i="6"/>
  <c r="AG34" i="6"/>
  <c r="AI34" i="6"/>
  <c r="AJ34" i="6"/>
  <c r="AM34" i="6" s="1"/>
  <c r="AK34" i="6"/>
  <c r="AO34" i="6"/>
  <c r="AT34" i="6" s="1"/>
  <c r="AP34" i="6"/>
  <c r="AQ34" i="6"/>
  <c r="AU34" i="6" s="1"/>
  <c r="AR34" i="6"/>
  <c r="AS34" i="6"/>
  <c r="AW34" i="6"/>
  <c r="AZ34" i="6" s="1"/>
  <c r="AX34" i="6"/>
  <c r="AY34" i="6"/>
  <c r="BA34" i="6" s="1"/>
  <c r="B35" i="6"/>
  <c r="D35" i="6"/>
  <c r="E35" i="6"/>
  <c r="F35" i="6"/>
  <c r="I35" i="6" s="1"/>
  <c r="O35" i="6" s="1"/>
  <c r="H35" i="6"/>
  <c r="K35" i="6"/>
  <c r="J35" i="6" s="1"/>
  <c r="L35" i="6"/>
  <c r="Q35" i="6"/>
  <c r="AA35" i="6"/>
  <c r="AB35" i="6"/>
  <c r="AC35" i="6"/>
  <c r="AG35" i="6" s="1"/>
  <c r="AD35" i="6"/>
  <c r="AE35" i="6"/>
  <c r="AI35" i="6"/>
  <c r="AJ35" i="6"/>
  <c r="AK35" i="6"/>
  <c r="AL35" i="6"/>
  <c r="AM35" i="6"/>
  <c r="AO35" i="6"/>
  <c r="AP35" i="6"/>
  <c r="AQ35" i="6"/>
  <c r="AR35" i="6"/>
  <c r="AS35" i="6"/>
  <c r="AU35" i="6"/>
  <c r="AW35" i="6"/>
  <c r="AX35" i="6"/>
  <c r="AY35" i="6"/>
  <c r="BA35" i="6" s="1"/>
  <c r="B36" i="6"/>
  <c r="E36" i="6"/>
  <c r="F36" i="6"/>
  <c r="H36" i="6"/>
  <c r="N36" i="6"/>
  <c r="Q36" i="6"/>
  <c r="AA36" i="6"/>
  <c r="AB36" i="6"/>
  <c r="AC36" i="6"/>
  <c r="AD36" i="6"/>
  <c r="AE36" i="6"/>
  <c r="AI36" i="6"/>
  <c r="AJ36" i="6"/>
  <c r="AK36" i="6"/>
  <c r="AO36" i="6"/>
  <c r="AP36" i="6"/>
  <c r="AQ36" i="6"/>
  <c r="AR36" i="6"/>
  <c r="AU36" i="6" s="1"/>
  <c r="AS36" i="6"/>
  <c r="AT36" i="6"/>
  <c r="AW36" i="6"/>
  <c r="AX36" i="6"/>
  <c r="AY36" i="6"/>
  <c r="BA36" i="6" s="1"/>
  <c r="B37" i="6"/>
  <c r="E37" i="6"/>
  <c r="F37" i="6"/>
  <c r="L37" i="6"/>
  <c r="Q37" i="6"/>
  <c r="AA37" i="6"/>
  <c r="AB37" i="6"/>
  <c r="AC37" i="6"/>
  <c r="AD37" i="6"/>
  <c r="AE37" i="6"/>
  <c r="AF37" i="6"/>
  <c r="AI37" i="6"/>
  <c r="AJ37" i="6"/>
  <c r="AK37" i="6"/>
  <c r="AM37" i="6"/>
  <c r="AO37" i="6"/>
  <c r="AT37" i="6" s="1"/>
  <c r="AP37" i="6"/>
  <c r="AQ37" i="6"/>
  <c r="AR37" i="6"/>
  <c r="AU37" i="6" s="1"/>
  <c r="AS37" i="6"/>
  <c r="AW37" i="6"/>
  <c r="AX37" i="6"/>
  <c r="BA37" i="6" s="1"/>
  <c r="AY37" i="6"/>
  <c r="B38" i="6"/>
  <c r="E38" i="6"/>
  <c r="K38" i="6" s="1"/>
  <c r="F38" i="6"/>
  <c r="H38" i="6"/>
  <c r="N38" i="6" s="1"/>
  <c r="Q38" i="6"/>
  <c r="AA38" i="6"/>
  <c r="AF38" i="6" s="1"/>
  <c r="AB38" i="6"/>
  <c r="AC38" i="6"/>
  <c r="AD38" i="6"/>
  <c r="AE38" i="6"/>
  <c r="AG38" i="6"/>
  <c r="AI38" i="6"/>
  <c r="AJ38" i="6"/>
  <c r="AM38" i="6" s="1"/>
  <c r="AK38" i="6"/>
  <c r="AO38" i="6"/>
  <c r="AP38" i="6"/>
  <c r="AT38" i="6" s="1"/>
  <c r="AQ38" i="6"/>
  <c r="AR38" i="6"/>
  <c r="AS38" i="6"/>
  <c r="AW38" i="6"/>
  <c r="AX38" i="6"/>
  <c r="BA38" i="6" s="1"/>
  <c r="AY38" i="6"/>
  <c r="AZ38" i="6"/>
  <c r="B39" i="6"/>
  <c r="D39" i="6"/>
  <c r="E39" i="6"/>
  <c r="F39" i="6"/>
  <c r="H39" i="6"/>
  <c r="I39" i="6"/>
  <c r="K39" i="6"/>
  <c r="L39" i="6"/>
  <c r="N39" i="6"/>
  <c r="Q39" i="6"/>
  <c r="AA39" i="6"/>
  <c r="AB39" i="6"/>
  <c r="AC39" i="6"/>
  <c r="AD39" i="6"/>
  <c r="AE39" i="6"/>
  <c r="AF39" i="6"/>
  <c r="AI39" i="6"/>
  <c r="AJ39" i="6"/>
  <c r="AK39" i="6"/>
  <c r="AM39" i="6" s="1"/>
  <c r="AO39" i="6"/>
  <c r="AP39" i="6"/>
  <c r="AQ39" i="6"/>
  <c r="AR39" i="6"/>
  <c r="AU39" i="6" s="1"/>
  <c r="AS39" i="6"/>
  <c r="AW39" i="6"/>
  <c r="AX39" i="6"/>
  <c r="AY39" i="6"/>
  <c r="BA39" i="6"/>
  <c r="B40" i="6"/>
  <c r="D40" i="6"/>
  <c r="E40" i="6"/>
  <c r="F40" i="6"/>
  <c r="L40" i="6" s="1"/>
  <c r="H40" i="6"/>
  <c r="K40" i="6"/>
  <c r="J40" i="6" s="1"/>
  <c r="Q40" i="6"/>
  <c r="I40" i="6" s="1"/>
  <c r="O40" i="6" s="1"/>
  <c r="AA40" i="6"/>
  <c r="AF40" i="6" s="1"/>
  <c r="AB40" i="6"/>
  <c r="AC40" i="6"/>
  <c r="AD40" i="6"/>
  <c r="AE40" i="6"/>
  <c r="AI40" i="6"/>
  <c r="AJ40" i="6"/>
  <c r="AM40" i="6" s="1"/>
  <c r="AK40" i="6"/>
  <c r="AL40" i="6"/>
  <c r="AO40" i="6"/>
  <c r="AP40" i="6"/>
  <c r="AQ40" i="6"/>
  <c r="AR40" i="6"/>
  <c r="AS40" i="6"/>
  <c r="AU40" i="6" s="1"/>
  <c r="AT40" i="6"/>
  <c r="AW40" i="6"/>
  <c r="AX40" i="6"/>
  <c r="AY40" i="6"/>
  <c r="BA40" i="6"/>
  <c r="B41" i="6"/>
  <c r="E41" i="6"/>
  <c r="F41" i="6"/>
  <c r="Q41" i="6"/>
  <c r="AA41" i="6"/>
  <c r="AB41" i="6"/>
  <c r="AC41" i="6"/>
  <c r="AD41" i="6"/>
  <c r="AE41" i="6"/>
  <c r="AG41" i="6" s="1"/>
  <c r="AF41" i="6"/>
  <c r="AI41" i="6"/>
  <c r="AJ41" i="6"/>
  <c r="AK41" i="6"/>
  <c r="AM41" i="6"/>
  <c r="AO41" i="6"/>
  <c r="AP41" i="6"/>
  <c r="AQ41" i="6"/>
  <c r="AR41" i="6"/>
  <c r="AS41" i="6"/>
  <c r="AU41" i="6"/>
  <c r="AW41" i="6"/>
  <c r="AX41" i="6"/>
  <c r="AY41" i="6"/>
  <c r="AZ41" i="6"/>
  <c r="B42" i="6"/>
  <c r="E42" i="6"/>
  <c r="F42" i="6"/>
  <c r="L42" i="6"/>
  <c r="AL42" i="6" s="1"/>
  <c r="Q42" i="6"/>
  <c r="I42" i="6" s="1"/>
  <c r="O42" i="6" s="1"/>
  <c r="AA42" i="6"/>
  <c r="AB42" i="6"/>
  <c r="AC42" i="6"/>
  <c r="AD42" i="6"/>
  <c r="AG42" i="6" s="1"/>
  <c r="AE42" i="6"/>
  <c r="AF42" i="6"/>
  <c r="AI42" i="6"/>
  <c r="AJ42" i="6"/>
  <c r="AK42" i="6"/>
  <c r="AO42" i="6"/>
  <c r="AT42" i="6" s="1"/>
  <c r="AP42" i="6"/>
  <c r="AQ42" i="6"/>
  <c r="AR42" i="6"/>
  <c r="AS42" i="6"/>
  <c r="AW42" i="6"/>
  <c r="AZ42" i="6" s="1"/>
  <c r="AX42" i="6"/>
  <c r="AY42" i="6"/>
  <c r="BA42" i="6"/>
  <c r="B43" i="6"/>
  <c r="E43" i="6"/>
  <c r="F43" i="6"/>
  <c r="I43" i="6" s="1"/>
  <c r="O43" i="6" s="1"/>
  <c r="H43" i="6"/>
  <c r="G43" i="6" s="1"/>
  <c r="J43" i="6"/>
  <c r="K43" i="6"/>
  <c r="L43" i="6"/>
  <c r="Q43" i="6"/>
  <c r="AA43" i="6"/>
  <c r="AF43" i="6" s="1"/>
  <c r="AB43" i="6"/>
  <c r="AC43" i="6"/>
  <c r="AG43" i="6" s="1"/>
  <c r="AD43" i="6"/>
  <c r="AE43" i="6"/>
  <c r="AI43" i="6"/>
  <c r="AJ43" i="6"/>
  <c r="AM43" i="6" s="1"/>
  <c r="AK43" i="6"/>
  <c r="AL43" i="6"/>
  <c r="AO43" i="6"/>
  <c r="AP43" i="6"/>
  <c r="AQ43" i="6"/>
  <c r="AR43" i="6"/>
  <c r="AS43" i="6"/>
  <c r="AU43" i="6" s="1"/>
  <c r="AW43" i="6"/>
  <c r="AX43" i="6"/>
  <c r="AY43" i="6"/>
  <c r="BA43" i="6" s="1"/>
  <c r="AZ43" i="6"/>
  <c r="B44" i="6"/>
  <c r="E44" i="6"/>
  <c r="F44" i="6"/>
  <c r="H44" i="6"/>
  <c r="I44" i="6"/>
  <c r="O44" i="6" s="1"/>
  <c r="L44" i="6"/>
  <c r="N44" i="6"/>
  <c r="M44" i="6" s="1"/>
  <c r="Q44" i="6"/>
  <c r="AA44" i="6"/>
  <c r="AB44" i="6"/>
  <c r="AC44" i="6"/>
  <c r="AD44" i="6"/>
  <c r="AE44" i="6"/>
  <c r="AG44" i="6"/>
  <c r="AI44" i="6"/>
  <c r="AJ44" i="6"/>
  <c r="AM44" i="6" s="1"/>
  <c r="AK44" i="6"/>
  <c r="AL44" i="6"/>
  <c r="AO44" i="6"/>
  <c r="AT44" i="6" s="1"/>
  <c r="AP44" i="6"/>
  <c r="AQ44" i="6"/>
  <c r="AU44" i="6" s="1"/>
  <c r="AR44" i="6"/>
  <c r="AS44" i="6"/>
  <c r="AW44" i="6"/>
  <c r="AX44" i="6"/>
  <c r="BA44" i="6" s="1"/>
  <c r="AY44" i="6"/>
  <c r="AZ44" i="6"/>
  <c r="B45" i="6"/>
  <c r="D45" i="6"/>
  <c r="E45" i="6"/>
  <c r="H45" i="6" s="1"/>
  <c r="N45" i="6" s="1"/>
  <c r="F45" i="6"/>
  <c r="G45" i="6"/>
  <c r="I45" i="6"/>
  <c r="K45" i="6"/>
  <c r="L45" i="6"/>
  <c r="O45" i="6"/>
  <c r="M45" i="6" s="1"/>
  <c r="Q45" i="6"/>
  <c r="AA45" i="6"/>
  <c r="AB45" i="6"/>
  <c r="AC45" i="6"/>
  <c r="AD45" i="6"/>
  <c r="AE45" i="6"/>
  <c r="AG45" i="6" s="1"/>
  <c r="AI45" i="6"/>
  <c r="AJ45" i="6"/>
  <c r="AK45" i="6"/>
  <c r="AL45" i="6"/>
  <c r="AM45" i="6"/>
  <c r="AO45" i="6"/>
  <c r="AP45" i="6"/>
  <c r="AQ45" i="6"/>
  <c r="AR45" i="6"/>
  <c r="AS45" i="6"/>
  <c r="AU45" i="6"/>
  <c r="AW45" i="6"/>
  <c r="AX45" i="6"/>
  <c r="BA45" i="6" s="1"/>
  <c r="AY45" i="6"/>
  <c r="AZ45" i="6"/>
  <c r="B46" i="6"/>
  <c r="E46" i="6"/>
  <c r="H46" i="6" s="1"/>
  <c r="F46" i="6"/>
  <c r="K46" i="6"/>
  <c r="N46" i="6"/>
  <c r="Q46" i="6"/>
  <c r="AA46" i="6"/>
  <c r="AB46" i="6"/>
  <c r="AC46" i="6"/>
  <c r="AG46" i="6" s="1"/>
  <c r="AD46" i="6"/>
  <c r="AE46" i="6"/>
  <c r="AI46" i="6"/>
  <c r="AJ46" i="6"/>
  <c r="AK46" i="6"/>
  <c r="AM46" i="6"/>
  <c r="AO46" i="6"/>
  <c r="AP46" i="6"/>
  <c r="AQ46" i="6"/>
  <c r="AR46" i="6"/>
  <c r="AS46" i="6"/>
  <c r="AU46" i="6"/>
  <c r="AW46" i="6"/>
  <c r="AX46" i="6"/>
  <c r="AY46" i="6"/>
  <c r="B47" i="6"/>
  <c r="E47" i="6"/>
  <c r="D47" i="6" s="1"/>
  <c r="F47" i="6"/>
  <c r="L47" i="6" s="1"/>
  <c r="H47" i="6"/>
  <c r="I47" i="6"/>
  <c r="O47" i="6"/>
  <c r="Q47" i="6"/>
  <c r="AA47" i="6"/>
  <c r="AF47" i="6" s="1"/>
  <c r="AB47" i="6"/>
  <c r="AC47" i="6"/>
  <c r="AG47" i="6" s="1"/>
  <c r="AD47" i="6"/>
  <c r="AE47" i="6"/>
  <c r="AI47" i="6"/>
  <c r="AJ47" i="6"/>
  <c r="AM47" i="6" s="1"/>
  <c r="AK47" i="6"/>
  <c r="AL47" i="6"/>
  <c r="AO47" i="6"/>
  <c r="AP47" i="6"/>
  <c r="AQ47" i="6"/>
  <c r="AR47" i="6"/>
  <c r="AU47" i="6" s="1"/>
  <c r="AS47" i="6"/>
  <c r="AW47" i="6"/>
  <c r="AX47" i="6"/>
  <c r="AY47" i="6"/>
  <c r="AZ47" i="6"/>
  <c r="B48" i="6"/>
  <c r="E48" i="6"/>
  <c r="D48" i="6" s="1"/>
  <c r="F48" i="6"/>
  <c r="H48" i="6"/>
  <c r="L48" i="6"/>
  <c r="Q48" i="6"/>
  <c r="I48" i="6" s="1"/>
  <c r="O48" i="6" s="1"/>
  <c r="AA48" i="6"/>
  <c r="AB48" i="6"/>
  <c r="AC48" i="6"/>
  <c r="AD48" i="6"/>
  <c r="AE48" i="6"/>
  <c r="AG48" i="6" s="1"/>
  <c r="AI48" i="6"/>
  <c r="AJ48" i="6"/>
  <c r="AK48" i="6"/>
  <c r="AO48" i="6"/>
  <c r="AP48" i="6"/>
  <c r="AQ48" i="6"/>
  <c r="AR48" i="6"/>
  <c r="AS48" i="6"/>
  <c r="AU48" i="6"/>
  <c r="AW48" i="6"/>
  <c r="AX48" i="6"/>
  <c r="AY48" i="6"/>
  <c r="BA48" i="6"/>
  <c r="B49" i="6"/>
  <c r="AF49" i="6" s="1"/>
  <c r="E49" i="6"/>
  <c r="F49" i="6"/>
  <c r="I49" i="6"/>
  <c r="L49" i="6"/>
  <c r="O49" i="6"/>
  <c r="Q49" i="6"/>
  <c r="AA49" i="6"/>
  <c r="AB49" i="6"/>
  <c r="AC49" i="6"/>
  <c r="AD49" i="6"/>
  <c r="AE49" i="6"/>
  <c r="AG49" i="6"/>
  <c r="AI49" i="6"/>
  <c r="AJ49" i="6"/>
  <c r="AK49" i="6"/>
  <c r="AM49" i="6"/>
  <c r="AO49" i="6"/>
  <c r="AP49" i="6"/>
  <c r="AQ49" i="6"/>
  <c r="AU49" i="6" s="1"/>
  <c r="AR49" i="6"/>
  <c r="AS49" i="6"/>
  <c r="AW49" i="6"/>
  <c r="AZ49" i="6" s="1"/>
  <c r="AX49" i="6"/>
  <c r="BA49" i="6" s="1"/>
  <c r="AY49" i="6"/>
  <c r="B50" i="6"/>
  <c r="D50" i="6"/>
  <c r="E50" i="6"/>
  <c r="H50" i="6" s="1"/>
  <c r="F50" i="6"/>
  <c r="G50" i="6"/>
  <c r="I50" i="6"/>
  <c r="O50" i="6" s="1"/>
  <c r="K50" i="6"/>
  <c r="L50" i="6"/>
  <c r="N50" i="6"/>
  <c r="M50" i="6" s="1"/>
  <c r="Q50" i="6"/>
  <c r="AA50" i="6"/>
  <c r="AF50" i="6" s="1"/>
  <c r="AB50" i="6"/>
  <c r="AC50" i="6"/>
  <c r="AD50" i="6"/>
  <c r="AE50" i="6"/>
  <c r="AI50" i="6"/>
  <c r="AJ50" i="6"/>
  <c r="AK50" i="6"/>
  <c r="AL50" i="6"/>
  <c r="AM50" i="6"/>
  <c r="AO50" i="6"/>
  <c r="AP50" i="6"/>
  <c r="AQ50" i="6"/>
  <c r="AR50" i="6"/>
  <c r="AS50" i="6"/>
  <c r="AU50" i="6" s="1"/>
  <c r="AW50" i="6"/>
  <c r="AX50" i="6"/>
  <c r="AY50" i="6"/>
  <c r="AZ50" i="6"/>
  <c r="B51" i="6"/>
  <c r="E51" i="6"/>
  <c r="F51" i="6"/>
  <c r="H51" i="6"/>
  <c r="K51" i="6"/>
  <c r="Q51" i="6"/>
  <c r="AA51" i="6"/>
  <c r="AF51" i="6" s="1"/>
  <c r="AB51" i="6"/>
  <c r="AC51" i="6"/>
  <c r="AG51" i="6" s="1"/>
  <c r="AD51" i="6"/>
  <c r="AE51" i="6"/>
  <c r="AI51" i="6"/>
  <c r="AJ51" i="6"/>
  <c r="AM51" i="6" s="1"/>
  <c r="AK51" i="6"/>
  <c r="AO51" i="6"/>
  <c r="AP51" i="6"/>
  <c r="AQ51" i="6"/>
  <c r="AR51" i="6"/>
  <c r="AS51" i="6"/>
  <c r="AU51" i="6" s="1"/>
  <c r="AW51" i="6"/>
  <c r="AX51" i="6"/>
  <c r="BA51" i="6" s="1"/>
  <c r="AY51" i="6"/>
  <c r="AZ51" i="6"/>
  <c r="B52" i="6"/>
  <c r="E52" i="6"/>
  <c r="F52" i="6"/>
  <c r="I52" i="6"/>
  <c r="O52" i="6" s="1"/>
  <c r="L52" i="6"/>
  <c r="Q52" i="6"/>
  <c r="AA52" i="6"/>
  <c r="AB52" i="6"/>
  <c r="AC52" i="6"/>
  <c r="AG52" i="6" s="1"/>
  <c r="AD52" i="6"/>
  <c r="AE52" i="6"/>
  <c r="AI52" i="6"/>
  <c r="AJ52" i="6"/>
  <c r="AM52" i="6" s="1"/>
  <c r="AK52" i="6"/>
  <c r="AL52" i="6"/>
  <c r="AO52" i="6"/>
  <c r="AT52" i="6" s="1"/>
  <c r="AP52" i="6"/>
  <c r="AQ52" i="6"/>
  <c r="AR52" i="6"/>
  <c r="AS52" i="6"/>
  <c r="AU52" i="6"/>
  <c r="AW52" i="6"/>
  <c r="AX52" i="6"/>
  <c r="BA52" i="6" s="1"/>
  <c r="AY52" i="6"/>
  <c r="AZ52" i="6"/>
  <c r="B53" i="6"/>
  <c r="AL53" i="6" s="1"/>
  <c r="D53" i="6"/>
  <c r="E53" i="6"/>
  <c r="H53" i="6" s="1"/>
  <c r="N53" i="6" s="1"/>
  <c r="F53" i="6"/>
  <c r="G53" i="6"/>
  <c r="I53" i="6"/>
  <c r="L53" i="6"/>
  <c r="O53" i="6"/>
  <c r="M53" i="6" s="1"/>
  <c r="Q53" i="6"/>
  <c r="AA53" i="6"/>
  <c r="AB53" i="6"/>
  <c r="AC53" i="6"/>
  <c r="AD53" i="6"/>
  <c r="AE53" i="6"/>
  <c r="AG53" i="6"/>
  <c r="AI53" i="6"/>
  <c r="AJ53" i="6"/>
  <c r="AK53" i="6"/>
  <c r="AO53" i="6"/>
  <c r="AP53" i="6"/>
  <c r="AQ53" i="6"/>
  <c r="AR53" i="6"/>
  <c r="AS53" i="6"/>
  <c r="AT53" i="6"/>
  <c r="AW53" i="6"/>
  <c r="AX53" i="6"/>
  <c r="BA53" i="6" s="1"/>
  <c r="AY53" i="6"/>
  <c r="AZ53" i="6"/>
  <c r="B54" i="6"/>
  <c r="E54" i="6"/>
  <c r="F54" i="6"/>
  <c r="I54" i="6"/>
  <c r="O54" i="6" s="1"/>
  <c r="L54" i="6"/>
  <c r="AL54" i="6" s="1"/>
  <c r="Q54" i="6"/>
  <c r="AA54" i="6"/>
  <c r="AF54" i="6" s="1"/>
  <c r="AB54" i="6"/>
  <c r="AC54" i="6"/>
  <c r="AD54" i="6"/>
  <c r="AE54" i="6"/>
  <c r="AI54" i="6"/>
  <c r="AJ54" i="6"/>
  <c r="AM54" i="6" s="1"/>
  <c r="AK54" i="6"/>
  <c r="AO54" i="6"/>
  <c r="AP54" i="6"/>
  <c r="AQ54" i="6"/>
  <c r="AR54" i="6"/>
  <c r="AS54" i="6"/>
  <c r="AU54" i="6" s="1"/>
  <c r="AW54" i="6"/>
  <c r="AZ54" i="6" s="1"/>
  <c r="AX54" i="6"/>
  <c r="AY54" i="6"/>
  <c r="B55" i="6"/>
  <c r="E55" i="6"/>
  <c r="F55" i="6"/>
  <c r="L55" i="6" s="1"/>
  <c r="H55" i="6"/>
  <c r="G55" i="6" s="1"/>
  <c r="N55" i="6"/>
  <c r="M55" i="6" s="1"/>
  <c r="Q55" i="6"/>
  <c r="I55" i="6" s="1"/>
  <c r="O55" i="6" s="1"/>
  <c r="AA55" i="6"/>
  <c r="AB55" i="6"/>
  <c r="AC55" i="6"/>
  <c r="AG55" i="6" s="1"/>
  <c r="AD55" i="6"/>
  <c r="AE55" i="6"/>
  <c r="AF55" i="6"/>
  <c r="AI55" i="6"/>
  <c r="AJ55" i="6"/>
  <c r="AM55" i="6" s="1"/>
  <c r="AK55" i="6"/>
  <c r="AL55" i="6"/>
  <c r="AO55" i="6"/>
  <c r="AP55" i="6"/>
  <c r="AQ55" i="6"/>
  <c r="AR55" i="6"/>
  <c r="AS55" i="6"/>
  <c r="AT55" i="6"/>
  <c r="AW55" i="6"/>
  <c r="AX55" i="6"/>
  <c r="AY55" i="6"/>
  <c r="AZ55" i="6"/>
  <c r="BA55" i="6"/>
  <c r="B56" i="6"/>
  <c r="D56" i="6"/>
  <c r="E56" i="6"/>
  <c r="H56" i="6" s="1"/>
  <c r="F56" i="6"/>
  <c r="I56" i="6"/>
  <c r="O56" i="6" s="1"/>
  <c r="K56" i="6"/>
  <c r="L56" i="6"/>
  <c r="Q56" i="6"/>
  <c r="AA56" i="6"/>
  <c r="AB56" i="6"/>
  <c r="AC56" i="6"/>
  <c r="AD56" i="6"/>
  <c r="AE56" i="6"/>
  <c r="AG56" i="6"/>
  <c r="AI56" i="6"/>
  <c r="AJ56" i="6"/>
  <c r="AK56" i="6"/>
  <c r="AM56" i="6"/>
  <c r="AO56" i="6"/>
  <c r="AP56" i="6"/>
  <c r="AQ56" i="6"/>
  <c r="AU56" i="6" s="1"/>
  <c r="AR56" i="6"/>
  <c r="AS56" i="6"/>
  <c r="AW56" i="6"/>
  <c r="AX56" i="6"/>
  <c r="AY56" i="6"/>
  <c r="BA56" i="6"/>
  <c r="B57" i="6"/>
  <c r="E57" i="6"/>
  <c r="F57" i="6"/>
  <c r="K57" i="6"/>
  <c r="Q57" i="6"/>
  <c r="AA57" i="6"/>
  <c r="AB57" i="6"/>
  <c r="AF57" i="6" s="1"/>
  <c r="AC57" i="6"/>
  <c r="AG57" i="6" s="1"/>
  <c r="AD57" i="6"/>
  <c r="AE57" i="6"/>
  <c r="AI57" i="6"/>
  <c r="AJ57" i="6"/>
  <c r="AK57" i="6"/>
  <c r="AO57" i="6"/>
  <c r="AP57" i="6"/>
  <c r="AT57" i="6" s="1"/>
  <c r="AQ57" i="6"/>
  <c r="AR57" i="6"/>
  <c r="AS57" i="6"/>
  <c r="AU57" i="6"/>
  <c r="AW57" i="6"/>
  <c r="AX57" i="6"/>
  <c r="AY57" i="6"/>
  <c r="AZ57" i="6"/>
  <c r="B58" i="6"/>
  <c r="E58" i="6"/>
  <c r="F58" i="6"/>
  <c r="Q58" i="6"/>
  <c r="AA58" i="6"/>
  <c r="AB58" i="6"/>
  <c r="AF58" i="6" s="1"/>
  <c r="AC58" i="6"/>
  <c r="AD58" i="6"/>
  <c r="AE58" i="6"/>
  <c r="AI58" i="6"/>
  <c r="AJ58" i="6"/>
  <c r="AK58" i="6"/>
  <c r="AM58" i="6"/>
  <c r="AO58" i="6"/>
  <c r="AT58" i="6" s="1"/>
  <c r="AP58" i="6"/>
  <c r="AQ58" i="6"/>
  <c r="AR58" i="6"/>
  <c r="AS58" i="6"/>
  <c r="AU58" i="6"/>
  <c r="AW58" i="6"/>
  <c r="AX58" i="6"/>
  <c r="BA58" i="6" s="1"/>
  <c r="AY58" i="6"/>
  <c r="B59" i="6"/>
  <c r="D59" i="6"/>
  <c r="E59" i="6"/>
  <c r="K59" i="6" s="1"/>
  <c r="F59" i="6"/>
  <c r="I59" i="6" s="1"/>
  <c r="O59" i="6" s="1"/>
  <c r="H59" i="6"/>
  <c r="Q59" i="6"/>
  <c r="AA59" i="6"/>
  <c r="AF59" i="6" s="1"/>
  <c r="AB59" i="6"/>
  <c r="AC59" i="6"/>
  <c r="AD59" i="6"/>
  <c r="AE59" i="6"/>
  <c r="AG59" i="6" s="1"/>
  <c r="AI59" i="6"/>
  <c r="AJ59" i="6"/>
  <c r="AM59" i="6" s="1"/>
  <c r="AK59" i="6"/>
  <c r="AO59" i="6"/>
  <c r="AP59" i="6"/>
  <c r="AQ59" i="6"/>
  <c r="AU59" i="6" s="1"/>
  <c r="AR59" i="6"/>
  <c r="AS59" i="6"/>
  <c r="AW59" i="6"/>
  <c r="AZ59" i="6" s="1"/>
  <c r="AX59" i="6"/>
  <c r="AY59" i="6"/>
  <c r="BA59" i="6"/>
  <c r="B60" i="6"/>
  <c r="AZ60" i="6" s="1"/>
  <c r="E60" i="6"/>
  <c r="F60" i="6"/>
  <c r="I60" i="6" s="1"/>
  <c r="O60" i="6" s="1"/>
  <c r="G60" i="6"/>
  <c r="H60" i="6"/>
  <c r="K60" i="6"/>
  <c r="N60" i="6"/>
  <c r="M60" i="6" s="1"/>
  <c r="Q60" i="6"/>
  <c r="AA60" i="6"/>
  <c r="AB60" i="6"/>
  <c r="AC60" i="6"/>
  <c r="AD60" i="6"/>
  <c r="AE60" i="6"/>
  <c r="AG60" i="6"/>
  <c r="AI60" i="6"/>
  <c r="AJ60" i="6"/>
  <c r="AK60" i="6"/>
  <c r="AO60" i="6"/>
  <c r="AP60" i="6"/>
  <c r="AQ60" i="6"/>
  <c r="AR60" i="6"/>
  <c r="AS60" i="6"/>
  <c r="AU60" i="6" s="1"/>
  <c r="AT60" i="6"/>
  <c r="AW60" i="6"/>
  <c r="AX60" i="6"/>
  <c r="AY60" i="6"/>
  <c r="BA60" i="6" s="1"/>
  <c r="B61" i="6"/>
  <c r="E61" i="6"/>
  <c r="F61" i="6"/>
  <c r="I61" i="6"/>
  <c r="O61" i="6" s="1"/>
  <c r="L61" i="6"/>
  <c r="AL61" i="6" s="1"/>
  <c r="Q61" i="6"/>
  <c r="AA61" i="6"/>
  <c r="AB61" i="6"/>
  <c r="AC61" i="6"/>
  <c r="AD61" i="6"/>
  <c r="AE61" i="6"/>
  <c r="AI61" i="6"/>
  <c r="AJ61" i="6"/>
  <c r="AK61" i="6"/>
  <c r="AM61" i="6"/>
  <c r="AO61" i="6"/>
  <c r="AP61" i="6"/>
  <c r="AQ61" i="6"/>
  <c r="AR61" i="6"/>
  <c r="AS61" i="6"/>
  <c r="AU61" i="6"/>
  <c r="AW61" i="6"/>
  <c r="AX61" i="6"/>
  <c r="AY61" i="6"/>
  <c r="BA61" i="6"/>
  <c r="B62" i="6"/>
  <c r="E62" i="6"/>
  <c r="F62" i="6"/>
  <c r="L62" i="6" s="1"/>
  <c r="AL62" i="6" s="1"/>
  <c r="H62" i="6"/>
  <c r="N62" i="6" s="1"/>
  <c r="K62" i="6"/>
  <c r="Q62" i="6"/>
  <c r="AA62" i="6"/>
  <c r="AB62" i="6"/>
  <c r="AC62" i="6"/>
  <c r="AD62" i="6"/>
  <c r="AE62" i="6"/>
  <c r="AG62" i="6"/>
  <c r="AI62" i="6"/>
  <c r="AJ62" i="6"/>
  <c r="AK62" i="6"/>
  <c r="AM62" i="6" s="1"/>
  <c r="AO62" i="6"/>
  <c r="AP62" i="6"/>
  <c r="AQ62" i="6"/>
  <c r="AU62" i="6" s="1"/>
  <c r="AR62" i="6"/>
  <c r="AS62" i="6"/>
  <c r="AT62" i="6"/>
  <c r="AW62" i="6"/>
  <c r="AX62" i="6"/>
  <c r="AY62" i="6"/>
  <c r="AZ62" i="6"/>
  <c r="BA62" i="6"/>
  <c r="B63" i="6"/>
  <c r="D63" i="6"/>
  <c r="E63" i="6"/>
  <c r="F63" i="6"/>
  <c r="L63" i="6" s="1"/>
  <c r="AL63" i="6" s="1"/>
  <c r="I63" i="6"/>
  <c r="O63" i="6" s="1"/>
  <c r="Q63" i="6"/>
  <c r="AA63" i="6"/>
  <c r="AB63" i="6"/>
  <c r="AF63" i="6" s="1"/>
  <c r="AC63" i="6"/>
  <c r="AD63" i="6"/>
  <c r="AE63" i="6"/>
  <c r="AG63" i="6" s="1"/>
  <c r="AI63" i="6"/>
  <c r="AJ63" i="6"/>
  <c r="AK63" i="6"/>
  <c r="AM63" i="6"/>
  <c r="AO63" i="6"/>
  <c r="AT63" i="6" s="1"/>
  <c r="AP63" i="6"/>
  <c r="AQ63" i="6"/>
  <c r="AR63" i="6"/>
  <c r="AS63" i="6"/>
  <c r="AW63" i="6"/>
  <c r="AZ63" i="6" s="1"/>
  <c r="AX63" i="6"/>
  <c r="AY63" i="6"/>
  <c r="BA63" i="6"/>
  <c r="B64" i="6"/>
  <c r="E64" i="6"/>
  <c r="F64" i="6"/>
  <c r="H64" i="6"/>
  <c r="N64" i="6" s="1"/>
  <c r="K64" i="6"/>
  <c r="Q64" i="6"/>
  <c r="AA64" i="6"/>
  <c r="AB64" i="6"/>
  <c r="AC64" i="6"/>
  <c r="AD64" i="6"/>
  <c r="AE64" i="6"/>
  <c r="AG64" i="6"/>
  <c r="AI64" i="6"/>
  <c r="AJ64" i="6"/>
  <c r="AK64" i="6"/>
  <c r="AM64" i="6" s="1"/>
  <c r="AO64" i="6"/>
  <c r="AP64" i="6"/>
  <c r="AQ64" i="6"/>
  <c r="AR64" i="6"/>
  <c r="AS64" i="6"/>
  <c r="AT64" i="6"/>
  <c r="AU64" i="6"/>
  <c r="AW64" i="6"/>
  <c r="AX64" i="6"/>
  <c r="AY64" i="6"/>
  <c r="AZ64" i="6"/>
  <c r="BA64" i="6"/>
  <c r="B65" i="6"/>
  <c r="D65" i="6"/>
  <c r="E65" i="6"/>
  <c r="H65" i="6" s="1"/>
  <c r="F65" i="6"/>
  <c r="K65" i="6"/>
  <c r="Q65" i="6"/>
  <c r="AA65" i="6"/>
  <c r="AB65" i="6"/>
  <c r="AC65" i="6"/>
  <c r="AD65" i="6"/>
  <c r="AE65" i="6"/>
  <c r="AF65" i="6"/>
  <c r="AI65" i="6"/>
  <c r="AJ65" i="6"/>
  <c r="AK65" i="6"/>
  <c r="AM65" i="6"/>
  <c r="AO65" i="6"/>
  <c r="AP65" i="6"/>
  <c r="AQ65" i="6"/>
  <c r="AR65" i="6"/>
  <c r="AU65" i="6" s="1"/>
  <c r="AS65" i="6"/>
  <c r="AW65" i="6"/>
  <c r="AX65" i="6"/>
  <c r="BA65" i="6" s="1"/>
  <c r="AY65" i="6"/>
  <c r="B66" i="6"/>
  <c r="D66" i="6"/>
  <c r="E66" i="6"/>
  <c r="F66" i="6"/>
  <c r="H66" i="6"/>
  <c r="K66" i="6"/>
  <c r="J66" i="6" s="1"/>
  <c r="L66" i="6"/>
  <c r="Q66" i="6"/>
  <c r="AA66" i="6"/>
  <c r="AB66" i="6"/>
  <c r="AC66" i="6"/>
  <c r="AD66" i="6"/>
  <c r="AE66" i="6"/>
  <c r="AI66" i="6"/>
  <c r="AJ66" i="6"/>
  <c r="AK66" i="6"/>
  <c r="AL66" i="6"/>
  <c r="AM66" i="6"/>
  <c r="AO66" i="6"/>
  <c r="AP66" i="6"/>
  <c r="AQ66" i="6"/>
  <c r="AR66" i="6"/>
  <c r="AS66" i="6"/>
  <c r="AU66" i="6"/>
  <c r="AW66" i="6"/>
  <c r="AX66" i="6"/>
  <c r="AY66" i="6"/>
  <c r="BA66" i="6"/>
  <c r="B67" i="6"/>
  <c r="E67" i="6"/>
  <c r="F67" i="6"/>
  <c r="L67" i="6" s="1"/>
  <c r="Q67" i="6"/>
  <c r="AA67" i="6"/>
  <c r="AB67" i="6"/>
  <c r="AC67" i="6"/>
  <c r="AD67" i="6"/>
  <c r="AE67" i="6"/>
  <c r="AF67" i="6"/>
  <c r="AG67" i="6"/>
  <c r="AI67" i="6"/>
  <c r="AJ67" i="6"/>
  <c r="AK67" i="6"/>
  <c r="AM67" i="6"/>
  <c r="AO67" i="6"/>
  <c r="AT67" i="6" s="1"/>
  <c r="AP67" i="6"/>
  <c r="AQ67" i="6"/>
  <c r="AR67" i="6"/>
  <c r="AS67" i="6"/>
  <c r="AW67" i="6"/>
  <c r="AX67" i="6"/>
  <c r="BA67" i="6" s="1"/>
  <c r="AY67" i="6"/>
  <c r="AZ67" i="6"/>
  <c r="B68" i="6"/>
  <c r="D68" i="6"/>
  <c r="E68" i="6"/>
  <c r="F68" i="6"/>
  <c r="H68" i="6"/>
  <c r="J68" i="6"/>
  <c r="K68" i="6"/>
  <c r="L68" i="6"/>
  <c r="Q68" i="6"/>
  <c r="I68" i="6" s="1"/>
  <c r="O68" i="6" s="1"/>
  <c r="AA68" i="6"/>
  <c r="AB68" i="6"/>
  <c r="AC68" i="6"/>
  <c r="AD68" i="6"/>
  <c r="AE68" i="6"/>
  <c r="AI68" i="6"/>
  <c r="AJ68" i="6"/>
  <c r="AK68" i="6"/>
  <c r="AL68" i="6"/>
  <c r="AM68" i="6"/>
  <c r="AO68" i="6"/>
  <c r="AP68" i="6"/>
  <c r="AQ68" i="6"/>
  <c r="AR68" i="6"/>
  <c r="AS68" i="6"/>
  <c r="AU68" i="6"/>
  <c r="AW68" i="6"/>
  <c r="AX68" i="6"/>
  <c r="AY68" i="6"/>
  <c r="BA68" i="6"/>
  <c r="B69" i="6"/>
  <c r="E69" i="6"/>
  <c r="F69" i="6"/>
  <c r="H69" i="6"/>
  <c r="K69" i="6"/>
  <c r="J69" i="6" s="1"/>
  <c r="L69" i="6"/>
  <c r="Q69" i="6"/>
  <c r="AA69" i="6"/>
  <c r="AB69" i="6"/>
  <c r="AC69" i="6"/>
  <c r="AD69" i="6"/>
  <c r="AE69" i="6"/>
  <c r="AI69" i="6"/>
  <c r="AJ69" i="6"/>
  <c r="AK69" i="6"/>
  <c r="AO69" i="6"/>
  <c r="AP69" i="6"/>
  <c r="AQ69" i="6"/>
  <c r="AR69" i="6"/>
  <c r="AS69" i="6"/>
  <c r="AW69" i="6"/>
  <c r="AX69" i="6"/>
  <c r="AY69" i="6"/>
  <c r="B70" i="6"/>
  <c r="E70" i="6"/>
  <c r="F70" i="6"/>
  <c r="I70" i="6" s="1"/>
  <c r="L70" i="6"/>
  <c r="O70" i="6"/>
  <c r="Q70" i="6"/>
  <c r="AA70" i="6"/>
  <c r="AF70" i="6" s="1"/>
  <c r="AB70" i="6"/>
  <c r="AC70" i="6"/>
  <c r="AD70" i="6"/>
  <c r="AE70" i="6"/>
  <c r="AI70" i="6"/>
  <c r="AJ70" i="6"/>
  <c r="AM70" i="6" s="1"/>
  <c r="AK70" i="6"/>
  <c r="AO70" i="6"/>
  <c r="AP70" i="6"/>
  <c r="AQ70" i="6"/>
  <c r="AR70" i="6"/>
  <c r="AS70" i="6"/>
  <c r="AU70" i="6" s="1"/>
  <c r="AT70" i="6"/>
  <c r="AW70" i="6"/>
  <c r="AX70" i="6"/>
  <c r="AY70" i="6"/>
  <c r="B71" i="6"/>
  <c r="AL71" i="6" s="1"/>
  <c r="D71" i="6"/>
  <c r="E71" i="6"/>
  <c r="F71" i="6"/>
  <c r="I71" i="6" s="1"/>
  <c r="G71" i="6"/>
  <c r="H71" i="6"/>
  <c r="K71" i="6"/>
  <c r="L71" i="6"/>
  <c r="N71" i="6"/>
  <c r="O71" i="6"/>
  <c r="Q71" i="6"/>
  <c r="AA71" i="6"/>
  <c r="AB71" i="6"/>
  <c r="AC71" i="6"/>
  <c r="AD71" i="6"/>
  <c r="AE71" i="6"/>
  <c r="AF71" i="6"/>
  <c r="AG71" i="6"/>
  <c r="AI71" i="6"/>
  <c r="AJ71" i="6"/>
  <c r="AK71" i="6"/>
  <c r="AM71" i="6"/>
  <c r="AO71" i="6"/>
  <c r="AP71" i="6"/>
  <c r="AQ71" i="6"/>
  <c r="AR71" i="6"/>
  <c r="AS71" i="6"/>
  <c r="AU71" i="6"/>
  <c r="AW71" i="6"/>
  <c r="AX71" i="6"/>
  <c r="AY71" i="6"/>
  <c r="AZ71" i="6"/>
  <c r="BA71" i="6"/>
  <c r="B72" i="6"/>
  <c r="E72" i="6"/>
  <c r="F72" i="6"/>
  <c r="H72" i="6"/>
  <c r="Q72" i="6"/>
  <c r="AA72" i="6"/>
  <c r="AB72" i="6"/>
  <c r="AC72" i="6"/>
  <c r="AD72" i="6"/>
  <c r="AE72" i="6"/>
  <c r="AG72" i="6" s="1"/>
  <c r="AF72" i="6"/>
  <c r="AI72" i="6"/>
  <c r="AJ72" i="6"/>
  <c r="AK72" i="6"/>
  <c r="AO72" i="6"/>
  <c r="AP72" i="6"/>
  <c r="AQ72" i="6"/>
  <c r="AR72" i="6"/>
  <c r="AS72" i="6"/>
  <c r="AT72" i="6"/>
  <c r="AW72" i="6"/>
  <c r="AX72" i="6"/>
  <c r="AY72" i="6"/>
  <c r="BA72" i="6" s="1"/>
  <c r="AZ72" i="6"/>
  <c r="B73" i="6"/>
  <c r="AF73" i="6" s="1"/>
  <c r="D73" i="6"/>
  <c r="E73" i="6"/>
  <c r="F73" i="6"/>
  <c r="H73" i="6"/>
  <c r="J73" i="6"/>
  <c r="K73" i="6"/>
  <c r="L73" i="6"/>
  <c r="Q73" i="6"/>
  <c r="I73" i="6" s="1"/>
  <c r="O73" i="6" s="1"/>
  <c r="AA73" i="6"/>
  <c r="AB73" i="6"/>
  <c r="AC73" i="6"/>
  <c r="AG73" i="6" s="1"/>
  <c r="AD73" i="6"/>
  <c r="AE73" i="6"/>
  <c r="AI73" i="6"/>
  <c r="AJ73" i="6"/>
  <c r="AK73" i="6"/>
  <c r="AM73" i="6"/>
  <c r="AO73" i="6"/>
  <c r="AP73" i="6"/>
  <c r="AQ73" i="6"/>
  <c r="AU73" i="6" s="1"/>
  <c r="AR73" i="6"/>
  <c r="AS73" i="6"/>
  <c r="AW73" i="6"/>
  <c r="AZ73" i="6" s="1"/>
  <c r="AX73" i="6"/>
  <c r="AY73" i="6"/>
  <c r="BA73" i="6"/>
  <c r="B74" i="6"/>
  <c r="E74" i="6"/>
  <c r="H74" i="6" s="1"/>
  <c r="F74" i="6"/>
  <c r="I74" i="6"/>
  <c r="O74" i="6" s="1"/>
  <c r="K74" i="6"/>
  <c r="L74" i="6"/>
  <c r="Q74" i="6"/>
  <c r="AA74" i="6"/>
  <c r="AB74" i="6"/>
  <c r="AC74" i="6"/>
  <c r="AD74" i="6"/>
  <c r="AE74" i="6"/>
  <c r="AI74" i="6"/>
  <c r="AJ74" i="6"/>
  <c r="AK74" i="6"/>
  <c r="AM74" i="6" s="1"/>
  <c r="AO74" i="6"/>
  <c r="AP74" i="6"/>
  <c r="AQ74" i="6"/>
  <c r="AR74" i="6"/>
  <c r="AS74" i="6"/>
  <c r="AU74" i="6"/>
  <c r="AW74" i="6"/>
  <c r="AX74" i="6"/>
  <c r="AY74" i="6"/>
  <c r="B75" i="6"/>
  <c r="E75" i="6"/>
  <c r="D75" i="6" s="1"/>
  <c r="F75" i="6"/>
  <c r="L75" i="6" s="1"/>
  <c r="H75" i="6"/>
  <c r="N75" i="6" s="1"/>
  <c r="K75" i="6"/>
  <c r="Q75" i="6"/>
  <c r="AA75" i="6"/>
  <c r="AB75" i="6"/>
  <c r="AC75" i="6"/>
  <c r="AD75" i="6"/>
  <c r="AE75" i="6"/>
  <c r="AI75" i="6"/>
  <c r="AJ75" i="6"/>
  <c r="AK75" i="6"/>
  <c r="AM75" i="6"/>
  <c r="AO75" i="6"/>
  <c r="AP75" i="6"/>
  <c r="AQ75" i="6"/>
  <c r="AR75" i="6"/>
  <c r="AU75" i="6" s="1"/>
  <c r="AS75" i="6"/>
  <c r="AW75" i="6"/>
  <c r="AX75" i="6"/>
  <c r="AY75" i="6"/>
  <c r="B76" i="6"/>
  <c r="E76" i="6"/>
  <c r="F76" i="6"/>
  <c r="L76" i="6" s="1"/>
  <c r="H76" i="6"/>
  <c r="I76" i="6"/>
  <c r="O76" i="6"/>
  <c r="Q76" i="6"/>
  <c r="AA76" i="6"/>
  <c r="AB76" i="6"/>
  <c r="AF76" i="6" s="1"/>
  <c r="AC76" i="6"/>
  <c r="AD76" i="6"/>
  <c r="AE76" i="6"/>
  <c r="AG76" i="6"/>
  <c r="AI76" i="6"/>
  <c r="AJ76" i="6"/>
  <c r="AK76" i="6"/>
  <c r="AO76" i="6"/>
  <c r="AT76" i="6" s="1"/>
  <c r="AP76" i="6"/>
  <c r="AQ76" i="6"/>
  <c r="AR76" i="6"/>
  <c r="AS76" i="6"/>
  <c r="AW76" i="6"/>
  <c r="AX76" i="6"/>
  <c r="AY76" i="6"/>
  <c r="AZ76" i="6"/>
  <c r="B77" i="6"/>
  <c r="D77" i="6"/>
  <c r="E77" i="6"/>
  <c r="F77" i="6"/>
  <c r="G77" i="6"/>
  <c r="H77" i="6"/>
  <c r="N77" i="6" s="1"/>
  <c r="K77" i="6"/>
  <c r="L77" i="6"/>
  <c r="Q77" i="6"/>
  <c r="I77" i="6" s="1"/>
  <c r="O77" i="6" s="1"/>
  <c r="AA77" i="6"/>
  <c r="AB77" i="6"/>
  <c r="AC77" i="6"/>
  <c r="AD77" i="6"/>
  <c r="AE77" i="6"/>
  <c r="AG77" i="6"/>
  <c r="AI77" i="6"/>
  <c r="AJ77" i="6"/>
  <c r="AM77" i="6" s="1"/>
  <c r="AK77" i="6"/>
  <c r="AO77" i="6"/>
  <c r="AP77" i="6"/>
  <c r="AQ77" i="6"/>
  <c r="AU77" i="6" s="1"/>
  <c r="AR77" i="6"/>
  <c r="AS77" i="6"/>
  <c r="AT77" i="6"/>
  <c r="AW77" i="6"/>
  <c r="AX77" i="6"/>
  <c r="AY77" i="6"/>
  <c r="BA77" i="6"/>
  <c r="B78" i="6"/>
  <c r="D78" i="6"/>
  <c r="E78" i="6"/>
  <c r="H78" i="6" s="1"/>
  <c r="G78" i="6" s="1"/>
  <c r="F78" i="6"/>
  <c r="I78" i="6"/>
  <c r="O78" i="6" s="1"/>
  <c r="J78" i="6"/>
  <c r="K78" i="6"/>
  <c r="L78" i="6"/>
  <c r="N78" i="6"/>
  <c r="M78" i="6" s="1"/>
  <c r="Q78" i="6"/>
  <c r="AA78" i="6"/>
  <c r="AB78" i="6"/>
  <c r="AC78" i="6"/>
  <c r="AD78" i="6"/>
  <c r="AE78" i="6"/>
  <c r="AF78" i="6"/>
  <c r="AI78" i="6"/>
  <c r="AJ78" i="6"/>
  <c r="AM78" i="6" s="1"/>
  <c r="AK78" i="6"/>
  <c r="AO78" i="6"/>
  <c r="AP78" i="6"/>
  <c r="AQ78" i="6"/>
  <c r="AR78" i="6"/>
  <c r="AS78" i="6"/>
  <c r="AU78" i="6" s="1"/>
  <c r="AW78" i="6"/>
  <c r="AX78" i="6"/>
  <c r="BA78" i="6" s="1"/>
  <c r="AY78" i="6"/>
  <c r="B79" i="6"/>
  <c r="D79" i="6"/>
  <c r="E79" i="6"/>
  <c r="F79" i="6"/>
  <c r="H79" i="6"/>
  <c r="K79" i="6"/>
  <c r="J79" i="6" s="1"/>
  <c r="L79" i="6"/>
  <c r="Q79" i="6"/>
  <c r="AA79" i="6"/>
  <c r="AB79" i="6"/>
  <c r="AC79" i="6"/>
  <c r="AD79" i="6"/>
  <c r="AE79" i="6"/>
  <c r="AF79" i="6"/>
  <c r="AG79" i="6"/>
  <c r="AI79" i="6"/>
  <c r="AJ79" i="6"/>
  <c r="AK79" i="6"/>
  <c r="AL79" i="6"/>
  <c r="AM79" i="6"/>
  <c r="AO79" i="6"/>
  <c r="AP79" i="6"/>
  <c r="AQ79" i="6"/>
  <c r="AU79" i="6" s="1"/>
  <c r="AR79" i="6"/>
  <c r="AS79" i="6"/>
  <c r="AW79" i="6"/>
  <c r="AZ79" i="6" s="1"/>
  <c r="AX79" i="6"/>
  <c r="AY79" i="6"/>
  <c r="BA79" i="6"/>
  <c r="B80" i="6"/>
  <c r="E80" i="6"/>
  <c r="F80" i="6"/>
  <c r="L80" i="6" s="1"/>
  <c r="AL80" i="6" s="1"/>
  <c r="H80" i="6"/>
  <c r="N80" i="6" s="1"/>
  <c r="Q80" i="6"/>
  <c r="AA80" i="6"/>
  <c r="AF80" i="6" s="1"/>
  <c r="AB80" i="6"/>
  <c r="AC80" i="6"/>
  <c r="AD80" i="6"/>
  <c r="AE80" i="6"/>
  <c r="AG80" i="6" s="1"/>
  <c r="AI80" i="6"/>
  <c r="AJ80" i="6"/>
  <c r="AM80" i="6" s="1"/>
  <c r="AK80" i="6"/>
  <c r="AO80" i="6"/>
  <c r="AT80" i="6" s="1"/>
  <c r="AP80" i="6"/>
  <c r="AQ80" i="6"/>
  <c r="AU80" i="6" s="1"/>
  <c r="AR80" i="6"/>
  <c r="AS80" i="6"/>
  <c r="AW80" i="6"/>
  <c r="AX80" i="6"/>
  <c r="AY80" i="6"/>
  <c r="AZ80" i="6"/>
  <c r="BA80" i="6"/>
  <c r="B81" i="6"/>
  <c r="D81" i="6"/>
  <c r="E81" i="6"/>
  <c r="F81" i="6"/>
  <c r="H81" i="6"/>
  <c r="I81" i="6"/>
  <c r="O81" i="6" s="1"/>
  <c r="J81" i="6"/>
  <c r="K81" i="6"/>
  <c r="L81" i="6"/>
  <c r="Q81" i="6"/>
  <c r="AA81" i="6"/>
  <c r="AB81" i="6"/>
  <c r="AC81" i="6"/>
  <c r="AD81" i="6"/>
  <c r="AE81" i="6"/>
  <c r="AI81" i="6"/>
  <c r="AJ81" i="6"/>
  <c r="AK81" i="6"/>
  <c r="AL81" i="6"/>
  <c r="AM81" i="6"/>
  <c r="AO81" i="6"/>
  <c r="AP81" i="6"/>
  <c r="AQ81" i="6"/>
  <c r="AR81" i="6"/>
  <c r="AS81" i="6"/>
  <c r="AT81" i="6"/>
  <c r="AU81" i="6"/>
  <c r="AW81" i="6"/>
  <c r="AZ81" i="6" s="1"/>
  <c r="AX81" i="6"/>
  <c r="AY81" i="6"/>
  <c r="BA81" i="6"/>
  <c r="B82" i="6"/>
  <c r="E82" i="6"/>
  <c r="F82" i="6"/>
  <c r="I82" i="6"/>
  <c r="O82" i="6" s="1"/>
  <c r="L82" i="6"/>
  <c r="Q82" i="6"/>
  <c r="AA82" i="6"/>
  <c r="AB82" i="6"/>
  <c r="AC82" i="6"/>
  <c r="AD82" i="6"/>
  <c r="AE82" i="6"/>
  <c r="AI82" i="6"/>
  <c r="AJ82" i="6"/>
  <c r="AK82" i="6"/>
  <c r="AL82" i="6"/>
  <c r="AO82" i="6"/>
  <c r="AP82" i="6"/>
  <c r="AQ82" i="6"/>
  <c r="AR82" i="6"/>
  <c r="AS82" i="6"/>
  <c r="AU82" i="6"/>
  <c r="AW82" i="6"/>
  <c r="AX82" i="6"/>
  <c r="AY82" i="6"/>
  <c r="B83" i="6"/>
  <c r="E83" i="6"/>
  <c r="F83" i="6"/>
  <c r="L83" i="6"/>
  <c r="Q83" i="6"/>
  <c r="AA83" i="6"/>
  <c r="AB83" i="6"/>
  <c r="AC83" i="6"/>
  <c r="AG83" i="6" s="1"/>
  <c r="AD83" i="6"/>
  <c r="AE83" i="6"/>
  <c r="AI83" i="6"/>
  <c r="AJ83" i="6"/>
  <c r="AK83" i="6"/>
  <c r="AM83" i="6"/>
  <c r="AO83" i="6"/>
  <c r="AP83" i="6"/>
  <c r="AQ83" i="6"/>
  <c r="AR83" i="6"/>
  <c r="AU83" i="6" s="1"/>
  <c r="AS83" i="6"/>
  <c r="AW83" i="6"/>
  <c r="AX83" i="6"/>
  <c r="AY83" i="6"/>
  <c r="BA83" i="6" s="1"/>
  <c r="B84" i="6"/>
  <c r="E84" i="6"/>
  <c r="F84" i="6"/>
  <c r="L84" i="6" s="1"/>
  <c r="AL84" i="6" s="1"/>
  <c r="I84" i="6"/>
  <c r="O84" i="6" s="1"/>
  <c r="Q84" i="6"/>
  <c r="AA84" i="6"/>
  <c r="AF84" i="6" s="1"/>
  <c r="AB84" i="6"/>
  <c r="AC84" i="6"/>
  <c r="AD84" i="6"/>
  <c r="AE84" i="6"/>
  <c r="AG84" i="6" s="1"/>
  <c r="AI84" i="6"/>
  <c r="AJ84" i="6"/>
  <c r="AM84" i="6" s="1"/>
  <c r="AK84" i="6"/>
  <c r="AO84" i="6"/>
  <c r="AT84" i="6" s="1"/>
  <c r="AP84" i="6"/>
  <c r="AQ84" i="6"/>
  <c r="AR84" i="6"/>
  <c r="AS84" i="6"/>
  <c r="AW84" i="6"/>
  <c r="AX84" i="6"/>
  <c r="AY84" i="6"/>
  <c r="AZ84" i="6"/>
  <c r="BA84" i="6"/>
  <c r="B85" i="6"/>
  <c r="D85" i="6"/>
  <c r="E85" i="6"/>
  <c r="F85" i="6"/>
  <c r="G85" i="6"/>
  <c r="H85" i="6"/>
  <c r="N85" i="6" s="1"/>
  <c r="K85" i="6"/>
  <c r="L85" i="6"/>
  <c r="Q85" i="6"/>
  <c r="I85" i="6" s="1"/>
  <c r="O85" i="6" s="1"/>
  <c r="AA85" i="6"/>
  <c r="AB85" i="6"/>
  <c r="AC85" i="6"/>
  <c r="AD85" i="6"/>
  <c r="AE85" i="6"/>
  <c r="AG85" i="6"/>
  <c r="AI85" i="6"/>
  <c r="AJ85" i="6"/>
  <c r="AK85" i="6"/>
  <c r="AM85" i="6" s="1"/>
  <c r="AO85" i="6"/>
  <c r="AP85" i="6"/>
  <c r="AQ85" i="6"/>
  <c r="AR85" i="6"/>
  <c r="AS85" i="6"/>
  <c r="AT85" i="6"/>
  <c r="AU85" i="6"/>
  <c r="AW85" i="6"/>
  <c r="AX85" i="6"/>
  <c r="AY85" i="6"/>
  <c r="BA85" i="6"/>
  <c r="B86" i="6"/>
  <c r="E86" i="6"/>
  <c r="F86" i="6"/>
  <c r="I86" i="6"/>
  <c r="O86" i="6" s="1"/>
  <c r="L86" i="6"/>
  <c r="AL86" i="6" s="1"/>
  <c r="Q86" i="6"/>
  <c r="AA86" i="6"/>
  <c r="AF86" i="6" s="1"/>
  <c r="AB86" i="6"/>
  <c r="AC86" i="6"/>
  <c r="AD86" i="6"/>
  <c r="AE86" i="6"/>
  <c r="AI86" i="6"/>
  <c r="AJ86" i="6"/>
  <c r="AK86" i="6"/>
  <c r="AO86" i="6"/>
  <c r="AP86" i="6"/>
  <c r="AQ86" i="6"/>
  <c r="AR86" i="6"/>
  <c r="AS86" i="6"/>
  <c r="AU86" i="6" s="1"/>
  <c r="AT86" i="6"/>
  <c r="AW86" i="6"/>
  <c r="AX86" i="6"/>
  <c r="AY86" i="6"/>
  <c r="B87" i="6"/>
  <c r="D87" i="6"/>
  <c r="E87" i="6"/>
  <c r="F87" i="6"/>
  <c r="I87" i="6" s="1"/>
  <c r="G87" i="6"/>
  <c r="H87" i="6"/>
  <c r="K87" i="6"/>
  <c r="L87" i="6"/>
  <c r="N87" i="6"/>
  <c r="O87" i="6"/>
  <c r="Q87" i="6"/>
  <c r="AA87" i="6"/>
  <c r="AB87" i="6"/>
  <c r="AC87" i="6"/>
  <c r="AD87" i="6"/>
  <c r="AE87" i="6"/>
  <c r="AF87" i="6"/>
  <c r="AG87" i="6"/>
  <c r="AI87" i="6"/>
  <c r="AJ87" i="6"/>
  <c r="AK87" i="6"/>
  <c r="AM87" i="6"/>
  <c r="AO87" i="6"/>
  <c r="AP87" i="6"/>
  <c r="AQ87" i="6"/>
  <c r="AU87" i="6" s="1"/>
  <c r="AR87" i="6"/>
  <c r="AS87" i="6"/>
  <c r="AW87" i="6"/>
  <c r="AX87" i="6"/>
  <c r="AY87" i="6"/>
  <c r="AZ87" i="6"/>
  <c r="BA87" i="6"/>
  <c r="B88" i="6"/>
  <c r="E88" i="6"/>
  <c r="F88" i="6"/>
  <c r="H88" i="6"/>
  <c r="N88" i="6"/>
  <c r="Q88" i="6"/>
  <c r="AA88" i="6"/>
  <c r="AB88" i="6"/>
  <c r="AC88" i="6"/>
  <c r="AD88" i="6"/>
  <c r="AE88" i="6"/>
  <c r="AG88" i="6" s="1"/>
  <c r="AF88" i="6"/>
  <c r="AI88" i="6"/>
  <c r="AJ88" i="6"/>
  <c r="AK88" i="6"/>
  <c r="AO88" i="6"/>
  <c r="AP88" i="6"/>
  <c r="AQ88" i="6"/>
  <c r="AR88" i="6"/>
  <c r="AS88" i="6"/>
  <c r="AT88" i="6"/>
  <c r="AW88" i="6"/>
  <c r="AX88" i="6"/>
  <c r="AY88" i="6"/>
  <c r="BA88" i="6" s="1"/>
  <c r="AZ88" i="6"/>
  <c r="B89" i="6"/>
  <c r="AT89" i="6" s="1"/>
  <c r="D89" i="6"/>
  <c r="E89" i="6"/>
  <c r="F89" i="6"/>
  <c r="H89" i="6"/>
  <c r="I89" i="6"/>
  <c r="O89" i="6" s="1"/>
  <c r="K89" i="6"/>
  <c r="J89" i="6" s="1"/>
  <c r="L89" i="6"/>
  <c r="Q89" i="6"/>
  <c r="AA89" i="6"/>
  <c r="AB89" i="6"/>
  <c r="AC89" i="6"/>
  <c r="AD89" i="6"/>
  <c r="AE89" i="6"/>
  <c r="AG89" i="6"/>
  <c r="AI89" i="6"/>
  <c r="AJ89" i="6"/>
  <c r="AK89" i="6"/>
  <c r="AL89" i="6"/>
  <c r="AM89" i="6"/>
  <c r="AO89" i="6"/>
  <c r="AP89" i="6"/>
  <c r="AQ89" i="6"/>
  <c r="AR89" i="6"/>
  <c r="AS89" i="6"/>
  <c r="AU89" i="6"/>
  <c r="AW89" i="6"/>
  <c r="AZ89" i="6" s="1"/>
  <c r="AX89" i="6"/>
  <c r="AY89" i="6"/>
  <c r="BA89" i="6"/>
  <c r="B90" i="6"/>
  <c r="E90" i="6"/>
  <c r="F90" i="6"/>
  <c r="K90" i="6"/>
  <c r="Q90" i="6"/>
  <c r="AA90" i="6"/>
  <c r="AF90" i="6" s="1"/>
  <c r="AB90" i="6"/>
  <c r="AC90" i="6"/>
  <c r="AD90" i="6"/>
  <c r="AE90" i="6"/>
  <c r="AI90" i="6"/>
  <c r="AJ90" i="6"/>
  <c r="AK90" i="6"/>
  <c r="AO90" i="6"/>
  <c r="AT90" i="6" s="1"/>
  <c r="AP90" i="6"/>
  <c r="AQ90" i="6"/>
  <c r="AR90" i="6"/>
  <c r="AS90" i="6"/>
  <c r="AU90" i="6" s="1"/>
  <c r="AW90" i="6"/>
  <c r="AX90" i="6"/>
  <c r="BA90" i="6" s="1"/>
  <c r="AY90" i="6"/>
  <c r="B91" i="6"/>
  <c r="E91" i="6"/>
  <c r="F91" i="6"/>
  <c r="K91" i="6"/>
  <c r="J91" i="6" s="1"/>
  <c r="L91" i="6"/>
  <c r="Q91" i="6"/>
  <c r="AA91" i="6"/>
  <c r="AB91" i="6"/>
  <c r="AC91" i="6"/>
  <c r="AG91" i="6" s="1"/>
  <c r="AD91" i="6"/>
  <c r="AE91" i="6"/>
  <c r="AF91" i="6"/>
  <c r="AI91" i="6"/>
  <c r="AJ91" i="6"/>
  <c r="AK91" i="6"/>
  <c r="AM91" i="6"/>
  <c r="AO91" i="6"/>
  <c r="AP91" i="6"/>
  <c r="AQ91" i="6"/>
  <c r="AR91" i="6"/>
  <c r="AS91" i="6"/>
  <c r="AW91" i="6"/>
  <c r="AZ91" i="6" s="1"/>
  <c r="AX91" i="6"/>
  <c r="AY91" i="6"/>
  <c r="BA91" i="6"/>
  <c r="B92" i="6"/>
  <c r="E92" i="6"/>
  <c r="F92" i="6"/>
  <c r="L92" i="6" s="1"/>
  <c r="H92" i="6"/>
  <c r="N92" i="6" s="1"/>
  <c r="Q92" i="6"/>
  <c r="AA92" i="6"/>
  <c r="AF92" i="6" s="1"/>
  <c r="AB92" i="6"/>
  <c r="AC92" i="6"/>
  <c r="AD92" i="6"/>
  <c r="AE92" i="6"/>
  <c r="AG92" i="6" s="1"/>
  <c r="AI92" i="6"/>
  <c r="AJ92" i="6"/>
  <c r="AK92" i="6"/>
  <c r="AO92" i="6"/>
  <c r="AP92" i="6"/>
  <c r="AQ92" i="6"/>
  <c r="AU92" i="6" s="1"/>
  <c r="AR92" i="6"/>
  <c r="AS92" i="6"/>
  <c r="AT92" i="6"/>
  <c r="AW92" i="6"/>
  <c r="AX92" i="6"/>
  <c r="BA92" i="6" s="1"/>
  <c r="AY92" i="6"/>
  <c r="AZ92" i="6"/>
  <c r="B93" i="6"/>
  <c r="D93" i="6"/>
  <c r="E93" i="6"/>
  <c r="F93" i="6"/>
  <c r="G93" i="6"/>
  <c r="H93" i="6"/>
  <c r="N93" i="6" s="1"/>
  <c r="J93" i="6"/>
  <c r="K93" i="6"/>
  <c r="L93" i="6"/>
  <c r="Q93" i="6"/>
  <c r="I93" i="6" s="1"/>
  <c r="O93" i="6" s="1"/>
  <c r="AA93" i="6"/>
  <c r="AB93" i="6"/>
  <c r="AC93" i="6"/>
  <c r="AD93" i="6"/>
  <c r="AG93" i="6" s="1"/>
  <c r="AE93" i="6"/>
  <c r="AI93" i="6"/>
  <c r="AJ93" i="6"/>
  <c r="AK93" i="6"/>
  <c r="AO93" i="6"/>
  <c r="AP93" i="6"/>
  <c r="AQ93" i="6"/>
  <c r="AU93" i="6" s="1"/>
  <c r="AR93" i="6"/>
  <c r="AS93" i="6"/>
  <c r="AT93" i="6"/>
  <c r="AW93" i="6"/>
  <c r="AX93" i="6"/>
  <c r="AY93" i="6"/>
  <c r="BA93" i="6"/>
  <c r="B94" i="6"/>
  <c r="D94" i="6"/>
  <c r="E94" i="6"/>
  <c r="H94" i="6" s="1"/>
  <c r="F94" i="6"/>
  <c r="I94" i="6"/>
  <c r="O94" i="6" s="1"/>
  <c r="J94" i="6"/>
  <c r="K94" i="6"/>
  <c r="L94" i="6"/>
  <c r="M94" i="6"/>
  <c r="N94" i="6"/>
  <c r="Q94" i="6"/>
  <c r="AA94" i="6"/>
  <c r="AB94" i="6"/>
  <c r="AC94" i="6"/>
  <c r="AG94" i="6" s="1"/>
  <c r="AD94" i="6"/>
  <c r="AE94" i="6"/>
  <c r="AF94" i="6"/>
  <c r="AI94" i="6"/>
  <c r="AJ94" i="6"/>
  <c r="AK94" i="6"/>
  <c r="AM94" i="6"/>
  <c r="AO94" i="6"/>
  <c r="AP94" i="6"/>
  <c r="AQ94" i="6"/>
  <c r="AR94" i="6"/>
  <c r="AS94" i="6"/>
  <c r="AU94" i="6"/>
  <c r="AW94" i="6"/>
  <c r="AX94" i="6"/>
  <c r="AY94" i="6"/>
  <c r="BA94" i="6"/>
  <c r="B95" i="6"/>
  <c r="E95" i="6"/>
  <c r="F95" i="6"/>
  <c r="H95" i="6"/>
  <c r="N95" i="6" s="1"/>
  <c r="K95" i="6"/>
  <c r="Q95" i="6"/>
  <c r="AA95" i="6"/>
  <c r="AB95" i="6"/>
  <c r="AC95" i="6"/>
  <c r="AG95" i="6" s="1"/>
  <c r="AD95" i="6"/>
  <c r="AE95" i="6"/>
  <c r="AI95" i="6"/>
  <c r="AJ95" i="6"/>
  <c r="AK95" i="6"/>
  <c r="AM95" i="6"/>
  <c r="AO95" i="6"/>
  <c r="AP95" i="6"/>
  <c r="AQ95" i="6"/>
  <c r="AR95" i="6"/>
  <c r="AU95" i="6" s="1"/>
  <c r="AS95" i="6"/>
  <c r="AW95" i="6"/>
  <c r="AX95" i="6"/>
  <c r="AY95" i="6"/>
  <c r="BA95" i="6"/>
  <c r="B96" i="6"/>
  <c r="E96" i="6"/>
  <c r="F96" i="6"/>
  <c r="L96" i="6" s="1"/>
  <c r="AL96" i="6" s="1"/>
  <c r="I96" i="6"/>
  <c r="Q96" i="6"/>
  <c r="AA96" i="6"/>
  <c r="AB96" i="6"/>
  <c r="AF96" i="6" s="1"/>
  <c r="AC96" i="6"/>
  <c r="AD96" i="6"/>
  <c r="AE96" i="6"/>
  <c r="AG96" i="6"/>
  <c r="AI96" i="6"/>
  <c r="AJ96" i="6"/>
  <c r="AK96" i="6"/>
  <c r="AM96" i="6" s="1"/>
  <c r="AO96" i="6"/>
  <c r="AT96" i="6" s="1"/>
  <c r="AP96" i="6"/>
  <c r="AQ96" i="6"/>
  <c r="AR96" i="6"/>
  <c r="AS96" i="6"/>
  <c r="AW96" i="6"/>
  <c r="AZ96" i="6" s="1"/>
  <c r="AX96" i="6"/>
  <c r="AY96" i="6"/>
  <c r="BA96" i="6"/>
  <c r="B97" i="6"/>
  <c r="AZ97" i="6" s="1"/>
  <c r="E97" i="6"/>
  <c r="F97" i="6"/>
  <c r="H97" i="6"/>
  <c r="N97" i="6" s="1"/>
  <c r="K97" i="6"/>
  <c r="Q97" i="6"/>
  <c r="AA97" i="6"/>
  <c r="AB97" i="6"/>
  <c r="AC97" i="6"/>
  <c r="AD97" i="6"/>
  <c r="AG97" i="6" s="1"/>
  <c r="AE97" i="6"/>
  <c r="AI97" i="6"/>
  <c r="AJ97" i="6"/>
  <c r="AK97" i="6"/>
  <c r="AM97" i="6"/>
  <c r="AO97" i="6"/>
  <c r="AP97" i="6"/>
  <c r="AQ97" i="6"/>
  <c r="AR97" i="6"/>
  <c r="AU97" i="6" s="1"/>
  <c r="AS97" i="6"/>
  <c r="AW97" i="6"/>
  <c r="AX97" i="6"/>
  <c r="AY97" i="6"/>
  <c r="BA97" i="6"/>
  <c r="B98" i="6"/>
  <c r="AT98" i="6" s="1"/>
  <c r="E98" i="6"/>
  <c r="F98" i="6"/>
  <c r="Q98" i="6"/>
  <c r="AA98" i="6"/>
  <c r="AB98" i="6"/>
  <c r="AC98" i="6"/>
  <c r="AG98" i="6" s="1"/>
  <c r="AD98" i="6"/>
  <c r="AE98" i="6"/>
  <c r="AF98" i="6"/>
  <c r="AI98" i="6"/>
  <c r="AJ98" i="6"/>
  <c r="AM98" i="6" s="1"/>
  <c r="AK98" i="6"/>
  <c r="AO98" i="6"/>
  <c r="AP98" i="6"/>
  <c r="AQ98" i="6"/>
  <c r="AR98" i="6"/>
  <c r="AS98" i="6"/>
  <c r="AW98" i="6"/>
  <c r="AX98" i="6"/>
  <c r="BA98" i="6" s="1"/>
  <c r="AY98" i="6"/>
  <c r="B99" i="6"/>
  <c r="D99" i="6"/>
  <c r="E99" i="6"/>
  <c r="F99" i="6"/>
  <c r="H99" i="6"/>
  <c r="K99" i="6"/>
  <c r="L99" i="6"/>
  <c r="Q99" i="6"/>
  <c r="AA99" i="6"/>
  <c r="AB99" i="6"/>
  <c r="AC99" i="6"/>
  <c r="AD99" i="6"/>
  <c r="AE99" i="6"/>
  <c r="AI99" i="6"/>
  <c r="AJ99" i="6"/>
  <c r="AK99" i="6"/>
  <c r="AM99" i="6"/>
  <c r="AO99" i="6"/>
  <c r="AP99" i="6"/>
  <c r="AQ99" i="6"/>
  <c r="AR99" i="6"/>
  <c r="AU99" i="6" s="1"/>
  <c r="AS99" i="6"/>
  <c r="AW99" i="6"/>
  <c r="AX99" i="6"/>
  <c r="BA99" i="6" s="1"/>
  <c r="AY99" i="6"/>
  <c r="B100" i="6"/>
  <c r="E100" i="6"/>
  <c r="K100" i="6" s="1"/>
  <c r="F100" i="6"/>
  <c r="I100" i="6" s="1"/>
  <c r="J100" i="6"/>
  <c r="L100" i="6"/>
  <c r="AL100" i="6" s="1"/>
  <c r="O100" i="6"/>
  <c r="Q100" i="6"/>
  <c r="AA100" i="6"/>
  <c r="AB100" i="6"/>
  <c r="AC100" i="6"/>
  <c r="AD100" i="6"/>
  <c r="AG100" i="6" s="1"/>
  <c r="AE100" i="6"/>
  <c r="AF100" i="6"/>
  <c r="AI100" i="6"/>
  <c r="AJ100" i="6"/>
  <c r="AK100" i="6"/>
  <c r="AM100" i="6"/>
  <c r="AO100" i="6"/>
  <c r="AT100" i="6" s="1"/>
  <c r="AP100" i="6"/>
  <c r="AQ100" i="6"/>
  <c r="AR100" i="6"/>
  <c r="AS100" i="6"/>
  <c r="AW100" i="6"/>
  <c r="AX100" i="6"/>
  <c r="BA100" i="6" s="1"/>
  <c r="AY100" i="6"/>
  <c r="AZ100" i="6"/>
  <c r="B101" i="6"/>
  <c r="D101" i="6"/>
  <c r="E101" i="6"/>
  <c r="F101" i="6"/>
  <c r="H101" i="6"/>
  <c r="N101" i="6" s="1"/>
  <c r="M101" i="6" s="1"/>
  <c r="K101" i="6"/>
  <c r="L101" i="6"/>
  <c r="Q101" i="6"/>
  <c r="I101" i="6" s="1"/>
  <c r="O101" i="6" s="1"/>
  <c r="AA101" i="6"/>
  <c r="AB101" i="6"/>
  <c r="AC101" i="6"/>
  <c r="AD101" i="6"/>
  <c r="AE101" i="6"/>
  <c r="AI101" i="6"/>
  <c r="AJ101" i="6"/>
  <c r="AM101" i="6" s="1"/>
  <c r="AK101" i="6"/>
  <c r="AO101" i="6"/>
  <c r="AP101" i="6"/>
  <c r="AQ101" i="6"/>
  <c r="AR101" i="6"/>
  <c r="AU101" i="6" s="1"/>
  <c r="AS101" i="6"/>
  <c r="AW101" i="6"/>
  <c r="AX101" i="6"/>
  <c r="BA101" i="6" s="1"/>
  <c r="AY101" i="6"/>
  <c r="B102" i="6"/>
  <c r="E102" i="6"/>
  <c r="F102" i="6"/>
  <c r="K102" i="6"/>
  <c r="Q102" i="6"/>
  <c r="AA102" i="6"/>
  <c r="AB102" i="6"/>
  <c r="AF102" i="6" s="1"/>
  <c r="AC102" i="6"/>
  <c r="AD102" i="6"/>
  <c r="AE102" i="6"/>
  <c r="AG102" i="6"/>
  <c r="AI102" i="6"/>
  <c r="AJ102" i="6"/>
  <c r="AM102" i="6" s="1"/>
  <c r="AK102" i="6"/>
  <c r="AO102" i="6"/>
  <c r="AP102" i="6"/>
  <c r="AQ102" i="6"/>
  <c r="AR102" i="6"/>
  <c r="AS102" i="6"/>
  <c r="AT102" i="6"/>
  <c r="AU102" i="6"/>
  <c r="AW102" i="6"/>
  <c r="AX102" i="6"/>
  <c r="BA102" i="6" s="1"/>
  <c r="AY102" i="6"/>
  <c r="AZ102" i="6"/>
  <c r="B103" i="6"/>
  <c r="AF103" i="6" s="1"/>
  <c r="E103" i="6"/>
  <c r="F103" i="6"/>
  <c r="I103" i="6"/>
  <c r="O103" i="6" s="1"/>
  <c r="L103" i="6"/>
  <c r="Q103" i="6"/>
  <c r="AA103" i="6"/>
  <c r="AB103" i="6"/>
  <c r="AC103" i="6"/>
  <c r="AD103" i="6"/>
  <c r="AE103" i="6"/>
  <c r="AI103" i="6"/>
  <c r="AJ103" i="6"/>
  <c r="AM103" i="6" s="1"/>
  <c r="AK103" i="6"/>
  <c r="AO103" i="6"/>
  <c r="AP103" i="6"/>
  <c r="AQ103" i="6"/>
  <c r="AR103" i="6"/>
  <c r="AS103" i="6"/>
  <c r="AW103" i="6"/>
  <c r="AZ103" i="6" s="1"/>
  <c r="AX103" i="6"/>
  <c r="AY103" i="6"/>
  <c r="BA103" i="6"/>
  <c r="B104" i="6"/>
  <c r="E104" i="6"/>
  <c r="H104" i="6" s="1"/>
  <c r="N104" i="6" s="1"/>
  <c r="F104" i="6"/>
  <c r="K104" i="6"/>
  <c r="Q104" i="6"/>
  <c r="AA104" i="6"/>
  <c r="AB104" i="6"/>
  <c r="AC104" i="6"/>
  <c r="AG104" i="6" s="1"/>
  <c r="AD104" i="6"/>
  <c r="AE104" i="6"/>
  <c r="AI104" i="6"/>
  <c r="AJ104" i="6"/>
  <c r="AK104" i="6"/>
  <c r="AO104" i="6"/>
  <c r="AP104" i="6"/>
  <c r="AQ104" i="6"/>
  <c r="AR104" i="6"/>
  <c r="AS104" i="6"/>
  <c r="AU104" i="6"/>
  <c r="AW104" i="6"/>
  <c r="AX104" i="6"/>
  <c r="AY104" i="6"/>
  <c r="B105" i="6"/>
  <c r="AT105" i="6" s="1"/>
  <c r="D105" i="6"/>
  <c r="E105" i="6"/>
  <c r="K105" i="6" s="1"/>
  <c r="F105" i="6"/>
  <c r="H105" i="6"/>
  <c r="L105" i="6"/>
  <c r="Q105" i="6"/>
  <c r="I105" i="6" s="1"/>
  <c r="O105" i="6" s="1"/>
  <c r="AA105" i="6"/>
  <c r="AB105" i="6"/>
  <c r="AC105" i="6"/>
  <c r="AD105" i="6"/>
  <c r="AE105" i="6"/>
  <c r="AI105" i="6"/>
  <c r="AJ105" i="6"/>
  <c r="AK105" i="6"/>
  <c r="AM105" i="6"/>
  <c r="AO105" i="6"/>
  <c r="AP105" i="6"/>
  <c r="AQ105" i="6"/>
  <c r="AR105" i="6"/>
  <c r="AS105" i="6"/>
  <c r="AW105" i="6"/>
  <c r="AX105" i="6"/>
  <c r="BA105" i="6" s="1"/>
  <c r="AY105" i="6"/>
  <c r="B106" i="6"/>
  <c r="E106" i="6"/>
  <c r="D106" i="6" s="1"/>
  <c r="F106" i="6"/>
  <c r="H106" i="6"/>
  <c r="K106" i="6"/>
  <c r="N106" i="6"/>
  <c r="Q106" i="6"/>
  <c r="AA106" i="6"/>
  <c r="AB106" i="6"/>
  <c r="AC106" i="6"/>
  <c r="AD106" i="6"/>
  <c r="AE106" i="6"/>
  <c r="AG106" i="6"/>
  <c r="AI106" i="6"/>
  <c r="AJ106" i="6"/>
  <c r="AK106" i="6"/>
  <c r="AO106" i="6"/>
  <c r="AP106" i="6"/>
  <c r="AQ106" i="6"/>
  <c r="AR106" i="6"/>
  <c r="AU106" i="6" s="1"/>
  <c r="AS106" i="6"/>
  <c r="AW106" i="6"/>
  <c r="AX106" i="6"/>
  <c r="AY106" i="6"/>
  <c r="BA106" i="6"/>
  <c r="B107" i="6"/>
  <c r="E107" i="6"/>
  <c r="K107" i="6" s="1"/>
  <c r="F107" i="6"/>
  <c r="H107" i="6"/>
  <c r="I107" i="6"/>
  <c r="O107" i="6" s="1"/>
  <c r="L107" i="6"/>
  <c r="Q107" i="6"/>
  <c r="AA107" i="6"/>
  <c r="AF107" i="6" s="1"/>
  <c r="AB107" i="6"/>
  <c r="AC107" i="6"/>
  <c r="AD107" i="6"/>
  <c r="AG107" i="6" s="1"/>
  <c r="AE107" i="6"/>
  <c r="AI107" i="6"/>
  <c r="AJ107" i="6"/>
  <c r="AM107" i="6" s="1"/>
  <c r="AK107" i="6"/>
  <c r="AO107" i="6"/>
  <c r="AP107" i="6"/>
  <c r="AQ107" i="6"/>
  <c r="AR107" i="6"/>
  <c r="AS107" i="6"/>
  <c r="AT107" i="6"/>
  <c r="AW107" i="6"/>
  <c r="AZ107" i="6" s="1"/>
  <c r="AX107" i="6"/>
  <c r="AY107" i="6"/>
  <c r="BA107" i="6"/>
  <c r="B108" i="6"/>
  <c r="E108" i="6"/>
  <c r="F108" i="6"/>
  <c r="L108" i="6" s="1"/>
  <c r="H108" i="6"/>
  <c r="K108" i="6"/>
  <c r="N108" i="6"/>
  <c r="Q108" i="6"/>
  <c r="AA108" i="6"/>
  <c r="AB108" i="6"/>
  <c r="AC108" i="6"/>
  <c r="AD108" i="6"/>
  <c r="AE108" i="6"/>
  <c r="AG108" i="6"/>
  <c r="AI108" i="6"/>
  <c r="AJ108" i="6"/>
  <c r="AK108" i="6"/>
  <c r="AM108" i="6"/>
  <c r="AO108" i="6"/>
  <c r="AP108" i="6"/>
  <c r="AQ108" i="6"/>
  <c r="AU108" i="6" s="1"/>
  <c r="AR108" i="6"/>
  <c r="AS108" i="6"/>
  <c r="AW108" i="6"/>
  <c r="AX108" i="6"/>
  <c r="AY108" i="6"/>
  <c r="BA108" i="6" s="1"/>
  <c r="AZ108" i="6"/>
  <c r="B109" i="6"/>
  <c r="E109" i="6"/>
  <c r="K109" i="6" s="1"/>
  <c r="J109" i="6" s="1"/>
  <c r="F109" i="6"/>
  <c r="H109" i="6"/>
  <c r="G109" i="6" s="1"/>
  <c r="I109" i="6"/>
  <c r="O109" i="6" s="1"/>
  <c r="L109" i="6"/>
  <c r="M109" i="6"/>
  <c r="N109" i="6"/>
  <c r="Q109" i="6"/>
  <c r="AA109" i="6"/>
  <c r="AB109" i="6"/>
  <c r="AC109" i="6"/>
  <c r="AG109" i="6" s="1"/>
  <c r="AD109" i="6"/>
  <c r="AE109" i="6"/>
  <c r="AF109" i="6"/>
  <c r="AI109" i="6"/>
  <c r="AJ109" i="6"/>
  <c r="AM109" i="6" s="1"/>
  <c r="AK109" i="6"/>
  <c r="AO109" i="6"/>
  <c r="AP109" i="6"/>
  <c r="AQ109" i="6"/>
  <c r="AR109" i="6"/>
  <c r="AU109" i="6" s="1"/>
  <c r="AS109" i="6"/>
  <c r="AW109" i="6"/>
  <c r="AX109" i="6"/>
  <c r="AY109" i="6"/>
  <c r="BA109" i="6"/>
  <c r="B110" i="6"/>
  <c r="E110" i="6"/>
  <c r="F110" i="6"/>
  <c r="H110" i="6"/>
  <c r="K110" i="6"/>
  <c r="N110" i="6"/>
  <c r="Q110" i="6"/>
  <c r="AA110" i="6"/>
  <c r="AB110" i="6"/>
  <c r="AC110" i="6"/>
  <c r="AD110" i="6"/>
  <c r="AE110" i="6"/>
  <c r="AF110" i="6"/>
  <c r="AG110" i="6"/>
  <c r="AI110" i="6"/>
  <c r="AJ110" i="6"/>
  <c r="AK110" i="6"/>
  <c r="AM110" i="6" s="1"/>
  <c r="AO110" i="6"/>
  <c r="AP110" i="6"/>
  <c r="AQ110" i="6"/>
  <c r="AR110" i="6"/>
  <c r="AS110" i="6"/>
  <c r="AT110" i="6"/>
  <c r="AW110" i="6"/>
  <c r="AX110" i="6"/>
  <c r="AY110" i="6"/>
  <c r="AZ110" i="6"/>
  <c r="BA110" i="6"/>
  <c r="B111" i="6"/>
  <c r="D111" i="6"/>
  <c r="E111" i="6"/>
  <c r="F111" i="6"/>
  <c r="L111" i="6"/>
  <c r="Q111" i="6"/>
  <c r="I111" i="6" s="1"/>
  <c r="O111" i="6" s="1"/>
  <c r="AA111" i="6"/>
  <c r="AF111" i="6" s="1"/>
  <c r="AB111" i="6"/>
  <c r="AC111" i="6"/>
  <c r="AD111" i="6"/>
  <c r="AE111" i="6"/>
  <c r="AI111" i="6"/>
  <c r="AJ111" i="6"/>
  <c r="AK111" i="6"/>
  <c r="AM111" i="6"/>
  <c r="AO111" i="6"/>
  <c r="AT111" i="6" s="1"/>
  <c r="AP111" i="6"/>
  <c r="AQ111" i="6"/>
  <c r="AR111" i="6"/>
  <c r="AS111" i="6"/>
  <c r="AW111" i="6"/>
  <c r="AZ111" i="6" s="1"/>
  <c r="AX111" i="6"/>
  <c r="BA111" i="6" s="1"/>
  <c r="AY111" i="6"/>
  <c r="B112" i="6"/>
  <c r="D112" i="6"/>
  <c r="E112" i="6"/>
  <c r="F112" i="6"/>
  <c r="I112" i="6" s="1"/>
  <c r="G112" i="6"/>
  <c r="H112" i="6"/>
  <c r="K112" i="6"/>
  <c r="N112" i="6"/>
  <c r="O112" i="6"/>
  <c r="Q112" i="6"/>
  <c r="AA112" i="6"/>
  <c r="AB112" i="6"/>
  <c r="AC112" i="6"/>
  <c r="AD112" i="6"/>
  <c r="AE112" i="6"/>
  <c r="AF112" i="6"/>
  <c r="AG112" i="6"/>
  <c r="AI112" i="6"/>
  <c r="AJ112" i="6"/>
  <c r="AK112" i="6"/>
  <c r="AM112" i="6" s="1"/>
  <c r="AO112" i="6"/>
  <c r="AP112" i="6"/>
  <c r="AT112" i="6" s="1"/>
  <c r="AQ112" i="6"/>
  <c r="AU112" i="6" s="1"/>
  <c r="AR112" i="6"/>
  <c r="AS112" i="6"/>
  <c r="AW112" i="6"/>
  <c r="AX112" i="6"/>
  <c r="AY112" i="6"/>
  <c r="BA112" i="6" s="1"/>
  <c r="AZ112" i="6"/>
  <c r="B113" i="6"/>
  <c r="E113" i="6"/>
  <c r="F113" i="6"/>
  <c r="L113" i="6"/>
  <c r="AL113" i="6" s="1"/>
  <c r="Q113" i="6"/>
  <c r="AA113" i="6"/>
  <c r="AF113" i="6" s="1"/>
  <c r="AB113" i="6"/>
  <c r="AC113" i="6"/>
  <c r="AD113" i="6"/>
  <c r="AE113" i="6"/>
  <c r="AI113" i="6"/>
  <c r="AJ113" i="6"/>
  <c r="AM113" i="6" s="1"/>
  <c r="AK113" i="6"/>
  <c r="AO113" i="6"/>
  <c r="AP113" i="6"/>
  <c r="AQ113" i="6"/>
  <c r="AR113" i="6"/>
  <c r="AU113" i="6" s="1"/>
  <c r="AS113" i="6"/>
  <c r="AW113" i="6"/>
  <c r="AX113" i="6"/>
  <c r="BA113" i="6" s="1"/>
  <c r="AY113" i="6"/>
  <c r="B114" i="6"/>
  <c r="E114" i="6"/>
  <c r="F114" i="6"/>
  <c r="H114" i="6"/>
  <c r="K114" i="6"/>
  <c r="Q114" i="6"/>
  <c r="AA114" i="6"/>
  <c r="AB114" i="6"/>
  <c r="AC114" i="6"/>
  <c r="AG114" i="6" s="1"/>
  <c r="AD114" i="6"/>
  <c r="AE114" i="6"/>
  <c r="AF114" i="6"/>
  <c r="AI114" i="6"/>
  <c r="AJ114" i="6"/>
  <c r="AK114" i="6"/>
  <c r="AM114" i="6" s="1"/>
  <c r="AO114" i="6"/>
  <c r="AP114" i="6"/>
  <c r="AQ114" i="6"/>
  <c r="AU114" i="6" s="1"/>
  <c r="AR114" i="6"/>
  <c r="AS114" i="6"/>
  <c r="AT114" i="6"/>
  <c r="AW114" i="6"/>
  <c r="AX114" i="6"/>
  <c r="AY114" i="6"/>
  <c r="BA114" i="6" s="1"/>
  <c r="AZ114" i="6"/>
  <c r="B115" i="6"/>
  <c r="D115" i="6"/>
  <c r="E115" i="6"/>
  <c r="K115" i="6" s="1"/>
  <c r="F115" i="6"/>
  <c r="H115" i="6"/>
  <c r="J115" i="6"/>
  <c r="L115" i="6"/>
  <c r="Q115" i="6"/>
  <c r="I115" i="6" s="1"/>
  <c r="O115" i="6" s="1"/>
  <c r="AA115" i="6"/>
  <c r="AB115" i="6"/>
  <c r="AC115" i="6"/>
  <c r="AD115" i="6"/>
  <c r="AE115" i="6"/>
  <c r="AI115" i="6"/>
  <c r="AJ115" i="6"/>
  <c r="AM115" i="6" s="1"/>
  <c r="AK115" i="6"/>
  <c r="AO115" i="6"/>
  <c r="AP115" i="6"/>
  <c r="AQ115" i="6"/>
  <c r="AR115" i="6"/>
  <c r="AS115" i="6"/>
  <c r="AT115" i="6"/>
  <c r="AW115" i="6"/>
  <c r="AZ115" i="6" s="1"/>
  <c r="AX115" i="6"/>
  <c r="AY115" i="6"/>
  <c r="BA115" i="6"/>
  <c r="B116" i="6"/>
  <c r="AZ116" i="6" s="1"/>
  <c r="E116" i="6"/>
  <c r="F116" i="6"/>
  <c r="H116" i="6"/>
  <c r="K116" i="6"/>
  <c r="N116" i="6"/>
  <c r="Q116" i="6"/>
  <c r="AA116" i="6"/>
  <c r="AB116" i="6"/>
  <c r="AC116" i="6"/>
  <c r="AG116" i="6" s="1"/>
  <c r="AD116" i="6"/>
  <c r="AE116" i="6"/>
  <c r="AF116" i="6"/>
  <c r="AI116" i="6"/>
  <c r="AJ116" i="6"/>
  <c r="AK116" i="6"/>
  <c r="AM116" i="6"/>
  <c r="AO116" i="6"/>
  <c r="AP116" i="6"/>
  <c r="AQ116" i="6"/>
  <c r="AR116" i="6"/>
  <c r="AS116" i="6"/>
  <c r="AU116" i="6"/>
  <c r="AW116" i="6"/>
  <c r="AX116" i="6"/>
  <c r="AY116" i="6"/>
  <c r="BA116" i="6" s="1"/>
  <c r="B117" i="6"/>
  <c r="E117" i="6"/>
  <c r="K117" i="6" s="1"/>
  <c r="F117" i="6"/>
  <c r="H117" i="6"/>
  <c r="N117" i="6"/>
  <c r="Q117" i="6"/>
  <c r="AA117" i="6"/>
  <c r="AF117" i="6" s="1"/>
  <c r="AB117" i="6"/>
  <c r="AC117" i="6"/>
  <c r="AG117" i="6" s="1"/>
  <c r="AD117" i="6"/>
  <c r="AE117" i="6"/>
  <c r="AI117" i="6"/>
  <c r="AJ117" i="6"/>
  <c r="AK117" i="6"/>
  <c r="AM117" i="6"/>
  <c r="AO117" i="6"/>
  <c r="AT117" i="6" s="1"/>
  <c r="AP117" i="6"/>
  <c r="AQ117" i="6"/>
  <c r="AR117" i="6"/>
  <c r="AS117" i="6"/>
  <c r="AW117" i="6"/>
  <c r="AZ117" i="6" s="1"/>
  <c r="AX117" i="6"/>
  <c r="AY117" i="6"/>
  <c r="BA117" i="6" s="1"/>
  <c r="B118" i="6"/>
  <c r="E118" i="6"/>
  <c r="D118" i="6" s="1"/>
  <c r="F118" i="6"/>
  <c r="H118" i="6"/>
  <c r="N118" i="6" s="1"/>
  <c r="K118" i="6"/>
  <c r="Q118" i="6"/>
  <c r="AA118" i="6"/>
  <c r="AB118" i="6"/>
  <c r="AF118" i="6" s="1"/>
  <c r="AC118" i="6"/>
  <c r="AD118" i="6"/>
  <c r="AE118" i="6"/>
  <c r="AI118" i="6"/>
  <c r="AJ118" i="6"/>
  <c r="AM118" i="6" s="1"/>
  <c r="AK118" i="6"/>
  <c r="AO118" i="6"/>
  <c r="AP118" i="6"/>
  <c r="AQ118" i="6"/>
  <c r="AR118" i="6"/>
  <c r="AS118" i="6"/>
  <c r="AT118" i="6"/>
  <c r="AW118" i="6"/>
  <c r="AZ118" i="6" s="1"/>
  <c r="AX118" i="6"/>
  <c r="BA118" i="6" s="1"/>
  <c r="AY118" i="6"/>
  <c r="B119" i="6"/>
  <c r="AZ119" i="6" s="1"/>
  <c r="E119" i="6"/>
  <c r="F119" i="6"/>
  <c r="H119" i="6"/>
  <c r="K119" i="6"/>
  <c r="N119" i="6"/>
  <c r="Q119" i="6"/>
  <c r="AA119" i="6"/>
  <c r="AB119" i="6"/>
  <c r="AC119" i="6"/>
  <c r="AD119" i="6"/>
  <c r="AE119" i="6"/>
  <c r="AF119" i="6"/>
  <c r="AG119" i="6"/>
  <c r="AI119" i="6"/>
  <c r="AJ119" i="6"/>
  <c r="AK119" i="6"/>
  <c r="AM119" i="6"/>
  <c r="AO119" i="6"/>
  <c r="AP119" i="6"/>
  <c r="AQ119" i="6"/>
  <c r="AR119" i="6"/>
  <c r="AS119" i="6"/>
  <c r="AU119" i="6"/>
  <c r="AW119" i="6"/>
  <c r="AX119" i="6"/>
  <c r="AY119" i="6"/>
  <c r="BA119" i="6" s="1"/>
  <c r="B120" i="6"/>
  <c r="E120" i="6"/>
  <c r="F120" i="6"/>
  <c r="H120" i="6"/>
  <c r="N120" i="6"/>
  <c r="Q120" i="6"/>
  <c r="AA120" i="6"/>
  <c r="AF120" i="6" s="1"/>
  <c r="AB120" i="6"/>
  <c r="AC120" i="6"/>
  <c r="AG120" i="6" s="1"/>
  <c r="AD120" i="6"/>
  <c r="AE120" i="6"/>
  <c r="AI120" i="6"/>
  <c r="AJ120" i="6"/>
  <c r="AM120" i="6" s="1"/>
  <c r="AK120" i="6"/>
  <c r="AO120" i="6"/>
  <c r="AP120" i="6"/>
  <c r="AQ120" i="6"/>
  <c r="AR120" i="6"/>
  <c r="AU120" i="6" s="1"/>
  <c r="AS120" i="6"/>
  <c r="AW120" i="6"/>
  <c r="AX120" i="6"/>
  <c r="BA120" i="6" s="1"/>
  <c r="AY120" i="6"/>
  <c r="B121" i="6"/>
  <c r="E121" i="6"/>
  <c r="D121" i="6" s="1"/>
  <c r="F121" i="6"/>
  <c r="H121" i="6"/>
  <c r="J121" i="6"/>
  <c r="K121" i="6"/>
  <c r="L121" i="6"/>
  <c r="Q121" i="6"/>
  <c r="I121" i="6" s="1"/>
  <c r="O121" i="6" s="1"/>
  <c r="AA121" i="6"/>
  <c r="AB121" i="6"/>
  <c r="AC121" i="6"/>
  <c r="AG121" i="6" s="1"/>
  <c r="AD121" i="6"/>
  <c r="AE121" i="6"/>
  <c r="AI121" i="6"/>
  <c r="AJ121" i="6"/>
  <c r="AK121" i="6"/>
  <c r="AM121" i="6" s="1"/>
  <c r="AO121" i="6"/>
  <c r="AP121" i="6"/>
  <c r="AQ121" i="6"/>
  <c r="AU121" i="6" s="1"/>
  <c r="AR121" i="6"/>
  <c r="AS121" i="6"/>
  <c r="AT121" i="6"/>
  <c r="AW121" i="6"/>
  <c r="AX121" i="6"/>
  <c r="AY121" i="6"/>
  <c r="BA121" i="6"/>
  <c r="B122" i="6"/>
  <c r="D122" i="6"/>
  <c r="E122" i="6"/>
  <c r="F122" i="6"/>
  <c r="I122" i="6"/>
  <c r="O122" i="6" s="1"/>
  <c r="L122" i="6"/>
  <c r="AL122" i="6" s="1"/>
  <c r="Q122" i="6"/>
  <c r="AA122" i="6"/>
  <c r="AF122" i="6" s="1"/>
  <c r="AB122" i="6"/>
  <c r="AC122" i="6"/>
  <c r="AD122" i="6"/>
  <c r="AG122" i="6" s="1"/>
  <c r="AE122" i="6"/>
  <c r="AI122" i="6"/>
  <c r="AJ122" i="6"/>
  <c r="AK122" i="6"/>
  <c r="AM122" i="6" s="1"/>
  <c r="AO122" i="6"/>
  <c r="AP122" i="6"/>
  <c r="AQ122" i="6"/>
  <c r="AU122" i="6" s="1"/>
  <c r="AR122" i="6"/>
  <c r="AS122" i="6"/>
  <c r="AT122" i="6"/>
  <c r="AW122" i="6"/>
  <c r="AZ122" i="6" s="1"/>
  <c r="AX122" i="6"/>
  <c r="BA122" i="6" s="1"/>
  <c r="AY122" i="6"/>
  <c r="B123" i="6"/>
  <c r="D123" i="6"/>
  <c r="E123" i="6"/>
  <c r="F123" i="6"/>
  <c r="I123" i="6" s="1"/>
  <c r="G123" i="6"/>
  <c r="H123" i="6"/>
  <c r="K123" i="6"/>
  <c r="N123" i="6"/>
  <c r="O123" i="6"/>
  <c r="Q123" i="6"/>
  <c r="AA123" i="6"/>
  <c r="AB123" i="6"/>
  <c r="AC123" i="6"/>
  <c r="AG123" i="6" s="1"/>
  <c r="AD123" i="6"/>
  <c r="AE123" i="6"/>
  <c r="AF123" i="6"/>
  <c r="AI123" i="6"/>
  <c r="AJ123" i="6"/>
  <c r="AK123" i="6"/>
  <c r="AM123" i="6"/>
  <c r="AO123" i="6"/>
  <c r="AP123" i="6"/>
  <c r="AQ123" i="6"/>
  <c r="AU123" i="6" s="1"/>
  <c r="AR123" i="6"/>
  <c r="AS123" i="6"/>
  <c r="AW123" i="6"/>
  <c r="AZ123" i="6" s="1"/>
  <c r="AX123" i="6"/>
  <c r="AY123" i="6"/>
  <c r="BA123" i="6" s="1"/>
  <c r="B124" i="6"/>
  <c r="E124" i="6"/>
  <c r="F124" i="6"/>
  <c r="L124" i="6" s="1"/>
  <c r="AL124" i="6" s="1"/>
  <c r="I124" i="6"/>
  <c r="O124" i="6" s="1"/>
  <c r="Q124" i="6"/>
  <c r="AA124" i="6"/>
  <c r="AF124" i="6" s="1"/>
  <c r="AB124" i="6"/>
  <c r="AC124" i="6"/>
  <c r="AD124" i="6"/>
  <c r="AE124" i="6"/>
  <c r="AI124" i="6"/>
  <c r="AJ124" i="6"/>
  <c r="AM124" i="6" s="1"/>
  <c r="AK124" i="6"/>
  <c r="AO124" i="6"/>
  <c r="AP124" i="6"/>
  <c r="AQ124" i="6"/>
  <c r="AR124" i="6"/>
  <c r="AS124" i="6"/>
  <c r="AW124" i="6"/>
  <c r="AX124" i="6"/>
  <c r="AY124" i="6"/>
  <c r="BA124" i="6"/>
  <c r="B125" i="6"/>
  <c r="E125" i="6"/>
  <c r="D125" i="6" s="1"/>
  <c r="F125" i="6"/>
  <c r="G125" i="6"/>
  <c r="H125" i="6"/>
  <c r="N125" i="6" s="1"/>
  <c r="K125" i="6"/>
  <c r="J125" i="6" s="1"/>
  <c r="L125" i="6"/>
  <c r="Q125" i="6"/>
  <c r="I125" i="6" s="1"/>
  <c r="O125" i="6" s="1"/>
  <c r="AA125" i="6"/>
  <c r="AB125" i="6"/>
  <c r="AC125" i="6"/>
  <c r="AD125" i="6"/>
  <c r="AE125" i="6"/>
  <c r="AG125" i="6"/>
  <c r="AI125" i="6"/>
  <c r="AJ125" i="6"/>
  <c r="AK125" i="6"/>
  <c r="AM125" i="6" s="1"/>
  <c r="AL125" i="6"/>
  <c r="AO125" i="6"/>
  <c r="AP125" i="6"/>
  <c r="AQ125" i="6"/>
  <c r="AU125" i="6" s="1"/>
  <c r="AR125" i="6"/>
  <c r="AS125" i="6"/>
  <c r="AT125" i="6"/>
  <c r="AW125" i="6"/>
  <c r="AX125" i="6"/>
  <c r="AY125" i="6"/>
  <c r="AZ125" i="6"/>
  <c r="BA125" i="6"/>
  <c r="B126" i="6"/>
  <c r="E126" i="6"/>
  <c r="F126" i="6"/>
  <c r="I126" i="6"/>
  <c r="O126" i="6" s="1"/>
  <c r="L126" i="6"/>
  <c r="AL126" i="6" s="1"/>
  <c r="Q126" i="6"/>
  <c r="AA126" i="6"/>
  <c r="AB126" i="6"/>
  <c r="AC126" i="6"/>
  <c r="AD126" i="6"/>
  <c r="AG126" i="6" s="1"/>
  <c r="AE126" i="6"/>
  <c r="AI126" i="6"/>
  <c r="AJ126" i="6"/>
  <c r="AM126" i="6" s="1"/>
  <c r="AK126" i="6"/>
  <c r="AO126" i="6"/>
  <c r="AT126" i="6" s="1"/>
  <c r="AP126" i="6"/>
  <c r="AQ126" i="6"/>
  <c r="AR126" i="6"/>
  <c r="AS126" i="6"/>
  <c r="AW126" i="6"/>
  <c r="AZ126" i="6" s="1"/>
  <c r="AX126" i="6"/>
  <c r="BA126" i="6" s="1"/>
  <c r="AY126" i="6"/>
  <c r="B127" i="6"/>
  <c r="E127" i="6"/>
  <c r="F127" i="6"/>
  <c r="H127" i="6"/>
  <c r="K127" i="6"/>
  <c r="L127" i="6"/>
  <c r="N127" i="6"/>
  <c r="Q127" i="6"/>
  <c r="AA127" i="6"/>
  <c r="AB127" i="6"/>
  <c r="AC127" i="6"/>
  <c r="AG127" i="6" s="1"/>
  <c r="AD127" i="6"/>
  <c r="AE127" i="6"/>
  <c r="AI127" i="6"/>
  <c r="AJ127" i="6"/>
  <c r="AK127" i="6"/>
  <c r="AM127" i="6"/>
  <c r="AO127" i="6"/>
  <c r="AP127" i="6"/>
  <c r="AQ127" i="6"/>
  <c r="AR127" i="6"/>
  <c r="AS127" i="6"/>
  <c r="AU127" i="6"/>
  <c r="AW127" i="6"/>
  <c r="AX127" i="6"/>
  <c r="AY127" i="6"/>
  <c r="BA127" i="6" s="1"/>
  <c r="B128" i="6"/>
  <c r="AZ128" i="6" s="1"/>
  <c r="E128" i="6"/>
  <c r="F128" i="6"/>
  <c r="H128" i="6"/>
  <c r="N128" i="6"/>
  <c r="Q128" i="6"/>
  <c r="AA128" i="6"/>
  <c r="AB128" i="6"/>
  <c r="AC128" i="6"/>
  <c r="AG128" i="6" s="1"/>
  <c r="AD128" i="6"/>
  <c r="AE128" i="6"/>
  <c r="AF128" i="6"/>
  <c r="AI128" i="6"/>
  <c r="AJ128" i="6"/>
  <c r="AM128" i="6" s="1"/>
  <c r="AK128" i="6"/>
  <c r="AO128" i="6"/>
  <c r="AP128" i="6"/>
  <c r="AQ128" i="6"/>
  <c r="AR128" i="6"/>
  <c r="AS128" i="6"/>
  <c r="AW128" i="6"/>
  <c r="AX128" i="6"/>
  <c r="BA128" i="6" s="1"/>
  <c r="AY128" i="6"/>
  <c r="B129" i="6"/>
  <c r="E129" i="6"/>
  <c r="D129" i="6" s="1"/>
  <c r="F129" i="6"/>
  <c r="H129" i="6"/>
  <c r="J129" i="6"/>
  <c r="K129" i="6"/>
  <c r="L129" i="6"/>
  <c r="O129" i="6"/>
  <c r="Q129" i="6"/>
  <c r="I129" i="6" s="1"/>
  <c r="AA129" i="6"/>
  <c r="AB129" i="6"/>
  <c r="AC129" i="6"/>
  <c r="AG129" i="6" s="1"/>
  <c r="AD129" i="6"/>
  <c r="AE129" i="6"/>
  <c r="AI129" i="6"/>
  <c r="AJ129" i="6"/>
  <c r="AK129" i="6"/>
  <c r="AM129" i="6" s="1"/>
  <c r="AO129" i="6"/>
  <c r="AP129" i="6"/>
  <c r="AQ129" i="6"/>
  <c r="AR129" i="6"/>
  <c r="AS129" i="6"/>
  <c r="AT129" i="6"/>
  <c r="AU129" i="6"/>
  <c r="AW129" i="6"/>
  <c r="AX129" i="6"/>
  <c r="AY129" i="6"/>
  <c r="BA129" i="6"/>
  <c r="B130" i="6"/>
  <c r="D130" i="6"/>
  <c r="E130" i="6"/>
  <c r="F130" i="6"/>
  <c r="I130" i="6"/>
  <c r="O130" i="6" s="1"/>
  <c r="L130" i="6"/>
  <c r="AL130" i="6" s="1"/>
  <c r="Q130" i="6"/>
  <c r="AA130" i="6"/>
  <c r="AF130" i="6" s="1"/>
  <c r="AB130" i="6"/>
  <c r="AC130" i="6"/>
  <c r="AD130" i="6"/>
  <c r="AG130" i="6" s="1"/>
  <c r="AE130" i="6"/>
  <c r="AI130" i="6"/>
  <c r="AJ130" i="6"/>
  <c r="AK130" i="6"/>
  <c r="AM130" i="6"/>
  <c r="AO130" i="6"/>
  <c r="AT130" i="6" s="1"/>
  <c r="AP130" i="6"/>
  <c r="AQ130" i="6"/>
  <c r="AU130" i="6" s="1"/>
  <c r="AR130" i="6"/>
  <c r="AS130" i="6"/>
  <c r="AW130" i="6"/>
  <c r="AZ130" i="6" s="1"/>
  <c r="AX130" i="6"/>
  <c r="BA130" i="6" s="1"/>
  <c r="AY130" i="6"/>
  <c r="B131" i="6"/>
  <c r="D131" i="6"/>
  <c r="E131" i="6"/>
  <c r="F131" i="6"/>
  <c r="I131" i="6" s="1"/>
  <c r="G131" i="6" s="1"/>
  <c r="H131" i="6"/>
  <c r="K131" i="6"/>
  <c r="J131" i="6" s="1"/>
  <c r="L131" i="6"/>
  <c r="N131" i="6"/>
  <c r="O131" i="6"/>
  <c r="Q131" i="6"/>
  <c r="AA131" i="6"/>
  <c r="AB131" i="6"/>
  <c r="AC131" i="6"/>
  <c r="AG131" i="6" s="1"/>
  <c r="AD131" i="6"/>
  <c r="AE131" i="6"/>
  <c r="AF131" i="6"/>
  <c r="AI131" i="6"/>
  <c r="AJ131" i="6"/>
  <c r="AK131" i="6"/>
  <c r="AL131" i="6"/>
  <c r="AM131" i="6"/>
  <c r="AO131" i="6"/>
  <c r="AP131" i="6"/>
  <c r="AQ131" i="6"/>
  <c r="AU131" i="6" s="1"/>
  <c r="AR131" i="6"/>
  <c r="AS131" i="6"/>
  <c r="AW131" i="6"/>
  <c r="AZ131" i="6" s="1"/>
  <c r="AX131" i="6"/>
  <c r="AY131" i="6"/>
  <c r="BA131" i="6" s="1"/>
  <c r="B132" i="6"/>
  <c r="AZ132" i="6" s="1"/>
  <c r="E132" i="6"/>
  <c r="F132" i="6"/>
  <c r="L132" i="6" s="1"/>
  <c r="I132" i="6"/>
  <c r="O132" i="6" s="1"/>
  <c r="Q132" i="6"/>
  <c r="AA132" i="6"/>
  <c r="AF132" i="6" s="1"/>
  <c r="AB132" i="6"/>
  <c r="AC132" i="6"/>
  <c r="AD132" i="6"/>
  <c r="AE132" i="6"/>
  <c r="AI132" i="6"/>
  <c r="AJ132" i="6"/>
  <c r="AM132" i="6" s="1"/>
  <c r="AK132" i="6"/>
  <c r="AO132" i="6"/>
  <c r="AT132" i="6" s="1"/>
  <c r="AP132" i="6"/>
  <c r="AQ132" i="6"/>
  <c r="AR132" i="6"/>
  <c r="AU132" i="6" s="1"/>
  <c r="AS132" i="6"/>
  <c r="AW132" i="6"/>
  <c r="AX132" i="6"/>
  <c r="AY132" i="6"/>
  <c r="BA132" i="6" s="1"/>
  <c r="B133" i="6"/>
  <c r="D133" i="6"/>
  <c r="E133" i="6"/>
  <c r="F133" i="6"/>
  <c r="H133" i="6"/>
  <c r="N133" i="6" s="1"/>
  <c r="K133" i="6"/>
  <c r="J133" i="6" s="1"/>
  <c r="L133" i="6"/>
  <c r="Q133" i="6"/>
  <c r="I133" i="6" s="1"/>
  <c r="O133" i="6" s="1"/>
  <c r="AA133" i="6"/>
  <c r="AB133" i="6"/>
  <c r="AC133" i="6"/>
  <c r="AG133" i="6" s="1"/>
  <c r="AD133" i="6"/>
  <c r="AE133" i="6"/>
  <c r="AI133" i="6"/>
  <c r="AJ133" i="6"/>
  <c r="AK133" i="6"/>
  <c r="AM133" i="6" s="1"/>
  <c r="AL133" i="6"/>
  <c r="AO133" i="6"/>
  <c r="AP133" i="6"/>
  <c r="AQ133" i="6"/>
  <c r="AU133" i="6" s="1"/>
  <c r="AR133" i="6"/>
  <c r="AS133" i="6"/>
  <c r="AT133" i="6"/>
  <c r="AW133" i="6"/>
  <c r="AX133" i="6"/>
  <c r="AY133" i="6"/>
  <c r="AZ133" i="6"/>
  <c r="BA133" i="6"/>
  <c r="B134" i="6"/>
  <c r="E134" i="6"/>
  <c r="F134" i="6"/>
  <c r="I134" i="6"/>
  <c r="O134" i="6" s="1"/>
  <c r="L134" i="6"/>
  <c r="AL134" i="6" s="1"/>
  <c r="Q134" i="6"/>
  <c r="AA134" i="6"/>
  <c r="AF134" i="6" s="1"/>
  <c r="AB134" i="6"/>
  <c r="AC134" i="6"/>
  <c r="AD134" i="6"/>
  <c r="AE134" i="6"/>
  <c r="AI134" i="6"/>
  <c r="AJ134" i="6"/>
  <c r="AK134" i="6"/>
  <c r="AM134" i="6"/>
  <c r="AO134" i="6"/>
  <c r="AT134" i="6" s="1"/>
  <c r="AP134" i="6"/>
  <c r="AQ134" i="6"/>
  <c r="AR134" i="6"/>
  <c r="AS134" i="6"/>
  <c r="AW134" i="6"/>
  <c r="AZ134" i="6" s="1"/>
  <c r="AX134" i="6"/>
  <c r="BA134" i="6" s="1"/>
  <c r="AY134" i="6"/>
  <c r="B135" i="6"/>
  <c r="E135" i="6"/>
  <c r="F135" i="6"/>
  <c r="H135" i="6"/>
  <c r="K135" i="6"/>
  <c r="N135" i="6"/>
  <c r="Q135" i="6"/>
  <c r="AA135" i="6"/>
  <c r="AB135" i="6"/>
  <c r="AC135" i="6"/>
  <c r="AD135" i="6"/>
  <c r="AG135" i="6" s="1"/>
  <c r="AE135" i="6"/>
  <c r="AF135" i="6"/>
  <c r="AI135" i="6"/>
  <c r="AJ135" i="6"/>
  <c r="AK135" i="6"/>
  <c r="AM135" i="6"/>
  <c r="AO135" i="6"/>
  <c r="AP135" i="6"/>
  <c r="AQ135" i="6"/>
  <c r="AU135" i="6" s="1"/>
  <c r="AR135" i="6"/>
  <c r="AS135" i="6"/>
  <c r="AW135" i="6"/>
  <c r="AX135" i="6"/>
  <c r="AY135" i="6"/>
  <c r="BA135" i="6" s="1"/>
  <c r="AZ135" i="6"/>
  <c r="B136" i="6"/>
  <c r="AZ136" i="6" s="1"/>
  <c r="E136" i="6"/>
  <c r="F136" i="6"/>
  <c r="Q136" i="6"/>
  <c r="AA136" i="6"/>
  <c r="AB136" i="6"/>
  <c r="AC136" i="6"/>
  <c r="AG136" i="6" s="1"/>
  <c r="AD136" i="6"/>
  <c r="AE136" i="6"/>
  <c r="AF136" i="6"/>
  <c r="AI136" i="6"/>
  <c r="AJ136" i="6"/>
  <c r="AM136" i="6" s="1"/>
  <c r="AK136" i="6"/>
  <c r="AO136" i="6"/>
  <c r="AP136" i="6"/>
  <c r="AQ136" i="6"/>
  <c r="AR136" i="6"/>
  <c r="AS136" i="6"/>
  <c r="AW136" i="6"/>
  <c r="AX136" i="6"/>
  <c r="AY136" i="6"/>
  <c r="BA136" i="6"/>
  <c r="B137" i="6"/>
  <c r="D137" i="6"/>
  <c r="E137" i="6"/>
  <c r="F137" i="6"/>
  <c r="G137" i="6"/>
  <c r="H137" i="6"/>
  <c r="N137" i="6" s="1"/>
  <c r="M137" i="6" s="1"/>
  <c r="K137" i="6"/>
  <c r="J137" i="6" s="1"/>
  <c r="L137" i="6"/>
  <c r="O137" i="6"/>
  <c r="Q137" i="6"/>
  <c r="I137" i="6" s="1"/>
  <c r="AA137" i="6"/>
  <c r="AB137" i="6"/>
  <c r="AC137" i="6"/>
  <c r="AD137" i="6"/>
  <c r="AE137" i="6"/>
  <c r="AG137" i="6"/>
  <c r="AI137" i="6"/>
  <c r="AJ137" i="6"/>
  <c r="AK137" i="6"/>
  <c r="AM137" i="6" s="1"/>
  <c r="AO137" i="6"/>
  <c r="AP137" i="6"/>
  <c r="AQ137" i="6"/>
  <c r="AU137" i="6" s="1"/>
  <c r="AR137" i="6"/>
  <c r="AS137" i="6"/>
  <c r="AW137" i="6"/>
  <c r="AX137" i="6"/>
  <c r="AY137" i="6"/>
  <c r="BA137" i="6"/>
  <c r="B138" i="6"/>
  <c r="E138" i="6"/>
  <c r="F138" i="6"/>
  <c r="I138" i="6"/>
  <c r="O138" i="6" s="1"/>
  <c r="L138" i="6"/>
  <c r="AL138" i="6" s="1"/>
  <c r="Q138" i="6"/>
  <c r="AA138" i="6"/>
  <c r="AB138" i="6"/>
  <c r="AC138" i="6"/>
  <c r="AD138" i="6"/>
  <c r="AE138" i="6"/>
  <c r="AI138" i="6"/>
  <c r="AJ138" i="6"/>
  <c r="AM138" i="6" s="1"/>
  <c r="AK138" i="6"/>
  <c r="AO138" i="6"/>
  <c r="AT138" i="6" s="1"/>
  <c r="AP138" i="6"/>
  <c r="AQ138" i="6"/>
  <c r="AR138" i="6"/>
  <c r="AS138" i="6"/>
  <c r="AW138" i="6"/>
  <c r="AZ138" i="6" s="1"/>
  <c r="AX138" i="6"/>
  <c r="BA138" i="6" s="1"/>
  <c r="AY138" i="6"/>
  <c r="B139" i="6"/>
  <c r="AZ139" i="6" s="1"/>
  <c r="E139" i="6"/>
  <c r="F139" i="6"/>
  <c r="H139" i="6"/>
  <c r="K139" i="6"/>
  <c r="L139" i="6"/>
  <c r="N139" i="6"/>
  <c r="Q139" i="6"/>
  <c r="AA139" i="6"/>
  <c r="AB139" i="6"/>
  <c r="AC139" i="6"/>
  <c r="AD139" i="6"/>
  <c r="AE139" i="6"/>
  <c r="AG139" i="6"/>
  <c r="AI139" i="6"/>
  <c r="AJ139" i="6"/>
  <c r="AK139" i="6"/>
  <c r="AM139" i="6"/>
  <c r="AO139" i="6"/>
  <c r="AP139" i="6"/>
  <c r="AQ139" i="6"/>
  <c r="AR139" i="6"/>
  <c r="AS139" i="6"/>
  <c r="AU139" i="6"/>
  <c r="AW139" i="6"/>
  <c r="AX139" i="6"/>
  <c r="AY139" i="6"/>
  <c r="BA139" i="6" s="1"/>
  <c r="B140" i="6"/>
  <c r="AZ140" i="6" s="1"/>
  <c r="E140" i="6"/>
  <c r="F140" i="6"/>
  <c r="H140" i="6"/>
  <c r="Q140" i="6"/>
  <c r="AA140" i="6"/>
  <c r="AF140" i="6" s="1"/>
  <c r="AB140" i="6"/>
  <c r="AC140" i="6"/>
  <c r="AG140" i="6" s="1"/>
  <c r="AD140" i="6"/>
  <c r="AE140" i="6"/>
  <c r="AI140" i="6"/>
  <c r="AJ140" i="6"/>
  <c r="AM140" i="6" s="1"/>
  <c r="AK140" i="6"/>
  <c r="AO140" i="6"/>
  <c r="AP140" i="6"/>
  <c r="AQ140" i="6"/>
  <c r="AR140" i="6"/>
  <c r="AU140" i="6" s="1"/>
  <c r="AS140" i="6"/>
  <c r="AW140" i="6"/>
  <c r="AX140" i="6"/>
  <c r="BA140" i="6" s="1"/>
  <c r="AY140" i="6"/>
  <c r="B141" i="6"/>
  <c r="D141" i="6"/>
  <c r="E141" i="6"/>
  <c r="F141" i="6"/>
  <c r="G141" i="6"/>
  <c r="H141" i="6"/>
  <c r="N141" i="6" s="1"/>
  <c r="M141" i="6" s="1"/>
  <c r="K141" i="6"/>
  <c r="J141" i="6" s="1"/>
  <c r="L141" i="6"/>
  <c r="O141" i="6"/>
  <c r="Q141" i="6"/>
  <c r="I141" i="6" s="1"/>
  <c r="AA141" i="6"/>
  <c r="AB141" i="6"/>
  <c r="AC141" i="6"/>
  <c r="AD141" i="6"/>
  <c r="AE141" i="6"/>
  <c r="AG141" i="6"/>
  <c r="AI141" i="6"/>
  <c r="AJ141" i="6"/>
  <c r="AK141" i="6"/>
  <c r="AM141" i="6" s="1"/>
  <c r="AL141" i="6"/>
  <c r="AO141" i="6"/>
  <c r="AP141" i="6"/>
  <c r="AQ141" i="6"/>
  <c r="AR141" i="6"/>
  <c r="AS141" i="6"/>
  <c r="AW141" i="6"/>
  <c r="AX141" i="6"/>
  <c r="AY141" i="6"/>
  <c r="BA141" i="6"/>
  <c r="B142" i="6"/>
  <c r="D142" i="6"/>
  <c r="E142" i="6"/>
  <c r="F142" i="6"/>
  <c r="I142" i="6"/>
  <c r="O142" i="6" s="1"/>
  <c r="L142" i="6"/>
  <c r="AL142" i="6" s="1"/>
  <c r="Q142" i="6"/>
  <c r="AA142" i="6"/>
  <c r="AF142" i="6" s="1"/>
  <c r="AB142" i="6"/>
  <c r="AC142" i="6"/>
  <c r="AD142" i="6"/>
  <c r="AG142" i="6" s="1"/>
  <c r="AE142" i="6"/>
  <c r="AI142" i="6"/>
  <c r="AJ142" i="6"/>
  <c r="AK142" i="6"/>
  <c r="AO142" i="6"/>
  <c r="AP142" i="6"/>
  <c r="AQ142" i="6"/>
  <c r="AU142" i="6" s="1"/>
  <c r="AR142" i="6"/>
  <c r="AS142" i="6"/>
  <c r="AT142" i="6"/>
  <c r="AW142" i="6"/>
  <c r="AZ142" i="6" s="1"/>
  <c r="AX142" i="6"/>
  <c r="BA142" i="6" s="1"/>
  <c r="AY142" i="6"/>
  <c r="B143" i="6"/>
  <c r="D143" i="6"/>
  <c r="E143" i="6"/>
  <c r="F143" i="6"/>
  <c r="I143" i="6" s="1"/>
  <c r="G143" i="6"/>
  <c r="H143" i="6"/>
  <c r="K143" i="6"/>
  <c r="N143" i="6"/>
  <c r="M143" i="6" s="1"/>
  <c r="O143" i="6"/>
  <c r="Q143" i="6"/>
  <c r="AA143" i="6"/>
  <c r="AB143" i="6"/>
  <c r="AC143" i="6"/>
  <c r="AG143" i="6" s="1"/>
  <c r="AD143" i="6"/>
  <c r="AE143" i="6"/>
  <c r="AF143" i="6"/>
  <c r="AI143" i="6"/>
  <c r="AJ143" i="6"/>
  <c r="AK143" i="6"/>
  <c r="AM143" i="6"/>
  <c r="AO143" i="6"/>
  <c r="AP143" i="6"/>
  <c r="AQ143" i="6"/>
  <c r="AR143" i="6"/>
  <c r="AS143" i="6"/>
  <c r="AU143" i="6"/>
  <c r="AW143" i="6"/>
  <c r="AX143" i="6"/>
  <c r="AY143" i="6"/>
  <c r="AZ143" i="6"/>
  <c r="BA143" i="6"/>
  <c r="B144" i="6"/>
  <c r="AZ144" i="6" s="1"/>
  <c r="E144" i="6"/>
  <c r="F144" i="6"/>
  <c r="H144" i="6"/>
  <c r="N144" i="6"/>
  <c r="Q144" i="6"/>
  <c r="AA144" i="6"/>
  <c r="AB144" i="6"/>
  <c r="AF144" i="6" s="1"/>
  <c r="AC144" i="6"/>
  <c r="AG144" i="6" s="1"/>
  <c r="AD144" i="6"/>
  <c r="AE144" i="6"/>
  <c r="AI144" i="6"/>
  <c r="AJ144" i="6"/>
  <c r="AK144" i="6"/>
  <c r="AO144" i="6"/>
  <c r="AP144" i="6"/>
  <c r="AQ144" i="6"/>
  <c r="AR144" i="6"/>
  <c r="AS144" i="6"/>
  <c r="AT144" i="6"/>
  <c r="AW144" i="6"/>
  <c r="AX144" i="6"/>
  <c r="AY144" i="6"/>
  <c r="BA144" i="6" s="1"/>
  <c r="B145" i="6"/>
  <c r="D145" i="6"/>
  <c r="E145" i="6"/>
  <c r="F145" i="6"/>
  <c r="H145" i="6"/>
  <c r="N145" i="6" s="1"/>
  <c r="K145" i="6"/>
  <c r="J145" i="6" s="1"/>
  <c r="L145" i="6"/>
  <c r="Q145" i="6"/>
  <c r="I145" i="6" s="1"/>
  <c r="O145" i="6" s="1"/>
  <c r="AA145" i="6"/>
  <c r="AB145" i="6"/>
  <c r="AC145" i="6"/>
  <c r="AD145" i="6"/>
  <c r="AE145" i="6"/>
  <c r="AI145" i="6"/>
  <c r="AJ145" i="6"/>
  <c r="AK145" i="6"/>
  <c r="AM145" i="6" s="1"/>
  <c r="AL145" i="6"/>
  <c r="AO145" i="6"/>
  <c r="AP145" i="6"/>
  <c r="AQ145" i="6"/>
  <c r="AR145" i="6"/>
  <c r="AS145" i="6"/>
  <c r="AT145" i="6"/>
  <c r="AU145" i="6"/>
  <c r="AW145" i="6"/>
  <c r="AZ145" i="6" s="1"/>
  <c r="AX145" i="6"/>
  <c r="AY145" i="6"/>
  <c r="BA145" i="6"/>
  <c r="B146" i="6"/>
  <c r="D146" i="6"/>
  <c r="E146" i="6"/>
  <c r="F146" i="6"/>
  <c r="L146" i="6" s="1"/>
  <c r="AL146" i="6" s="1"/>
  <c r="I146" i="6"/>
  <c r="O146" i="6" s="1"/>
  <c r="Q146" i="6"/>
  <c r="AA146" i="6"/>
  <c r="AF146" i="6" s="1"/>
  <c r="AB146" i="6"/>
  <c r="AC146" i="6"/>
  <c r="AD146" i="6"/>
  <c r="AG146" i="6" s="1"/>
  <c r="AE146" i="6"/>
  <c r="AI146" i="6"/>
  <c r="AJ146" i="6"/>
  <c r="AM146" i="6" s="1"/>
  <c r="AK146" i="6"/>
  <c r="AO146" i="6"/>
  <c r="AP146" i="6"/>
  <c r="AT146" i="6" s="1"/>
  <c r="AQ146" i="6"/>
  <c r="AR146" i="6"/>
  <c r="AS146" i="6"/>
  <c r="AW146" i="6"/>
  <c r="AZ146" i="6" s="1"/>
  <c r="AX146" i="6"/>
  <c r="AY146" i="6"/>
  <c r="B147" i="6"/>
  <c r="E147" i="6"/>
  <c r="F147" i="6"/>
  <c r="H147" i="6"/>
  <c r="N147" i="6" s="1"/>
  <c r="K147" i="6"/>
  <c r="L147" i="6"/>
  <c r="I134" i="7" s="1"/>
  <c r="Q147" i="6"/>
  <c r="AA147" i="6"/>
  <c r="AB147" i="6"/>
  <c r="AC147" i="6"/>
  <c r="AG147" i="6" s="1"/>
  <c r="AD147" i="6"/>
  <c r="AE147" i="6"/>
  <c r="AI147" i="6"/>
  <c r="AJ147" i="6"/>
  <c r="AM147" i="6" s="1"/>
  <c r="AK147" i="6"/>
  <c r="AO147" i="6"/>
  <c r="AP147" i="6"/>
  <c r="AQ147" i="6"/>
  <c r="AR147" i="6"/>
  <c r="AS147" i="6"/>
  <c r="AW147" i="6"/>
  <c r="AX147" i="6"/>
  <c r="AY147" i="6"/>
  <c r="BA147" i="6" s="1"/>
  <c r="B148" i="6"/>
  <c r="E148" i="6"/>
  <c r="F148" i="6"/>
  <c r="L148" i="6" s="1"/>
  <c r="I148" i="6"/>
  <c r="O148" i="6" s="1"/>
  <c r="Q148" i="6"/>
  <c r="AA148" i="6"/>
  <c r="AB148" i="6"/>
  <c r="AC148" i="6"/>
  <c r="AG148" i="6" s="1"/>
  <c r="AD148" i="6"/>
  <c r="AE148" i="6"/>
  <c r="AI148" i="6"/>
  <c r="AJ148" i="6"/>
  <c r="AM148" i="6" s="1"/>
  <c r="AK148" i="6"/>
  <c r="AO148" i="6"/>
  <c r="AP148" i="6"/>
  <c r="AQ148" i="6"/>
  <c r="AR148" i="6"/>
  <c r="AS148" i="6"/>
  <c r="AU148" i="6" s="1"/>
  <c r="AT148" i="6"/>
  <c r="AW148" i="6"/>
  <c r="AX148" i="6"/>
  <c r="AY148" i="6"/>
  <c r="B149" i="6"/>
  <c r="D149" i="6"/>
  <c r="E149" i="6"/>
  <c r="K149" i="6" s="1"/>
  <c r="F149" i="6"/>
  <c r="H149" i="6"/>
  <c r="J149" i="6"/>
  <c r="L149" i="6"/>
  <c r="O149" i="6"/>
  <c r="Q149" i="6"/>
  <c r="I149" i="6" s="1"/>
  <c r="AA149" i="6"/>
  <c r="AB149" i="6"/>
  <c r="AC149" i="6"/>
  <c r="AG149" i="6" s="1"/>
  <c r="AD149" i="6"/>
  <c r="AE149" i="6"/>
  <c r="AI149" i="6"/>
  <c r="AJ149" i="6"/>
  <c r="AK149" i="6"/>
  <c r="AL149" i="6"/>
  <c r="AM149" i="6"/>
  <c r="AO149" i="6"/>
  <c r="AP149" i="6"/>
  <c r="AQ149" i="6"/>
  <c r="AU149" i="6" s="1"/>
  <c r="AR149" i="6"/>
  <c r="AS149" i="6"/>
  <c r="AT149" i="6"/>
  <c r="AW149" i="6"/>
  <c r="AX149" i="6"/>
  <c r="AY149" i="6"/>
  <c r="AZ149" i="6"/>
  <c r="BA149" i="6"/>
  <c r="B150" i="6"/>
  <c r="E150" i="6"/>
  <c r="F150" i="6"/>
  <c r="I150" i="6" s="1"/>
  <c r="O150" i="6" s="1"/>
  <c r="L150" i="6"/>
  <c r="AL150" i="6" s="1"/>
  <c r="Q150" i="6"/>
  <c r="AA150" i="6"/>
  <c r="AB150" i="6"/>
  <c r="AC150" i="6"/>
  <c r="AD150" i="6"/>
  <c r="AG150" i="6" s="1"/>
  <c r="AE150" i="6"/>
  <c r="AF150" i="6"/>
  <c r="AI150" i="6"/>
  <c r="AJ150" i="6"/>
  <c r="AK150" i="6"/>
  <c r="AM150" i="6"/>
  <c r="AO150" i="6"/>
  <c r="AT150" i="6" s="1"/>
  <c r="AP150" i="6"/>
  <c r="AQ150" i="6"/>
  <c r="AR150" i="6"/>
  <c r="AS150" i="6"/>
  <c r="AW150" i="6"/>
  <c r="AX150" i="6"/>
  <c r="BA150" i="6" s="1"/>
  <c r="AY150" i="6"/>
  <c r="AZ150" i="6"/>
  <c r="B151" i="6"/>
  <c r="D151" i="6"/>
  <c r="E151" i="6"/>
  <c r="F151" i="6"/>
  <c r="H151" i="6"/>
  <c r="I151" i="6"/>
  <c r="K151" i="6"/>
  <c r="L151" i="6"/>
  <c r="N151" i="6"/>
  <c r="M151" i="6" s="1"/>
  <c r="O151" i="6"/>
  <c r="Q151" i="6"/>
  <c r="AA151" i="6"/>
  <c r="AB151" i="6"/>
  <c r="AC151" i="6"/>
  <c r="AD151" i="6"/>
  <c r="AE151" i="6"/>
  <c r="AF151" i="6"/>
  <c r="AG151" i="6"/>
  <c r="AI151" i="6"/>
  <c r="AJ151" i="6"/>
  <c r="AK151" i="6"/>
  <c r="AL151" i="6"/>
  <c r="AM151" i="6"/>
  <c r="AO151" i="6"/>
  <c r="AP151" i="6"/>
  <c r="AQ151" i="6"/>
  <c r="AU151" i="6" s="1"/>
  <c r="AR151" i="6"/>
  <c r="AS151" i="6"/>
  <c r="AW151" i="6"/>
  <c r="AZ151" i="6" s="1"/>
  <c r="AX151" i="6"/>
  <c r="AY151" i="6"/>
  <c r="BA151" i="6"/>
  <c r="B152" i="6"/>
  <c r="AZ152" i="6" s="1"/>
  <c r="E152" i="6"/>
  <c r="F152" i="6"/>
  <c r="H152" i="6"/>
  <c r="K152" i="6"/>
  <c r="Q152" i="6"/>
  <c r="AA152" i="6"/>
  <c r="AF152" i="6" s="1"/>
  <c r="AB152" i="6"/>
  <c r="AC152" i="6"/>
  <c r="AD152" i="6"/>
  <c r="AE152" i="6"/>
  <c r="AI152" i="6"/>
  <c r="AJ152" i="6"/>
  <c r="AK152" i="6"/>
  <c r="AO152" i="6"/>
  <c r="AP152" i="6"/>
  <c r="AQ152" i="6"/>
  <c r="AR152" i="6"/>
  <c r="AS152" i="6"/>
  <c r="AU152" i="6"/>
  <c r="AW152" i="6"/>
  <c r="AX152" i="6"/>
  <c r="AY152" i="6"/>
  <c r="BA152" i="6"/>
  <c r="B153" i="6"/>
  <c r="D153" i="6"/>
  <c r="E153" i="6"/>
  <c r="F153" i="6"/>
  <c r="H153" i="6"/>
  <c r="N153" i="6" s="1"/>
  <c r="K153" i="6"/>
  <c r="J153" i="6" s="1"/>
  <c r="L153" i="6"/>
  <c r="Q153" i="6"/>
  <c r="I153" i="6" s="1"/>
  <c r="AA153" i="6"/>
  <c r="AB153" i="6"/>
  <c r="AC153" i="6"/>
  <c r="AG153" i="6" s="1"/>
  <c r="AD153" i="6"/>
  <c r="AE153" i="6"/>
  <c r="AI153" i="6"/>
  <c r="AJ153" i="6"/>
  <c r="AK153" i="6"/>
  <c r="AM153" i="6" s="1"/>
  <c r="AO153" i="6"/>
  <c r="AP153" i="6"/>
  <c r="AQ153" i="6"/>
  <c r="AR153" i="6"/>
  <c r="AS153" i="6"/>
  <c r="AU153" i="6"/>
  <c r="AW153" i="6"/>
  <c r="AX153" i="6"/>
  <c r="BA153" i="6" s="1"/>
  <c r="AY153" i="6"/>
  <c r="B154" i="6"/>
  <c r="D154" i="6"/>
  <c r="E154" i="6"/>
  <c r="F154" i="6"/>
  <c r="L154" i="6" s="1"/>
  <c r="AL154" i="6" s="1"/>
  <c r="I154" i="6"/>
  <c r="O154" i="6" s="1"/>
  <c r="Q154" i="6"/>
  <c r="AA154" i="6"/>
  <c r="AF154" i="6" s="1"/>
  <c r="AB154" i="6"/>
  <c r="AC154" i="6"/>
  <c r="AD154" i="6"/>
  <c r="AE154" i="6"/>
  <c r="AG154" i="6" s="1"/>
  <c r="AI154" i="6"/>
  <c r="AJ154" i="6"/>
  <c r="AK154" i="6"/>
  <c r="AO154" i="6"/>
  <c r="AP154" i="6"/>
  <c r="AT154" i="6" s="1"/>
  <c r="AQ154" i="6"/>
  <c r="AU154" i="6" s="1"/>
  <c r="AR154" i="6"/>
  <c r="AS154" i="6"/>
  <c r="AW154" i="6"/>
  <c r="AZ154" i="6" s="1"/>
  <c r="AX154" i="6"/>
  <c r="BA154" i="6" s="1"/>
  <c r="AY154" i="6"/>
  <c r="B155" i="6"/>
  <c r="E155" i="6"/>
  <c r="F155" i="6"/>
  <c r="L155" i="6" s="1"/>
  <c r="H155" i="6"/>
  <c r="K155" i="6"/>
  <c r="N155" i="6"/>
  <c r="Q155" i="6"/>
  <c r="AA155" i="6"/>
  <c r="AB155" i="6"/>
  <c r="AC155" i="6"/>
  <c r="AD155" i="6"/>
  <c r="AG155" i="6" s="1"/>
  <c r="AE155" i="6"/>
  <c r="AI155" i="6"/>
  <c r="AJ155" i="6"/>
  <c r="AM155" i="6" s="1"/>
  <c r="AK155" i="6"/>
  <c r="AO155" i="6"/>
  <c r="AP155" i="6"/>
  <c r="AQ155" i="6"/>
  <c r="AU155" i="6" s="1"/>
  <c r="AR155" i="6"/>
  <c r="AS155" i="6"/>
  <c r="AW155" i="6"/>
  <c r="AX155" i="6"/>
  <c r="AY155" i="6"/>
  <c r="BA155" i="6" s="1"/>
  <c r="B156" i="6"/>
  <c r="E156" i="6"/>
  <c r="F156" i="6"/>
  <c r="L156" i="6" s="1"/>
  <c r="I156" i="6"/>
  <c r="O156" i="6" s="1"/>
  <c r="Q156" i="6"/>
  <c r="AA156" i="6"/>
  <c r="AB156" i="6"/>
  <c r="AC156" i="6"/>
  <c r="AG156" i="6" s="1"/>
  <c r="AD156" i="6"/>
  <c r="AE156" i="6"/>
  <c r="AI156" i="6"/>
  <c r="AJ156" i="6"/>
  <c r="AM156" i="6" s="1"/>
  <c r="AK156" i="6"/>
  <c r="AO156" i="6"/>
  <c r="AP156" i="6"/>
  <c r="AQ156" i="6"/>
  <c r="AR156" i="6"/>
  <c r="AU156" i="6" s="1"/>
  <c r="AS156" i="6"/>
  <c r="AW156" i="6"/>
  <c r="AX156" i="6"/>
  <c r="AY156" i="6"/>
  <c r="B157" i="6"/>
  <c r="AT157" i="6" s="1"/>
  <c r="E157" i="6"/>
  <c r="F157" i="6"/>
  <c r="L157" i="6"/>
  <c r="O157" i="6"/>
  <c r="Q157" i="6"/>
  <c r="I157" i="6" s="1"/>
  <c r="AA157" i="6"/>
  <c r="AB157" i="6"/>
  <c r="AC157" i="6"/>
  <c r="AD157" i="6"/>
  <c r="AE157" i="6"/>
  <c r="AG157" i="6"/>
  <c r="AI157" i="6"/>
  <c r="AJ157" i="6"/>
  <c r="AK157" i="6"/>
  <c r="AL157" i="6"/>
  <c r="AM157" i="6"/>
  <c r="AO157" i="6"/>
  <c r="AP157" i="6"/>
  <c r="AQ157" i="6"/>
  <c r="AR157" i="6"/>
  <c r="AS157" i="6"/>
  <c r="AU157" i="6"/>
  <c r="AW157" i="6"/>
  <c r="AZ157" i="6" s="1"/>
  <c r="AX157" i="6"/>
  <c r="AY157" i="6"/>
  <c r="BA157" i="6"/>
  <c r="B158" i="6"/>
  <c r="E158" i="6"/>
  <c r="F158" i="6"/>
  <c r="Q158" i="6"/>
  <c r="AA158" i="6"/>
  <c r="AF158" i="6" s="1"/>
  <c r="AB158" i="6"/>
  <c r="AC158" i="6"/>
  <c r="AD158" i="6"/>
  <c r="AG158" i="6" s="1"/>
  <c r="AE158" i="6"/>
  <c r="AI158" i="6"/>
  <c r="AJ158" i="6"/>
  <c r="AK158" i="6"/>
  <c r="AM158" i="6"/>
  <c r="AO158" i="6"/>
  <c r="AT158" i="6" s="1"/>
  <c r="AP158" i="6"/>
  <c r="AQ158" i="6"/>
  <c r="AR158" i="6"/>
  <c r="AS158" i="6"/>
  <c r="AW158" i="6"/>
  <c r="AZ158" i="6" s="1"/>
  <c r="AX158" i="6"/>
  <c r="BA158" i="6" s="1"/>
  <c r="AY158" i="6"/>
  <c r="B159" i="6"/>
  <c r="D159" i="6"/>
  <c r="E159" i="6"/>
  <c r="F159" i="6"/>
  <c r="L159" i="6" s="1"/>
  <c r="H159" i="6"/>
  <c r="I159" i="6"/>
  <c r="K159" i="6"/>
  <c r="O159" i="6"/>
  <c r="Q159" i="6"/>
  <c r="AA159" i="6"/>
  <c r="AB159" i="6"/>
  <c r="AC159" i="6"/>
  <c r="AG159" i="6" s="1"/>
  <c r="AD159" i="6"/>
  <c r="AE159" i="6"/>
  <c r="AF159" i="6"/>
  <c r="AI159" i="6"/>
  <c r="AJ159" i="6"/>
  <c r="AM159" i="6" s="1"/>
  <c r="AK159" i="6"/>
  <c r="AL159" i="6"/>
  <c r="AO159" i="6"/>
  <c r="AP159" i="6"/>
  <c r="AQ159" i="6"/>
  <c r="AR159" i="6"/>
  <c r="AS159" i="6"/>
  <c r="AU159" i="6"/>
  <c r="AW159" i="6"/>
  <c r="AX159" i="6"/>
  <c r="AY159" i="6"/>
  <c r="AZ159" i="6"/>
  <c r="BA159" i="6"/>
  <c r="B160" i="6"/>
  <c r="AZ160" i="6" s="1"/>
  <c r="E160" i="6"/>
  <c r="F160" i="6"/>
  <c r="H160" i="6"/>
  <c r="K160" i="6"/>
  <c r="Q160" i="6"/>
  <c r="AA160" i="6"/>
  <c r="AB160" i="6"/>
  <c r="AC160" i="6"/>
  <c r="AD160" i="6"/>
  <c r="AE160" i="6"/>
  <c r="AF160" i="6"/>
  <c r="AI160" i="6"/>
  <c r="AJ160" i="6"/>
  <c r="AK160" i="6"/>
  <c r="AO160" i="6"/>
  <c r="AP160" i="6"/>
  <c r="AQ160" i="6"/>
  <c r="AR160" i="6"/>
  <c r="AU160" i="6" s="1"/>
  <c r="AS160" i="6"/>
  <c r="AT160" i="6"/>
  <c r="AW160" i="6"/>
  <c r="AX160" i="6"/>
  <c r="AY160" i="6"/>
  <c r="BA160" i="6"/>
  <c r="B161" i="6"/>
  <c r="E161" i="6"/>
  <c r="D161" i="6" s="1"/>
  <c r="F161" i="6"/>
  <c r="K161" i="6"/>
  <c r="L161" i="6"/>
  <c r="Q161" i="6"/>
  <c r="I161" i="6" s="1"/>
  <c r="O161" i="6" s="1"/>
  <c r="AA161" i="6"/>
  <c r="AB161" i="6"/>
  <c r="AC161" i="6"/>
  <c r="AD161" i="6"/>
  <c r="AG161" i="6" s="1"/>
  <c r="AE161" i="6"/>
  <c r="AI161" i="6"/>
  <c r="AJ161" i="6"/>
  <c r="AK161" i="6"/>
  <c r="AM161" i="6" s="1"/>
  <c r="AO161" i="6"/>
  <c r="AP161" i="6"/>
  <c r="AQ161" i="6"/>
  <c r="AU161" i="6" s="1"/>
  <c r="AR161" i="6"/>
  <c r="AS161" i="6"/>
  <c r="AW161" i="6"/>
  <c r="AX161" i="6"/>
  <c r="BA161" i="6" s="1"/>
  <c r="AY161" i="6"/>
  <c r="B162" i="6"/>
  <c r="D162" i="6"/>
  <c r="E162" i="6"/>
  <c r="F162" i="6"/>
  <c r="I162" i="6"/>
  <c r="O162" i="6" s="1"/>
  <c r="L162" i="6"/>
  <c r="AL162" i="6" s="1"/>
  <c r="Q162" i="6"/>
  <c r="AA162" i="6"/>
  <c r="AF162" i="6" s="1"/>
  <c r="AB162" i="6"/>
  <c r="AC162" i="6"/>
  <c r="AD162" i="6"/>
  <c r="AG162" i="6" s="1"/>
  <c r="AE162" i="6"/>
  <c r="AI162" i="6"/>
  <c r="AJ162" i="6"/>
  <c r="AK162" i="6"/>
  <c r="AO162" i="6"/>
  <c r="AP162" i="6"/>
  <c r="AQ162" i="6"/>
  <c r="AU162" i="6" s="1"/>
  <c r="AR162" i="6"/>
  <c r="AS162" i="6"/>
  <c r="AT162" i="6"/>
  <c r="AW162" i="6"/>
  <c r="AX162" i="6"/>
  <c r="AY162" i="6"/>
  <c r="AZ162" i="6"/>
  <c r="B163" i="6"/>
  <c r="E163" i="6"/>
  <c r="F163" i="6"/>
  <c r="H163" i="6"/>
  <c r="N163" i="6" s="1"/>
  <c r="K163" i="6"/>
  <c r="J163" i="6" s="1"/>
  <c r="L163" i="6"/>
  <c r="Q163" i="6"/>
  <c r="AA163" i="6"/>
  <c r="AB163" i="6"/>
  <c r="AC163" i="6"/>
  <c r="AD163" i="6"/>
  <c r="AE163" i="6"/>
  <c r="AI163" i="6"/>
  <c r="AJ163" i="6"/>
  <c r="AK163" i="6"/>
  <c r="AM163" i="6"/>
  <c r="AO163" i="6"/>
  <c r="AP163" i="6"/>
  <c r="AQ163" i="6"/>
  <c r="AR163" i="6"/>
  <c r="AS163" i="6"/>
  <c r="AW163" i="6"/>
  <c r="AX163" i="6"/>
  <c r="AY163" i="6"/>
  <c r="BA163" i="6" s="1"/>
  <c r="B164" i="6"/>
  <c r="E164" i="6"/>
  <c r="F164" i="6"/>
  <c r="L164" i="6" s="1"/>
  <c r="Q164" i="6"/>
  <c r="I164" i="6" s="1"/>
  <c r="O164" i="6" s="1"/>
  <c r="AA164" i="6"/>
  <c r="AB164" i="6"/>
  <c r="AC164" i="6"/>
  <c r="AG164" i="6" s="1"/>
  <c r="AD164" i="6"/>
  <c r="AE164" i="6"/>
  <c r="AI164" i="6"/>
  <c r="AJ164" i="6"/>
  <c r="AM164" i="6" s="1"/>
  <c r="AK164" i="6"/>
  <c r="AO164" i="6"/>
  <c r="AP164" i="6"/>
  <c r="AQ164" i="6"/>
  <c r="AR164" i="6"/>
  <c r="AS164" i="6"/>
  <c r="AU164" i="6" s="1"/>
  <c r="AW164" i="6"/>
  <c r="AX164" i="6"/>
  <c r="AY164" i="6"/>
  <c r="B165" i="6"/>
  <c r="E165" i="6"/>
  <c r="F165" i="6"/>
  <c r="L165" i="6"/>
  <c r="O165" i="6"/>
  <c r="Q165" i="6"/>
  <c r="I165" i="6" s="1"/>
  <c r="AA165" i="6"/>
  <c r="AB165" i="6"/>
  <c r="AC165" i="6"/>
  <c r="AD165" i="6"/>
  <c r="AE165" i="6"/>
  <c r="AG165" i="6"/>
  <c r="AI165" i="6"/>
  <c r="AL165" i="6" s="1"/>
  <c r="AJ165" i="6"/>
  <c r="AK165" i="6"/>
  <c r="AM165" i="6"/>
  <c r="AO165" i="6"/>
  <c r="AP165" i="6"/>
  <c r="AQ165" i="6"/>
  <c r="AR165" i="6"/>
  <c r="AS165" i="6"/>
  <c r="AT165" i="6"/>
  <c r="AW165" i="6"/>
  <c r="AZ165" i="6" s="1"/>
  <c r="AX165" i="6"/>
  <c r="AY165" i="6"/>
  <c r="BA165" i="6"/>
  <c r="B166" i="6"/>
  <c r="E166" i="6"/>
  <c r="F166" i="6"/>
  <c r="Q166" i="6"/>
  <c r="AA166" i="6"/>
  <c r="AB166" i="6"/>
  <c r="AF166" i="6" s="1"/>
  <c r="AC166" i="6"/>
  <c r="AD166" i="6"/>
  <c r="AE166" i="6"/>
  <c r="AG166" i="6"/>
  <c r="AI166" i="6"/>
  <c r="AJ166" i="6"/>
  <c r="AK166" i="6"/>
  <c r="AM166" i="6" s="1"/>
  <c r="AO166" i="6"/>
  <c r="AP166" i="6"/>
  <c r="AT166" i="6" s="1"/>
  <c r="AQ166" i="6"/>
  <c r="AR166" i="6"/>
  <c r="AS166" i="6"/>
  <c r="AU166" i="6"/>
  <c r="AW166" i="6"/>
  <c r="AX166" i="6"/>
  <c r="AY166" i="6"/>
  <c r="AZ166" i="6"/>
  <c r="B167" i="6"/>
  <c r="E167" i="6"/>
  <c r="F167" i="6"/>
  <c r="L167" i="6" s="1"/>
  <c r="I167" i="6"/>
  <c r="O167" i="6" s="1"/>
  <c r="Q167" i="6"/>
  <c r="AA167" i="6"/>
  <c r="AB167" i="6"/>
  <c r="AC167" i="6"/>
  <c r="AD167" i="6"/>
  <c r="AE167" i="6"/>
  <c r="AF167" i="6"/>
  <c r="AG167" i="6"/>
  <c r="AI167" i="6"/>
  <c r="AJ167" i="6"/>
  <c r="AM167" i="6" s="1"/>
  <c r="AK167" i="6"/>
  <c r="AL167" i="6"/>
  <c r="AO167" i="6"/>
  <c r="AP167" i="6"/>
  <c r="AQ167" i="6"/>
  <c r="AU167" i="6" s="1"/>
  <c r="AR167" i="6"/>
  <c r="AS167" i="6"/>
  <c r="AW167" i="6"/>
  <c r="AZ167" i="6" s="1"/>
  <c r="AX167" i="6"/>
  <c r="AY167" i="6"/>
  <c r="BA167" i="6"/>
  <c r="B168" i="6"/>
  <c r="E168" i="6"/>
  <c r="H168" i="6" s="1"/>
  <c r="N168" i="6" s="1"/>
  <c r="F168" i="6"/>
  <c r="K168" i="6"/>
  <c r="Q168" i="6"/>
  <c r="AA168" i="6"/>
  <c r="AB168" i="6"/>
  <c r="AC168" i="6"/>
  <c r="AG168" i="6" s="1"/>
  <c r="AD168" i="6"/>
  <c r="AE168" i="6"/>
  <c r="AF168" i="6"/>
  <c r="AI168" i="6"/>
  <c r="AJ168" i="6"/>
  <c r="AM168" i="6" s="1"/>
  <c r="AK168" i="6"/>
  <c r="AO168" i="6"/>
  <c r="AP168" i="6"/>
  <c r="AQ168" i="6"/>
  <c r="AR168" i="6"/>
  <c r="AS168" i="6"/>
  <c r="AW168" i="6"/>
  <c r="AX168" i="6"/>
  <c r="BA168" i="6" s="1"/>
  <c r="AY168" i="6"/>
  <c r="AZ168" i="6"/>
  <c r="B169" i="6"/>
  <c r="D169" i="6"/>
  <c r="E169" i="6"/>
  <c r="F169" i="6"/>
  <c r="H169" i="6"/>
  <c r="N169" i="6" s="1"/>
  <c r="J169" i="6"/>
  <c r="K169" i="6"/>
  <c r="L169" i="6"/>
  <c r="Q169" i="6"/>
  <c r="I169" i="6" s="1"/>
  <c r="AA169" i="6"/>
  <c r="AB169" i="6"/>
  <c r="AC169" i="6"/>
  <c r="AG169" i="6" s="1"/>
  <c r="AD169" i="6"/>
  <c r="AE169" i="6"/>
  <c r="AI169" i="6"/>
  <c r="AJ169" i="6"/>
  <c r="AK169" i="6"/>
  <c r="AM169" i="6"/>
  <c r="AO169" i="6"/>
  <c r="AP169" i="6"/>
  <c r="AQ169" i="6"/>
  <c r="AR169" i="6"/>
  <c r="AS169" i="6"/>
  <c r="AW169" i="6"/>
  <c r="AX169" i="6"/>
  <c r="BA169" i="6" s="1"/>
  <c r="AY169" i="6"/>
  <c r="B170" i="6"/>
  <c r="AZ170" i="6" s="1"/>
  <c r="E170" i="6"/>
  <c r="H170" i="6" s="1"/>
  <c r="F170" i="6"/>
  <c r="I170" i="6" s="1"/>
  <c r="G170" i="6"/>
  <c r="K170" i="6"/>
  <c r="L170" i="6"/>
  <c r="N170" i="6"/>
  <c r="O170" i="6"/>
  <c r="Q170" i="6"/>
  <c r="AA170" i="6"/>
  <c r="AB170" i="6"/>
  <c r="AC170" i="6"/>
  <c r="AG170" i="6" s="1"/>
  <c r="AD170" i="6"/>
  <c r="AE170" i="6"/>
  <c r="AI170" i="6"/>
  <c r="AJ170" i="6"/>
  <c r="AK170" i="6"/>
  <c r="AM170" i="6"/>
  <c r="AO170" i="6"/>
  <c r="AP170" i="6"/>
  <c r="AQ170" i="6"/>
  <c r="AR170" i="6"/>
  <c r="AS170" i="6"/>
  <c r="AU170" i="6"/>
  <c r="AW170" i="6"/>
  <c r="AX170" i="6"/>
  <c r="AY170" i="6"/>
  <c r="B171" i="6"/>
  <c r="E171" i="6"/>
  <c r="F171" i="6"/>
  <c r="H171" i="6"/>
  <c r="N171" i="6" s="1"/>
  <c r="K171" i="6"/>
  <c r="Q171" i="6"/>
  <c r="AA171" i="6"/>
  <c r="AB171" i="6"/>
  <c r="AC171" i="6"/>
  <c r="AG171" i="6" s="1"/>
  <c r="AD171" i="6"/>
  <c r="AE171" i="6"/>
  <c r="AI171" i="6"/>
  <c r="AJ171" i="6"/>
  <c r="AK171" i="6"/>
  <c r="AM171" i="6"/>
  <c r="AO171" i="6"/>
  <c r="AP171" i="6"/>
  <c r="AQ171" i="6"/>
  <c r="AR171" i="6"/>
  <c r="AS171" i="6"/>
  <c r="AW171" i="6"/>
  <c r="AX171" i="6"/>
  <c r="BA171" i="6" s="1"/>
  <c r="AY171" i="6"/>
  <c r="B172" i="6"/>
  <c r="E172" i="6"/>
  <c r="F172" i="6"/>
  <c r="L172" i="6" s="1"/>
  <c r="H172" i="6"/>
  <c r="N172" i="6" s="1"/>
  <c r="K172" i="6"/>
  <c r="J172" i="6" s="1"/>
  <c r="Q172" i="6"/>
  <c r="AA172" i="6"/>
  <c r="AB172" i="6"/>
  <c r="AC172" i="6"/>
  <c r="AD172" i="6"/>
  <c r="AE172" i="6"/>
  <c r="AG172" i="6" s="1"/>
  <c r="AI172" i="6"/>
  <c r="AJ172" i="6"/>
  <c r="AM172" i="6" s="1"/>
  <c r="AK172" i="6"/>
  <c r="AO172" i="6"/>
  <c r="AT172" i="6" s="1"/>
  <c r="AP172" i="6"/>
  <c r="AQ172" i="6"/>
  <c r="AU172" i="6" s="1"/>
  <c r="AR172" i="6"/>
  <c r="AS172" i="6"/>
  <c r="AW172" i="6"/>
  <c r="AX172" i="6"/>
  <c r="AY172" i="6"/>
  <c r="B173" i="6"/>
  <c r="D173" i="6"/>
  <c r="E173" i="6"/>
  <c r="F173" i="6"/>
  <c r="G173" i="6"/>
  <c r="H173" i="6"/>
  <c r="N173" i="6" s="1"/>
  <c r="K173" i="6"/>
  <c r="L173" i="6"/>
  <c r="AL173" i="6" s="1"/>
  <c r="Q173" i="6"/>
  <c r="I173" i="6" s="1"/>
  <c r="O173" i="6" s="1"/>
  <c r="AA173" i="6"/>
  <c r="AB173" i="6"/>
  <c r="AC173" i="6"/>
  <c r="AG173" i="6" s="1"/>
  <c r="AD173" i="6"/>
  <c r="AE173" i="6"/>
  <c r="AI173" i="6"/>
  <c r="AJ173" i="6"/>
  <c r="AK173" i="6"/>
  <c r="AM173" i="6"/>
  <c r="AO173" i="6"/>
  <c r="AP173" i="6"/>
  <c r="AQ173" i="6"/>
  <c r="AU173" i="6" s="1"/>
  <c r="AR173" i="6"/>
  <c r="AS173" i="6"/>
  <c r="AW173" i="6"/>
  <c r="AZ173" i="6" s="1"/>
  <c r="AX173" i="6"/>
  <c r="AY173" i="6"/>
  <c r="BA173" i="6"/>
  <c r="B174" i="6"/>
  <c r="AZ174" i="6" s="1"/>
  <c r="E174" i="6"/>
  <c r="F174" i="6"/>
  <c r="L174" i="6" s="1"/>
  <c r="AL174" i="6" s="1"/>
  <c r="I174" i="6"/>
  <c r="O174" i="6" s="1"/>
  <c r="Q174" i="6"/>
  <c r="AA174" i="6"/>
  <c r="AB174" i="6"/>
  <c r="AC174" i="6"/>
  <c r="AD174" i="6"/>
  <c r="AE174" i="6"/>
  <c r="AF174" i="6"/>
  <c r="AI174" i="6"/>
  <c r="AJ174" i="6"/>
  <c r="AM174" i="6" s="1"/>
  <c r="AK174" i="6"/>
  <c r="AO174" i="6"/>
  <c r="AT174" i="6" s="1"/>
  <c r="AP174" i="6"/>
  <c r="AQ174" i="6"/>
  <c r="AR174" i="6"/>
  <c r="AS174" i="6"/>
  <c r="AU174" i="6" s="1"/>
  <c r="AW174" i="6"/>
  <c r="AX174" i="6"/>
  <c r="AY174" i="6"/>
  <c r="B175" i="6"/>
  <c r="AZ175" i="6" s="1"/>
  <c r="D175" i="6"/>
  <c r="E175" i="6"/>
  <c r="F175" i="6"/>
  <c r="I175" i="6" s="1"/>
  <c r="O175" i="6" s="1"/>
  <c r="H175" i="6"/>
  <c r="K175" i="6"/>
  <c r="L175" i="6"/>
  <c r="AL175" i="6" s="1"/>
  <c r="Q175" i="6"/>
  <c r="AA175" i="6"/>
  <c r="AB175" i="6"/>
  <c r="AC175" i="6"/>
  <c r="AD175" i="6"/>
  <c r="AG175" i="6" s="1"/>
  <c r="AE175" i="6"/>
  <c r="AI175" i="6"/>
  <c r="AJ175" i="6"/>
  <c r="AK175" i="6"/>
  <c r="AM175" i="6"/>
  <c r="AO175" i="6"/>
  <c r="AP175" i="6"/>
  <c r="AQ175" i="6"/>
  <c r="AR175" i="6"/>
  <c r="AS175" i="6"/>
  <c r="AU175" i="6"/>
  <c r="AW175" i="6"/>
  <c r="AX175" i="6"/>
  <c r="AY175" i="6"/>
  <c r="BA175" i="6"/>
  <c r="B176" i="6"/>
  <c r="E176" i="6"/>
  <c r="F176" i="6"/>
  <c r="Q176" i="6"/>
  <c r="AA176" i="6"/>
  <c r="AB176" i="6"/>
  <c r="AC176" i="6"/>
  <c r="AD176" i="6"/>
  <c r="AE176" i="6"/>
  <c r="AG176" i="6" s="1"/>
  <c r="AF176" i="6"/>
  <c r="AI176" i="6"/>
  <c r="AJ176" i="6"/>
  <c r="AM176" i="6" s="1"/>
  <c r="AK176" i="6"/>
  <c r="AO176" i="6"/>
  <c r="AT176" i="6" s="1"/>
  <c r="AP176" i="6"/>
  <c r="AQ176" i="6"/>
  <c r="AR176" i="6"/>
  <c r="AS176" i="6"/>
  <c r="AW176" i="6"/>
  <c r="AX176" i="6"/>
  <c r="AY176" i="6"/>
  <c r="AZ176" i="6"/>
  <c r="B177" i="6"/>
  <c r="D177" i="6"/>
  <c r="E177" i="6"/>
  <c r="F177" i="6"/>
  <c r="G177" i="6"/>
  <c r="H177" i="6"/>
  <c r="N177" i="6" s="1"/>
  <c r="K177" i="6"/>
  <c r="L177" i="6"/>
  <c r="O177" i="6"/>
  <c r="Q177" i="6"/>
  <c r="I177" i="6" s="1"/>
  <c r="AA177" i="6"/>
  <c r="AB177" i="6"/>
  <c r="AC177" i="6"/>
  <c r="AD177" i="6"/>
  <c r="AE177" i="6"/>
  <c r="AG177" i="6"/>
  <c r="AI177" i="6"/>
  <c r="AJ177" i="6"/>
  <c r="AK177" i="6"/>
  <c r="AM177" i="6"/>
  <c r="AO177" i="6"/>
  <c r="AP177" i="6"/>
  <c r="AQ177" i="6"/>
  <c r="AR177" i="6"/>
  <c r="AS177" i="6"/>
  <c r="AW177" i="6"/>
  <c r="AX177" i="6"/>
  <c r="AY177" i="6"/>
  <c r="BA177" i="6"/>
  <c r="B178" i="6"/>
  <c r="AZ178" i="6" s="1"/>
  <c r="E178" i="6"/>
  <c r="F178" i="6"/>
  <c r="Q178" i="6"/>
  <c r="AA178" i="6"/>
  <c r="AF178" i="6" s="1"/>
  <c r="AB178" i="6"/>
  <c r="AC178" i="6"/>
  <c r="AD178" i="6"/>
  <c r="AE178" i="6"/>
  <c r="AI178" i="6"/>
  <c r="AJ178" i="6"/>
  <c r="AK178" i="6"/>
  <c r="AO178" i="6"/>
  <c r="AP178" i="6"/>
  <c r="AT178" i="6" s="1"/>
  <c r="AQ178" i="6"/>
  <c r="AR178" i="6"/>
  <c r="AS178" i="6"/>
  <c r="AU178" i="6" s="1"/>
  <c r="AW178" i="6"/>
  <c r="AX178" i="6"/>
  <c r="BA178" i="6" s="1"/>
  <c r="AY178" i="6"/>
  <c r="B179" i="6"/>
  <c r="D179" i="6"/>
  <c r="E179" i="6"/>
  <c r="F179" i="6"/>
  <c r="I179" i="6" s="1"/>
  <c r="H179" i="6"/>
  <c r="K179" i="6"/>
  <c r="J179" i="6" s="1"/>
  <c r="L179" i="6"/>
  <c r="O179" i="6"/>
  <c r="Q179" i="6"/>
  <c r="AA179" i="6"/>
  <c r="AB179" i="6"/>
  <c r="AC179" i="6"/>
  <c r="AG179" i="6" s="1"/>
  <c r="AD179" i="6"/>
  <c r="AE179" i="6"/>
  <c r="AI179" i="6"/>
  <c r="AJ179" i="6"/>
  <c r="AK179" i="6"/>
  <c r="AM179" i="6"/>
  <c r="AO179" i="6"/>
  <c r="AP179" i="6"/>
  <c r="AQ179" i="6"/>
  <c r="AR179" i="6"/>
  <c r="AS179" i="6"/>
  <c r="AU179" i="6"/>
  <c r="AW179" i="6"/>
  <c r="AX179" i="6"/>
  <c r="AY179" i="6"/>
  <c r="BA179" i="6"/>
  <c r="B180" i="6"/>
  <c r="E180" i="6"/>
  <c r="F180" i="6"/>
  <c r="Q180" i="6"/>
  <c r="AA180" i="6"/>
  <c r="AB180" i="6"/>
  <c r="AC180" i="6"/>
  <c r="AD180" i="6"/>
  <c r="AE180" i="6"/>
  <c r="AG180" i="6" s="1"/>
  <c r="AF180" i="6"/>
  <c r="AI180" i="6"/>
  <c r="AJ180" i="6"/>
  <c r="AK180" i="6"/>
  <c r="AO180" i="6"/>
  <c r="AP180" i="6"/>
  <c r="AT180" i="6" s="1"/>
  <c r="AQ180" i="6"/>
  <c r="AR180" i="6"/>
  <c r="AS180" i="6"/>
  <c r="AW180" i="6"/>
  <c r="AX180" i="6"/>
  <c r="BA180" i="6" s="1"/>
  <c r="AY180" i="6"/>
  <c r="AZ180" i="6"/>
  <c r="B181" i="6"/>
  <c r="D181" i="6"/>
  <c r="E181" i="6"/>
  <c r="F181" i="6"/>
  <c r="H181" i="6"/>
  <c r="K181" i="6"/>
  <c r="L181" i="6"/>
  <c r="AL181" i="6" s="1"/>
  <c r="Q181" i="6"/>
  <c r="I181" i="6" s="1"/>
  <c r="O181" i="6" s="1"/>
  <c r="AA181" i="6"/>
  <c r="AB181" i="6"/>
  <c r="AC181" i="6"/>
  <c r="AD181" i="6"/>
  <c r="AE181" i="6"/>
  <c r="AG181" i="6"/>
  <c r="AI181" i="6"/>
  <c r="AJ181" i="6"/>
  <c r="AK181" i="6"/>
  <c r="AM181" i="6"/>
  <c r="AO181" i="6"/>
  <c r="AP181" i="6"/>
  <c r="AQ181" i="6"/>
  <c r="AU181" i="6" s="1"/>
  <c r="AR181" i="6"/>
  <c r="AS181" i="6"/>
  <c r="AW181" i="6"/>
  <c r="AX181" i="6"/>
  <c r="AY181" i="6"/>
  <c r="BA181" i="6"/>
  <c r="B182" i="6"/>
  <c r="AZ182" i="6" s="1"/>
  <c r="E182" i="6"/>
  <c r="F182" i="6"/>
  <c r="L182" i="6" s="1"/>
  <c r="AL182" i="6" s="1"/>
  <c r="I182" i="6"/>
  <c r="O182" i="6" s="1"/>
  <c r="Q182" i="6"/>
  <c r="AA182" i="6"/>
  <c r="AB182" i="6"/>
  <c r="AC182" i="6"/>
  <c r="AG182" i="6" s="1"/>
  <c r="AD182" i="6"/>
  <c r="AE182" i="6"/>
  <c r="AF182" i="6"/>
  <c r="AI182" i="6"/>
  <c r="AJ182" i="6"/>
  <c r="AM182" i="6" s="1"/>
  <c r="AK182" i="6"/>
  <c r="AO182" i="6"/>
  <c r="AP182" i="6"/>
  <c r="AQ182" i="6"/>
  <c r="AR182" i="6"/>
  <c r="AS182" i="6"/>
  <c r="AU182" i="6" s="1"/>
  <c r="AW182" i="6"/>
  <c r="AX182" i="6"/>
  <c r="AY182" i="6"/>
  <c r="B183" i="6"/>
  <c r="D183" i="6"/>
  <c r="E183" i="6"/>
  <c r="F183" i="6"/>
  <c r="H183" i="6"/>
  <c r="K183" i="6"/>
  <c r="L183" i="6"/>
  <c r="Q183" i="6"/>
  <c r="AA183" i="6"/>
  <c r="AB183" i="6"/>
  <c r="AC183" i="6"/>
  <c r="AD183" i="6"/>
  <c r="AG183" i="6" s="1"/>
  <c r="AE183" i="6"/>
  <c r="AI183" i="6"/>
  <c r="AJ183" i="6"/>
  <c r="AK183" i="6"/>
  <c r="AL183" i="6"/>
  <c r="AM183" i="6"/>
  <c r="AO183" i="6"/>
  <c r="AP183" i="6"/>
  <c r="AQ183" i="6"/>
  <c r="AU183" i="6" s="1"/>
  <c r="AR183" i="6"/>
  <c r="AS183" i="6"/>
  <c r="AW183" i="6"/>
  <c r="AX183" i="6"/>
  <c r="AY183" i="6"/>
  <c r="BA183" i="6"/>
  <c r="B184" i="6"/>
  <c r="E184" i="6"/>
  <c r="F184" i="6"/>
  <c r="L184" i="6" s="1"/>
  <c r="AL184" i="6" s="1"/>
  <c r="I184" i="6"/>
  <c r="O184" i="6" s="1"/>
  <c r="Q184" i="6"/>
  <c r="AA184" i="6"/>
  <c r="AF184" i="6" s="1"/>
  <c r="AB184" i="6"/>
  <c r="AC184" i="6"/>
  <c r="AD184" i="6"/>
  <c r="AE184" i="6"/>
  <c r="AG184" i="6" s="1"/>
  <c r="AI184" i="6"/>
  <c r="AJ184" i="6"/>
  <c r="AK184" i="6"/>
  <c r="AO184" i="6"/>
  <c r="AT184" i="6" s="1"/>
  <c r="AP184" i="6"/>
  <c r="AQ184" i="6"/>
  <c r="AU184" i="6" s="1"/>
  <c r="AR184" i="6"/>
  <c r="AS184" i="6"/>
  <c r="AW184" i="6"/>
  <c r="AX184" i="6"/>
  <c r="AY184" i="6"/>
  <c r="AZ184" i="6"/>
  <c r="B185" i="6"/>
  <c r="AZ185" i="6" s="1"/>
  <c r="D185" i="6"/>
  <c r="E185" i="6"/>
  <c r="F185" i="6"/>
  <c r="H185" i="6"/>
  <c r="K185" i="6"/>
  <c r="J185" i="6" s="1"/>
  <c r="L185" i="6"/>
  <c r="O185" i="6"/>
  <c r="Q185" i="6"/>
  <c r="I185" i="6" s="1"/>
  <c r="AA185" i="6"/>
  <c r="AB185" i="6"/>
  <c r="AC185" i="6"/>
  <c r="AD185" i="6"/>
  <c r="AE185" i="6"/>
  <c r="AI185" i="6"/>
  <c r="AJ185" i="6"/>
  <c r="AK185" i="6"/>
  <c r="AM185" i="6"/>
  <c r="AO185" i="6"/>
  <c r="AP185" i="6"/>
  <c r="AQ185" i="6"/>
  <c r="AR185" i="6"/>
  <c r="AU185" i="6" s="1"/>
  <c r="AS185" i="6"/>
  <c r="AW185" i="6"/>
  <c r="AX185" i="6"/>
  <c r="AY185" i="6"/>
  <c r="BA185" i="6"/>
  <c r="B186" i="6"/>
  <c r="AZ186" i="6" s="1"/>
  <c r="E186" i="6"/>
  <c r="F186" i="6"/>
  <c r="Q186" i="6"/>
  <c r="AA186" i="6"/>
  <c r="AB186" i="6"/>
  <c r="AC186" i="6"/>
  <c r="AG186" i="6" s="1"/>
  <c r="AD186" i="6"/>
  <c r="AE186" i="6"/>
  <c r="AF186" i="6"/>
  <c r="AI186" i="6"/>
  <c r="AJ186" i="6"/>
  <c r="AK186" i="6"/>
  <c r="AO186" i="6"/>
  <c r="AP186" i="6"/>
  <c r="AQ186" i="6"/>
  <c r="AR186" i="6"/>
  <c r="AS186" i="6"/>
  <c r="AU186" i="6" s="1"/>
  <c r="AT186" i="6"/>
  <c r="AW186" i="6"/>
  <c r="AX186" i="6"/>
  <c r="BA186" i="6" s="1"/>
  <c r="AY186" i="6"/>
  <c r="B187" i="6"/>
  <c r="D187" i="6"/>
  <c r="E187" i="6"/>
  <c r="F187" i="6"/>
  <c r="I187" i="6" s="1"/>
  <c r="G187" i="6"/>
  <c r="H187" i="6"/>
  <c r="N187" i="6" s="1"/>
  <c r="K187" i="6"/>
  <c r="J187" i="6" s="1"/>
  <c r="L187" i="6"/>
  <c r="O187" i="6"/>
  <c r="Q187" i="6"/>
  <c r="AA187" i="6"/>
  <c r="AB187" i="6"/>
  <c r="AC187" i="6"/>
  <c r="AG187" i="6" s="1"/>
  <c r="AD187" i="6"/>
  <c r="AE187" i="6"/>
  <c r="AI187" i="6"/>
  <c r="AJ187" i="6"/>
  <c r="AK187" i="6"/>
  <c r="AM187" i="6"/>
  <c r="AO187" i="6"/>
  <c r="AP187" i="6"/>
  <c r="AQ187" i="6"/>
  <c r="AR187" i="6"/>
  <c r="AU187" i="6" s="1"/>
  <c r="AS187" i="6"/>
  <c r="AW187" i="6"/>
  <c r="AX187" i="6"/>
  <c r="AY187" i="6"/>
  <c r="BA187" i="6"/>
  <c r="B188" i="6"/>
  <c r="E188" i="6"/>
  <c r="F188" i="6"/>
  <c r="L188" i="6" s="1"/>
  <c r="I188" i="6"/>
  <c r="O188" i="6" s="1"/>
  <c r="Q188" i="6"/>
  <c r="AA188" i="6"/>
  <c r="AF188" i="6" s="1"/>
  <c r="AB188" i="6"/>
  <c r="AC188" i="6"/>
  <c r="AD188" i="6"/>
  <c r="AE188" i="6"/>
  <c r="AG188" i="6" s="1"/>
  <c r="AI188" i="6"/>
  <c r="AJ188" i="6"/>
  <c r="AK188" i="6"/>
  <c r="AO188" i="6"/>
  <c r="AP188" i="6"/>
  <c r="AQ188" i="6"/>
  <c r="AR188" i="6"/>
  <c r="AS188" i="6"/>
  <c r="AT188" i="6"/>
  <c r="AW188" i="6"/>
  <c r="AX188" i="6"/>
  <c r="BA188" i="6" s="1"/>
  <c r="AY188" i="6"/>
  <c r="AZ188" i="6"/>
  <c r="B189" i="6"/>
  <c r="D189" i="6"/>
  <c r="E189" i="6"/>
  <c r="F189" i="6"/>
  <c r="H189" i="6"/>
  <c r="N189" i="6" s="1"/>
  <c r="K189" i="6"/>
  <c r="L189" i="6"/>
  <c r="Q189" i="6"/>
  <c r="I189" i="6" s="1"/>
  <c r="AA189" i="6"/>
  <c r="AB189" i="6"/>
  <c r="AC189" i="6"/>
  <c r="AD189" i="6"/>
  <c r="AE189" i="6"/>
  <c r="AG189" i="6"/>
  <c r="AI189" i="6"/>
  <c r="AJ189" i="6"/>
  <c r="AK189" i="6"/>
  <c r="AM189" i="6"/>
  <c r="AO189" i="6"/>
  <c r="AP189" i="6"/>
  <c r="AQ189" i="6"/>
  <c r="AR189" i="6"/>
  <c r="AS189" i="6"/>
  <c r="AU189" i="6"/>
  <c r="AW189" i="6"/>
  <c r="AX189" i="6"/>
  <c r="AY189" i="6"/>
  <c r="BA189" i="6"/>
  <c r="B190" i="6"/>
  <c r="E190" i="6"/>
  <c r="F190" i="6"/>
  <c r="I190" i="6"/>
  <c r="O190" i="6" s="1"/>
  <c r="L190" i="6"/>
  <c r="AL190" i="6" s="1"/>
  <c r="Q190" i="6"/>
  <c r="AA190" i="6"/>
  <c r="AF190" i="6" s="1"/>
  <c r="AB190" i="6"/>
  <c r="AC190" i="6"/>
  <c r="AD190" i="6"/>
  <c r="AE190" i="6"/>
  <c r="AI190" i="6"/>
  <c r="AJ190" i="6"/>
  <c r="AK190" i="6"/>
  <c r="AM190" i="6" s="1"/>
  <c r="AO190" i="6"/>
  <c r="AP190" i="6"/>
  <c r="AQ190" i="6"/>
  <c r="AR190" i="6"/>
  <c r="AS190" i="6"/>
  <c r="AU190" i="6" s="1"/>
  <c r="AW190" i="6"/>
  <c r="AX190" i="6"/>
  <c r="AY190" i="6"/>
  <c r="B191" i="6"/>
  <c r="D191" i="6"/>
  <c r="E191" i="6"/>
  <c r="F191" i="6"/>
  <c r="H191" i="6"/>
  <c r="K191" i="6"/>
  <c r="N191" i="6"/>
  <c r="Q191" i="6"/>
  <c r="AA191" i="6"/>
  <c r="AB191" i="6"/>
  <c r="AC191" i="6"/>
  <c r="AG191" i="6" s="1"/>
  <c r="AD191" i="6"/>
  <c r="AE191" i="6"/>
  <c r="AF191" i="6"/>
  <c r="AI191" i="6"/>
  <c r="AJ191" i="6"/>
  <c r="AK191" i="6"/>
  <c r="AM191" i="6"/>
  <c r="AO191" i="6"/>
  <c r="AP191" i="6"/>
  <c r="AQ191" i="6"/>
  <c r="AU191" i="6" s="1"/>
  <c r="AR191" i="6"/>
  <c r="AS191" i="6"/>
  <c r="AW191" i="6"/>
  <c r="AZ191" i="6" s="1"/>
  <c r="AX191" i="6"/>
  <c r="AY191" i="6"/>
  <c r="BA191" i="6"/>
  <c r="B192" i="6"/>
  <c r="E192" i="6"/>
  <c r="F192" i="6"/>
  <c r="L192" i="6" s="1"/>
  <c r="H192" i="6"/>
  <c r="I192" i="6"/>
  <c r="O192" i="6" s="1"/>
  <c r="Q192" i="6"/>
  <c r="AA192" i="6"/>
  <c r="AB192" i="6"/>
  <c r="AC192" i="6"/>
  <c r="AD192" i="6"/>
  <c r="AE192" i="6"/>
  <c r="AG192" i="6" s="1"/>
  <c r="AF192" i="6"/>
  <c r="AI192" i="6"/>
  <c r="AJ192" i="6"/>
  <c r="AK192" i="6"/>
  <c r="AO192" i="6"/>
  <c r="AP192" i="6"/>
  <c r="AT192" i="6" s="1"/>
  <c r="AQ192" i="6"/>
  <c r="AR192" i="6"/>
  <c r="AS192" i="6"/>
  <c r="AW192" i="6"/>
  <c r="AX192" i="6"/>
  <c r="BA192" i="6" s="1"/>
  <c r="AY192" i="6"/>
  <c r="AZ192" i="6"/>
  <c r="B193" i="6"/>
  <c r="AT193" i="6" s="1"/>
  <c r="D193" i="6"/>
  <c r="E193" i="6"/>
  <c r="F193" i="6"/>
  <c r="G193" i="6"/>
  <c r="H193" i="6"/>
  <c r="N193" i="6" s="1"/>
  <c r="J193" i="6"/>
  <c r="K193" i="6"/>
  <c r="L193" i="6"/>
  <c r="Q193" i="6"/>
  <c r="I193" i="6" s="1"/>
  <c r="O193" i="6" s="1"/>
  <c r="AA193" i="6"/>
  <c r="AB193" i="6"/>
  <c r="AC193" i="6"/>
  <c r="AD193" i="6"/>
  <c r="AG193" i="6" s="1"/>
  <c r="AE193" i="6"/>
  <c r="AI193" i="6"/>
  <c r="AL193" i="6" s="1"/>
  <c r="AJ193" i="6"/>
  <c r="AK193" i="6"/>
  <c r="AM193" i="6" s="1"/>
  <c r="AO193" i="6"/>
  <c r="AP193" i="6"/>
  <c r="AQ193" i="6"/>
  <c r="AR193" i="6"/>
  <c r="AU193" i="6" s="1"/>
  <c r="AS193" i="6"/>
  <c r="AW193" i="6"/>
  <c r="AX193" i="6"/>
  <c r="AY193" i="6"/>
  <c r="AZ193" i="6"/>
  <c r="BA193" i="6"/>
  <c r="B194" i="6"/>
  <c r="AZ194" i="6" s="1"/>
  <c r="E194" i="6"/>
  <c r="F194" i="6"/>
  <c r="I194" i="6"/>
  <c r="O194" i="6" s="1"/>
  <c r="L194" i="6"/>
  <c r="AL194" i="6" s="1"/>
  <c r="Q194" i="6"/>
  <c r="AA194" i="6"/>
  <c r="AB194" i="6"/>
  <c r="AC194" i="6"/>
  <c r="AG194" i="6" s="1"/>
  <c r="AD194" i="6"/>
  <c r="AE194" i="6"/>
  <c r="AF194" i="6"/>
  <c r="AI194" i="6"/>
  <c r="AJ194" i="6"/>
  <c r="AK194" i="6"/>
  <c r="AO194" i="6"/>
  <c r="AT194" i="6" s="1"/>
  <c r="AP194" i="6"/>
  <c r="AQ194" i="6"/>
  <c r="AR194" i="6"/>
  <c r="AS194" i="6"/>
  <c r="AU194" i="6" s="1"/>
  <c r="AW194" i="6"/>
  <c r="AX194" i="6"/>
  <c r="AY194" i="6"/>
  <c r="B195" i="6"/>
  <c r="E195" i="6"/>
  <c r="F195" i="6"/>
  <c r="L195" i="6" s="1"/>
  <c r="AL195" i="6" s="1"/>
  <c r="H195" i="6"/>
  <c r="K195" i="6"/>
  <c r="Q195" i="6"/>
  <c r="AA195" i="6"/>
  <c r="AB195" i="6"/>
  <c r="AC195" i="6"/>
  <c r="AG195" i="6" s="1"/>
  <c r="AD195" i="6"/>
  <c r="AE195" i="6"/>
  <c r="AF195" i="6"/>
  <c r="AI195" i="6"/>
  <c r="AJ195" i="6"/>
  <c r="AK195" i="6"/>
  <c r="AM195" i="6"/>
  <c r="AO195" i="6"/>
  <c r="AP195" i="6"/>
  <c r="AQ195" i="6"/>
  <c r="AU195" i="6" s="1"/>
  <c r="AR195" i="6"/>
  <c r="AS195" i="6"/>
  <c r="AW195" i="6"/>
  <c r="AZ195" i="6" s="1"/>
  <c r="AX195" i="6"/>
  <c r="AY195" i="6"/>
  <c r="BA195" i="6" s="1"/>
  <c r="B196" i="6"/>
  <c r="E196" i="6"/>
  <c r="F196" i="6"/>
  <c r="L196" i="6" s="1"/>
  <c r="Q196" i="6"/>
  <c r="AA196" i="6"/>
  <c r="AF196" i="6" s="1"/>
  <c r="AB196" i="6"/>
  <c r="AC196" i="6"/>
  <c r="AD196" i="6"/>
  <c r="AE196" i="6"/>
  <c r="AG196" i="6" s="1"/>
  <c r="AI196" i="6"/>
  <c r="AJ196" i="6"/>
  <c r="AK196" i="6"/>
  <c r="AO196" i="6"/>
  <c r="AP196" i="6"/>
  <c r="AT196" i="6" s="1"/>
  <c r="AQ196" i="6"/>
  <c r="AR196" i="6"/>
  <c r="AS196" i="6"/>
  <c r="AW196" i="6"/>
  <c r="AX196" i="6"/>
  <c r="BA196" i="6" s="1"/>
  <c r="AY196" i="6"/>
  <c r="AZ196" i="6"/>
  <c r="B197" i="6"/>
  <c r="D197" i="6"/>
  <c r="E197" i="6"/>
  <c r="F197" i="6"/>
  <c r="G197" i="6"/>
  <c r="H197" i="6"/>
  <c r="N197" i="6" s="1"/>
  <c r="J197" i="6"/>
  <c r="K197" i="6"/>
  <c r="L197" i="6"/>
  <c r="Q197" i="6"/>
  <c r="I197" i="6" s="1"/>
  <c r="O197" i="6" s="1"/>
  <c r="AA197" i="6"/>
  <c r="AB197" i="6"/>
  <c r="AC197" i="6"/>
  <c r="AD197" i="6"/>
  <c r="AE197" i="6"/>
  <c r="AG197" i="6"/>
  <c r="AI197" i="6"/>
  <c r="AJ197" i="6"/>
  <c r="AK197" i="6"/>
  <c r="AM197" i="6" s="1"/>
  <c r="AL197" i="6"/>
  <c r="AO197" i="6"/>
  <c r="AP197" i="6"/>
  <c r="AQ197" i="6"/>
  <c r="AR197" i="6"/>
  <c r="AS197" i="6"/>
  <c r="AT197" i="6"/>
  <c r="AU197" i="6"/>
  <c r="AW197" i="6"/>
  <c r="AX197" i="6"/>
  <c r="AY197" i="6"/>
  <c r="AZ197" i="6"/>
  <c r="BA197" i="6"/>
  <c r="B198" i="6"/>
  <c r="E198" i="6"/>
  <c r="F198" i="6"/>
  <c r="I198" i="6"/>
  <c r="O198" i="6" s="1"/>
  <c r="L198" i="6"/>
  <c r="AL198" i="6" s="1"/>
  <c r="Q198" i="6"/>
  <c r="AA198" i="6"/>
  <c r="AF198" i="6" s="1"/>
  <c r="AB198" i="6"/>
  <c r="AC198" i="6"/>
  <c r="AD198" i="6"/>
  <c r="AE198" i="6"/>
  <c r="AI198" i="6"/>
  <c r="AJ198" i="6"/>
  <c r="AK198" i="6"/>
  <c r="AO198" i="6"/>
  <c r="AT198" i="6" s="1"/>
  <c r="AP198" i="6"/>
  <c r="AQ198" i="6"/>
  <c r="AR198" i="6"/>
  <c r="AS198" i="6"/>
  <c r="AU198" i="6" s="1"/>
  <c r="AW198" i="6"/>
  <c r="AX198" i="6"/>
  <c r="AY198" i="6"/>
  <c r="B199" i="6"/>
  <c r="D199" i="6"/>
  <c r="E199" i="6"/>
  <c r="F199" i="6"/>
  <c r="I199" i="6" s="1"/>
  <c r="H199" i="6"/>
  <c r="N199" i="6" s="1"/>
  <c r="M199" i="6" s="1"/>
  <c r="K199" i="6"/>
  <c r="L199" i="6"/>
  <c r="AL199" i="6" s="1"/>
  <c r="O199" i="6"/>
  <c r="Q199" i="6"/>
  <c r="AA199" i="6"/>
  <c r="AB199" i="6"/>
  <c r="AC199" i="6"/>
  <c r="AD199" i="6"/>
  <c r="AE199" i="6"/>
  <c r="AF199" i="6"/>
  <c r="AG199" i="6"/>
  <c r="AI199" i="6"/>
  <c r="AJ199" i="6"/>
  <c r="AK199" i="6"/>
  <c r="AM199" i="6"/>
  <c r="AO199" i="6"/>
  <c r="AP199" i="6"/>
  <c r="AQ199" i="6"/>
  <c r="AR199" i="6"/>
  <c r="AS199" i="6"/>
  <c r="AU199" i="6"/>
  <c r="AW199" i="6"/>
  <c r="AZ199" i="6" s="1"/>
  <c r="AX199" i="6"/>
  <c r="AY199" i="6"/>
  <c r="BA199" i="6"/>
  <c r="B200" i="6"/>
  <c r="E200" i="6"/>
  <c r="F200" i="6"/>
  <c r="H200" i="6"/>
  <c r="Q200" i="6"/>
  <c r="AA200" i="6"/>
  <c r="AF200" i="6" s="1"/>
  <c r="AB200" i="6"/>
  <c r="AC200" i="6"/>
  <c r="AD200" i="6"/>
  <c r="AE200" i="6"/>
  <c r="AG200" i="6" s="1"/>
  <c r="AI200" i="6"/>
  <c r="AJ200" i="6"/>
  <c r="AK200" i="6"/>
  <c r="AO200" i="6"/>
  <c r="AT200" i="6" s="1"/>
  <c r="AP200" i="6"/>
  <c r="AQ200" i="6"/>
  <c r="AR200" i="6"/>
  <c r="AS200" i="6"/>
  <c r="AW200" i="6"/>
  <c r="AX200" i="6"/>
  <c r="BA200" i="6" s="1"/>
  <c r="AY200" i="6"/>
  <c r="AZ200" i="6"/>
  <c r="B201" i="6"/>
  <c r="AZ201" i="6" s="1"/>
  <c r="D201" i="6"/>
  <c r="E201" i="6"/>
  <c r="F201" i="6"/>
  <c r="H201" i="6"/>
  <c r="J201" i="6"/>
  <c r="K201" i="6"/>
  <c r="L201" i="6"/>
  <c r="Q201" i="6"/>
  <c r="I201" i="6" s="1"/>
  <c r="O201" i="6" s="1"/>
  <c r="AA201" i="6"/>
  <c r="AB201" i="6"/>
  <c r="AC201" i="6"/>
  <c r="AD201" i="6"/>
  <c r="AE201" i="6"/>
  <c r="AG201" i="6"/>
  <c r="AI201" i="6"/>
  <c r="AJ201" i="6"/>
  <c r="AK201" i="6"/>
  <c r="AM201" i="6"/>
  <c r="AO201" i="6"/>
  <c r="AP201" i="6"/>
  <c r="AQ201" i="6"/>
  <c r="AU201" i="6" s="1"/>
  <c r="AR201" i="6"/>
  <c r="AS201" i="6"/>
  <c r="AW201" i="6"/>
  <c r="AX201" i="6"/>
  <c r="AY201" i="6"/>
  <c r="BA201" i="6"/>
  <c r="B202" i="6"/>
  <c r="E202" i="6"/>
  <c r="H202" i="6" s="1"/>
  <c r="F202" i="6"/>
  <c r="L202" i="6" s="1"/>
  <c r="I202" i="6"/>
  <c r="O202" i="6" s="1"/>
  <c r="K202" i="6"/>
  <c r="J202" i="6" s="1"/>
  <c r="Q202" i="6"/>
  <c r="AA202" i="6"/>
  <c r="AB202" i="6"/>
  <c r="AC202" i="6"/>
  <c r="AD202" i="6"/>
  <c r="AE202" i="6"/>
  <c r="AF202" i="6"/>
  <c r="AI202" i="6"/>
  <c r="AJ202" i="6"/>
  <c r="AK202" i="6"/>
  <c r="AL202" i="6"/>
  <c r="AO202" i="6"/>
  <c r="AP202" i="6"/>
  <c r="AQ202" i="6"/>
  <c r="AR202" i="6"/>
  <c r="AS202" i="6"/>
  <c r="AU202" i="6"/>
  <c r="AW202" i="6"/>
  <c r="AX202" i="6"/>
  <c r="BA202" i="6" s="1"/>
  <c r="AY202" i="6"/>
  <c r="B203" i="6"/>
  <c r="E203" i="6"/>
  <c r="F203" i="6"/>
  <c r="K203" i="6"/>
  <c r="Q203" i="6"/>
  <c r="AA203" i="6"/>
  <c r="AB203" i="6"/>
  <c r="AC203" i="6"/>
  <c r="AG203" i="6" s="1"/>
  <c r="AD203" i="6"/>
  <c r="AE203" i="6"/>
  <c r="AI203" i="6"/>
  <c r="AJ203" i="6"/>
  <c r="AK203" i="6"/>
  <c r="AM203" i="6"/>
  <c r="AO203" i="6"/>
  <c r="AP203" i="6"/>
  <c r="AQ203" i="6"/>
  <c r="AR203" i="6"/>
  <c r="AS203" i="6"/>
  <c r="AW203" i="6"/>
  <c r="AX203" i="6"/>
  <c r="AY203" i="6"/>
  <c r="BA203" i="6" s="1"/>
  <c r="B204" i="6"/>
  <c r="E204" i="6"/>
  <c r="F204" i="6"/>
  <c r="L204" i="6" s="1"/>
  <c r="I204" i="6"/>
  <c r="O204" i="6" s="1"/>
  <c r="Q204" i="6"/>
  <c r="AA204" i="6"/>
  <c r="AB204" i="6"/>
  <c r="AC204" i="6"/>
  <c r="AD204" i="6"/>
  <c r="AE204" i="6"/>
  <c r="AF204" i="6"/>
  <c r="AG204" i="6"/>
  <c r="AI204" i="6"/>
  <c r="AJ204" i="6"/>
  <c r="AM204" i="6" s="1"/>
  <c r="AK204" i="6"/>
  <c r="AO204" i="6"/>
  <c r="AP204" i="6"/>
  <c r="AQ204" i="6"/>
  <c r="AU204" i="6" s="1"/>
  <c r="AR204" i="6"/>
  <c r="AS204" i="6"/>
  <c r="AT204" i="6"/>
  <c r="AW204" i="6"/>
  <c r="AX204" i="6"/>
  <c r="AY204" i="6"/>
  <c r="AZ204" i="6"/>
  <c r="BA204" i="6"/>
  <c r="B205" i="6"/>
  <c r="AL205" i="6" s="1"/>
  <c r="D205" i="6"/>
  <c r="E205" i="6"/>
  <c r="F205" i="6"/>
  <c r="H205" i="6"/>
  <c r="J205" i="6"/>
  <c r="K205" i="6"/>
  <c r="L205" i="6"/>
  <c r="N205" i="6"/>
  <c r="Q205" i="6"/>
  <c r="I205" i="6" s="1"/>
  <c r="AA205" i="6"/>
  <c r="AB205" i="6"/>
  <c r="AC205" i="6"/>
  <c r="AD205" i="6"/>
  <c r="AE205" i="6"/>
  <c r="AF205" i="6"/>
  <c r="AI205" i="6"/>
  <c r="AJ205" i="6"/>
  <c r="AK205" i="6"/>
  <c r="AM205" i="6"/>
  <c r="AO205" i="6"/>
  <c r="AP205" i="6"/>
  <c r="AQ205" i="6"/>
  <c r="AR205" i="6"/>
  <c r="AS205" i="6"/>
  <c r="AU205" i="6"/>
  <c r="AW205" i="6"/>
  <c r="AX205" i="6"/>
  <c r="AY205" i="6"/>
  <c r="BA205" i="6" s="1"/>
  <c r="B206" i="6"/>
  <c r="AZ206" i="6" s="1"/>
  <c r="E206" i="6"/>
  <c r="K206" i="6" s="1"/>
  <c r="F206" i="6"/>
  <c r="Q206" i="6"/>
  <c r="AA206" i="6"/>
  <c r="AB206" i="6"/>
  <c r="AF206" i="6" s="1"/>
  <c r="AC206" i="6"/>
  <c r="AD206" i="6"/>
  <c r="AE206" i="6"/>
  <c r="AI206" i="6"/>
  <c r="AJ206" i="6"/>
  <c r="AM206" i="6" s="1"/>
  <c r="AK206" i="6"/>
  <c r="AO206" i="6"/>
  <c r="AP206" i="6"/>
  <c r="AQ206" i="6"/>
  <c r="AR206" i="6"/>
  <c r="AU206" i="6" s="1"/>
  <c r="AS206" i="6"/>
  <c r="AW206" i="6"/>
  <c r="AX206" i="6"/>
  <c r="BA206" i="6" s="1"/>
  <c r="AY206" i="6"/>
  <c r="B207" i="6"/>
  <c r="D207" i="6"/>
  <c r="E207" i="6"/>
  <c r="F207" i="6"/>
  <c r="H207" i="6"/>
  <c r="K207" i="6"/>
  <c r="L207" i="6"/>
  <c r="AL207" i="6" s="1"/>
  <c r="Q207" i="6"/>
  <c r="AA207" i="6"/>
  <c r="AB207" i="6"/>
  <c r="AC207" i="6"/>
  <c r="AD207" i="6"/>
  <c r="AE207" i="6"/>
  <c r="AF207" i="6"/>
  <c r="AI207" i="6"/>
  <c r="AJ207" i="6"/>
  <c r="AK207" i="6"/>
  <c r="AM207" i="6"/>
  <c r="AO207" i="6"/>
  <c r="AP207" i="6"/>
  <c r="AQ207" i="6"/>
  <c r="AR207" i="6"/>
  <c r="AS207" i="6"/>
  <c r="AU207" i="6"/>
  <c r="AW207" i="6"/>
  <c r="AX207" i="6"/>
  <c r="AY207" i="6"/>
  <c r="BA207" i="6"/>
  <c r="B208" i="6"/>
  <c r="AZ208" i="6" s="1"/>
  <c r="E208" i="6"/>
  <c r="F208" i="6"/>
  <c r="H208" i="6"/>
  <c r="Q208" i="6"/>
  <c r="AA208" i="6"/>
  <c r="AB208" i="6"/>
  <c r="AF208" i="6" s="1"/>
  <c r="AC208" i="6"/>
  <c r="AD208" i="6"/>
  <c r="AE208" i="6"/>
  <c r="AI208" i="6"/>
  <c r="AJ208" i="6"/>
  <c r="AK208" i="6"/>
  <c r="AM208" i="6" s="1"/>
  <c r="AO208" i="6"/>
  <c r="AP208" i="6"/>
  <c r="AT208" i="6" s="1"/>
  <c r="AQ208" i="6"/>
  <c r="AR208" i="6"/>
  <c r="AU208" i="6" s="1"/>
  <c r="AS208" i="6"/>
  <c r="AW208" i="6"/>
  <c r="AX208" i="6"/>
  <c r="BA208" i="6" s="1"/>
  <c r="AY208" i="6"/>
  <c r="B209" i="6"/>
  <c r="D209" i="6"/>
  <c r="E209" i="6"/>
  <c r="K209" i="6" s="1"/>
  <c r="F209" i="6"/>
  <c r="H209" i="6"/>
  <c r="L209" i="6"/>
  <c r="Q209" i="6"/>
  <c r="AA209" i="6"/>
  <c r="AB209" i="6"/>
  <c r="AF209" i="6" s="1"/>
  <c r="AC209" i="6"/>
  <c r="AD209" i="6"/>
  <c r="AG209" i="6" s="1"/>
  <c r="AE209" i="6"/>
  <c r="AI209" i="6"/>
  <c r="AJ209" i="6"/>
  <c r="AK209" i="6"/>
  <c r="AM209" i="6"/>
  <c r="AO209" i="6"/>
  <c r="AP209" i="6"/>
  <c r="AQ209" i="6"/>
  <c r="AR209" i="6"/>
  <c r="AS209" i="6"/>
  <c r="AT209" i="6"/>
  <c r="AW209" i="6"/>
  <c r="AX209" i="6"/>
  <c r="AY209" i="6"/>
  <c r="AZ209" i="6"/>
  <c r="BA209" i="6"/>
  <c r="B210" i="6"/>
  <c r="D210" i="6"/>
  <c r="E210" i="6"/>
  <c r="F210" i="6"/>
  <c r="H210" i="6"/>
  <c r="I210" i="6"/>
  <c r="O210" i="6" s="1"/>
  <c r="J210" i="6"/>
  <c r="K210" i="6"/>
  <c r="L210" i="6"/>
  <c r="AL210" i="6" s="1"/>
  <c r="N210" i="6"/>
  <c r="Q210" i="6"/>
  <c r="AA210" i="6"/>
  <c r="AB210" i="6"/>
  <c r="AC210" i="6"/>
  <c r="AD210" i="6"/>
  <c r="AG210" i="6" s="1"/>
  <c r="AE210" i="6"/>
  <c r="AF210" i="6"/>
  <c r="AI210" i="6"/>
  <c r="AJ210" i="6"/>
  <c r="AM210" i="6" s="1"/>
  <c r="AK210" i="6"/>
  <c r="AO210" i="6"/>
  <c r="AP210" i="6"/>
  <c r="AT210" i="6" s="1"/>
  <c r="AQ210" i="6"/>
  <c r="AR210" i="6"/>
  <c r="AS210" i="6"/>
  <c r="AW210" i="6"/>
  <c r="AZ210" i="6" s="1"/>
  <c r="AX210" i="6"/>
  <c r="AY210" i="6"/>
  <c r="BA210" i="6" s="1"/>
  <c r="B211" i="6"/>
  <c r="E211" i="6"/>
  <c r="F211" i="6"/>
  <c r="H211" i="6"/>
  <c r="K211" i="6"/>
  <c r="Q211" i="6"/>
  <c r="AA211" i="6"/>
  <c r="AB211" i="6"/>
  <c r="AC211" i="6"/>
  <c r="AG211" i="6" s="1"/>
  <c r="AD211" i="6"/>
  <c r="AE211" i="6"/>
  <c r="AI211" i="6"/>
  <c r="AJ211" i="6"/>
  <c r="AK211" i="6"/>
  <c r="AM211" i="6"/>
  <c r="AO211" i="6"/>
  <c r="AP211" i="6"/>
  <c r="AQ211" i="6"/>
  <c r="AR211" i="6"/>
  <c r="AU211" i="6" s="1"/>
  <c r="AS211" i="6"/>
  <c r="AW211" i="6"/>
  <c r="AX211" i="6"/>
  <c r="AY211" i="6"/>
  <c r="BA211" i="6" s="1"/>
  <c r="B212" i="6"/>
  <c r="AZ212" i="6" s="1"/>
  <c r="E212" i="6"/>
  <c r="F212" i="6"/>
  <c r="Q212" i="6"/>
  <c r="AA212" i="6"/>
  <c r="AB212" i="6"/>
  <c r="AF212" i="6" s="1"/>
  <c r="AC212" i="6"/>
  <c r="AG212" i="6" s="1"/>
  <c r="AD212" i="6"/>
  <c r="AE212" i="6"/>
  <c r="AI212" i="6"/>
  <c r="AJ212" i="6"/>
  <c r="AK212" i="6"/>
  <c r="AM212" i="6" s="1"/>
  <c r="AO212" i="6"/>
  <c r="AP212" i="6"/>
  <c r="AQ212" i="6"/>
  <c r="AR212" i="6"/>
  <c r="AU212" i="6" s="1"/>
  <c r="AS212" i="6"/>
  <c r="AW212" i="6"/>
  <c r="AX212" i="6"/>
  <c r="AY212" i="6"/>
  <c r="BA212" i="6" s="1"/>
  <c r="B213" i="6"/>
  <c r="D213" i="6"/>
  <c r="E213" i="6"/>
  <c r="K213" i="6" s="1"/>
  <c r="F213" i="6"/>
  <c r="I213" i="6" s="1"/>
  <c r="O213" i="6" s="1"/>
  <c r="H213" i="6"/>
  <c r="N213" i="6" s="1"/>
  <c r="J213" i="6"/>
  <c r="L213" i="6"/>
  <c r="AL213" i="6" s="1"/>
  <c r="Q213" i="6"/>
  <c r="AA213" i="6"/>
  <c r="AB213" i="6"/>
  <c r="AF213" i="6" s="1"/>
  <c r="AC213" i="6"/>
  <c r="AD213" i="6"/>
  <c r="AE213" i="6"/>
  <c r="AG213" i="6"/>
  <c r="AI213" i="6"/>
  <c r="AJ213" i="6"/>
  <c r="AK213" i="6"/>
  <c r="AM213" i="6" s="1"/>
  <c r="AO213" i="6"/>
  <c r="AP213" i="6"/>
  <c r="AQ213" i="6"/>
  <c r="AR213" i="6"/>
  <c r="AS213" i="6"/>
  <c r="AT213" i="6"/>
  <c r="AW213" i="6"/>
  <c r="AZ213" i="6" s="1"/>
  <c r="AX213" i="6"/>
  <c r="AY213" i="6"/>
  <c r="BA213" i="6"/>
  <c r="B214" i="6"/>
  <c r="E214" i="6"/>
  <c r="F214" i="6"/>
  <c r="H214" i="6"/>
  <c r="K214" i="6"/>
  <c r="N214" i="6"/>
  <c r="Q214" i="6"/>
  <c r="AA214" i="6"/>
  <c r="AF214" i="6" s="1"/>
  <c r="AB214" i="6"/>
  <c r="AC214" i="6"/>
  <c r="AD214" i="6"/>
  <c r="AG214" i="6" s="1"/>
  <c r="AE214" i="6"/>
  <c r="AI214" i="6"/>
  <c r="AJ214" i="6"/>
  <c r="AK214" i="6"/>
  <c r="AM214" i="6"/>
  <c r="AO214" i="6"/>
  <c r="AP214" i="6"/>
  <c r="AQ214" i="6"/>
  <c r="AU214" i="6" s="1"/>
  <c r="AR214" i="6"/>
  <c r="AS214" i="6"/>
  <c r="AT214" i="6"/>
  <c r="AW214" i="6"/>
  <c r="AZ214" i="6" s="1"/>
  <c r="AX214" i="6"/>
  <c r="AY214" i="6"/>
  <c r="BA214" i="6" s="1"/>
  <c r="B215" i="6"/>
  <c r="D215" i="6"/>
  <c r="E215" i="6"/>
  <c r="F215" i="6"/>
  <c r="H215" i="6"/>
  <c r="K215" i="6"/>
  <c r="L215" i="6"/>
  <c r="AL215" i="6" s="1"/>
  <c r="N215" i="6"/>
  <c r="Q215" i="6"/>
  <c r="AA215" i="6"/>
  <c r="AB215" i="6"/>
  <c r="AC215" i="6"/>
  <c r="AD215" i="6"/>
  <c r="AE215" i="6"/>
  <c r="AF215" i="6"/>
  <c r="AI215" i="6"/>
  <c r="AJ215" i="6"/>
  <c r="AK215" i="6"/>
  <c r="AM215" i="6"/>
  <c r="AO215" i="6"/>
  <c r="AP215" i="6"/>
  <c r="AQ215" i="6"/>
  <c r="AR215" i="6"/>
  <c r="AU215" i="6" s="1"/>
  <c r="AS215" i="6"/>
  <c r="AW215" i="6"/>
  <c r="AX215" i="6"/>
  <c r="AY215" i="6"/>
  <c r="BA215" i="6"/>
  <c r="B216" i="6"/>
  <c r="AZ216" i="6" s="1"/>
  <c r="E216" i="6"/>
  <c r="F216" i="6"/>
  <c r="Q216" i="6"/>
  <c r="AA216" i="6"/>
  <c r="AB216" i="6"/>
  <c r="AF216" i="6" s="1"/>
  <c r="AC216" i="6"/>
  <c r="AD216" i="6"/>
  <c r="AE216" i="6"/>
  <c r="AI216" i="6"/>
  <c r="AJ216" i="6"/>
  <c r="AK216" i="6"/>
  <c r="AM216" i="6" s="1"/>
  <c r="AO216" i="6"/>
  <c r="AT216" i="6" s="1"/>
  <c r="AP216" i="6"/>
  <c r="AQ216" i="6"/>
  <c r="AR216" i="6"/>
  <c r="AU216" i="6" s="1"/>
  <c r="AS216" i="6"/>
  <c r="AW216" i="6"/>
  <c r="AX216" i="6"/>
  <c r="BA216" i="6" s="1"/>
  <c r="AY216" i="6"/>
  <c r="B217" i="6"/>
  <c r="D217" i="6"/>
  <c r="E217" i="6"/>
  <c r="K217" i="6" s="1"/>
  <c r="F217" i="6"/>
  <c r="H217" i="6"/>
  <c r="N217" i="6" s="1"/>
  <c r="J217" i="6"/>
  <c r="L217" i="6"/>
  <c r="Q217" i="6"/>
  <c r="AA217" i="6"/>
  <c r="AB217" i="6"/>
  <c r="AF217" i="6" s="1"/>
  <c r="AC217" i="6"/>
  <c r="AD217" i="6"/>
  <c r="AG217" i="6" s="1"/>
  <c r="AE217" i="6"/>
  <c r="AI217" i="6"/>
  <c r="AJ217" i="6"/>
  <c r="AK217" i="6"/>
  <c r="AM217" i="6"/>
  <c r="AO217" i="6"/>
  <c r="AP217" i="6"/>
  <c r="AQ217" i="6"/>
  <c r="AU217" i="6" s="1"/>
  <c r="AR217" i="6"/>
  <c r="AS217" i="6"/>
  <c r="AT217" i="6"/>
  <c r="AW217" i="6"/>
  <c r="AX217" i="6"/>
  <c r="AY217" i="6"/>
  <c r="AZ217" i="6"/>
  <c r="BA217" i="6"/>
  <c r="B218" i="6"/>
  <c r="D218" i="6"/>
  <c r="E218" i="6"/>
  <c r="F218" i="6"/>
  <c r="H218" i="6"/>
  <c r="I218" i="6"/>
  <c r="O218" i="6" s="1"/>
  <c r="J218" i="6"/>
  <c r="K218" i="6"/>
  <c r="L218" i="6"/>
  <c r="AL218" i="6" s="1"/>
  <c r="N218" i="6"/>
  <c r="Q218" i="6"/>
  <c r="AA218" i="6"/>
  <c r="AB218" i="6"/>
  <c r="AF218" i="6" s="1"/>
  <c r="AC218" i="6"/>
  <c r="AD218" i="6"/>
  <c r="AG218" i="6" s="1"/>
  <c r="AE218" i="6"/>
  <c r="AI218" i="6"/>
  <c r="AJ218" i="6"/>
  <c r="AM218" i="6" s="1"/>
  <c r="AK218" i="6"/>
  <c r="AO218" i="6"/>
  <c r="AP218" i="6"/>
  <c r="AT218" i="6" s="1"/>
  <c r="AQ218" i="6"/>
  <c r="AR218" i="6"/>
  <c r="AS218" i="6"/>
  <c r="AW218" i="6"/>
  <c r="AZ218" i="6" s="1"/>
  <c r="AX218" i="6"/>
  <c r="AY218" i="6"/>
  <c r="BA218" i="6" s="1"/>
  <c r="B219" i="6"/>
  <c r="D219" i="6"/>
  <c r="E219" i="6"/>
  <c r="F219" i="6"/>
  <c r="H219" i="6"/>
  <c r="N219" i="6" s="1"/>
  <c r="K219" i="6"/>
  <c r="Q219" i="6"/>
  <c r="AA219" i="6"/>
  <c r="AB219" i="6"/>
  <c r="AC219" i="6"/>
  <c r="AG219" i="6" s="1"/>
  <c r="AD219" i="6"/>
  <c r="AE219" i="6"/>
  <c r="AI219" i="6"/>
  <c r="AJ219" i="6"/>
  <c r="AK219" i="6"/>
  <c r="AM219" i="6"/>
  <c r="AO219" i="6"/>
  <c r="AP219" i="6"/>
  <c r="AQ219" i="6"/>
  <c r="AR219" i="6"/>
  <c r="AU219" i="6" s="1"/>
  <c r="AS219" i="6"/>
  <c r="AW219" i="6"/>
  <c r="AX219" i="6"/>
  <c r="AY219" i="6"/>
  <c r="BA219" i="6" s="1"/>
  <c r="B220" i="6"/>
  <c r="AZ220" i="6" s="1"/>
  <c r="E220" i="6"/>
  <c r="F220" i="6"/>
  <c r="Q220" i="6"/>
  <c r="AA220" i="6"/>
  <c r="AB220" i="6"/>
  <c r="AF220" i="6" s="1"/>
  <c r="AC220" i="6"/>
  <c r="AG220" i="6" s="1"/>
  <c r="AD220" i="6"/>
  <c r="AE220" i="6"/>
  <c r="AI220" i="6"/>
  <c r="AJ220" i="6"/>
  <c r="AK220" i="6"/>
  <c r="AM220" i="6" s="1"/>
  <c r="AO220" i="6"/>
  <c r="AT220" i="6" s="1"/>
  <c r="AP220" i="6"/>
  <c r="AQ220" i="6"/>
  <c r="AR220" i="6"/>
  <c r="AU220" i="6" s="1"/>
  <c r="AS220" i="6"/>
  <c r="AW220" i="6"/>
  <c r="AX220" i="6"/>
  <c r="AY220" i="6"/>
  <c r="BA220" i="6"/>
  <c r="B221" i="6"/>
  <c r="D221" i="6"/>
  <c r="E221" i="6"/>
  <c r="K221" i="6" s="1"/>
  <c r="F221" i="6"/>
  <c r="I221" i="6" s="1"/>
  <c r="H221" i="6"/>
  <c r="N221" i="6" s="1"/>
  <c r="L221" i="6"/>
  <c r="O221" i="6"/>
  <c r="Q221" i="6"/>
  <c r="AA221" i="6"/>
  <c r="AB221" i="6"/>
  <c r="AF221" i="6" s="1"/>
  <c r="AC221" i="6"/>
  <c r="AD221" i="6"/>
  <c r="AE221" i="6"/>
  <c r="AG221" i="6"/>
  <c r="AI221" i="6"/>
  <c r="AJ221" i="6"/>
  <c r="AK221" i="6"/>
  <c r="AM221" i="6" s="1"/>
  <c r="AO221" i="6"/>
  <c r="AP221" i="6"/>
  <c r="AQ221" i="6"/>
  <c r="AR221" i="6"/>
  <c r="AS221" i="6"/>
  <c r="AT221" i="6"/>
  <c r="AW221" i="6"/>
  <c r="AZ221" i="6" s="1"/>
  <c r="AX221" i="6"/>
  <c r="AY221" i="6"/>
  <c r="BA221" i="6"/>
  <c r="B222" i="6"/>
  <c r="D222" i="6"/>
  <c r="E222" i="6"/>
  <c r="F222" i="6"/>
  <c r="I222" i="6" s="1"/>
  <c r="O222" i="6" s="1"/>
  <c r="H222" i="6"/>
  <c r="K222" i="6"/>
  <c r="L222" i="6"/>
  <c r="N222" i="6"/>
  <c r="M222" i="6" s="1"/>
  <c r="Q222" i="6"/>
  <c r="AA222" i="6"/>
  <c r="AB222" i="6"/>
  <c r="AC222" i="6"/>
  <c r="AD222" i="6"/>
  <c r="AG222" i="6" s="1"/>
  <c r="AE222" i="6"/>
  <c r="AI222" i="6"/>
  <c r="AJ222" i="6"/>
  <c r="AK222" i="6"/>
  <c r="AM222" i="6" s="1"/>
  <c r="AO222" i="6"/>
  <c r="AP222" i="6"/>
  <c r="AT222" i="6" s="1"/>
  <c r="AQ222" i="6"/>
  <c r="AR222" i="6"/>
  <c r="AS222" i="6"/>
  <c r="AW222" i="6"/>
  <c r="AZ222" i="6" s="1"/>
  <c r="AX222" i="6"/>
  <c r="AY222" i="6"/>
  <c r="BA222" i="6"/>
  <c r="B223" i="6"/>
  <c r="D223" i="6"/>
  <c r="E223" i="6"/>
  <c r="F223" i="6"/>
  <c r="H223" i="6"/>
  <c r="J223" i="6"/>
  <c r="K223" i="6"/>
  <c r="L223" i="6"/>
  <c r="Q223" i="6"/>
  <c r="AA223" i="6"/>
  <c r="AB223" i="6"/>
  <c r="AC223" i="6"/>
  <c r="AG223" i="6" s="1"/>
  <c r="AD223" i="6"/>
  <c r="AE223" i="6"/>
  <c r="AI223" i="6"/>
  <c r="AJ223" i="6"/>
  <c r="AK223" i="6"/>
  <c r="AM223" i="6"/>
  <c r="AO223" i="6"/>
  <c r="AP223" i="6"/>
  <c r="AQ223" i="6"/>
  <c r="AR223" i="6"/>
  <c r="AU223" i="6" s="1"/>
  <c r="AS223" i="6"/>
  <c r="AT223" i="6"/>
  <c r="AW223" i="6"/>
  <c r="AX223" i="6"/>
  <c r="AY223" i="6"/>
  <c r="BA223" i="6"/>
  <c r="B224" i="6"/>
  <c r="D224" i="6"/>
  <c r="E224" i="6"/>
  <c r="K224" i="6" s="1"/>
  <c r="F224" i="6"/>
  <c r="Q224" i="6"/>
  <c r="AA224" i="6"/>
  <c r="AB224" i="6"/>
  <c r="AC224" i="6"/>
  <c r="AG224" i="6" s="1"/>
  <c r="AD224" i="6"/>
  <c r="AE224" i="6"/>
  <c r="AF224" i="6"/>
  <c r="AI224" i="6"/>
  <c r="AJ224" i="6"/>
  <c r="AK224" i="6"/>
  <c r="AM224" i="6" s="1"/>
  <c r="AO224" i="6"/>
  <c r="AP224" i="6"/>
  <c r="AQ224" i="6"/>
  <c r="AR224" i="6"/>
  <c r="AU224" i="6" s="1"/>
  <c r="AS224" i="6"/>
  <c r="AT224" i="6"/>
  <c r="AW224" i="6"/>
  <c r="AX224" i="6"/>
  <c r="AY224" i="6"/>
  <c r="BA224" i="6" s="1"/>
  <c r="B225" i="6"/>
  <c r="E225" i="6"/>
  <c r="K225" i="6" s="1"/>
  <c r="F225" i="6"/>
  <c r="H225" i="6"/>
  <c r="N225" i="6" s="1"/>
  <c r="Q225" i="6"/>
  <c r="AA225" i="6"/>
  <c r="AB225" i="6"/>
  <c r="AF225" i="6" s="1"/>
  <c r="AC225" i="6"/>
  <c r="AD225" i="6"/>
  <c r="AG225" i="6" s="1"/>
  <c r="AE225" i="6"/>
  <c r="AI225" i="6"/>
  <c r="AJ225" i="6"/>
  <c r="AK225" i="6"/>
  <c r="AM225" i="6" s="1"/>
  <c r="AO225" i="6"/>
  <c r="AP225" i="6"/>
  <c r="AQ225" i="6"/>
  <c r="AR225" i="6"/>
  <c r="AS225" i="6"/>
  <c r="AT225" i="6"/>
  <c r="AW225" i="6"/>
  <c r="AZ225" i="6" s="1"/>
  <c r="AX225" i="6"/>
  <c r="AY225" i="6"/>
  <c r="BA225" i="6" s="1"/>
  <c r="B226" i="6"/>
  <c r="D226" i="6"/>
  <c r="E226" i="6"/>
  <c r="F226" i="6"/>
  <c r="H226" i="6"/>
  <c r="K226" i="6"/>
  <c r="N226" i="6"/>
  <c r="Q226" i="6"/>
  <c r="AA226" i="6"/>
  <c r="AF226" i="6" s="1"/>
  <c r="AB226" i="6"/>
  <c r="AC226" i="6"/>
  <c r="AD226" i="6"/>
  <c r="AG226" i="6" s="1"/>
  <c r="AE226" i="6"/>
  <c r="AI226" i="6"/>
  <c r="AJ226" i="6"/>
  <c r="AK226" i="6"/>
  <c r="AO226" i="6"/>
  <c r="AP226" i="6"/>
  <c r="AT226" i="6" s="1"/>
  <c r="AQ226" i="6"/>
  <c r="AR226" i="6"/>
  <c r="AS226" i="6"/>
  <c r="AW226" i="6"/>
  <c r="AZ226" i="6" s="1"/>
  <c r="AX226" i="6"/>
  <c r="AY226" i="6"/>
  <c r="BA226" i="6" s="1"/>
  <c r="B227" i="6"/>
  <c r="E227" i="6"/>
  <c r="F227" i="6"/>
  <c r="H227" i="6"/>
  <c r="K227" i="6"/>
  <c r="J227" i="6" s="1"/>
  <c r="L227" i="6"/>
  <c r="Q227" i="6"/>
  <c r="AA227" i="6"/>
  <c r="AB227" i="6"/>
  <c r="AF227" i="6" s="1"/>
  <c r="AC227" i="6"/>
  <c r="AG227" i="6" s="1"/>
  <c r="AD227" i="6"/>
  <c r="AE227" i="6"/>
  <c r="AI227" i="6"/>
  <c r="AJ227" i="6"/>
  <c r="AK227" i="6"/>
  <c r="AM227" i="6" s="1"/>
  <c r="AL227" i="6"/>
  <c r="AO227" i="6"/>
  <c r="AP227" i="6"/>
  <c r="AQ227" i="6"/>
  <c r="AR227" i="6"/>
  <c r="AS227" i="6"/>
  <c r="AT227" i="6"/>
  <c r="AU227" i="6"/>
  <c r="AW227" i="6"/>
  <c r="AX227" i="6"/>
  <c r="AY227" i="6"/>
  <c r="BA227" i="6"/>
  <c r="B228" i="6"/>
  <c r="E228" i="6"/>
  <c r="F228" i="6"/>
  <c r="H228" i="6"/>
  <c r="Q228" i="6"/>
  <c r="AA228" i="6"/>
  <c r="AB228" i="6"/>
  <c r="AF228" i="6" s="1"/>
  <c r="AC228" i="6"/>
  <c r="AG228" i="6" s="1"/>
  <c r="AD228" i="6"/>
  <c r="AE228" i="6"/>
  <c r="AI228" i="6"/>
  <c r="AJ228" i="6"/>
  <c r="AK228" i="6"/>
  <c r="AM228" i="6"/>
  <c r="AO228" i="6"/>
  <c r="AT228" i="6" s="1"/>
  <c r="AP228" i="6"/>
  <c r="AQ228" i="6"/>
  <c r="AR228" i="6"/>
  <c r="AU228" i="6" s="1"/>
  <c r="AS228" i="6"/>
  <c r="AW228" i="6"/>
  <c r="AX228" i="6"/>
  <c r="AY228" i="6"/>
  <c r="B229" i="6"/>
  <c r="D229" i="6"/>
  <c r="E229" i="6"/>
  <c r="K229" i="6" s="1"/>
  <c r="F229" i="6"/>
  <c r="I229" i="6" s="1"/>
  <c r="G229" i="6"/>
  <c r="H229" i="6"/>
  <c r="N229" i="6"/>
  <c r="O229" i="6"/>
  <c r="Q229" i="6"/>
  <c r="AA229" i="6"/>
  <c r="AB229" i="6"/>
  <c r="AC229" i="6"/>
  <c r="AD229" i="6"/>
  <c r="AE229" i="6"/>
  <c r="AF229" i="6"/>
  <c r="AG229" i="6"/>
  <c r="AI229" i="6"/>
  <c r="AJ229" i="6"/>
  <c r="AK229" i="6"/>
  <c r="AM229" i="6" s="1"/>
  <c r="AO229" i="6"/>
  <c r="AP229" i="6"/>
  <c r="AQ229" i="6"/>
  <c r="AR229" i="6"/>
  <c r="AS229" i="6"/>
  <c r="AT229" i="6"/>
  <c r="AW229" i="6"/>
  <c r="AZ229" i="6" s="1"/>
  <c r="AX229" i="6"/>
  <c r="AY229" i="6"/>
  <c r="BA229" i="6"/>
  <c r="B230" i="6"/>
  <c r="E230" i="6"/>
  <c r="F230" i="6"/>
  <c r="H230" i="6"/>
  <c r="K230" i="6"/>
  <c r="Q230" i="6"/>
  <c r="AA230" i="6"/>
  <c r="AF230" i="6" s="1"/>
  <c r="AB230" i="6"/>
  <c r="AC230" i="6"/>
  <c r="AD230" i="6"/>
  <c r="AG230" i="6" s="1"/>
  <c r="AE230" i="6"/>
  <c r="AI230" i="6"/>
  <c r="AJ230" i="6"/>
  <c r="AK230" i="6"/>
  <c r="AM230" i="6"/>
  <c r="AO230" i="6"/>
  <c r="AP230" i="6"/>
  <c r="AQ230" i="6"/>
  <c r="AU230" i="6" s="1"/>
  <c r="AR230" i="6"/>
  <c r="AS230" i="6"/>
  <c r="AT230" i="6"/>
  <c r="AW230" i="6"/>
  <c r="AZ230" i="6" s="1"/>
  <c r="AX230" i="6"/>
  <c r="AY230" i="6"/>
  <c r="BA230" i="6" s="1"/>
  <c r="B231" i="6"/>
  <c r="D231" i="6"/>
  <c r="E231" i="6"/>
  <c r="F231" i="6"/>
  <c r="L231" i="6" s="1"/>
  <c r="H231" i="6"/>
  <c r="K231" i="6"/>
  <c r="J231" i="6" s="1"/>
  <c r="N231" i="6"/>
  <c r="Q231" i="6"/>
  <c r="AA231" i="6"/>
  <c r="AB231" i="6"/>
  <c r="AC231" i="6"/>
  <c r="AD231" i="6"/>
  <c r="AE231" i="6"/>
  <c r="AI231" i="6"/>
  <c r="AJ231" i="6"/>
  <c r="AK231" i="6"/>
  <c r="AM231" i="6"/>
  <c r="AO231" i="6"/>
  <c r="AP231" i="6"/>
  <c r="AQ231" i="6"/>
  <c r="AR231" i="6"/>
  <c r="AU231" i="6" s="1"/>
  <c r="AS231" i="6"/>
  <c r="AW231" i="6"/>
  <c r="AX231" i="6"/>
  <c r="AY231" i="6"/>
  <c r="BA231" i="6" s="1"/>
  <c r="B232" i="6"/>
  <c r="AZ232" i="6" s="1"/>
  <c r="D232" i="6"/>
  <c r="E232" i="6"/>
  <c r="K232" i="6" s="1"/>
  <c r="F232" i="6"/>
  <c r="H232" i="6"/>
  <c r="J232" i="6"/>
  <c r="L232" i="6"/>
  <c r="Q232" i="6"/>
  <c r="AA232" i="6"/>
  <c r="AB232" i="6"/>
  <c r="AF232" i="6" s="1"/>
  <c r="AC232" i="6"/>
  <c r="AD232" i="6"/>
  <c r="AE232" i="6"/>
  <c r="AI232" i="6"/>
  <c r="AJ232" i="6"/>
  <c r="AK232" i="6"/>
  <c r="AM232" i="6"/>
  <c r="AO232" i="6"/>
  <c r="AT232" i="6" s="1"/>
  <c r="AP232" i="6"/>
  <c r="AQ232" i="6"/>
  <c r="AR232" i="6"/>
  <c r="AU232" i="6" s="1"/>
  <c r="AS232" i="6"/>
  <c r="AW232" i="6"/>
  <c r="AX232" i="6"/>
  <c r="AY232" i="6"/>
  <c r="BA232" i="6" s="1"/>
  <c r="B233" i="6"/>
  <c r="E233" i="6"/>
  <c r="K233" i="6" s="1"/>
  <c r="F233" i="6"/>
  <c r="H233" i="6"/>
  <c r="N233" i="6"/>
  <c r="Q233" i="6"/>
  <c r="AA233" i="6"/>
  <c r="AB233" i="6"/>
  <c r="AC233" i="6"/>
  <c r="AD233" i="6"/>
  <c r="AG233" i="6" s="1"/>
  <c r="AE233" i="6"/>
  <c r="AF233" i="6"/>
  <c r="AI233" i="6"/>
  <c r="AJ233" i="6"/>
  <c r="AK233" i="6"/>
  <c r="AM233" i="6"/>
  <c r="AO233" i="6"/>
  <c r="AP233" i="6"/>
  <c r="AQ233" i="6"/>
  <c r="AU233" i="6" s="1"/>
  <c r="AR233" i="6"/>
  <c r="AS233" i="6"/>
  <c r="AT233" i="6"/>
  <c r="AW233" i="6"/>
  <c r="AX233" i="6"/>
  <c r="AY233" i="6"/>
  <c r="BA233" i="6" s="1"/>
  <c r="AZ233" i="6"/>
  <c r="B234" i="6"/>
  <c r="D234" i="6"/>
  <c r="E234" i="6"/>
  <c r="F234" i="6"/>
  <c r="H234" i="6"/>
  <c r="J234" i="6"/>
  <c r="K234" i="6"/>
  <c r="L234" i="6"/>
  <c r="N234" i="6"/>
  <c r="M234" i="6" s="1"/>
  <c r="Q234" i="6"/>
  <c r="I234" i="6" s="1"/>
  <c r="O234" i="6" s="1"/>
  <c r="AA234" i="6"/>
  <c r="AB234" i="6"/>
  <c r="AF234" i="6" s="1"/>
  <c r="AC234" i="6"/>
  <c r="AD234" i="6"/>
  <c r="AG234" i="6" s="1"/>
  <c r="AE234" i="6"/>
  <c r="AI234" i="6"/>
  <c r="AJ234" i="6"/>
  <c r="AM234" i="6" s="1"/>
  <c r="AK234" i="6"/>
  <c r="AO234" i="6"/>
  <c r="AP234" i="6"/>
  <c r="AT234" i="6" s="1"/>
  <c r="AQ234" i="6"/>
  <c r="AU234" i="6" s="1"/>
  <c r="AR234" i="6"/>
  <c r="AS234" i="6"/>
  <c r="AW234" i="6"/>
  <c r="AX234" i="6"/>
  <c r="AY234" i="6"/>
  <c r="AZ234" i="6"/>
  <c r="BA234" i="6"/>
  <c r="B235" i="6"/>
  <c r="D235" i="6"/>
  <c r="E235" i="6"/>
  <c r="F235" i="6"/>
  <c r="H235" i="6"/>
  <c r="I235" i="6"/>
  <c r="O235" i="6" s="1"/>
  <c r="J235" i="6"/>
  <c r="K235" i="6"/>
  <c r="L235" i="6"/>
  <c r="N235" i="6"/>
  <c r="Q235" i="6"/>
  <c r="AA235" i="6"/>
  <c r="AB235" i="6"/>
  <c r="AF235" i="6" s="1"/>
  <c r="AC235" i="6"/>
  <c r="AD235" i="6"/>
  <c r="AE235" i="6"/>
  <c r="AI235" i="6"/>
  <c r="AL235" i="6" s="1"/>
  <c r="AJ235" i="6"/>
  <c r="AK235" i="6"/>
  <c r="AM235" i="6"/>
  <c r="AO235" i="6"/>
  <c r="AP235" i="6"/>
  <c r="AQ235" i="6"/>
  <c r="AR235" i="6"/>
  <c r="AU235" i="6" s="1"/>
  <c r="AS235" i="6"/>
  <c r="AW235" i="6"/>
  <c r="AX235" i="6"/>
  <c r="AY235" i="6"/>
  <c r="BA235" i="6" s="1"/>
  <c r="B236" i="6"/>
  <c r="D236" i="6"/>
  <c r="E236" i="6"/>
  <c r="F236" i="6"/>
  <c r="I236" i="6" s="1"/>
  <c r="O236" i="6" s="1"/>
  <c r="H236" i="6"/>
  <c r="G236" i="6" s="1"/>
  <c r="K236" i="6"/>
  <c r="N236" i="6"/>
  <c r="M236" i="6" s="1"/>
  <c r="Q236" i="6"/>
  <c r="AA236" i="6"/>
  <c r="AB236" i="6"/>
  <c r="AC236" i="6"/>
  <c r="AG236" i="6" s="1"/>
  <c r="AD236" i="6"/>
  <c r="AE236" i="6"/>
  <c r="AI236" i="6"/>
  <c r="AJ236" i="6"/>
  <c r="AK236" i="6"/>
  <c r="AM236" i="6"/>
  <c r="AO236" i="6"/>
  <c r="AP236" i="6"/>
  <c r="AQ236" i="6"/>
  <c r="AR236" i="6"/>
  <c r="AU236" i="6" s="1"/>
  <c r="AS236" i="6"/>
  <c r="AW236" i="6"/>
  <c r="AX236" i="6"/>
  <c r="BA236" i="6" s="1"/>
  <c r="AY236" i="6"/>
  <c r="B237" i="6"/>
  <c r="E237" i="6"/>
  <c r="K237" i="6" s="1"/>
  <c r="F237" i="6"/>
  <c r="H237" i="6"/>
  <c r="Q237" i="6"/>
  <c r="AA237" i="6"/>
  <c r="AB237" i="6"/>
  <c r="AF237" i="6" s="1"/>
  <c r="AC237" i="6"/>
  <c r="AD237" i="6"/>
  <c r="AE237" i="6"/>
  <c r="AI237" i="6"/>
  <c r="AJ237" i="6"/>
  <c r="AK237" i="6"/>
  <c r="AM237" i="6" s="1"/>
  <c r="AO237" i="6"/>
  <c r="AT237" i="6" s="1"/>
  <c r="AP237" i="6"/>
  <c r="AQ237" i="6"/>
  <c r="AR237" i="6"/>
  <c r="AS237" i="6"/>
  <c r="AW237" i="6"/>
  <c r="AX237" i="6"/>
  <c r="AY237" i="6"/>
  <c r="AZ237" i="6"/>
  <c r="B238" i="6"/>
  <c r="D238" i="6"/>
  <c r="E238" i="6"/>
  <c r="F238" i="6"/>
  <c r="I238" i="6" s="1"/>
  <c r="O238" i="6" s="1"/>
  <c r="H238" i="6"/>
  <c r="K238" i="6"/>
  <c r="L238" i="6"/>
  <c r="N238" i="6"/>
  <c r="Q238" i="6"/>
  <c r="AA238" i="6"/>
  <c r="AB238" i="6"/>
  <c r="AC238" i="6"/>
  <c r="AD238" i="6"/>
  <c r="AE238" i="6"/>
  <c r="AF238" i="6"/>
  <c r="AG238" i="6"/>
  <c r="AI238" i="6"/>
  <c r="AJ238" i="6"/>
  <c r="AM238" i="6" s="1"/>
  <c r="AK238" i="6"/>
  <c r="AO238" i="6"/>
  <c r="AP238" i="6"/>
  <c r="AT238" i="6" s="1"/>
  <c r="AQ238" i="6"/>
  <c r="AU238" i="6" s="1"/>
  <c r="AR238" i="6"/>
  <c r="AS238" i="6"/>
  <c r="AW238" i="6"/>
  <c r="AX238" i="6"/>
  <c r="AY238" i="6"/>
  <c r="AZ238" i="6"/>
  <c r="BA238" i="6"/>
  <c r="B239" i="6"/>
  <c r="E239" i="6"/>
  <c r="F239" i="6"/>
  <c r="H239" i="6"/>
  <c r="K239" i="6"/>
  <c r="L239" i="6"/>
  <c r="J239" i="6" s="1"/>
  <c r="N239" i="6"/>
  <c r="Q239" i="6"/>
  <c r="AA239" i="6"/>
  <c r="AB239" i="6"/>
  <c r="AC239" i="6"/>
  <c r="AD239" i="6"/>
  <c r="AE239" i="6"/>
  <c r="AI239" i="6"/>
  <c r="AJ239" i="6"/>
  <c r="AK239" i="6"/>
  <c r="AO239" i="6"/>
  <c r="AP239" i="6"/>
  <c r="AQ239" i="6"/>
  <c r="AR239" i="6"/>
  <c r="AS239" i="6"/>
  <c r="AW239" i="6"/>
  <c r="AX239" i="6"/>
  <c r="AY239" i="6"/>
  <c r="BA239" i="6" s="1"/>
  <c r="B240" i="6"/>
  <c r="E240" i="6"/>
  <c r="F240" i="6"/>
  <c r="K240" i="6"/>
  <c r="L240" i="6"/>
  <c r="Q240" i="6"/>
  <c r="AA240" i="6"/>
  <c r="AB240" i="6"/>
  <c r="AF240" i="6" s="1"/>
  <c r="AC240" i="6"/>
  <c r="AD240" i="6"/>
  <c r="AE240" i="6"/>
  <c r="AI240" i="6"/>
  <c r="AJ240" i="6"/>
  <c r="AK240" i="6"/>
  <c r="AM240" i="6"/>
  <c r="AO240" i="6"/>
  <c r="AP240" i="6"/>
  <c r="AQ240" i="6"/>
  <c r="AR240" i="6"/>
  <c r="AU240" i="6" s="1"/>
  <c r="AS240" i="6"/>
  <c r="AW240" i="6"/>
  <c r="AZ240" i="6" s="1"/>
  <c r="AX240" i="6"/>
  <c r="AY240" i="6"/>
  <c r="BA240" i="6"/>
  <c r="B241" i="6"/>
  <c r="E241" i="6"/>
  <c r="K241" i="6" s="1"/>
  <c r="F241" i="6"/>
  <c r="H241" i="6"/>
  <c r="N241" i="6" s="1"/>
  <c r="Q241" i="6"/>
  <c r="AA241" i="6"/>
  <c r="AF241" i="6" s="1"/>
  <c r="AB241" i="6"/>
  <c r="AC241" i="6"/>
  <c r="AD241" i="6"/>
  <c r="AG241" i="6" s="1"/>
  <c r="AE241" i="6"/>
  <c r="AI241" i="6"/>
  <c r="AJ241" i="6"/>
  <c r="AM241" i="6" s="1"/>
  <c r="AK241" i="6"/>
  <c r="AO241" i="6"/>
  <c r="AP241" i="6"/>
  <c r="AQ241" i="6"/>
  <c r="AR241" i="6"/>
  <c r="AS241" i="6"/>
  <c r="AT241" i="6"/>
  <c r="AW241" i="6"/>
  <c r="AZ241" i="6" s="1"/>
  <c r="AX241" i="6"/>
  <c r="BA241" i="6" s="1"/>
  <c r="AY241" i="6"/>
  <c r="B242" i="6"/>
  <c r="D242" i="6"/>
  <c r="E242" i="6"/>
  <c r="F242" i="6"/>
  <c r="I242" i="6" s="1"/>
  <c r="H242" i="6"/>
  <c r="N242" i="6" s="1"/>
  <c r="K242" i="6"/>
  <c r="J242" i="6" s="1"/>
  <c r="L242" i="6"/>
  <c r="Q242" i="6"/>
  <c r="AA242" i="6"/>
  <c r="AB242" i="6"/>
  <c r="AC242" i="6"/>
  <c r="AG242" i="6" s="1"/>
  <c r="AD242" i="6"/>
  <c r="AE242" i="6"/>
  <c r="AI242" i="6"/>
  <c r="AJ242" i="6"/>
  <c r="AK242" i="6"/>
  <c r="AL242" i="6"/>
  <c r="AM242" i="6"/>
  <c r="AO242" i="6"/>
  <c r="AP242" i="6"/>
  <c r="AQ242" i="6"/>
  <c r="AR242" i="6"/>
  <c r="AS242" i="6"/>
  <c r="AU242" i="6"/>
  <c r="AW242" i="6"/>
  <c r="AZ242" i="6" s="1"/>
  <c r="AX242" i="6"/>
  <c r="BA242" i="6" s="1"/>
  <c r="AY242" i="6"/>
  <c r="B243" i="6"/>
  <c r="E243" i="6"/>
  <c r="F243" i="6"/>
  <c r="L243" i="6" s="1"/>
  <c r="AL243" i="6" s="1"/>
  <c r="I243" i="6"/>
  <c r="O243" i="6" s="1"/>
  <c r="Q243" i="6"/>
  <c r="AA243" i="6"/>
  <c r="AF243" i="6" s="1"/>
  <c r="AB243" i="6"/>
  <c r="AC243" i="6"/>
  <c r="AD243" i="6"/>
  <c r="AE243" i="6"/>
  <c r="AG243" i="6" s="1"/>
  <c r="AI243" i="6"/>
  <c r="AJ243" i="6"/>
  <c r="AM243" i="6" s="1"/>
  <c r="AK243" i="6"/>
  <c r="AO243" i="6"/>
  <c r="AT243" i="6" s="1"/>
  <c r="AP243" i="6"/>
  <c r="AQ243" i="6"/>
  <c r="AU243" i="6" s="1"/>
  <c r="AR243" i="6"/>
  <c r="AS243" i="6"/>
  <c r="AW243" i="6"/>
  <c r="AX243" i="6"/>
  <c r="BA243" i="6" s="1"/>
  <c r="AY243" i="6"/>
  <c r="AZ243" i="6"/>
  <c r="B244" i="6"/>
  <c r="D244" i="6"/>
  <c r="E244" i="6"/>
  <c r="F244" i="6"/>
  <c r="H244" i="6"/>
  <c r="I244" i="6"/>
  <c r="O244" i="6" s="1"/>
  <c r="K244" i="6"/>
  <c r="J244" i="6" s="1"/>
  <c r="L244" i="6"/>
  <c r="Q244" i="6"/>
  <c r="AA244" i="6"/>
  <c r="AB244" i="6"/>
  <c r="AC244" i="6"/>
  <c r="AD244" i="6"/>
  <c r="AE244" i="6"/>
  <c r="AI244" i="6"/>
  <c r="AJ244" i="6"/>
  <c r="AK244" i="6"/>
  <c r="AL244" i="6"/>
  <c r="AM244" i="6"/>
  <c r="AO244" i="6"/>
  <c r="AP244" i="6"/>
  <c r="AQ244" i="6"/>
  <c r="AU244" i="6" s="1"/>
  <c r="AR244" i="6"/>
  <c r="AS244" i="6"/>
  <c r="AW244" i="6"/>
  <c r="AX244" i="6"/>
  <c r="AY244" i="6"/>
  <c r="AZ244" i="6"/>
  <c r="BA244" i="6"/>
  <c r="B245" i="6"/>
  <c r="AZ245" i="6" s="1"/>
  <c r="E245" i="6"/>
  <c r="F245" i="6"/>
  <c r="L245" i="6" s="1"/>
  <c r="I245" i="6"/>
  <c r="O245" i="6" s="1"/>
  <c r="J245" i="6"/>
  <c r="K245" i="6"/>
  <c r="Q245" i="6"/>
  <c r="AA245" i="6"/>
  <c r="AB245" i="6"/>
  <c r="AC245" i="6"/>
  <c r="AD245" i="6"/>
  <c r="AE245" i="6"/>
  <c r="AF245" i="6"/>
  <c r="AI245" i="6"/>
  <c r="AJ245" i="6"/>
  <c r="AM245" i="6" s="1"/>
  <c r="AK245" i="6"/>
  <c r="AO245" i="6"/>
  <c r="AP245" i="6"/>
  <c r="AQ245" i="6"/>
  <c r="AR245" i="6"/>
  <c r="AS245" i="6"/>
  <c r="AU245" i="6" s="1"/>
  <c r="AW245" i="6"/>
  <c r="AX245" i="6"/>
  <c r="BA245" i="6" s="1"/>
  <c r="AY245" i="6"/>
  <c r="B246" i="6"/>
  <c r="E246" i="6"/>
  <c r="F246" i="6"/>
  <c r="L246" i="6"/>
  <c r="I233" i="7" s="1"/>
  <c r="Q246" i="6"/>
  <c r="AA246" i="6"/>
  <c r="AB246" i="6"/>
  <c r="AC246" i="6"/>
  <c r="AD246" i="6"/>
  <c r="AG246" i="6" s="1"/>
  <c r="AE246" i="6"/>
  <c r="AI246" i="6"/>
  <c r="AJ246" i="6"/>
  <c r="AK246" i="6"/>
  <c r="AM246" i="6"/>
  <c r="AO246" i="6"/>
  <c r="AP246" i="6"/>
  <c r="AQ246" i="6"/>
  <c r="AU246" i="6" s="1"/>
  <c r="AR246" i="6"/>
  <c r="AS246" i="6"/>
  <c r="AW246" i="6"/>
  <c r="AX246" i="6"/>
  <c r="AY246" i="6"/>
  <c r="AZ246" i="6"/>
  <c r="BA246" i="6"/>
  <c r="B247" i="6"/>
  <c r="E247" i="6"/>
  <c r="F247" i="6"/>
  <c r="L247" i="6" s="1"/>
  <c r="AL247" i="6" s="1"/>
  <c r="Q247" i="6"/>
  <c r="AA247" i="6"/>
  <c r="AB247" i="6"/>
  <c r="AC247" i="6"/>
  <c r="AD247" i="6"/>
  <c r="AE247" i="6"/>
  <c r="AG247" i="6" s="1"/>
  <c r="AF247" i="6"/>
  <c r="AI247" i="6"/>
  <c r="AJ247" i="6"/>
  <c r="AM247" i="6" s="1"/>
  <c r="AK247" i="6"/>
  <c r="AO247" i="6"/>
  <c r="AP247" i="6"/>
  <c r="AQ247" i="6"/>
  <c r="AU247" i="6" s="1"/>
  <c r="AR247" i="6"/>
  <c r="AS247" i="6"/>
  <c r="AT247" i="6"/>
  <c r="AW247" i="6"/>
  <c r="AX247" i="6"/>
  <c r="BA247" i="6" s="1"/>
  <c r="AY247" i="6"/>
  <c r="AZ247" i="6"/>
  <c r="B248" i="6"/>
  <c r="D248" i="6"/>
  <c r="E248" i="6"/>
  <c r="F248" i="6"/>
  <c r="H248" i="6"/>
  <c r="N248" i="6" s="1"/>
  <c r="K248" i="6"/>
  <c r="J248" i="6" s="1"/>
  <c r="L248" i="6"/>
  <c r="Q248" i="6"/>
  <c r="I248" i="6" s="1"/>
  <c r="AA248" i="6"/>
  <c r="AB248" i="6"/>
  <c r="AC248" i="6"/>
  <c r="AD248" i="6"/>
  <c r="AE248" i="6"/>
  <c r="AG248" i="6"/>
  <c r="AI248" i="6"/>
  <c r="AJ248" i="6"/>
  <c r="AM248" i="6" s="1"/>
  <c r="AK248" i="6"/>
  <c r="AO248" i="6"/>
  <c r="AP248" i="6"/>
  <c r="AQ248" i="6"/>
  <c r="AU248" i="6" s="1"/>
  <c r="AR248" i="6"/>
  <c r="AS248" i="6"/>
  <c r="AW248" i="6"/>
  <c r="AX248" i="6"/>
  <c r="AY248" i="6"/>
  <c r="BA248" i="6"/>
  <c r="B249" i="6"/>
  <c r="AZ249" i="6" s="1"/>
  <c r="E249" i="6"/>
  <c r="F249" i="6"/>
  <c r="Q249" i="6"/>
  <c r="AA249" i="6"/>
  <c r="AB249" i="6"/>
  <c r="AC249" i="6"/>
  <c r="AG249" i="6" s="1"/>
  <c r="AD249" i="6"/>
  <c r="AE249" i="6"/>
  <c r="AF249" i="6"/>
  <c r="AI249" i="6"/>
  <c r="AJ249" i="6"/>
  <c r="AM249" i="6" s="1"/>
  <c r="AK249" i="6"/>
  <c r="AO249" i="6"/>
  <c r="AP249" i="6"/>
  <c r="AQ249" i="6"/>
  <c r="AR249" i="6"/>
  <c r="AS249" i="6"/>
  <c r="AU249" i="6" s="1"/>
  <c r="AT249" i="6"/>
  <c r="AW249" i="6"/>
  <c r="AX249" i="6"/>
  <c r="BA249" i="6" s="1"/>
  <c r="AY249" i="6"/>
  <c r="B250" i="6"/>
  <c r="D250" i="6"/>
  <c r="E250" i="6"/>
  <c r="K250" i="6" s="1"/>
  <c r="J250" i="6" s="1"/>
  <c r="F250" i="6"/>
  <c r="I250" i="6" s="1"/>
  <c r="O250" i="6" s="1"/>
  <c r="H250" i="6"/>
  <c r="L250" i="6"/>
  <c r="Q250" i="6"/>
  <c r="AA250" i="6"/>
  <c r="AB250" i="6"/>
  <c r="AC250" i="6"/>
  <c r="AG250" i="6" s="1"/>
  <c r="AD250" i="6"/>
  <c r="AE250" i="6"/>
  <c r="AI250" i="6"/>
  <c r="AJ250" i="6"/>
  <c r="AK250" i="6"/>
  <c r="AL250" i="6"/>
  <c r="AM250" i="6"/>
  <c r="AO250" i="6"/>
  <c r="AP250" i="6"/>
  <c r="AQ250" i="6"/>
  <c r="AR250" i="6"/>
  <c r="AU250" i="6" s="1"/>
  <c r="AS250" i="6"/>
  <c r="AW250" i="6"/>
  <c r="AZ250" i="6" s="1"/>
  <c r="AX250" i="6"/>
  <c r="BA250" i="6" s="1"/>
  <c r="AY250" i="6"/>
  <c r="B251" i="6"/>
  <c r="E251" i="6"/>
  <c r="F251" i="6"/>
  <c r="L251" i="6" s="1"/>
  <c r="AL251" i="6" s="1"/>
  <c r="Q251" i="6"/>
  <c r="AA251" i="6"/>
  <c r="AB251" i="6"/>
  <c r="AC251" i="6"/>
  <c r="AD251" i="6"/>
  <c r="AE251" i="6"/>
  <c r="AG251" i="6"/>
  <c r="AI251" i="6"/>
  <c r="AJ251" i="6"/>
  <c r="AM251" i="6" s="1"/>
  <c r="AK251" i="6"/>
  <c r="AO251" i="6"/>
  <c r="AT251" i="6" s="1"/>
  <c r="AP251" i="6"/>
  <c r="AQ251" i="6"/>
  <c r="AR251" i="6"/>
  <c r="AS251" i="6"/>
  <c r="AW251" i="6"/>
  <c r="AX251" i="6"/>
  <c r="AY251" i="6"/>
  <c r="AZ251" i="6"/>
  <c r="B252" i="6"/>
  <c r="D252" i="6"/>
  <c r="E252" i="6"/>
  <c r="F252" i="6"/>
  <c r="H252" i="6"/>
  <c r="N252" i="6" s="1"/>
  <c r="I252" i="6"/>
  <c r="K252" i="6"/>
  <c r="J252" i="6" s="1"/>
  <c r="L252" i="6"/>
  <c r="Q252" i="6"/>
  <c r="AA252" i="6"/>
  <c r="AB252" i="6"/>
  <c r="AC252" i="6"/>
  <c r="AG252" i="6" s="1"/>
  <c r="AD252" i="6"/>
  <c r="AE252" i="6"/>
  <c r="AI252" i="6"/>
  <c r="AJ252" i="6"/>
  <c r="AK252" i="6"/>
  <c r="AL252" i="6"/>
  <c r="AM252" i="6"/>
  <c r="AO252" i="6"/>
  <c r="AP252" i="6"/>
  <c r="AQ252" i="6"/>
  <c r="AR252" i="6"/>
  <c r="AS252" i="6"/>
  <c r="AU252" i="6" s="1"/>
  <c r="AW252" i="6"/>
  <c r="AZ252" i="6" s="1"/>
  <c r="AX252" i="6"/>
  <c r="AY252" i="6"/>
  <c r="BA252" i="6"/>
  <c r="B253" i="6"/>
  <c r="AZ253" i="6" s="1"/>
  <c r="E253" i="6"/>
  <c r="F253" i="6"/>
  <c r="L253" i="6" s="1"/>
  <c r="Q253" i="6"/>
  <c r="AA253" i="6"/>
  <c r="AB253" i="6"/>
  <c r="AC253" i="6"/>
  <c r="AG253" i="6" s="1"/>
  <c r="AD253" i="6"/>
  <c r="AE253" i="6"/>
  <c r="AI253" i="6"/>
  <c r="AJ253" i="6"/>
  <c r="AK253" i="6"/>
  <c r="AL253" i="6"/>
  <c r="AO253" i="6"/>
  <c r="AT253" i="6" s="1"/>
  <c r="AP253" i="6"/>
  <c r="AQ253" i="6"/>
  <c r="AR253" i="6"/>
  <c r="AS253" i="6"/>
  <c r="AU253" i="6"/>
  <c r="AW253" i="6"/>
  <c r="AX253" i="6"/>
  <c r="AY253" i="6"/>
  <c r="BA253" i="6" s="1"/>
  <c r="B254" i="6"/>
  <c r="D254" i="6"/>
  <c r="E254" i="6"/>
  <c r="F254" i="6"/>
  <c r="I254" i="6" s="1"/>
  <c r="O254" i="6" s="1"/>
  <c r="G254" i="6"/>
  <c r="H254" i="6"/>
  <c r="N254" i="6" s="1"/>
  <c r="J254" i="6"/>
  <c r="K254" i="6"/>
  <c r="L254" i="6"/>
  <c r="Q254" i="6"/>
  <c r="AA254" i="6"/>
  <c r="AB254" i="6"/>
  <c r="AC254" i="6"/>
  <c r="AG254" i="6" s="1"/>
  <c r="AD254" i="6"/>
  <c r="AE254" i="6"/>
  <c r="AI254" i="6"/>
  <c r="AJ254" i="6"/>
  <c r="AK254" i="6"/>
  <c r="AL254" i="6"/>
  <c r="AM254" i="6"/>
  <c r="AO254" i="6"/>
  <c r="AT254" i="6" s="1"/>
  <c r="AP254" i="6"/>
  <c r="AQ254" i="6"/>
  <c r="AR254" i="6"/>
  <c r="AS254" i="6"/>
  <c r="AU254" i="6"/>
  <c r="AW254" i="6"/>
  <c r="AX254" i="6"/>
  <c r="BA254" i="6" s="1"/>
  <c r="AY254" i="6"/>
  <c r="B255" i="6"/>
  <c r="D255" i="6"/>
  <c r="E255" i="6"/>
  <c r="F255" i="6"/>
  <c r="Q255" i="6"/>
  <c r="AA255" i="6"/>
  <c r="AB255" i="6"/>
  <c r="AC255" i="6"/>
  <c r="AD255" i="6"/>
  <c r="AE255" i="6"/>
  <c r="AG255" i="6" s="1"/>
  <c r="AF255" i="6"/>
  <c r="AI255" i="6"/>
  <c r="AJ255" i="6"/>
  <c r="AM255" i="6" s="1"/>
  <c r="AK255" i="6"/>
  <c r="AO255" i="6"/>
  <c r="AP255" i="6"/>
  <c r="AQ255" i="6"/>
  <c r="AU255" i="6" s="1"/>
  <c r="AR255" i="6"/>
  <c r="AS255" i="6"/>
  <c r="AT255" i="6"/>
  <c r="AW255" i="6"/>
  <c r="AX255" i="6"/>
  <c r="BA255" i="6" s="1"/>
  <c r="AY255" i="6"/>
  <c r="AZ255" i="6"/>
  <c r="B256" i="6"/>
  <c r="E256" i="6"/>
  <c r="F256" i="6"/>
  <c r="H256" i="6"/>
  <c r="K256" i="6"/>
  <c r="N256" i="6"/>
  <c r="Q256" i="6"/>
  <c r="AA256" i="6"/>
  <c r="AB256" i="6"/>
  <c r="AC256" i="6"/>
  <c r="AD256" i="6"/>
  <c r="AE256" i="6"/>
  <c r="AG256" i="6"/>
  <c r="AI256" i="6"/>
  <c r="AJ256" i="6"/>
  <c r="AK256" i="6"/>
  <c r="AM256" i="6"/>
  <c r="AO256" i="6"/>
  <c r="AP256" i="6"/>
  <c r="AQ256" i="6"/>
  <c r="AR256" i="6"/>
  <c r="AS256" i="6"/>
  <c r="AW256" i="6"/>
  <c r="AX256" i="6"/>
  <c r="AY256" i="6"/>
  <c r="BA256" i="6" s="1"/>
  <c r="B257" i="6"/>
  <c r="E257" i="6"/>
  <c r="D257" i="6" s="1"/>
  <c r="F257" i="6"/>
  <c r="L257" i="6" s="1"/>
  <c r="I257" i="6"/>
  <c r="O257" i="6" s="1"/>
  <c r="K257" i="6"/>
  <c r="Q257" i="6"/>
  <c r="AA257" i="6"/>
  <c r="AB257" i="6"/>
  <c r="AC257" i="6"/>
  <c r="AD257" i="6"/>
  <c r="AE257" i="6"/>
  <c r="AF257" i="6"/>
  <c r="AI257" i="6"/>
  <c r="AJ257" i="6"/>
  <c r="AM257" i="6" s="1"/>
  <c r="AK257" i="6"/>
  <c r="AO257" i="6"/>
  <c r="AP257" i="6"/>
  <c r="AQ257" i="6"/>
  <c r="AR257" i="6"/>
  <c r="AU257" i="6" s="1"/>
  <c r="AS257" i="6"/>
  <c r="AW257" i="6"/>
  <c r="AX257" i="6"/>
  <c r="AY257" i="6"/>
  <c r="BA257" i="6"/>
  <c r="B258" i="6"/>
  <c r="D258" i="6"/>
  <c r="E258" i="6"/>
  <c r="F258" i="6"/>
  <c r="I258" i="6" s="1"/>
  <c r="H258" i="6"/>
  <c r="K258" i="6"/>
  <c r="J258" i="6" s="1"/>
  <c r="L258" i="6"/>
  <c r="O258" i="6"/>
  <c r="Q258" i="6"/>
  <c r="AA258" i="6"/>
  <c r="AB258" i="6"/>
  <c r="AC258" i="6"/>
  <c r="AD258" i="6"/>
  <c r="AE258" i="6"/>
  <c r="AI258" i="6"/>
  <c r="AJ258" i="6"/>
  <c r="AK258" i="6"/>
  <c r="AM258" i="6" s="1"/>
  <c r="AO258" i="6"/>
  <c r="AP258" i="6"/>
  <c r="AQ258" i="6"/>
  <c r="AR258" i="6"/>
  <c r="AS258" i="6"/>
  <c r="AT258" i="6"/>
  <c r="AU258" i="6"/>
  <c r="AW258" i="6"/>
  <c r="AX258" i="6"/>
  <c r="BA258" i="6" s="1"/>
  <c r="AY258" i="6"/>
  <c r="B259" i="6"/>
  <c r="D259" i="6"/>
  <c r="E259" i="6"/>
  <c r="F259" i="6"/>
  <c r="Q259" i="6"/>
  <c r="AA259" i="6"/>
  <c r="AB259" i="6"/>
  <c r="AC259" i="6"/>
  <c r="AD259" i="6"/>
  <c r="AE259" i="6"/>
  <c r="AF259" i="6"/>
  <c r="AG259" i="6"/>
  <c r="AI259" i="6"/>
  <c r="AJ259" i="6"/>
  <c r="AM259" i="6" s="1"/>
  <c r="AK259" i="6"/>
  <c r="AO259" i="6"/>
  <c r="AT259" i="6" s="1"/>
  <c r="AP259" i="6"/>
  <c r="AQ259" i="6"/>
  <c r="AR259" i="6"/>
  <c r="AS259" i="6"/>
  <c r="AW259" i="6"/>
  <c r="AX259" i="6"/>
  <c r="AY259" i="6"/>
  <c r="BA259" i="6" s="1"/>
  <c r="AZ259" i="6"/>
  <c r="B260" i="6"/>
  <c r="D260" i="6"/>
  <c r="E260" i="6"/>
  <c r="F260" i="6"/>
  <c r="H260" i="6"/>
  <c r="I260" i="6"/>
  <c r="O260" i="6" s="1"/>
  <c r="J260" i="6"/>
  <c r="K260" i="6"/>
  <c r="L260" i="6"/>
  <c r="Q260" i="6"/>
  <c r="AA260" i="6"/>
  <c r="AB260" i="6"/>
  <c r="AC260" i="6"/>
  <c r="AG260" i="6" s="1"/>
  <c r="AD260" i="6"/>
  <c r="AE260" i="6"/>
  <c r="AI260" i="6"/>
  <c r="AJ260" i="6"/>
  <c r="AK260" i="6"/>
  <c r="AL260" i="6"/>
  <c r="AM260" i="6"/>
  <c r="AO260" i="6"/>
  <c r="AP260" i="6"/>
  <c r="AQ260" i="6"/>
  <c r="AR260" i="6"/>
  <c r="AS260" i="6"/>
  <c r="AT260" i="6"/>
  <c r="AU260" i="6"/>
  <c r="AW260" i="6"/>
  <c r="AX260" i="6"/>
  <c r="AY260" i="6"/>
  <c r="BA260" i="6" s="1"/>
  <c r="B261" i="6"/>
  <c r="E261" i="6"/>
  <c r="K261" i="6" s="1"/>
  <c r="F261" i="6"/>
  <c r="I261" i="6" s="1"/>
  <c r="O261" i="6" s="1"/>
  <c r="H261" i="6"/>
  <c r="G261" i="6" s="1"/>
  <c r="N261" i="6"/>
  <c r="Q261" i="6"/>
  <c r="AA261" i="6"/>
  <c r="AB261" i="6"/>
  <c r="AC261" i="6"/>
  <c r="AD261" i="6"/>
  <c r="AE261" i="6"/>
  <c r="AF261" i="6"/>
  <c r="AI261" i="6"/>
  <c r="AJ261" i="6"/>
  <c r="AM261" i="6" s="1"/>
  <c r="AK261" i="6"/>
  <c r="AO261" i="6"/>
  <c r="AP261" i="6"/>
  <c r="AQ261" i="6"/>
  <c r="AR261" i="6"/>
  <c r="AS261" i="6"/>
  <c r="AT261" i="6"/>
  <c r="AW261" i="6"/>
  <c r="AX261" i="6"/>
  <c r="AY261" i="6"/>
  <c r="BA261" i="6"/>
  <c r="B262" i="6"/>
  <c r="AF262" i="6" s="1"/>
  <c r="E262" i="6"/>
  <c r="F262" i="6"/>
  <c r="I262" i="6" s="1"/>
  <c r="L262" i="6"/>
  <c r="O262" i="6"/>
  <c r="Q262" i="6"/>
  <c r="AA262" i="6"/>
  <c r="AB262" i="6"/>
  <c r="AC262" i="6"/>
  <c r="AD262" i="6"/>
  <c r="AE262" i="6"/>
  <c r="AI262" i="6"/>
  <c r="AJ262" i="6"/>
  <c r="AK262" i="6"/>
  <c r="AM262" i="6" s="1"/>
  <c r="AO262" i="6"/>
  <c r="AP262" i="6"/>
  <c r="AQ262" i="6"/>
  <c r="AR262" i="6"/>
  <c r="AS262" i="6"/>
  <c r="AU262" i="6"/>
  <c r="AW262" i="6"/>
  <c r="AX262" i="6"/>
  <c r="AY262" i="6"/>
  <c r="B263" i="6"/>
  <c r="D263" i="6"/>
  <c r="E263" i="6"/>
  <c r="F263" i="6"/>
  <c r="Q263" i="6"/>
  <c r="AA263" i="6"/>
  <c r="AF263" i="6" s="1"/>
  <c r="AB263" i="6"/>
  <c r="AC263" i="6"/>
  <c r="AD263" i="6"/>
  <c r="AE263" i="6"/>
  <c r="AG263" i="6"/>
  <c r="AI263" i="6"/>
  <c r="AJ263" i="6"/>
  <c r="AM263" i="6" s="1"/>
  <c r="AK263" i="6"/>
  <c r="AO263" i="6"/>
  <c r="AP263" i="6"/>
  <c r="AQ263" i="6"/>
  <c r="AR263" i="6"/>
  <c r="AS263" i="6"/>
  <c r="AT263" i="6"/>
  <c r="AW263" i="6"/>
  <c r="AX263" i="6"/>
  <c r="AY263" i="6"/>
  <c r="AZ263" i="6"/>
  <c r="BA263" i="6"/>
  <c r="B264" i="6"/>
  <c r="D264" i="6"/>
  <c r="E264" i="6"/>
  <c r="F264" i="6"/>
  <c r="H264" i="6"/>
  <c r="I264" i="6"/>
  <c r="K264" i="6"/>
  <c r="J264" i="6" s="1"/>
  <c r="L264" i="6"/>
  <c r="N264" i="6"/>
  <c r="Q264" i="6"/>
  <c r="AA264" i="6"/>
  <c r="AB264" i="6"/>
  <c r="AC264" i="6"/>
  <c r="AG264" i="6" s="1"/>
  <c r="AD264" i="6"/>
  <c r="AE264" i="6"/>
  <c r="AI264" i="6"/>
  <c r="AJ264" i="6"/>
  <c r="AK264" i="6"/>
  <c r="AM264" i="6" s="1"/>
  <c r="AL264" i="6"/>
  <c r="AO264" i="6"/>
  <c r="AP264" i="6"/>
  <c r="AQ264" i="6"/>
  <c r="AR264" i="6"/>
  <c r="AS264" i="6"/>
  <c r="AU264" i="6"/>
  <c r="AW264" i="6"/>
  <c r="AX264" i="6"/>
  <c r="AY264" i="6"/>
  <c r="BA264" i="6" s="1"/>
  <c r="B265" i="6"/>
  <c r="E265" i="6"/>
  <c r="F265" i="6"/>
  <c r="H265" i="6"/>
  <c r="Q265" i="6"/>
  <c r="AA265" i="6"/>
  <c r="AB265" i="6"/>
  <c r="AC265" i="6"/>
  <c r="AG265" i="6" s="1"/>
  <c r="AD265" i="6"/>
  <c r="AE265" i="6"/>
  <c r="AI265" i="6"/>
  <c r="AJ265" i="6"/>
  <c r="AM265" i="6" s="1"/>
  <c r="AK265" i="6"/>
  <c r="AO265" i="6"/>
  <c r="AP265" i="6"/>
  <c r="AQ265" i="6"/>
  <c r="AR265" i="6"/>
  <c r="AS265" i="6"/>
  <c r="AT265" i="6"/>
  <c r="AU265" i="6"/>
  <c r="AW265" i="6"/>
  <c r="AX265" i="6"/>
  <c r="AY265" i="6"/>
  <c r="BA265" i="6"/>
  <c r="B266" i="6"/>
  <c r="E266" i="6"/>
  <c r="F266" i="6"/>
  <c r="K266" i="6"/>
  <c r="Q266" i="6"/>
  <c r="AA266" i="6"/>
  <c r="AB266" i="6"/>
  <c r="AC266" i="6"/>
  <c r="AD266" i="6"/>
  <c r="AE266" i="6"/>
  <c r="AF266" i="6"/>
  <c r="AI266" i="6"/>
  <c r="AJ266" i="6"/>
  <c r="AK266" i="6"/>
  <c r="AM266" i="6"/>
  <c r="AO266" i="6"/>
  <c r="AP266" i="6"/>
  <c r="AQ266" i="6"/>
  <c r="AR266" i="6"/>
  <c r="AS266" i="6"/>
  <c r="AU266" i="6"/>
  <c r="AW266" i="6"/>
  <c r="AZ266" i="6" s="1"/>
  <c r="AX266" i="6"/>
  <c r="AY266" i="6"/>
  <c r="B267" i="6"/>
  <c r="E267" i="6"/>
  <c r="F267" i="6"/>
  <c r="L267" i="6" s="1"/>
  <c r="AL267" i="6" s="1"/>
  <c r="G267" i="6"/>
  <c r="H267" i="6"/>
  <c r="N267" i="6" s="1"/>
  <c r="M267" i="6" s="1"/>
  <c r="I267" i="6"/>
  <c r="O267" i="6" s="1"/>
  <c r="Q267" i="6"/>
  <c r="AA267" i="6"/>
  <c r="AB267" i="6"/>
  <c r="AC267" i="6"/>
  <c r="AD267" i="6"/>
  <c r="AE267" i="6"/>
  <c r="AF267" i="6"/>
  <c r="AG267" i="6"/>
  <c r="AI267" i="6"/>
  <c r="AJ267" i="6"/>
  <c r="AK267" i="6"/>
  <c r="AO267" i="6"/>
  <c r="AP267" i="6"/>
  <c r="AQ267" i="6"/>
  <c r="AR267" i="6"/>
  <c r="AS267" i="6"/>
  <c r="AT267" i="6"/>
  <c r="AW267" i="6"/>
  <c r="AZ267" i="6" s="1"/>
  <c r="AX267" i="6"/>
  <c r="AY267" i="6"/>
  <c r="BA267" i="6"/>
  <c r="B268" i="6"/>
  <c r="D268" i="6"/>
  <c r="E268" i="6"/>
  <c r="F268" i="6"/>
  <c r="I268" i="6" s="1"/>
  <c r="G268" i="6" s="1"/>
  <c r="H268" i="6"/>
  <c r="K268" i="6"/>
  <c r="L268" i="6"/>
  <c r="I255" i="7" s="1"/>
  <c r="N268" i="6"/>
  <c r="O268" i="6"/>
  <c r="K255" i="7" s="1"/>
  <c r="Q268" i="6"/>
  <c r="AA268" i="6"/>
  <c r="AB268" i="6"/>
  <c r="AC268" i="6"/>
  <c r="AD268" i="6"/>
  <c r="AE268" i="6"/>
  <c r="AF268" i="6"/>
  <c r="AG268" i="6"/>
  <c r="AI268" i="6"/>
  <c r="AJ268" i="6"/>
  <c r="AK268" i="6"/>
  <c r="AM268" i="6"/>
  <c r="AO268" i="6"/>
  <c r="AP268" i="6"/>
  <c r="AQ268" i="6"/>
  <c r="AU268" i="6" s="1"/>
  <c r="AR268" i="6"/>
  <c r="AS268" i="6"/>
  <c r="AW268" i="6"/>
  <c r="AX268" i="6"/>
  <c r="AY268" i="6"/>
  <c r="BA268" i="6" s="1"/>
  <c r="AZ268" i="6"/>
  <c r="B269" i="6"/>
  <c r="E269" i="6"/>
  <c r="H269" i="6" s="1"/>
  <c r="F269" i="6"/>
  <c r="L269" i="6" s="1"/>
  <c r="I269" i="6"/>
  <c r="O269" i="6" s="1"/>
  <c r="Q269" i="6"/>
  <c r="AA269" i="6"/>
  <c r="AB269" i="6"/>
  <c r="AC269" i="6"/>
  <c r="AG269" i="6" s="1"/>
  <c r="AD269" i="6"/>
  <c r="AE269" i="6"/>
  <c r="AI269" i="6"/>
  <c r="AL269" i="6" s="1"/>
  <c r="AJ269" i="6"/>
  <c r="AK269" i="6"/>
  <c r="AO269" i="6"/>
  <c r="AP269" i="6"/>
  <c r="AQ269" i="6"/>
  <c r="AR269" i="6"/>
  <c r="AU269" i="6" s="1"/>
  <c r="AS269" i="6"/>
  <c r="AT269" i="6"/>
  <c r="AW269" i="6"/>
  <c r="AX269" i="6"/>
  <c r="BA269" i="6" s="1"/>
  <c r="AY269" i="6"/>
  <c r="B270" i="6"/>
  <c r="E270" i="6"/>
  <c r="F270" i="6"/>
  <c r="Q270" i="6"/>
  <c r="AA270" i="6"/>
  <c r="AB270" i="6"/>
  <c r="AC270" i="6"/>
  <c r="AD270" i="6"/>
  <c r="AE270" i="6"/>
  <c r="AG270" i="6"/>
  <c r="AI270" i="6"/>
  <c r="AJ270" i="6"/>
  <c r="AK270" i="6"/>
  <c r="AM270" i="6"/>
  <c r="AO270" i="6"/>
  <c r="AP270" i="6"/>
  <c r="AQ270" i="6"/>
  <c r="AR270" i="6"/>
  <c r="AS270" i="6"/>
  <c r="AW270" i="6"/>
  <c r="AX270" i="6"/>
  <c r="BA270" i="6" s="1"/>
  <c r="AY270" i="6"/>
  <c r="B271" i="6"/>
  <c r="E271" i="6"/>
  <c r="K271" i="6" s="1"/>
  <c r="F271" i="6"/>
  <c r="G271" i="6"/>
  <c r="H271" i="6"/>
  <c r="N271" i="6" s="1"/>
  <c r="M271" i="6" s="1"/>
  <c r="I271" i="6"/>
  <c r="O271" i="6" s="1"/>
  <c r="Q271" i="6"/>
  <c r="AA271" i="6"/>
  <c r="AB271" i="6"/>
  <c r="AC271" i="6"/>
  <c r="AD271" i="6"/>
  <c r="AE271" i="6"/>
  <c r="AG271" i="6"/>
  <c r="AI271" i="6"/>
  <c r="AJ271" i="6"/>
  <c r="AK271" i="6"/>
  <c r="AM271" i="6"/>
  <c r="AO271" i="6"/>
  <c r="AP271" i="6"/>
  <c r="AQ271" i="6"/>
  <c r="AR271" i="6"/>
  <c r="AS271" i="6"/>
  <c r="AT271" i="6"/>
  <c r="AW271" i="6"/>
  <c r="AZ271" i="6" s="1"/>
  <c r="AX271" i="6"/>
  <c r="BA271" i="6" s="1"/>
  <c r="AY271" i="6"/>
  <c r="B272" i="6"/>
  <c r="D272" i="6"/>
  <c r="E272" i="6"/>
  <c r="F272" i="6"/>
  <c r="H272" i="6"/>
  <c r="K272" i="6"/>
  <c r="L272" i="6"/>
  <c r="N272" i="6"/>
  <c r="Q272" i="6"/>
  <c r="AA272" i="6"/>
  <c r="AB272" i="6"/>
  <c r="AC272" i="6"/>
  <c r="AD272" i="6"/>
  <c r="AE272" i="6"/>
  <c r="AF272" i="6"/>
  <c r="AG272" i="6"/>
  <c r="AI272" i="6"/>
  <c r="AJ272" i="6"/>
  <c r="AK272" i="6"/>
  <c r="AM272" i="6"/>
  <c r="AO272" i="6"/>
  <c r="AP272" i="6"/>
  <c r="AQ272" i="6"/>
  <c r="AU272" i="6" s="1"/>
  <c r="AR272" i="6"/>
  <c r="AS272" i="6"/>
  <c r="AW272" i="6"/>
  <c r="AX272" i="6"/>
  <c r="AY272" i="6"/>
  <c r="BA272" i="6" s="1"/>
  <c r="B273" i="6"/>
  <c r="E273" i="6"/>
  <c r="F273" i="6"/>
  <c r="I273" i="6" s="1"/>
  <c r="O273" i="6" s="1"/>
  <c r="H273" i="6"/>
  <c r="K273" i="6"/>
  <c r="Q273" i="6"/>
  <c r="AA273" i="6"/>
  <c r="AB273" i="6"/>
  <c r="AC273" i="6"/>
  <c r="AG273" i="6" s="1"/>
  <c r="AD273" i="6"/>
  <c r="AE273" i="6"/>
  <c r="AI273" i="6"/>
  <c r="AJ273" i="6"/>
  <c r="AK273" i="6"/>
  <c r="AM273" i="6"/>
  <c r="AO273" i="6"/>
  <c r="AP273" i="6"/>
  <c r="AQ273" i="6"/>
  <c r="AR273" i="6"/>
  <c r="AS273" i="6"/>
  <c r="AT273" i="6"/>
  <c r="AU273" i="6"/>
  <c r="AW273" i="6"/>
  <c r="AX273" i="6"/>
  <c r="BA273" i="6" s="1"/>
  <c r="AY273" i="6"/>
  <c r="B274" i="6"/>
  <c r="E274" i="6"/>
  <c r="F274" i="6"/>
  <c r="H274" i="6"/>
  <c r="Q274" i="6"/>
  <c r="AA274" i="6"/>
  <c r="AB274" i="6"/>
  <c r="AC274" i="6"/>
  <c r="AD274" i="6"/>
  <c r="AE274" i="6"/>
  <c r="AG274" i="6" s="1"/>
  <c r="AF274" i="6"/>
  <c r="AI274" i="6"/>
  <c r="AJ274" i="6"/>
  <c r="AK274" i="6"/>
  <c r="AM274" i="6" s="1"/>
  <c r="AO274" i="6"/>
  <c r="AT274" i="6" s="1"/>
  <c r="AP274" i="6"/>
  <c r="AQ274" i="6"/>
  <c r="AU274" i="6" s="1"/>
  <c r="AR274" i="6"/>
  <c r="AS274" i="6"/>
  <c r="AW274" i="6"/>
  <c r="AX274" i="6"/>
  <c r="AY274" i="6"/>
  <c r="BA274" i="6" s="1"/>
  <c r="AZ274" i="6"/>
  <c r="B275" i="6"/>
  <c r="D275" i="6"/>
  <c r="E275" i="6"/>
  <c r="K275" i="6" s="1"/>
  <c r="F275" i="6"/>
  <c r="H275" i="6"/>
  <c r="I275" i="6"/>
  <c r="J275" i="6"/>
  <c r="L275" i="6"/>
  <c r="Q275" i="6"/>
  <c r="AA275" i="6"/>
  <c r="AB275" i="6"/>
  <c r="AC275" i="6"/>
  <c r="AD275" i="6"/>
  <c r="AG275" i="6" s="1"/>
  <c r="AE275" i="6"/>
  <c r="AI275" i="6"/>
  <c r="AJ275" i="6"/>
  <c r="AM275" i="6" s="1"/>
  <c r="AK275" i="6"/>
  <c r="AO275" i="6"/>
  <c r="AT275" i="6" s="1"/>
  <c r="AP275" i="6"/>
  <c r="AQ275" i="6"/>
  <c r="AR275" i="6"/>
  <c r="AS275" i="6"/>
  <c r="AW275" i="6"/>
  <c r="AZ275" i="6" s="1"/>
  <c r="AX275" i="6"/>
  <c r="AY275" i="6"/>
  <c r="B276" i="6"/>
  <c r="E276" i="6"/>
  <c r="F276" i="6"/>
  <c r="H276" i="6"/>
  <c r="K276" i="6"/>
  <c r="N276" i="6"/>
  <c r="Q276" i="6"/>
  <c r="AA276" i="6"/>
  <c r="AF276" i="6" s="1"/>
  <c r="AB276" i="6"/>
  <c r="AC276" i="6"/>
  <c r="AD276" i="6"/>
  <c r="AE276" i="6"/>
  <c r="AG276" i="6"/>
  <c r="AI276" i="6"/>
  <c r="AJ276" i="6"/>
  <c r="AM276" i="6" s="1"/>
  <c r="AK276" i="6"/>
  <c r="AO276" i="6"/>
  <c r="AP276" i="6"/>
  <c r="AT276" i="6" s="1"/>
  <c r="AQ276" i="6"/>
  <c r="AR276" i="6"/>
  <c r="AS276" i="6"/>
  <c r="AW276" i="6"/>
  <c r="AX276" i="6"/>
  <c r="AY276" i="6"/>
  <c r="BA276" i="6" s="1"/>
  <c r="AZ276" i="6"/>
  <c r="B277" i="6"/>
  <c r="D277" i="6"/>
  <c r="E277" i="6"/>
  <c r="F277" i="6"/>
  <c r="H277" i="6"/>
  <c r="I277" i="6"/>
  <c r="O277" i="6" s="1"/>
  <c r="K277" i="6"/>
  <c r="L277" i="6"/>
  <c r="AL277" i="6" s="1"/>
  <c r="Q277" i="6"/>
  <c r="AA277" i="6"/>
  <c r="AB277" i="6"/>
  <c r="AC277" i="6"/>
  <c r="AG277" i="6" s="1"/>
  <c r="AD277" i="6"/>
  <c r="AE277" i="6"/>
  <c r="AI277" i="6"/>
  <c r="AJ277" i="6"/>
  <c r="AK277" i="6"/>
  <c r="AM277" i="6" s="1"/>
  <c r="AO277" i="6"/>
  <c r="AT277" i="6" s="1"/>
  <c r="AP277" i="6"/>
  <c r="AQ277" i="6"/>
  <c r="AR277" i="6"/>
  <c r="AS277" i="6"/>
  <c r="AU277" i="6"/>
  <c r="AW277" i="6"/>
  <c r="AX277" i="6"/>
  <c r="BA277" i="6" s="1"/>
  <c r="AY277" i="6"/>
  <c r="B278" i="6"/>
  <c r="E278" i="6"/>
  <c r="F278" i="6"/>
  <c r="H278" i="6"/>
  <c r="N278" i="6"/>
  <c r="Q278" i="6"/>
  <c r="AA278" i="6"/>
  <c r="AB278" i="6"/>
  <c r="AF278" i="6" s="1"/>
  <c r="AC278" i="6"/>
  <c r="AD278" i="6"/>
  <c r="AE278" i="6"/>
  <c r="AG278" i="6"/>
  <c r="AI278" i="6"/>
  <c r="AJ278" i="6"/>
  <c r="AK278" i="6"/>
  <c r="AM278" i="6" s="1"/>
  <c r="AO278" i="6"/>
  <c r="AP278" i="6"/>
  <c r="AT278" i="6" s="1"/>
  <c r="AQ278" i="6"/>
  <c r="AU278" i="6" s="1"/>
  <c r="AR278" i="6"/>
  <c r="AS278" i="6"/>
  <c r="AW278" i="6"/>
  <c r="AX278" i="6"/>
  <c r="AY278" i="6"/>
  <c r="BA278" i="6" s="1"/>
  <c r="AZ278" i="6"/>
  <c r="B279" i="6"/>
  <c r="D279" i="6"/>
  <c r="E279" i="6"/>
  <c r="K279" i="6" s="1"/>
  <c r="F279" i="6"/>
  <c r="H279" i="6"/>
  <c r="I279" i="6"/>
  <c r="O279" i="6" s="1"/>
  <c r="J279" i="6"/>
  <c r="L279" i="6"/>
  <c r="AL279" i="6" s="1"/>
  <c r="Q279" i="6"/>
  <c r="AA279" i="6"/>
  <c r="AF279" i="6" s="1"/>
  <c r="AB279" i="6"/>
  <c r="AC279" i="6"/>
  <c r="AD279" i="6"/>
  <c r="AG279" i="6" s="1"/>
  <c r="AE279" i="6"/>
  <c r="AI279" i="6"/>
  <c r="AJ279" i="6"/>
  <c r="AM279" i="6" s="1"/>
  <c r="AK279" i="6"/>
  <c r="AO279" i="6"/>
  <c r="AP279" i="6"/>
  <c r="AT279" i="6" s="1"/>
  <c r="AQ279" i="6"/>
  <c r="AU279" i="6" s="1"/>
  <c r="AR279" i="6"/>
  <c r="AS279" i="6"/>
  <c r="AW279" i="6"/>
  <c r="AX279" i="6"/>
  <c r="BA279" i="6" s="1"/>
  <c r="AY279" i="6"/>
  <c r="AZ279" i="6"/>
  <c r="B280" i="6"/>
  <c r="E280" i="6"/>
  <c r="F280" i="6"/>
  <c r="H280" i="6"/>
  <c r="K280" i="6"/>
  <c r="N280" i="6"/>
  <c r="Q280" i="6"/>
  <c r="AA280" i="6"/>
  <c r="AB280" i="6"/>
  <c r="AF280" i="6" s="1"/>
  <c r="AC280" i="6"/>
  <c r="AD280" i="6"/>
  <c r="AE280" i="6"/>
  <c r="AG280" i="6"/>
  <c r="AI280" i="6"/>
  <c r="AJ280" i="6"/>
  <c r="AK280" i="6"/>
  <c r="AO280" i="6"/>
  <c r="AP280" i="6"/>
  <c r="AQ280" i="6"/>
  <c r="AR280" i="6"/>
  <c r="AS280" i="6"/>
  <c r="AT280" i="6"/>
  <c r="AW280" i="6"/>
  <c r="AX280" i="6"/>
  <c r="AY280" i="6"/>
  <c r="BA280" i="6" s="1"/>
  <c r="AZ280" i="6"/>
  <c r="B281" i="6"/>
  <c r="D281" i="6"/>
  <c r="E281" i="6"/>
  <c r="H281" i="6" s="1"/>
  <c r="F281" i="6"/>
  <c r="I281" i="6"/>
  <c r="O281" i="6" s="1"/>
  <c r="J281" i="6"/>
  <c r="K281" i="6"/>
  <c r="L281" i="6"/>
  <c r="Q281" i="6"/>
  <c r="AA281" i="6"/>
  <c r="AB281" i="6"/>
  <c r="AC281" i="6"/>
  <c r="AG281" i="6" s="1"/>
  <c r="AD281" i="6"/>
  <c r="AE281" i="6"/>
  <c r="AI281" i="6"/>
  <c r="AJ281" i="6"/>
  <c r="AK281" i="6"/>
  <c r="AL281" i="6"/>
  <c r="AM281" i="6"/>
  <c r="AO281" i="6"/>
  <c r="AP281" i="6"/>
  <c r="AQ281" i="6"/>
  <c r="AR281" i="6"/>
  <c r="AS281" i="6"/>
  <c r="AU281" i="6"/>
  <c r="AW281" i="6"/>
  <c r="AX281" i="6"/>
  <c r="BA281" i="6" s="1"/>
  <c r="AY281" i="6"/>
  <c r="B282" i="6"/>
  <c r="E282" i="6"/>
  <c r="F282" i="6"/>
  <c r="H282" i="6"/>
  <c r="K282" i="6"/>
  <c r="Q282" i="6"/>
  <c r="AA282" i="6"/>
  <c r="AB282" i="6"/>
  <c r="AC282" i="6"/>
  <c r="AG282" i="6" s="1"/>
  <c r="AD282" i="6"/>
  <c r="AE282" i="6"/>
  <c r="AI282" i="6"/>
  <c r="AJ282" i="6"/>
  <c r="AK282" i="6"/>
  <c r="AM282" i="6" s="1"/>
  <c r="AO282" i="6"/>
  <c r="AP282" i="6"/>
  <c r="AQ282" i="6"/>
  <c r="AR282" i="6"/>
  <c r="AS282" i="6"/>
  <c r="AT282" i="6"/>
  <c r="AU282" i="6"/>
  <c r="AW282" i="6"/>
  <c r="AX282" i="6"/>
  <c r="AY282" i="6"/>
  <c r="AZ282" i="6"/>
  <c r="BA282" i="6"/>
  <c r="B283" i="6"/>
  <c r="E283" i="6"/>
  <c r="F283" i="6"/>
  <c r="I283" i="6"/>
  <c r="O283" i="6" s="1"/>
  <c r="L283" i="6"/>
  <c r="AL283" i="6" s="1"/>
  <c r="Q283" i="6"/>
  <c r="AA283" i="6"/>
  <c r="AB283" i="6"/>
  <c r="AF283" i="6" s="1"/>
  <c r="AC283" i="6"/>
  <c r="AD283" i="6"/>
  <c r="AG283" i="6" s="1"/>
  <c r="AE283" i="6"/>
  <c r="AI283" i="6"/>
  <c r="AJ283" i="6"/>
  <c r="AK283" i="6"/>
  <c r="AM283" i="6"/>
  <c r="AO283" i="6"/>
  <c r="AT283" i="6" s="1"/>
  <c r="AP283" i="6"/>
  <c r="AQ283" i="6"/>
  <c r="AU283" i="6" s="1"/>
  <c r="AR283" i="6"/>
  <c r="AS283" i="6"/>
  <c r="AW283" i="6"/>
  <c r="AX283" i="6"/>
  <c r="AY283" i="6"/>
  <c r="BA283" i="6" s="1"/>
  <c r="AZ283" i="6"/>
  <c r="B284" i="6"/>
  <c r="AF284" i="6" s="1"/>
  <c r="E284" i="6"/>
  <c r="F284" i="6"/>
  <c r="H284" i="6"/>
  <c r="I284" i="6"/>
  <c r="K284" i="6"/>
  <c r="O284" i="6"/>
  <c r="Q284" i="6"/>
  <c r="AA284" i="6"/>
  <c r="AB284" i="6"/>
  <c r="AC284" i="6"/>
  <c r="AD284" i="6"/>
  <c r="AE284" i="6"/>
  <c r="AG284" i="6"/>
  <c r="AI284" i="6"/>
  <c r="AJ284" i="6"/>
  <c r="AM284" i="6" s="1"/>
  <c r="AK284" i="6"/>
  <c r="AO284" i="6"/>
  <c r="AP284" i="6"/>
  <c r="AQ284" i="6"/>
  <c r="AR284" i="6"/>
  <c r="AS284" i="6"/>
  <c r="AT284" i="6"/>
  <c r="AW284" i="6"/>
  <c r="AX284" i="6"/>
  <c r="AY284" i="6"/>
  <c r="AZ284" i="6"/>
  <c r="BA284" i="6"/>
  <c r="B285" i="6"/>
  <c r="D285" i="6"/>
  <c r="E285" i="6"/>
  <c r="H285" i="6" s="1"/>
  <c r="F285" i="6"/>
  <c r="I285" i="6"/>
  <c r="O285" i="6" s="1"/>
  <c r="K285" i="6"/>
  <c r="J285" i="6" s="1"/>
  <c r="L285" i="6"/>
  <c r="Q285" i="6"/>
  <c r="AA285" i="6"/>
  <c r="AB285" i="6"/>
  <c r="AC285" i="6"/>
  <c r="AG285" i="6" s="1"/>
  <c r="AD285" i="6"/>
  <c r="AE285" i="6"/>
  <c r="AI285" i="6"/>
  <c r="AJ285" i="6"/>
  <c r="AM285" i="6" s="1"/>
  <c r="AK285" i="6"/>
  <c r="AO285" i="6"/>
  <c r="AP285" i="6"/>
  <c r="AQ285" i="6"/>
  <c r="AR285" i="6"/>
  <c r="AS285" i="6"/>
  <c r="AU285" i="6" s="1"/>
  <c r="AW285" i="6"/>
  <c r="AX285" i="6"/>
  <c r="BA285" i="6" s="1"/>
  <c r="AY285" i="6"/>
  <c r="B286" i="6"/>
  <c r="E286" i="6"/>
  <c r="F286" i="6"/>
  <c r="I286" i="6" s="1"/>
  <c r="L286" i="6"/>
  <c r="O286" i="6"/>
  <c r="Q286" i="6"/>
  <c r="AA286" i="6"/>
  <c r="AB286" i="6"/>
  <c r="AC286" i="6"/>
  <c r="AD286" i="6"/>
  <c r="AG286" i="6" s="1"/>
  <c r="AE286" i="6"/>
  <c r="AF286" i="6"/>
  <c r="AI286" i="6"/>
  <c r="AJ286" i="6"/>
  <c r="AK286" i="6"/>
  <c r="AM286" i="6"/>
  <c r="AO286" i="6"/>
  <c r="AP286" i="6"/>
  <c r="AQ286" i="6"/>
  <c r="AU286" i="6" s="1"/>
  <c r="AR286" i="6"/>
  <c r="AS286" i="6"/>
  <c r="AW286" i="6"/>
  <c r="AX286" i="6"/>
  <c r="BA286" i="6" s="1"/>
  <c r="AY286" i="6"/>
  <c r="AZ286" i="6"/>
  <c r="B287" i="6"/>
  <c r="E287" i="6"/>
  <c r="F287" i="6"/>
  <c r="L287" i="6" s="1"/>
  <c r="Q287" i="6"/>
  <c r="I287" i="6" s="1"/>
  <c r="O287" i="6" s="1"/>
  <c r="AA287" i="6"/>
  <c r="AB287" i="6"/>
  <c r="AC287" i="6"/>
  <c r="AD287" i="6"/>
  <c r="AE287" i="6"/>
  <c r="AG287" i="6" s="1"/>
  <c r="AF287" i="6"/>
  <c r="AI287" i="6"/>
  <c r="AJ287" i="6"/>
  <c r="AM287" i="6" s="1"/>
  <c r="AK287" i="6"/>
  <c r="AO287" i="6"/>
  <c r="AP287" i="6"/>
  <c r="AQ287" i="6"/>
  <c r="AU287" i="6" s="1"/>
  <c r="AR287" i="6"/>
  <c r="AS287" i="6"/>
  <c r="AW287" i="6"/>
  <c r="AX287" i="6"/>
  <c r="AY287" i="6"/>
  <c r="AZ287" i="6"/>
  <c r="BA287" i="6"/>
  <c r="B288" i="6"/>
  <c r="D288" i="6"/>
  <c r="E288" i="6"/>
  <c r="F288" i="6"/>
  <c r="H288" i="6"/>
  <c r="N288" i="6" s="1"/>
  <c r="K288" i="6"/>
  <c r="J288" i="6" s="1"/>
  <c r="L288" i="6"/>
  <c r="O288" i="6"/>
  <c r="Q288" i="6"/>
  <c r="I288" i="6" s="1"/>
  <c r="G288" i="6" s="1"/>
  <c r="AA288" i="6"/>
  <c r="AB288" i="6"/>
  <c r="AC288" i="6"/>
  <c r="AD288" i="6"/>
  <c r="AE288" i="6"/>
  <c r="AG288" i="6"/>
  <c r="AI288" i="6"/>
  <c r="AJ288" i="6"/>
  <c r="AM288" i="6" s="1"/>
  <c r="AK288" i="6"/>
  <c r="AO288" i="6"/>
  <c r="AP288" i="6"/>
  <c r="AQ288" i="6"/>
  <c r="AR288" i="6"/>
  <c r="AS288" i="6"/>
  <c r="AT288" i="6"/>
  <c r="AW288" i="6"/>
  <c r="AX288" i="6"/>
  <c r="AY288" i="6"/>
  <c r="BA288" i="6"/>
  <c r="B289" i="6"/>
  <c r="D289" i="6"/>
  <c r="E289" i="6"/>
  <c r="H289" i="6" s="1"/>
  <c r="F289" i="6"/>
  <c r="I289" i="6"/>
  <c r="O289" i="6" s="1"/>
  <c r="J289" i="6"/>
  <c r="K289" i="6"/>
  <c r="L289" i="6"/>
  <c r="Q289" i="6"/>
  <c r="AA289" i="6"/>
  <c r="AB289" i="6"/>
  <c r="AC289" i="6"/>
  <c r="AD289" i="6"/>
  <c r="AE289" i="6"/>
  <c r="AI289" i="6"/>
  <c r="AJ289" i="6"/>
  <c r="AM289" i="6" s="1"/>
  <c r="AK289" i="6"/>
  <c r="AO289" i="6"/>
  <c r="AP289" i="6"/>
  <c r="AQ289" i="6"/>
  <c r="AR289" i="6"/>
  <c r="AS289" i="6"/>
  <c r="AU289" i="6" s="1"/>
  <c r="AW289" i="6"/>
  <c r="AX289" i="6"/>
  <c r="BA289" i="6" s="1"/>
  <c r="AY289" i="6"/>
  <c r="B290" i="6"/>
  <c r="E290" i="6"/>
  <c r="F290" i="6"/>
  <c r="Q290" i="6"/>
  <c r="AA290" i="6"/>
  <c r="AB290" i="6"/>
  <c r="AC290" i="6"/>
  <c r="AD290" i="6"/>
  <c r="AE290" i="6"/>
  <c r="AG290" i="6" s="1"/>
  <c r="AF290" i="6"/>
  <c r="AI290" i="6"/>
  <c r="AJ290" i="6"/>
  <c r="AK290" i="6"/>
  <c r="AM290" i="6"/>
  <c r="AO290" i="6"/>
  <c r="AP290" i="6"/>
  <c r="AQ290" i="6"/>
  <c r="AU290" i="6" s="1"/>
  <c r="AR290" i="6"/>
  <c r="AS290" i="6"/>
  <c r="AW290" i="6"/>
  <c r="AX290" i="6"/>
  <c r="AY290" i="6"/>
  <c r="B291" i="6"/>
  <c r="E291" i="6"/>
  <c r="F291" i="6"/>
  <c r="Q291" i="6"/>
  <c r="AA291" i="6"/>
  <c r="AB291" i="6"/>
  <c r="AC291" i="6"/>
  <c r="AD291" i="6"/>
  <c r="AE291" i="6"/>
  <c r="AG291" i="6" s="1"/>
  <c r="AF291" i="6"/>
  <c r="AI291" i="6"/>
  <c r="AJ291" i="6"/>
  <c r="AM291" i="6" s="1"/>
  <c r="AK291" i="6"/>
  <c r="AO291" i="6"/>
  <c r="AT291" i="6" s="1"/>
  <c r="AP291" i="6"/>
  <c r="AQ291" i="6"/>
  <c r="AR291" i="6"/>
  <c r="AS291" i="6"/>
  <c r="AW291" i="6"/>
  <c r="AX291" i="6"/>
  <c r="BA291" i="6" s="1"/>
  <c r="AY291" i="6"/>
  <c r="AZ291" i="6"/>
  <c r="B292" i="6"/>
  <c r="D292" i="6"/>
  <c r="E292" i="6"/>
  <c r="F292" i="6"/>
  <c r="G292" i="6"/>
  <c r="H292" i="6"/>
  <c r="N292" i="6" s="1"/>
  <c r="K292" i="6"/>
  <c r="J292" i="6" s="1"/>
  <c r="L292" i="6"/>
  <c r="Q292" i="6"/>
  <c r="I292" i="6" s="1"/>
  <c r="O292" i="6" s="1"/>
  <c r="AA292" i="6"/>
  <c r="AB292" i="6"/>
  <c r="AC292" i="6"/>
  <c r="AD292" i="6"/>
  <c r="AE292" i="6"/>
  <c r="AG292" i="6"/>
  <c r="AI292" i="6"/>
  <c r="AJ292" i="6"/>
  <c r="AM292" i="6" s="1"/>
  <c r="AK292" i="6"/>
  <c r="AO292" i="6"/>
  <c r="AP292" i="6"/>
  <c r="AQ292" i="6"/>
  <c r="AR292" i="6"/>
  <c r="AU292" i="6" s="1"/>
  <c r="AS292" i="6"/>
  <c r="AT292" i="6"/>
  <c r="AW292" i="6"/>
  <c r="AX292" i="6"/>
  <c r="AY292" i="6"/>
  <c r="BA292" i="6"/>
  <c r="B293" i="6"/>
  <c r="E293" i="6"/>
  <c r="F293" i="6"/>
  <c r="I293" i="6"/>
  <c r="O293" i="6" s="1"/>
  <c r="L293" i="6"/>
  <c r="Q293" i="6"/>
  <c r="AA293" i="6"/>
  <c r="AB293" i="6"/>
  <c r="AC293" i="6"/>
  <c r="AD293" i="6"/>
  <c r="AE293" i="6"/>
  <c r="AI293" i="6"/>
  <c r="AJ293" i="6"/>
  <c r="AM293" i="6" s="1"/>
  <c r="AK293" i="6"/>
  <c r="AO293" i="6"/>
  <c r="AP293" i="6"/>
  <c r="AQ293" i="6"/>
  <c r="AR293" i="6"/>
  <c r="AS293" i="6"/>
  <c r="AU293" i="6"/>
  <c r="AW293" i="6"/>
  <c r="AX293" i="6"/>
  <c r="BA293" i="6" s="1"/>
  <c r="AY293" i="6"/>
  <c r="B294" i="6"/>
  <c r="AF294" i="6" s="1"/>
  <c r="E294" i="6"/>
  <c r="F294" i="6"/>
  <c r="Q294" i="6"/>
  <c r="AA294" i="6"/>
  <c r="AB294" i="6"/>
  <c r="AC294" i="6"/>
  <c r="AD294" i="6"/>
  <c r="AE294" i="6"/>
  <c r="AG294" i="6"/>
  <c r="AI294" i="6"/>
  <c r="AJ294" i="6"/>
  <c r="AK294" i="6"/>
  <c r="AM294" i="6"/>
  <c r="AO294" i="6"/>
  <c r="AP294" i="6"/>
  <c r="AQ294" i="6"/>
  <c r="AR294" i="6"/>
  <c r="AS294" i="6"/>
  <c r="AU294" i="6"/>
  <c r="AW294" i="6"/>
  <c r="AX294" i="6"/>
  <c r="BA294" i="6" s="1"/>
  <c r="AY294" i="6"/>
  <c r="AZ294" i="6"/>
  <c r="B295" i="6"/>
  <c r="E295" i="6"/>
  <c r="F295" i="6"/>
  <c r="Q295" i="6"/>
  <c r="AA295" i="6"/>
  <c r="AF295" i="6" s="1"/>
  <c r="AB295" i="6"/>
  <c r="AC295" i="6"/>
  <c r="AD295" i="6"/>
  <c r="AE295" i="6"/>
  <c r="AG295" i="6"/>
  <c r="AI295" i="6"/>
  <c r="AJ295" i="6"/>
  <c r="AM295" i="6" s="1"/>
  <c r="AK295" i="6"/>
  <c r="AO295" i="6"/>
  <c r="AT295" i="6" s="1"/>
  <c r="AP295" i="6"/>
  <c r="AQ295" i="6"/>
  <c r="AR295" i="6"/>
  <c r="AS295" i="6"/>
  <c r="AW295" i="6"/>
  <c r="AX295" i="6"/>
  <c r="BA295" i="6" s="1"/>
  <c r="AY295" i="6"/>
  <c r="AZ295" i="6"/>
  <c r="B296" i="6"/>
  <c r="D296" i="6"/>
  <c r="E296" i="6"/>
  <c r="F296" i="6"/>
  <c r="G296" i="6"/>
  <c r="H296" i="6"/>
  <c r="N296" i="6" s="1"/>
  <c r="J296" i="6"/>
  <c r="K296" i="6"/>
  <c r="L296" i="6"/>
  <c r="Q296" i="6"/>
  <c r="I296" i="6" s="1"/>
  <c r="O296" i="6" s="1"/>
  <c r="AA296" i="6"/>
  <c r="AB296" i="6"/>
  <c r="AC296" i="6"/>
  <c r="AD296" i="6"/>
  <c r="AE296" i="6"/>
  <c r="AG296" i="6"/>
  <c r="AI296" i="6"/>
  <c r="AJ296" i="6"/>
  <c r="AM296" i="6" s="1"/>
  <c r="AK296" i="6"/>
  <c r="AL296" i="6"/>
  <c r="AO296" i="6"/>
  <c r="AP296" i="6"/>
  <c r="AQ296" i="6"/>
  <c r="AR296" i="6"/>
  <c r="AU296" i="6" s="1"/>
  <c r="AS296" i="6"/>
  <c r="AT296" i="6"/>
  <c r="AW296" i="6"/>
  <c r="AX296" i="6"/>
  <c r="AY296" i="6"/>
  <c r="AZ296" i="6"/>
  <c r="BA296" i="6"/>
  <c r="B297" i="6"/>
  <c r="D297" i="6"/>
  <c r="E297" i="6"/>
  <c r="F297" i="6"/>
  <c r="I297" i="6"/>
  <c r="O297" i="6" s="1"/>
  <c r="L297" i="6"/>
  <c r="Q297" i="6"/>
  <c r="AA297" i="6"/>
  <c r="AF297" i="6" s="1"/>
  <c r="AB297" i="6"/>
  <c r="AC297" i="6"/>
  <c r="AD297" i="6"/>
  <c r="AE297" i="6"/>
  <c r="AI297" i="6"/>
  <c r="AJ297" i="6"/>
  <c r="AK297" i="6"/>
  <c r="AO297" i="6"/>
  <c r="AP297" i="6"/>
  <c r="AT297" i="6" s="1"/>
  <c r="AQ297" i="6"/>
  <c r="AR297" i="6"/>
  <c r="AS297" i="6"/>
  <c r="AU297" i="6" s="1"/>
  <c r="AW297" i="6"/>
  <c r="AX297" i="6"/>
  <c r="AY297" i="6"/>
  <c r="B298" i="6"/>
  <c r="D298" i="6"/>
  <c r="E298" i="6"/>
  <c r="F298" i="6"/>
  <c r="L298" i="6" s="1"/>
  <c r="Q298" i="6"/>
  <c r="AA298" i="6"/>
  <c r="AB298" i="6"/>
  <c r="AC298" i="6"/>
  <c r="AD298" i="6"/>
  <c r="AG298" i="6" s="1"/>
  <c r="AE298" i="6"/>
  <c r="AI298" i="6"/>
  <c r="AJ298" i="6"/>
  <c r="AK298" i="6"/>
  <c r="AM298" i="6"/>
  <c r="AO298" i="6"/>
  <c r="AP298" i="6"/>
  <c r="AQ298" i="6"/>
  <c r="AU298" i="6" s="1"/>
  <c r="AR298" i="6"/>
  <c r="AS298" i="6"/>
  <c r="AW298" i="6"/>
  <c r="AX298" i="6"/>
  <c r="AY298" i="6"/>
  <c r="BA298" i="6" s="1"/>
  <c r="AZ298" i="6"/>
  <c r="B299" i="6"/>
  <c r="E299" i="6"/>
  <c r="F299" i="6"/>
  <c r="L299" i="6" s="1"/>
  <c r="H299" i="6"/>
  <c r="I299" i="6"/>
  <c r="O299" i="6" s="1"/>
  <c r="Q299" i="6"/>
  <c r="AA299" i="6"/>
  <c r="AB299" i="6"/>
  <c r="AC299" i="6"/>
  <c r="AD299" i="6"/>
  <c r="AE299" i="6"/>
  <c r="AG299" i="6" s="1"/>
  <c r="AF299" i="6"/>
  <c r="AI299" i="6"/>
  <c r="AJ299" i="6"/>
  <c r="AK299" i="6"/>
  <c r="AO299" i="6"/>
  <c r="AT299" i="6" s="1"/>
  <c r="AP299" i="6"/>
  <c r="AQ299" i="6"/>
  <c r="AR299" i="6"/>
  <c r="AS299" i="6"/>
  <c r="AW299" i="6"/>
  <c r="AX299" i="6"/>
  <c r="BA299" i="6" s="1"/>
  <c r="AY299" i="6"/>
  <c r="AZ299" i="6"/>
  <c r="B300" i="6"/>
  <c r="D300" i="6"/>
  <c r="E300" i="6"/>
  <c r="F300" i="6"/>
  <c r="G300" i="6"/>
  <c r="H300" i="6"/>
  <c r="N300" i="6" s="1"/>
  <c r="I300" i="6"/>
  <c r="O300" i="6" s="1"/>
  <c r="J300" i="6"/>
  <c r="K300" i="6"/>
  <c r="L300" i="6"/>
  <c r="Q300" i="6"/>
  <c r="AA300" i="6"/>
  <c r="AB300" i="6"/>
  <c r="AC300" i="6"/>
  <c r="AD300" i="6"/>
  <c r="AE300" i="6"/>
  <c r="AI300" i="6"/>
  <c r="AJ300" i="6"/>
  <c r="AK300" i="6"/>
  <c r="AM300" i="6" s="1"/>
  <c r="AL300" i="6"/>
  <c r="AO300" i="6"/>
  <c r="AP300" i="6"/>
  <c r="AQ300" i="6"/>
  <c r="AR300" i="6"/>
  <c r="AS300" i="6"/>
  <c r="AT300" i="6"/>
  <c r="AU300" i="6"/>
  <c r="AW300" i="6"/>
  <c r="AX300" i="6"/>
  <c r="AY300" i="6"/>
  <c r="BA300" i="6"/>
  <c r="B301" i="6"/>
  <c r="E301" i="6"/>
  <c r="F301" i="6"/>
  <c r="L301" i="6" s="1"/>
  <c r="AL301" i="6" s="1"/>
  <c r="I301" i="6"/>
  <c r="Q301" i="6"/>
  <c r="AA301" i="6"/>
  <c r="AB301" i="6"/>
  <c r="AC301" i="6"/>
  <c r="AG301" i="6" s="1"/>
  <c r="AD301" i="6"/>
  <c r="AE301" i="6"/>
  <c r="AI301" i="6"/>
  <c r="AJ301" i="6"/>
  <c r="AM301" i="6" s="1"/>
  <c r="AK301" i="6"/>
  <c r="AO301" i="6"/>
  <c r="AP301" i="6"/>
  <c r="AQ301" i="6"/>
  <c r="AR301" i="6"/>
  <c r="AS301" i="6"/>
  <c r="AU301" i="6" s="1"/>
  <c r="AT301" i="6"/>
  <c r="AW301" i="6"/>
  <c r="AX301" i="6"/>
  <c r="BA301" i="6" s="1"/>
  <c r="AY301" i="6"/>
  <c r="B302" i="6"/>
  <c r="E302" i="6"/>
  <c r="F302" i="6"/>
  <c r="Q302" i="6"/>
  <c r="AA302" i="6"/>
  <c r="AB302" i="6"/>
  <c r="AC302" i="6"/>
  <c r="AD302" i="6"/>
  <c r="AE302" i="6"/>
  <c r="AF302" i="6"/>
  <c r="AG302" i="6"/>
  <c r="AI302" i="6"/>
  <c r="AJ302" i="6"/>
  <c r="AK302" i="6"/>
  <c r="AM302" i="6"/>
  <c r="AO302" i="6"/>
  <c r="AP302" i="6"/>
  <c r="AQ302" i="6"/>
  <c r="AU302" i="6" s="1"/>
  <c r="AR302" i="6"/>
  <c r="AS302" i="6"/>
  <c r="AW302" i="6"/>
  <c r="AX302" i="6"/>
  <c r="AY302" i="6"/>
  <c r="AZ302" i="6"/>
  <c r="BA302" i="6"/>
  <c r="B303" i="6"/>
  <c r="E303" i="6"/>
  <c r="F303" i="6"/>
  <c r="Q303" i="6"/>
  <c r="AA303" i="6"/>
  <c r="AB303" i="6"/>
  <c r="AC303" i="6"/>
  <c r="AD303" i="6"/>
  <c r="AE303" i="6"/>
  <c r="AF303" i="6"/>
  <c r="AG303" i="6"/>
  <c r="AI303" i="6"/>
  <c r="AJ303" i="6"/>
  <c r="AM303" i="6" s="1"/>
  <c r="AK303" i="6"/>
  <c r="AO303" i="6"/>
  <c r="AP303" i="6"/>
  <c r="AQ303" i="6"/>
  <c r="AR303" i="6"/>
  <c r="AS303" i="6"/>
  <c r="AT303" i="6"/>
  <c r="AW303" i="6"/>
  <c r="AX303" i="6"/>
  <c r="AY303" i="6"/>
  <c r="AZ303" i="6"/>
  <c r="BA303" i="6"/>
  <c r="B304" i="6"/>
  <c r="D304" i="6"/>
  <c r="E304" i="6"/>
  <c r="F304" i="6"/>
  <c r="H304" i="6"/>
  <c r="N304" i="6" s="1"/>
  <c r="I304" i="6"/>
  <c r="G304" i="6" s="1"/>
  <c r="J304" i="6"/>
  <c r="K304" i="6"/>
  <c r="L304" i="6"/>
  <c r="O304" i="6"/>
  <c r="Q304" i="6"/>
  <c r="AA304" i="6"/>
  <c r="AB304" i="6"/>
  <c r="AC304" i="6"/>
  <c r="AD304" i="6"/>
  <c r="AG304" i="6" s="1"/>
  <c r="AE304" i="6"/>
  <c r="AI304" i="6"/>
  <c r="AJ304" i="6"/>
  <c r="AK304" i="6"/>
  <c r="AM304" i="6"/>
  <c r="AO304" i="6"/>
  <c r="AP304" i="6"/>
  <c r="AQ304" i="6"/>
  <c r="AU304" i="6" s="1"/>
  <c r="AR304" i="6"/>
  <c r="AS304" i="6"/>
  <c r="AW304" i="6"/>
  <c r="AX304" i="6"/>
  <c r="AY304" i="6"/>
  <c r="BA304" i="6"/>
  <c r="B305" i="6"/>
  <c r="E305" i="6"/>
  <c r="H305" i="6" s="1"/>
  <c r="F305" i="6"/>
  <c r="I305" i="6" s="1"/>
  <c r="K305" i="6"/>
  <c r="N305" i="6"/>
  <c r="Q305" i="6"/>
  <c r="AA305" i="6"/>
  <c r="AB305" i="6"/>
  <c r="AC305" i="6"/>
  <c r="AG305" i="6" s="1"/>
  <c r="AD305" i="6"/>
  <c r="AE305" i="6"/>
  <c r="AI305" i="6"/>
  <c r="AJ305" i="6"/>
  <c r="AK305" i="6"/>
  <c r="AM305" i="6"/>
  <c r="AO305" i="6"/>
  <c r="AP305" i="6"/>
  <c r="AQ305" i="6"/>
  <c r="AR305" i="6"/>
  <c r="AS305" i="6"/>
  <c r="AT305" i="6"/>
  <c r="AU305" i="6"/>
  <c r="AW305" i="6"/>
  <c r="AX305" i="6"/>
  <c r="BA305" i="6" s="1"/>
  <c r="AY305" i="6"/>
  <c r="B306" i="6"/>
  <c r="AF306" i="6" s="1"/>
  <c r="E306" i="6"/>
  <c r="F306" i="6"/>
  <c r="H306" i="6"/>
  <c r="N306" i="6" s="1"/>
  <c r="K306" i="6"/>
  <c r="L306" i="6"/>
  <c r="AL306" i="6" s="1"/>
  <c r="Q306" i="6"/>
  <c r="AA306" i="6"/>
  <c r="AB306" i="6"/>
  <c r="AC306" i="6"/>
  <c r="AD306" i="6"/>
  <c r="AE306" i="6"/>
  <c r="AI306" i="6"/>
  <c r="AJ306" i="6"/>
  <c r="AK306" i="6"/>
  <c r="AM306" i="6"/>
  <c r="AO306" i="6"/>
  <c r="AP306" i="6"/>
  <c r="AQ306" i="6"/>
  <c r="AR306" i="6"/>
  <c r="AU306" i="6" s="1"/>
  <c r="AS306" i="6"/>
  <c r="AW306" i="6"/>
  <c r="AX306" i="6"/>
  <c r="BA306" i="6" s="1"/>
  <c r="AY306" i="6"/>
  <c r="B307" i="6"/>
  <c r="E307" i="6"/>
  <c r="F307" i="6"/>
  <c r="Q307" i="6"/>
  <c r="AA307" i="6"/>
  <c r="AB307" i="6"/>
  <c r="AC307" i="6"/>
  <c r="AD307" i="6"/>
  <c r="AE307" i="6"/>
  <c r="AF307" i="6"/>
  <c r="AG307" i="6"/>
  <c r="AI307" i="6"/>
  <c r="AJ307" i="6"/>
  <c r="AM307" i="6" s="1"/>
  <c r="AK307" i="6"/>
  <c r="AO307" i="6"/>
  <c r="AP307" i="6"/>
  <c r="AQ307" i="6"/>
  <c r="AR307" i="6"/>
  <c r="AS307" i="6"/>
  <c r="AT307" i="6"/>
  <c r="AW307" i="6"/>
  <c r="AX307" i="6"/>
  <c r="BA307" i="6" s="1"/>
  <c r="AY307" i="6"/>
  <c r="AZ307" i="6"/>
  <c r="B308" i="6"/>
  <c r="D308" i="6"/>
  <c r="E308" i="6"/>
  <c r="F308" i="6"/>
  <c r="H308" i="6"/>
  <c r="N308" i="6" s="1"/>
  <c r="K308" i="6"/>
  <c r="L308" i="6"/>
  <c r="Q308" i="6"/>
  <c r="I308" i="6" s="1"/>
  <c r="O308" i="6" s="1"/>
  <c r="AA308" i="6"/>
  <c r="AB308" i="6"/>
  <c r="AC308" i="6"/>
  <c r="AD308" i="6"/>
  <c r="AE308" i="6"/>
  <c r="AG308" i="6"/>
  <c r="AI308" i="6"/>
  <c r="AJ308" i="6"/>
  <c r="AM308" i="6" s="1"/>
  <c r="AK308" i="6"/>
  <c r="AO308" i="6"/>
  <c r="AP308" i="6"/>
  <c r="AQ308" i="6"/>
  <c r="AR308" i="6"/>
  <c r="AS308" i="6"/>
  <c r="AT308" i="6"/>
  <c r="AW308" i="6"/>
  <c r="AX308" i="6"/>
  <c r="AY308" i="6"/>
  <c r="AZ308" i="6"/>
  <c r="BA308" i="6"/>
  <c r="B309" i="6"/>
  <c r="D309" i="6"/>
  <c r="E309" i="6"/>
  <c r="H309" i="6" s="1"/>
  <c r="F309" i="6"/>
  <c r="I309" i="6" s="1"/>
  <c r="O309" i="6" s="1"/>
  <c r="K309" i="6"/>
  <c r="J309" i="6" s="1"/>
  <c r="L309" i="6"/>
  <c r="N309" i="6"/>
  <c r="M309" i="6" s="1"/>
  <c r="Q309" i="6"/>
  <c r="AA309" i="6"/>
  <c r="AB309" i="6"/>
  <c r="AC309" i="6"/>
  <c r="AD309" i="6"/>
  <c r="AE309" i="6"/>
  <c r="AI309" i="6"/>
  <c r="AJ309" i="6"/>
  <c r="AK309" i="6"/>
  <c r="AM309" i="6"/>
  <c r="AO309" i="6"/>
  <c r="AP309" i="6"/>
  <c r="AQ309" i="6"/>
  <c r="AR309" i="6"/>
  <c r="AS309" i="6"/>
  <c r="AU309" i="6" s="1"/>
  <c r="AW309" i="6"/>
  <c r="AX309" i="6"/>
  <c r="AY309" i="6"/>
  <c r="B310" i="6"/>
  <c r="D310" i="6"/>
  <c r="E310" i="6"/>
  <c r="F310" i="6"/>
  <c r="H310" i="6"/>
  <c r="K310" i="6"/>
  <c r="J310" i="6" s="1"/>
  <c r="L310" i="6"/>
  <c r="Q310" i="6"/>
  <c r="AA310" i="6"/>
  <c r="AB310" i="6"/>
  <c r="AC310" i="6"/>
  <c r="AD310" i="6"/>
  <c r="AE310" i="6"/>
  <c r="AF310" i="6"/>
  <c r="AI310" i="6"/>
  <c r="AJ310" i="6"/>
  <c r="AK310" i="6"/>
  <c r="AL310" i="6"/>
  <c r="AM310" i="6"/>
  <c r="AO310" i="6"/>
  <c r="AP310" i="6"/>
  <c r="AQ310" i="6"/>
  <c r="AR310" i="6"/>
  <c r="AS310" i="6"/>
  <c r="AU310" i="6"/>
  <c r="AW310" i="6"/>
  <c r="AZ310" i="6" s="1"/>
  <c r="AX310" i="6"/>
  <c r="AY310" i="6"/>
  <c r="B311" i="6"/>
  <c r="E311" i="6"/>
  <c r="F311" i="6"/>
  <c r="L311" i="6" s="1"/>
  <c r="G311" i="6"/>
  <c r="H311" i="6"/>
  <c r="N311" i="6" s="1"/>
  <c r="I311" i="6"/>
  <c r="O311" i="6" s="1"/>
  <c r="Q311" i="6"/>
  <c r="AA311" i="6"/>
  <c r="AF311" i="6" s="1"/>
  <c r="AB311" i="6"/>
  <c r="AC311" i="6"/>
  <c r="AD311" i="6"/>
  <c r="AE311" i="6"/>
  <c r="AG311" i="6" s="1"/>
  <c r="AI311" i="6"/>
  <c r="AJ311" i="6"/>
  <c r="AM311" i="6" s="1"/>
  <c r="AK311" i="6"/>
  <c r="AO311" i="6"/>
  <c r="AT311" i="6" s="1"/>
  <c r="AP311" i="6"/>
  <c r="AQ311" i="6"/>
  <c r="AU311" i="6" s="1"/>
  <c r="AR311" i="6"/>
  <c r="AS311" i="6"/>
  <c r="AW311" i="6"/>
  <c r="AX311" i="6"/>
  <c r="AY311" i="6"/>
  <c r="AZ311" i="6"/>
  <c r="B312" i="6"/>
  <c r="AZ312" i="6" s="1"/>
  <c r="D312" i="6"/>
  <c r="E312" i="6"/>
  <c r="F312" i="6"/>
  <c r="H312" i="6"/>
  <c r="N312" i="6" s="1"/>
  <c r="J312" i="6"/>
  <c r="K312" i="6"/>
  <c r="L312" i="6"/>
  <c r="Q312" i="6"/>
  <c r="I312" i="6" s="1"/>
  <c r="O312" i="6" s="1"/>
  <c r="AA312" i="6"/>
  <c r="AB312" i="6"/>
  <c r="AC312" i="6"/>
  <c r="AG312" i="6" s="1"/>
  <c r="AD312" i="6"/>
  <c r="AE312" i="6"/>
  <c r="AI312" i="6"/>
  <c r="AJ312" i="6"/>
  <c r="AK312" i="6"/>
  <c r="AM312" i="6" s="1"/>
  <c r="AL312" i="6"/>
  <c r="AO312" i="6"/>
  <c r="AP312" i="6"/>
  <c r="AQ312" i="6"/>
  <c r="AR312" i="6"/>
  <c r="AS312" i="6"/>
  <c r="AT312" i="6"/>
  <c r="AU312" i="6"/>
  <c r="AW312" i="6"/>
  <c r="AX312" i="6"/>
  <c r="AY312" i="6"/>
  <c r="BA312" i="6"/>
  <c r="B313" i="6"/>
  <c r="E313" i="6"/>
  <c r="F313" i="6"/>
  <c r="Q313" i="6"/>
  <c r="AA313" i="6"/>
  <c r="AB313" i="6"/>
  <c r="AC313" i="6"/>
  <c r="AD313" i="6"/>
  <c r="AE313" i="6"/>
  <c r="AF313" i="6"/>
  <c r="AI313" i="6"/>
  <c r="AJ313" i="6"/>
  <c r="AK313" i="6"/>
  <c r="AO313" i="6"/>
  <c r="AP313" i="6"/>
  <c r="AQ313" i="6"/>
  <c r="AR313" i="6"/>
  <c r="AS313" i="6"/>
  <c r="AW313" i="6"/>
  <c r="AX313" i="6"/>
  <c r="AY313" i="6"/>
  <c r="AZ313" i="6"/>
  <c r="B314" i="6"/>
  <c r="E314" i="6"/>
  <c r="F314" i="6"/>
  <c r="I314" i="6"/>
  <c r="O314" i="6" s="1"/>
  <c r="K314" i="6"/>
  <c r="J314" i="6" s="1"/>
  <c r="L314" i="6"/>
  <c r="Q314" i="6"/>
  <c r="AA314" i="6"/>
  <c r="AB314" i="6"/>
  <c r="AC314" i="6"/>
  <c r="AG314" i="6" s="1"/>
  <c r="AD314" i="6"/>
  <c r="AE314" i="6"/>
  <c r="AF314" i="6"/>
  <c r="AI314" i="6"/>
  <c r="AJ314" i="6"/>
  <c r="AK314" i="6"/>
  <c r="AM314" i="6"/>
  <c r="AO314" i="6"/>
  <c r="AP314" i="6"/>
  <c r="AQ314" i="6"/>
  <c r="AR314" i="6"/>
  <c r="AS314" i="6"/>
  <c r="AU314" i="6"/>
  <c r="AW314" i="6"/>
  <c r="AX314" i="6"/>
  <c r="AY314" i="6"/>
  <c r="B315" i="6"/>
  <c r="AF315" i="6" s="1"/>
  <c r="E315" i="6"/>
  <c r="F315" i="6"/>
  <c r="L315" i="6" s="1"/>
  <c r="G315" i="6"/>
  <c r="H315" i="6"/>
  <c r="N315" i="6" s="1"/>
  <c r="J315" i="6"/>
  <c r="K315" i="6"/>
  <c r="O315" i="6"/>
  <c r="K302" i="7" s="1"/>
  <c r="Q315" i="6"/>
  <c r="I315" i="6" s="1"/>
  <c r="AA315" i="6"/>
  <c r="AB315" i="6"/>
  <c r="AC315" i="6"/>
  <c r="AD315" i="6"/>
  <c r="AE315" i="6"/>
  <c r="AG315" i="6"/>
  <c r="AI315" i="6"/>
  <c r="AL315" i="6" s="1"/>
  <c r="AJ315" i="6"/>
  <c r="AM315" i="6" s="1"/>
  <c r="AK315" i="6"/>
  <c r="AO315" i="6"/>
  <c r="AP315" i="6"/>
  <c r="AQ315" i="6"/>
  <c r="AR315" i="6"/>
  <c r="AS315" i="6"/>
  <c r="AU315" i="6" s="1"/>
  <c r="AT315" i="6"/>
  <c r="AW315" i="6"/>
  <c r="AX315" i="6"/>
  <c r="AY315" i="6"/>
  <c r="BA315" i="6"/>
  <c r="B316" i="6"/>
  <c r="E316" i="6"/>
  <c r="F316" i="6"/>
  <c r="L316" i="6"/>
  <c r="Q316" i="6"/>
  <c r="I316" i="6" s="1"/>
  <c r="O316" i="6" s="1"/>
  <c r="AA316" i="6"/>
  <c r="AB316" i="6"/>
  <c r="AC316" i="6"/>
  <c r="AD316" i="6"/>
  <c r="AE316" i="6"/>
  <c r="AI316" i="6"/>
  <c r="AJ316" i="6"/>
  <c r="AK316" i="6"/>
  <c r="AM316" i="6"/>
  <c r="AO316" i="6"/>
  <c r="AP316" i="6"/>
  <c r="AQ316" i="6"/>
  <c r="AU316" i="6" s="1"/>
  <c r="AR316" i="6"/>
  <c r="AS316" i="6"/>
  <c r="AW316" i="6"/>
  <c r="AX316" i="6"/>
  <c r="BA316" i="6" s="1"/>
  <c r="AY316" i="6"/>
  <c r="AZ316" i="6"/>
  <c r="B317" i="6"/>
  <c r="E317" i="6"/>
  <c r="H317" i="6" s="1"/>
  <c r="F317" i="6"/>
  <c r="G317" i="6"/>
  <c r="I317" i="6"/>
  <c r="K317" i="6"/>
  <c r="N317" i="6"/>
  <c r="O317" i="6"/>
  <c r="M317" i="6" s="1"/>
  <c r="Q317" i="6"/>
  <c r="AA317" i="6"/>
  <c r="AB317" i="6"/>
  <c r="AC317" i="6"/>
  <c r="AG317" i="6" s="1"/>
  <c r="AD317" i="6"/>
  <c r="AE317" i="6"/>
  <c r="AI317" i="6"/>
  <c r="AJ317" i="6"/>
  <c r="AM317" i="6" s="1"/>
  <c r="AK317" i="6"/>
  <c r="AO317" i="6"/>
  <c r="AP317" i="6"/>
  <c r="AQ317" i="6"/>
  <c r="AR317" i="6"/>
  <c r="AS317" i="6"/>
  <c r="AT317" i="6"/>
  <c r="AW317" i="6"/>
  <c r="AX317" i="6"/>
  <c r="BA317" i="6" s="1"/>
  <c r="AY317" i="6"/>
  <c r="AZ317" i="6"/>
  <c r="B318" i="6"/>
  <c r="E318" i="6"/>
  <c r="F318" i="6"/>
  <c r="I318" i="6" s="1"/>
  <c r="O318" i="6" s="1"/>
  <c r="L318" i="6"/>
  <c r="Q318" i="6"/>
  <c r="AA318" i="6"/>
  <c r="AB318" i="6"/>
  <c r="AC318" i="6"/>
  <c r="AG318" i="6" s="1"/>
  <c r="AD318" i="6"/>
  <c r="AE318" i="6"/>
  <c r="AF318" i="6"/>
  <c r="AI318" i="6"/>
  <c r="AJ318" i="6"/>
  <c r="AK318" i="6"/>
  <c r="AM318" i="6"/>
  <c r="AO318" i="6"/>
  <c r="AP318" i="6"/>
  <c r="AQ318" i="6"/>
  <c r="AU318" i="6" s="1"/>
  <c r="AR318" i="6"/>
  <c r="AS318" i="6"/>
  <c r="AW318" i="6"/>
  <c r="AZ318" i="6" s="1"/>
  <c r="AX318" i="6"/>
  <c r="AY318" i="6"/>
  <c r="BA318" i="6"/>
  <c r="B319" i="6"/>
  <c r="E319" i="6"/>
  <c r="D319" i="6" s="1"/>
  <c r="F319" i="6"/>
  <c r="L319" i="6" s="1"/>
  <c r="H319" i="6"/>
  <c r="I319" i="6"/>
  <c r="O319" i="6" s="1"/>
  <c r="K319" i="6"/>
  <c r="J319" i="6" s="1"/>
  <c r="Q319" i="6"/>
  <c r="AA319" i="6"/>
  <c r="AB319" i="6"/>
  <c r="AC319" i="6"/>
  <c r="AD319" i="6"/>
  <c r="AE319" i="6"/>
  <c r="AI319" i="6"/>
  <c r="AJ319" i="6"/>
  <c r="AK319" i="6"/>
  <c r="AL319" i="6"/>
  <c r="AM319" i="6"/>
  <c r="AO319" i="6"/>
  <c r="AP319" i="6"/>
  <c r="AQ319" i="6"/>
  <c r="AR319" i="6"/>
  <c r="AS319" i="6"/>
  <c r="AT319" i="6"/>
  <c r="AU319" i="6"/>
  <c r="AW319" i="6"/>
  <c r="AX319" i="6"/>
  <c r="AY319" i="6"/>
  <c r="BA319" i="6"/>
  <c r="B320" i="6"/>
  <c r="E320" i="6"/>
  <c r="H320" i="6" s="1"/>
  <c r="F320" i="6"/>
  <c r="K320" i="6"/>
  <c r="L320" i="6"/>
  <c r="J320" i="6" s="1"/>
  <c r="N320" i="6"/>
  <c r="Q320" i="6"/>
  <c r="AA320" i="6"/>
  <c r="AB320" i="6"/>
  <c r="AF320" i="6" s="1"/>
  <c r="AC320" i="6"/>
  <c r="AD320" i="6"/>
  <c r="AE320" i="6"/>
  <c r="AI320" i="6"/>
  <c r="AJ320" i="6"/>
  <c r="AK320" i="6"/>
  <c r="AL320" i="6"/>
  <c r="AM320" i="6"/>
  <c r="AO320" i="6"/>
  <c r="AP320" i="6"/>
  <c r="AQ320" i="6"/>
  <c r="AR320" i="6"/>
  <c r="AS320" i="6"/>
  <c r="AU320" i="6"/>
  <c r="AW320" i="6"/>
  <c r="AX320" i="6"/>
  <c r="AY320" i="6"/>
  <c r="B321" i="6"/>
  <c r="E321" i="6"/>
  <c r="F321" i="6"/>
  <c r="H321" i="6"/>
  <c r="L321" i="6"/>
  <c r="N321" i="6"/>
  <c r="Q321" i="6"/>
  <c r="AA321" i="6"/>
  <c r="AB321" i="6"/>
  <c r="AC321" i="6"/>
  <c r="AD321" i="6"/>
  <c r="AE321" i="6"/>
  <c r="AF321" i="6"/>
  <c r="AI321" i="6"/>
  <c r="AJ321" i="6"/>
  <c r="AK321" i="6"/>
  <c r="AM321" i="6"/>
  <c r="AO321" i="6"/>
  <c r="AP321" i="6"/>
  <c r="AQ321" i="6"/>
  <c r="AU321" i="6" s="1"/>
  <c r="AR321" i="6"/>
  <c r="AS321" i="6"/>
  <c r="AW321" i="6"/>
  <c r="AX321" i="6"/>
  <c r="AY321" i="6"/>
  <c r="AZ321" i="6"/>
  <c r="BA321" i="6"/>
  <c r="B322" i="6"/>
  <c r="E322" i="6"/>
  <c r="F322" i="6"/>
  <c r="H322" i="6"/>
  <c r="K322" i="6"/>
  <c r="Q322" i="6"/>
  <c r="AA322" i="6"/>
  <c r="AB322" i="6"/>
  <c r="AF322" i="6" s="1"/>
  <c r="AC322" i="6"/>
  <c r="AD322" i="6"/>
  <c r="AE322" i="6"/>
  <c r="AG322" i="6"/>
  <c r="AI322" i="6"/>
  <c r="AJ322" i="6"/>
  <c r="AK322" i="6"/>
  <c r="AO322" i="6"/>
  <c r="AP322" i="6"/>
  <c r="AQ322" i="6"/>
  <c r="AU322" i="6" s="1"/>
  <c r="AR322" i="6"/>
  <c r="AS322" i="6"/>
  <c r="AT322" i="6"/>
  <c r="AW322" i="6"/>
  <c r="AX322" i="6"/>
  <c r="AY322" i="6"/>
  <c r="BA322" i="6" s="1"/>
  <c r="AZ322" i="6"/>
  <c r="B323" i="6"/>
  <c r="AL323" i="6" s="1"/>
  <c r="D323" i="6"/>
  <c r="E323" i="6"/>
  <c r="F323" i="6"/>
  <c r="H323" i="6"/>
  <c r="I323" i="6"/>
  <c r="O323" i="6" s="1"/>
  <c r="K323" i="6"/>
  <c r="J323" i="6" s="1"/>
  <c r="L323" i="6"/>
  <c r="Q323" i="6"/>
  <c r="AA323" i="6"/>
  <c r="AB323" i="6"/>
  <c r="AC323" i="6"/>
  <c r="AG323" i="6" s="1"/>
  <c r="AD323" i="6"/>
  <c r="AE323" i="6"/>
  <c r="AI323" i="6"/>
  <c r="AJ323" i="6"/>
  <c r="AM323" i="6" s="1"/>
  <c r="AK323" i="6"/>
  <c r="AO323" i="6"/>
  <c r="AP323" i="6"/>
  <c r="AQ323" i="6"/>
  <c r="AR323" i="6"/>
  <c r="AS323" i="6"/>
  <c r="AW323" i="6"/>
  <c r="AX323" i="6"/>
  <c r="AY323" i="6"/>
  <c r="BA323" i="6"/>
  <c r="B324" i="6"/>
  <c r="D324" i="6"/>
  <c r="E324" i="6"/>
  <c r="H324" i="6" s="1"/>
  <c r="F324" i="6"/>
  <c r="I324" i="6" s="1"/>
  <c r="O324" i="6" s="1"/>
  <c r="K324" i="6"/>
  <c r="N324" i="6"/>
  <c r="M324" i="6" s="1"/>
  <c r="Q324" i="6"/>
  <c r="AA324" i="6"/>
  <c r="AB324" i="6"/>
  <c r="AC324" i="6"/>
  <c r="AD324" i="6"/>
  <c r="AE324" i="6"/>
  <c r="AI324" i="6"/>
  <c r="AJ324" i="6"/>
  <c r="AK324" i="6"/>
  <c r="AM324" i="6" s="1"/>
  <c r="AO324" i="6"/>
  <c r="AP324" i="6"/>
  <c r="AQ324" i="6"/>
  <c r="AR324" i="6"/>
  <c r="AS324" i="6"/>
  <c r="AU324" i="6"/>
  <c r="AW324" i="6"/>
  <c r="AX324" i="6"/>
  <c r="AY324" i="6"/>
  <c r="B325" i="6"/>
  <c r="D325" i="6"/>
  <c r="E325" i="6"/>
  <c r="F325" i="6"/>
  <c r="L325" i="6"/>
  <c r="Q325" i="6"/>
  <c r="AA325" i="6"/>
  <c r="AB325" i="6"/>
  <c r="AC325" i="6"/>
  <c r="AD325" i="6"/>
  <c r="AG325" i="6" s="1"/>
  <c r="AE325" i="6"/>
  <c r="AF325" i="6"/>
  <c r="AI325" i="6"/>
  <c r="AJ325" i="6"/>
  <c r="AK325" i="6"/>
  <c r="AM325" i="6"/>
  <c r="AO325" i="6"/>
  <c r="AT325" i="6" s="1"/>
  <c r="AP325" i="6"/>
  <c r="AQ325" i="6"/>
  <c r="AR325" i="6"/>
  <c r="AS325" i="6"/>
  <c r="AW325" i="6"/>
  <c r="AX325" i="6"/>
  <c r="AY325" i="6"/>
  <c r="AZ325" i="6"/>
  <c r="BA325" i="6"/>
  <c r="B326" i="6"/>
  <c r="E326" i="6"/>
  <c r="F326" i="6"/>
  <c r="H326" i="6"/>
  <c r="K326" i="6"/>
  <c r="Q326" i="6"/>
  <c r="AA326" i="6"/>
  <c r="AB326" i="6"/>
  <c r="AF326" i="6" s="1"/>
  <c r="AC326" i="6"/>
  <c r="AD326" i="6"/>
  <c r="AE326" i="6"/>
  <c r="AG326" i="6"/>
  <c r="AI326" i="6"/>
  <c r="AJ326" i="6"/>
  <c r="AK326" i="6"/>
  <c r="AO326" i="6"/>
  <c r="AP326" i="6"/>
  <c r="AT326" i="6" s="1"/>
  <c r="AQ326" i="6"/>
  <c r="AU326" i="6" s="1"/>
  <c r="AR326" i="6"/>
  <c r="AS326" i="6"/>
  <c r="AW326" i="6"/>
  <c r="AX326" i="6"/>
  <c r="AY326" i="6"/>
  <c r="AZ326" i="6"/>
  <c r="BA326" i="6"/>
  <c r="B327" i="6"/>
  <c r="D327" i="6"/>
  <c r="E327" i="6"/>
  <c r="F327" i="6"/>
  <c r="H327" i="6"/>
  <c r="K327" i="6"/>
  <c r="J327" i="6" s="1"/>
  <c r="L327" i="6"/>
  <c r="Q327" i="6"/>
  <c r="I327" i="6" s="1"/>
  <c r="O327" i="6" s="1"/>
  <c r="AA327" i="6"/>
  <c r="AB327" i="6"/>
  <c r="AC327" i="6"/>
  <c r="AG327" i="6" s="1"/>
  <c r="AD327" i="6"/>
  <c r="AE327" i="6"/>
  <c r="AI327" i="6"/>
  <c r="AL327" i="6" s="1"/>
  <c r="AJ327" i="6"/>
  <c r="AM327" i="6" s="1"/>
  <c r="AK327" i="6"/>
  <c r="AO327" i="6"/>
  <c r="AP327" i="6"/>
  <c r="AQ327" i="6"/>
  <c r="AR327" i="6"/>
  <c r="AU327" i="6" s="1"/>
  <c r="AS327" i="6"/>
  <c r="AT327" i="6"/>
  <c r="AW327" i="6"/>
  <c r="AX327" i="6"/>
  <c r="AY327" i="6"/>
  <c r="BA327" i="6"/>
  <c r="B328" i="6"/>
  <c r="E328" i="6"/>
  <c r="F328" i="6"/>
  <c r="Q328" i="6"/>
  <c r="AA328" i="6"/>
  <c r="AB328" i="6"/>
  <c r="AC328" i="6"/>
  <c r="AD328" i="6"/>
  <c r="AE328" i="6"/>
  <c r="AI328" i="6"/>
  <c r="AJ328" i="6"/>
  <c r="AK328" i="6"/>
  <c r="AM328" i="6" s="1"/>
  <c r="AO328" i="6"/>
  <c r="AP328" i="6"/>
  <c r="AQ328" i="6"/>
  <c r="AR328" i="6"/>
  <c r="AS328" i="6"/>
  <c r="AU328" i="6"/>
  <c r="AW328" i="6"/>
  <c r="AX328" i="6"/>
  <c r="BA328" i="6" s="1"/>
  <c r="AY328" i="6"/>
  <c r="B329" i="6"/>
  <c r="E329" i="6"/>
  <c r="K329" i="6" s="1"/>
  <c r="F329" i="6"/>
  <c r="L329" i="6"/>
  <c r="AL329" i="6" s="1"/>
  <c r="Q329" i="6"/>
  <c r="AA329" i="6"/>
  <c r="AB329" i="6"/>
  <c r="AC329" i="6"/>
  <c r="AD329" i="6"/>
  <c r="AE329" i="6"/>
  <c r="AF329" i="6"/>
  <c r="AG329" i="6"/>
  <c r="AI329" i="6"/>
  <c r="AJ329" i="6"/>
  <c r="AK329" i="6"/>
  <c r="AM329" i="6"/>
  <c r="AO329" i="6"/>
  <c r="AT329" i="6" s="1"/>
  <c r="AP329" i="6"/>
  <c r="AQ329" i="6"/>
  <c r="AU329" i="6" s="1"/>
  <c r="AR329" i="6"/>
  <c r="AS329" i="6"/>
  <c r="AW329" i="6"/>
  <c r="AX329" i="6"/>
  <c r="BA329" i="6" s="1"/>
  <c r="AY329" i="6"/>
  <c r="AZ329" i="6"/>
  <c r="B330" i="6"/>
  <c r="E330" i="6"/>
  <c r="F330" i="6"/>
  <c r="H330" i="6"/>
  <c r="K330" i="6"/>
  <c r="N330" i="6"/>
  <c r="Q330" i="6"/>
  <c r="AA330" i="6"/>
  <c r="AF330" i="6" s="1"/>
  <c r="AB330" i="6"/>
  <c r="AC330" i="6"/>
  <c r="AD330" i="6"/>
  <c r="AE330" i="6"/>
  <c r="AG330" i="6"/>
  <c r="AI330" i="6"/>
  <c r="AJ330" i="6"/>
  <c r="AM330" i="6" s="1"/>
  <c r="AK330" i="6"/>
  <c r="AO330" i="6"/>
  <c r="AP330" i="6"/>
  <c r="AT330" i="6" s="1"/>
  <c r="AQ330" i="6"/>
  <c r="AR330" i="6"/>
  <c r="AS330" i="6"/>
  <c r="AW330" i="6"/>
  <c r="AX330" i="6"/>
  <c r="AY330" i="6"/>
  <c r="BA330" i="6" s="1"/>
  <c r="AZ330" i="6"/>
  <c r="B331" i="6"/>
  <c r="D331" i="6"/>
  <c r="E331" i="6"/>
  <c r="F331" i="6"/>
  <c r="H331" i="6"/>
  <c r="J331" i="6"/>
  <c r="K331" i="6"/>
  <c r="L331" i="6"/>
  <c r="Q331" i="6"/>
  <c r="I331" i="6" s="1"/>
  <c r="O331" i="6" s="1"/>
  <c r="K318" i="7" s="1"/>
  <c r="AA331" i="6"/>
  <c r="AB331" i="6"/>
  <c r="AC331" i="6"/>
  <c r="AG331" i="6" s="1"/>
  <c r="AD331" i="6"/>
  <c r="AE331" i="6"/>
  <c r="AI331" i="6"/>
  <c r="AJ331" i="6"/>
  <c r="AK331" i="6"/>
  <c r="AM331" i="6" s="1"/>
  <c r="AO331" i="6"/>
  <c r="AP331" i="6"/>
  <c r="AQ331" i="6"/>
  <c r="AR331" i="6"/>
  <c r="AS331" i="6"/>
  <c r="AU331" i="6" s="1"/>
  <c r="AW331" i="6"/>
  <c r="AX331" i="6"/>
  <c r="AY331" i="6"/>
  <c r="BA331" i="6"/>
  <c r="B332" i="6"/>
  <c r="D332" i="6"/>
  <c r="E332" i="6"/>
  <c r="H332" i="6" s="1"/>
  <c r="F332" i="6"/>
  <c r="I332" i="6" s="1"/>
  <c r="O332" i="6" s="1"/>
  <c r="K332" i="6"/>
  <c r="Q332" i="6"/>
  <c r="AA332" i="6"/>
  <c r="AB332" i="6"/>
  <c r="AC332" i="6"/>
  <c r="AG332" i="6" s="1"/>
  <c r="AD332" i="6"/>
  <c r="AE332" i="6"/>
  <c r="AF332" i="6"/>
  <c r="AI332" i="6"/>
  <c r="AJ332" i="6"/>
  <c r="AK332" i="6"/>
  <c r="AM332" i="6" s="1"/>
  <c r="AO332" i="6"/>
  <c r="AP332" i="6"/>
  <c r="AQ332" i="6"/>
  <c r="AR332" i="6"/>
  <c r="AS332" i="6"/>
  <c r="AT332" i="6"/>
  <c r="AU332" i="6"/>
  <c r="AW332" i="6"/>
  <c r="AX332" i="6"/>
  <c r="BA332" i="6" s="1"/>
  <c r="AY332" i="6"/>
  <c r="B333" i="6"/>
  <c r="E333" i="6"/>
  <c r="F333" i="6"/>
  <c r="I333" i="6" s="1"/>
  <c r="O333" i="6" s="1"/>
  <c r="H333" i="6"/>
  <c r="L333" i="6"/>
  <c r="AL333" i="6" s="1"/>
  <c r="Q333" i="6"/>
  <c r="AA333" i="6"/>
  <c r="AB333" i="6"/>
  <c r="AC333" i="6"/>
  <c r="AD333" i="6"/>
  <c r="AG333" i="6" s="1"/>
  <c r="AE333" i="6"/>
  <c r="AF333" i="6"/>
  <c r="AI333" i="6"/>
  <c r="AJ333" i="6"/>
  <c r="AK333" i="6"/>
  <c r="AM333" i="6"/>
  <c r="AO333" i="6"/>
  <c r="AT333" i="6" s="1"/>
  <c r="AP333" i="6"/>
  <c r="AQ333" i="6"/>
  <c r="AU333" i="6" s="1"/>
  <c r="AR333" i="6"/>
  <c r="AS333" i="6"/>
  <c r="AW333" i="6"/>
  <c r="AX333" i="6"/>
  <c r="AY333" i="6"/>
  <c r="AZ333" i="6"/>
  <c r="B334" i="6"/>
  <c r="E334" i="6"/>
  <c r="F334" i="6"/>
  <c r="H334" i="6"/>
  <c r="K334" i="6"/>
  <c r="N334" i="6"/>
  <c r="Q334" i="6"/>
  <c r="AA334" i="6"/>
  <c r="AB334" i="6"/>
  <c r="AC334" i="6"/>
  <c r="AD334" i="6"/>
  <c r="AE334" i="6"/>
  <c r="AF334" i="6"/>
  <c r="AG334" i="6"/>
  <c r="AI334" i="6"/>
  <c r="AJ334" i="6"/>
  <c r="AM334" i="6" s="1"/>
  <c r="AK334" i="6"/>
  <c r="AO334" i="6"/>
  <c r="AP334" i="6"/>
  <c r="AQ334" i="6"/>
  <c r="AR334" i="6"/>
  <c r="AS334" i="6"/>
  <c r="AT334" i="6"/>
  <c r="AW334" i="6"/>
  <c r="AX334" i="6"/>
  <c r="AY334" i="6"/>
  <c r="BA334" i="6" s="1"/>
  <c r="AZ334" i="6"/>
  <c r="B335" i="6"/>
  <c r="D335" i="6"/>
  <c r="E335" i="6"/>
  <c r="F335" i="6"/>
  <c r="H335" i="6"/>
  <c r="I335" i="6"/>
  <c r="O335" i="6" s="1"/>
  <c r="K335" i="6"/>
  <c r="L335" i="6"/>
  <c r="Q335" i="6"/>
  <c r="AA335" i="6"/>
  <c r="AB335" i="6"/>
  <c r="AC335" i="6"/>
  <c r="AD335" i="6"/>
  <c r="AE335" i="6"/>
  <c r="AI335" i="6"/>
  <c r="AJ335" i="6"/>
  <c r="AM335" i="6" s="1"/>
  <c r="AK335" i="6"/>
  <c r="AO335" i="6"/>
  <c r="AP335" i="6"/>
  <c r="AQ335" i="6"/>
  <c r="AR335" i="6"/>
  <c r="AS335" i="6"/>
  <c r="AU335" i="6"/>
  <c r="AW335" i="6"/>
  <c r="AX335" i="6"/>
  <c r="AY335" i="6"/>
  <c r="BA335" i="6"/>
  <c r="B336" i="6"/>
  <c r="E336" i="6"/>
  <c r="H336" i="6" s="1"/>
  <c r="F336" i="6"/>
  <c r="K336" i="6"/>
  <c r="N336" i="6"/>
  <c r="Q336" i="6"/>
  <c r="AA336" i="6"/>
  <c r="AB336" i="6"/>
  <c r="AF336" i="6" s="1"/>
  <c r="AC336" i="6"/>
  <c r="AD336" i="6"/>
  <c r="AE336" i="6"/>
  <c r="AI336" i="6"/>
  <c r="AJ336" i="6"/>
  <c r="AK336" i="6"/>
  <c r="AM336" i="6"/>
  <c r="AO336" i="6"/>
  <c r="AP336" i="6"/>
  <c r="AQ336" i="6"/>
  <c r="AR336" i="6"/>
  <c r="AS336" i="6"/>
  <c r="AU336" i="6"/>
  <c r="AW336" i="6"/>
  <c r="AX336" i="6"/>
  <c r="AY336" i="6"/>
  <c r="B337" i="6"/>
  <c r="E337" i="6"/>
  <c r="F337" i="6"/>
  <c r="H337" i="6"/>
  <c r="L337" i="6"/>
  <c r="N337" i="6"/>
  <c r="Q337" i="6"/>
  <c r="AA337" i="6"/>
  <c r="AB337" i="6"/>
  <c r="AC337" i="6"/>
  <c r="AD337" i="6"/>
  <c r="AE337" i="6"/>
  <c r="AF337" i="6"/>
  <c r="AI337" i="6"/>
  <c r="AJ337" i="6"/>
  <c r="AK337" i="6"/>
  <c r="AM337" i="6"/>
  <c r="AO337" i="6"/>
  <c r="AP337" i="6"/>
  <c r="AQ337" i="6"/>
  <c r="AU337" i="6" s="1"/>
  <c r="AR337" i="6"/>
  <c r="AS337" i="6"/>
  <c r="AW337" i="6"/>
  <c r="AX337" i="6"/>
  <c r="AY337" i="6"/>
  <c r="AZ337" i="6"/>
  <c r="BA337" i="6"/>
  <c r="B338" i="6"/>
  <c r="E338" i="6"/>
  <c r="F338" i="6"/>
  <c r="H338" i="6"/>
  <c r="K338" i="6"/>
  <c r="Q338" i="6"/>
  <c r="AA338" i="6"/>
  <c r="AB338" i="6"/>
  <c r="AF338" i="6" s="1"/>
  <c r="AC338" i="6"/>
  <c r="AD338" i="6"/>
  <c r="AE338" i="6"/>
  <c r="AG338" i="6"/>
  <c r="AI338" i="6"/>
  <c r="AJ338" i="6"/>
  <c r="AK338" i="6"/>
  <c r="AO338" i="6"/>
  <c r="AP338" i="6"/>
  <c r="AQ338" i="6"/>
  <c r="AU338" i="6" s="1"/>
  <c r="AR338" i="6"/>
  <c r="AS338" i="6"/>
  <c r="AT338" i="6"/>
  <c r="AW338" i="6"/>
  <c r="AX338" i="6"/>
  <c r="AY338" i="6"/>
  <c r="BA338" i="6" s="1"/>
  <c r="AZ338" i="6"/>
  <c r="B339" i="6"/>
  <c r="AL339" i="6" s="1"/>
  <c r="D339" i="6"/>
  <c r="E339" i="6"/>
  <c r="F339" i="6"/>
  <c r="H339" i="6"/>
  <c r="I339" i="6"/>
  <c r="O339" i="6" s="1"/>
  <c r="K339" i="6"/>
  <c r="J339" i="6" s="1"/>
  <c r="L339" i="6"/>
  <c r="Q339" i="6"/>
  <c r="AA339" i="6"/>
  <c r="AB339" i="6"/>
  <c r="AC339" i="6"/>
  <c r="AG339" i="6" s="1"/>
  <c r="AD339" i="6"/>
  <c r="AE339" i="6"/>
  <c r="AI339" i="6"/>
  <c r="AJ339" i="6"/>
  <c r="AM339" i="6" s="1"/>
  <c r="AK339" i="6"/>
  <c r="AO339" i="6"/>
  <c r="AP339" i="6"/>
  <c r="AQ339" i="6"/>
  <c r="AR339" i="6"/>
  <c r="AS339" i="6"/>
  <c r="AW339" i="6"/>
  <c r="AX339" i="6"/>
  <c r="AY339" i="6"/>
  <c r="BA339" i="6"/>
  <c r="B340" i="6"/>
  <c r="D340" i="6"/>
  <c r="E340" i="6"/>
  <c r="H340" i="6" s="1"/>
  <c r="F340" i="6"/>
  <c r="I340" i="6" s="1"/>
  <c r="O340" i="6" s="1"/>
  <c r="K340" i="6"/>
  <c r="N340" i="6"/>
  <c r="M340" i="6" s="1"/>
  <c r="Q340" i="6"/>
  <c r="AA340" i="6"/>
  <c r="AB340" i="6"/>
  <c r="AC340" i="6"/>
  <c r="AD340" i="6"/>
  <c r="AE340" i="6"/>
  <c r="AI340" i="6"/>
  <c r="AJ340" i="6"/>
  <c r="AK340" i="6"/>
  <c r="AM340" i="6" s="1"/>
  <c r="AO340" i="6"/>
  <c r="AP340" i="6"/>
  <c r="AQ340" i="6"/>
  <c r="AR340" i="6"/>
  <c r="AS340" i="6"/>
  <c r="AU340" i="6"/>
  <c r="AW340" i="6"/>
  <c r="AX340" i="6"/>
  <c r="AY340" i="6"/>
  <c r="B341" i="6"/>
  <c r="D341" i="6"/>
  <c r="E341" i="6"/>
  <c r="F341" i="6"/>
  <c r="L341" i="6"/>
  <c r="Q341" i="6"/>
  <c r="AA341" i="6"/>
  <c r="AB341" i="6"/>
  <c r="AC341" i="6"/>
  <c r="AD341" i="6"/>
  <c r="AG341" i="6" s="1"/>
  <c r="AE341" i="6"/>
  <c r="AF341" i="6"/>
  <c r="AI341" i="6"/>
  <c r="AJ341" i="6"/>
  <c r="AK341" i="6"/>
  <c r="AM341" i="6"/>
  <c r="AO341" i="6"/>
  <c r="AT341" i="6" s="1"/>
  <c r="AP341" i="6"/>
  <c r="AQ341" i="6"/>
  <c r="AR341" i="6"/>
  <c r="AS341" i="6"/>
  <c r="AW341" i="6"/>
  <c r="AX341" i="6"/>
  <c r="AY341" i="6"/>
  <c r="AZ341" i="6"/>
  <c r="BA341" i="6"/>
  <c r="B342" i="6"/>
  <c r="E342" i="6"/>
  <c r="F342" i="6"/>
  <c r="H342" i="6"/>
  <c r="K342" i="6"/>
  <c r="Q342" i="6"/>
  <c r="AA342" i="6"/>
  <c r="AB342" i="6"/>
  <c r="AF342" i="6" s="1"/>
  <c r="AC342" i="6"/>
  <c r="AD342" i="6"/>
  <c r="AE342" i="6"/>
  <c r="AG342" i="6"/>
  <c r="AI342" i="6"/>
  <c r="AJ342" i="6"/>
  <c r="AK342" i="6"/>
  <c r="AO342" i="6"/>
  <c r="AP342" i="6"/>
  <c r="AQ342" i="6"/>
  <c r="AU342" i="6" s="1"/>
  <c r="AR342" i="6"/>
  <c r="AS342" i="6"/>
  <c r="AT342" i="6"/>
  <c r="AW342" i="6"/>
  <c r="AX342" i="6"/>
  <c r="AY342" i="6"/>
  <c r="AZ342" i="6"/>
  <c r="BA342" i="6"/>
  <c r="B343" i="6"/>
  <c r="D343" i="6"/>
  <c r="E343" i="6"/>
  <c r="F343" i="6"/>
  <c r="H343" i="6"/>
  <c r="J343" i="6"/>
  <c r="K343" i="6"/>
  <c r="L343" i="6"/>
  <c r="Q343" i="6"/>
  <c r="I343" i="6" s="1"/>
  <c r="O343" i="6" s="1"/>
  <c r="AA343" i="6"/>
  <c r="AB343" i="6"/>
  <c r="AC343" i="6"/>
  <c r="AG343" i="6" s="1"/>
  <c r="AD343" i="6"/>
  <c r="AE343" i="6"/>
  <c r="AI343" i="6"/>
  <c r="AL343" i="6" s="1"/>
  <c r="AJ343" i="6"/>
  <c r="AM343" i="6" s="1"/>
  <c r="AK343" i="6"/>
  <c r="AO343" i="6"/>
  <c r="AP343" i="6"/>
  <c r="AQ343" i="6"/>
  <c r="AR343" i="6"/>
  <c r="AU343" i="6" s="1"/>
  <c r="AS343" i="6"/>
  <c r="AT343" i="6"/>
  <c r="AW343" i="6"/>
  <c r="AX343" i="6"/>
  <c r="AY343" i="6"/>
  <c r="BA343" i="6"/>
  <c r="B344" i="6"/>
  <c r="E344" i="6"/>
  <c r="F344" i="6"/>
  <c r="Q344" i="6"/>
  <c r="AA344" i="6"/>
  <c r="AB344" i="6"/>
  <c r="AC344" i="6"/>
  <c r="AD344" i="6"/>
  <c r="AE344" i="6"/>
  <c r="AI344" i="6"/>
  <c r="AJ344" i="6"/>
  <c r="AK344" i="6"/>
  <c r="AM344" i="6" s="1"/>
  <c r="AO344" i="6"/>
  <c r="AP344" i="6"/>
  <c r="AQ344" i="6"/>
  <c r="AR344" i="6"/>
  <c r="AS344" i="6"/>
  <c r="AU344" i="6"/>
  <c r="AW344" i="6"/>
  <c r="AX344" i="6"/>
  <c r="BA344" i="6" s="1"/>
  <c r="AY344" i="6"/>
  <c r="B345" i="6"/>
  <c r="E345" i="6"/>
  <c r="K345" i="6" s="1"/>
  <c r="F345" i="6"/>
  <c r="Q345" i="6"/>
  <c r="AA345" i="6"/>
  <c r="AB345" i="6"/>
  <c r="AC345" i="6"/>
  <c r="AD345" i="6"/>
  <c r="AE345" i="6"/>
  <c r="AF345" i="6"/>
  <c r="AG345" i="6"/>
  <c r="AI345" i="6"/>
  <c r="AJ345" i="6"/>
  <c r="AK345" i="6"/>
  <c r="AM345" i="6"/>
  <c r="AO345" i="6"/>
  <c r="AT345" i="6" s="1"/>
  <c r="AP345" i="6"/>
  <c r="AQ345" i="6"/>
  <c r="AU345" i="6" s="1"/>
  <c r="AR345" i="6"/>
  <c r="AS345" i="6"/>
  <c r="AW345" i="6"/>
  <c r="AX345" i="6"/>
  <c r="BA345" i="6" s="1"/>
  <c r="AY345" i="6"/>
  <c r="AZ345" i="6"/>
  <c r="B346" i="6"/>
  <c r="E346" i="6"/>
  <c r="F346" i="6"/>
  <c r="H346" i="6"/>
  <c r="K346" i="6"/>
  <c r="N346" i="6"/>
  <c r="Q346" i="6"/>
  <c r="AA346" i="6"/>
  <c r="AF346" i="6" s="1"/>
  <c r="AB346" i="6"/>
  <c r="AC346" i="6"/>
  <c r="AD346" i="6"/>
  <c r="AE346" i="6"/>
  <c r="AG346" i="6"/>
  <c r="AI346" i="6"/>
  <c r="AJ346" i="6"/>
  <c r="AM346" i="6" s="1"/>
  <c r="AK346" i="6"/>
  <c r="AO346" i="6"/>
  <c r="AP346" i="6"/>
  <c r="AT346" i="6" s="1"/>
  <c r="AQ346" i="6"/>
  <c r="AR346" i="6"/>
  <c r="AS346" i="6"/>
  <c r="AW346" i="6"/>
  <c r="AX346" i="6"/>
  <c r="AY346" i="6"/>
  <c r="BA346" i="6" s="1"/>
  <c r="AZ346" i="6"/>
  <c r="B347" i="6"/>
  <c r="D347" i="6"/>
  <c r="E347" i="6"/>
  <c r="F347" i="6"/>
  <c r="H347" i="6"/>
  <c r="J347" i="6"/>
  <c r="K347" i="6"/>
  <c r="L347" i="6"/>
  <c r="Q347" i="6"/>
  <c r="I347" i="6" s="1"/>
  <c r="O347" i="6" s="1"/>
  <c r="AA347" i="6"/>
  <c r="AB347" i="6"/>
  <c r="AC347" i="6"/>
  <c r="AG347" i="6" s="1"/>
  <c r="AD347" i="6"/>
  <c r="AE347" i="6"/>
  <c r="AI347" i="6"/>
  <c r="AJ347" i="6"/>
  <c r="AK347" i="6"/>
  <c r="AM347" i="6" s="1"/>
  <c r="AO347" i="6"/>
  <c r="AP347" i="6"/>
  <c r="AQ347" i="6"/>
  <c r="AR347" i="6"/>
  <c r="AS347" i="6"/>
  <c r="AU347" i="6" s="1"/>
  <c r="AW347" i="6"/>
  <c r="AX347" i="6"/>
  <c r="AY347" i="6"/>
  <c r="BA347" i="6"/>
  <c r="B348" i="6"/>
  <c r="D348" i="6"/>
  <c r="E348" i="6"/>
  <c r="H348" i="6" s="1"/>
  <c r="F348" i="6"/>
  <c r="I348" i="6" s="1"/>
  <c r="O348" i="6" s="1"/>
  <c r="K348" i="6"/>
  <c r="Q348" i="6"/>
  <c r="AA348" i="6"/>
  <c r="AB348" i="6"/>
  <c r="AC348" i="6"/>
  <c r="AG348" i="6" s="1"/>
  <c r="AD348" i="6"/>
  <c r="AE348" i="6"/>
  <c r="AF348" i="6"/>
  <c r="AI348" i="6"/>
  <c r="AJ348" i="6"/>
  <c r="AK348" i="6"/>
  <c r="AM348" i="6" s="1"/>
  <c r="AO348" i="6"/>
  <c r="AP348" i="6"/>
  <c r="AQ348" i="6"/>
  <c r="AR348" i="6"/>
  <c r="AS348" i="6"/>
  <c r="AT348" i="6"/>
  <c r="AU348" i="6"/>
  <c r="AW348" i="6"/>
  <c r="AX348" i="6"/>
  <c r="BA348" i="6" s="1"/>
  <c r="AY348" i="6"/>
  <c r="B349" i="6"/>
  <c r="E349" i="6"/>
  <c r="F349" i="6"/>
  <c r="I349" i="6" s="1"/>
  <c r="O349" i="6" s="1"/>
  <c r="H349" i="6"/>
  <c r="L349" i="6"/>
  <c r="AL349" i="6" s="1"/>
  <c r="Q349" i="6"/>
  <c r="AA349" i="6"/>
  <c r="AB349" i="6"/>
  <c r="AC349" i="6"/>
  <c r="AD349" i="6"/>
  <c r="AG349" i="6" s="1"/>
  <c r="AE349" i="6"/>
  <c r="AF349" i="6"/>
  <c r="AI349" i="6"/>
  <c r="AJ349" i="6"/>
  <c r="AK349" i="6"/>
  <c r="AM349" i="6"/>
  <c r="AO349" i="6"/>
  <c r="AT349" i="6" s="1"/>
  <c r="AP349" i="6"/>
  <c r="AQ349" i="6"/>
  <c r="AU349" i="6" s="1"/>
  <c r="AR349" i="6"/>
  <c r="AS349" i="6"/>
  <c r="AW349" i="6"/>
  <c r="AX349" i="6"/>
  <c r="AY349" i="6"/>
  <c r="AZ349" i="6"/>
  <c r="B350" i="6"/>
  <c r="E350" i="6"/>
  <c r="F350" i="6"/>
  <c r="H350" i="6"/>
  <c r="K350" i="6"/>
  <c r="N350" i="6"/>
  <c r="Q350" i="6"/>
  <c r="AA350" i="6"/>
  <c r="AB350" i="6"/>
  <c r="AC350" i="6"/>
  <c r="AD350" i="6"/>
  <c r="AE350" i="6"/>
  <c r="AF350" i="6"/>
  <c r="AG350" i="6"/>
  <c r="AI350" i="6"/>
  <c r="AJ350" i="6"/>
  <c r="AM350" i="6" s="1"/>
  <c r="AK350" i="6"/>
  <c r="AO350" i="6"/>
  <c r="AP350" i="6"/>
  <c r="AQ350" i="6"/>
  <c r="AR350" i="6"/>
  <c r="AS350" i="6"/>
  <c r="AT350" i="6"/>
  <c r="AW350" i="6"/>
  <c r="AX350" i="6"/>
  <c r="AY350" i="6"/>
  <c r="BA350" i="6" s="1"/>
  <c r="AZ350" i="6"/>
  <c r="B351" i="6"/>
  <c r="D351" i="6"/>
  <c r="E351" i="6"/>
  <c r="F351" i="6"/>
  <c r="H351" i="6"/>
  <c r="I351" i="6"/>
  <c r="O351" i="6" s="1"/>
  <c r="K351" i="6"/>
  <c r="L351" i="6"/>
  <c r="J351" i="6" s="1"/>
  <c r="Q351" i="6"/>
  <c r="AA351" i="6"/>
  <c r="AB351" i="6"/>
  <c r="AC351" i="6"/>
  <c r="AD351" i="6"/>
  <c r="AE351" i="6"/>
  <c r="AI351" i="6"/>
  <c r="AJ351" i="6"/>
  <c r="AK351" i="6"/>
  <c r="AM351" i="6"/>
  <c r="AO351" i="6"/>
  <c r="AP351" i="6"/>
  <c r="AQ351" i="6"/>
  <c r="AR351" i="6"/>
  <c r="AS351" i="6"/>
  <c r="AU351" i="6" s="1"/>
  <c r="AW351" i="6"/>
  <c r="AX351" i="6"/>
  <c r="AY351" i="6"/>
  <c r="BA351" i="6"/>
  <c r="B352" i="6"/>
  <c r="E352" i="6"/>
  <c r="H352" i="6" s="1"/>
  <c r="F352" i="6"/>
  <c r="L352" i="6" s="1"/>
  <c r="K352" i="6"/>
  <c r="N352" i="6"/>
  <c r="Q352" i="6"/>
  <c r="AA352" i="6"/>
  <c r="AB352" i="6"/>
  <c r="AF352" i="6" s="1"/>
  <c r="AC352" i="6"/>
  <c r="AD352" i="6"/>
  <c r="AE352" i="6"/>
  <c r="AI352" i="6"/>
  <c r="AJ352" i="6"/>
  <c r="AK352" i="6"/>
  <c r="AL352" i="6"/>
  <c r="AM352" i="6"/>
  <c r="AO352" i="6"/>
  <c r="AP352" i="6"/>
  <c r="AQ352" i="6"/>
  <c r="AR352" i="6"/>
  <c r="AS352" i="6"/>
  <c r="AU352" i="6"/>
  <c r="AW352" i="6"/>
  <c r="AX352" i="6"/>
  <c r="AY352" i="6"/>
  <c r="B353" i="6"/>
  <c r="E353" i="6"/>
  <c r="F353" i="6"/>
  <c r="H353" i="6"/>
  <c r="L353" i="6"/>
  <c r="N353" i="6"/>
  <c r="Q353" i="6"/>
  <c r="AA353" i="6"/>
  <c r="AB353" i="6"/>
  <c r="AC353" i="6"/>
  <c r="AD353" i="6"/>
  <c r="AE353" i="6"/>
  <c r="AF353" i="6"/>
  <c r="AI353" i="6"/>
  <c r="AJ353" i="6"/>
  <c r="AK353" i="6"/>
  <c r="AM353" i="6"/>
  <c r="AO353" i="6"/>
  <c r="AP353" i="6"/>
  <c r="AQ353" i="6"/>
  <c r="AU353" i="6" s="1"/>
  <c r="AR353" i="6"/>
  <c r="AS353" i="6"/>
  <c r="AW353" i="6"/>
  <c r="AX353" i="6"/>
  <c r="AY353" i="6"/>
  <c r="AZ353" i="6"/>
  <c r="BA353" i="6"/>
  <c r="B354" i="6"/>
  <c r="E354" i="6"/>
  <c r="F354" i="6"/>
  <c r="H354" i="6"/>
  <c r="K354" i="6"/>
  <c r="Q354" i="6"/>
  <c r="AA354" i="6"/>
  <c r="AB354" i="6"/>
  <c r="AF354" i="6" s="1"/>
  <c r="AC354" i="6"/>
  <c r="AD354" i="6"/>
  <c r="AE354" i="6"/>
  <c r="AG354" i="6"/>
  <c r="AI354" i="6"/>
  <c r="AJ354" i="6"/>
  <c r="AK354" i="6"/>
  <c r="AO354" i="6"/>
  <c r="AP354" i="6"/>
  <c r="AQ354" i="6"/>
  <c r="AU354" i="6" s="1"/>
  <c r="AR354" i="6"/>
  <c r="AS354" i="6"/>
  <c r="AT354" i="6"/>
  <c r="AW354" i="6"/>
  <c r="AX354" i="6"/>
  <c r="AY354" i="6"/>
  <c r="BA354" i="6" s="1"/>
  <c r="AZ354" i="6"/>
  <c r="B355" i="6"/>
  <c r="D355" i="6"/>
  <c r="E355" i="6"/>
  <c r="F355" i="6"/>
  <c r="H355" i="6"/>
  <c r="I355" i="6"/>
  <c r="O355" i="6" s="1"/>
  <c r="K355" i="6"/>
  <c r="J355" i="6" s="1"/>
  <c r="L355" i="6"/>
  <c r="Q355" i="6"/>
  <c r="AA355" i="6"/>
  <c r="AB355" i="6"/>
  <c r="AC355" i="6"/>
  <c r="AG355" i="6" s="1"/>
  <c r="AD355" i="6"/>
  <c r="AE355" i="6"/>
  <c r="AI355" i="6"/>
  <c r="AJ355" i="6"/>
  <c r="AM355" i="6" s="1"/>
  <c r="AK355" i="6"/>
  <c r="AO355" i="6"/>
  <c r="AP355" i="6"/>
  <c r="AQ355" i="6"/>
  <c r="AR355" i="6"/>
  <c r="AU355" i="6" s="1"/>
  <c r="AS355" i="6"/>
  <c r="AW355" i="6"/>
  <c r="AX355" i="6"/>
  <c r="AY355" i="6"/>
  <c r="BA355" i="6"/>
  <c r="B356" i="6"/>
  <c r="D356" i="6"/>
  <c r="E356" i="6"/>
  <c r="H356" i="6" s="1"/>
  <c r="F356" i="6"/>
  <c r="I356" i="6" s="1"/>
  <c r="O356" i="6" s="1"/>
  <c r="K356" i="6"/>
  <c r="N356" i="6"/>
  <c r="M356" i="6" s="1"/>
  <c r="Q356" i="6"/>
  <c r="AA356" i="6"/>
  <c r="AB356" i="6"/>
  <c r="AC356" i="6"/>
  <c r="AD356" i="6"/>
  <c r="AE356" i="6"/>
  <c r="AI356" i="6"/>
  <c r="AJ356" i="6"/>
  <c r="AK356" i="6"/>
  <c r="AM356" i="6" s="1"/>
  <c r="AO356" i="6"/>
  <c r="AP356" i="6"/>
  <c r="AQ356" i="6"/>
  <c r="AR356" i="6"/>
  <c r="AS356" i="6"/>
  <c r="AU356" i="6"/>
  <c r="AW356" i="6"/>
  <c r="AX356" i="6"/>
  <c r="AY356" i="6"/>
  <c r="B357" i="6"/>
  <c r="D357" i="6"/>
  <c r="E357" i="6"/>
  <c r="F357" i="6"/>
  <c r="L357" i="6"/>
  <c r="Q357" i="6"/>
  <c r="AA357" i="6"/>
  <c r="AB357" i="6"/>
  <c r="AC357" i="6"/>
  <c r="AD357" i="6"/>
  <c r="AG357" i="6" s="1"/>
  <c r="AE357" i="6"/>
  <c r="AF357" i="6"/>
  <c r="AI357" i="6"/>
  <c r="AJ357" i="6"/>
  <c r="AK357" i="6"/>
  <c r="AM357" i="6"/>
  <c r="AO357" i="6"/>
  <c r="AT357" i="6" s="1"/>
  <c r="AP357" i="6"/>
  <c r="AQ357" i="6"/>
  <c r="AR357" i="6"/>
  <c r="AS357" i="6"/>
  <c r="AW357" i="6"/>
  <c r="AX357" i="6"/>
  <c r="AY357" i="6"/>
  <c r="AZ357" i="6"/>
  <c r="BA357" i="6"/>
  <c r="B358" i="6"/>
  <c r="E358" i="6"/>
  <c r="F358" i="6"/>
  <c r="H358" i="6"/>
  <c r="K358" i="6"/>
  <c r="Q358" i="6"/>
  <c r="AA358" i="6"/>
  <c r="AB358" i="6"/>
  <c r="AF358" i="6" s="1"/>
  <c r="AC358" i="6"/>
  <c r="AD358" i="6"/>
  <c r="AE358" i="6"/>
  <c r="AG358" i="6"/>
  <c r="AI358" i="6"/>
  <c r="AJ358" i="6"/>
  <c r="AK358" i="6"/>
  <c r="AO358" i="6"/>
  <c r="AP358" i="6"/>
  <c r="AQ358" i="6"/>
  <c r="AU358" i="6" s="1"/>
  <c r="AR358" i="6"/>
  <c r="AS358" i="6"/>
  <c r="AT358" i="6"/>
  <c r="AW358" i="6"/>
  <c r="AX358" i="6"/>
  <c r="AY358" i="6"/>
  <c r="AZ358" i="6"/>
  <c r="BA358" i="6"/>
  <c r="B359" i="6"/>
  <c r="D359" i="6"/>
  <c r="E359" i="6"/>
  <c r="F359" i="6"/>
  <c r="H359" i="6"/>
  <c r="J359" i="6"/>
  <c r="K359" i="6"/>
  <c r="L359" i="6"/>
  <c r="Q359" i="6"/>
  <c r="I359" i="6" s="1"/>
  <c r="O359" i="6" s="1"/>
  <c r="AA359" i="6"/>
  <c r="AB359" i="6"/>
  <c r="AC359" i="6"/>
  <c r="AG359" i="6" s="1"/>
  <c r="AD359" i="6"/>
  <c r="AE359" i="6"/>
  <c r="AI359" i="6"/>
  <c r="AL359" i="6" s="1"/>
  <c r="AJ359" i="6"/>
  <c r="AM359" i="6" s="1"/>
  <c r="AK359" i="6"/>
  <c r="AO359" i="6"/>
  <c r="AP359" i="6"/>
  <c r="AQ359" i="6"/>
  <c r="AR359" i="6"/>
  <c r="AU359" i="6" s="1"/>
  <c r="AS359" i="6"/>
  <c r="AT359" i="6"/>
  <c r="AW359" i="6"/>
  <c r="AX359" i="6"/>
  <c r="AY359" i="6"/>
  <c r="BA359" i="6"/>
  <c r="B360" i="6"/>
  <c r="E360" i="6"/>
  <c r="F360" i="6"/>
  <c r="Q360" i="6"/>
  <c r="AA360" i="6"/>
  <c r="AB360" i="6"/>
  <c r="AC360" i="6"/>
  <c r="AD360" i="6"/>
  <c r="AE360" i="6"/>
  <c r="AI360" i="6"/>
  <c r="AJ360" i="6"/>
  <c r="AK360" i="6"/>
  <c r="AM360" i="6" s="1"/>
  <c r="AO360" i="6"/>
  <c r="AP360" i="6"/>
  <c r="AQ360" i="6"/>
  <c r="AR360" i="6"/>
  <c r="AS360" i="6"/>
  <c r="AU360" i="6"/>
  <c r="AW360" i="6"/>
  <c r="AX360" i="6"/>
  <c r="BA360" i="6" s="1"/>
  <c r="AY360" i="6"/>
  <c r="B361" i="6"/>
  <c r="E361" i="6"/>
  <c r="K361" i="6" s="1"/>
  <c r="F361" i="6"/>
  <c r="Q361" i="6"/>
  <c r="AA361" i="6"/>
  <c r="AB361" i="6"/>
  <c r="AC361" i="6"/>
  <c r="AD361" i="6"/>
  <c r="AE361" i="6"/>
  <c r="AF361" i="6"/>
  <c r="AG361" i="6"/>
  <c r="AI361" i="6"/>
  <c r="AJ361" i="6"/>
  <c r="AK361" i="6"/>
  <c r="AM361" i="6"/>
  <c r="AO361" i="6"/>
  <c r="AT361" i="6" s="1"/>
  <c r="AP361" i="6"/>
  <c r="AQ361" i="6"/>
  <c r="AU361" i="6" s="1"/>
  <c r="AR361" i="6"/>
  <c r="AS361" i="6"/>
  <c r="AW361" i="6"/>
  <c r="AX361" i="6"/>
  <c r="BA361" i="6" s="1"/>
  <c r="AY361" i="6"/>
  <c r="AZ361" i="6"/>
  <c r="B362" i="6"/>
  <c r="E362" i="6"/>
  <c r="F362" i="6"/>
  <c r="H362" i="6"/>
  <c r="K362" i="6"/>
  <c r="N362" i="6"/>
  <c r="Q362" i="6"/>
  <c r="AA362" i="6"/>
  <c r="AF362" i="6" s="1"/>
  <c r="AB362" i="6"/>
  <c r="AC362" i="6"/>
  <c r="AD362" i="6"/>
  <c r="AE362" i="6"/>
  <c r="AG362" i="6"/>
  <c r="AI362" i="6"/>
  <c r="AJ362" i="6"/>
  <c r="AM362" i="6" s="1"/>
  <c r="AK362" i="6"/>
  <c r="AO362" i="6"/>
  <c r="AP362" i="6"/>
  <c r="AT362" i="6" s="1"/>
  <c r="AQ362" i="6"/>
  <c r="AR362" i="6"/>
  <c r="AS362" i="6"/>
  <c r="AW362" i="6"/>
  <c r="AX362" i="6"/>
  <c r="AY362" i="6"/>
  <c r="BA362" i="6" s="1"/>
  <c r="AZ362" i="6"/>
  <c r="B363" i="6"/>
  <c r="D363" i="6"/>
  <c r="E363" i="6"/>
  <c r="F363" i="6"/>
  <c r="H363" i="6"/>
  <c r="J363" i="6"/>
  <c r="K363" i="6"/>
  <c r="L363" i="6"/>
  <c r="Q363" i="6"/>
  <c r="I363" i="6" s="1"/>
  <c r="O363" i="6" s="1"/>
  <c r="AA363" i="6"/>
  <c r="AB363" i="6"/>
  <c r="AC363" i="6"/>
  <c r="AG363" i="6" s="1"/>
  <c r="AD363" i="6"/>
  <c r="AE363" i="6"/>
  <c r="AI363" i="6"/>
  <c r="AJ363" i="6"/>
  <c r="AK363" i="6"/>
  <c r="AM363" i="6"/>
  <c r="AO363" i="6"/>
  <c r="AP363" i="6"/>
  <c r="AQ363" i="6"/>
  <c r="AR363" i="6"/>
  <c r="AS363" i="6"/>
  <c r="AU363" i="6" s="1"/>
  <c r="AW363" i="6"/>
  <c r="AX363" i="6"/>
  <c r="AY363" i="6"/>
  <c r="BA363" i="6"/>
  <c r="AO364" i="6"/>
  <c r="AP364" i="6"/>
  <c r="AO365" i="6"/>
  <c r="AP365" i="6"/>
  <c r="AO366" i="6"/>
  <c r="AP366" i="6"/>
  <c r="AO367" i="6"/>
  <c r="AP367" i="6"/>
  <c r="AO368" i="6"/>
  <c r="AP368" i="6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B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G7" i="8"/>
  <c r="AH7" i="8"/>
  <c r="AM7" i="8"/>
  <c r="AN7" i="8"/>
  <c r="AO7" i="8"/>
  <c r="AP7" i="8"/>
  <c r="AQ7" i="8"/>
  <c r="AR7" i="8"/>
  <c r="AS7" i="8"/>
  <c r="AT7" i="8"/>
  <c r="AW7" i="8"/>
  <c r="B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G8" i="8"/>
  <c r="AH8" i="8"/>
  <c r="AM8" i="8"/>
  <c r="AN8" i="8"/>
  <c r="AO8" i="8"/>
  <c r="AP8" i="8"/>
  <c r="AQ8" i="8"/>
  <c r="AR8" i="8"/>
  <c r="AS8" i="8"/>
  <c r="AT8" i="8"/>
  <c r="AW8" i="8"/>
  <c r="B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G9" i="8"/>
  <c r="AH9" i="8"/>
  <c r="AM9" i="8"/>
  <c r="AN9" i="8"/>
  <c r="AO9" i="8"/>
  <c r="AP9" i="8"/>
  <c r="AQ9" i="8"/>
  <c r="AR9" i="8"/>
  <c r="AS9" i="8"/>
  <c r="AT9" i="8"/>
  <c r="AW9" i="8"/>
  <c r="D1" i="2"/>
  <c r="E1" i="2"/>
  <c r="G1" i="2"/>
  <c r="J1" i="2"/>
  <c r="L1" i="2"/>
  <c r="N1" i="2"/>
  <c r="Q1" i="2"/>
  <c r="A2" i="2"/>
  <c r="B2" i="2"/>
  <c r="D2" i="2"/>
  <c r="A3" i="2"/>
  <c r="B3" i="2"/>
  <c r="D3" i="2"/>
  <c r="E3" i="2"/>
  <c r="F3" i="2"/>
  <c r="H3" i="2"/>
  <c r="G3" i="2" s="1"/>
  <c r="I3" i="2"/>
  <c r="J3" i="2"/>
  <c r="L3" i="2"/>
  <c r="M3" i="2"/>
  <c r="O3" i="2"/>
  <c r="P3" i="2"/>
  <c r="N3" i="2" s="1"/>
  <c r="Q3" i="2"/>
  <c r="B4" i="2"/>
  <c r="E4" i="2"/>
  <c r="D4" i="2" s="1"/>
  <c r="F4" i="2"/>
  <c r="H4" i="2"/>
  <c r="I4" i="2"/>
  <c r="G4" i="2" s="1"/>
  <c r="L4" i="2"/>
  <c r="J4" i="2" s="1"/>
  <c r="M4" i="2"/>
  <c r="N4" i="2"/>
  <c r="O4" i="2"/>
  <c r="P4" i="2"/>
  <c r="Q4" i="2"/>
  <c r="B5" i="2"/>
  <c r="E5" i="2"/>
  <c r="D5" i="2" s="1"/>
  <c r="F5" i="2"/>
  <c r="G5" i="2"/>
  <c r="H5" i="2"/>
  <c r="I5" i="2"/>
  <c r="L5" i="2"/>
  <c r="M5" i="2"/>
  <c r="O5" i="2"/>
  <c r="N5" i="2" s="1"/>
  <c r="P5" i="2"/>
  <c r="Q5" i="2"/>
  <c r="B6" i="2"/>
  <c r="E6" i="2"/>
  <c r="D6" i="2" s="1"/>
  <c r="F6" i="2"/>
  <c r="H6" i="2"/>
  <c r="I6" i="2"/>
  <c r="G6" i="2" s="1"/>
  <c r="J6" i="2"/>
  <c r="L6" i="2"/>
  <c r="M6" i="2"/>
  <c r="N6" i="2"/>
  <c r="O6" i="2"/>
  <c r="P6" i="2"/>
  <c r="Q6" i="2"/>
  <c r="A7" i="2"/>
  <c r="B7" i="2"/>
  <c r="D7" i="2"/>
  <c r="E8" i="2"/>
  <c r="F8" i="2"/>
  <c r="F1" i="2" s="1"/>
  <c r="H8" i="2"/>
  <c r="H1" i="2" s="1"/>
  <c r="I8" i="2"/>
  <c r="I1" i="2" s="1"/>
  <c r="L8" i="2"/>
  <c r="M8" i="2"/>
  <c r="M1" i="2" s="1"/>
  <c r="O8" i="2"/>
  <c r="O1" i="2" s="1"/>
  <c r="D10" i="2"/>
  <c r="G10" i="2"/>
  <c r="J10" i="2"/>
  <c r="L10" i="2"/>
  <c r="O10" i="2" s="1"/>
  <c r="M10" i="2"/>
  <c r="P10" i="2" s="1"/>
  <c r="N10" i="2" s="1"/>
  <c r="B11" i="2"/>
  <c r="D11" i="2"/>
  <c r="G11" i="2"/>
  <c r="J11" i="2"/>
  <c r="L11" i="2"/>
  <c r="O11" i="2" s="1"/>
  <c r="N11" i="2" s="1"/>
  <c r="M11" i="2"/>
  <c r="P11" i="2" s="1"/>
  <c r="B12" i="2"/>
  <c r="D12" i="2"/>
  <c r="G12" i="2"/>
  <c r="J12" i="2"/>
  <c r="L12" i="2"/>
  <c r="O12" i="2" s="1"/>
  <c r="M12" i="2"/>
  <c r="P12" i="2"/>
  <c r="B13" i="2"/>
  <c r="D13" i="2"/>
  <c r="G13" i="2"/>
  <c r="J13" i="2"/>
  <c r="L13" i="2"/>
  <c r="M13" i="2"/>
  <c r="O13" i="2"/>
  <c r="N13" i="2" s="1"/>
  <c r="P13" i="2"/>
  <c r="B14" i="2"/>
  <c r="D14" i="2"/>
  <c r="G14" i="2"/>
  <c r="K14" i="2"/>
  <c r="L14" i="2" s="1"/>
  <c r="P14" i="2"/>
  <c r="B15" i="2"/>
  <c r="D15" i="2"/>
  <c r="G15" i="2"/>
  <c r="K15" i="2"/>
  <c r="L15" i="2"/>
  <c r="P15" i="2"/>
  <c r="B16" i="2"/>
  <c r="D16" i="2"/>
  <c r="G16" i="2"/>
  <c r="K16" i="2"/>
  <c r="L16" i="2"/>
  <c r="P16" i="2"/>
  <c r="B17" i="2"/>
  <c r="D17" i="2"/>
  <c r="G17" i="2"/>
  <c r="K17" i="2"/>
  <c r="L17" i="2"/>
  <c r="J17" i="2" s="1"/>
  <c r="O17" i="2"/>
  <c r="N17" i="2" s="1"/>
  <c r="P17" i="2"/>
  <c r="B18" i="2"/>
  <c r="D18" i="2"/>
  <c r="G18" i="2"/>
  <c r="J18" i="2"/>
  <c r="K18" i="2"/>
  <c r="L18" i="2" s="1"/>
  <c r="O18" i="2" s="1"/>
  <c r="N18" i="2"/>
  <c r="P18" i="2"/>
  <c r="B19" i="2"/>
  <c r="D19" i="2"/>
  <c r="G19" i="2"/>
  <c r="J19" i="2"/>
  <c r="L19" i="2"/>
  <c r="O19" i="2" s="1"/>
  <c r="N19" i="2" s="1"/>
  <c r="M19" i="2"/>
  <c r="P19" i="2" s="1"/>
  <c r="B20" i="2"/>
  <c r="D20" i="2"/>
  <c r="G20" i="2"/>
  <c r="J20" i="2"/>
  <c r="L20" i="2"/>
  <c r="O20" i="2" s="1"/>
  <c r="M20" i="2"/>
  <c r="P20" i="2"/>
  <c r="B21" i="2"/>
  <c r="D21" i="2"/>
  <c r="G21" i="2"/>
  <c r="H21" i="2"/>
  <c r="J21" i="2"/>
  <c r="L21" i="2"/>
  <c r="M21" i="2"/>
  <c r="O21" i="2"/>
  <c r="P21" i="2"/>
  <c r="N21" i="2" s="1"/>
  <c r="B22" i="2"/>
  <c r="D22" i="2"/>
  <c r="E22" i="2"/>
  <c r="F22" i="2"/>
  <c r="H22" i="2"/>
  <c r="G22" i="2" s="1"/>
  <c r="L22" i="2"/>
  <c r="O22" i="2" s="1"/>
  <c r="M22" i="2"/>
  <c r="B23" i="2"/>
  <c r="D23" i="2"/>
  <c r="E23" i="2"/>
  <c r="E35" i="2" s="1"/>
  <c r="F23" i="2"/>
  <c r="F35" i="2" s="1"/>
  <c r="G23" i="2"/>
  <c r="H23" i="2"/>
  <c r="J23" i="2"/>
  <c r="L23" i="2"/>
  <c r="M23" i="2"/>
  <c r="N23" i="2"/>
  <c r="O23" i="2"/>
  <c r="P23" i="2"/>
  <c r="B24" i="2"/>
  <c r="D24" i="2"/>
  <c r="E24" i="2"/>
  <c r="F24" i="2"/>
  <c r="H24" i="2"/>
  <c r="G24" i="2" s="1"/>
  <c r="J24" i="2"/>
  <c r="L24" i="2"/>
  <c r="N24" i="2"/>
  <c r="O24" i="2"/>
  <c r="P24" i="2"/>
  <c r="B25" i="2"/>
  <c r="E25" i="2"/>
  <c r="F25" i="2"/>
  <c r="F37" i="2" s="1"/>
  <c r="J25" i="2"/>
  <c r="L25" i="2"/>
  <c r="M25" i="2"/>
  <c r="O25" i="2"/>
  <c r="P25" i="2"/>
  <c r="AA12" i="7" s="1"/>
  <c r="B26" i="2"/>
  <c r="D26" i="2"/>
  <c r="E26" i="2"/>
  <c r="F26" i="2"/>
  <c r="G26" i="2"/>
  <c r="L26" i="2"/>
  <c r="M26" i="2"/>
  <c r="P26" i="2"/>
  <c r="B27" i="2"/>
  <c r="E27" i="2"/>
  <c r="F27" i="2"/>
  <c r="G27" i="2"/>
  <c r="J27" i="2"/>
  <c r="L27" i="2"/>
  <c r="M27" i="2"/>
  <c r="P27" i="2" s="1"/>
  <c r="B28" i="2"/>
  <c r="E28" i="2"/>
  <c r="F28" i="2"/>
  <c r="U15" i="7" s="1"/>
  <c r="G28" i="2"/>
  <c r="J28" i="2"/>
  <c r="L28" i="2"/>
  <c r="M28" i="2"/>
  <c r="N28" i="2"/>
  <c r="O28" i="2"/>
  <c r="P28" i="2"/>
  <c r="AA15" i="7" s="1"/>
  <c r="B29" i="2"/>
  <c r="D29" i="2"/>
  <c r="E29" i="2"/>
  <c r="F29" i="2"/>
  <c r="H29" i="2"/>
  <c r="G29" i="2" s="1"/>
  <c r="J29" i="2"/>
  <c r="L29" i="2"/>
  <c r="O29" i="2" s="1"/>
  <c r="M29" i="2"/>
  <c r="P29" i="2" s="1"/>
  <c r="N29" i="2"/>
  <c r="B30" i="2"/>
  <c r="D30" i="2"/>
  <c r="E30" i="2"/>
  <c r="E42" i="2" s="1"/>
  <c r="F30" i="2"/>
  <c r="G30" i="2"/>
  <c r="H30" i="2"/>
  <c r="J30" i="2"/>
  <c r="L30" i="2"/>
  <c r="M30" i="2"/>
  <c r="N30" i="2"/>
  <c r="O30" i="2"/>
  <c r="P30" i="2"/>
  <c r="B31" i="2"/>
  <c r="D31" i="2"/>
  <c r="E31" i="2"/>
  <c r="F31" i="2"/>
  <c r="H31" i="2"/>
  <c r="G31" i="2" s="1"/>
  <c r="J31" i="2"/>
  <c r="L31" i="2"/>
  <c r="O31" i="2" s="1"/>
  <c r="M31" i="2"/>
  <c r="P31" i="2" s="1"/>
  <c r="N31" i="2"/>
  <c r="B32" i="2"/>
  <c r="E32" i="2"/>
  <c r="F32" i="2"/>
  <c r="J32" i="2"/>
  <c r="L32" i="2"/>
  <c r="M32" i="2"/>
  <c r="O32" i="2"/>
  <c r="P32" i="2"/>
  <c r="B33" i="2"/>
  <c r="D33" i="2"/>
  <c r="E33" i="2"/>
  <c r="F33" i="2"/>
  <c r="H33" i="2"/>
  <c r="G33" i="2" s="1"/>
  <c r="L33" i="2"/>
  <c r="M33" i="2"/>
  <c r="P33" i="2" s="1"/>
  <c r="B34" i="2"/>
  <c r="E34" i="2"/>
  <c r="F34" i="2"/>
  <c r="F46" i="2" s="1"/>
  <c r="G34" i="2"/>
  <c r="H34" i="2"/>
  <c r="J34" i="2"/>
  <c r="L34" i="2"/>
  <c r="M34" i="2"/>
  <c r="O34" i="2"/>
  <c r="N34" i="2" s="1"/>
  <c r="P34" i="2"/>
  <c r="B35" i="2"/>
  <c r="D35" i="2"/>
  <c r="H35" i="2"/>
  <c r="G35" i="2" s="1"/>
  <c r="J35" i="2"/>
  <c r="L35" i="2"/>
  <c r="M35" i="2"/>
  <c r="P35" i="2" s="1"/>
  <c r="B36" i="2"/>
  <c r="E36" i="2"/>
  <c r="F36" i="2"/>
  <c r="J36" i="2"/>
  <c r="L36" i="2"/>
  <c r="M36" i="2"/>
  <c r="O36" i="2"/>
  <c r="P36" i="2"/>
  <c r="B37" i="2"/>
  <c r="J37" i="2"/>
  <c r="L37" i="2"/>
  <c r="O37" i="2" s="1"/>
  <c r="M37" i="2"/>
  <c r="P37" i="2" s="1"/>
  <c r="N37" i="2"/>
  <c r="B38" i="2"/>
  <c r="E38" i="2"/>
  <c r="F38" i="2"/>
  <c r="G38" i="2"/>
  <c r="H38" i="2"/>
  <c r="J38" i="2"/>
  <c r="L38" i="2"/>
  <c r="M38" i="2"/>
  <c r="O38" i="2"/>
  <c r="P38" i="2"/>
  <c r="B39" i="2"/>
  <c r="E39" i="2"/>
  <c r="H39" i="2"/>
  <c r="G39" i="2" s="1"/>
  <c r="L39" i="2"/>
  <c r="M39" i="2"/>
  <c r="P39" i="2" s="1"/>
  <c r="B40" i="2"/>
  <c r="E40" i="2"/>
  <c r="F40" i="2"/>
  <c r="H40" i="2"/>
  <c r="G40" i="2" s="1"/>
  <c r="J40" i="2"/>
  <c r="L40" i="2"/>
  <c r="M40" i="2"/>
  <c r="O40" i="2"/>
  <c r="P40" i="2"/>
  <c r="B41" i="2"/>
  <c r="D41" i="2"/>
  <c r="E41" i="2"/>
  <c r="F41" i="2"/>
  <c r="H41" i="2"/>
  <c r="G41" i="2" s="1"/>
  <c r="L41" i="2"/>
  <c r="M41" i="2"/>
  <c r="P41" i="2" s="1"/>
  <c r="AA28" i="7" s="1"/>
  <c r="B42" i="2"/>
  <c r="F42" i="2"/>
  <c r="H42" i="2"/>
  <c r="G42" i="2" s="1"/>
  <c r="J42" i="2"/>
  <c r="L42" i="2"/>
  <c r="M42" i="2"/>
  <c r="O42" i="2"/>
  <c r="P42" i="2"/>
  <c r="B43" i="2"/>
  <c r="D43" i="2"/>
  <c r="E43" i="2"/>
  <c r="E55" i="2" s="1"/>
  <c r="D55" i="2" s="1"/>
  <c r="F43" i="2"/>
  <c r="G43" i="2"/>
  <c r="L43" i="2"/>
  <c r="M43" i="2"/>
  <c r="O43" i="2"/>
  <c r="B44" i="2"/>
  <c r="F44" i="2"/>
  <c r="G44" i="2"/>
  <c r="L44" i="2"/>
  <c r="M44" i="2"/>
  <c r="P44" i="2"/>
  <c r="B45" i="2"/>
  <c r="E45" i="2"/>
  <c r="F45" i="2"/>
  <c r="F57" i="2" s="1"/>
  <c r="F69" i="2" s="1"/>
  <c r="F81" i="2" s="1"/>
  <c r="F93" i="2" s="1"/>
  <c r="F105" i="2" s="1"/>
  <c r="G45" i="2"/>
  <c r="L45" i="2"/>
  <c r="M45" i="2"/>
  <c r="J45" i="2" s="1"/>
  <c r="N45" i="2"/>
  <c r="O45" i="2"/>
  <c r="P45" i="2"/>
  <c r="B46" i="2"/>
  <c r="G46" i="2"/>
  <c r="L46" i="2"/>
  <c r="M46" i="2"/>
  <c r="P46" i="2" s="1"/>
  <c r="B47" i="2"/>
  <c r="E47" i="2"/>
  <c r="F47" i="2"/>
  <c r="U34" i="7" s="1"/>
  <c r="G47" i="2"/>
  <c r="J47" i="2"/>
  <c r="L47" i="2"/>
  <c r="M47" i="2"/>
  <c r="O47" i="2"/>
  <c r="P47" i="2"/>
  <c r="B48" i="2"/>
  <c r="F48" i="2"/>
  <c r="G48" i="2"/>
  <c r="L48" i="2"/>
  <c r="J48" i="2" s="1"/>
  <c r="M48" i="2"/>
  <c r="O48" i="2"/>
  <c r="P48" i="2"/>
  <c r="B49" i="2"/>
  <c r="F49" i="2"/>
  <c r="G49" i="2"/>
  <c r="J49" i="2"/>
  <c r="L49" i="2"/>
  <c r="O49" i="2" s="1"/>
  <c r="M49" i="2"/>
  <c r="P49" i="2" s="1"/>
  <c r="N49" i="2"/>
  <c r="B50" i="2"/>
  <c r="F50" i="2"/>
  <c r="G50" i="2"/>
  <c r="J50" i="2"/>
  <c r="L50" i="2"/>
  <c r="M50" i="2"/>
  <c r="N50" i="2"/>
  <c r="O50" i="2"/>
  <c r="P50" i="2"/>
  <c r="B51" i="2"/>
  <c r="E51" i="2"/>
  <c r="E63" i="2" s="1"/>
  <c r="G51" i="2"/>
  <c r="L51" i="2"/>
  <c r="M51" i="2"/>
  <c r="P51" i="2"/>
  <c r="AA38" i="7" s="1"/>
  <c r="B52" i="2"/>
  <c r="G52" i="2"/>
  <c r="L52" i="2"/>
  <c r="M52" i="2"/>
  <c r="P52" i="2"/>
  <c r="AA39" i="7" s="1"/>
  <c r="B53" i="2"/>
  <c r="F53" i="2"/>
  <c r="G53" i="2"/>
  <c r="J53" i="2"/>
  <c r="L53" i="2"/>
  <c r="M53" i="2"/>
  <c r="O53" i="2"/>
  <c r="P53" i="2"/>
  <c r="B54" i="2"/>
  <c r="G54" i="2"/>
  <c r="L54" i="2"/>
  <c r="M54" i="2"/>
  <c r="N54" i="2"/>
  <c r="O54" i="2"/>
  <c r="P54" i="2"/>
  <c r="B55" i="2"/>
  <c r="F55" i="2"/>
  <c r="G55" i="2"/>
  <c r="L55" i="2"/>
  <c r="M55" i="2"/>
  <c r="P55" i="2" s="1"/>
  <c r="B56" i="2"/>
  <c r="F56" i="2"/>
  <c r="F68" i="2" s="1"/>
  <c r="G56" i="2"/>
  <c r="J56" i="2"/>
  <c r="L56" i="2"/>
  <c r="M56" i="2"/>
  <c r="O56" i="2"/>
  <c r="P56" i="2"/>
  <c r="B57" i="2"/>
  <c r="E57" i="2"/>
  <c r="G57" i="2"/>
  <c r="L57" i="2"/>
  <c r="J57" i="2" s="1"/>
  <c r="M57" i="2"/>
  <c r="P57" i="2" s="1"/>
  <c r="B58" i="2"/>
  <c r="F58" i="2"/>
  <c r="G58" i="2"/>
  <c r="J58" i="2"/>
  <c r="L58" i="2"/>
  <c r="O58" i="2" s="1"/>
  <c r="M58" i="2"/>
  <c r="P58" i="2" s="1"/>
  <c r="B59" i="2"/>
  <c r="F59" i="2"/>
  <c r="G59" i="2"/>
  <c r="L59" i="2"/>
  <c r="M59" i="2"/>
  <c r="O59" i="2"/>
  <c r="B60" i="2"/>
  <c r="G60" i="2"/>
  <c r="L60" i="2"/>
  <c r="J60" i="2" s="1"/>
  <c r="M60" i="2"/>
  <c r="P60" i="2" s="1"/>
  <c r="N60" i="2"/>
  <c r="O60" i="2"/>
  <c r="B61" i="2"/>
  <c r="G61" i="2"/>
  <c r="L61" i="2"/>
  <c r="M61" i="2"/>
  <c r="P61" i="2"/>
  <c r="AA48" i="7" s="1"/>
  <c r="B62" i="2"/>
  <c r="F62" i="2"/>
  <c r="G62" i="2"/>
  <c r="L62" i="2"/>
  <c r="M62" i="2"/>
  <c r="P62" i="2" s="1"/>
  <c r="B63" i="2"/>
  <c r="G63" i="2"/>
  <c r="L63" i="2"/>
  <c r="O63" i="2" s="1"/>
  <c r="M63" i="2"/>
  <c r="B64" i="2"/>
  <c r="G64" i="2"/>
  <c r="J64" i="2"/>
  <c r="L64" i="2"/>
  <c r="M64" i="2"/>
  <c r="O64" i="2"/>
  <c r="N64" i="2" s="1"/>
  <c r="P64" i="2"/>
  <c r="B65" i="2"/>
  <c r="E65" i="2"/>
  <c r="G65" i="2"/>
  <c r="J65" i="2"/>
  <c r="L65" i="2"/>
  <c r="M65" i="2"/>
  <c r="O65" i="2"/>
  <c r="N65" i="2" s="1"/>
  <c r="P65" i="2"/>
  <c r="AA52" i="7" s="1"/>
  <c r="B66" i="2"/>
  <c r="E66" i="2"/>
  <c r="G66" i="2"/>
  <c r="L66" i="2"/>
  <c r="O66" i="2" s="1"/>
  <c r="M66" i="2"/>
  <c r="B67" i="2"/>
  <c r="F67" i="2"/>
  <c r="G67" i="2"/>
  <c r="L67" i="2"/>
  <c r="M67" i="2"/>
  <c r="O67" i="2"/>
  <c r="B68" i="2"/>
  <c r="G68" i="2"/>
  <c r="L68" i="2"/>
  <c r="M68" i="2"/>
  <c r="P68" i="2" s="1"/>
  <c r="B69" i="2"/>
  <c r="G69" i="2"/>
  <c r="J69" i="2"/>
  <c r="L69" i="2"/>
  <c r="M69" i="2"/>
  <c r="O69" i="2"/>
  <c r="N69" i="2" s="1"/>
  <c r="P69" i="2"/>
  <c r="B70" i="2"/>
  <c r="F70" i="2"/>
  <c r="G70" i="2"/>
  <c r="L70" i="2"/>
  <c r="M70" i="2"/>
  <c r="B71" i="2"/>
  <c r="F71" i="2"/>
  <c r="G71" i="2"/>
  <c r="J71" i="2"/>
  <c r="L71" i="2"/>
  <c r="O71" i="2" s="1"/>
  <c r="M71" i="2"/>
  <c r="P71" i="2" s="1"/>
  <c r="N71" i="2"/>
  <c r="B72" i="2"/>
  <c r="G72" i="2"/>
  <c r="J72" i="2"/>
  <c r="L72" i="2"/>
  <c r="M72" i="2"/>
  <c r="O72" i="2"/>
  <c r="P72" i="2"/>
  <c r="B73" i="2"/>
  <c r="G73" i="2"/>
  <c r="L73" i="2"/>
  <c r="M73" i="2"/>
  <c r="J73" i="2" s="1"/>
  <c r="O73" i="2"/>
  <c r="B74" i="2"/>
  <c r="F74" i="2"/>
  <c r="F86" i="2" s="1"/>
  <c r="G74" i="2"/>
  <c r="L74" i="2"/>
  <c r="M74" i="2"/>
  <c r="P74" i="2"/>
  <c r="AA61" i="7" s="1"/>
  <c r="B75" i="2"/>
  <c r="E75" i="2"/>
  <c r="G75" i="2"/>
  <c r="L75" i="2"/>
  <c r="M75" i="2"/>
  <c r="J75" i="2" s="1"/>
  <c r="O75" i="2"/>
  <c r="B76" i="2"/>
  <c r="G76" i="2"/>
  <c r="J76" i="2"/>
  <c r="L76" i="2"/>
  <c r="O76" i="2" s="1"/>
  <c r="M76" i="2"/>
  <c r="P76" i="2" s="1"/>
  <c r="N76" i="2"/>
  <c r="B77" i="2"/>
  <c r="E77" i="2"/>
  <c r="G77" i="2"/>
  <c r="J77" i="2"/>
  <c r="L77" i="2"/>
  <c r="M77" i="2"/>
  <c r="O77" i="2"/>
  <c r="N77" i="2" s="1"/>
  <c r="P77" i="2"/>
  <c r="B78" i="2"/>
  <c r="G78" i="2"/>
  <c r="L78" i="2"/>
  <c r="M78" i="2"/>
  <c r="O78" i="2"/>
  <c r="P78" i="2"/>
  <c r="AA65" i="7" s="1"/>
  <c r="B79" i="2"/>
  <c r="F79" i="2"/>
  <c r="G79" i="2"/>
  <c r="L79" i="2"/>
  <c r="M79" i="2"/>
  <c r="P79" i="2" s="1"/>
  <c r="B80" i="2"/>
  <c r="F80" i="2"/>
  <c r="F92" i="2" s="1"/>
  <c r="F104" i="2" s="1"/>
  <c r="G80" i="2"/>
  <c r="J80" i="2"/>
  <c r="L80" i="2"/>
  <c r="M80" i="2"/>
  <c r="O80" i="2"/>
  <c r="P80" i="2"/>
  <c r="B81" i="2"/>
  <c r="G81" i="2"/>
  <c r="J81" i="2"/>
  <c r="L81" i="2"/>
  <c r="M81" i="2"/>
  <c r="P81" i="2" s="1"/>
  <c r="O81" i="2"/>
  <c r="B82" i="2"/>
  <c r="F82" i="2"/>
  <c r="F94" i="2" s="1"/>
  <c r="G82" i="2"/>
  <c r="L82" i="2"/>
  <c r="M82" i="2"/>
  <c r="P82" i="2" s="1"/>
  <c r="B83" i="2"/>
  <c r="G83" i="2"/>
  <c r="L83" i="2"/>
  <c r="M83" i="2"/>
  <c r="O83" i="2"/>
  <c r="B84" i="2"/>
  <c r="G84" i="2"/>
  <c r="J84" i="2"/>
  <c r="L84" i="2"/>
  <c r="O84" i="2" s="1"/>
  <c r="M84" i="2"/>
  <c r="P84" i="2" s="1"/>
  <c r="N84" i="2"/>
  <c r="B85" i="2"/>
  <c r="G85" i="2"/>
  <c r="L85" i="2"/>
  <c r="M85" i="2"/>
  <c r="P85" i="2"/>
  <c r="AA72" i="7" s="1"/>
  <c r="B86" i="2"/>
  <c r="G86" i="2"/>
  <c r="L86" i="2"/>
  <c r="M86" i="2"/>
  <c r="N86" i="2"/>
  <c r="O86" i="2"/>
  <c r="P86" i="2"/>
  <c r="B87" i="2"/>
  <c r="G87" i="2"/>
  <c r="L87" i="2"/>
  <c r="M87" i="2"/>
  <c r="B88" i="2"/>
  <c r="G88" i="2"/>
  <c r="J88" i="2"/>
  <c r="L88" i="2"/>
  <c r="M88" i="2"/>
  <c r="N88" i="2"/>
  <c r="O88" i="2"/>
  <c r="P88" i="2"/>
  <c r="B89" i="2"/>
  <c r="E89" i="2"/>
  <c r="G89" i="2"/>
  <c r="L89" i="2"/>
  <c r="M89" i="2"/>
  <c r="P89" i="2" s="1"/>
  <c r="AA76" i="7" s="1"/>
  <c r="O89" i="2"/>
  <c r="B90" i="2"/>
  <c r="G90" i="2"/>
  <c r="J90" i="2"/>
  <c r="L90" i="2"/>
  <c r="O90" i="2" s="1"/>
  <c r="M90" i="2"/>
  <c r="P90" i="2" s="1"/>
  <c r="B91" i="2"/>
  <c r="G91" i="2"/>
  <c r="L91" i="2"/>
  <c r="M91" i="2"/>
  <c r="J91" i="2" s="1"/>
  <c r="O91" i="2"/>
  <c r="B92" i="2"/>
  <c r="G92" i="2"/>
  <c r="L92" i="2"/>
  <c r="M92" i="2"/>
  <c r="P92" i="2" s="1"/>
  <c r="B93" i="2"/>
  <c r="G93" i="2"/>
  <c r="L93" i="2"/>
  <c r="M93" i="2"/>
  <c r="P93" i="2"/>
  <c r="B94" i="2"/>
  <c r="G94" i="2"/>
  <c r="L94" i="2"/>
  <c r="M94" i="2"/>
  <c r="P94" i="2" s="1"/>
  <c r="B95" i="2"/>
  <c r="G95" i="2"/>
  <c r="L95" i="2"/>
  <c r="O95" i="2" s="1"/>
  <c r="M95" i="2"/>
  <c r="B96" i="2"/>
  <c r="G96" i="2"/>
  <c r="J96" i="2"/>
  <c r="L96" i="2"/>
  <c r="M96" i="2"/>
  <c r="O96" i="2"/>
  <c r="N96" i="2" s="1"/>
  <c r="P96" i="2"/>
  <c r="B97" i="2"/>
  <c r="G97" i="2"/>
  <c r="L97" i="2"/>
  <c r="M97" i="2"/>
  <c r="J97" i="2" s="1"/>
  <c r="O97" i="2"/>
  <c r="P97" i="2"/>
  <c r="AA84" i="7" s="1"/>
  <c r="B98" i="2"/>
  <c r="F98" i="2"/>
  <c r="G98" i="2"/>
  <c r="J98" i="2"/>
  <c r="L98" i="2"/>
  <c r="O98" i="2" s="1"/>
  <c r="M98" i="2"/>
  <c r="P98" i="2"/>
  <c r="AA85" i="7" s="1"/>
  <c r="B99" i="2"/>
  <c r="G99" i="2"/>
  <c r="L99" i="2"/>
  <c r="M99" i="2"/>
  <c r="P99" i="2" s="1"/>
  <c r="O99" i="2"/>
  <c r="B100" i="2"/>
  <c r="G100" i="2"/>
  <c r="L100" i="2"/>
  <c r="M100" i="2"/>
  <c r="O100" i="2"/>
  <c r="B101" i="2"/>
  <c r="E101" i="2"/>
  <c r="G101" i="2"/>
  <c r="J101" i="2"/>
  <c r="L101" i="2"/>
  <c r="M101" i="2"/>
  <c r="O101" i="2"/>
  <c r="N101" i="2" s="1"/>
  <c r="P101" i="2"/>
  <c r="B102" i="2"/>
  <c r="G102" i="2"/>
  <c r="L102" i="2"/>
  <c r="J102" i="2" s="1"/>
  <c r="M102" i="2"/>
  <c r="P102" i="2" s="1"/>
  <c r="O102" i="2"/>
  <c r="B103" i="2"/>
  <c r="G103" i="2"/>
  <c r="J103" i="2"/>
  <c r="L103" i="2"/>
  <c r="O103" i="2" s="1"/>
  <c r="N103" i="2" s="1"/>
  <c r="M103" i="2"/>
  <c r="P103" i="2" s="1"/>
  <c r="B104" i="2"/>
  <c r="G104" i="2"/>
  <c r="J104" i="2"/>
  <c r="L104" i="2"/>
  <c r="M104" i="2"/>
  <c r="O104" i="2"/>
  <c r="P104" i="2"/>
  <c r="B105" i="2"/>
  <c r="G105" i="2"/>
  <c r="J105" i="2"/>
  <c r="L105" i="2"/>
  <c r="M105" i="2"/>
  <c r="N105" i="2"/>
  <c r="O105" i="2"/>
  <c r="P105" i="2"/>
  <c r="B106" i="2"/>
  <c r="F106" i="2"/>
  <c r="U93" i="7" s="1"/>
  <c r="G106" i="2"/>
  <c r="J106" i="2"/>
  <c r="L106" i="2"/>
  <c r="O106" i="2" s="1"/>
  <c r="M106" i="2"/>
  <c r="P106" i="2"/>
  <c r="AA93" i="7" s="1"/>
  <c r="B107" i="2"/>
  <c r="G107" i="2"/>
  <c r="L107" i="2"/>
  <c r="M107" i="2"/>
  <c r="J107" i="2" s="1"/>
  <c r="O107" i="2"/>
  <c r="B108" i="2"/>
  <c r="G108" i="2"/>
  <c r="J108" i="2"/>
  <c r="L108" i="2"/>
  <c r="O108" i="2" s="1"/>
  <c r="M108" i="2"/>
  <c r="P108" i="2" s="1"/>
  <c r="B109" i="2"/>
  <c r="G109" i="2"/>
  <c r="L109" i="2"/>
  <c r="M109" i="2"/>
  <c r="P109" i="2"/>
  <c r="B110" i="2"/>
  <c r="F110" i="2"/>
  <c r="G110" i="2"/>
  <c r="L110" i="2"/>
  <c r="M110" i="2"/>
  <c r="P110" i="2" s="1"/>
  <c r="AA97" i="7" s="1"/>
  <c r="O110" i="2"/>
  <c r="B111" i="2"/>
  <c r="G111" i="2"/>
  <c r="L111" i="2"/>
  <c r="M111" i="2"/>
  <c r="P111" i="2" s="1"/>
  <c r="B112" i="2"/>
  <c r="G112" i="2"/>
  <c r="J112" i="2"/>
  <c r="L112" i="2"/>
  <c r="M112" i="2"/>
  <c r="N112" i="2"/>
  <c r="O112" i="2"/>
  <c r="P112" i="2"/>
  <c r="B113" i="2"/>
  <c r="D113" i="2"/>
  <c r="G113" i="2"/>
  <c r="L113" i="2"/>
  <c r="M113" i="2"/>
  <c r="O113" i="2"/>
  <c r="B114" i="2"/>
  <c r="D114" i="2"/>
  <c r="G114" i="2"/>
  <c r="L114" i="2"/>
  <c r="M114" i="2"/>
  <c r="O114" i="2"/>
  <c r="B115" i="2"/>
  <c r="D115" i="2"/>
  <c r="G115" i="2"/>
  <c r="L115" i="2"/>
  <c r="M115" i="2"/>
  <c r="B116" i="2"/>
  <c r="D116" i="2"/>
  <c r="G116" i="2"/>
  <c r="L116" i="2"/>
  <c r="M116" i="2"/>
  <c r="P116" i="2" s="1"/>
  <c r="B117" i="2"/>
  <c r="D117" i="2"/>
  <c r="G117" i="2"/>
  <c r="L117" i="2"/>
  <c r="O117" i="2" s="1"/>
  <c r="M117" i="2"/>
  <c r="B118" i="2"/>
  <c r="D118" i="2"/>
  <c r="G118" i="2"/>
  <c r="L118" i="2"/>
  <c r="O118" i="2" s="1"/>
  <c r="M118" i="2"/>
  <c r="B119" i="2"/>
  <c r="D119" i="2"/>
  <c r="G119" i="2"/>
  <c r="J119" i="2"/>
  <c r="L119" i="2"/>
  <c r="M119" i="2"/>
  <c r="P119" i="2" s="1"/>
  <c r="O119" i="2"/>
  <c r="B120" i="2"/>
  <c r="D120" i="2"/>
  <c r="G120" i="2"/>
  <c r="J120" i="2"/>
  <c r="L120" i="2"/>
  <c r="O120" i="2" s="1"/>
  <c r="M120" i="2"/>
  <c r="P120" i="2"/>
  <c r="B121" i="2"/>
  <c r="D121" i="2"/>
  <c r="G121" i="2"/>
  <c r="L121" i="2"/>
  <c r="M121" i="2"/>
  <c r="O121" i="2"/>
  <c r="B122" i="2"/>
  <c r="D122" i="2"/>
  <c r="G122" i="2"/>
  <c r="L122" i="2"/>
  <c r="J122" i="2" s="1"/>
  <c r="M122" i="2"/>
  <c r="P122" i="2" s="1"/>
  <c r="B123" i="2"/>
  <c r="D123" i="2"/>
  <c r="G123" i="2"/>
  <c r="J123" i="2"/>
  <c r="L123" i="2"/>
  <c r="O123" i="2" s="1"/>
  <c r="M123" i="2"/>
  <c r="P123" i="2"/>
  <c r="B124" i="2"/>
  <c r="D124" i="2"/>
  <c r="G124" i="2"/>
  <c r="J124" i="2"/>
  <c r="L124" i="2"/>
  <c r="M124" i="2"/>
  <c r="P124" i="2" s="1"/>
  <c r="O124" i="2"/>
  <c r="B125" i="2"/>
  <c r="D125" i="2"/>
  <c r="G125" i="2"/>
  <c r="L125" i="2"/>
  <c r="M125" i="2"/>
  <c r="P125" i="2" s="1"/>
  <c r="B126" i="2"/>
  <c r="D126" i="2"/>
  <c r="G126" i="2"/>
  <c r="L126" i="2"/>
  <c r="M126" i="2"/>
  <c r="P126" i="2"/>
  <c r="B127" i="2"/>
  <c r="D127" i="2"/>
  <c r="G127" i="2"/>
  <c r="L127" i="2"/>
  <c r="M127" i="2"/>
  <c r="P127" i="2"/>
  <c r="AA114" i="7" s="1"/>
  <c r="B128" i="2"/>
  <c r="D128" i="2"/>
  <c r="G128" i="2"/>
  <c r="L128" i="2"/>
  <c r="J128" i="2" s="1"/>
  <c r="M128" i="2"/>
  <c r="O128" i="2"/>
  <c r="P128" i="2"/>
  <c r="B129" i="2"/>
  <c r="D129" i="2"/>
  <c r="G129" i="2"/>
  <c r="J129" i="2"/>
  <c r="L129" i="2"/>
  <c r="M129" i="2"/>
  <c r="N129" i="2"/>
  <c r="O129" i="2"/>
  <c r="P129" i="2"/>
  <c r="B130" i="2"/>
  <c r="D130" i="2"/>
  <c r="G130" i="2"/>
  <c r="L130" i="2"/>
  <c r="M130" i="2"/>
  <c r="N130" i="2"/>
  <c r="O130" i="2"/>
  <c r="P130" i="2"/>
  <c r="B131" i="2"/>
  <c r="D131" i="2"/>
  <c r="G131" i="2"/>
  <c r="L131" i="2"/>
  <c r="J131" i="2" s="1"/>
  <c r="M131" i="2"/>
  <c r="O131" i="2"/>
  <c r="P131" i="2"/>
  <c r="AA118" i="7" s="1"/>
  <c r="B132" i="2"/>
  <c r="D132" i="2"/>
  <c r="G132" i="2"/>
  <c r="J132" i="2"/>
  <c r="L132" i="2"/>
  <c r="M132" i="2"/>
  <c r="P132" i="2" s="1"/>
  <c r="O132" i="2"/>
  <c r="B133" i="2"/>
  <c r="D133" i="2"/>
  <c r="G133" i="2"/>
  <c r="J133" i="2"/>
  <c r="L133" i="2"/>
  <c r="O133" i="2" s="1"/>
  <c r="M133" i="2"/>
  <c r="P133" i="2" s="1"/>
  <c r="N133" i="2"/>
  <c r="B134" i="2"/>
  <c r="D134" i="2"/>
  <c r="G134" i="2"/>
  <c r="L134" i="2"/>
  <c r="O134" i="2" s="1"/>
  <c r="M134" i="2"/>
  <c r="N134" i="2"/>
  <c r="B135" i="2"/>
  <c r="D135" i="2"/>
  <c r="G135" i="2"/>
  <c r="J135" i="2"/>
  <c r="L135" i="2"/>
  <c r="O135" i="2" s="1"/>
  <c r="M135" i="2"/>
  <c r="N135" i="2"/>
  <c r="B136" i="2"/>
  <c r="D136" i="2"/>
  <c r="G136" i="2"/>
  <c r="L136" i="2"/>
  <c r="M136" i="2"/>
  <c r="B137" i="2"/>
  <c r="D137" i="2"/>
  <c r="G137" i="2"/>
  <c r="L137" i="2"/>
  <c r="O137" i="2" s="1"/>
  <c r="M137" i="2"/>
  <c r="N137" i="2"/>
  <c r="B138" i="2"/>
  <c r="D138" i="2"/>
  <c r="G138" i="2"/>
  <c r="L138" i="2"/>
  <c r="M138" i="2"/>
  <c r="B139" i="2"/>
  <c r="D139" i="2"/>
  <c r="G139" i="2"/>
  <c r="L139" i="2"/>
  <c r="O139" i="2" s="1"/>
  <c r="M139" i="2"/>
  <c r="J139" i="2" s="1"/>
  <c r="N139" i="2"/>
  <c r="B140" i="2"/>
  <c r="D140" i="2"/>
  <c r="G140" i="2"/>
  <c r="J140" i="2"/>
  <c r="L140" i="2"/>
  <c r="O140" i="2" s="1"/>
  <c r="M140" i="2"/>
  <c r="N140" i="2"/>
  <c r="B141" i="2"/>
  <c r="D141" i="2"/>
  <c r="G141" i="2"/>
  <c r="L141" i="2"/>
  <c r="M141" i="2"/>
  <c r="B142" i="2"/>
  <c r="D142" i="2"/>
  <c r="G142" i="2"/>
  <c r="L142" i="2"/>
  <c r="M142" i="2"/>
  <c r="J142" i="2" s="1"/>
  <c r="N142" i="2"/>
  <c r="B143" i="2"/>
  <c r="D143" i="2"/>
  <c r="G143" i="2"/>
  <c r="J143" i="2"/>
  <c r="L143" i="2"/>
  <c r="M143" i="2"/>
  <c r="N143" i="2"/>
  <c r="B144" i="2"/>
  <c r="D144" i="2"/>
  <c r="G144" i="2"/>
  <c r="L144" i="2"/>
  <c r="M144" i="2"/>
  <c r="Y131" i="7" s="1"/>
  <c r="N144" i="2"/>
  <c r="B145" i="2"/>
  <c r="D145" i="2"/>
  <c r="G145" i="2"/>
  <c r="L145" i="2"/>
  <c r="M145" i="2"/>
  <c r="N145" i="2"/>
  <c r="B146" i="2"/>
  <c r="D146" i="2"/>
  <c r="G146" i="2"/>
  <c r="L146" i="2"/>
  <c r="M146" i="2"/>
  <c r="N146" i="2"/>
  <c r="B147" i="2"/>
  <c r="D147" i="2"/>
  <c r="G147" i="2"/>
  <c r="J147" i="2"/>
  <c r="L147" i="2"/>
  <c r="M147" i="2"/>
  <c r="N147" i="2"/>
  <c r="B148" i="2"/>
  <c r="D148" i="2"/>
  <c r="G148" i="2"/>
  <c r="L148" i="2"/>
  <c r="J148" i="2" s="1"/>
  <c r="M148" i="2"/>
  <c r="N148" i="2"/>
  <c r="B149" i="2"/>
  <c r="D149" i="2"/>
  <c r="G149" i="2"/>
  <c r="J149" i="2"/>
  <c r="L149" i="2"/>
  <c r="M149" i="2"/>
  <c r="N149" i="2"/>
  <c r="B150" i="2"/>
  <c r="D150" i="2"/>
  <c r="G150" i="2"/>
  <c r="L150" i="2"/>
  <c r="J150" i="2" s="1"/>
  <c r="M150" i="2"/>
  <c r="N150" i="2"/>
  <c r="B151" i="2"/>
  <c r="D151" i="2"/>
  <c r="G151" i="2"/>
  <c r="L151" i="2"/>
  <c r="J151" i="2" s="1"/>
  <c r="M151" i="2"/>
  <c r="N151" i="2"/>
  <c r="B152" i="2"/>
  <c r="D152" i="2"/>
  <c r="G152" i="2"/>
  <c r="J152" i="2"/>
  <c r="L152" i="2"/>
  <c r="M152" i="2"/>
  <c r="N152" i="2"/>
  <c r="B153" i="2"/>
  <c r="D153" i="2"/>
  <c r="G153" i="2"/>
  <c r="L153" i="2"/>
  <c r="M153" i="2"/>
  <c r="N153" i="2"/>
  <c r="B154" i="2"/>
  <c r="D154" i="2"/>
  <c r="G154" i="2"/>
  <c r="L154" i="2"/>
  <c r="M154" i="2"/>
  <c r="N154" i="2"/>
  <c r="B155" i="2"/>
  <c r="D155" i="2"/>
  <c r="G155" i="2"/>
  <c r="L155" i="2"/>
  <c r="M155" i="2"/>
  <c r="J155" i="2" s="1"/>
  <c r="N155" i="2"/>
  <c r="B156" i="2"/>
  <c r="D156" i="2"/>
  <c r="G156" i="2"/>
  <c r="J156" i="2"/>
  <c r="L156" i="2"/>
  <c r="M156" i="2"/>
  <c r="N156" i="2"/>
  <c r="B157" i="2"/>
  <c r="D157" i="2"/>
  <c r="G157" i="2"/>
  <c r="J157" i="2"/>
  <c r="L157" i="2"/>
  <c r="M157" i="2"/>
  <c r="N157" i="2"/>
  <c r="B158" i="2"/>
  <c r="D158" i="2"/>
  <c r="G158" i="2"/>
  <c r="L158" i="2"/>
  <c r="J158" i="2" s="1"/>
  <c r="M158" i="2"/>
  <c r="N158" i="2"/>
  <c r="B159" i="2"/>
  <c r="D159" i="2"/>
  <c r="G159" i="2"/>
  <c r="J159" i="2"/>
  <c r="L159" i="2"/>
  <c r="M159" i="2"/>
  <c r="N159" i="2"/>
  <c r="B160" i="2"/>
  <c r="D160" i="2"/>
  <c r="G160" i="2"/>
  <c r="L160" i="2"/>
  <c r="J160" i="2" s="1"/>
  <c r="M160" i="2"/>
  <c r="N160" i="2"/>
  <c r="B161" i="2"/>
  <c r="D161" i="2"/>
  <c r="G161" i="2"/>
  <c r="L161" i="2"/>
  <c r="M161" i="2"/>
  <c r="J161" i="2" s="1"/>
  <c r="N161" i="2"/>
  <c r="B162" i="2"/>
  <c r="D162" i="2"/>
  <c r="G162" i="2"/>
  <c r="L162" i="2"/>
  <c r="J162" i="2" s="1"/>
  <c r="M162" i="2"/>
  <c r="N162" i="2"/>
  <c r="B163" i="2"/>
  <c r="D163" i="2"/>
  <c r="G163" i="2"/>
  <c r="J163" i="2"/>
  <c r="L163" i="2"/>
  <c r="M163" i="2"/>
  <c r="N163" i="2"/>
  <c r="B164" i="2"/>
  <c r="D164" i="2"/>
  <c r="G164" i="2"/>
  <c r="L164" i="2"/>
  <c r="J164" i="2" s="1"/>
  <c r="M164" i="2"/>
  <c r="N164" i="2"/>
  <c r="B165" i="2"/>
  <c r="D165" i="2"/>
  <c r="G165" i="2"/>
  <c r="L165" i="2"/>
  <c r="J165" i="2" s="1"/>
  <c r="M165" i="2"/>
  <c r="N165" i="2"/>
  <c r="B166" i="2"/>
  <c r="D166" i="2"/>
  <c r="G166" i="2"/>
  <c r="L166" i="2"/>
  <c r="M166" i="2"/>
  <c r="J166" i="2" s="1"/>
  <c r="N166" i="2"/>
  <c r="B167" i="2"/>
  <c r="D167" i="2"/>
  <c r="G167" i="2"/>
  <c r="L167" i="2"/>
  <c r="J167" i="2" s="1"/>
  <c r="M167" i="2"/>
  <c r="N167" i="2"/>
  <c r="B168" i="2"/>
  <c r="D168" i="2"/>
  <c r="G168" i="2"/>
  <c r="J168" i="2"/>
  <c r="L168" i="2"/>
  <c r="M168" i="2"/>
  <c r="N168" i="2"/>
  <c r="B169" i="2"/>
  <c r="D169" i="2"/>
  <c r="G169" i="2"/>
  <c r="L169" i="2"/>
  <c r="M169" i="2"/>
  <c r="N169" i="2"/>
  <c r="B170" i="2"/>
  <c r="D170" i="2"/>
  <c r="G170" i="2"/>
  <c r="L170" i="2"/>
  <c r="M170" i="2"/>
  <c r="Y157" i="7" s="1"/>
  <c r="N170" i="2"/>
  <c r="B171" i="2"/>
  <c r="D171" i="2"/>
  <c r="G171" i="2"/>
  <c r="J171" i="2"/>
  <c r="L171" i="2"/>
  <c r="M171" i="2"/>
  <c r="N171" i="2"/>
  <c r="B172" i="2"/>
  <c r="D172" i="2"/>
  <c r="G172" i="2"/>
  <c r="L172" i="2"/>
  <c r="J172" i="2" s="1"/>
  <c r="M172" i="2"/>
  <c r="N172" i="2"/>
  <c r="B173" i="2"/>
  <c r="D173" i="2"/>
  <c r="G173" i="2"/>
  <c r="J173" i="2"/>
  <c r="L173" i="2"/>
  <c r="M173" i="2"/>
  <c r="N173" i="2"/>
  <c r="B174" i="2"/>
  <c r="D174" i="2"/>
  <c r="G174" i="2"/>
  <c r="L174" i="2"/>
  <c r="J174" i="2" s="1"/>
  <c r="M174" i="2"/>
  <c r="N174" i="2"/>
  <c r="B175" i="2"/>
  <c r="D175" i="2"/>
  <c r="G175" i="2"/>
  <c r="L175" i="2"/>
  <c r="M175" i="2"/>
  <c r="J175" i="2" s="1"/>
  <c r="N175" i="2"/>
  <c r="B176" i="2"/>
  <c r="D176" i="2"/>
  <c r="G176" i="2"/>
  <c r="J176" i="2"/>
  <c r="L176" i="2"/>
  <c r="M176" i="2"/>
  <c r="N176" i="2"/>
  <c r="B177" i="2"/>
  <c r="D177" i="2"/>
  <c r="G177" i="2"/>
  <c r="L177" i="2"/>
  <c r="M177" i="2"/>
  <c r="N177" i="2"/>
  <c r="B178" i="2"/>
  <c r="D178" i="2"/>
  <c r="G178" i="2"/>
  <c r="L178" i="2"/>
  <c r="J178" i="2" s="1"/>
  <c r="M178" i="2"/>
  <c r="N178" i="2"/>
  <c r="B179" i="2"/>
  <c r="D179" i="2"/>
  <c r="G179" i="2"/>
  <c r="L179" i="2"/>
  <c r="J179" i="2" s="1"/>
  <c r="M179" i="2"/>
  <c r="N179" i="2"/>
  <c r="B180" i="2"/>
  <c r="D180" i="2"/>
  <c r="G180" i="2"/>
  <c r="L180" i="2"/>
  <c r="M180" i="2"/>
  <c r="J180" i="2" s="1"/>
  <c r="N180" i="2"/>
  <c r="B181" i="2"/>
  <c r="D181" i="2"/>
  <c r="G181" i="2"/>
  <c r="L181" i="2"/>
  <c r="J181" i="2" s="1"/>
  <c r="M181" i="2"/>
  <c r="N181" i="2"/>
  <c r="B182" i="2"/>
  <c r="D182" i="2"/>
  <c r="G182" i="2"/>
  <c r="L182" i="2"/>
  <c r="M182" i="2"/>
  <c r="N182" i="2"/>
  <c r="B183" i="2"/>
  <c r="D183" i="2"/>
  <c r="G183" i="2"/>
  <c r="J183" i="2"/>
  <c r="L183" i="2"/>
  <c r="M183" i="2"/>
  <c r="N183" i="2"/>
  <c r="B184" i="2"/>
  <c r="D184" i="2"/>
  <c r="G184" i="2"/>
  <c r="L184" i="2"/>
  <c r="J184" i="2" s="1"/>
  <c r="M184" i="2"/>
  <c r="N184" i="2"/>
  <c r="B185" i="2"/>
  <c r="D185" i="2"/>
  <c r="G185" i="2"/>
  <c r="J185" i="2"/>
  <c r="L185" i="2"/>
  <c r="M185" i="2"/>
  <c r="N185" i="2"/>
  <c r="B186" i="2"/>
  <c r="D186" i="2"/>
  <c r="G186" i="2"/>
  <c r="L186" i="2"/>
  <c r="M186" i="2"/>
  <c r="N186" i="2"/>
  <c r="B187" i="2"/>
  <c r="D187" i="2"/>
  <c r="G187" i="2"/>
  <c r="L187" i="2"/>
  <c r="J187" i="2" s="1"/>
  <c r="M187" i="2"/>
  <c r="N187" i="2"/>
  <c r="B188" i="2"/>
  <c r="D188" i="2"/>
  <c r="G188" i="2"/>
  <c r="L188" i="2"/>
  <c r="M188" i="2"/>
  <c r="N188" i="2"/>
  <c r="B189" i="2"/>
  <c r="D189" i="2"/>
  <c r="G189" i="2"/>
  <c r="L189" i="2"/>
  <c r="J189" i="2" s="1"/>
  <c r="M189" i="2"/>
  <c r="O189" i="2"/>
  <c r="B190" i="2"/>
  <c r="D190" i="2"/>
  <c r="G190" i="2"/>
  <c r="L190" i="2"/>
  <c r="J190" i="2" s="1"/>
  <c r="M190" i="2"/>
  <c r="N190" i="2"/>
  <c r="B191" i="2"/>
  <c r="D191" i="2"/>
  <c r="G191" i="2"/>
  <c r="J191" i="2"/>
  <c r="L191" i="2"/>
  <c r="M191" i="2"/>
  <c r="N191" i="2"/>
  <c r="B192" i="2"/>
  <c r="D192" i="2"/>
  <c r="G192" i="2"/>
  <c r="L192" i="2"/>
  <c r="J192" i="2" s="1"/>
  <c r="M192" i="2"/>
  <c r="N192" i="2"/>
  <c r="B193" i="2"/>
  <c r="D193" i="2"/>
  <c r="G193" i="2"/>
  <c r="L193" i="2"/>
  <c r="M193" i="2"/>
  <c r="N193" i="2"/>
  <c r="B194" i="2"/>
  <c r="D194" i="2"/>
  <c r="G194" i="2"/>
  <c r="L194" i="2"/>
  <c r="M194" i="2"/>
  <c r="J194" i="2" s="1"/>
  <c r="N194" i="2"/>
  <c r="B195" i="2"/>
  <c r="D195" i="2"/>
  <c r="G195" i="2"/>
  <c r="J195" i="2"/>
  <c r="L195" i="2"/>
  <c r="M195" i="2"/>
  <c r="N195" i="2"/>
  <c r="B196" i="2"/>
  <c r="D196" i="2"/>
  <c r="G196" i="2"/>
  <c r="L196" i="2"/>
  <c r="J196" i="2" s="1"/>
  <c r="M196" i="2"/>
  <c r="N196" i="2"/>
  <c r="B197" i="2"/>
  <c r="D197" i="2"/>
  <c r="G197" i="2"/>
  <c r="J197" i="2"/>
  <c r="L197" i="2"/>
  <c r="M197" i="2"/>
  <c r="N197" i="2"/>
  <c r="B198" i="2"/>
  <c r="D198" i="2"/>
  <c r="G198" i="2"/>
  <c r="L198" i="2"/>
  <c r="J198" i="2" s="1"/>
  <c r="M198" i="2"/>
  <c r="N198" i="2"/>
  <c r="B199" i="2"/>
  <c r="D199" i="2"/>
  <c r="G199" i="2"/>
  <c r="J199" i="2"/>
  <c r="L199" i="2"/>
  <c r="M199" i="2"/>
  <c r="N199" i="2"/>
  <c r="B200" i="2"/>
  <c r="D200" i="2"/>
  <c r="G200" i="2"/>
  <c r="L200" i="2"/>
  <c r="J200" i="2" s="1"/>
  <c r="M200" i="2"/>
  <c r="N200" i="2"/>
  <c r="B201" i="2"/>
  <c r="D201" i="2"/>
  <c r="G201" i="2"/>
  <c r="L201" i="2"/>
  <c r="J201" i="2" s="1"/>
  <c r="M201" i="2"/>
  <c r="N201" i="2"/>
  <c r="B202" i="2"/>
  <c r="D202" i="2"/>
  <c r="G202" i="2"/>
  <c r="J202" i="2"/>
  <c r="L202" i="2"/>
  <c r="M202" i="2"/>
  <c r="N202" i="2"/>
  <c r="B203" i="2"/>
  <c r="D203" i="2"/>
  <c r="G203" i="2"/>
  <c r="L203" i="2"/>
  <c r="M203" i="2"/>
  <c r="N203" i="2"/>
  <c r="B204" i="2"/>
  <c r="D204" i="2"/>
  <c r="G204" i="2"/>
  <c r="L204" i="2"/>
  <c r="M204" i="2"/>
  <c r="Y191" i="7" s="1"/>
  <c r="N204" i="2"/>
  <c r="B205" i="2"/>
  <c r="D205" i="2"/>
  <c r="G205" i="2"/>
  <c r="J205" i="2"/>
  <c r="L205" i="2"/>
  <c r="M205" i="2"/>
  <c r="N205" i="2"/>
  <c r="B206" i="2"/>
  <c r="D206" i="2"/>
  <c r="G206" i="2"/>
  <c r="L206" i="2"/>
  <c r="J206" i="2" s="1"/>
  <c r="M206" i="2"/>
  <c r="N206" i="2"/>
  <c r="B207" i="2"/>
  <c r="D207" i="2"/>
  <c r="G207" i="2"/>
  <c r="J207" i="2"/>
  <c r="L207" i="2"/>
  <c r="M207" i="2"/>
  <c r="N207" i="2"/>
  <c r="B208" i="2"/>
  <c r="D208" i="2"/>
  <c r="G208" i="2"/>
  <c r="J208" i="2"/>
  <c r="N208" i="2"/>
  <c r="B209" i="2"/>
  <c r="D209" i="2"/>
  <c r="G209" i="2"/>
  <c r="J209" i="2"/>
  <c r="N209" i="2"/>
  <c r="B210" i="2"/>
  <c r="D210" i="2"/>
  <c r="G210" i="2"/>
  <c r="J210" i="2"/>
  <c r="N210" i="2"/>
  <c r="B211" i="2"/>
  <c r="D211" i="2"/>
  <c r="G211" i="2"/>
  <c r="J211" i="2"/>
  <c r="N211" i="2"/>
  <c r="B212" i="2"/>
  <c r="D212" i="2"/>
  <c r="G212" i="2"/>
  <c r="J212" i="2"/>
  <c r="N212" i="2"/>
  <c r="B213" i="2"/>
  <c r="D213" i="2"/>
  <c r="G213" i="2"/>
  <c r="J213" i="2"/>
  <c r="N213" i="2"/>
  <c r="B214" i="2"/>
  <c r="D214" i="2"/>
  <c r="G214" i="2"/>
  <c r="J214" i="2"/>
  <c r="N214" i="2"/>
  <c r="B215" i="2"/>
  <c r="D215" i="2"/>
  <c r="G215" i="2"/>
  <c r="J215" i="2"/>
  <c r="N215" i="2"/>
  <c r="B216" i="2"/>
  <c r="D216" i="2"/>
  <c r="G216" i="2"/>
  <c r="J216" i="2"/>
  <c r="N216" i="2"/>
  <c r="B217" i="2"/>
  <c r="D217" i="2"/>
  <c r="G217" i="2"/>
  <c r="J217" i="2"/>
  <c r="N217" i="2"/>
  <c r="B218" i="2"/>
  <c r="D218" i="2"/>
  <c r="G218" i="2"/>
  <c r="J218" i="2"/>
  <c r="N218" i="2"/>
  <c r="B219" i="2"/>
  <c r="D219" i="2"/>
  <c r="G219" i="2"/>
  <c r="J219" i="2"/>
  <c r="N219" i="2"/>
  <c r="B220" i="2"/>
  <c r="D220" i="2"/>
  <c r="G220" i="2"/>
  <c r="J220" i="2"/>
  <c r="N220" i="2"/>
  <c r="B221" i="2"/>
  <c r="D221" i="2"/>
  <c r="G221" i="2"/>
  <c r="J221" i="2"/>
  <c r="N221" i="2"/>
  <c r="B222" i="2"/>
  <c r="D222" i="2"/>
  <c r="G222" i="2"/>
  <c r="J222" i="2"/>
  <c r="N222" i="2"/>
  <c r="B223" i="2"/>
  <c r="D223" i="2"/>
  <c r="G223" i="2"/>
  <c r="J223" i="2"/>
  <c r="N223" i="2"/>
  <c r="B224" i="2"/>
  <c r="D224" i="2"/>
  <c r="G224" i="2"/>
  <c r="J224" i="2"/>
  <c r="N224" i="2"/>
  <c r="B225" i="2"/>
  <c r="D225" i="2"/>
  <c r="G225" i="2"/>
  <c r="J225" i="2"/>
  <c r="N225" i="2"/>
  <c r="B226" i="2"/>
  <c r="D226" i="2"/>
  <c r="G226" i="2"/>
  <c r="J226" i="2"/>
  <c r="N226" i="2"/>
  <c r="B227" i="2"/>
  <c r="D227" i="2"/>
  <c r="G227" i="2"/>
  <c r="J227" i="2"/>
  <c r="N227" i="2"/>
  <c r="B228" i="2"/>
  <c r="D228" i="2"/>
  <c r="G228" i="2"/>
  <c r="J228" i="2"/>
  <c r="N228" i="2"/>
  <c r="B229" i="2"/>
  <c r="D229" i="2"/>
  <c r="G229" i="2"/>
  <c r="J229" i="2"/>
  <c r="N229" i="2"/>
  <c r="B230" i="2"/>
  <c r="D230" i="2"/>
  <c r="G230" i="2"/>
  <c r="J230" i="2"/>
  <c r="N230" i="2"/>
  <c r="B231" i="2"/>
  <c r="D231" i="2"/>
  <c r="G231" i="2"/>
  <c r="J231" i="2"/>
  <c r="N231" i="2"/>
  <c r="B232" i="2"/>
  <c r="D232" i="2"/>
  <c r="G232" i="2"/>
  <c r="J232" i="2"/>
  <c r="N232" i="2"/>
  <c r="B233" i="2"/>
  <c r="D233" i="2"/>
  <c r="G233" i="2"/>
  <c r="J233" i="2"/>
  <c r="N233" i="2"/>
  <c r="B234" i="2"/>
  <c r="D234" i="2"/>
  <c r="G234" i="2"/>
  <c r="J234" i="2"/>
  <c r="N234" i="2"/>
  <c r="B235" i="2"/>
  <c r="D235" i="2"/>
  <c r="G235" i="2"/>
  <c r="J235" i="2"/>
  <c r="N235" i="2"/>
  <c r="B236" i="2"/>
  <c r="D236" i="2"/>
  <c r="G236" i="2"/>
  <c r="J236" i="2"/>
  <c r="N236" i="2"/>
  <c r="B237" i="2"/>
  <c r="D237" i="2"/>
  <c r="G237" i="2"/>
  <c r="J237" i="2"/>
  <c r="N237" i="2"/>
  <c r="B238" i="2"/>
  <c r="D238" i="2"/>
  <c r="G238" i="2"/>
  <c r="J238" i="2"/>
  <c r="N238" i="2"/>
  <c r="B239" i="2"/>
  <c r="D239" i="2"/>
  <c r="G239" i="2"/>
  <c r="J239" i="2"/>
  <c r="N239" i="2"/>
  <c r="B240" i="2"/>
  <c r="D240" i="2"/>
  <c r="G240" i="2"/>
  <c r="J240" i="2"/>
  <c r="N240" i="2"/>
  <c r="B241" i="2"/>
  <c r="D241" i="2"/>
  <c r="G241" i="2"/>
  <c r="J241" i="2"/>
  <c r="N241" i="2"/>
  <c r="B242" i="2"/>
  <c r="D242" i="2"/>
  <c r="G242" i="2"/>
  <c r="J242" i="2"/>
  <c r="N242" i="2"/>
  <c r="B243" i="2"/>
  <c r="D243" i="2"/>
  <c r="G243" i="2"/>
  <c r="J243" i="2"/>
  <c r="N243" i="2"/>
  <c r="B244" i="2"/>
  <c r="D244" i="2"/>
  <c r="G244" i="2"/>
  <c r="J244" i="2"/>
  <c r="N244" i="2"/>
  <c r="B245" i="2"/>
  <c r="D245" i="2"/>
  <c r="G245" i="2"/>
  <c r="J245" i="2"/>
  <c r="N245" i="2"/>
  <c r="B246" i="2"/>
  <c r="D246" i="2"/>
  <c r="G246" i="2"/>
  <c r="J246" i="2"/>
  <c r="N246" i="2"/>
  <c r="B247" i="2"/>
  <c r="D247" i="2"/>
  <c r="G247" i="2"/>
  <c r="J247" i="2"/>
  <c r="N247" i="2"/>
  <c r="B248" i="2"/>
  <c r="D248" i="2"/>
  <c r="G248" i="2"/>
  <c r="J248" i="2"/>
  <c r="N248" i="2"/>
  <c r="B249" i="2"/>
  <c r="D249" i="2"/>
  <c r="G249" i="2"/>
  <c r="J249" i="2"/>
  <c r="N249" i="2"/>
  <c r="B250" i="2"/>
  <c r="D250" i="2"/>
  <c r="G250" i="2"/>
  <c r="J250" i="2"/>
  <c r="N250" i="2"/>
  <c r="B251" i="2"/>
  <c r="D251" i="2"/>
  <c r="G251" i="2"/>
  <c r="J251" i="2"/>
  <c r="N251" i="2"/>
  <c r="B252" i="2"/>
  <c r="D252" i="2"/>
  <c r="G252" i="2"/>
  <c r="J252" i="2"/>
  <c r="N252" i="2"/>
  <c r="B253" i="2"/>
  <c r="D253" i="2"/>
  <c r="G253" i="2"/>
  <c r="J253" i="2"/>
  <c r="N253" i="2"/>
  <c r="B254" i="2"/>
  <c r="D254" i="2"/>
  <c r="G254" i="2"/>
  <c r="J254" i="2"/>
  <c r="N254" i="2"/>
  <c r="B255" i="2"/>
  <c r="D255" i="2"/>
  <c r="G255" i="2"/>
  <c r="J255" i="2"/>
  <c r="N255" i="2"/>
  <c r="B256" i="2"/>
  <c r="D256" i="2"/>
  <c r="G256" i="2"/>
  <c r="J256" i="2"/>
  <c r="N256" i="2"/>
  <c r="B257" i="2"/>
  <c r="D257" i="2"/>
  <c r="G257" i="2"/>
  <c r="J257" i="2"/>
  <c r="N257" i="2"/>
  <c r="B258" i="2"/>
  <c r="D258" i="2"/>
  <c r="G258" i="2"/>
  <c r="J258" i="2"/>
  <c r="N258" i="2"/>
  <c r="B259" i="2"/>
  <c r="D259" i="2"/>
  <c r="G259" i="2"/>
  <c r="J259" i="2"/>
  <c r="N259" i="2"/>
  <c r="B260" i="2"/>
  <c r="D260" i="2"/>
  <c r="G260" i="2"/>
  <c r="J260" i="2"/>
  <c r="N260" i="2"/>
  <c r="B261" i="2"/>
  <c r="D261" i="2"/>
  <c r="G261" i="2"/>
  <c r="J261" i="2"/>
  <c r="N261" i="2"/>
  <c r="B262" i="2"/>
  <c r="D262" i="2"/>
  <c r="G262" i="2"/>
  <c r="J262" i="2"/>
  <c r="N262" i="2"/>
  <c r="B263" i="2"/>
  <c r="D263" i="2"/>
  <c r="G263" i="2"/>
  <c r="J263" i="2"/>
  <c r="N263" i="2"/>
  <c r="B264" i="2"/>
  <c r="D264" i="2"/>
  <c r="G264" i="2"/>
  <c r="J264" i="2"/>
  <c r="N264" i="2"/>
  <c r="B265" i="2"/>
  <c r="D265" i="2"/>
  <c r="G265" i="2"/>
  <c r="J265" i="2"/>
  <c r="N265" i="2"/>
  <c r="B266" i="2"/>
  <c r="D266" i="2"/>
  <c r="G266" i="2"/>
  <c r="J266" i="2"/>
  <c r="N266" i="2"/>
  <c r="B267" i="2"/>
  <c r="D267" i="2"/>
  <c r="G267" i="2"/>
  <c r="J267" i="2"/>
  <c r="N267" i="2"/>
  <c r="B268" i="2"/>
  <c r="D268" i="2"/>
  <c r="G268" i="2"/>
  <c r="J268" i="2"/>
  <c r="N268" i="2"/>
  <c r="B269" i="2"/>
  <c r="D269" i="2"/>
  <c r="G269" i="2"/>
  <c r="J269" i="2"/>
  <c r="N269" i="2"/>
  <c r="B270" i="2"/>
  <c r="D270" i="2"/>
  <c r="G270" i="2"/>
  <c r="J270" i="2"/>
  <c r="N270" i="2"/>
  <c r="B271" i="2"/>
  <c r="D271" i="2"/>
  <c r="G271" i="2"/>
  <c r="J271" i="2"/>
  <c r="N271" i="2"/>
  <c r="B272" i="2"/>
  <c r="D272" i="2"/>
  <c r="G272" i="2"/>
  <c r="J272" i="2"/>
  <c r="N272" i="2"/>
  <c r="B273" i="2"/>
  <c r="D273" i="2"/>
  <c r="G273" i="2"/>
  <c r="J273" i="2"/>
  <c r="N273" i="2"/>
  <c r="B274" i="2"/>
  <c r="D274" i="2"/>
  <c r="G274" i="2"/>
  <c r="J274" i="2"/>
  <c r="N274" i="2"/>
  <c r="B275" i="2"/>
  <c r="D275" i="2"/>
  <c r="G275" i="2"/>
  <c r="J275" i="2"/>
  <c r="N275" i="2"/>
  <c r="B276" i="2"/>
  <c r="D276" i="2"/>
  <c r="G276" i="2"/>
  <c r="J276" i="2"/>
  <c r="N276" i="2"/>
  <c r="B277" i="2"/>
  <c r="D277" i="2"/>
  <c r="G277" i="2"/>
  <c r="J277" i="2"/>
  <c r="N277" i="2"/>
  <c r="B278" i="2"/>
  <c r="D278" i="2"/>
  <c r="G278" i="2"/>
  <c r="J278" i="2"/>
  <c r="N278" i="2"/>
  <c r="B279" i="2"/>
  <c r="D279" i="2"/>
  <c r="G279" i="2"/>
  <c r="J279" i="2"/>
  <c r="N279" i="2"/>
  <c r="B280" i="2"/>
  <c r="D280" i="2"/>
  <c r="G280" i="2"/>
  <c r="J280" i="2"/>
  <c r="N280" i="2"/>
  <c r="B281" i="2"/>
  <c r="D281" i="2"/>
  <c r="G281" i="2"/>
  <c r="J281" i="2"/>
  <c r="N281" i="2"/>
  <c r="B282" i="2"/>
  <c r="D282" i="2"/>
  <c r="G282" i="2"/>
  <c r="J282" i="2"/>
  <c r="N282" i="2"/>
  <c r="B283" i="2"/>
  <c r="D283" i="2"/>
  <c r="G283" i="2"/>
  <c r="J283" i="2"/>
  <c r="N283" i="2"/>
  <c r="B284" i="2"/>
  <c r="D284" i="2"/>
  <c r="G284" i="2"/>
  <c r="J284" i="2"/>
  <c r="N284" i="2"/>
  <c r="B285" i="2"/>
  <c r="D285" i="2"/>
  <c r="G285" i="2"/>
  <c r="J285" i="2"/>
  <c r="N285" i="2"/>
  <c r="B286" i="2"/>
  <c r="D286" i="2"/>
  <c r="G286" i="2"/>
  <c r="J286" i="2"/>
  <c r="N286" i="2"/>
  <c r="B287" i="2"/>
  <c r="D287" i="2"/>
  <c r="G287" i="2"/>
  <c r="J287" i="2"/>
  <c r="N287" i="2"/>
  <c r="B288" i="2"/>
  <c r="D288" i="2"/>
  <c r="G288" i="2"/>
  <c r="J288" i="2"/>
  <c r="N288" i="2"/>
  <c r="B289" i="2"/>
  <c r="D289" i="2"/>
  <c r="G289" i="2"/>
  <c r="J289" i="2"/>
  <c r="N289" i="2"/>
  <c r="B290" i="2"/>
  <c r="D290" i="2"/>
  <c r="G290" i="2"/>
  <c r="J290" i="2"/>
  <c r="N290" i="2"/>
  <c r="B291" i="2"/>
  <c r="D291" i="2"/>
  <c r="G291" i="2"/>
  <c r="J291" i="2"/>
  <c r="N291" i="2"/>
  <c r="B292" i="2"/>
  <c r="D292" i="2"/>
  <c r="G292" i="2"/>
  <c r="J292" i="2"/>
  <c r="N292" i="2"/>
  <c r="B293" i="2"/>
  <c r="D293" i="2"/>
  <c r="G293" i="2"/>
  <c r="J293" i="2"/>
  <c r="N293" i="2"/>
  <c r="B294" i="2"/>
  <c r="D294" i="2"/>
  <c r="G294" i="2"/>
  <c r="J294" i="2"/>
  <c r="N294" i="2"/>
  <c r="B295" i="2"/>
  <c r="D295" i="2"/>
  <c r="G295" i="2"/>
  <c r="J295" i="2"/>
  <c r="N295" i="2"/>
  <c r="B296" i="2"/>
  <c r="D296" i="2"/>
  <c r="G296" i="2"/>
  <c r="J296" i="2"/>
  <c r="N296" i="2"/>
  <c r="B297" i="2"/>
  <c r="D297" i="2"/>
  <c r="G297" i="2"/>
  <c r="J297" i="2"/>
  <c r="N297" i="2"/>
  <c r="B298" i="2"/>
  <c r="D298" i="2"/>
  <c r="G298" i="2"/>
  <c r="J298" i="2"/>
  <c r="N298" i="2"/>
  <c r="B299" i="2"/>
  <c r="D299" i="2"/>
  <c r="G299" i="2"/>
  <c r="J299" i="2"/>
  <c r="N299" i="2"/>
  <c r="B300" i="2"/>
  <c r="D300" i="2"/>
  <c r="G300" i="2"/>
  <c r="J300" i="2"/>
  <c r="N300" i="2"/>
  <c r="B301" i="2"/>
  <c r="D301" i="2"/>
  <c r="G301" i="2"/>
  <c r="J301" i="2"/>
  <c r="N301" i="2"/>
  <c r="B302" i="2"/>
  <c r="D302" i="2"/>
  <c r="G302" i="2"/>
  <c r="J302" i="2"/>
  <c r="N302" i="2"/>
  <c r="B303" i="2"/>
  <c r="D303" i="2"/>
  <c r="G303" i="2"/>
  <c r="J303" i="2"/>
  <c r="N303" i="2"/>
  <c r="B304" i="2"/>
  <c r="D304" i="2"/>
  <c r="G304" i="2"/>
  <c r="J304" i="2"/>
  <c r="N304" i="2"/>
  <c r="B305" i="2"/>
  <c r="D305" i="2"/>
  <c r="G305" i="2"/>
  <c r="J305" i="2"/>
  <c r="N305" i="2"/>
  <c r="B306" i="2"/>
  <c r="D306" i="2"/>
  <c r="G306" i="2"/>
  <c r="J306" i="2"/>
  <c r="N306" i="2"/>
  <c r="B307" i="2"/>
  <c r="D307" i="2"/>
  <c r="G307" i="2"/>
  <c r="J307" i="2"/>
  <c r="N307" i="2"/>
  <c r="B308" i="2"/>
  <c r="D308" i="2"/>
  <c r="G308" i="2"/>
  <c r="J308" i="2"/>
  <c r="N308" i="2"/>
  <c r="B309" i="2"/>
  <c r="D309" i="2"/>
  <c r="G309" i="2"/>
  <c r="J309" i="2"/>
  <c r="N309" i="2"/>
  <c r="B310" i="2"/>
  <c r="D310" i="2"/>
  <c r="G310" i="2"/>
  <c r="J310" i="2"/>
  <c r="N310" i="2"/>
  <c r="B311" i="2"/>
  <c r="D311" i="2"/>
  <c r="G311" i="2"/>
  <c r="J311" i="2"/>
  <c r="N311" i="2"/>
  <c r="B312" i="2"/>
  <c r="D312" i="2"/>
  <c r="G312" i="2"/>
  <c r="J312" i="2"/>
  <c r="N312" i="2"/>
  <c r="B313" i="2"/>
  <c r="D313" i="2"/>
  <c r="G313" i="2"/>
  <c r="J313" i="2"/>
  <c r="N313" i="2"/>
  <c r="B314" i="2"/>
  <c r="D314" i="2"/>
  <c r="G314" i="2"/>
  <c r="J314" i="2"/>
  <c r="N314" i="2"/>
  <c r="B315" i="2"/>
  <c r="D315" i="2"/>
  <c r="G315" i="2"/>
  <c r="J315" i="2"/>
  <c r="N315" i="2"/>
  <c r="B316" i="2"/>
  <c r="D316" i="2"/>
  <c r="G316" i="2"/>
  <c r="J316" i="2"/>
  <c r="N316" i="2"/>
  <c r="B317" i="2"/>
  <c r="D317" i="2"/>
  <c r="G317" i="2"/>
  <c r="J317" i="2"/>
  <c r="N317" i="2"/>
  <c r="B318" i="2"/>
  <c r="D318" i="2"/>
  <c r="G318" i="2"/>
  <c r="J318" i="2"/>
  <c r="N318" i="2"/>
  <c r="B319" i="2"/>
  <c r="D319" i="2"/>
  <c r="G319" i="2"/>
  <c r="J319" i="2"/>
  <c r="N319" i="2"/>
  <c r="B320" i="2"/>
  <c r="D320" i="2"/>
  <c r="G320" i="2"/>
  <c r="J320" i="2"/>
  <c r="N320" i="2"/>
  <c r="B321" i="2"/>
  <c r="D321" i="2"/>
  <c r="G321" i="2"/>
  <c r="J321" i="2"/>
  <c r="N321" i="2"/>
  <c r="B322" i="2"/>
  <c r="D322" i="2"/>
  <c r="G322" i="2"/>
  <c r="J322" i="2"/>
  <c r="N322" i="2"/>
  <c r="B323" i="2"/>
  <c r="D323" i="2"/>
  <c r="G323" i="2"/>
  <c r="J323" i="2"/>
  <c r="N323" i="2"/>
  <c r="B324" i="2"/>
  <c r="D324" i="2"/>
  <c r="G324" i="2"/>
  <c r="J324" i="2"/>
  <c r="N324" i="2"/>
  <c r="B325" i="2"/>
  <c r="D325" i="2"/>
  <c r="G325" i="2"/>
  <c r="J325" i="2"/>
  <c r="N325" i="2"/>
  <c r="B326" i="2"/>
  <c r="D326" i="2"/>
  <c r="G326" i="2"/>
  <c r="J326" i="2"/>
  <c r="N326" i="2"/>
  <c r="B327" i="2"/>
  <c r="D327" i="2"/>
  <c r="G327" i="2"/>
  <c r="J327" i="2"/>
  <c r="N327" i="2"/>
  <c r="B328" i="2"/>
  <c r="D328" i="2"/>
  <c r="G328" i="2"/>
  <c r="J328" i="2"/>
  <c r="N328" i="2"/>
  <c r="B329" i="2"/>
  <c r="D329" i="2"/>
  <c r="G329" i="2"/>
  <c r="J329" i="2"/>
  <c r="N329" i="2"/>
  <c r="B330" i="2"/>
  <c r="D330" i="2"/>
  <c r="G330" i="2"/>
  <c r="J330" i="2"/>
  <c r="N330" i="2"/>
  <c r="B331" i="2"/>
  <c r="D331" i="2"/>
  <c r="G331" i="2"/>
  <c r="J331" i="2"/>
  <c r="N331" i="2"/>
  <c r="B332" i="2"/>
  <c r="D332" i="2"/>
  <c r="G332" i="2"/>
  <c r="J332" i="2"/>
  <c r="N332" i="2"/>
  <c r="B333" i="2"/>
  <c r="D333" i="2"/>
  <c r="G333" i="2"/>
  <c r="J333" i="2"/>
  <c r="N333" i="2"/>
  <c r="B334" i="2"/>
  <c r="D334" i="2"/>
  <c r="G334" i="2"/>
  <c r="J334" i="2"/>
  <c r="N334" i="2"/>
  <c r="B335" i="2"/>
  <c r="D335" i="2"/>
  <c r="G335" i="2"/>
  <c r="J335" i="2"/>
  <c r="N335" i="2"/>
  <c r="B336" i="2"/>
  <c r="D336" i="2"/>
  <c r="G336" i="2"/>
  <c r="J336" i="2"/>
  <c r="N336" i="2"/>
  <c r="B337" i="2"/>
  <c r="D337" i="2"/>
  <c r="G337" i="2"/>
  <c r="J337" i="2"/>
  <c r="N337" i="2"/>
  <c r="B338" i="2"/>
  <c r="D338" i="2"/>
  <c r="G338" i="2"/>
  <c r="J338" i="2"/>
  <c r="N338" i="2"/>
  <c r="B339" i="2"/>
  <c r="D339" i="2"/>
  <c r="G339" i="2"/>
  <c r="J339" i="2"/>
  <c r="N339" i="2"/>
  <c r="B340" i="2"/>
  <c r="D340" i="2"/>
  <c r="G340" i="2"/>
  <c r="J340" i="2"/>
  <c r="N340" i="2"/>
  <c r="B341" i="2"/>
  <c r="D341" i="2"/>
  <c r="G341" i="2"/>
  <c r="J341" i="2"/>
  <c r="N341" i="2"/>
  <c r="B342" i="2"/>
  <c r="D342" i="2"/>
  <c r="G342" i="2"/>
  <c r="J342" i="2"/>
  <c r="N342" i="2"/>
  <c r="B343" i="2"/>
  <c r="D343" i="2"/>
  <c r="G343" i="2"/>
  <c r="J343" i="2"/>
  <c r="N343" i="2"/>
  <c r="B344" i="2"/>
  <c r="D344" i="2"/>
  <c r="G344" i="2"/>
  <c r="J344" i="2"/>
  <c r="N344" i="2"/>
  <c r="B345" i="2"/>
  <c r="D345" i="2"/>
  <c r="G345" i="2"/>
  <c r="J345" i="2"/>
  <c r="N345" i="2"/>
  <c r="B346" i="2"/>
  <c r="D346" i="2"/>
  <c r="G346" i="2"/>
  <c r="J346" i="2"/>
  <c r="N346" i="2"/>
  <c r="B347" i="2"/>
  <c r="D347" i="2"/>
  <c r="G347" i="2"/>
  <c r="J347" i="2"/>
  <c r="N347" i="2"/>
  <c r="B348" i="2"/>
  <c r="D348" i="2"/>
  <c r="G348" i="2"/>
  <c r="J348" i="2"/>
  <c r="N348" i="2"/>
  <c r="B349" i="2"/>
  <c r="D349" i="2"/>
  <c r="G349" i="2"/>
  <c r="J349" i="2"/>
  <c r="N349" i="2"/>
  <c r="B350" i="2"/>
  <c r="D350" i="2"/>
  <c r="G350" i="2"/>
  <c r="J350" i="2"/>
  <c r="N350" i="2"/>
  <c r="B351" i="2"/>
  <c r="D351" i="2"/>
  <c r="G351" i="2"/>
  <c r="J351" i="2"/>
  <c r="N351" i="2"/>
  <c r="B352" i="2"/>
  <c r="D352" i="2"/>
  <c r="G352" i="2"/>
  <c r="J352" i="2"/>
  <c r="N352" i="2"/>
  <c r="B353" i="2"/>
  <c r="D353" i="2"/>
  <c r="G353" i="2"/>
  <c r="J353" i="2"/>
  <c r="N353" i="2"/>
  <c r="B354" i="2"/>
  <c r="D354" i="2"/>
  <c r="G354" i="2"/>
  <c r="J354" i="2"/>
  <c r="N354" i="2"/>
  <c r="B355" i="2"/>
  <c r="D355" i="2"/>
  <c r="G355" i="2"/>
  <c r="J355" i="2"/>
  <c r="N355" i="2"/>
  <c r="B356" i="2"/>
  <c r="D356" i="2"/>
  <c r="G356" i="2"/>
  <c r="J356" i="2"/>
  <c r="N356" i="2"/>
  <c r="B357" i="2"/>
  <c r="D357" i="2"/>
  <c r="G357" i="2"/>
  <c r="J357" i="2"/>
  <c r="N357" i="2"/>
  <c r="B358" i="2"/>
  <c r="D358" i="2"/>
  <c r="G358" i="2"/>
  <c r="J358" i="2"/>
  <c r="N358" i="2"/>
  <c r="B359" i="2"/>
  <c r="D359" i="2"/>
  <c r="G359" i="2"/>
  <c r="J359" i="2"/>
  <c r="N359" i="2"/>
  <c r="B360" i="2"/>
  <c r="D360" i="2"/>
  <c r="G360" i="2"/>
  <c r="J360" i="2"/>
  <c r="N360" i="2"/>
  <c r="B361" i="2"/>
  <c r="D361" i="2"/>
  <c r="G361" i="2"/>
  <c r="J361" i="2"/>
  <c r="N361" i="2"/>
  <c r="B362" i="2"/>
  <c r="D362" i="2"/>
  <c r="G362" i="2"/>
  <c r="J362" i="2"/>
  <c r="N362" i="2"/>
  <c r="B363" i="2"/>
  <c r="D363" i="2"/>
  <c r="G363" i="2"/>
  <c r="J363" i="2"/>
  <c r="N363" i="2"/>
  <c r="B1" i="1"/>
  <c r="B4" i="1"/>
  <c r="A5" i="1"/>
  <c r="B5" i="1"/>
  <c r="A6" i="1"/>
  <c r="A7" i="1" s="1"/>
  <c r="B6" i="1"/>
  <c r="B7" i="1"/>
  <c r="A8" i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9" i="7"/>
  <c r="D10" i="7"/>
  <c r="C7" i="8" s="1"/>
  <c r="E10" i="7"/>
  <c r="I10" i="7"/>
  <c r="L10" i="7"/>
  <c r="M10" i="7"/>
  <c r="P10" i="7"/>
  <c r="Q10" i="7"/>
  <c r="AE10" i="7" s="1"/>
  <c r="T10" i="7"/>
  <c r="U10" i="7"/>
  <c r="V10" i="7"/>
  <c r="W10" i="7"/>
  <c r="X10" i="7"/>
  <c r="Y10" i="7"/>
  <c r="Z10" i="7"/>
  <c r="AA10" i="7"/>
  <c r="D11" i="7"/>
  <c r="E11" i="7"/>
  <c r="F11" i="7"/>
  <c r="G11" i="7"/>
  <c r="H11" i="7"/>
  <c r="I11" i="7"/>
  <c r="J11" i="7"/>
  <c r="K11" i="7"/>
  <c r="L11" i="7"/>
  <c r="AE7" i="8" s="1"/>
  <c r="M11" i="7"/>
  <c r="P11" i="7"/>
  <c r="Q11" i="7"/>
  <c r="AE11" i="7" s="1"/>
  <c r="T11" i="7"/>
  <c r="U11" i="7"/>
  <c r="V11" i="7"/>
  <c r="W11" i="7"/>
  <c r="X11" i="7"/>
  <c r="Y11" i="7"/>
  <c r="Z11" i="7"/>
  <c r="AA11" i="7"/>
  <c r="AV7" i="8" s="1"/>
  <c r="AB11" i="7"/>
  <c r="AC11" i="7"/>
  <c r="D12" i="7"/>
  <c r="E12" i="7"/>
  <c r="F12" i="7"/>
  <c r="H12" i="7"/>
  <c r="L12" i="7"/>
  <c r="M12" i="7"/>
  <c r="AB12" i="7" s="1"/>
  <c r="N12" i="7"/>
  <c r="P12" i="7"/>
  <c r="Q12" i="7"/>
  <c r="U12" i="7"/>
  <c r="W12" i="7"/>
  <c r="X12" i="7"/>
  <c r="Y12" i="7"/>
  <c r="AC12" i="7"/>
  <c r="AE12" i="7"/>
  <c r="D13" i="7"/>
  <c r="E13" i="7"/>
  <c r="G13" i="7"/>
  <c r="I13" i="7"/>
  <c r="K13" i="7"/>
  <c r="L13" i="7"/>
  <c r="M13" i="7"/>
  <c r="P13" i="7"/>
  <c r="AI8" i="8" s="1"/>
  <c r="Q13" i="7"/>
  <c r="S13" i="7"/>
  <c r="T13" i="7"/>
  <c r="U13" i="7"/>
  <c r="V13" i="7"/>
  <c r="W13" i="7"/>
  <c r="X13" i="7"/>
  <c r="Y13" i="7"/>
  <c r="AA13" i="7"/>
  <c r="AV8" i="8" s="1"/>
  <c r="AB13" i="7"/>
  <c r="D14" i="7"/>
  <c r="E14" i="7"/>
  <c r="F14" i="7"/>
  <c r="H14" i="7"/>
  <c r="L14" i="7"/>
  <c r="M14" i="7"/>
  <c r="AF8" i="8" s="1"/>
  <c r="P14" i="7"/>
  <c r="Q14" i="7"/>
  <c r="AE14" i="7" s="1"/>
  <c r="S14" i="7"/>
  <c r="AD14" i="7" s="1"/>
  <c r="T14" i="7"/>
  <c r="V14" i="7"/>
  <c r="W14" i="7"/>
  <c r="Y14" i="7"/>
  <c r="AA14" i="7"/>
  <c r="AB14" i="7"/>
  <c r="AC14" i="7"/>
  <c r="D15" i="7"/>
  <c r="E15" i="7"/>
  <c r="G15" i="7"/>
  <c r="I15" i="7"/>
  <c r="K15" i="7"/>
  <c r="L15" i="7"/>
  <c r="M15" i="7"/>
  <c r="P15" i="7"/>
  <c r="Q15" i="7"/>
  <c r="S15" i="7"/>
  <c r="T15" i="7"/>
  <c r="V15" i="7"/>
  <c r="W15" i="7"/>
  <c r="X15" i="7"/>
  <c r="Y15" i="7"/>
  <c r="Z15" i="7"/>
  <c r="AB15" i="7"/>
  <c r="AD15" i="7"/>
  <c r="D16" i="7"/>
  <c r="E16" i="7"/>
  <c r="H16" i="7"/>
  <c r="I16" i="7"/>
  <c r="L16" i="7"/>
  <c r="M16" i="7"/>
  <c r="AB16" i="7" s="1"/>
  <c r="P16" i="7"/>
  <c r="Q16" i="7"/>
  <c r="S16" i="7"/>
  <c r="AD16" i="7" s="1"/>
  <c r="T16" i="7"/>
  <c r="U16" i="7"/>
  <c r="V16" i="7"/>
  <c r="W16" i="7"/>
  <c r="X16" i="7"/>
  <c r="Y16" i="7"/>
  <c r="Z16" i="7"/>
  <c r="AA16" i="7"/>
  <c r="D17" i="7"/>
  <c r="E17" i="7"/>
  <c r="L17" i="7"/>
  <c r="M17" i="7"/>
  <c r="P17" i="7"/>
  <c r="Q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D18" i="7"/>
  <c r="E18" i="7"/>
  <c r="F18" i="7"/>
  <c r="G18" i="7"/>
  <c r="H18" i="7"/>
  <c r="I18" i="7"/>
  <c r="J18" i="7"/>
  <c r="K18" i="7"/>
  <c r="L18" i="7"/>
  <c r="M18" i="7"/>
  <c r="AB18" i="7" s="1"/>
  <c r="N18" i="7"/>
  <c r="P18" i="7"/>
  <c r="Q18" i="7"/>
  <c r="S18" i="7"/>
  <c r="T18" i="7"/>
  <c r="U18" i="7"/>
  <c r="V18" i="7"/>
  <c r="W18" i="7"/>
  <c r="X18" i="7"/>
  <c r="Y18" i="7"/>
  <c r="Z18" i="7"/>
  <c r="AA18" i="7"/>
  <c r="AC18" i="7"/>
  <c r="D19" i="7"/>
  <c r="C9" i="8" s="1"/>
  <c r="E19" i="7"/>
  <c r="F19" i="7"/>
  <c r="H19" i="7"/>
  <c r="J19" i="7"/>
  <c r="L19" i="7"/>
  <c r="N19" i="7"/>
  <c r="P19" i="7"/>
  <c r="S19" i="7"/>
  <c r="AD19" i="7" s="1"/>
  <c r="U19" i="7"/>
  <c r="W19" i="7"/>
  <c r="X19" i="7"/>
  <c r="Y19" i="7"/>
  <c r="AA19" i="7"/>
  <c r="D20" i="7"/>
  <c r="E20" i="7"/>
  <c r="F20" i="7"/>
  <c r="G20" i="7"/>
  <c r="H20" i="7"/>
  <c r="I20" i="7"/>
  <c r="K20" i="7"/>
  <c r="L20" i="7"/>
  <c r="M20" i="7"/>
  <c r="AB20" i="7" s="1"/>
  <c r="N20" i="7"/>
  <c r="P20" i="7"/>
  <c r="S20" i="7"/>
  <c r="AD20" i="7" s="1"/>
  <c r="T20" i="7"/>
  <c r="U20" i="7"/>
  <c r="V20" i="7"/>
  <c r="W20" i="7"/>
  <c r="Y20" i="7"/>
  <c r="AA20" i="7"/>
  <c r="D21" i="7"/>
  <c r="E21" i="7"/>
  <c r="G21" i="7"/>
  <c r="I21" i="7"/>
  <c r="K21" i="7"/>
  <c r="L21" i="7"/>
  <c r="M21" i="7"/>
  <c r="N21" i="7"/>
  <c r="P21" i="7"/>
  <c r="S21" i="7"/>
  <c r="T21" i="7"/>
  <c r="U21" i="7"/>
  <c r="V21" i="7"/>
  <c r="W21" i="7"/>
  <c r="X21" i="7"/>
  <c r="Y21" i="7"/>
  <c r="Z21" i="7"/>
  <c r="AA21" i="7"/>
  <c r="AB21" i="7"/>
  <c r="AD21" i="7"/>
  <c r="D22" i="7"/>
  <c r="E22" i="7"/>
  <c r="F22" i="7"/>
  <c r="G22" i="7"/>
  <c r="H22" i="7"/>
  <c r="I22" i="7"/>
  <c r="K22" i="7"/>
  <c r="Q22" i="7"/>
  <c r="T22" i="7"/>
  <c r="U22" i="7"/>
  <c r="V22" i="7"/>
  <c r="W22" i="7"/>
  <c r="Y22" i="7"/>
  <c r="AA22" i="7"/>
  <c r="AC22" i="7"/>
  <c r="AE22" i="7"/>
  <c r="D23" i="7"/>
  <c r="E23" i="7"/>
  <c r="F23" i="7"/>
  <c r="J23" i="7"/>
  <c r="L23" i="7"/>
  <c r="P23" i="7"/>
  <c r="S23" i="7"/>
  <c r="U23" i="7"/>
  <c r="W23" i="7"/>
  <c r="X23" i="7"/>
  <c r="Y23" i="7"/>
  <c r="AA23" i="7"/>
  <c r="AD23" i="7"/>
  <c r="D24" i="7"/>
  <c r="E24" i="7"/>
  <c r="I24" i="7"/>
  <c r="L24" i="7"/>
  <c r="P24" i="7"/>
  <c r="S24" i="7"/>
  <c r="AD24" i="7" s="1"/>
  <c r="U24" i="7"/>
  <c r="W24" i="7"/>
  <c r="X24" i="7"/>
  <c r="Y24" i="7"/>
  <c r="Z24" i="7"/>
  <c r="AA24" i="7"/>
  <c r="D25" i="7"/>
  <c r="E25" i="7"/>
  <c r="F25" i="7"/>
  <c r="H25" i="7"/>
  <c r="J25" i="7"/>
  <c r="L25" i="7"/>
  <c r="M25" i="7"/>
  <c r="AB25" i="7" s="1"/>
  <c r="P25" i="7"/>
  <c r="Q25" i="7"/>
  <c r="S25" i="7"/>
  <c r="U25" i="7"/>
  <c r="V25" i="7"/>
  <c r="W25" i="7"/>
  <c r="X25" i="7"/>
  <c r="Y25" i="7"/>
  <c r="AA25" i="7"/>
  <c r="AC25" i="7"/>
  <c r="AD25" i="7"/>
  <c r="AE25" i="7"/>
  <c r="D26" i="7"/>
  <c r="E26" i="7"/>
  <c r="F26" i="7"/>
  <c r="G26" i="7"/>
  <c r="I26" i="7"/>
  <c r="J26" i="7"/>
  <c r="L26" i="7"/>
  <c r="P26" i="7"/>
  <c r="Q26" i="7"/>
  <c r="S26" i="7"/>
  <c r="AD26" i="7" s="1"/>
  <c r="T26" i="7"/>
  <c r="V26" i="7"/>
  <c r="W26" i="7"/>
  <c r="Y26" i="7"/>
  <c r="AA26" i="7"/>
  <c r="D27" i="7"/>
  <c r="E27" i="7"/>
  <c r="F27" i="7"/>
  <c r="G27" i="7"/>
  <c r="H27" i="7"/>
  <c r="I27" i="7"/>
  <c r="K27" i="7"/>
  <c r="L27" i="7"/>
  <c r="P27" i="7"/>
  <c r="Q27" i="7"/>
  <c r="S27" i="7"/>
  <c r="T27" i="7"/>
  <c r="V27" i="7"/>
  <c r="W27" i="7"/>
  <c r="X27" i="7"/>
  <c r="Y27" i="7"/>
  <c r="AA27" i="7"/>
  <c r="AC27" i="7"/>
  <c r="AD27" i="7"/>
  <c r="AE27" i="7"/>
  <c r="D28" i="7"/>
  <c r="E28" i="7"/>
  <c r="L28" i="7"/>
  <c r="Q28" i="7"/>
  <c r="T28" i="7"/>
  <c r="U28" i="7"/>
  <c r="V28" i="7"/>
  <c r="W28" i="7"/>
  <c r="Y28" i="7"/>
  <c r="D29" i="7"/>
  <c r="E29" i="7"/>
  <c r="G29" i="7"/>
  <c r="I29" i="7"/>
  <c r="K29" i="7"/>
  <c r="L29" i="7"/>
  <c r="P29" i="7"/>
  <c r="Q29" i="7"/>
  <c r="AE29" i="7" s="1"/>
  <c r="S29" i="7"/>
  <c r="T29" i="7"/>
  <c r="V29" i="7"/>
  <c r="W29" i="7"/>
  <c r="X29" i="7"/>
  <c r="Y29" i="7"/>
  <c r="Z29" i="7"/>
  <c r="AC29" i="7"/>
  <c r="AD29" i="7"/>
  <c r="D30" i="7"/>
  <c r="E30" i="7"/>
  <c r="F30" i="7"/>
  <c r="G30" i="7"/>
  <c r="H30" i="7"/>
  <c r="I30" i="7"/>
  <c r="K30" i="7"/>
  <c r="S30" i="7"/>
  <c r="T30" i="7"/>
  <c r="U30" i="7"/>
  <c r="V30" i="7"/>
  <c r="W30" i="7"/>
  <c r="X30" i="7"/>
  <c r="AD30" i="7"/>
  <c r="D31" i="7"/>
  <c r="E31" i="7"/>
  <c r="F31" i="7"/>
  <c r="G31" i="7"/>
  <c r="I31" i="7"/>
  <c r="J31" i="7"/>
  <c r="K31" i="7"/>
  <c r="S31" i="7"/>
  <c r="AD31" i="7" s="1"/>
  <c r="U31" i="7"/>
  <c r="V31" i="7"/>
  <c r="W31" i="7"/>
  <c r="X31" i="7"/>
  <c r="Y31" i="7"/>
  <c r="AA31" i="7"/>
  <c r="D32" i="7"/>
  <c r="E32" i="7"/>
  <c r="F32" i="7"/>
  <c r="G32" i="7"/>
  <c r="H32" i="7"/>
  <c r="I32" i="7"/>
  <c r="J32" i="7"/>
  <c r="K32" i="7"/>
  <c r="S32" i="7"/>
  <c r="U32" i="7"/>
  <c r="V32" i="7"/>
  <c r="W32" i="7"/>
  <c r="X32" i="7"/>
  <c r="Y32" i="7"/>
  <c r="Z32" i="7"/>
  <c r="AA32" i="7"/>
  <c r="AD32" i="7"/>
  <c r="D33" i="7"/>
  <c r="E33" i="7"/>
  <c r="F33" i="7"/>
  <c r="H33" i="7"/>
  <c r="J33" i="7"/>
  <c r="S33" i="7"/>
  <c r="U33" i="7"/>
  <c r="V33" i="7"/>
  <c r="W33" i="7"/>
  <c r="X33" i="7"/>
  <c r="Y33" i="7"/>
  <c r="AA33" i="7"/>
  <c r="AD33" i="7"/>
  <c r="D34" i="7"/>
  <c r="E34" i="7"/>
  <c r="F34" i="7"/>
  <c r="G34" i="7"/>
  <c r="I34" i="7"/>
  <c r="K34" i="7"/>
  <c r="S34" i="7"/>
  <c r="AD34" i="7" s="1"/>
  <c r="T34" i="7"/>
  <c r="V34" i="7"/>
  <c r="W34" i="7"/>
  <c r="X34" i="7"/>
  <c r="Y34" i="7"/>
  <c r="AA34" i="7"/>
  <c r="D35" i="7"/>
  <c r="E35" i="7"/>
  <c r="F35" i="7"/>
  <c r="G35" i="7"/>
  <c r="I35" i="7"/>
  <c r="K35" i="7"/>
  <c r="S35" i="7"/>
  <c r="AD35" i="7" s="1"/>
  <c r="V35" i="7"/>
  <c r="W35" i="7"/>
  <c r="X35" i="7"/>
  <c r="Y35" i="7"/>
  <c r="AA35" i="7"/>
  <c r="D36" i="7"/>
  <c r="E36" i="7"/>
  <c r="G36" i="7"/>
  <c r="I36" i="7"/>
  <c r="K36" i="7"/>
  <c r="S36" i="7"/>
  <c r="V36" i="7"/>
  <c r="W36" i="7"/>
  <c r="X36" i="7"/>
  <c r="Y36" i="7"/>
  <c r="Z36" i="7"/>
  <c r="AA36" i="7"/>
  <c r="AD36" i="7"/>
  <c r="D37" i="7"/>
  <c r="E37" i="7"/>
  <c r="F37" i="7"/>
  <c r="G37" i="7"/>
  <c r="H37" i="7"/>
  <c r="I37" i="7"/>
  <c r="J37" i="7"/>
  <c r="K37" i="7"/>
  <c r="S37" i="7"/>
  <c r="U37" i="7"/>
  <c r="V37" i="7"/>
  <c r="W37" i="7"/>
  <c r="X37" i="7"/>
  <c r="Y37" i="7"/>
  <c r="Z37" i="7"/>
  <c r="AA37" i="7"/>
  <c r="AD37" i="7"/>
  <c r="D38" i="7"/>
  <c r="E38" i="7"/>
  <c r="F38" i="7"/>
  <c r="H38" i="7"/>
  <c r="S38" i="7"/>
  <c r="T38" i="7"/>
  <c r="V38" i="7"/>
  <c r="W38" i="7"/>
  <c r="X38" i="7"/>
  <c r="Y38" i="7"/>
  <c r="AD38" i="7"/>
  <c r="D39" i="7"/>
  <c r="E39" i="7"/>
  <c r="G39" i="7"/>
  <c r="I39" i="7"/>
  <c r="K39" i="7"/>
  <c r="S39" i="7"/>
  <c r="AD39" i="7" s="1"/>
  <c r="V39" i="7"/>
  <c r="W39" i="7"/>
  <c r="X39" i="7"/>
  <c r="Y39" i="7"/>
  <c r="D40" i="7"/>
  <c r="E40" i="7"/>
  <c r="F40" i="7"/>
  <c r="G40" i="7"/>
  <c r="I40" i="7"/>
  <c r="J40" i="7"/>
  <c r="K40" i="7"/>
  <c r="S40" i="7"/>
  <c r="T40" i="7"/>
  <c r="U40" i="7"/>
  <c r="V40" i="7"/>
  <c r="W40" i="7"/>
  <c r="X40" i="7"/>
  <c r="Y40" i="7"/>
  <c r="AA40" i="7"/>
  <c r="AD40" i="7"/>
  <c r="D41" i="7"/>
  <c r="E41" i="7"/>
  <c r="G41" i="7"/>
  <c r="I41" i="7"/>
  <c r="K41" i="7"/>
  <c r="S41" i="7"/>
  <c r="T41" i="7"/>
  <c r="V41" i="7"/>
  <c r="W41" i="7"/>
  <c r="X41" i="7"/>
  <c r="Y41" i="7"/>
  <c r="Z41" i="7"/>
  <c r="AA41" i="7"/>
  <c r="AC41" i="7"/>
  <c r="AD41" i="7"/>
  <c r="D42" i="7"/>
  <c r="E42" i="7"/>
  <c r="F42" i="7"/>
  <c r="G42" i="7"/>
  <c r="I42" i="7"/>
  <c r="J42" i="7"/>
  <c r="K42" i="7"/>
  <c r="S42" i="7"/>
  <c r="AD42" i="7" s="1"/>
  <c r="T42" i="7"/>
  <c r="U42" i="7"/>
  <c r="V42" i="7"/>
  <c r="W42" i="7"/>
  <c r="X42" i="7"/>
  <c r="Y42" i="7"/>
  <c r="AA42" i="7"/>
  <c r="D43" i="7"/>
  <c r="E43" i="7"/>
  <c r="F43" i="7"/>
  <c r="G43" i="7"/>
  <c r="H43" i="7"/>
  <c r="I43" i="7"/>
  <c r="K43" i="7"/>
  <c r="S43" i="7"/>
  <c r="U43" i="7"/>
  <c r="V43" i="7"/>
  <c r="W43" i="7"/>
  <c r="X43" i="7"/>
  <c r="Y43" i="7"/>
  <c r="AA43" i="7"/>
  <c r="AD43" i="7"/>
  <c r="D44" i="7"/>
  <c r="E44" i="7"/>
  <c r="H44" i="7"/>
  <c r="S44" i="7"/>
  <c r="U44" i="7"/>
  <c r="V44" i="7"/>
  <c r="W44" i="7"/>
  <c r="X44" i="7"/>
  <c r="Y44" i="7"/>
  <c r="AA44" i="7"/>
  <c r="AD44" i="7"/>
  <c r="D45" i="7"/>
  <c r="E45" i="7"/>
  <c r="S45" i="7"/>
  <c r="U45" i="7"/>
  <c r="V45" i="7"/>
  <c r="W45" i="7"/>
  <c r="X45" i="7"/>
  <c r="Y45" i="7"/>
  <c r="Z45" i="7"/>
  <c r="AA45" i="7"/>
  <c r="AD45" i="7"/>
  <c r="D46" i="7"/>
  <c r="E46" i="7"/>
  <c r="F46" i="7"/>
  <c r="G46" i="7"/>
  <c r="H46" i="7"/>
  <c r="K46" i="7"/>
  <c r="U46" i="7"/>
  <c r="V46" i="7"/>
  <c r="W46" i="7"/>
  <c r="X46" i="7"/>
  <c r="Z46" i="7"/>
  <c r="D47" i="7"/>
  <c r="E47" i="7"/>
  <c r="F47" i="7"/>
  <c r="G47" i="7"/>
  <c r="H47" i="7"/>
  <c r="J47" i="7"/>
  <c r="K47" i="7"/>
  <c r="V47" i="7"/>
  <c r="W47" i="7"/>
  <c r="X47" i="7"/>
  <c r="Y47" i="7"/>
  <c r="Z47" i="7"/>
  <c r="AA47" i="7"/>
  <c r="D48" i="7"/>
  <c r="E48" i="7"/>
  <c r="G48" i="7"/>
  <c r="I48" i="7"/>
  <c r="K48" i="7"/>
  <c r="V48" i="7"/>
  <c r="W48" i="7"/>
  <c r="X48" i="7"/>
  <c r="Y48" i="7"/>
  <c r="D49" i="7"/>
  <c r="E49" i="7"/>
  <c r="F49" i="7"/>
  <c r="H49" i="7"/>
  <c r="I49" i="7"/>
  <c r="J49" i="7"/>
  <c r="U49" i="7"/>
  <c r="V49" i="7"/>
  <c r="W49" i="7"/>
  <c r="Y49" i="7"/>
  <c r="AA49" i="7"/>
  <c r="D50" i="7"/>
  <c r="E50" i="7"/>
  <c r="G50" i="7"/>
  <c r="I50" i="7"/>
  <c r="K50" i="7"/>
  <c r="P50" i="7"/>
  <c r="T50" i="7"/>
  <c r="V50" i="7"/>
  <c r="W50" i="7"/>
  <c r="X50" i="7"/>
  <c r="Y50" i="7"/>
  <c r="Z50" i="7"/>
  <c r="D51" i="7"/>
  <c r="E51" i="7"/>
  <c r="F51" i="7"/>
  <c r="J51" i="7"/>
  <c r="S51" i="7"/>
  <c r="V51" i="7"/>
  <c r="W51" i="7"/>
  <c r="X51" i="7"/>
  <c r="Y51" i="7"/>
  <c r="Z51" i="7"/>
  <c r="AA51" i="7"/>
  <c r="AD51" i="7"/>
  <c r="D52" i="7"/>
  <c r="E52" i="7"/>
  <c r="F52" i="7"/>
  <c r="H52" i="7"/>
  <c r="T52" i="7"/>
  <c r="V52" i="7"/>
  <c r="W52" i="7"/>
  <c r="X52" i="7"/>
  <c r="Y52" i="7"/>
  <c r="Z52" i="7"/>
  <c r="D53" i="7"/>
  <c r="E53" i="7"/>
  <c r="F53" i="7"/>
  <c r="H53" i="7"/>
  <c r="I53" i="7"/>
  <c r="T53" i="7"/>
  <c r="V53" i="7"/>
  <c r="W53" i="7"/>
  <c r="X53" i="7"/>
  <c r="Y53" i="7"/>
  <c r="Z53" i="7"/>
  <c r="D54" i="7"/>
  <c r="E54" i="7"/>
  <c r="I54" i="7"/>
  <c r="U54" i="7"/>
  <c r="V54" i="7"/>
  <c r="W54" i="7"/>
  <c r="X54" i="7"/>
  <c r="Z54" i="7"/>
  <c r="D55" i="7"/>
  <c r="E55" i="7"/>
  <c r="F55" i="7"/>
  <c r="G55" i="7"/>
  <c r="H55" i="7"/>
  <c r="I55" i="7"/>
  <c r="K55" i="7"/>
  <c r="U55" i="7"/>
  <c r="V55" i="7"/>
  <c r="W55" i="7"/>
  <c r="X55" i="7"/>
  <c r="Y55" i="7"/>
  <c r="AA55" i="7"/>
  <c r="D56" i="7"/>
  <c r="E56" i="7"/>
  <c r="F56" i="7"/>
  <c r="H56" i="7"/>
  <c r="I56" i="7"/>
  <c r="U56" i="7"/>
  <c r="V56" i="7"/>
  <c r="W56" i="7"/>
  <c r="X56" i="7"/>
  <c r="Y56" i="7"/>
  <c r="Z56" i="7"/>
  <c r="AA56" i="7"/>
  <c r="D57" i="7"/>
  <c r="E57" i="7"/>
  <c r="G57" i="7"/>
  <c r="I57" i="7"/>
  <c r="K57" i="7"/>
  <c r="U57" i="7"/>
  <c r="V57" i="7"/>
  <c r="W57" i="7"/>
  <c r="D58" i="7"/>
  <c r="E58" i="7"/>
  <c r="F58" i="7"/>
  <c r="G58" i="7"/>
  <c r="H58" i="7"/>
  <c r="I58" i="7"/>
  <c r="J58" i="7"/>
  <c r="K58" i="7"/>
  <c r="V58" i="7"/>
  <c r="W58" i="7"/>
  <c r="X58" i="7"/>
  <c r="Y58" i="7"/>
  <c r="Z58" i="7"/>
  <c r="AA58" i="7"/>
  <c r="D59" i="7"/>
  <c r="E59" i="7"/>
  <c r="F59" i="7"/>
  <c r="V59" i="7"/>
  <c r="W59" i="7"/>
  <c r="X59" i="7"/>
  <c r="Y59" i="7"/>
  <c r="AA59" i="7"/>
  <c r="D60" i="7"/>
  <c r="E60" i="7"/>
  <c r="F60" i="7"/>
  <c r="G60" i="7"/>
  <c r="H60" i="7"/>
  <c r="I60" i="7"/>
  <c r="K60" i="7"/>
  <c r="V60" i="7"/>
  <c r="W60" i="7"/>
  <c r="X60" i="7"/>
  <c r="Y60" i="7"/>
  <c r="Z60" i="7"/>
  <c r="D61" i="7"/>
  <c r="E61" i="7"/>
  <c r="F61" i="7"/>
  <c r="G61" i="7"/>
  <c r="H61" i="7"/>
  <c r="I61" i="7"/>
  <c r="K61" i="7"/>
  <c r="U61" i="7"/>
  <c r="V61" i="7"/>
  <c r="W61" i="7"/>
  <c r="Y61" i="7"/>
  <c r="D62" i="7"/>
  <c r="E62" i="7"/>
  <c r="F62" i="7"/>
  <c r="H62" i="7"/>
  <c r="I62" i="7"/>
  <c r="J62" i="7"/>
  <c r="P62" i="7"/>
  <c r="T62" i="7"/>
  <c r="V62" i="7"/>
  <c r="W62" i="7"/>
  <c r="X62" i="7"/>
  <c r="Y62" i="7"/>
  <c r="Z62" i="7"/>
  <c r="D63" i="7"/>
  <c r="E63" i="7"/>
  <c r="F63" i="7"/>
  <c r="G63" i="7"/>
  <c r="I63" i="7"/>
  <c r="K63" i="7"/>
  <c r="P63" i="7"/>
  <c r="V63" i="7"/>
  <c r="W63" i="7"/>
  <c r="X63" i="7"/>
  <c r="Y63" i="7"/>
  <c r="Z63" i="7"/>
  <c r="AA63" i="7"/>
  <c r="D64" i="7"/>
  <c r="E64" i="7"/>
  <c r="F64" i="7"/>
  <c r="G64" i="7"/>
  <c r="H64" i="7"/>
  <c r="I64" i="7"/>
  <c r="J64" i="7"/>
  <c r="K64" i="7"/>
  <c r="P64" i="7"/>
  <c r="T64" i="7"/>
  <c r="V64" i="7"/>
  <c r="W64" i="7"/>
  <c r="X64" i="7"/>
  <c r="Y64" i="7"/>
  <c r="Z64" i="7"/>
  <c r="AA64" i="7"/>
  <c r="AD64" i="7"/>
  <c r="D65" i="7"/>
  <c r="E65" i="7"/>
  <c r="F65" i="7"/>
  <c r="G65" i="7"/>
  <c r="H65" i="7"/>
  <c r="I65" i="7"/>
  <c r="J65" i="7"/>
  <c r="K65" i="7"/>
  <c r="V65" i="7"/>
  <c r="W65" i="7"/>
  <c r="X65" i="7"/>
  <c r="Y65" i="7"/>
  <c r="D66" i="7"/>
  <c r="E66" i="7"/>
  <c r="F66" i="7"/>
  <c r="H66" i="7"/>
  <c r="I66" i="7"/>
  <c r="V66" i="7"/>
  <c r="W66" i="7"/>
  <c r="X66" i="7"/>
  <c r="Y66" i="7"/>
  <c r="AA66" i="7"/>
  <c r="D67" i="7"/>
  <c r="E67" i="7"/>
  <c r="F67" i="7"/>
  <c r="I67" i="7"/>
  <c r="J67" i="7"/>
  <c r="U67" i="7"/>
  <c r="V67" i="7"/>
  <c r="W67" i="7"/>
  <c r="X67" i="7"/>
  <c r="Y67" i="7"/>
  <c r="Z67" i="7"/>
  <c r="D68" i="7"/>
  <c r="E68" i="7"/>
  <c r="F68" i="7"/>
  <c r="G68" i="7"/>
  <c r="H68" i="7"/>
  <c r="I68" i="7"/>
  <c r="K68" i="7"/>
  <c r="U68" i="7"/>
  <c r="V68" i="7"/>
  <c r="W68" i="7"/>
  <c r="X68" i="7"/>
  <c r="Y68" i="7"/>
  <c r="AA68" i="7"/>
  <c r="D69" i="7"/>
  <c r="E69" i="7"/>
  <c r="G69" i="7"/>
  <c r="I69" i="7"/>
  <c r="K69" i="7"/>
  <c r="U69" i="7"/>
  <c r="V69" i="7"/>
  <c r="W69" i="7"/>
  <c r="X69" i="7"/>
  <c r="Y69" i="7"/>
  <c r="AA69" i="7"/>
  <c r="D70" i="7"/>
  <c r="E70" i="7"/>
  <c r="I70" i="7"/>
  <c r="V70" i="7"/>
  <c r="W70" i="7"/>
  <c r="X70" i="7"/>
  <c r="Z70" i="7"/>
  <c r="D71" i="7"/>
  <c r="E71" i="7"/>
  <c r="G71" i="7"/>
  <c r="I71" i="7"/>
  <c r="K71" i="7"/>
  <c r="V71" i="7"/>
  <c r="W71" i="7"/>
  <c r="X71" i="7"/>
  <c r="Y71" i="7"/>
  <c r="Z71" i="7"/>
  <c r="AA71" i="7"/>
  <c r="D72" i="7"/>
  <c r="E72" i="7"/>
  <c r="F72" i="7"/>
  <c r="G72" i="7"/>
  <c r="H72" i="7"/>
  <c r="J72" i="7"/>
  <c r="K72" i="7"/>
  <c r="V72" i="7"/>
  <c r="W72" i="7"/>
  <c r="Y72" i="7"/>
  <c r="E73" i="7"/>
  <c r="G73" i="7"/>
  <c r="I73" i="7"/>
  <c r="K73" i="7"/>
  <c r="U73" i="7"/>
  <c r="V73" i="7"/>
  <c r="W73" i="7"/>
  <c r="X73" i="7"/>
  <c r="Y73" i="7"/>
  <c r="Z73" i="7"/>
  <c r="AA73" i="7"/>
  <c r="D74" i="7"/>
  <c r="E74" i="7"/>
  <c r="F74" i="7"/>
  <c r="G74" i="7"/>
  <c r="H74" i="7"/>
  <c r="I74" i="7"/>
  <c r="J74" i="7"/>
  <c r="K74" i="7"/>
  <c r="V74" i="7"/>
  <c r="W74" i="7"/>
  <c r="X74" i="7"/>
  <c r="D75" i="7"/>
  <c r="E75" i="7"/>
  <c r="F75" i="7"/>
  <c r="J75" i="7"/>
  <c r="V75" i="7"/>
  <c r="W75" i="7"/>
  <c r="X75" i="7"/>
  <c r="Y75" i="7"/>
  <c r="Z75" i="7"/>
  <c r="AA75" i="7"/>
  <c r="D76" i="7"/>
  <c r="E76" i="7"/>
  <c r="F76" i="7"/>
  <c r="G76" i="7"/>
  <c r="H76" i="7"/>
  <c r="I76" i="7"/>
  <c r="K76" i="7"/>
  <c r="T76" i="7"/>
  <c r="V76" i="7"/>
  <c r="W76" i="7"/>
  <c r="X76" i="7"/>
  <c r="Y76" i="7"/>
  <c r="D77" i="7"/>
  <c r="E77" i="7"/>
  <c r="H77" i="7"/>
  <c r="V77" i="7"/>
  <c r="W77" i="7"/>
  <c r="X77" i="7"/>
  <c r="Y77" i="7"/>
  <c r="Z77" i="7"/>
  <c r="AA77" i="7"/>
  <c r="AD77" i="7"/>
  <c r="D78" i="7"/>
  <c r="E78" i="7"/>
  <c r="H78" i="7"/>
  <c r="I78" i="7"/>
  <c r="V78" i="7"/>
  <c r="W78" i="7"/>
  <c r="X78" i="7"/>
  <c r="Y78" i="7"/>
  <c r="Z78" i="7"/>
  <c r="D79" i="7"/>
  <c r="E79" i="7"/>
  <c r="F79" i="7"/>
  <c r="I79" i="7"/>
  <c r="J79" i="7"/>
  <c r="U79" i="7"/>
  <c r="V79" i="7"/>
  <c r="W79" i="7"/>
  <c r="X79" i="7"/>
  <c r="Y79" i="7"/>
  <c r="AA79" i="7"/>
  <c r="D80" i="7"/>
  <c r="E80" i="7"/>
  <c r="F80" i="7"/>
  <c r="G80" i="7"/>
  <c r="H80" i="7"/>
  <c r="I80" i="7"/>
  <c r="J80" i="7"/>
  <c r="K80" i="7"/>
  <c r="U80" i="7"/>
  <c r="V80" i="7"/>
  <c r="W80" i="7"/>
  <c r="Y80" i="7"/>
  <c r="AA80" i="7"/>
  <c r="D81" i="7"/>
  <c r="E81" i="7"/>
  <c r="F81" i="7"/>
  <c r="G81" i="7"/>
  <c r="H81" i="7"/>
  <c r="I81" i="7"/>
  <c r="J81" i="7"/>
  <c r="K81" i="7"/>
  <c r="U81" i="7"/>
  <c r="V81" i="7"/>
  <c r="W81" i="7"/>
  <c r="Y81" i="7"/>
  <c r="AA81" i="7"/>
  <c r="D82" i="7"/>
  <c r="E82" i="7"/>
  <c r="F82" i="7"/>
  <c r="H82" i="7"/>
  <c r="J82" i="7"/>
  <c r="S82" i="7"/>
  <c r="AD82" i="7" s="1"/>
  <c r="V82" i="7"/>
  <c r="W82" i="7"/>
  <c r="X82" i="7"/>
  <c r="Z82" i="7"/>
  <c r="D83" i="7"/>
  <c r="E83" i="7"/>
  <c r="I83" i="7"/>
  <c r="V83" i="7"/>
  <c r="W83" i="7"/>
  <c r="X83" i="7"/>
  <c r="Y83" i="7"/>
  <c r="Z83" i="7"/>
  <c r="AA83" i="7"/>
  <c r="D84" i="7"/>
  <c r="E84" i="7"/>
  <c r="F84" i="7"/>
  <c r="H84" i="7"/>
  <c r="J84" i="7"/>
  <c r="V84" i="7"/>
  <c r="W84" i="7"/>
  <c r="X84" i="7"/>
  <c r="Y84" i="7"/>
  <c r="Z84" i="7"/>
  <c r="D85" i="7"/>
  <c r="E85" i="7"/>
  <c r="U85" i="7"/>
  <c r="V85" i="7"/>
  <c r="W85" i="7"/>
  <c r="X85" i="7"/>
  <c r="Y85" i="7"/>
  <c r="Z85" i="7"/>
  <c r="D86" i="7"/>
  <c r="E86" i="7"/>
  <c r="F86" i="7"/>
  <c r="H86" i="7"/>
  <c r="I86" i="7"/>
  <c r="V86" i="7"/>
  <c r="W86" i="7"/>
  <c r="X86" i="7"/>
  <c r="Z86" i="7"/>
  <c r="D87" i="7"/>
  <c r="E87" i="7"/>
  <c r="G87" i="7"/>
  <c r="H87" i="7"/>
  <c r="I87" i="7"/>
  <c r="K87" i="7"/>
  <c r="S87" i="7"/>
  <c r="AD87" i="7" s="1"/>
  <c r="V87" i="7"/>
  <c r="W87" i="7"/>
  <c r="X87" i="7"/>
  <c r="Z87" i="7"/>
  <c r="D88" i="7"/>
  <c r="E88" i="7"/>
  <c r="F88" i="7"/>
  <c r="G88" i="7"/>
  <c r="H88" i="7"/>
  <c r="I88" i="7"/>
  <c r="J88" i="7"/>
  <c r="K88" i="7"/>
  <c r="V88" i="7"/>
  <c r="W88" i="7"/>
  <c r="X88" i="7"/>
  <c r="Y88" i="7"/>
  <c r="Z88" i="7"/>
  <c r="AA88" i="7"/>
  <c r="D89" i="7"/>
  <c r="E89" i="7"/>
  <c r="H89" i="7"/>
  <c r="V89" i="7"/>
  <c r="W89" i="7"/>
  <c r="X89" i="7"/>
  <c r="Y89" i="7"/>
  <c r="AA89" i="7"/>
  <c r="D90" i="7"/>
  <c r="E90" i="7"/>
  <c r="G90" i="7"/>
  <c r="I90" i="7"/>
  <c r="K90" i="7"/>
  <c r="V90" i="7"/>
  <c r="W90" i="7"/>
  <c r="X90" i="7"/>
  <c r="Y90" i="7"/>
  <c r="Z90" i="7"/>
  <c r="AA90" i="7"/>
  <c r="D91" i="7"/>
  <c r="E91" i="7"/>
  <c r="F91" i="7"/>
  <c r="H91" i="7"/>
  <c r="J91" i="7"/>
  <c r="U91" i="7"/>
  <c r="V91" i="7"/>
  <c r="W91" i="7"/>
  <c r="X91" i="7"/>
  <c r="Y91" i="7"/>
  <c r="Z91" i="7"/>
  <c r="AA91" i="7"/>
  <c r="D92" i="7"/>
  <c r="E92" i="7"/>
  <c r="F92" i="7"/>
  <c r="G92" i="7"/>
  <c r="H92" i="7"/>
  <c r="I92" i="7"/>
  <c r="K92" i="7"/>
  <c r="U92" i="7"/>
  <c r="V92" i="7"/>
  <c r="W92" i="7"/>
  <c r="X92" i="7"/>
  <c r="Y92" i="7"/>
  <c r="Z92" i="7"/>
  <c r="AA92" i="7"/>
  <c r="D93" i="7"/>
  <c r="E93" i="7"/>
  <c r="F93" i="7"/>
  <c r="H93" i="7"/>
  <c r="J93" i="7"/>
  <c r="V93" i="7"/>
  <c r="W93" i="7"/>
  <c r="X93" i="7"/>
  <c r="Y93" i="7"/>
  <c r="Z93" i="7"/>
  <c r="D94" i="7"/>
  <c r="E94" i="7"/>
  <c r="F94" i="7"/>
  <c r="G94" i="7"/>
  <c r="H94" i="7"/>
  <c r="I94" i="7"/>
  <c r="K94" i="7"/>
  <c r="V94" i="7"/>
  <c r="W94" i="7"/>
  <c r="X94" i="7"/>
  <c r="Y94" i="7"/>
  <c r="D95" i="7"/>
  <c r="E95" i="7"/>
  <c r="F95" i="7"/>
  <c r="H95" i="7"/>
  <c r="I95" i="7"/>
  <c r="J95" i="7"/>
  <c r="V95" i="7"/>
  <c r="W95" i="7"/>
  <c r="X95" i="7"/>
  <c r="Y95" i="7"/>
  <c r="AA95" i="7"/>
  <c r="D96" i="7"/>
  <c r="E96" i="7"/>
  <c r="F96" i="7"/>
  <c r="G96" i="7"/>
  <c r="H96" i="7"/>
  <c r="I96" i="7"/>
  <c r="J96" i="7"/>
  <c r="K96" i="7"/>
  <c r="V96" i="7"/>
  <c r="W96" i="7"/>
  <c r="Y96" i="7"/>
  <c r="AA96" i="7"/>
  <c r="D97" i="7"/>
  <c r="F97" i="7"/>
  <c r="H97" i="7"/>
  <c r="J97" i="7"/>
  <c r="U97" i="7"/>
  <c r="V97" i="7"/>
  <c r="W97" i="7"/>
  <c r="X97" i="7"/>
  <c r="Y97" i="7"/>
  <c r="Z97" i="7"/>
  <c r="D98" i="7"/>
  <c r="E98" i="7"/>
  <c r="G98" i="7"/>
  <c r="I98" i="7"/>
  <c r="K98" i="7"/>
  <c r="V98" i="7"/>
  <c r="W98" i="7"/>
  <c r="X98" i="7"/>
  <c r="Y98" i="7"/>
  <c r="AA98" i="7"/>
  <c r="D99" i="7"/>
  <c r="E99" i="7"/>
  <c r="F99" i="7"/>
  <c r="G99" i="7"/>
  <c r="H99" i="7"/>
  <c r="J99" i="7"/>
  <c r="K99" i="7"/>
  <c r="V99" i="7"/>
  <c r="W99" i="7"/>
  <c r="X99" i="7"/>
  <c r="Y99" i="7"/>
  <c r="Z99" i="7"/>
  <c r="AA99" i="7"/>
  <c r="D100" i="7"/>
  <c r="E100" i="7"/>
  <c r="I100" i="7"/>
  <c r="T100" i="7"/>
  <c r="U100" i="7"/>
  <c r="V100" i="7"/>
  <c r="W100" i="7"/>
  <c r="X100" i="7"/>
  <c r="Z100" i="7"/>
  <c r="D101" i="7"/>
  <c r="E101" i="7"/>
  <c r="F101" i="7"/>
  <c r="H101" i="7"/>
  <c r="T101" i="7"/>
  <c r="U101" i="7"/>
  <c r="V101" i="7"/>
  <c r="W101" i="7"/>
  <c r="X101" i="7"/>
  <c r="Z101" i="7"/>
  <c r="D102" i="7"/>
  <c r="E102" i="7"/>
  <c r="F102" i="7"/>
  <c r="G102" i="7"/>
  <c r="H102" i="7"/>
  <c r="I102" i="7"/>
  <c r="K102" i="7"/>
  <c r="T102" i="7"/>
  <c r="U102" i="7"/>
  <c r="V102" i="7"/>
  <c r="W102" i="7"/>
  <c r="X102" i="7"/>
  <c r="D103" i="7"/>
  <c r="E103" i="7"/>
  <c r="F103" i="7"/>
  <c r="H103" i="7"/>
  <c r="J103" i="7"/>
  <c r="T103" i="7"/>
  <c r="U103" i="7"/>
  <c r="V103" i="7"/>
  <c r="W103" i="7"/>
  <c r="Y103" i="7"/>
  <c r="AA103" i="7"/>
  <c r="D104" i="7"/>
  <c r="E104" i="7"/>
  <c r="F104" i="7"/>
  <c r="H104" i="7"/>
  <c r="J104" i="7"/>
  <c r="T104" i="7"/>
  <c r="U104" i="7"/>
  <c r="V104" i="7"/>
  <c r="W104" i="7"/>
  <c r="X104" i="7"/>
  <c r="Z104" i="7"/>
  <c r="D105" i="7"/>
  <c r="E105" i="7"/>
  <c r="F105" i="7"/>
  <c r="H105" i="7"/>
  <c r="J105" i="7"/>
  <c r="T105" i="7"/>
  <c r="U105" i="7"/>
  <c r="V105" i="7"/>
  <c r="W105" i="7"/>
  <c r="X105" i="7"/>
  <c r="Z105" i="7"/>
  <c r="D106" i="7"/>
  <c r="E106" i="7"/>
  <c r="F106" i="7"/>
  <c r="H106" i="7"/>
  <c r="J106" i="7"/>
  <c r="T106" i="7"/>
  <c r="U106" i="7"/>
  <c r="V106" i="7"/>
  <c r="W106" i="7"/>
  <c r="X106" i="7"/>
  <c r="Y106" i="7"/>
  <c r="AA106" i="7"/>
  <c r="D107" i="7"/>
  <c r="E107" i="7"/>
  <c r="F107" i="7"/>
  <c r="T107" i="7"/>
  <c r="U107" i="7"/>
  <c r="V107" i="7"/>
  <c r="W107" i="7"/>
  <c r="X107" i="7"/>
  <c r="Y107" i="7"/>
  <c r="AA107" i="7"/>
  <c r="D108" i="7"/>
  <c r="E108" i="7"/>
  <c r="F108" i="7"/>
  <c r="G108" i="7"/>
  <c r="H108" i="7"/>
  <c r="I108" i="7"/>
  <c r="K108" i="7"/>
  <c r="T108" i="7"/>
  <c r="U108" i="7"/>
  <c r="V108" i="7"/>
  <c r="W108" i="7"/>
  <c r="X108" i="7"/>
  <c r="Z108" i="7"/>
  <c r="D109" i="7"/>
  <c r="E109" i="7"/>
  <c r="G109" i="7"/>
  <c r="I109" i="7"/>
  <c r="K109" i="7"/>
  <c r="T109" i="7"/>
  <c r="U109" i="7"/>
  <c r="V109" i="7"/>
  <c r="W109" i="7"/>
  <c r="X109" i="7"/>
  <c r="Y109" i="7"/>
  <c r="AA109" i="7"/>
  <c r="D110" i="7"/>
  <c r="E110" i="7"/>
  <c r="F110" i="7"/>
  <c r="G110" i="7"/>
  <c r="H110" i="7"/>
  <c r="J110" i="7"/>
  <c r="K110" i="7"/>
  <c r="T110" i="7"/>
  <c r="U110" i="7"/>
  <c r="V110" i="7"/>
  <c r="W110" i="7"/>
  <c r="X110" i="7"/>
  <c r="Y110" i="7"/>
  <c r="AA110" i="7"/>
  <c r="D111" i="7"/>
  <c r="E111" i="7"/>
  <c r="G111" i="7"/>
  <c r="I111" i="7"/>
  <c r="K111" i="7"/>
  <c r="T111" i="7"/>
  <c r="U111" i="7"/>
  <c r="V111" i="7"/>
  <c r="W111" i="7"/>
  <c r="X111" i="7"/>
  <c r="Y111" i="7"/>
  <c r="Z111" i="7"/>
  <c r="AA111" i="7"/>
  <c r="D112" i="7"/>
  <c r="E112" i="7"/>
  <c r="F112" i="7"/>
  <c r="G112" i="7"/>
  <c r="H112" i="7"/>
  <c r="I112" i="7"/>
  <c r="J112" i="7"/>
  <c r="K112" i="7"/>
  <c r="T112" i="7"/>
  <c r="U112" i="7"/>
  <c r="V112" i="7"/>
  <c r="W112" i="7"/>
  <c r="Y112" i="7"/>
  <c r="AA112" i="7"/>
  <c r="D113" i="7"/>
  <c r="E113" i="7"/>
  <c r="G113" i="7"/>
  <c r="I113" i="7"/>
  <c r="K113" i="7"/>
  <c r="T113" i="7"/>
  <c r="U113" i="7"/>
  <c r="V113" i="7"/>
  <c r="W113" i="7"/>
  <c r="X113" i="7"/>
  <c r="Y113" i="7"/>
  <c r="AA113" i="7"/>
  <c r="D114" i="7"/>
  <c r="E114" i="7"/>
  <c r="F114" i="7"/>
  <c r="H114" i="7"/>
  <c r="I114" i="7"/>
  <c r="J114" i="7"/>
  <c r="T114" i="7"/>
  <c r="U114" i="7"/>
  <c r="V114" i="7"/>
  <c r="W114" i="7"/>
  <c r="Y114" i="7"/>
  <c r="D115" i="7"/>
  <c r="E115" i="7"/>
  <c r="F115" i="7"/>
  <c r="J115" i="7"/>
  <c r="T115" i="7"/>
  <c r="U115" i="7"/>
  <c r="V115" i="7"/>
  <c r="W115" i="7"/>
  <c r="X115" i="7"/>
  <c r="Y115" i="7"/>
  <c r="AA115" i="7"/>
  <c r="D116" i="7"/>
  <c r="E116" i="7"/>
  <c r="F116" i="7"/>
  <c r="G116" i="7"/>
  <c r="H116" i="7"/>
  <c r="I116" i="7"/>
  <c r="K116" i="7"/>
  <c r="T116" i="7"/>
  <c r="U116" i="7"/>
  <c r="V116" i="7"/>
  <c r="W116" i="7"/>
  <c r="X116" i="7"/>
  <c r="Y116" i="7"/>
  <c r="Z116" i="7"/>
  <c r="AA116" i="7"/>
  <c r="D117" i="7"/>
  <c r="E117" i="7"/>
  <c r="G117" i="7"/>
  <c r="I117" i="7"/>
  <c r="K117" i="7"/>
  <c r="T117" i="7"/>
  <c r="U117" i="7"/>
  <c r="V117" i="7"/>
  <c r="W117" i="7"/>
  <c r="X117" i="7"/>
  <c r="Y117" i="7"/>
  <c r="Z117" i="7"/>
  <c r="AA117" i="7"/>
  <c r="D118" i="7"/>
  <c r="E118" i="7"/>
  <c r="F118" i="7"/>
  <c r="G118" i="7"/>
  <c r="H118" i="7"/>
  <c r="I118" i="7"/>
  <c r="J118" i="7"/>
  <c r="K118" i="7"/>
  <c r="T118" i="7"/>
  <c r="U118" i="7"/>
  <c r="V118" i="7"/>
  <c r="W118" i="7"/>
  <c r="X118" i="7"/>
  <c r="Y118" i="7"/>
  <c r="D119" i="7"/>
  <c r="E119" i="7"/>
  <c r="G119" i="7"/>
  <c r="I119" i="7"/>
  <c r="K119" i="7"/>
  <c r="T119" i="7"/>
  <c r="U119" i="7"/>
  <c r="V119" i="7"/>
  <c r="W119" i="7"/>
  <c r="X119" i="7"/>
  <c r="Y119" i="7"/>
  <c r="AA119" i="7"/>
  <c r="D120" i="7"/>
  <c r="E120" i="7"/>
  <c r="F120" i="7"/>
  <c r="G120" i="7"/>
  <c r="H120" i="7"/>
  <c r="I120" i="7"/>
  <c r="J120" i="7"/>
  <c r="K120" i="7"/>
  <c r="T120" i="7"/>
  <c r="U120" i="7"/>
  <c r="V120" i="7"/>
  <c r="W120" i="7"/>
  <c r="X120" i="7"/>
  <c r="Y120" i="7"/>
  <c r="Z120" i="7"/>
  <c r="AA120" i="7"/>
  <c r="D121" i="7"/>
  <c r="E121" i="7"/>
  <c r="G121" i="7"/>
  <c r="I121" i="7"/>
  <c r="K121" i="7"/>
  <c r="T121" i="7"/>
  <c r="U121" i="7"/>
  <c r="V121" i="7"/>
  <c r="W121" i="7"/>
  <c r="X121" i="7"/>
  <c r="Z121" i="7"/>
  <c r="AA121" i="7"/>
  <c r="D122" i="7"/>
  <c r="E122" i="7"/>
  <c r="F122" i="7"/>
  <c r="H122" i="7"/>
  <c r="J122" i="7"/>
  <c r="T122" i="7"/>
  <c r="U122" i="7"/>
  <c r="V122" i="7"/>
  <c r="W122" i="7"/>
  <c r="X122" i="7"/>
  <c r="Y122" i="7"/>
  <c r="Z122" i="7"/>
  <c r="AA122" i="7"/>
  <c r="D123" i="7"/>
  <c r="E123" i="7"/>
  <c r="T123" i="7"/>
  <c r="U123" i="7"/>
  <c r="V123" i="7"/>
  <c r="W123" i="7"/>
  <c r="X123" i="7"/>
  <c r="Y123" i="7"/>
  <c r="AA123" i="7"/>
  <c r="D124" i="7"/>
  <c r="E124" i="7"/>
  <c r="F124" i="7"/>
  <c r="G124" i="7"/>
  <c r="H124" i="7"/>
  <c r="I124" i="7"/>
  <c r="J124" i="7"/>
  <c r="K124" i="7"/>
  <c r="T124" i="7"/>
  <c r="U124" i="7"/>
  <c r="V124" i="7"/>
  <c r="W124" i="7"/>
  <c r="X124" i="7"/>
  <c r="Z124" i="7"/>
  <c r="AA124" i="7"/>
  <c r="D125" i="7"/>
  <c r="E125" i="7"/>
  <c r="G125" i="7"/>
  <c r="I125" i="7"/>
  <c r="K125" i="7"/>
  <c r="S125" i="7"/>
  <c r="AD125" i="7" s="1"/>
  <c r="T125" i="7"/>
  <c r="U125" i="7"/>
  <c r="V125" i="7"/>
  <c r="W125" i="7"/>
  <c r="Y125" i="7"/>
  <c r="AA125" i="7"/>
  <c r="D126" i="7"/>
  <c r="E126" i="7"/>
  <c r="F126" i="7"/>
  <c r="H126" i="7"/>
  <c r="I126" i="7"/>
  <c r="J126" i="7"/>
  <c r="T126" i="7"/>
  <c r="U126" i="7"/>
  <c r="V126" i="7"/>
  <c r="W126" i="7"/>
  <c r="X126" i="7"/>
  <c r="Y126" i="7"/>
  <c r="Z126" i="7"/>
  <c r="AA126" i="7"/>
  <c r="D127" i="7"/>
  <c r="E127" i="7"/>
  <c r="F127" i="7"/>
  <c r="T127" i="7"/>
  <c r="U127" i="7"/>
  <c r="V127" i="7"/>
  <c r="W127" i="7"/>
  <c r="X127" i="7"/>
  <c r="Y127" i="7"/>
  <c r="Z127" i="7"/>
  <c r="AA127" i="7"/>
  <c r="D128" i="7"/>
  <c r="E128" i="7"/>
  <c r="F128" i="7"/>
  <c r="G128" i="7"/>
  <c r="H128" i="7"/>
  <c r="I128" i="7"/>
  <c r="J128" i="7"/>
  <c r="K128" i="7"/>
  <c r="T128" i="7"/>
  <c r="U128" i="7"/>
  <c r="V128" i="7"/>
  <c r="W128" i="7"/>
  <c r="X128" i="7"/>
  <c r="Y128" i="7"/>
  <c r="AA128" i="7"/>
  <c r="D129" i="7"/>
  <c r="E129" i="7"/>
  <c r="G129" i="7"/>
  <c r="I129" i="7"/>
  <c r="K129" i="7"/>
  <c r="T129" i="7"/>
  <c r="U129" i="7"/>
  <c r="V129" i="7"/>
  <c r="W129" i="7"/>
  <c r="X129" i="7"/>
  <c r="Y129" i="7"/>
  <c r="Z129" i="7"/>
  <c r="AA129" i="7"/>
  <c r="AD129" i="7"/>
  <c r="D130" i="7"/>
  <c r="E130" i="7"/>
  <c r="F130" i="7"/>
  <c r="G130" i="7"/>
  <c r="H130" i="7"/>
  <c r="J130" i="7"/>
  <c r="K130" i="7"/>
  <c r="T130" i="7"/>
  <c r="U130" i="7"/>
  <c r="V130" i="7"/>
  <c r="W130" i="7"/>
  <c r="X130" i="7"/>
  <c r="Y130" i="7"/>
  <c r="Z130" i="7"/>
  <c r="AA130" i="7"/>
  <c r="D131" i="7"/>
  <c r="E131" i="7"/>
  <c r="F131" i="7"/>
  <c r="J131" i="7"/>
  <c r="T131" i="7"/>
  <c r="U131" i="7"/>
  <c r="V131" i="7"/>
  <c r="W131" i="7"/>
  <c r="Z131" i="7"/>
  <c r="AA131" i="7"/>
  <c r="D132" i="7"/>
  <c r="E132" i="7"/>
  <c r="F132" i="7"/>
  <c r="G132" i="7"/>
  <c r="H132" i="7"/>
  <c r="I132" i="7"/>
  <c r="J132" i="7"/>
  <c r="K132" i="7"/>
  <c r="S132" i="7"/>
  <c r="AD132" i="7" s="1"/>
  <c r="T132" i="7"/>
  <c r="U132" i="7"/>
  <c r="V132" i="7"/>
  <c r="W132" i="7"/>
  <c r="X132" i="7"/>
  <c r="Z132" i="7"/>
  <c r="AA132" i="7"/>
  <c r="D133" i="7"/>
  <c r="E133" i="7"/>
  <c r="G133" i="7"/>
  <c r="I133" i="7"/>
  <c r="K133" i="7"/>
  <c r="T133" i="7"/>
  <c r="U133" i="7"/>
  <c r="V133" i="7"/>
  <c r="W133" i="7"/>
  <c r="X133" i="7"/>
  <c r="Y133" i="7"/>
  <c r="Z133" i="7"/>
  <c r="AA133" i="7"/>
  <c r="D134" i="7"/>
  <c r="E134" i="7"/>
  <c r="F134" i="7"/>
  <c r="H134" i="7"/>
  <c r="J134" i="7"/>
  <c r="T134" i="7"/>
  <c r="U134" i="7"/>
  <c r="V134" i="7"/>
  <c r="W134" i="7"/>
  <c r="X134" i="7"/>
  <c r="Y134" i="7"/>
  <c r="Z134" i="7"/>
  <c r="AA134" i="7"/>
  <c r="D135" i="7"/>
  <c r="E135" i="7"/>
  <c r="G135" i="7"/>
  <c r="I135" i="7"/>
  <c r="K135" i="7"/>
  <c r="T135" i="7"/>
  <c r="U135" i="7"/>
  <c r="V135" i="7"/>
  <c r="W135" i="7"/>
  <c r="X135" i="7"/>
  <c r="Y135" i="7"/>
  <c r="Z135" i="7"/>
  <c r="AA135" i="7"/>
  <c r="D136" i="7"/>
  <c r="E136" i="7"/>
  <c r="F136" i="7"/>
  <c r="G136" i="7"/>
  <c r="H136" i="7"/>
  <c r="I136" i="7"/>
  <c r="K136" i="7"/>
  <c r="T136" i="7"/>
  <c r="U136" i="7"/>
  <c r="V136" i="7"/>
  <c r="W136" i="7"/>
  <c r="X136" i="7"/>
  <c r="Y136" i="7"/>
  <c r="Z136" i="7"/>
  <c r="AA136" i="7"/>
  <c r="D137" i="7"/>
  <c r="E137" i="7"/>
  <c r="G137" i="7"/>
  <c r="I137" i="7"/>
  <c r="K137" i="7"/>
  <c r="T137" i="7"/>
  <c r="U137" i="7"/>
  <c r="V137" i="7"/>
  <c r="W137" i="7"/>
  <c r="X137" i="7"/>
  <c r="Y137" i="7"/>
  <c r="Z137" i="7"/>
  <c r="AA137" i="7"/>
  <c r="D138" i="7"/>
  <c r="E138" i="7"/>
  <c r="F138" i="7"/>
  <c r="G138" i="7"/>
  <c r="H138" i="7"/>
  <c r="I138" i="7"/>
  <c r="J138" i="7"/>
  <c r="K138" i="7"/>
  <c r="T138" i="7"/>
  <c r="U138" i="7"/>
  <c r="V138" i="7"/>
  <c r="W138" i="7"/>
  <c r="X138" i="7"/>
  <c r="Y138" i="7"/>
  <c r="Z138" i="7"/>
  <c r="AA138" i="7"/>
  <c r="D139" i="7"/>
  <c r="E139" i="7"/>
  <c r="F139" i="7"/>
  <c r="H139" i="7"/>
  <c r="T139" i="7"/>
  <c r="U139" i="7"/>
  <c r="V139" i="7"/>
  <c r="W139" i="7"/>
  <c r="X139" i="7"/>
  <c r="Y139" i="7"/>
  <c r="Z139" i="7"/>
  <c r="AA139" i="7"/>
  <c r="D140" i="7"/>
  <c r="E140" i="7"/>
  <c r="F140" i="7"/>
  <c r="G140" i="7"/>
  <c r="H140" i="7"/>
  <c r="I140" i="7"/>
  <c r="J140" i="7"/>
  <c r="T140" i="7"/>
  <c r="U140" i="7"/>
  <c r="V140" i="7"/>
  <c r="W140" i="7"/>
  <c r="Y140" i="7"/>
  <c r="Z140" i="7"/>
  <c r="AA140" i="7"/>
  <c r="D141" i="7"/>
  <c r="E141" i="7"/>
  <c r="G141" i="7"/>
  <c r="I141" i="7"/>
  <c r="K141" i="7"/>
  <c r="T141" i="7"/>
  <c r="U141" i="7"/>
  <c r="V141" i="7"/>
  <c r="W141" i="7"/>
  <c r="Y141" i="7"/>
  <c r="Z141" i="7"/>
  <c r="AA141" i="7"/>
  <c r="D142" i="7"/>
  <c r="E142" i="7"/>
  <c r="F142" i="7"/>
  <c r="H142" i="7"/>
  <c r="I142" i="7"/>
  <c r="J142" i="7"/>
  <c r="T142" i="7"/>
  <c r="U142" i="7"/>
  <c r="V142" i="7"/>
  <c r="W142" i="7"/>
  <c r="X142" i="7"/>
  <c r="Y142" i="7"/>
  <c r="Z142" i="7"/>
  <c r="AA142" i="7"/>
  <c r="D143" i="7"/>
  <c r="E143" i="7"/>
  <c r="G143" i="7"/>
  <c r="I143" i="7"/>
  <c r="K143" i="7"/>
  <c r="T143" i="7"/>
  <c r="U143" i="7"/>
  <c r="V143" i="7"/>
  <c r="W143" i="7"/>
  <c r="X143" i="7"/>
  <c r="Y143" i="7"/>
  <c r="Z143" i="7"/>
  <c r="AA143" i="7"/>
  <c r="D144" i="7"/>
  <c r="E144" i="7"/>
  <c r="G144" i="7"/>
  <c r="I144" i="7"/>
  <c r="K144" i="7"/>
  <c r="T144" i="7"/>
  <c r="U144" i="7"/>
  <c r="V144" i="7"/>
  <c r="W144" i="7"/>
  <c r="X144" i="7"/>
  <c r="Y144" i="7"/>
  <c r="Z144" i="7"/>
  <c r="AA144" i="7"/>
  <c r="D145" i="7"/>
  <c r="E145" i="7"/>
  <c r="T145" i="7"/>
  <c r="U145" i="7"/>
  <c r="V145" i="7"/>
  <c r="W145" i="7"/>
  <c r="X145" i="7"/>
  <c r="Y145" i="7"/>
  <c r="Z145" i="7"/>
  <c r="AA145" i="7"/>
  <c r="D146" i="7"/>
  <c r="E146" i="7"/>
  <c r="F146" i="7"/>
  <c r="G146" i="7"/>
  <c r="H146" i="7"/>
  <c r="I146" i="7"/>
  <c r="K146" i="7"/>
  <c r="T146" i="7"/>
  <c r="U146" i="7"/>
  <c r="V146" i="7"/>
  <c r="W146" i="7"/>
  <c r="X146" i="7"/>
  <c r="Y146" i="7"/>
  <c r="Z146" i="7"/>
  <c r="AA146" i="7"/>
  <c r="D147" i="7"/>
  <c r="E147" i="7"/>
  <c r="F147" i="7"/>
  <c r="H147" i="7"/>
  <c r="T147" i="7"/>
  <c r="U147" i="7"/>
  <c r="V147" i="7"/>
  <c r="W147" i="7"/>
  <c r="X147" i="7"/>
  <c r="Y147" i="7"/>
  <c r="Z147" i="7"/>
  <c r="AA147" i="7"/>
  <c r="D148" i="7"/>
  <c r="E148" i="7"/>
  <c r="G148" i="7"/>
  <c r="H148" i="7"/>
  <c r="I148" i="7"/>
  <c r="K148" i="7"/>
  <c r="T148" i="7"/>
  <c r="U148" i="7"/>
  <c r="V148" i="7"/>
  <c r="W148" i="7"/>
  <c r="X148" i="7"/>
  <c r="Y148" i="7"/>
  <c r="Z148" i="7"/>
  <c r="AA148" i="7"/>
  <c r="D149" i="7"/>
  <c r="E149" i="7"/>
  <c r="G149" i="7"/>
  <c r="I149" i="7"/>
  <c r="K149" i="7"/>
  <c r="T149" i="7"/>
  <c r="U149" i="7"/>
  <c r="V149" i="7"/>
  <c r="W149" i="7"/>
  <c r="X149" i="7"/>
  <c r="Y149" i="7"/>
  <c r="Z149" i="7"/>
  <c r="AA149" i="7"/>
  <c r="D150" i="7"/>
  <c r="E150" i="7"/>
  <c r="F150" i="7"/>
  <c r="H150" i="7"/>
  <c r="I150" i="7"/>
  <c r="J150" i="7"/>
  <c r="S150" i="7"/>
  <c r="AD150" i="7" s="1"/>
  <c r="T150" i="7"/>
  <c r="U150" i="7"/>
  <c r="V150" i="7"/>
  <c r="W150" i="7"/>
  <c r="X150" i="7"/>
  <c r="Y150" i="7"/>
  <c r="Z150" i="7"/>
  <c r="AA150" i="7"/>
  <c r="D151" i="7"/>
  <c r="E151" i="7"/>
  <c r="G151" i="7"/>
  <c r="I151" i="7"/>
  <c r="K151" i="7"/>
  <c r="T151" i="7"/>
  <c r="U151" i="7"/>
  <c r="V151" i="7"/>
  <c r="W151" i="7"/>
  <c r="X151" i="7"/>
  <c r="Y151" i="7"/>
  <c r="Z151" i="7"/>
  <c r="AA151" i="7"/>
  <c r="D152" i="7"/>
  <c r="E152" i="7"/>
  <c r="G152" i="7"/>
  <c r="I152" i="7"/>
  <c r="K152" i="7"/>
  <c r="T152" i="7"/>
  <c r="U152" i="7"/>
  <c r="V152" i="7"/>
  <c r="W152" i="7"/>
  <c r="X152" i="7"/>
  <c r="Y152" i="7"/>
  <c r="Z152" i="7"/>
  <c r="AA152" i="7"/>
  <c r="D153" i="7"/>
  <c r="E153" i="7"/>
  <c r="T153" i="7"/>
  <c r="U153" i="7"/>
  <c r="V153" i="7"/>
  <c r="W153" i="7"/>
  <c r="X153" i="7"/>
  <c r="Y153" i="7"/>
  <c r="Z153" i="7"/>
  <c r="AA153" i="7"/>
  <c r="D154" i="7"/>
  <c r="E154" i="7"/>
  <c r="G154" i="7"/>
  <c r="I154" i="7"/>
  <c r="K154" i="7"/>
  <c r="T154" i="7"/>
  <c r="U154" i="7"/>
  <c r="V154" i="7"/>
  <c r="W154" i="7"/>
  <c r="X154" i="7"/>
  <c r="Y154" i="7"/>
  <c r="Z154" i="7"/>
  <c r="AA154" i="7"/>
  <c r="D155" i="7"/>
  <c r="E155" i="7"/>
  <c r="F155" i="7"/>
  <c r="H155" i="7"/>
  <c r="J155" i="7"/>
  <c r="T155" i="7"/>
  <c r="U155" i="7"/>
  <c r="V155" i="7"/>
  <c r="W155" i="7"/>
  <c r="X155" i="7"/>
  <c r="Y155" i="7"/>
  <c r="Z155" i="7"/>
  <c r="AA155" i="7"/>
  <c r="D156" i="7"/>
  <c r="E156" i="7"/>
  <c r="F156" i="7"/>
  <c r="G156" i="7"/>
  <c r="H156" i="7"/>
  <c r="I156" i="7"/>
  <c r="J156" i="7"/>
  <c r="T156" i="7"/>
  <c r="U156" i="7"/>
  <c r="V156" i="7"/>
  <c r="W156" i="7"/>
  <c r="Y156" i="7"/>
  <c r="Z156" i="7"/>
  <c r="AA156" i="7"/>
  <c r="D157" i="7"/>
  <c r="E157" i="7"/>
  <c r="F157" i="7"/>
  <c r="G157" i="7"/>
  <c r="H157" i="7"/>
  <c r="I157" i="7"/>
  <c r="J157" i="7"/>
  <c r="K157" i="7"/>
  <c r="T157" i="7"/>
  <c r="U157" i="7"/>
  <c r="V157" i="7"/>
  <c r="W157" i="7"/>
  <c r="X157" i="7"/>
  <c r="Z157" i="7"/>
  <c r="AA157" i="7"/>
  <c r="D158" i="7"/>
  <c r="E158" i="7"/>
  <c r="F158" i="7"/>
  <c r="H158" i="7"/>
  <c r="J158" i="7"/>
  <c r="S158" i="7"/>
  <c r="AD158" i="7" s="1"/>
  <c r="T158" i="7"/>
  <c r="U158" i="7"/>
  <c r="V158" i="7"/>
  <c r="W158" i="7"/>
  <c r="X158" i="7"/>
  <c r="Y158" i="7"/>
  <c r="Z158" i="7"/>
  <c r="AA158" i="7"/>
  <c r="D159" i="7"/>
  <c r="E159" i="7"/>
  <c r="F159" i="7"/>
  <c r="H159" i="7"/>
  <c r="I159" i="7"/>
  <c r="J159" i="7"/>
  <c r="T159" i="7"/>
  <c r="U159" i="7"/>
  <c r="V159" i="7"/>
  <c r="W159" i="7"/>
  <c r="X159" i="7"/>
  <c r="Y159" i="7"/>
  <c r="Z159" i="7"/>
  <c r="AA159" i="7"/>
  <c r="D160" i="7"/>
  <c r="E160" i="7"/>
  <c r="F160" i="7"/>
  <c r="G160" i="7"/>
  <c r="H160" i="7"/>
  <c r="I160" i="7"/>
  <c r="J160" i="7"/>
  <c r="K160" i="7"/>
  <c r="T160" i="7"/>
  <c r="U160" i="7"/>
  <c r="V160" i="7"/>
  <c r="W160" i="7"/>
  <c r="X160" i="7"/>
  <c r="Y160" i="7"/>
  <c r="Z160" i="7"/>
  <c r="AA160" i="7"/>
  <c r="D161" i="7"/>
  <c r="E161" i="7"/>
  <c r="G161" i="7"/>
  <c r="I161" i="7"/>
  <c r="K161" i="7"/>
  <c r="T161" i="7"/>
  <c r="U161" i="7"/>
  <c r="V161" i="7"/>
  <c r="W161" i="7"/>
  <c r="X161" i="7"/>
  <c r="Y161" i="7"/>
  <c r="Z161" i="7"/>
  <c r="AA161" i="7"/>
  <c r="D162" i="7"/>
  <c r="E162" i="7"/>
  <c r="F162" i="7"/>
  <c r="G162" i="7"/>
  <c r="H162" i="7"/>
  <c r="I162" i="7"/>
  <c r="K162" i="7"/>
  <c r="T162" i="7"/>
  <c r="U162" i="7"/>
  <c r="V162" i="7"/>
  <c r="W162" i="7"/>
  <c r="X162" i="7"/>
  <c r="Y162" i="7"/>
  <c r="Z162" i="7"/>
  <c r="AA162" i="7"/>
  <c r="D163" i="7"/>
  <c r="E163" i="7"/>
  <c r="T163" i="7"/>
  <c r="U163" i="7"/>
  <c r="V163" i="7"/>
  <c r="W163" i="7"/>
  <c r="X163" i="7"/>
  <c r="Y163" i="7"/>
  <c r="Z163" i="7"/>
  <c r="AA163" i="7"/>
  <c r="D164" i="7"/>
  <c r="E164" i="7"/>
  <c r="F164" i="7"/>
  <c r="G164" i="7"/>
  <c r="H164" i="7"/>
  <c r="I164" i="7"/>
  <c r="J164" i="7"/>
  <c r="K164" i="7"/>
  <c r="T164" i="7"/>
  <c r="U164" i="7"/>
  <c r="V164" i="7"/>
  <c r="W164" i="7"/>
  <c r="Y164" i="7"/>
  <c r="Z164" i="7"/>
  <c r="AA164" i="7"/>
  <c r="D165" i="7"/>
  <c r="E165" i="7"/>
  <c r="T165" i="7"/>
  <c r="U165" i="7"/>
  <c r="V165" i="7"/>
  <c r="W165" i="7"/>
  <c r="X165" i="7"/>
  <c r="Y165" i="7"/>
  <c r="Z165" i="7"/>
  <c r="AA165" i="7"/>
  <c r="D166" i="7"/>
  <c r="E166" i="7"/>
  <c r="F166" i="7"/>
  <c r="G166" i="7"/>
  <c r="H166" i="7"/>
  <c r="I166" i="7"/>
  <c r="K166" i="7"/>
  <c r="T166" i="7"/>
  <c r="U166" i="7"/>
  <c r="V166" i="7"/>
  <c r="W166" i="7"/>
  <c r="X166" i="7"/>
  <c r="Y166" i="7"/>
  <c r="Z166" i="7"/>
  <c r="AA166" i="7"/>
  <c r="D167" i="7"/>
  <c r="E167" i="7"/>
  <c r="S167" i="7"/>
  <c r="AD167" i="7" s="1"/>
  <c r="T167" i="7"/>
  <c r="U167" i="7"/>
  <c r="V167" i="7"/>
  <c r="W167" i="7"/>
  <c r="X167" i="7"/>
  <c r="Y167" i="7"/>
  <c r="Z167" i="7"/>
  <c r="AA167" i="7"/>
  <c r="D168" i="7"/>
  <c r="E168" i="7"/>
  <c r="F168" i="7"/>
  <c r="G168" i="7"/>
  <c r="H168" i="7"/>
  <c r="I168" i="7"/>
  <c r="K168" i="7"/>
  <c r="T168" i="7"/>
  <c r="U168" i="7"/>
  <c r="V168" i="7"/>
  <c r="W168" i="7"/>
  <c r="X168" i="7"/>
  <c r="Y168" i="7"/>
  <c r="Z168" i="7"/>
  <c r="AA168" i="7"/>
  <c r="D169" i="7"/>
  <c r="E169" i="7"/>
  <c r="G169" i="7"/>
  <c r="I169" i="7"/>
  <c r="K169" i="7"/>
  <c r="T169" i="7"/>
  <c r="U169" i="7"/>
  <c r="V169" i="7"/>
  <c r="W169" i="7"/>
  <c r="X169" i="7"/>
  <c r="Z169" i="7"/>
  <c r="AA169" i="7"/>
  <c r="D170" i="7"/>
  <c r="E170" i="7"/>
  <c r="F170" i="7"/>
  <c r="H170" i="7"/>
  <c r="I170" i="7"/>
  <c r="T170" i="7"/>
  <c r="U170" i="7"/>
  <c r="V170" i="7"/>
  <c r="W170" i="7"/>
  <c r="X170" i="7"/>
  <c r="Y170" i="7"/>
  <c r="Z170" i="7"/>
  <c r="AA170" i="7"/>
  <c r="D171" i="7"/>
  <c r="E171" i="7"/>
  <c r="G171" i="7"/>
  <c r="I171" i="7"/>
  <c r="K171" i="7"/>
  <c r="T171" i="7"/>
  <c r="U171" i="7"/>
  <c r="V171" i="7"/>
  <c r="W171" i="7"/>
  <c r="X171" i="7"/>
  <c r="Y171" i="7"/>
  <c r="Z171" i="7"/>
  <c r="AA171" i="7"/>
  <c r="D172" i="7"/>
  <c r="E172" i="7"/>
  <c r="F172" i="7"/>
  <c r="G172" i="7"/>
  <c r="H172" i="7"/>
  <c r="I172" i="7"/>
  <c r="K172" i="7"/>
  <c r="T172" i="7"/>
  <c r="U172" i="7"/>
  <c r="V172" i="7"/>
  <c r="W172" i="7"/>
  <c r="X172" i="7"/>
  <c r="Y172" i="7"/>
  <c r="Z172" i="7"/>
  <c r="AA172" i="7"/>
  <c r="D173" i="7"/>
  <c r="E173" i="7"/>
  <c r="T173" i="7"/>
  <c r="U173" i="7"/>
  <c r="V173" i="7"/>
  <c r="W173" i="7"/>
  <c r="Y173" i="7"/>
  <c r="Z173" i="7"/>
  <c r="AA173" i="7"/>
  <c r="D174" i="7"/>
  <c r="E174" i="7"/>
  <c r="F174" i="7"/>
  <c r="G174" i="7"/>
  <c r="H174" i="7"/>
  <c r="I174" i="7"/>
  <c r="J174" i="7"/>
  <c r="K174" i="7"/>
  <c r="T174" i="7"/>
  <c r="U174" i="7"/>
  <c r="V174" i="7"/>
  <c r="W174" i="7"/>
  <c r="X174" i="7"/>
  <c r="Y174" i="7"/>
  <c r="Z174" i="7"/>
  <c r="AA174" i="7"/>
  <c r="D175" i="7"/>
  <c r="E175" i="7"/>
  <c r="G175" i="7"/>
  <c r="I175" i="7"/>
  <c r="K175" i="7"/>
  <c r="T175" i="7"/>
  <c r="U175" i="7"/>
  <c r="V175" i="7"/>
  <c r="W175" i="7"/>
  <c r="X175" i="7"/>
  <c r="Z175" i="7"/>
  <c r="AA175" i="7"/>
  <c r="D176" i="7"/>
  <c r="E176" i="7"/>
  <c r="F176" i="7"/>
  <c r="H176" i="7"/>
  <c r="I176" i="7"/>
  <c r="J176" i="7"/>
  <c r="T176" i="7"/>
  <c r="U176" i="7"/>
  <c r="V176" i="7"/>
  <c r="W176" i="7"/>
  <c r="X176" i="7"/>
  <c r="Y176" i="7"/>
  <c r="AA176" i="7"/>
  <c r="D177" i="7"/>
  <c r="E177" i="7"/>
  <c r="G177" i="7"/>
  <c r="I177" i="7"/>
  <c r="K177" i="7"/>
  <c r="T177" i="7"/>
  <c r="U177" i="7"/>
  <c r="V177" i="7"/>
  <c r="W177" i="7"/>
  <c r="X177" i="7"/>
  <c r="Y177" i="7"/>
  <c r="Z177" i="7"/>
  <c r="AA177" i="7"/>
  <c r="D178" i="7"/>
  <c r="E178" i="7"/>
  <c r="F178" i="7"/>
  <c r="H178" i="7"/>
  <c r="J178" i="7"/>
  <c r="T178" i="7"/>
  <c r="U178" i="7"/>
  <c r="V178" i="7"/>
  <c r="W178" i="7"/>
  <c r="X178" i="7"/>
  <c r="Y178" i="7"/>
  <c r="Z178" i="7"/>
  <c r="AA178" i="7"/>
  <c r="AD178" i="7"/>
  <c r="D179" i="7"/>
  <c r="E179" i="7"/>
  <c r="F179" i="7"/>
  <c r="G179" i="7"/>
  <c r="I179" i="7"/>
  <c r="K179" i="7"/>
  <c r="T179" i="7"/>
  <c r="U179" i="7"/>
  <c r="V179" i="7"/>
  <c r="W179" i="7"/>
  <c r="X179" i="7"/>
  <c r="Y179" i="7"/>
  <c r="Z179" i="7"/>
  <c r="AA179" i="7"/>
  <c r="D180" i="7"/>
  <c r="E180" i="7"/>
  <c r="F180" i="7"/>
  <c r="G180" i="7"/>
  <c r="H180" i="7"/>
  <c r="I180" i="7"/>
  <c r="J180" i="7"/>
  <c r="K180" i="7"/>
  <c r="T180" i="7"/>
  <c r="U180" i="7"/>
  <c r="V180" i="7"/>
  <c r="W180" i="7"/>
  <c r="Y180" i="7"/>
  <c r="Z180" i="7"/>
  <c r="AA180" i="7"/>
  <c r="D181" i="7"/>
  <c r="E181" i="7"/>
  <c r="G181" i="7"/>
  <c r="I181" i="7"/>
  <c r="K181" i="7"/>
  <c r="T181" i="7"/>
  <c r="U181" i="7"/>
  <c r="V181" i="7"/>
  <c r="W181" i="7"/>
  <c r="X181" i="7"/>
  <c r="Y181" i="7"/>
  <c r="Z181" i="7"/>
  <c r="AA181" i="7"/>
  <c r="D182" i="7"/>
  <c r="E182" i="7"/>
  <c r="F182" i="7"/>
  <c r="H182" i="7"/>
  <c r="I182" i="7"/>
  <c r="T182" i="7"/>
  <c r="U182" i="7"/>
  <c r="V182" i="7"/>
  <c r="W182" i="7"/>
  <c r="X182" i="7"/>
  <c r="Y182" i="7"/>
  <c r="Z182" i="7"/>
  <c r="AA182" i="7"/>
  <c r="D183" i="7"/>
  <c r="E183" i="7"/>
  <c r="I183" i="7"/>
  <c r="T183" i="7"/>
  <c r="U183" i="7"/>
  <c r="V183" i="7"/>
  <c r="W183" i="7"/>
  <c r="X183" i="7"/>
  <c r="Y183" i="7"/>
  <c r="Z183" i="7"/>
  <c r="AA183" i="7"/>
  <c r="D184" i="7"/>
  <c r="E184" i="7"/>
  <c r="F184" i="7"/>
  <c r="G184" i="7"/>
  <c r="H184" i="7"/>
  <c r="I184" i="7"/>
  <c r="J184" i="7"/>
  <c r="K184" i="7"/>
  <c r="T184" i="7"/>
  <c r="U184" i="7"/>
  <c r="V184" i="7"/>
  <c r="W184" i="7"/>
  <c r="X184" i="7"/>
  <c r="Y184" i="7"/>
  <c r="Z184" i="7"/>
  <c r="AA184" i="7"/>
  <c r="D185" i="7"/>
  <c r="E185" i="7"/>
  <c r="G185" i="7"/>
  <c r="I185" i="7"/>
  <c r="K185" i="7"/>
  <c r="T185" i="7"/>
  <c r="U185" i="7"/>
  <c r="V185" i="7"/>
  <c r="W185" i="7"/>
  <c r="X185" i="7"/>
  <c r="Y185" i="7"/>
  <c r="Z185" i="7"/>
  <c r="AA185" i="7"/>
  <c r="D186" i="7"/>
  <c r="E186" i="7"/>
  <c r="F186" i="7"/>
  <c r="G186" i="7"/>
  <c r="H186" i="7"/>
  <c r="I186" i="7"/>
  <c r="J186" i="7"/>
  <c r="K186" i="7"/>
  <c r="T186" i="7"/>
  <c r="U186" i="7"/>
  <c r="V186" i="7"/>
  <c r="W186" i="7"/>
  <c r="X186" i="7"/>
  <c r="Y186" i="7"/>
  <c r="Z186" i="7"/>
  <c r="AA186" i="7"/>
  <c r="D187" i="7"/>
  <c r="E187" i="7"/>
  <c r="F187" i="7"/>
  <c r="T187" i="7"/>
  <c r="U187" i="7"/>
  <c r="V187" i="7"/>
  <c r="W187" i="7"/>
  <c r="X187" i="7"/>
  <c r="Y187" i="7"/>
  <c r="Z187" i="7"/>
  <c r="AA187" i="7"/>
  <c r="D188" i="7"/>
  <c r="E188" i="7"/>
  <c r="F188" i="7"/>
  <c r="G188" i="7"/>
  <c r="H188" i="7"/>
  <c r="I188" i="7"/>
  <c r="K188" i="7"/>
  <c r="T188" i="7"/>
  <c r="U188" i="7"/>
  <c r="V188" i="7"/>
  <c r="W188" i="7"/>
  <c r="X188" i="7"/>
  <c r="Y188" i="7"/>
  <c r="Z188" i="7"/>
  <c r="AA188" i="7"/>
  <c r="D189" i="7"/>
  <c r="E189" i="7"/>
  <c r="F189" i="7"/>
  <c r="G189" i="7"/>
  <c r="H189" i="7"/>
  <c r="I189" i="7"/>
  <c r="K189" i="7"/>
  <c r="T189" i="7"/>
  <c r="U189" i="7"/>
  <c r="V189" i="7"/>
  <c r="W189" i="7"/>
  <c r="X189" i="7"/>
  <c r="Y189" i="7"/>
  <c r="Z189" i="7"/>
  <c r="AA189" i="7"/>
  <c r="D190" i="7"/>
  <c r="E190" i="7"/>
  <c r="H190" i="7"/>
  <c r="T190" i="7"/>
  <c r="U190" i="7"/>
  <c r="V190" i="7"/>
  <c r="W190" i="7"/>
  <c r="Y190" i="7"/>
  <c r="Z190" i="7"/>
  <c r="AA190" i="7"/>
  <c r="D191" i="7"/>
  <c r="E191" i="7"/>
  <c r="G191" i="7"/>
  <c r="I191" i="7"/>
  <c r="K191" i="7"/>
  <c r="T191" i="7"/>
  <c r="U191" i="7"/>
  <c r="V191" i="7"/>
  <c r="W191" i="7"/>
  <c r="X191" i="7"/>
  <c r="Z191" i="7"/>
  <c r="AA191" i="7"/>
  <c r="D192" i="7"/>
  <c r="E192" i="7"/>
  <c r="F192" i="7"/>
  <c r="G192" i="7"/>
  <c r="H192" i="7"/>
  <c r="I192" i="7"/>
  <c r="J192" i="7"/>
  <c r="T192" i="7"/>
  <c r="U192" i="7"/>
  <c r="V192" i="7"/>
  <c r="W192" i="7"/>
  <c r="X192" i="7"/>
  <c r="Y192" i="7"/>
  <c r="Z192" i="7"/>
  <c r="AA192" i="7"/>
  <c r="D193" i="7"/>
  <c r="E193" i="7"/>
  <c r="H193" i="7"/>
  <c r="T193" i="7"/>
  <c r="U193" i="7"/>
  <c r="V193" i="7"/>
  <c r="W193" i="7"/>
  <c r="X193" i="7"/>
  <c r="Y193" i="7"/>
  <c r="Z193" i="7"/>
  <c r="AA193" i="7"/>
  <c r="D194" i="7"/>
  <c r="E194" i="7"/>
  <c r="F194" i="7"/>
  <c r="H194" i="7"/>
  <c r="I194" i="7"/>
  <c r="T194" i="7"/>
  <c r="U194" i="7"/>
  <c r="V194" i="7"/>
  <c r="W194" i="7"/>
  <c r="X194" i="7"/>
  <c r="Y194" i="7"/>
  <c r="Z194" i="7"/>
  <c r="AA194" i="7"/>
  <c r="D195" i="7"/>
  <c r="E195" i="7"/>
  <c r="F195" i="7"/>
  <c r="T195" i="7"/>
  <c r="U195" i="7"/>
  <c r="V195" i="7"/>
  <c r="W195" i="7"/>
  <c r="X195" i="7"/>
  <c r="Y195" i="7"/>
  <c r="Z195" i="7"/>
  <c r="AA195" i="7"/>
  <c r="D196" i="7"/>
  <c r="E196" i="7"/>
  <c r="F196" i="7"/>
  <c r="H196" i="7"/>
  <c r="I196" i="7"/>
  <c r="T196" i="7"/>
  <c r="U196" i="7"/>
  <c r="V196" i="7"/>
  <c r="W196" i="7"/>
  <c r="X196" i="7"/>
  <c r="Y196" i="7"/>
  <c r="Z196" i="7"/>
  <c r="AA196" i="7"/>
  <c r="D197" i="7"/>
  <c r="E197" i="7"/>
  <c r="F197" i="7"/>
  <c r="G197" i="7"/>
  <c r="H197" i="7"/>
  <c r="I197" i="7"/>
  <c r="J197" i="7"/>
  <c r="K197" i="7"/>
  <c r="T197" i="7"/>
  <c r="U197" i="7"/>
  <c r="V197" i="7"/>
  <c r="W197" i="7"/>
  <c r="X197" i="7"/>
  <c r="Y197" i="7"/>
  <c r="Z197" i="7"/>
  <c r="AA197" i="7"/>
  <c r="D198" i="7"/>
  <c r="E198" i="7"/>
  <c r="H198" i="7"/>
  <c r="T198" i="7"/>
  <c r="U198" i="7"/>
  <c r="V198" i="7"/>
  <c r="W198" i="7"/>
  <c r="X198" i="7"/>
  <c r="Y198" i="7"/>
  <c r="Z198" i="7"/>
  <c r="AA198" i="7"/>
  <c r="D199" i="7"/>
  <c r="E199" i="7"/>
  <c r="T199" i="7"/>
  <c r="U199" i="7"/>
  <c r="V199" i="7"/>
  <c r="W199" i="7"/>
  <c r="X199" i="7"/>
  <c r="Y199" i="7"/>
  <c r="Z199" i="7"/>
  <c r="AA199" i="7"/>
  <c r="D200" i="7"/>
  <c r="E200" i="7"/>
  <c r="F200" i="7"/>
  <c r="G200" i="7"/>
  <c r="H200" i="7"/>
  <c r="I200" i="7"/>
  <c r="J200" i="7"/>
  <c r="K200" i="7"/>
  <c r="T200" i="7"/>
  <c r="U200" i="7"/>
  <c r="V200" i="7"/>
  <c r="W200" i="7"/>
  <c r="X200" i="7"/>
  <c r="Y200" i="7"/>
  <c r="Z200" i="7"/>
  <c r="AA200" i="7"/>
  <c r="D201" i="7"/>
  <c r="E201" i="7"/>
  <c r="F201" i="7"/>
  <c r="H201" i="7"/>
  <c r="J201" i="7"/>
  <c r="T201" i="7"/>
  <c r="U201" i="7"/>
  <c r="V201" i="7"/>
  <c r="W201" i="7"/>
  <c r="X201" i="7"/>
  <c r="Y201" i="7"/>
  <c r="Z201" i="7"/>
  <c r="AA201" i="7"/>
  <c r="D202" i="7"/>
  <c r="E202" i="7"/>
  <c r="F202" i="7"/>
  <c r="H202" i="7"/>
  <c r="I202" i="7"/>
  <c r="J202" i="7"/>
  <c r="T202" i="7"/>
  <c r="U202" i="7"/>
  <c r="V202" i="7"/>
  <c r="W202" i="7"/>
  <c r="X202" i="7"/>
  <c r="Y202" i="7"/>
  <c r="Z202" i="7"/>
  <c r="AA202" i="7"/>
  <c r="E203" i="7"/>
  <c r="T203" i="7"/>
  <c r="U203" i="7"/>
  <c r="V203" i="7"/>
  <c r="W203" i="7"/>
  <c r="X203" i="7"/>
  <c r="Y203" i="7"/>
  <c r="Z203" i="7"/>
  <c r="AA203" i="7"/>
  <c r="D204" i="7"/>
  <c r="E204" i="7"/>
  <c r="F204" i="7"/>
  <c r="H204" i="7"/>
  <c r="I204" i="7"/>
  <c r="J204" i="7"/>
  <c r="T204" i="7"/>
  <c r="U204" i="7"/>
  <c r="V204" i="7"/>
  <c r="W204" i="7"/>
  <c r="X204" i="7"/>
  <c r="Y204" i="7"/>
  <c r="Z204" i="7"/>
  <c r="AA204" i="7"/>
  <c r="D205" i="7"/>
  <c r="E205" i="7"/>
  <c r="F205" i="7"/>
  <c r="G205" i="7"/>
  <c r="H205" i="7"/>
  <c r="I205" i="7"/>
  <c r="J205" i="7"/>
  <c r="K205" i="7"/>
  <c r="T205" i="7"/>
  <c r="U205" i="7"/>
  <c r="V205" i="7"/>
  <c r="W205" i="7"/>
  <c r="X205" i="7"/>
  <c r="Y205" i="7"/>
  <c r="Z205" i="7"/>
  <c r="AA205" i="7"/>
  <c r="D206" i="7"/>
  <c r="E206" i="7"/>
  <c r="F206" i="7"/>
  <c r="H206" i="7"/>
  <c r="T206" i="7"/>
  <c r="U206" i="7"/>
  <c r="V206" i="7"/>
  <c r="W206" i="7"/>
  <c r="X206" i="7"/>
  <c r="Y206" i="7"/>
  <c r="Z206" i="7"/>
  <c r="AA206" i="7"/>
  <c r="D207" i="7"/>
  <c r="E207" i="7"/>
  <c r="T207" i="7"/>
  <c r="U207" i="7"/>
  <c r="V207" i="7"/>
  <c r="W207" i="7"/>
  <c r="X207" i="7"/>
  <c r="Y207" i="7"/>
  <c r="Z207" i="7"/>
  <c r="AA207" i="7"/>
  <c r="D208" i="7"/>
  <c r="E208" i="7"/>
  <c r="F208" i="7"/>
  <c r="G208" i="7"/>
  <c r="H208" i="7"/>
  <c r="I208" i="7"/>
  <c r="J208" i="7"/>
  <c r="K208" i="7"/>
  <c r="T208" i="7"/>
  <c r="U208" i="7"/>
  <c r="V208" i="7"/>
  <c r="W208" i="7"/>
  <c r="X208" i="7"/>
  <c r="Y208" i="7"/>
  <c r="Z208" i="7"/>
  <c r="AA208" i="7"/>
  <c r="D209" i="7"/>
  <c r="E209" i="7"/>
  <c r="F209" i="7"/>
  <c r="G209" i="7"/>
  <c r="H209" i="7"/>
  <c r="I209" i="7"/>
  <c r="J209" i="7"/>
  <c r="K209" i="7"/>
  <c r="S209" i="7"/>
  <c r="AD209" i="7" s="1"/>
  <c r="T209" i="7"/>
  <c r="U209" i="7"/>
  <c r="V209" i="7"/>
  <c r="W209" i="7"/>
  <c r="X209" i="7"/>
  <c r="Y209" i="7"/>
  <c r="Z209" i="7"/>
  <c r="AA209" i="7"/>
  <c r="D210" i="7"/>
  <c r="E210" i="7"/>
  <c r="F210" i="7"/>
  <c r="H210" i="7"/>
  <c r="I210" i="7"/>
  <c r="T210" i="7"/>
  <c r="U210" i="7"/>
  <c r="V210" i="7"/>
  <c r="W210" i="7"/>
  <c r="X210" i="7"/>
  <c r="Y210" i="7"/>
  <c r="Z210" i="7"/>
  <c r="AA210" i="7"/>
  <c r="D211" i="7"/>
  <c r="E211" i="7"/>
  <c r="H211" i="7"/>
  <c r="T211" i="7"/>
  <c r="U211" i="7"/>
  <c r="V211" i="7"/>
  <c r="W211" i="7"/>
  <c r="X211" i="7"/>
  <c r="Y211" i="7"/>
  <c r="Z211" i="7"/>
  <c r="AA211" i="7"/>
  <c r="D212" i="7"/>
  <c r="E212" i="7"/>
  <c r="F212" i="7"/>
  <c r="H212" i="7"/>
  <c r="J212" i="7"/>
  <c r="T212" i="7"/>
  <c r="U212" i="7"/>
  <c r="V212" i="7"/>
  <c r="W212" i="7"/>
  <c r="X212" i="7"/>
  <c r="Y212" i="7"/>
  <c r="Z212" i="7"/>
  <c r="AA212" i="7"/>
  <c r="D213" i="7"/>
  <c r="E213" i="7"/>
  <c r="F213" i="7"/>
  <c r="H213" i="7"/>
  <c r="J213" i="7"/>
  <c r="T213" i="7"/>
  <c r="U213" i="7"/>
  <c r="V213" i="7"/>
  <c r="W213" i="7"/>
  <c r="X213" i="7"/>
  <c r="Y213" i="7"/>
  <c r="Z213" i="7"/>
  <c r="AA213" i="7"/>
  <c r="D214" i="7"/>
  <c r="E214" i="7"/>
  <c r="F214" i="7"/>
  <c r="H214" i="7"/>
  <c r="I214" i="7"/>
  <c r="T214" i="7"/>
  <c r="U214" i="7"/>
  <c r="V214" i="7"/>
  <c r="W214" i="7"/>
  <c r="X214" i="7"/>
  <c r="Y214" i="7"/>
  <c r="Z214" i="7"/>
  <c r="AA214" i="7"/>
  <c r="D215" i="7"/>
  <c r="E215" i="7"/>
  <c r="F215" i="7"/>
  <c r="T215" i="7"/>
  <c r="U215" i="7"/>
  <c r="V215" i="7"/>
  <c r="W215" i="7"/>
  <c r="X215" i="7"/>
  <c r="Y215" i="7"/>
  <c r="Z215" i="7"/>
  <c r="AA215" i="7"/>
  <c r="D216" i="7"/>
  <c r="E216" i="7"/>
  <c r="F216" i="7"/>
  <c r="G216" i="7"/>
  <c r="H216" i="7"/>
  <c r="K216" i="7"/>
  <c r="T216" i="7"/>
  <c r="U216" i="7"/>
  <c r="V216" i="7"/>
  <c r="W216" i="7"/>
  <c r="X216" i="7"/>
  <c r="Y216" i="7"/>
  <c r="Z216" i="7"/>
  <c r="AA216" i="7"/>
  <c r="D217" i="7"/>
  <c r="E217" i="7"/>
  <c r="F217" i="7"/>
  <c r="H217" i="7"/>
  <c r="T217" i="7"/>
  <c r="U217" i="7"/>
  <c r="V217" i="7"/>
  <c r="W217" i="7"/>
  <c r="X217" i="7"/>
  <c r="Y217" i="7"/>
  <c r="Z217" i="7"/>
  <c r="AA217" i="7"/>
  <c r="D218" i="7"/>
  <c r="E218" i="7"/>
  <c r="F218" i="7"/>
  <c r="H218" i="7"/>
  <c r="I218" i="7"/>
  <c r="J218" i="7"/>
  <c r="T218" i="7"/>
  <c r="U218" i="7"/>
  <c r="V218" i="7"/>
  <c r="W218" i="7"/>
  <c r="X218" i="7"/>
  <c r="Y218" i="7"/>
  <c r="Z218" i="7"/>
  <c r="AA218" i="7"/>
  <c r="D219" i="7"/>
  <c r="E219" i="7"/>
  <c r="F219" i="7"/>
  <c r="H219" i="7"/>
  <c r="I219" i="7"/>
  <c r="T219" i="7"/>
  <c r="U219" i="7"/>
  <c r="V219" i="7"/>
  <c r="W219" i="7"/>
  <c r="X219" i="7"/>
  <c r="Y219" i="7"/>
  <c r="Z219" i="7"/>
  <c r="AA219" i="7"/>
  <c r="D220" i="7"/>
  <c r="E220" i="7"/>
  <c r="F220" i="7"/>
  <c r="H220" i="7"/>
  <c r="J220" i="7"/>
  <c r="T220" i="7"/>
  <c r="U220" i="7"/>
  <c r="V220" i="7"/>
  <c r="W220" i="7"/>
  <c r="X220" i="7"/>
  <c r="Y220" i="7"/>
  <c r="Z220" i="7"/>
  <c r="AA220" i="7"/>
  <c r="D221" i="7"/>
  <c r="E221" i="7"/>
  <c r="F221" i="7"/>
  <c r="G221" i="7"/>
  <c r="H221" i="7"/>
  <c r="I221" i="7"/>
  <c r="J221" i="7"/>
  <c r="K221" i="7"/>
  <c r="T221" i="7"/>
  <c r="U221" i="7"/>
  <c r="V221" i="7"/>
  <c r="W221" i="7"/>
  <c r="X221" i="7"/>
  <c r="Y221" i="7"/>
  <c r="Z221" i="7"/>
  <c r="AA221" i="7"/>
  <c r="D222" i="7"/>
  <c r="E222" i="7"/>
  <c r="F222" i="7"/>
  <c r="G222" i="7"/>
  <c r="H222" i="7"/>
  <c r="I222" i="7"/>
  <c r="J222" i="7"/>
  <c r="K222" i="7"/>
  <c r="T222" i="7"/>
  <c r="U222" i="7"/>
  <c r="V222" i="7"/>
  <c r="W222" i="7"/>
  <c r="X222" i="7"/>
  <c r="Y222" i="7"/>
  <c r="Z222" i="7"/>
  <c r="AA222" i="7"/>
  <c r="D223" i="7"/>
  <c r="E223" i="7"/>
  <c r="F223" i="7"/>
  <c r="G223" i="7"/>
  <c r="H223" i="7"/>
  <c r="J223" i="7"/>
  <c r="K223" i="7"/>
  <c r="T223" i="7"/>
  <c r="U223" i="7"/>
  <c r="V223" i="7"/>
  <c r="W223" i="7"/>
  <c r="X223" i="7"/>
  <c r="Y223" i="7"/>
  <c r="Z223" i="7"/>
  <c r="AA223" i="7"/>
  <c r="D224" i="7"/>
  <c r="E224" i="7"/>
  <c r="F224" i="7"/>
  <c r="H224" i="7"/>
  <c r="T224" i="7"/>
  <c r="U224" i="7"/>
  <c r="V224" i="7"/>
  <c r="W224" i="7"/>
  <c r="X224" i="7"/>
  <c r="Y224" i="7"/>
  <c r="Z224" i="7"/>
  <c r="AA224" i="7"/>
  <c r="D225" i="7"/>
  <c r="E225" i="7"/>
  <c r="F225" i="7"/>
  <c r="G225" i="7"/>
  <c r="H225" i="7"/>
  <c r="I225" i="7"/>
  <c r="J225" i="7"/>
  <c r="K225" i="7"/>
  <c r="T225" i="7"/>
  <c r="U225" i="7"/>
  <c r="V225" i="7"/>
  <c r="W225" i="7"/>
  <c r="X225" i="7"/>
  <c r="Y225" i="7"/>
  <c r="Z225" i="7"/>
  <c r="AA225" i="7"/>
  <c r="D226" i="7"/>
  <c r="E226" i="7"/>
  <c r="F226" i="7"/>
  <c r="H226" i="7"/>
  <c r="I226" i="7"/>
  <c r="J226" i="7"/>
  <c r="T226" i="7"/>
  <c r="U226" i="7"/>
  <c r="V226" i="7"/>
  <c r="W226" i="7"/>
  <c r="X226" i="7"/>
  <c r="Y226" i="7"/>
  <c r="Z226" i="7"/>
  <c r="AA226" i="7"/>
  <c r="D227" i="7"/>
  <c r="E227" i="7"/>
  <c r="I227" i="7"/>
  <c r="T227" i="7"/>
  <c r="U227" i="7"/>
  <c r="V227" i="7"/>
  <c r="W227" i="7"/>
  <c r="X227" i="7"/>
  <c r="Y227" i="7"/>
  <c r="Z227" i="7"/>
  <c r="AA227" i="7"/>
  <c r="D228" i="7"/>
  <c r="E228" i="7"/>
  <c r="F228" i="7"/>
  <c r="H228" i="7"/>
  <c r="J228" i="7"/>
  <c r="T228" i="7"/>
  <c r="U228" i="7"/>
  <c r="V228" i="7"/>
  <c r="W228" i="7"/>
  <c r="X228" i="7"/>
  <c r="Y228" i="7"/>
  <c r="Z228" i="7"/>
  <c r="AA228" i="7"/>
  <c r="D229" i="7"/>
  <c r="E229" i="7"/>
  <c r="F229" i="7"/>
  <c r="G229" i="7"/>
  <c r="H229" i="7"/>
  <c r="I229" i="7"/>
  <c r="J229" i="7"/>
  <c r="T229" i="7"/>
  <c r="U229" i="7"/>
  <c r="V229" i="7"/>
  <c r="W229" i="7"/>
  <c r="X229" i="7"/>
  <c r="Y229" i="7"/>
  <c r="Z229" i="7"/>
  <c r="AA229" i="7"/>
  <c r="D230" i="7"/>
  <c r="E230" i="7"/>
  <c r="G230" i="7"/>
  <c r="I230" i="7"/>
  <c r="K230" i="7"/>
  <c r="T230" i="7"/>
  <c r="U230" i="7"/>
  <c r="V230" i="7"/>
  <c r="W230" i="7"/>
  <c r="X230" i="7"/>
  <c r="Y230" i="7"/>
  <c r="Z230" i="7"/>
  <c r="AA230" i="7"/>
  <c r="D231" i="7"/>
  <c r="E231" i="7"/>
  <c r="F231" i="7"/>
  <c r="G231" i="7"/>
  <c r="H231" i="7"/>
  <c r="I231" i="7"/>
  <c r="K231" i="7"/>
  <c r="T231" i="7"/>
  <c r="U231" i="7"/>
  <c r="V231" i="7"/>
  <c r="W231" i="7"/>
  <c r="X231" i="7"/>
  <c r="Y231" i="7"/>
  <c r="Z231" i="7"/>
  <c r="AA231" i="7"/>
  <c r="D232" i="7"/>
  <c r="E232" i="7"/>
  <c r="G232" i="7"/>
  <c r="H232" i="7"/>
  <c r="I232" i="7"/>
  <c r="K232" i="7"/>
  <c r="T232" i="7"/>
  <c r="U232" i="7"/>
  <c r="V232" i="7"/>
  <c r="W232" i="7"/>
  <c r="X232" i="7"/>
  <c r="Y232" i="7"/>
  <c r="Z232" i="7"/>
  <c r="AA232" i="7"/>
  <c r="D233" i="7"/>
  <c r="E233" i="7"/>
  <c r="T233" i="7"/>
  <c r="U233" i="7"/>
  <c r="V233" i="7"/>
  <c r="W233" i="7"/>
  <c r="X233" i="7"/>
  <c r="Y233" i="7"/>
  <c r="Z233" i="7"/>
  <c r="AA233" i="7"/>
  <c r="D234" i="7"/>
  <c r="E234" i="7"/>
  <c r="I234" i="7"/>
  <c r="T234" i="7"/>
  <c r="U234" i="7"/>
  <c r="V234" i="7"/>
  <c r="W234" i="7"/>
  <c r="X234" i="7"/>
  <c r="Y234" i="7"/>
  <c r="Z234" i="7"/>
  <c r="AA234" i="7"/>
  <c r="D235" i="7"/>
  <c r="E235" i="7"/>
  <c r="F235" i="7"/>
  <c r="G235" i="7"/>
  <c r="H235" i="7"/>
  <c r="I235" i="7"/>
  <c r="J235" i="7"/>
  <c r="T235" i="7"/>
  <c r="U235" i="7"/>
  <c r="V235" i="7"/>
  <c r="W235" i="7"/>
  <c r="X235" i="7"/>
  <c r="Y235" i="7"/>
  <c r="Z235" i="7"/>
  <c r="AA235" i="7"/>
  <c r="D236" i="7"/>
  <c r="E236" i="7"/>
  <c r="T236" i="7"/>
  <c r="U236" i="7"/>
  <c r="V236" i="7"/>
  <c r="W236" i="7"/>
  <c r="X236" i="7"/>
  <c r="Y236" i="7"/>
  <c r="Z236" i="7"/>
  <c r="AA236" i="7"/>
  <c r="D237" i="7"/>
  <c r="E237" i="7"/>
  <c r="F237" i="7"/>
  <c r="G237" i="7"/>
  <c r="H237" i="7"/>
  <c r="I237" i="7"/>
  <c r="K237" i="7"/>
  <c r="T237" i="7"/>
  <c r="U237" i="7"/>
  <c r="V237" i="7"/>
  <c r="W237" i="7"/>
  <c r="X237" i="7"/>
  <c r="Y237" i="7"/>
  <c r="Z237" i="7"/>
  <c r="AA237" i="7"/>
  <c r="E238" i="7"/>
  <c r="I238" i="7"/>
  <c r="T238" i="7"/>
  <c r="U238" i="7"/>
  <c r="V238" i="7"/>
  <c r="W238" i="7"/>
  <c r="X238" i="7"/>
  <c r="Y238" i="7"/>
  <c r="Z238" i="7"/>
  <c r="AA238" i="7"/>
  <c r="D239" i="7"/>
  <c r="E239" i="7"/>
  <c r="F239" i="7"/>
  <c r="G239" i="7"/>
  <c r="H239" i="7"/>
  <c r="I239" i="7"/>
  <c r="J239" i="7"/>
  <c r="T239" i="7"/>
  <c r="U239" i="7"/>
  <c r="V239" i="7"/>
  <c r="W239" i="7"/>
  <c r="X239" i="7"/>
  <c r="Y239" i="7"/>
  <c r="Z239" i="7"/>
  <c r="AA239" i="7"/>
  <c r="D240" i="7"/>
  <c r="E240" i="7"/>
  <c r="I240" i="7"/>
  <c r="T240" i="7"/>
  <c r="U240" i="7"/>
  <c r="V240" i="7"/>
  <c r="W240" i="7"/>
  <c r="X240" i="7"/>
  <c r="Y240" i="7"/>
  <c r="Z240" i="7"/>
  <c r="AA240" i="7"/>
  <c r="D241" i="7"/>
  <c r="E241" i="7"/>
  <c r="F241" i="7"/>
  <c r="G241" i="7"/>
  <c r="H241" i="7"/>
  <c r="I241" i="7"/>
  <c r="J241" i="7"/>
  <c r="K241" i="7"/>
  <c r="T241" i="7"/>
  <c r="U241" i="7"/>
  <c r="V241" i="7"/>
  <c r="W241" i="7"/>
  <c r="X241" i="7"/>
  <c r="Y241" i="7"/>
  <c r="Z241" i="7"/>
  <c r="AA241" i="7"/>
  <c r="D242" i="7"/>
  <c r="E242" i="7"/>
  <c r="T242" i="7"/>
  <c r="U242" i="7"/>
  <c r="V242" i="7"/>
  <c r="W242" i="7"/>
  <c r="X242" i="7"/>
  <c r="Y242" i="7"/>
  <c r="Z242" i="7"/>
  <c r="AA242" i="7"/>
  <c r="D243" i="7"/>
  <c r="E243" i="7"/>
  <c r="F243" i="7"/>
  <c r="H243" i="7"/>
  <c r="J243" i="7"/>
  <c r="T243" i="7"/>
  <c r="U243" i="7"/>
  <c r="V243" i="7"/>
  <c r="W243" i="7"/>
  <c r="X243" i="7"/>
  <c r="Y243" i="7"/>
  <c r="Z243" i="7"/>
  <c r="AA243" i="7"/>
  <c r="D244" i="7"/>
  <c r="E244" i="7"/>
  <c r="G244" i="7"/>
  <c r="I244" i="7"/>
  <c r="K244" i="7"/>
  <c r="T244" i="7"/>
  <c r="U244" i="7"/>
  <c r="V244" i="7"/>
  <c r="W244" i="7"/>
  <c r="X244" i="7"/>
  <c r="Y244" i="7"/>
  <c r="Z244" i="7"/>
  <c r="AA244" i="7"/>
  <c r="D245" i="7"/>
  <c r="E245" i="7"/>
  <c r="F245" i="7"/>
  <c r="G245" i="7"/>
  <c r="H245" i="7"/>
  <c r="I245" i="7"/>
  <c r="K245" i="7"/>
  <c r="T245" i="7"/>
  <c r="U245" i="7"/>
  <c r="V245" i="7"/>
  <c r="W245" i="7"/>
  <c r="X245" i="7"/>
  <c r="Y245" i="7"/>
  <c r="Z245" i="7"/>
  <c r="AA245" i="7"/>
  <c r="D246" i="7"/>
  <c r="E246" i="7"/>
  <c r="T246" i="7"/>
  <c r="U246" i="7"/>
  <c r="V246" i="7"/>
  <c r="W246" i="7"/>
  <c r="X246" i="7"/>
  <c r="Y246" i="7"/>
  <c r="Z246" i="7"/>
  <c r="AA246" i="7"/>
  <c r="D247" i="7"/>
  <c r="E247" i="7"/>
  <c r="G247" i="7"/>
  <c r="H247" i="7"/>
  <c r="I247" i="7"/>
  <c r="K247" i="7"/>
  <c r="T247" i="7"/>
  <c r="U247" i="7"/>
  <c r="V247" i="7"/>
  <c r="W247" i="7"/>
  <c r="X247" i="7"/>
  <c r="Y247" i="7"/>
  <c r="Z247" i="7"/>
  <c r="AA247" i="7"/>
  <c r="D248" i="7"/>
  <c r="E248" i="7"/>
  <c r="F248" i="7"/>
  <c r="G248" i="7"/>
  <c r="H248" i="7"/>
  <c r="K248" i="7"/>
  <c r="S248" i="7"/>
  <c r="AD248" i="7" s="1"/>
  <c r="T248" i="7"/>
  <c r="U248" i="7"/>
  <c r="V248" i="7"/>
  <c r="W248" i="7"/>
  <c r="X248" i="7"/>
  <c r="Y248" i="7"/>
  <c r="Z248" i="7"/>
  <c r="AA248" i="7"/>
  <c r="D249" i="7"/>
  <c r="E249" i="7"/>
  <c r="G249" i="7"/>
  <c r="I249" i="7"/>
  <c r="K249" i="7"/>
  <c r="T249" i="7"/>
  <c r="U249" i="7"/>
  <c r="V249" i="7"/>
  <c r="W249" i="7"/>
  <c r="X249" i="7"/>
  <c r="Y249" i="7"/>
  <c r="Z249" i="7"/>
  <c r="AA249" i="7"/>
  <c r="AD249" i="7"/>
  <c r="D250" i="7"/>
  <c r="E250" i="7"/>
  <c r="T250" i="7"/>
  <c r="U250" i="7"/>
  <c r="V250" i="7"/>
  <c r="W250" i="7"/>
  <c r="X250" i="7"/>
  <c r="Y250" i="7"/>
  <c r="Z250" i="7"/>
  <c r="AA250" i="7"/>
  <c r="D251" i="7"/>
  <c r="E251" i="7"/>
  <c r="F251" i="7"/>
  <c r="G251" i="7"/>
  <c r="H251" i="7"/>
  <c r="I251" i="7"/>
  <c r="J251" i="7"/>
  <c r="T251" i="7"/>
  <c r="U251" i="7"/>
  <c r="V251" i="7"/>
  <c r="W251" i="7"/>
  <c r="X251" i="7"/>
  <c r="Y251" i="7"/>
  <c r="Z251" i="7"/>
  <c r="AA251" i="7"/>
  <c r="D252" i="7"/>
  <c r="E252" i="7"/>
  <c r="T252" i="7"/>
  <c r="U252" i="7"/>
  <c r="V252" i="7"/>
  <c r="W252" i="7"/>
  <c r="X252" i="7"/>
  <c r="Y252" i="7"/>
  <c r="Z252" i="7"/>
  <c r="AA252" i="7"/>
  <c r="D253" i="7"/>
  <c r="E253" i="7"/>
  <c r="H253" i="7"/>
  <c r="T253" i="7"/>
  <c r="U253" i="7"/>
  <c r="V253" i="7"/>
  <c r="W253" i="7"/>
  <c r="X253" i="7"/>
  <c r="Y253" i="7"/>
  <c r="Z253" i="7"/>
  <c r="AA253" i="7"/>
  <c r="D254" i="7"/>
  <c r="E254" i="7"/>
  <c r="F254" i="7"/>
  <c r="G254" i="7"/>
  <c r="I254" i="7"/>
  <c r="J254" i="7"/>
  <c r="K254" i="7"/>
  <c r="T254" i="7"/>
  <c r="U254" i="7"/>
  <c r="V254" i="7"/>
  <c r="W254" i="7"/>
  <c r="X254" i="7"/>
  <c r="Y254" i="7"/>
  <c r="Z254" i="7"/>
  <c r="AA254" i="7"/>
  <c r="D255" i="7"/>
  <c r="E255" i="7"/>
  <c r="F255" i="7"/>
  <c r="G255" i="7"/>
  <c r="H255" i="7"/>
  <c r="J255" i="7"/>
  <c r="S255" i="7"/>
  <c r="AD255" i="7" s="1"/>
  <c r="T255" i="7"/>
  <c r="U255" i="7"/>
  <c r="V255" i="7"/>
  <c r="W255" i="7"/>
  <c r="X255" i="7"/>
  <c r="Y255" i="7"/>
  <c r="Z255" i="7"/>
  <c r="AA255" i="7"/>
  <c r="D256" i="7"/>
  <c r="E256" i="7"/>
  <c r="F256" i="7"/>
  <c r="G256" i="7"/>
  <c r="I256" i="7"/>
  <c r="K256" i="7"/>
  <c r="T256" i="7"/>
  <c r="U256" i="7"/>
  <c r="V256" i="7"/>
  <c r="W256" i="7"/>
  <c r="X256" i="7"/>
  <c r="Y256" i="7"/>
  <c r="Z256" i="7"/>
  <c r="AA256" i="7"/>
  <c r="E257" i="7"/>
  <c r="T257" i="7"/>
  <c r="U257" i="7"/>
  <c r="V257" i="7"/>
  <c r="W257" i="7"/>
  <c r="X257" i="7"/>
  <c r="Y257" i="7"/>
  <c r="Z257" i="7"/>
  <c r="AA257" i="7"/>
  <c r="D258" i="7"/>
  <c r="E258" i="7"/>
  <c r="F258" i="7"/>
  <c r="G258" i="7"/>
  <c r="H258" i="7"/>
  <c r="J258" i="7"/>
  <c r="K258" i="7"/>
  <c r="T258" i="7"/>
  <c r="U258" i="7"/>
  <c r="V258" i="7"/>
  <c r="W258" i="7"/>
  <c r="X258" i="7"/>
  <c r="Y258" i="7"/>
  <c r="Z258" i="7"/>
  <c r="AA258" i="7"/>
  <c r="D259" i="7"/>
  <c r="E259" i="7"/>
  <c r="F259" i="7"/>
  <c r="H259" i="7"/>
  <c r="I259" i="7"/>
  <c r="J259" i="7"/>
  <c r="T259" i="7"/>
  <c r="U259" i="7"/>
  <c r="V259" i="7"/>
  <c r="W259" i="7"/>
  <c r="X259" i="7"/>
  <c r="Y259" i="7"/>
  <c r="Z259" i="7"/>
  <c r="AA259" i="7"/>
  <c r="D260" i="7"/>
  <c r="E260" i="7"/>
  <c r="F260" i="7"/>
  <c r="G260" i="7"/>
  <c r="H260" i="7"/>
  <c r="K260" i="7"/>
  <c r="T260" i="7"/>
  <c r="U260" i="7"/>
  <c r="V260" i="7"/>
  <c r="W260" i="7"/>
  <c r="X260" i="7"/>
  <c r="Y260" i="7"/>
  <c r="Z260" i="7"/>
  <c r="AA260" i="7"/>
  <c r="D261" i="7"/>
  <c r="E261" i="7"/>
  <c r="F261" i="7"/>
  <c r="T261" i="7"/>
  <c r="U261" i="7"/>
  <c r="V261" i="7"/>
  <c r="W261" i="7"/>
  <c r="X261" i="7"/>
  <c r="Y261" i="7"/>
  <c r="Z261" i="7"/>
  <c r="AA261" i="7"/>
  <c r="D262" i="7"/>
  <c r="E262" i="7"/>
  <c r="F262" i="7"/>
  <c r="H262" i="7"/>
  <c r="I262" i="7"/>
  <c r="T262" i="7"/>
  <c r="U262" i="7"/>
  <c r="V262" i="7"/>
  <c r="W262" i="7"/>
  <c r="X262" i="7"/>
  <c r="Y262" i="7"/>
  <c r="Z262" i="7"/>
  <c r="AA262" i="7"/>
  <c r="D263" i="7"/>
  <c r="E263" i="7"/>
  <c r="F263" i="7"/>
  <c r="H263" i="7"/>
  <c r="J263" i="7"/>
  <c r="T263" i="7"/>
  <c r="U263" i="7"/>
  <c r="V263" i="7"/>
  <c r="W263" i="7"/>
  <c r="X263" i="7"/>
  <c r="Y263" i="7"/>
  <c r="Z263" i="7"/>
  <c r="AA263" i="7"/>
  <c r="D264" i="7"/>
  <c r="E264" i="7"/>
  <c r="F264" i="7"/>
  <c r="G264" i="7"/>
  <c r="H264" i="7"/>
  <c r="I264" i="7"/>
  <c r="K264" i="7"/>
  <c r="T264" i="7"/>
  <c r="U264" i="7"/>
  <c r="V264" i="7"/>
  <c r="W264" i="7"/>
  <c r="X264" i="7"/>
  <c r="Y264" i="7"/>
  <c r="Z264" i="7"/>
  <c r="AA264" i="7"/>
  <c r="D265" i="7"/>
  <c r="E265" i="7"/>
  <c r="F265" i="7"/>
  <c r="J265" i="7"/>
  <c r="T265" i="7"/>
  <c r="U265" i="7"/>
  <c r="V265" i="7"/>
  <c r="W265" i="7"/>
  <c r="X265" i="7"/>
  <c r="Y265" i="7"/>
  <c r="Z265" i="7"/>
  <c r="AA265" i="7"/>
  <c r="D266" i="7"/>
  <c r="E266" i="7"/>
  <c r="F266" i="7"/>
  <c r="G266" i="7"/>
  <c r="H266" i="7"/>
  <c r="I266" i="7"/>
  <c r="K266" i="7"/>
  <c r="T266" i="7"/>
  <c r="U266" i="7"/>
  <c r="V266" i="7"/>
  <c r="W266" i="7"/>
  <c r="X266" i="7"/>
  <c r="Y266" i="7"/>
  <c r="Z266" i="7"/>
  <c r="AA266" i="7"/>
  <c r="D267" i="7"/>
  <c r="E267" i="7"/>
  <c r="F267" i="7"/>
  <c r="H267" i="7"/>
  <c r="T267" i="7"/>
  <c r="U267" i="7"/>
  <c r="V267" i="7"/>
  <c r="W267" i="7"/>
  <c r="X267" i="7"/>
  <c r="Y267" i="7"/>
  <c r="Z267" i="7"/>
  <c r="AA267" i="7"/>
  <c r="AD267" i="7"/>
  <c r="D268" i="7"/>
  <c r="E268" i="7"/>
  <c r="F268" i="7"/>
  <c r="G268" i="7"/>
  <c r="H268" i="7"/>
  <c r="I268" i="7"/>
  <c r="K268" i="7"/>
  <c r="T268" i="7"/>
  <c r="U268" i="7"/>
  <c r="V268" i="7"/>
  <c r="W268" i="7"/>
  <c r="X268" i="7"/>
  <c r="Y268" i="7"/>
  <c r="Z268" i="7"/>
  <c r="AA268" i="7"/>
  <c r="D269" i="7"/>
  <c r="E269" i="7"/>
  <c r="F269" i="7"/>
  <c r="H269" i="7"/>
  <c r="O269" i="7"/>
  <c r="T269" i="7"/>
  <c r="U269" i="7"/>
  <c r="V269" i="7"/>
  <c r="W269" i="7"/>
  <c r="X269" i="7"/>
  <c r="Y269" i="7"/>
  <c r="Z269" i="7"/>
  <c r="AA269" i="7"/>
  <c r="D270" i="7"/>
  <c r="E270" i="7"/>
  <c r="G270" i="7"/>
  <c r="I270" i="7"/>
  <c r="K270" i="7"/>
  <c r="T270" i="7"/>
  <c r="U270" i="7"/>
  <c r="V270" i="7"/>
  <c r="W270" i="7"/>
  <c r="X270" i="7"/>
  <c r="Y270" i="7"/>
  <c r="Z270" i="7"/>
  <c r="AA270" i="7"/>
  <c r="D271" i="7"/>
  <c r="E271" i="7"/>
  <c r="F271" i="7"/>
  <c r="G271" i="7"/>
  <c r="H271" i="7"/>
  <c r="K271" i="7"/>
  <c r="T271" i="7"/>
  <c r="U271" i="7"/>
  <c r="V271" i="7"/>
  <c r="W271" i="7"/>
  <c r="X271" i="7"/>
  <c r="Y271" i="7"/>
  <c r="Z271" i="7"/>
  <c r="AA271" i="7"/>
  <c r="D272" i="7"/>
  <c r="E272" i="7"/>
  <c r="F272" i="7"/>
  <c r="G272" i="7"/>
  <c r="H272" i="7"/>
  <c r="I272" i="7"/>
  <c r="K272" i="7"/>
  <c r="T272" i="7"/>
  <c r="U272" i="7"/>
  <c r="V272" i="7"/>
  <c r="W272" i="7"/>
  <c r="X272" i="7"/>
  <c r="Y272" i="7"/>
  <c r="Z272" i="7"/>
  <c r="AA272" i="7"/>
  <c r="E273" i="7"/>
  <c r="G273" i="7"/>
  <c r="I273" i="7"/>
  <c r="K273" i="7"/>
  <c r="T273" i="7"/>
  <c r="U273" i="7"/>
  <c r="V273" i="7"/>
  <c r="W273" i="7"/>
  <c r="X273" i="7"/>
  <c r="Y273" i="7"/>
  <c r="Z273" i="7"/>
  <c r="AA273" i="7"/>
  <c r="D274" i="7"/>
  <c r="E274" i="7"/>
  <c r="G274" i="7"/>
  <c r="I274" i="7"/>
  <c r="K274" i="7"/>
  <c r="T274" i="7"/>
  <c r="U274" i="7"/>
  <c r="V274" i="7"/>
  <c r="W274" i="7"/>
  <c r="X274" i="7"/>
  <c r="Y274" i="7"/>
  <c r="Z274" i="7"/>
  <c r="AA274" i="7"/>
  <c r="D275" i="7"/>
  <c r="E275" i="7"/>
  <c r="F275" i="7"/>
  <c r="G275" i="7"/>
  <c r="H275" i="7"/>
  <c r="I275" i="7"/>
  <c r="J275" i="7"/>
  <c r="K275" i="7"/>
  <c r="T275" i="7"/>
  <c r="U275" i="7"/>
  <c r="V275" i="7"/>
  <c r="W275" i="7"/>
  <c r="X275" i="7"/>
  <c r="Y275" i="7"/>
  <c r="Z275" i="7"/>
  <c r="AA275" i="7"/>
  <c r="D276" i="7"/>
  <c r="E276" i="7"/>
  <c r="F276" i="7"/>
  <c r="G276" i="7"/>
  <c r="H276" i="7"/>
  <c r="I276" i="7"/>
  <c r="K276" i="7"/>
  <c r="T276" i="7"/>
  <c r="U276" i="7"/>
  <c r="V276" i="7"/>
  <c r="W276" i="7"/>
  <c r="X276" i="7"/>
  <c r="Y276" i="7"/>
  <c r="Z276" i="7"/>
  <c r="AA276" i="7"/>
  <c r="D277" i="7"/>
  <c r="E277" i="7"/>
  <c r="T277" i="7"/>
  <c r="U277" i="7"/>
  <c r="V277" i="7"/>
  <c r="W277" i="7"/>
  <c r="X277" i="7"/>
  <c r="Y277" i="7"/>
  <c r="Z277" i="7"/>
  <c r="AA277" i="7"/>
  <c r="D278" i="7"/>
  <c r="E278" i="7"/>
  <c r="T278" i="7"/>
  <c r="U278" i="7"/>
  <c r="V278" i="7"/>
  <c r="W278" i="7"/>
  <c r="X278" i="7"/>
  <c r="Y278" i="7"/>
  <c r="Z278" i="7"/>
  <c r="AA278" i="7"/>
  <c r="AD278" i="7"/>
  <c r="D279" i="7"/>
  <c r="E279" i="7"/>
  <c r="F279" i="7"/>
  <c r="G279" i="7"/>
  <c r="H279" i="7"/>
  <c r="I279" i="7"/>
  <c r="J279" i="7"/>
  <c r="K279" i="7"/>
  <c r="T279" i="7"/>
  <c r="U279" i="7"/>
  <c r="V279" i="7"/>
  <c r="W279" i="7"/>
  <c r="X279" i="7"/>
  <c r="Y279" i="7"/>
  <c r="Z279" i="7"/>
  <c r="AA279" i="7"/>
  <c r="E280" i="7"/>
  <c r="G280" i="7"/>
  <c r="I280" i="7"/>
  <c r="K280" i="7"/>
  <c r="T280" i="7"/>
  <c r="U280" i="7"/>
  <c r="V280" i="7"/>
  <c r="W280" i="7"/>
  <c r="X280" i="7"/>
  <c r="Y280" i="7"/>
  <c r="Z280" i="7"/>
  <c r="AA280" i="7"/>
  <c r="D281" i="7"/>
  <c r="E281" i="7"/>
  <c r="T281" i="7"/>
  <c r="U281" i="7"/>
  <c r="V281" i="7"/>
  <c r="W281" i="7"/>
  <c r="X281" i="7"/>
  <c r="Y281" i="7"/>
  <c r="Z281" i="7"/>
  <c r="AA281" i="7"/>
  <c r="E282" i="7"/>
  <c r="T282" i="7"/>
  <c r="U282" i="7"/>
  <c r="V282" i="7"/>
  <c r="W282" i="7"/>
  <c r="X282" i="7"/>
  <c r="Y282" i="7"/>
  <c r="Z282" i="7"/>
  <c r="AA282" i="7"/>
  <c r="D283" i="7"/>
  <c r="E283" i="7"/>
  <c r="F283" i="7"/>
  <c r="G283" i="7"/>
  <c r="H283" i="7"/>
  <c r="I283" i="7"/>
  <c r="J283" i="7"/>
  <c r="K283" i="7"/>
  <c r="T283" i="7"/>
  <c r="U283" i="7"/>
  <c r="V283" i="7"/>
  <c r="W283" i="7"/>
  <c r="X283" i="7"/>
  <c r="Y283" i="7"/>
  <c r="Z283" i="7"/>
  <c r="AA283" i="7"/>
  <c r="D284" i="7"/>
  <c r="E284" i="7"/>
  <c r="G284" i="7"/>
  <c r="I284" i="7"/>
  <c r="K284" i="7"/>
  <c r="T284" i="7"/>
  <c r="U284" i="7"/>
  <c r="V284" i="7"/>
  <c r="W284" i="7"/>
  <c r="X284" i="7"/>
  <c r="Y284" i="7"/>
  <c r="Z284" i="7"/>
  <c r="AA284" i="7"/>
  <c r="D285" i="7"/>
  <c r="E285" i="7"/>
  <c r="I285" i="7"/>
  <c r="T285" i="7"/>
  <c r="U285" i="7"/>
  <c r="V285" i="7"/>
  <c r="W285" i="7"/>
  <c r="X285" i="7"/>
  <c r="Y285" i="7"/>
  <c r="Z285" i="7"/>
  <c r="AA285" i="7"/>
  <c r="D286" i="7"/>
  <c r="E286" i="7"/>
  <c r="F286" i="7"/>
  <c r="G286" i="7"/>
  <c r="I286" i="7"/>
  <c r="K286" i="7"/>
  <c r="T286" i="7"/>
  <c r="U286" i="7"/>
  <c r="V286" i="7"/>
  <c r="W286" i="7"/>
  <c r="X286" i="7"/>
  <c r="Y286" i="7"/>
  <c r="Z286" i="7"/>
  <c r="AA286" i="7"/>
  <c r="D287" i="7"/>
  <c r="E287" i="7"/>
  <c r="F287" i="7"/>
  <c r="G287" i="7"/>
  <c r="H287" i="7"/>
  <c r="I287" i="7"/>
  <c r="J287" i="7"/>
  <c r="K287" i="7"/>
  <c r="T287" i="7"/>
  <c r="U287" i="7"/>
  <c r="V287" i="7"/>
  <c r="W287" i="7"/>
  <c r="X287" i="7"/>
  <c r="Y287" i="7"/>
  <c r="Z287" i="7"/>
  <c r="AA287" i="7"/>
  <c r="E288" i="7"/>
  <c r="I288" i="7"/>
  <c r="S288" i="7"/>
  <c r="AD288" i="7" s="1"/>
  <c r="T288" i="7"/>
  <c r="U288" i="7"/>
  <c r="V288" i="7"/>
  <c r="W288" i="7"/>
  <c r="X288" i="7"/>
  <c r="Y288" i="7"/>
  <c r="Z288" i="7"/>
  <c r="AA288" i="7"/>
  <c r="E289" i="7"/>
  <c r="T289" i="7"/>
  <c r="U289" i="7"/>
  <c r="V289" i="7"/>
  <c r="W289" i="7"/>
  <c r="X289" i="7"/>
  <c r="Y289" i="7"/>
  <c r="Z289" i="7"/>
  <c r="AA289" i="7"/>
  <c r="E290" i="7"/>
  <c r="T290" i="7"/>
  <c r="U290" i="7"/>
  <c r="V290" i="7"/>
  <c r="W290" i="7"/>
  <c r="X290" i="7"/>
  <c r="Y290" i="7"/>
  <c r="Z290" i="7"/>
  <c r="AA290" i="7"/>
  <c r="D291" i="7"/>
  <c r="E291" i="7"/>
  <c r="F291" i="7"/>
  <c r="G291" i="7"/>
  <c r="H291" i="7"/>
  <c r="I291" i="7"/>
  <c r="J291" i="7"/>
  <c r="K291" i="7"/>
  <c r="T291" i="7"/>
  <c r="U291" i="7"/>
  <c r="V291" i="7"/>
  <c r="W291" i="7"/>
  <c r="X291" i="7"/>
  <c r="Y291" i="7"/>
  <c r="Z291" i="7"/>
  <c r="AA291" i="7"/>
  <c r="D292" i="7"/>
  <c r="E292" i="7"/>
  <c r="F292" i="7"/>
  <c r="H292" i="7"/>
  <c r="J292" i="7"/>
  <c r="T292" i="7"/>
  <c r="U292" i="7"/>
  <c r="V292" i="7"/>
  <c r="W292" i="7"/>
  <c r="X292" i="7"/>
  <c r="Y292" i="7"/>
  <c r="Z292" i="7"/>
  <c r="AA292" i="7"/>
  <c r="D293" i="7"/>
  <c r="E293" i="7"/>
  <c r="F293" i="7"/>
  <c r="H293" i="7"/>
  <c r="I293" i="7"/>
  <c r="J293" i="7"/>
  <c r="S293" i="7"/>
  <c r="AD293" i="7" s="1"/>
  <c r="T293" i="7"/>
  <c r="U293" i="7"/>
  <c r="V293" i="7"/>
  <c r="W293" i="7"/>
  <c r="X293" i="7"/>
  <c r="Y293" i="7"/>
  <c r="Z293" i="7"/>
  <c r="AA293" i="7"/>
  <c r="D294" i="7"/>
  <c r="E294" i="7"/>
  <c r="T294" i="7"/>
  <c r="U294" i="7"/>
  <c r="V294" i="7"/>
  <c r="W294" i="7"/>
  <c r="X294" i="7"/>
  <c r="Y294" i="7"/>
  <c r="Z294" i="7"/>
  <c r="AA294" i="7"/>
  <c r="D295" i="7"/>
  <c r="E295" i="7"/>
  <c r="F295" i="7"/>
  <c r="G295" i="7"/>
  <c r="H295" i="7"/>
  <c r="I295" i="7"/>
  <c r="J295" i="7"/>
  <c r="K295" i="7"/>
  <c r="T295" i="7"/>
  <c r="U295" i="7"/>
  <c r="V295" i="7"/>
  <c r="W295" i="7"/>
  <c r="X295" i="7"/>
  <c r="Y295" i="7"/>
  <c r="Z295" i="7"/>
  <c r="AA295" i="7"/>
  <c r="D296" i="7"/>
  <c r="E296" i="7"/>
  <c r="F296" i="7"/>
  <c r="G296" i="7"/>
  <c r="I296" i="7"/>
  <c r="J296" i="7"/>
  <c r="K296" i="7"/>
  <c r="S296" i="7"/>
  <c r="AD296" i="7" s="1"/>
  <c r="T296" i="7"/>
  <c r="U296" i="7"/>
  <c r="V296" i="7"/>
  <c r="W296" i="7"/>
  <c r="X296" i="7"/>
  <c r="Y296" i="7"/>
  <c r="Z296" i="7"/>
  <c r="AA296" i="7"/>
  <c r="D297" i="7"/>
  <c r="E297" i="7"/>
  <c r="F297" i="7"/>
  <c r="H297" i="7"/>
  <c r="I297" i="7"/>
  <c r="T297" i="7"/>
  <c r="U297" i="7"/>
  <c r="V297" i="7"/>
  <c r="W297" i="7"/>
  <c r="X297" i="7"/>
  <c r="Y297" i="7"/>
  <c r="Z297" i="7"/>
  <c r="AA297" i="7"/>
  <c r="D298" i="7"/>
  <c r="E298" i="7"/>
  <c r="F298" i="7"/>
  <c r="G298" i="7"/>
  <c r="I298" i="7"/>
  <c r="J298" i="7"/>
  <c r="K298" i="7"/>
  <c r="T298" i="7"/>
  <c r="U298" i="7"/>
  <c r="V298" i="7"/>
  <c r="W298" i="7"/>
  <c r="X298" i="7"/>
  <c r="Y298" i="7"/>
  <c r="Z298" i="7"/>
  <c r="AA298" i="7"/>
  <c r="D299" i="7"/>
  <c r="E299" i="7"/>
  <c r="F299" i="7"/>
  <c r="G299" i="7"/>
  <c r="H299" i="7"/>
  <c r="I299" i="7"/>
  <c r="J299" i="7"/>
  <c r="K299" i="7"/>
  <c r="T299" i="7"/>
  <c r="U299" i="7"/>
  <c r="V299" i="7"/>
  <c r="W299" i="7"/>
  <c r="X299" i="7"/>
  <c r="Y299" i="7"/>
  <c r="Z299" i="7"/>
  <c r="AA299" i="7"/>
  <c r="D300" i="7"/>
  <c r="E300" i="7"/>
  <c r="T300" i="7"/>
  <c r="U300" i="7"/>
  <c r="V300" i="7"/>
  <c r="W300" i="7"/>
  <c r="X300" i="7"/>
  <c r="Y300" i="7"/>
  <c r="Z300" i="7"/>
  <c r="AA300" i="7"/>
  <c r="D301" i="7"/>
  <c r="E301" i="7"/>
  <c r="G301" i="7"/>
  <c r="H301" i="7"/>
  <c r="I301" i="7"/>
  <c r="K301" i="7"/>
  <c r="T301" i="7"/>
  <c r="U301" i="7"/>
  <c r="V301" i="7"/>
  <c r="W301" i="7"/>
  <c r="X301" i="7"/>
  <c r="Y301" i="7"/>
  <c r="Z301" i="7"/>
  <c r="AA301" i="7"/>
  <c r="D302" i="7"/>
  <c r="E302" i="7"/>
  <c r="F302" i="7"/>
  <c r="G302" i="7"/>
  <c r="H302" i="7"/>
  <c r="I302" i="7"/>
  <c r="J302" i="7"/>
  <c r="T302" i="7"/>
  <c r="U302" i="7"/>
  <c r="V302" i="7"/>
  <c r="W302" i="7"/>
  <c r="X302" i="7"/>
  <c r="Y302" i="7"/>
  <c r="Z302" i="7"/>
  <c r="AA302" i="7"/>
  <c r="E303" i="7"/>
  <c r="G303" i="7"/>
  <c r="I303" i="7"/>
  <c r="K303" i="7"/>
  <c r="T303" i="7"/>
  <c r="U303" i="7"/>
  <c r="V303" i="7"/>
  <c r="W303" i="7"/>
  <c r="X303" i="7"/>
  <c r="Y303" i="7"/>
  <c r="Z303" i="7"/>
  <c r="AA303" i="7"/>
  <c r="D304" i="7"/>
  <c r="E304" i="7"/>
  <c r="F304" i="7"/>
  <c r="G304" i="7"/>
  <c r="H304" i="7"/>
  <c r="J304" i="7"/>
  <c r="K304" i="7"/>
  <c r="T304" i="7"/>
  <c r="U304" i="7"/>
  <c r="V304" i="7"/>
  <c r="W304" i="7"/>
  <c r="X304" i="7"/>
  <c r="Y304" i="7"/>
  <c r="Z304" i="7"/>
  <c r="AA304" i="7"/>
  <c r="D305" i="7"/>
  <c r="E305" i="7"/>
  <c r="G305" i="7"/>
  <c r="K305" i="7"/>
  <c r="T305" i="7"/>
  <c r="U305" i="7"/>
  <c r="V305" i="7"/>
  <c r="W305" i="7"/>
  <c r="X305" i="7"/>
  <c r="Y305" i="7"/>
  <c r="Z305" i="7"/>
  <c r="AA305" i="7"/>
  <c r="D306" i="7"/>
  <c r="E306" i="7"/>
  <c r="F306" i="7"/>
  <c r="G306" i="7"/>
  <c r="H306" i="7"/>
  <c r="I306" i="7"/>
  <c r="K306" i="7"/>
  <c r="T306" i="7"/>
  <c r="U306" i="7"/>
  <c r="V306" i="7"/>
  <c r="W306" i="7"/>
  <c r="X306" i="7"/>
  <c r="Y306" i="7"/>
  <c r="Z306" i="7"/>
  <c r="AA306" i="7"/>
  <c r="D307" i="7"/>
  <c r="E307" i="7"/>
  <c r="F307" i="7"/>
  <c r="H307" i="7"/>
  <c r="I307" i="7"/>
  <c r="J307" i="7"/>
  <c r="T307" i="7"/>
  <c r="U307" i="7"/>
  <c r="V307" i="7"/>
  <c r="W307" i="7"/>
  <c r="X307" i="7"/>
  <c r="Y307" i="7"/>
  <c r="Z307" i="7"/>
  <c r="AA307" i="7"/>
  <c r="D308" i="7"/>
  <c r="E308" i="7"/>
  <c r="F308" i="7"/>
  <c r="I308" i="7"/>
  <c r="T308" i="7"/>
  <c r="U308" i="7"/>
  <c r="V308" i="7"/>
  <c r="W308" i="7"/>
  <c r="X308" i="7"/>
  <c r="Y308" i="7"/>
  <c r="Z308" i="7"/>
  <c r="AA308" i="7"/>
  <c r="D309" i="7"/>
  <c r="H309" i="7"/>
  <c r="T309" i="7"/>
  <c r="U309" i="7"/>
  <c r="V309" i="7"/>
  <c r="W309" i="7"/>
  <c r="X309" i="7"/>
  <c r="Y309" i="7"/>
  <c r="Z309" i="7"/>
  <c r="AA309" i="7"/>
  <c r="D310" i="7"/>
  <c r="E310" i="7"/>
  <c r="F310" i="7"/>
  <c r="G310" i="7"/>
  <c r="H310" i="7"/>
  <c r="I310" i="7"/>
  <c r="K310" i="7"/>
  <c r="T310" i="7"/>
  <c r="U310" i="7"/>
  <c r="V310" i="7"/>
  <c r="W310" i="7"/>
  <c r="X310" i="7"/>
  <c r="Y310" i="7"/>
  <c r="Z310" i="7"/>
  <c r="AA310" i="7"/>
  <c r="D311" i="7"/>
  <c r="E311" i="7"/>
  <c r="F311" i="7"/>
  <c r="G311" i="7"/>
  <c r="H311" i="7"/>
  <c r="J311" i="7"/>
  <c r="K311" i="7"/>
  <c r="T311" i="7"/>
  <c r="U311" i="7"/>
  <c r="V311" i="7"/>
  <c r="W311" i="7"/>
  <c r="X311" i="7"/>
  <c r="Y311" i="7"/>
  <c r="Z311" i="7"/>
  <c r="AA311" i="7"/>
  <c r="D312" i="7"/>
  <c r="E312" i="7"/>
  <c r="T312" i="7"/>
  <c r="U312" i="7"/>
  <c r="V312" i="7"/>
  <c r="W312" i="7"/>
  <c r="X312" i="7"/>
  <c r="Y312" i="7"/>
  <c r="Z312" i="7"/>
  <c r="AA312" i="7"/>
  <c r="D313" i="7"/>
  <c r="F313" i="7"/>
  <c r="H313" i="7"/>
  <c r="T313" i="7"/>
  <c r="U313" i="7"/>
  <c r="V313" i="7"/>
  <c r="W313" i="7"/>
  <c r="X313" i="7"/>
  <c r="Y313" i="7"/>
  <c r="Z313" i="7"/>
  <c r="AA313" i="7"/>
  <c r="D314" i="7"/>
  <c r="E314" i="7"/>
  <c r="F314" i="7"/>
  <c r="G314" i="7"/>
  <c r="H314" i="7"/>
  <c r="I314" i="7"/>
  <c r="K314" i="7"/>
  <c r="T314" i="7"/>
  <c r="U314" i="7"/>
  <c r="V314" i="7"/>
  <c r="W314" i="7"/>
  <c r="X314" i="7"/>
  <c r="Y314" i="7"/>
  <c r="Z314" i="7"/>
  <c r="AA314" i="7"/>
  <c r="D315" i="7"/>
  <c r="E315" i="7"/>
  <c r="T315" i="7"/>
  <c r="U315" i="7"/>
  <c r="V315" i="7"/>
  <c r="W315" i="7"/>
  <c r="X315" i="7"/>
  <c r="Y315" i="7"/>
  <c r="Z315" i="7"/>
  <c r="AA315" i="7"/>
  <c r="D316" i="7"/>
  <c r="E316" i="7"/>
  <c r="H316" i="7"/>
  <c r="I316" i="7"/>
  <c r="T316" i="7"/>
  <c r="U316" i="7"/>
  <c r="V316" i="7"/>
  <c r="W316" i="7"/>
  <c r="X316" i="7"/>
  <c r="Y316" i="7"/>
  <c r="Z316" i="7"/>
  <c r="AA316" i="7"/>
  <c r="D317" i="7"/>
  <c r="E317" i="7"/>
  <c r="F317" i="7"/>
  <c r="H317" i="7"/>
  <c r="J317" i="7"/>
  <c r="T317" i="7"/>
  <c r="U317" i="7"/>
  <c r="V317" i="7"/>
  <c r="W317" i="7"/>
  <c r="X317" i="7"/>
  <c r="Y317" i="7"/>
  <c r="Z317" i="7"/>
  <c r="AA317" i="7"/>
  <c r="D318" i="7"/>
  <c r="E318" i="7"/>
  <c r="F318" i="7"/>
  <c r="G318" i="7"/>
  <c r="H318" i="7"/>
  <c r="I318" i="7"/>
  <c r="T318" i="7"/>
  <c r="U318" i="7"/>
  <c r="V318" i="7"/>
  <c r="W318" i="7"/>
  <c r="X318" i="7"/>
  <c r="Y318" i="7"/>
  <c r="Z318" i="7"/>
  <c r="AA318" i="7"/>
  <c r="D319" i="7"/>
  <c r="E319" i="7"/>
  <c r="F319" i="7"/>
  <c r="G319" i="7"/>
  <c r="K319" i="7"/>
  <c r="T319" i="7"/>
  <c r="U319" i="7"/>
  <c r="V319" i="7"/>
  <c r="W319" i="7"/>
  <c r="X319" i="7"/>
  <c r="Y319" i="7"/>
  <c r="Z319" i="7"/>
  <c r="AA319" i="7"/>
  <c r="D320" i="7"/>
  <c r="E320" i="7"/>
  <c r="G320" i="7"/>
  <c r="I320" i="7"/>
  <c r="K320" i="7"/>
  <c r="T320" i="7"/>
  <c r="U320" i="7"/>
  <c r="V320" i="7"/>
  <c r="W320" i="7"/>
  <c r="X320" i="7"/>
  <c r="Y320" i="7"/>
  <c r="Z320" i="7"/>
  <c r="AA320" i="7"/>
  <c r="D321" i="7"/>
  <c r="E321" i="7"/>
  <c r="F321" i="7"/>
  <c r="H321" i="7"/>
  <c r="J321" i="7"/>
  <c r="S321" i="7"/>
  <c r="AD321" i="7" s="1"/>
  <c r="T321" i="7"/>
  <c r="U321" i="7"/>
  <c r="V321" i="7"/>
  <c r="W321" i="7"/>
  <c r="X321" i="7"/>
  <c r="Y321" i="7"/>
  <c r="Z321" i="7"/>
  <c r="AA321" i="7"/>
  <c r="D322" i="7"/>
  <c r="E322" i="7"/>
  <c r="F322" i="7"/>
  <c r="G322" i="7"/>
  <c r="H322" i="7"/>
  <c r="K322" i="7"/>
  <c r="T322" i="7"/>
  <c r="U322" i="7"/>
  <c r="V322" i="7"/>
  <c r="W322" i="7"/>
  <c r="X322" i="7"/>
  <c r="Y322" i="7"/>
  <c r="Z322" i="7"/>
  <c r="AA322" i="7"/>
  <c r="D323" i="7"/>
  <c r="E323" i="7"/>
  <c r="F323" i="7"/>
  <c r="H323" i="7"/>
  <c r="J323" i="7"/>
  <c r="T323" i="7"/>
  <c r="U323" i="7"/>
  <c r="V323" i="7"/>
  <c r="W323" i="7"/>
  <c r="X323" i="7"/>
  <c r="Y323" i="7"/>
  <c r="Z323" i="7"/>
  <c r="AA323" i="7"/>
  <c r="D324" i="7"/>
  <c r="E324" i="7"/>
  <c r="F324" i="7"/>
  <c r="I324" i="7"/>
  <c r="T324" i="7"/>
  <c r="U324" i="7"/>
  <c r="V324" i="7"/>
  <c r="W324" i="7"/>
  <c r="X324" i="7"/>
  <c r="Y324" i="7"/>
  <c r="Z324" i="7"/>
  <c r="AA324" i="7"/>
  <c r="D325" i="7"/>
  <c r="H325" i="7"/>
  <c r="T325" i="7"/>
  <c r="U325" i="7"/>
  <c r="V325" i="7"/>
  <c r="W325" i="7"/>
  <c r="X325" i="7"/>
  <c r="Y325" i="7"/>
  <c r="Z325" i="7"/>
  <c r="AA325" i="7"/>
  <c r="D326" i="7"/>
  <c r="E326" i="7"/>
  <c r="F326" i="7"/>
  <c r="G326" i="7"/>
  <c r="H326" i="7"/>
  <c r="I326" i="7"/>
  <c r="K326" i="7"/>
  <c r="T326" i="7"/>
  <c r="U326" i="7"/>
  <c r="V326" i="7"/>
  <c r="W326" i="7"/>
  <c r="X326" i="7"/>
  <c r="Y326" i="7"/>
  <c r="Z326" i="7"/>
  <c r="AA326" i="7"/>
  <c r="D327" i="7"/>
  <c r="E327" i="7"/>
  <c r="F327" i="7"/>
  <c r="G327" i="7"/>
  <c r="H327" i="7"/>
  <c r="J327" i="7"/>
  <c r="K327" i="7"/>
  <c r="T327" i="7"/>
  <c r="U327" i="7"/>
  <c r="V327" i="7"/>
  <c r="W327" i="7"/>
  <c r="X327" i="7"/>
  <c r="Y327" i="7"/>
  <c r="Z327" i="7"/>
  <c r="AA327" i="7"/>
  <c r="D328" i="7"/>
  <c r="E328" i="7"/>
  <c r="T328" i="7"/>
  <c r="U328" i="7"/>
  <c r="V328" i="7"/>
  <c r="W328" i="7"/>
  <c r="X328" i="7"/>
  <c r="Y328" i="7"/>
  <c r="Z328" i="7"/>
  <c r="AA328" i="7"/>
  <c r="D329" i="7"/>
  <c r="E329" i="7"/>
  <c r="F329" i="7"/>
  <c r="H329" i="7"/>
  <c r="O329" i="7"/>
  <c r="T329" i="7"/>
  <c r="U329" i="7"/>
  <c r="V329" i="7"/>
  <c r="W329" i="7"/>
  <c r="X329" i="7"/>
  <c r="Y329" i="7"/>
  <c r="Z329" i="7"/>
  <c r="AA329" i="7"/>
  <c r="D330" i="7"/>
  <c r="E330" i="7"/>
  <c r="F330" i="7"/>
  <c r="G330" i="7"/>
  <c r="H330" i="7"/>
  <c r="I330" i="7"/>
  <c r="K330" i="7"/>
  <c r="T330" i="7"/>
  <c r="U330" i="7"/>
  <c r="V330" i="7"/>
  <c r="W330" i="7"/>
  <c r="X330" i="7"/>
  <c r="Y330" i="7"/>
  <c r="Z330" i="7"/>
  <c r="AA330" i="7"/>
  <c r="D331" i="7"/>
  <c r="E331" i="7"/>
  <c r="T331" i="7"/>
  <c r="U331" i="7"/>
  <c r="V331" i="7"/>
  <c r="W331" i="7"/>
  <c r="X331" i="7"/>
  <c r="Y331" i="7"/>
  <c r="Z331" i="7"/>
  <c r="AA331" i="7"/>
  <c r="D332" i="7"/>
  <c r="H332" i="7"/>
  <c r="T332" i="7"/>
  <c r="U332" i="7"/>
  <c r="V332" i="7"/>
  <c r="W332" i="7"/>
  <c r="X332" i="7"/>
  <c r="Y332" i="7"/>
  <c r="Z332" i="7"/>
  <c r="AA332" i="7"/>
  <c r="D333" i="7"/>
  <c r="E333" i="7"/>
  <c r="F333" i="7"/>
  <c r="H333" i="7"/>
  <c r="J333" i="7"/>
  <c r="T333" i="7"/>
  <c r="U333" i="7"/>
  <c r="V333" i="7"/>
  <c r="W333" i="7"/>
  <c r="X333" i="7"/>
  <c r="Y333" i="7"/>
  <c r="Z333" i="7"/>
  <c r="AA333" i="7"/>
  <c r="D334" i="7"/>
  <c r="E334" i="7"/>
  <c r="F334" i="7"/>
  <c r="G334" i="7"/>
  <c r="H334" i="7"/>
  <c r="I334" i="7"/>
  <c r="K334" i="7"/>
  <c r="T334" i="7"/>
  <c r="U334" i="7"/>
  <c r="V334" i="7"/>
  <c r="W334" i="7"/>
  <c r="X334" i="7"/>
  <c r="Y334" i="7"/>
  <c r="Z334" i="7"/>
  <c r="AA334" i="7"/>
  <c r="D335" i="7"/>
  <c r="E335" i="7"/>
  <c r="F335" i="7"/>
  <c r="G335" i="7"/>
  <c r="H335" i="7"/>
  <c r="K335" i="7"/>
  <c r="T335" i="7"/>
  <c r="U335" i="7"/>
  <c r="V335" i="7"/>
  <c r="W335" i="7"/>
  <c r="X335" i="7"/>
  <c r="Y335" i="7"/>
  <c r="Z335" i="7"/>
  <c r="AA335" i="7"/>
  <c r="AD335" i="7"/>
  <c r="D336" i="7"/>
  <c r="E336" i="7"/>
  <c r="F336" i="7"/>
  <c r="G336" i="7"/>
  <c r="I336" i="7"/>
  <c r="K336" i="7"/>
  <c r="T336" i="7"/>
  <c r="U336" i="7"/>
  <c r="V336" i="7"/>
  <c r="W336" i="7"/>
  <c r="X336" i="7"/>
  <c r="Y336" i="7"/>
  <c r="Z336" i="7"/>
  <c r="AA336" i="7"/>
  <c r="D337" i="7"/>
  <c r="E337" i="7"/>
  <c r="F337" i="7"/>
  <c r="H337" i="7"/>
  <c r="J337" i="7"/>
  <c r="T337" i="7"/>
  <c r="U337" i="7"/>
  <c r="V337" i="7"/>
  <c r="W337" i="7"/>
  <c r="X337" i="7"/>
  <c r="Y337" i="7"/>
  <c r="Z337" i="7"/>
  <c r="AA337" i="7"/>
  <c r="D338" i="7"/>
  <c r="E338" i="7"/>
  <c r="F338" i="7"/>
  <c r="G338" i="7"/>
  <c r="H338" i="7"/>
  <c r="I338" i="7"/>
  <c r="K338" i="7"/>
  <c r="T338" i="7"/>
  <c r="U338" i="7"/>
  <c r="V338" i="7"/>
  <c r="W338" i="7"/>
  <c r="X338" i="7"/>
  <c r="Y338" i="7"/>
  <c r="Z338" i="7"/>
  <c r="AA338" i="7"/>
  <c r="D339" i="7"/>
  <c r="E339" i="7"/>
  <c r="F339" i="7"/>
  <c r="H339" i="7"/>
  <c r="J339" i="7"/>
  <c r="S339" i="7"/>
  <c r="AD339" i="7" s="1"/>
  <c r="T339" i="7"/>
  <c r="U339" i="7"/>
  <c r="V339" i="7"/>
  <c r="W339" i="7"/>
  <c r="X339" i="7"/>
  <c r="Y339" i="7"/>
  <c r="Z339" i="7"/>
  <c r="AA339" i="7"/>
  <c r="D340" i="7"/>
  <c r="E340" i="7"/>
  <c r="F340" i="7"/>
  <c r="I340" i="7"/>
  <c r="T340" i="7"/>
  <c r="U340" i="7"/>
  <c r="V340" i="7"/>
  <c r="W340" i="7"/>
  <c r="X340" i="7"/>
  <c r="Y340" i="7"/>
  <c r="Z340" i="7"/>
  <c r="AA340" i="7"/>
  <c r="D341" i="7"/>
  <c r="F341" i="7"/>
  <c r="H341" i="7"/>
  <c r="S341" i="7"/>
  <c r="AD341" i="7" s="1"/>
  <c r="T341" i="7"/>
  <c r="U341" i="7"/>
  <c r="V341" i="7"/>
  <c r="W341" i="7"/>
  <c r="X341" i="7"/>
  <c r="Y341" i="7"/>
  <c r="Z341" i="7"/>
  <c r="AA341" i="7"/>
  <c r="D342" i="7"/>
  <c r="E342" i="7"/>
  <c r="F342" i="7"/>
  <c r="G342" i="7"/>
  <c r="H342" i="7"/>
  <c r="I342" i="7"/>
  <c r="K342" i="7"/>
  <c r="O342" i="7"/>
  <c r="S342" i="7"/>
  <c r="AD342" i="7" s="1"/>
  <c r="T342" i="7"/>
  <c r="U342" i="7"/>
  <c r="V342" i="7"/>
  <c r="W342" i="7"/>
  <c r="X342" i="7"/>
  <c r="Y342" i="7"/>
  <c r="Z342" i="7"/>
  <c r="AA342" i="7"/>
  <c r="D343" i="7"/>
  <c r="E343" i="7"/>
  <c r="F343" i="7"/>
  <c r="G343" i="7"/>
  <c r="H343" i="7"/>
  <c r="J343" i="7"/>
  <c r="K343" i="7"/>
  <c r="T343" i="7"/>
  <c r="U343" i="7"/>
  <c r="V343" i="7"/>
  <c r="W343" i="7"/>
  <c r="X343" i="7"/>
  <c r="Y343" i="7"/>
  <c r="Z343" i="7"/>
  <c r="AA343" i="7"/>
  <c r="D344" i="7"/>
  <c r="E344" i="7"/>
  <c r="I344" i="7"/>
  <c r="T344" i="7"/>
  <c r="U344" i="7"/>
  <c r="V344" i="7"/>
  <c r="W344" i="7"/>
  <c r="X344" i="7"/>
  <c r="Y344" i="7"/>
  <c r="Z344" i="7"/>
  <c r="AA344" i="7"/>
  <c r="D345" i="7"/>
  <c r="E345" i="7"/>
  <c r="F345" i="7"/>
  <c r="H345" i="7"/>
  <c r="T345" i="7"/>
  <c r="U345" i="7"/>
  <c r="V345" i="7"/>
  <c r="W345" i="7"/>
  <c r="X345" i="7"/>
  <c r="Y345" i="7"/>
  <c r="Z345" i="7"/>
  <c r="AA345" i="7"/>
  <c r="D346" i="7"/>
  <c r="E346" i="7"/>
  <c r="F346" i="7"/>
  <c r="G346" i="7"/>
  <c r="H346" i="7"/>
  <c r="I346" i="7"/>
  <c r="K346" i="7"/>
  <c r="T346" i="7"/>
  <c r="U346" i="7"/>
  <c r="V346" i="7"/>
  <c r="W346" i="7"/>
  <c r="X346" i="7"/>
  <c r="Y346" i="7"/>
  <c r="Z346" i="7"/>
  <c r="AA346" i="7"/>
  <c r="D347" i="7"/>
  <c r="E347" i="7"/>
  <c r="T347" i="7"/>
  <c r="U347" i="7"/>
  <c r="V347" i="7"/>
  <c r="W347" i="7"/>
  <c r="X347" i="7"/>
  <c r="Y347" i="7"/>
  <c r="Z347" i="7"/>
  <c r="AA347" i="7"/>
  <c r="D348" i="7"/>
  <c r="H348" i="7"/>
  <c r="T348" i="7"/>
  <c r="U348" i="7"/>
  <c r="V348" i="7"/>
  <c r="W348" i="7"/>
  <c r="X348" i="7"/>
  <c r="Y348" i="7"/>
  <c r="Z348" i="7"/>
  <c r="AA348" i="7"/>
  <c r="D349" i="7"/>
  <c r="E349" i="7"/>
  <c r="F349" i="7"/>
  <c r="H349" i="7"/>
  <c r="J349" i="7"/>
  <c r="T349" i="7"/>
  <c r="U349" i="7"/>
  <c r="V349" i="7"/>
  <c r="W349" i="7"/>
  <c r="X349" i="7"/>
  <c r="Y349" i="7"/>
  <c r="Z349" i="7"/>
  <c r="AA349" i="7"/>
  <c r="D350" i="7"/>
  <c r="E350" i="7"/>
  <c r="F350" i="7"/>
  <c r="G350" i="7"/>
  <c r="H350" i="7"/>
  <c r="I350" i="7"/>
  <c r="K350" i="7"/>
  <c r="T350" i="7"/>
  <c r="U350" i="7"/>
  <c r="V350" i="7"/>
  <c r="W350" i="7"/>
  <c r="X350" i="7"/>
  <c r="Y350" i="7"/>
  <c r="Z350" i="7"/>
  <c r="AA350" i="7"/>
  <c r="B351" i="7"/>
  <c r="D1" i="4"/>
  <c r="G1" i="4"/>
  <c r="H1" i="4"/>
  <c r="I1" i="4"/>
  <c r="J1" i="4"/>
  <c r="M1" i="4"/>
  <c r="N1" i="4"/>
  <c r="O1" i="4"/>
  <c r="P1" i="4"/>
  <c r="B2" i="4"/>
  <c r="C2" i="4"/>
  <c r="D2" i="4"/>
  <c r="A3" i="4"/>
  <c r="A2" i="4" s="1"/>
  <c r="B3" i="4"/>
  <c r="D3" i="4"/>
  <c r="E3" i="4"/>
  <c r="F3" i="4"/>
  <c r="I3" i="4"/>
  <c r="K3" i="4"/>
  <c r="L3" i="4"/>
  <c r="N3" i="4"/>
  <c r="M3" i="4" s="1"/>
  <c r="O3" i="4"/>
  <c r="Q3" i="4"/>
  <c r="R3" i="4"/>
  <c r="P3" i="4" s="1"/>
  <c r="B4" i="4"/>
  <c r="E4" i="4"/>
  <c r="F4" i="4"/>
  <c r="D4" i="4" s="1"/>
  <c r="H4" i="4"/>
  <c r="G4" i="4" s="1"/>
  <c r="I4" i="4"/>
  <c r="K4" i="4"/>
  <c r="L4" i="4"/>
  <c r="J4" i="4" s="1"/>
  <c r="N4" i="4"/>
  <c r="M4" i="4" s="1"/>
  <c r="O4" i="4"/>
  <c r="Q4" i="4"/>
  <c r="R4" i="4"/>
  <c r="P4" i="4" s="1"/>
  <c r="B5" i="4"/>
  <c r="E5" i="4"/>
  <c r="F5" i="4"/>
  <c r="D5" i="4" s="1"/>
  <c r="G5" i="4"/>
  <c r="H5" i="4"/>
  <c r="I5" i="4"/>
  <c r="K5" i="4"/>
  <c r="J5" i="4" s="1"/>
  <c r="L5" i="4"/>
  <c r="N5" i="4"/>
  <c r="M5" i="4" s="1"/>
  <c r="O5" i="4"/>
  <c r="P5" i="4"/>
  <c r="Q5" i="4"/>
  <c r="R5" i="4"/>
  <c r="B6" i="4"/>
  <c r="E6" i="4"/>
  <c r="F6" i="4"/>
  <c r="D6" i="4" s="1"/>
  <c r="G6" i="4"/>
  <c r="H6" i="4"/>
  <c r="I6" i="4"/>
  <c r="K6" i="4"/>
  <c r="J6" i="4" s="1"/>
  <c r="L6" i="4"/>
  <c r="N6" i="4"/>
  <c r="O6" i="4"/>
  <c r="P6" i="4"/>
  <c r="Q6" i="4"/>
  <c r="R6" i="4"/>
  <c r="A7" i="4"/>
  <c r="B7" i="4"/>
  <c r="C7" i="4"/>
  <c r="D7" i="4"/>
  <c r="E8" i="4"/>
  <c r="E1" i="4" s="1"/>
  <c r="F8" i="4"/>
  <c r="F1" i="4" s="1"/>
  <c r="H8" i="4"/>
  <c r="I8" i="4"/>
  <c r="K8" i="4"/>
  <c r="K1" i="4" s="1"/>
  <c r="L8" i="4"/>
  <c r="L1" i="4" s="1"/>
  <c r="N8" i="4"/>
  <c r="O8" i="4"/>
  <c r="Q8" i="4"/>
  <c r="Q1" i="4" s="1"/>
  <c r="R8" i="4"/>
  <c r="R1" i="4" s="1"/>
  <c r="D10" i="4"/>
  <c r="H10" i="4"/>
  <c r="J10" i="4"/>
  <c r="N10" i="4"/>
  <c r="M10" i="4" s="1"/>
  <c r="O10" i="4"/>
  <c r="I10" i="4" s="1"/>
  <c r="Q10" i="4"/>
  <c r="P10" i="4" s="1"/>
  <c r="R10" i="4"/>
  <c r="T10" i="4"/>
  <c r="U10" i="4"/>
  <c r="S10" i="4" s="1"/>
  <c r="V10" i="4"/>
  <c r="Z10" i="4"/>
  <c r="B11" i="4"/>
  <c r="H11" i="4"/>
  <c r="J11" i="4"/>
  <c r="M11" i="4"/>
  <c r="N11" i="4"/>
  <c r="Q11" i="4"/>
  <c r="R11" i="4"/>
  <c r="T11" i="4"/>
  <c r="U11" i="4"/>
  <c r="S11" i="4" s="1"/>
  <c r="V11" i="4"/>
  <c r="O11" i="4" s="1"/>
  <c r="I11" i="4" s="1"/>
  <c r="G11" i="4" s="1"/>
  <c r="Z11" i="4"/>
  <c r="B12" i="4"/>
  <c r="H12" i="4"/>
  <c r="G12" i="4" s="1"/>
  <c r="J12" i="4"/>
  <c r="N12" i="4"/>
  <c r="M12" i="4" s="1"/>
  <c r="Q12" i="4"/>
  <c r="R12" i="4"/>
  <c r="P12" i="4" s="1"/>
  <c r="S12" i="4"/>
  <c r="T12" i="4"/>
  <c r="U12" i="4"/>
  <c r="V12" i="4"/>
  <c r="Z12" i="4"/>
  <c r="I12" i="4" s="1"/>
  <c r="B13" i="4"/>
  <c r="H13" i="4"/>
  <c r="G13" i="4" s="1"/>
  <c r="I13" i="4"/>
  <c r="J13" i="4"/>
  <c r="N13" i="4" s="1"/>
  <c r="M13" i="4" s="1"/>
  <c r="Q13" i="4"/>
  <c r="P13" i="4" s="1"/>
  <c r="R13" i="4"/>
  <c r="T13" i="4"/>
  <c r="U13" i="4"/>
  <c r="V13" i="4"/>
  <c r="Z13" i="4"/>
  <c r="B14" i="4"/>
  <c r="D14" i="4"/>
  <c r="H14" i="4"/>
  <c r="I14" i="4"/>
  <c r="J14" i="4"/>
  <c r="N14" i="4"/>
  <c r="M14" i="4" s="1"/>
  <c r="P14" i="4"/>
  <c r="Q14" i="4"/>
  <c r="T14" i="4"/>
  <c r="U14" i="4"/>
  <c r="V14" i="4"/>
  <c r="Z14" i="4"/>
  <c r="B15" i="4"/>
  <c r="D15" i="4"/>
  <c r="H15" i="4"/>
  <c r="J15" i="4"/>
  <c r="M15" i="4"/>
  <c r="N15" i="4"/>
  <c r="Q15" i="4"/>
  <c r="P15" i="4" s="1"/>
  <c r="S15" i="4"/>
  <c r="T15" i="4"/>
  <c r="U15" i="4"/>
  <c r="V15" i="4"/>
  <c r="Z15" i="4"/>
  <c r="I15" i="4" s="1"/>
  <c r="G15" i="4" s="1"/>
  <c r="B16" i="4"/>
  <c r="D16" i="4"/>
  <c r="H16" i="4"/>
  <c r="G16" i="4" s="1"/>
  <c r="J16" i="4"/>
  <c r="N16" i="4"/>
  <c r="M16" i="4" s="1"/>
  <c r="Q16" i="4"/>
  <c r="P16" i="4" s="1"/>
  <c r="T16" i="4"/>
  <c r="S16" i="4" s="1"/>
  <c r="U16" i="4"/>
  <c r="V16" i="4"/>
  <c r="Z16" i="4"/>
  <c r="I16" i="4" s="1"/>
  <c r="B17" i="4"/>
  <c r="D17" i="4"/>
  <c r="G17" i="4"/>
  <c r="H17" i="4"/>
  <c r="I17" i="4"/>
  <c r="J17" i="4"/>
  <c r="M17" i="4"/>
  <c r="N17" i="4"/>
  <c r="P17" i="4"/>
  <c r="Q17" i="4"/>
  <c r="S17" i="4"/>
  <c r="T17" i="4"/>
  <c r="U17" i="4"/>
  <c r="V17" i="4"/>
  <c r="Z17" i="4"/>
  <c r="B18" i="4"/>
  <c r="D18" i="4"/>
  <c r="H18" i="4"/>
  <c r="I18" i="4"/>
  <c r="J18" i="4"/>
  <c r="N18" i="4"/>
  <c r="M18" i="4" s="1"/>
  <c r="P18" i="4"/>
  <c r="Q18" i="4"/>
  <c r="T18" i="4"/>
  <c r="S18" i="4" s="1"/>
  <c r="U18" i="4"/>
  <c r="Z18" i="4"/>
  <c r="B19" i="4"/>
  <c r="D19" i="4"/>
  <c r="H19" i="4"/>
  <c r="J19" i="4"/>
  <c r="N19" i="4"/>
  <c r="Q19" i="4"/>
  <c r="P19" i="4" s="1"/>
  <c r="R19" i="4"/>
  <c r="T19" i="4"/>
  <c r="U19" i="4"/>
  <c r="V19" i="4"/>
  <c r="O19" i="4" s="1"/>
  <c r="Z19" i="4"/>
  <c r="B20" i="4"/>
  <c r="D20" i="4"/>
  <c r="H20" i="4"/>
  <c r="I20" i="4"/>
  <c r="G20" i="4" s="1"/>
  <c r="J20" i="4"/>
  <c r="M20" i="4"/>
  <c r="N20" i="4"/>
  <c r="O20" i="4"/>
  <c r="Q20" i="4"/>
  <c r="P20" i="4" s="1"/>
  <c r="R20" i="4"/>
  <c r="T20" i="4"/>
  <c r="U20" i="4"/>
  <c r="V20" i="4"/>
  <c r="Z20" i="4"/>
  <c r="B21" i="4"/>
  <c r="D21" i="4"/>
  <c r="H21" i="4"/>
  <c r="J21" i="4"/>
  <c r="N21" i="4"/>
  <c r="M21" i="4" s="1"/>
  <c r="Q21" i="4"/>
  <c r="R21" i="4"/>
  <c r="P21" i="4" s="1"/>
  <c r="T21" i="4"/>
  <c r="S21" i="4" s="1"/>
  <c r="U21" i="4"/>
  <c r="V21" i="4"/>
  <c r="O21" i="4" s="1"/>
  <c r="I21" i="4" s="1"/>
  <c r="Z21" i="4"/>
  <c r="B22" i="4"/>
  <c r="D22" i="4"/>
  <c r="H22" i="4"/>
  <c r="L22" i="4"/>
  <c r="J22" i="4" s="1"/>
  <c r="M22" i="4"/>
  <c r="N22" i="4"/>
  <c r="Q22" i="4"/>
  <c r="R22" i="4"/>
  <c r="T22" i="4"/>
  <c r="U22" i="4"/>
  <c r="V22" i="4"/>
  <c r="O22" i="4" s="1"/>
  <c r="I22" i="4" s="1"/>
  <c r="G22" i="4" s="1"/>
  <c r="Z22" i="4"/>
  <c r="B23" i="4"/>
  <c r="D23" i="4"/>
  <c r="H23" i="4"/>
  <c r="N10" i="7" s="1"/>
  <c r="I23" i="4"/>
  <c r="O10" i="7" s="1"/>
  <c r="J23" i="4"/>
  <c r="M23" i="4"/>
  <c r="N23" i="4"/>
  <c r="R10" i="7" s="1"/>
  <c r="O23" i="4"/>
  <c r="S10" i="7" s="1"/>
  <c r="Q23" i="4"/>
  <c r="P23" i="4" s="1"/>
  <c r="R23" i="4"/>
  <c r="T23" i="4"/>
  <c r="U23" i="4"/>
  <c r="V23" i="4"/>
  <c r="Z23" i="4"/>
  <c r="B24" i="4"/>
  <c r="D24" i="4"/>
  <c r="H24" i="4"/>
  <c r="J24" i="4"/>
  <c r="N24" i="4"/>
  <c r="O24" i="4"/>
  <c r="Q24" i="4"/>
  <c r="R24" i="4"/>
  <c r="P24" i="4" s="1"/>
  <c r="S24" i="4"/>
  <c r="T24" i="4"/>
  <c r="U24" i="4"/>
  <c r="V24" i="4"/>
  <c r="Z24" i="4"/>
  <c r="B25" i="4"/>
  <c r="D25" i="4"/>
  <c r="J25" i="4"/>
  <c r="N25" i="4"/>
  <c r="O25" i="4"/>
  <c r="S12" i="7" s="1"/>
  <c r="AD12" i="7" s="1"/>
  <c r="P25" i="4"/>
  <c r="Q25" i="4"/>
  <c r="R25" i="4"/>
  <c r="T25" i="4"/>
  <c r="S25" i="4" s="1"/>
  <c r="U25" i="4"/>
  <c r="V25" i="4"/>
  <c r="Z25" i="4"/>
  <c r="B26" i="4"/>
  <c r="D26" i="4"/>
  <c r="H26" i="4"/>
  <c r="N13" i="7" s="1"/>
  <c r="I26" i="4"/>
  <c r="O13" i="7" s="1"/>
  <c r="J26" i="4"/>
  <c r="N26" i="4"/>
  <c r="R13" i="7" s="1"/>
  <c r="P26" i="4"/>
  <c r="Q26" i="4"/>
  <c r="R26" i="4"/>
  <c r="T26" i="4"/>
  <c r="S26" i="4" s="1"/>
  <c r="U26" i="4"/>
  <c r="V26" i="4"/>
  <c r="Z26" i="4"/>
  <c r="B27" i="4"/>
  <c r="D27" i="4"/>
  <c r="H27" i="4"/>
  <c r="N14" i="7" s="1"/>
  <c r="J27" i="4"/>
  <c r="M27" i="4"/>
  <c r="N27" i="4"/>
  <c r="R14" i="7" s="1"/>
  <c r="P27" i="4"/>
  <c r="Q27" i="4"/>
  <c r="R27" i="4"/>
  <c r="T27" i="4"/>
  <c r="S27" i="4" s="1"/>
  <c r="U27" i="4"/>
  <c r="V27" i="4"/>
  <c r="Z27" i="4"/>
  <c r="I27" i="4" s="1"/>
  <c r="O14" i="7" s="1"/>
  <c r="B28" i="4"/>
  <c r="D28" i="4"/>
  <c r="H28" i="4"/>
  <c r="N15" i="7" s="1"/>
  <c r="J28" i="4"/>
  <c r="N28" i="4"/>
  <c r="P28" i="4"/>
  <c r="Q28" i="4"/>
  <c r="R28" i="4"/>
  <c r="T28" i="4"/>
  <c r="S28" i="4" s="1"/>
  <c r="U28" i="4"/>
  <c r="V28" i="4"/>
  <c r="Z28" i="4"/>
  <c r="I28" i="4" s="1"/>
  <c r="O15" i="7" s="1"/>
  <c r="B29" i="4"/>
  <c r="D29" i="4"/>
  <c r="H29" i="4"/>
  <c r="N16" i="7" s="1"/>
  <c r="J29" i="4"/>
  <c r="N29" i="4"/>
  <c r="R16" i="7" s="1"/>
  <c r="P29" i="4"/>
  <c r="Q29" i="4"/>
  <c r="R29" i="4"/>
  <c r="T29" i="4"/>
  <c r="S29" i="4" s="1"/>
  <c r="U29" i="4"/>
  <c r="V29" i="4"/>
  <c r="Z29" i="4"/>
  <c r="I29" i="4" s="1"/>
  <c r="O16" i="7" s="1"/>
  <c r="B30" i="4"/>
  <c r="D30" i="4"/>
  <c r="H30" i="4"/>
  <c r="N17" i="7" s="1"/>
  <c r="I30" i="4"/>
  <c r="O17" i="7" s="1"/>
  <c r="J30" i="4"/>
  <c r="N30" i="4"/>
  <c r="R17" i="7" s="1"/>
  <c r="P30" i="4"/>
  <c r="Q30" i="4"/>
  <c r="R30" i="4"/>
  <c r="T30" i="4"/>
  <c r="S30" i="4" s="1"/>
  <c r="U30" i="4"/>
  <c r="V30" i="4"/>
  <c r="Z30" i="4"/>
  <c r="B31" i="4"/>
  <c r="D31" i="4"/>
  <c r="I31" i="4"/>
  <c r="O18" i="7" s="1"/>
  <c r="J31" i="4"/>
  <c r="N31" i="4"/>
  <c r="M31" i="4" s="1"/>
  <c r="R31" i="4"/>
  <c r="P31" i="4" s="1"/>
  <c r="S31" i="4"/>
  <c r="T31" i="4"/>
  <c r="U31" i="4"/>
  <c r="V31" i="4"/>
  <c r="Z31" i="4"/>
  <c r="B32" i="4"/>
  <c r="F32" i="4"/>
  <c r="L32" i="4"/>
  <c r="Q19" i="7" s="1"/>
  <c r="N32" i="4"/>
  <c r="Q32" i="4"/>
  <c r="P32" i="4" s="1"/>
  <c r="R32" i="4"/>
  <c r="S32" i="4"/>
  <c r="T32" i="4"/>
  <c r="U32" i="4"/>
  <c r="V32" i="4"/>
  <c r="Z32" i="4"/>
  <c r="I32" i="4" s="1"/>
  <c r="O19" i="7" s="1"/>
  <c r="B33" i="4"/>
  <c r="D33" i="4"/>
  <c r="I33" i="4"/>
  <c r="N33" i="4"/>
  <c r="P33" i="4"/>
  <c r="Q33" i="4"/>
  <c r="R33" i="4"/>
  <c r="T33" i="4"/>
  <c r="S33" i="4" s="1"/>
  <c r="U33" i="4"/>
  <c r="V33" i="4"/>
  <c r="Z33" i="4"/>
  <c r="B34" i="4"/>
  <c r="D34" i="4"/>
  <c r="I34" i="4"/>
  <c r="O21" i="7" s="1"/>
  <c r="N34" i="4"/>
  <c r="Q34" i="4"/>
  <c r="P34" i="4" s="1"/>
  <c r="R34" i="4"/>
  <c r="S34" i="4"/>
  <c r="T34" i="4"/>
  <c r="U34" i="4"/>
  <c r="V34" i="4"/>
  <c r="Z34" i="4"/>
  <c r="B35" i="4"/>
  <c r="E35" i="4"/>
  <c r="L22" i="7" s="1"/>
  <c r="F35" i="4"/>
  <c r="H35" i="4"/>
  <c r="N22" i="7" s="1"/>
  <c r="K35" i="4"/>
  <c r="P22" i="7" s="1"/>
  <c r="N35" i="4"/>
  <c r="O35" i="4"/>
  <c r="Q35" i="4"/>
  <c r="P35" i="4" s="1"/>
  <c r="R35" i="4"/>
  <c r="T35" i="4"/>
  <c r="S35" i="4" s="1"/>
  <c r="U35" i="4"/>
  <c r="V35" i="4"/>
  <c r="Z35" i="4"/>
  <c r="B36" i="4"/>
  <c r="H36" i="4"/>
  <c r="N23" i="7" s="1"/>
  <c r="L36" i="4"/>
  <c r="N36" i="4"/>
  <c r="Q36" i="4"/>
  <c r="R36" i="4"/>
  <c r="T36" i="4"/>
  <c r="S36" i="4" s="1"/>
  <c r="U36" i="4"/>
  <c r="V36" i="4"/>
  <c r="Z36" i="4"/>
  <c r="I36" i="4" s="1"/>
  <c r="O23" i="7" s="1"/>
  <c r="B37" i="4"/>
  <c r="H37" i="4"/>
  <c r="N24" i="7" s="1"/>
  <c r="N37" i="4"/>
  <c r="Q37" i="4"/>
  <c r="P37" i="4" s="1"/>
  <c r="R37" i="4"/>
  <c r="T37" i="4"/>
  <c r="U37" i="4"/>
  <c r="V37" i="4"/>
  <c r="Z37" i="4"/>
  <c r="I37" i="4" s="1"/>
  <c r="O24" i="7" s="1"/>
  <c r="B38" i="4"/>
  <c r="D38" i="4"/>
  <c r="I38" i="4"/>
  <c r="O25" i="7" s="1"/>
  <c r="J38" i="4"/>
  <c r="N38" i="4"/>
  <c r="Q38" i="4"/>
  <c r="P38" i="4" s="1"/>
  <c r="R38" i="4"/>
  <c r="T38" i="4"/>
  <c r="S38" i="4" s="1"/>
  <c r="U38" i="4"/>
  <c r="Z38" i="4"/>
  <c r="B39" i="4"/>
  <c r="F39" i="4"/>
  <c r="G39" i="4"/>
  <c r="H39" i="4"/>
  <c r="N26" i="7" s="1"/>
  <c r="I39" i="4"/>
  <c r="O26" i="7" s="1"/>
  <c r="J39" i="4"/>
  <c r="N39" i="4"/>
  <c r="Q39" i="4"/>
  <c r="T39" i="4"/>
  <c r="Z39" i="4"/>
  <c r="B40" i="4"/>
  <c r="F40" i="4"/>
  <c r="R40" i="4" s="1"/>
  <c r="P40" i="4" s="1"/>
  <c r="G40" i="4"/>
  <c r="H40" i="4"/>
  <c r="N27" i="7" s="1"/>
  <c r="I40" i="4"/>
  <c r="O27" i="7" s="1"/>
  <c r="J40" i="4"/>
  <c r="N40" i="4"/>
  <c r="Q40" i="4"/>
  <c r="T40" i="4"/>
  <c r="Z40" i="4"/>
  <c r="B41" i="4"/>
  <c r="H41" i="4"/>
  <c r="I41" i="4"/>
  <c r="O28" i="7" s="1"/>
  <c r="K41" i="4"/>
  <c r="P28" i="7" s="1"/>
  <c r="L41" i="4"/>
  <c r="J41" i="4" s="1"/>
  <c r="N41" i="4"/>
  <c r="R28" i="7" s="1"/>
  <c r="O41" i="4"/>
  <c r="S28" i="7" s="1"/>
  <c r="AD28" i="7" s="1"/>
  <c r="Q41" i="4"/>
  <c r="T41" i="4"/>
  <c r="Z41" i="4"/>
  <c r="B42" i="4"/>
  <c r="G42" i="4"/>
  <c r="H42" i="4"/>
  <c r="N29" i="7" s="1"/>
  <c r="J42" i="4"/>
  <c r="M42" i="4"/>
  <c r="N42" i="4"/>
  <c r="R29" i="7" s="1"/>
  <c r="Q42" i="4"/>
  <c r="T42" i="4"/>
  <c r="Z42" i="4"/>
  <c r="I42" i="4" s="1"/>
  <c r="O29" i="7" s="1"/>
  <c r="B43" i="4"/>
  <c r="E43" i="4"/>
  <c r="F43" i="4"/>
  <c r="H43" i="4"/>
  <c r="K43" i="4"/>
  <c r="P30" i="7" s="1"/>
  <c r="L43" i="4"/>
  <c r="Q30" i="7" s="1"/>
  <c r="N43" i="4"/>
  <c r="Q43" i="4"/>
  <c r="R43" i="4"/>
  <c r="T43" i="4"/>
  <c r="S43" i="4" s="1"/>
  <c r="U43" i="4"/>
  <c r="V43" i="4"/>
  <c r="Z43" i="4"/>
  <c r="I43" i="4" s="1"/>
  <c r="O30" i="7" s="1"/>
  <c r="B44" i="4"/>
  <c r="E44" i="4"/>
  <c r="L31" i="7" s="1"/>
  <c r="I44" i="4"/>
  <c r="O31" i="7" s="1"/>
  <c r="K44" i="4"/>
  <c r="L44" i="4"/>
  <c r="Q44" i="4"/>
  <c r="R44" i="4"/>
  <c r="T44" i="4"/>
  <c r="S44" i="4" s="1"/>
  <c r="U44" i="4"/>
  <c r="V44" i="4"/>
  <c r="Z44" i="4"/>
  <c r="B45" i="4"/>
  <c r="E45" i="4"/>
  <c r="F45" i="4"/>
  <c r="M32" i="7" s="1"/>
  <c r="AB32" i="7" s="1"/>
  <c r="H45" i="4"/>
  <c r="N32" i="7" s="1"/>
  <c r="I45" i="4"/>
  <c r="O32" i="7" s="1"/>
  <c r="K45" i="4"/>
  <c r="P32" i="7" s="1"/>
  <c r="M45" i="4"/>
  <c r="N45" i="4"/>
  <c r="R32" i="7" s="1"/>
  <c r="Q45" i="4"/>
  <c r="P45" i="4" s="1"/>
  <c r="R45" i="4"/>
  <c r="T45" i="4"/>
  <c r="S45" i="4" s="1"/>
  <c r="U45" i="4"/>
  <c r="V45" i="4"/>
  <c r="Z45" i="4"/>
  <c r="B46" i="4"/>
  <c r="E46" i="4"/>
  <c r="L33" i="7" s="1"/>
  <c r="F46" i="4"/>
  <c r="M33" i="7" s="1"/>
  <c r="AB33" i="7" s="1"/>
  <c r="I46" i="4"/>
  <c r="O33" i="7" s="1"/>
  <c r="K46" i="4"/>
  <c r="Q46" i="4"/>
  <c r="P46" i="4" s="1"/>
  <c r="R46" i="4"/>
  <c r="T46" i="4"/>
  <c r="U46" i="4"/>
  <c r="V46" i="4"/>
  <c r="Z46" i="4"/>
  <c r="B47" i="4"/>
  <c r="E47" i="4"/>
  <c r="E59" i="4" s="1"/>
  <c r="G47" i="4"/>
  <c r="H47" i="4"/>
  <c r="N34" i="7" s="1"/>
  <c r="I47" i="4"/>
  <c r="O34" i="7" s="1"/>
  <c r="K47" i="4"/>
  <c r="P34" i="7" s="1"/>
  <c r="L47" i="4"/>
  <c r="Q34" i="7" s="1"/>
  <c r="M47" i="4"/>
  <c r="N47" i="4"/>
  <c r="R34" i="7" s="1"/>
  <c r="P47" i="4"/>
  <c r="Q47" i="4"/>
  <c r="R47" i="4"/>
  <c r="T47" i="4"/>
  <c r="S47" i="4" s="1"/>
  <c r="U47" i="4"/>
  <c r="V47" i="4"/>
  <c r="Z47" i="4"/>
  <c r="B48" i="4"/>
  <c r="E48" i="4"/>
  <c r="L35" i="7" s="1"/>
  <c r="I48" i="4"/>
  <c r="O35" i="7" s="1"/>
  <c r="K48" i="4"/>
  <c r="L48" i="4"/>
  <c r="Q35" i="7" s="1"/>
  <c r="Q48" i="4"/>
  <c r="R48" i="4"/>
  <c r="T48" i="4"/>
  <c r="S48" i="4" s="1"/>
  <c r="U48" i="4"/>
  <c r="V48" i="4"/>
  <c r="Z48" i="4"/>
  <c r="B49" i="4"/>
  <c r="E49" i="4"/>
  <c r="D50" i="4" s="1"/>
  <c r="H49" i="4"/>
  <c r="I49" i="4"/>
  <c r="O36" i="7" s="1"/>
  <c r="K49" i="4"/>
  <c r="P36" i="7" s="1"/>
  <c r="M49" i="4"/>
  <c r="N49" i="4"/>
  <c r="R36" i="7" s="1"/>
  <c r="Q49" i="4"/>
  <c r="P49" i="4" s="1"/>
  <c r="R49" i="4"/>
  <c r="T49" i="4"/>
  <c r="S49" i="4" s="1"/>
  <c r="U49" i="4"/>
  <c r="V49" i="4"/>
  <c r="Z49" i="4"/>
  <c r="B50" i="4"/>
  <c r="E50" i="4"/>
  <c r="T50" i="4" s="1"/>
  <c r="F50" i="4"/>
  <c r="M37" i="7" s="1"/>
  <c r="AB37" i="7" s="1"/>
  <c r="I50" i="4"/>
  <c r="O37" i="7" s="1"/>
  <c r="K50" i="4"/>
  <c r="J50" i="4" s="1"/>
  <c r="L50" i="4"/>
  <c r="Q37" i="7" s="1"/>
  <c r="R50" i="4"/>
  <c r="U50" i="4"/>
  <c r="Z50" i="4"/>
  <c r="B51" i="4"/>
  <c r="E51" i="4"/>
  <c r="L38" i="7" s="1"/>
  <c r="H51" i="4"/>
  <c r="N38" i="7" s="1"/>
  <c r="I51" i="4"/>
  <c r="O38" i="7" s="1"/>
  <c r="J51" i="4"/>
  <c r="K51" i="4"/>
  <c r="P38" i="7" s="1"/>
  <c r="L51" i="4"/>
  <c r="Q38" i="7" s="1"/>
  <c r="N51" i="4"/>
  <c r="Q51" i="4"/>
  <c r="Z51" i="4"/>
  <c r="B52" i="4"/>
  <c r="E52" i="4"/>
  <c r="K52" i="4"/>
  <c r="L52" i="4"/>
  <c r="Q39" i="7" s="1"/>
  <c r="M52" i="4"/>
  <c r="N52" i="4"/>
  <c r="R39" i="7" s="1"/>
  <c r="T52" i="4"/>
  <c r="Z52" i="4"/>
  <c r="I52" i="4" s="1"/>
  <c r="O39" i="7" s="1"/>
  <c r="B53" i="4"/>
  <c r="E53" i="4"/>
  <c r="L40" i="7" s="1"/>
  <c r="H53" i="4"/>
  <c r="I53" i="4"/>
  <c r="O40" i="7" s="1"/>
  <c r="K53" i="4"/>
  <c r="L53" i="4"/>
  <c r="O53" i="4"/>
  <c r="Q53" i="4"/>
  <c r="T53" i="4"/>
  <c r="Z53" i="4"/>
  <c r="B54" i="4"/>
  <c r="E54" i="4"/>
  <c r="H54" i="4"/>
  <c r="N41" i="7" s="1"/>
  <c r="K54" i="4"/>
  <c r="P41" i="7" s="1"/>
  <c r="L54" i="4"/>
  <c r="Q41" i="7" s="1"/>
  <c r="AE41" i="7" s="1"/>
  <c r="N54" i="4"/>
  <c r="R41" i="7" s="1"/>
  <c r="Q54" i="4"/>
  <c r="Z54" i="4"/>
  <c r="I54" i="4" s="1"/>
  <c r="O41" i="7" s="1"/>
  <c r="B55" i="4"/>
  <c r="I55" i="4"/>
  <c r="O42" i="7" s="1"/>
  <c r="K55" i="4"/>
  <c r="L55" i="4"/>
  <c r="Q55" i="4"/>
  <c r="R55" i="4"/>
  <c r="T55" i="4"/>
  <c r="S55" i="4" s="1"/>
  <c r="U55" i="4"/>
  <c r="V55" i="4"/>
  <c r="Z55" i="4"/>
  <c r="B56" i="4"/>
  <c r="P56" i="4"/>
  <c r="Q56" i="4"/>
  <c r="R56" i="4"/>
  <c r="T56" i="4"/>
  <c r="S56" i="4" s="1"/>
  <c r="U56" i="4"/>
  <c r="V56" i="4"/>
  <c r="Z56" i="4"/>
  <c r="I56" i="4" s="1"/>
  <c r="O43" i="7" s="1"/>
  <c r="B57" i="4"/>
  <c r="E57" i="4"/>
  <c r="L44" i="7" s="1"/>
  <c r="I57" i="4"/>
  <c r="O44" i="7" s="1"/>
  <c r="K57" i="4"/>
  <c r="Q57" i="4"/>
  <c r="R57" i="4"/>
  <c r="T57" i="4"/>
  <c r="S57" i="4" s="1"/>
  <c r="U57" i="4"/>
  <c r="V57" i="4"/>
  <c r="Z57" i="4"/>
  <c r="B58" i="4"/>
  <c r="E58" i="4"/>
  <c r="F58" i="4"/>
  <c r="Q58" i="4"/>
  <c r="R58" i="4"/>
  <c r="P58" i="4" s="1"/>
  <c r="T58" i="4"/>
  <c r="S58" i="4" s="1"/>
  <c r="U58" i="4"/>
  <c r="V58" i="4"/>
  <c r="Z58" i="4"/>
  <c r="I58" i="4" s="1"/>
  <c r="O45" i="7" s="1"/>
  <c r="B59" i="4"/>
  <c r="I59" i="4"/>
  <c r="O46" i="7" s="1"/>
  <c r="K59" i="4"/>
  <c r="L59" i="4"/>
  <c r="Q46" i="7" s="1"/>
  <c r="O59" i="4"/>
  <c r="S46" i="7" s="1"/>
  <c r="AD46" i="7" s="1"/>
  <c r="Q59" i="4"/>
  <c r="P59" i="4" s="1"/>
  <c r="R59" i="4"/>
  <c r="S59" i="4"/>
  <c r="T59" i="4"/>
  <c r="U59" i="4"/>
  <c r="V59" i="4"/>
  <c r="Z59" i="4"/>
  <c r="B60" i="4"/>
  <c r="E60" i="4"/>
  <c r="L47" i="7" s="1"/>
  <c r="L60" i="4"/>
  <c r="O60" i="4"/>
  <c r="P60" i="4"/>
  <c r="Q60" i="4"/>
  <c r="R60" i="4"/>
  <c r="T60" i="4"/>
  <c r="U60" i="4"/>
  <c r="V60" i="4"/>
  <c r="Z60" i="4"/>
  <c r="B61" i="4"/>
  <c r="H61" i="4"/>
  <c r="N48" i="7" s="1"/>
  <c r="K61" i="4"/>
  <c r="Q61" i="4"/>
  <c r="P61" i="4" s="1"/>
  <c r="R61" i="4"/>
  <c r="S61" i="4"/>
  <c r="T61" i="4"/>
  <c r="U61" i="4"/>
  <c r="V61" i="4"/>
  <c r="Z61" i="4"/>
  <c r="B62" i="4"/>
  <c r="D62" i="4"/>
  <c r="E62" i="4"/>
  <c r="F62" i="4"/>
  <c r="L62" i="4"/>
  <c r="Q49" i="7" s="1"/>
  <c r="O62" i="4"/>
  <c r="S49" i="7" s="1"/>
  <c r="AD49" i="7" s="1"/>
  <c r="R62" i="4"/>
  <c r="Z62" i="4"/>
  <c r="I62" i="4" s="1"/>
  <c r="O49" i="7" s="1"/>
  <c r="B63" i="4"/>
  <c r="E63" i="4"/>
  <c r="L50" i="7" s="1"/>
  <c r="H63" i="4"/>
  <c r="N50" i="7" s="1"/>
  <c r="J63" i="4"/>
  <c r="K63" i="4"/>
  <c r="L63" i="4"/>
  <c r="Q50" i="7" s="1"/>
  <c r="N63" i="4"/>
  <c r="O63" i="4"/>
  <c r="Q63" i="4"/>
  <c r="Z63" i="4"/>
  <c r="B64" i="4"/>
  <c r="E64" i="4"/>
  <c r="K64" i="4"/>
  <c r="O64" i="4"/>
  <c r="T64" i="4"/>
  <c r="Z64" i="4"/>
  <c r="I64" i="4" s="1"/>
  <c r="O51" i="7" s="1"/>
  <c r="B65" i="4"/>
  <c r="E65" i="4"/>
  <c r="L52" i="7" s="1"/>
  <c r="O65" i="4"/>
  <c r="S52" i="7" s="1"/>
  <c r="AD52" i="7" s="1"/>
  <c r="Q65" i="4"/>
  <c r="Z65" i="4"/>
  <c r="I65" i="4" s="1"/>
  <c r="O52" i="7" s="1"/>
  <c r="B66" i="4"/>
  <c r="K66" i="4"/>
  <c r="J66" i="4" s="1"/>
  <c r="L66" i="4"/>
  <c r="N66" i="4"/>
  <c r="R53" i="7" s="1"/>
  <c r="O66" i="4"/>
  <c r="S53" i="7" s="1"/>
  <c r="AD53" i="7" s="1"/>
  <c r="Z66" i="4"/>
  <c r="I66" i="4" s="1"/>
  <c r="O53" i="7" s="1"/>
  <c r="B67" i="4"/>
  <c r="O67" i="4"/>
  <c r="S54" i="7" s="1"/>
  <c r="AD54" i="7" s="1"/>
  <c r="Q67" i="4"/>
  <c r="P67" i="4" s="1"/>
  <c r="R67" i="4"/>
  <c r="T67" i="4"/>
  <c r="S67" i="4" s="1"/>
  <c r="U67" i="4"/>
  <c r="V67" i="4"/>
  <c r="Z67" i="4"/>
  <c r="B68" i="4"/>
  <c r="I68" i="4"/>
  <c r="O55" i="7" s="1"/>
  <c r="O68" i="4"/>
  <c r="S55" i="7" s="1"/>
  <c r="AD55" i="7" s="1"/>
  <c r="Q68" i="4"/>
  <c r="R68" i="4"/>
  <c r="S68" i="4"/>
  <c r="T68" i="4"/>
  <c r="U68" i="4"/>
  <c r="V68" i="4"/>
  <c r="Z68" i="4"/>
  <c r="B69" i="4"/>
  <c r="E69" i="4"/>
  <c r="O69" i="4"/>
  <c r="P69" i="4"/>
  <c r="Q69" i="4"/>
  <c r="R69" i="4"/>
  <c r="T69" i="4"/>
  <c r="U69" i="4"/>
  <c r="V69" i="4"/>
  <c r="Z69" i="4"/>
  <c r="B70" i="4"/>
  <c r="O70" i="4"/>
  <c r="S57" i="7" s="1"/>
  <c r="AD57" i="7" s="1"/>
  <c r="Q70" i="4"/>
  <c r="R70" i="4"/>
  <c r="S70" i="4"/>
  <c r="T70" i="4"/>
  <c r="U70" i="4"/>
  <c r="V70" i="4"/>
  <c r="Z70" i="4"/>
  <c r="B71" i="4"/>
  <c r="K71" i="4"/>
  <c r="L71" i="4"/>
  <c r="M71" i="4"/>
  <c r="N71" i="4"/>
  <c r="R58" i="7" s="1"/>
  <c r="Q71" i="4"/>
  <c r="R71" i="4"/>
  <c r="S71" i="4"/>
  <c r="T71" i="4"/>
  <c r="U71" i="4"/>
  <c r="V71" i="4"/>
  <c r="O71" i="4" s="1"/>
  <c r="Z71" i="4"/>
  <c r="B72" i="4"/>
  <c r="E72" i="4"/>
  <c r="O72" i="4"/>
  <c r="S59" i="7" s="1"/>
  <c r="AD59" i="7" s="1"/>
  <c r="Q72" i="4"/>
  <c r="P72" i="4" s="1"/>
  <c r="R72" i="4"/>
  <c r="T72" i="4"/>
  <c r="U72" i="4"/>
  <c r="V72" i="4"/>
  <c r="Z72" i="4"/>
  <c r="B73" i="4"/>
  <c r="I73" i="4"/>
  <c r="O60" i="7" s="1"/>
  <c r="O73" i="4"/>
  <c r="S60" i="7" s="1"/>
  <c r="AD60" i="7" s="1"/>
  <c r="Q73" i="4"/>
  <c r="R73" i="4"/>
  <c r="S73" i="4"/>
  <c r="T73" i="4"/>
  <c r="U73" i="4"/>
  <c r="V73" i="4"/>
  <c r="Z73" i="4"/>
  <c r="B74" i="4"/>
  <c r="E74" i="4"/>
  <c r="D74" i="4" s="1"/>
  <c r="F74" i="4"/>
  <c r="L74" i="4"/>
  <c r="O74" i="4"/>
  <c r="Z74" i="4"/>
  <c r="B75" i="4"/>
  <c r="H75" i="4"/>
  <c r="N62" i="7" s="1"/>
  <c r="I75" i="4"/>
  <c r="J75" i="4"/>
  <c r="L75" i="4"/>
  <c r="N75" i="4"/>
  <c r="R62" i="7" s="1"/>
  <c r="O75" i="4"/>
  <c r="S62" i="7" s="1"/>
  <c r="AD62" i="7" s="1"/>
  <c r="Z75" i="4"/>
  <c r="B76" i="4"/>
  <c r="H76" i="4"/>
  <c r="N76" i="4"/>
  <c r="R63" i="7" s="1"/>
  <c r="O76" i="4"/>
  <c r="Z76" i="4"/>
  <c r="B77" i="4"/>
  <c r="E77" i="4"/>
  <c r="H77" i="4"/>
  <c r="N77" i="4"/>
  <c r="O77" i="4"/>
  <c r="S64" i="7" s="1"/>
  <c r="Z77" i="4"/>
  <c r="I77" i="4" s="1"/>
  <c r="O64" i="7" s="1"/>
  <c r="B78" i="4"/>
  <c r="O78" i="4"/>
  <c r="S65" i="7" s="1"/>
  <c r="AD65" i="7" s="1"/>
  <c r="Z78" i="4"/>
  <c r="B79" i="4"/>
  <c r="Q79" i="4"/>
  <c r="R79" i="4"/>
  <c r="T79" i="4"/>
  <c r="U79" i="4"/>
  <c r="S79" i="4" s="1"/>
  <c r="V79" i="4"/>
  <c r="O79" i="4" s="1"/>
  <c r="Z79" i="4"/>
  <c r="B80" i="4"/>
  <c r="Q80" i="4"/>
  <c r="P80" i="4" s="1"/>
  <c r="R80" i="4"/>
  <c r="T80" i="4"/>
  <c r="U80" i="4"/>
  <c r="V80" i="4"/>
  <c r="O80" i="4" s="1"/>
  <c r="S67" i="7" s="1"/>
  <c r="AD67" i="7" s="1"/>
  <c r="Z80" i="4"/>
  <c r="I80" i="4" s="1"/>
  <c r="O67" i="7" s="1"/>
  <c r="B81" i="4"/>
  <c r="I81" i="4"/>
  <c r="O68" i="7" s="1"/>
  <c r="O81" i="4"/>
  <c r="S68" i="7" s="1"/>
  <c r="AD68" i="7" s="1"/>
  <c r="Q81" i="4"/>
  <c r="P81" i="4" s="1"/>
  <c r="R81" i="4"/>
  <c r="S81" i="4"/>
  <c r="T81" i="4"/>
  <c r="U81" i="4"/>
  <c r="V81" i="4"/>
  <c r="Z81" i="4"/>
  <c r="B82" i="4"/>
  <c r="Q82" i="4"/>
  <c r="P82" i="4" s="1"/>
  <c r="R82" i="4"/>
  <c r="T82" i="4"/>
  <c r="U82" i="4"/>
  <c r="V82" i="4"/>
  <c r="O82" i="4" s="1"/>
  <c r="Z82" i="4"/>
  <c r="B83" i="4"/>
  <c r="Q83" i="4"/>
  <c r="P83" i="4" s="1"/>
  <c r="R83" i="4"/>
  <c r="T83" i="4"/>
  <c r="S83" i="4" s="1"/>
  <c r="U83" i="4"/>
  <c r="V83" i="4"/>
  <c r="O83" i="4" s="1"/>
  <c r="S70" i="7" s="1"/>
  <c r="AD70" i="7" s="1"/>
  <c r="Z83" i="4"/>
  <c r="I83" i="4" s="1"/>
  <c r="O70" i="7" s="1"/>
  <c r="B84" i="4"/>
  <c r="I84" i="4"/>
  <c r="O71" i="7" s="1"/>
  <c r="O84" i="4"/>
  <c r="S71" i="7" s="1"/>
  <c r="AD71" i="7" s="1"/>
  <c r="Q84" i="4"/>
  <c r="R84" i="4"/>
  <c r="T84" i="4"/>
  <c r="U84" i="4"/>
  <c r="S84" i="4" s="1"/>
  <c r="V84" i="4"/>
  <c r="Z84" i="4"/>
  <c r="B85" i="4"/>
  <c r="P85" i="4"/>
  <c r="Q85" i="4"/>
  <c r="R85" i="4"/>
  <c r="T85" i="4"/>
  <c r="U85" i="4"/>
  <c r="V85" i="4"/>
  <c r="O85" i="4" s="1"/>
  <c r="Z85" i="4"/>
  <c r="B86" i="4"/>
  <c r="O86" i="4"/>
  <c r="Z86" i="4"/>
  <c r="B87" i="4"/>
  <c r="K87" i="4"/>
  <c r="N87" i="4"/>
  <c r="O87" i="4"/>
  <c r="Z87" i="4"/>
  <c r="B88" i="4"/>
  <c r="H88" i="4"/>
  <c r="I88" i="4"/>
  <c r="O75" i="7" s="1"/>
  <c r="K88" i="4"/>
  <c r="O88" i="4"/>
  <c r="S75" i="7" s="1"/>
  <c r="AD75" i="7" s="1"/>
  <c r="Z88" i="4"/>
  <c r="B89" i="4"/>
  <c r="K89" i="4"/>
  <c r="M89" i="4"/>
  <c r="N89" i="4"/>
  <c r="R76" i="7" s="1"/>
  <c r="O89" i="4"/>
  <c r="Z89" i="4"/>
  <c r="B90" i="4"/>
  <c r="O90" i="4"/>
  <c r="S77" i="7" s="1"/>
  <c r="Z90" i="4"/>
  <c r="B91" i="4"/>
  <c r="O91" i="4"/>
  <c r="Q91" i="4"/>
  <c r="P91" i="4" s="1"/>
  <c r="R91" i="4"/>
  <c r="T91" i="4"/>
  <c r="S91" i="4" s="1"/>
  <c r="U91" i="4"/>
  <c r="V91" i="4"/>
  <c r="Z91" i="4"/>
  <c r="B92" i="4"/>
  <c r="Q92" i="4"/>
  <c r="P92" i="4" s="1"/>
  <c r="R92" i="4"/>
  <c r="T92" i="4"/>
  <c r="S92" i="4" s="1"/>
  <c r="U92" i="4"/>
  <c r="V92" i="4"/>
  <c r="O92" i="4" s="1"/>
  <c r="S79" i="7" s="1"/>
  <c r="AD79" i="7" s="1"/>
  <c r="Z92" i="4"/>
  <c r="B93" i="4"/>
  <c r="I93" i="4"/>
  <c r="O80" i="7" s="1"/>
  <c r="O93" i="4"/>
  <c r="S80" i="7" s="1"/>
  <c r="AD80" i="7" s="1"/>
  <c r="Q93" i="4"/>
  <c r="R93" i="4"/>
  <c r="T93" i="4"/>
  <c r="S93" i="4" s="1"/>
  <c r="U93" i="4"/>
  <c r="V93" i="4"/>
  <c r="Z93" i="4"/>
  <c r="B94" i="4"/>
  <c r="O94" i="4"/>
  <c r="P94" i="4"/>
  <c r="Q94" i="4"/>
  <c r="R94" i="4"/>
  <c r="T94" i="4"/>
  <c r="U94" i="4"/>
  <c r="V94" i="4"/>
  <c r="Z94" i="4"/>
  <c r="B95" i="4"/>
  <c r="I95" i="4"/>
  <c r="O82" i="7" s="1"/>
  <c r="O95" i="4"/>
  <c r="Q95" i="4"/>
  <c r="P95" i="4" s="1"/>
  <c r="R95" i="4"/>
  <c r="S95" i="4"/>
  <c r="T95" i="4"/>
  <c r="U95" i="4"/>
  <c r="V95" i="4"/>
  <c r="Z95" i="4"/>
  <c r="B96" i="4"/>
  <c r="Q96" i="4"/>
  <c r="R96" i="4"/>
  <c r="T96" i="4"/>
  <c r="U96" i="4"/>
  <c r="V96" i="4"/>
  <c r="O96" i="4" s="1"/>
  <c r="Z96" i="4"/>
  <c r="B97" i="4"/>
  <c r="Q97" i="4"/>
  <c r="P97" i="4" s="1"/>
  <c r="R97" i="4"/>
  <c r="T97" i="4"/>
  <c r="U97" i="4"/>
  <c r="V97" i="4"/>
  <c r="O97" i="4" s="1"/>
  <c r="S84" i="7" s="1"/>
  <c r="AD84" i="7" s="1"/>
  <c r="Z97" i="4"/>
  <c r="B98" i="4"/>
  <c r="I98" i="4"/>
  <c r="O85" i="7" s="1"/>
  <c r="O98" i="4"/>
  <c r="S85" i="7" s="1"/>
  <c r="AD85" i="7" s="1"/>
  <c r="Z98" i="4"/>
  <c r="B99" i="4"/>
  <c r="O99" i="4"/>
  <c r="Z99" i="4"/>
  <c r="B100" i="4"/>
  <c r="H100" i="4"/>
  <c r="I100" i="4"/>
  <c r="O87" i="7" s="1"/>
  <c r="K100" i="4"/>
  <c r="O100" i="4"/>
  <c r="Z100" i="4"/>
  <c r="B101" i="4"/>
  <c r="O101" i="4"/>
  <c r="Z101" i="4"/>
  <c r="B102" i="4"/>
  <c r="I102" i="4"/>
  <c r="O89" i="7" s="1"/>
  <c r="O102" i="4"/>
  <c r="S89" i="7" s="1"/>
  <c r="AD89" i="7" s="1"/>
  <c r="Z102" i="4"/>
  <c r="B103" i="4"/>
  <c r="P103" i="4"/>
  <c r="Q103" i="4"/>
  <c r="R103" i="4"/>
  <c r="T103" i="4"/>
  <c r="U103" i="4"/>
  <c r="V103" i="4"/>
  <c r="O103" i="4" s="1"/>
  <c r="Z103" i="4"/>
  <c r="B104" i="4"/>
  <c r="O104" i="4"/>
  <c r="P104" i="4"/>
  <c r="Q104" i="4"/>
  <c r="R104" i="4"/>
  <c r="S104" i="4"/>
  <c r="T104" i="4"/>
  <c r="U104" i="4"/>
  <c r="V104" i="4"/>
  <c r="Z104" i="4"/>
  <c r="B105" i="4"/>
  <c r="Q105" i="4"/>
  <c r="P105" i="4" s="1"/>
  <c r="R105" i="4"/>
  <c r="T105" i="4"/>
  <c r="S105" i="4" s="1"/>
  <c r="U105" i="4"/>
  <c r="V105" i="4"/>
  <c r="O105" i="4" s="1"/>
  <c r="Z105" i="4"/>
  <c r="B106" i="4"/>
  <c r="O106" i="4"/>
  <c r="P106" i="4"/>
  <c r="Q106" i="4"/>
  <c r="R106" i="4"/>
  <c r="T106" i="4"/>
  <c r="S106" i="4" s="1"/>
  <c r="U106" i="4"/>
  <c r="V106" i="4"/>
  <c r="Z106" i="4"/>
  <c r="B107" i="4"/>
  <c r="I107" i="4"/>
  <c r="O94" i="7" s="1"/>
  <c r="O107" i="4"/>
  <c r="S94" i="7" s="1"/>
  <c r="AD94" i="7" s="1"/>
  <c r="P107" i="4"/>
  <c r="Q107" i="4"/>
  <c r="R107" i="4"/>
  <c r="T107" i="4"/>
  <c r="S107" i="4" s="1"/>
  <c r="U107" i="4"/>
  <c r="V107" i="4"/>
  <c r="Z107" i="4"/>
  <c r="B108" i="4"/>
  <c r="Q108" i="4"/>
  <c r="P108" i="4" s="1"/>
  <c r="R108" i="4"/>
  <c r="T108" i="4"/>
  <c r="U108" i="4"/>
  <c r="S108" i="4" s="1"/>
  <c r="V108" i="4"/>
  <c r="O108" i="4" s="1"/>
  <c r="Z108" i="4"/>
  <c r="B109" i="4"/>
  <c r="O109" i="4"/>
  <c r="Q109" i="4"/>
  <c r="R109" i="4"/>
  <c r="P109" i="4" s="1"/>
  <c r="T109" i="4"/>
  <c r="S109" i="4" s="1"/>
  <c r="U109" i="4"/>
  <c r="V109" i="4"/>
  <c r="Z109" i="4"/>
  <c r="B110" i="4"/>
  <c r="I110" i="4"/>
  <c r="O97" i="7" s="1"/>
  <c r="O110" i="4"/>
  <c r="S97" i="7" s="1"/>
  <c r="AD97" i="7" s="1"/>
  <c r="Z110" i="4"/>
  <c r="B111" i="4"/>
  <c r="O111" i="4"/>
  <c r="I111" i="4" s="1"/>
  <c r="O98" i="7" s="1"/>
  <c r="Z111" i="4"/>
  <c r="B112" i="4"/>
  <c r="I112" i="4"/>
  <c r="O99" i="7" s="1"/>
  <c r="O112" i="4"/>
  <c r="S99" i="7" s="1"/>
  <c r="AD99" i="7" s="1"/>
  <c r="Z112" i="4"/>
  <c r="B113" i="4"/>
  <c r="O113" i="4"/>
  <c r="S100" i="7" s="1"/>
  <c r="AD100" i="7" s="1"/>
  <c r="Z113" i="4"/>
  <c r="I113" i="4" s="1"/>
  <c r="O100" i="7" s="1"/>
  <c r="B114" i="4"/>
  <c r="I114" i="4"/>
  <c r="O101" i="7" s="1"/>
  <c r="O114" i="4"/>
  <c r="S101" i="7" s="1"/>
  <c r="AD101" i="7" s="1"/>
  <c r="Z114" i="4"/>
  <c r="B115" i="4"/>
  <c r="O115" i="4"/>
  <c r="P115" i="4"/>
  <c r="Q115" i="4"/>
  <c r="R115" i="4"/>
  <c r="T115" i="4"/>
  <c r="U115" i="4"/>
  <c r="V115" i="4"/>
  <c r="Z115" i="4"/>
  <c r="B116" i="4"/>
  <c r="I116" i="4"/>
  <c r="O103" i="7" s="1"/>
  <c r="O116" i="4"/>
  <c r="S103" i="7" s="1"/>
  <c r="AD103" i="7" s="1"/>
  <c r="Q116" i="4"/>
  <c r="P116" i="4" s="1"/>
  <c r="R116" i="4"/>
  <c r="T116" i="4"/>
  <c r="S116" i="4" s="1"/>
  <c r="U116" i="4"/>
  <c r="V116" i="4"/>
  <c r="Z116" i="4"/>
  <c r="B117" i="4"/>
  <c r="Q117" i="4"/>
  <c r="P117" i="4" s="1"/>
  <c r="R117" i="4"/>
  <c r="T117" i="4"/>
  <c r="S117" i="4" s="1"/>
  <c r="U117" i="4"/>
  <c r="V117" i="4"/>
  <c r="O117" i="4" s="1"/>
  <c r="Z117" i="4"/>
  <c r="B118" i="4"/>
  <c r="O118" i="4"/>
  <c r="P118" i="4"/>
  <c r="Q118" i="4"/>
  <c r="R118" i="4"/>
  <c r="T118" i="4"/>
  <c r="S118" i="4" s="1"/>
  <c r="U118" i="4"/>
  <c r="V118" i="4"/>
  <c r="Z118" i="4"/>
  <c r="B119" i="4"/>
  <c r="I119" i="4"/>
  <c r="O106" i="7" s="1"/>
  <c r="O119" i="4"/>
  <c r="S106" i="7" s="1"/>
  <c r="AD106" i="7" s="1"/>
  <c r="Q119" i="4"/>
  <c r="P119" i="4" s="1"/>
  <c r="R119" i="4"/>
  <c r="T119" i="4"/>
  <c r="S119" i="4" s="1"/>
  <c r="U119" i="4"/>
  <c r="V119" i="4"/>
  <c r="Z119" i="4"/>
  <c r="B120" i="4"/>
  <c r="P120" i="4"/>
  <c r="Q120" i="4"/>
  <c r="R120" i="4"/>
  <c r="T120" i="4"/>
  <c r="S120" i="4" s="1"/>
  <c r="U120" i="4"/>
  <c r="V120" i="4"/>
  <c r="O120" i="4" s="1"/>
  <c r="Z120" i="4"/>
  <c r="B121" i="4"/>
  <c r="O121" i="4"/>
  <c r="Q121" i="4"/>
  <c r="P121" i="4" s="1"/>
  <c r="R121" i="4"/>
  <c r="S121" i="4"/>
  <c r="T121" i="4"/>
  <c r="U121" i="4"/>
  <c r="V121" i="4"/>
  <c r="Z121" i="4"/>
  <c r="B122" i="4"/>
  <c r="O122" i="4"/>
  <c r="S109" i="7" s="1"/>
  <c r="AD109" i="7" s="1"/>
  <c r="Z122" i="4"/>
  <c r="I122" i="4" s="1"/>
  <c r="O109" i="7" s="1"/>
  <c r="B123" i="4"/>
  <c r="O123" i="4"/>
  <c r="S110" i="7" s="1"/>
  <c r="AD110" i="7" s="1"/>
  <c r="Z123" i="4"/>
  <c r="B124" i="4"/>
  <c r="O124" i="4"/>
  <c r="S111" i="7" s="1"/>
  <c r="AD111" i="7" s="1"/>
  <c r="Z124" i="4"/>
  <c r="I124" i="4" s="1"/>
  <c r="O111" i="7" s="1"/>
  <c r="B125" i="4"/>
  <c r="O125" i="4"/>
  <c r="Z125" i="4"/>
  <c r="B126" i="4"/>
  <c r="O126" i="4"/>
  <c r="S113" i="7" s="1"/>
  <c r="AD113" i="7" s="1"/>
  <c r="Z126" i="4"/>
  <c r="I126" i="4" s="1"/>
  <c r="O113" i="7" s="1"/>
  <c r="B127" i="4"/>
  <c r="I127" i="4"/>
  <c r="O114" i="7" s="1"/>
  <c r="O127" i="4"/>
  <c r="S114" i="7" s="1"/>
  <c r="AD114" i="7" s="1"/>
  <c r="Q127" i="4"/>
  <c r="R127" i="4"/>
  <c r="P127" i="4" s="1"/>
  <c r="T127" i="4"/>
  <c r="S127" i="4" s="1"/>
  <c r="U127" i="4"/>
  <c r="V127" i="4"/>
  <c r="Z127" i="4"/>
  <c r="B128" i="4"/>
  <c r="I128" i="4"/>
  <c r="O115" i="7" s="1"/>
  <c r="O128" i="4"/>
  <c r="S115" i="7" s="1"/>
  <c r="AD115" i="7" s="1"/>
  <c r="Q128" i="4"/>
  <c r="P128" i="4" s="1"/>
  <c r="R128" i="4"/>
  <c r="S128" i="4"/>
  <c r="T128" i="4"/>
  <c r="U128" i="4"/>
  <c r="V128" i="4"/>
  <c r="Z128" i="4"/>
  <c r="B129" i="4"/>
  <c r="O129" i="4"/>
  <c r="P129" i="4"/>
  <c r="Q129" i="4"/>
  <c r="R129" i="4"/>
  <c r="T129" i="4"/>
  <c r="S129" i="4" s="1"/>
  <c r="U129" i="4"/>
  <c r="V129" i="4"/>
  <c r="Z129" i="4"/>
  <c r="B130" i="4"/>
  <c r="I130" i="4"/>
  <c r="O117" i="7" s="1"/>
  <c r="O130" i="4"/>
  <c r="S117" i="7" s="1"/>
  <c r="AD117" i="7" s="1"/>
  <c r="Q130" i="4"/>
  <c r="P130" i="4" s="1"/>
  <c r="R130" i="4"/>
  <c r="S130" i="4"/>
  <c r="T130" i="4"/>
  <c r="U130" i="4"/>
  <c r="V130" i="4"/>
  <c r="Z130" i="4"/>
  <c r="B131" i="4"/>
  <c r="Q131" i="4"/>
  <c r="P131" i="4" s="1"/>
  <c r="R131" i="4"/>
  <c r="T131" i="4"/>
  <c r="S131" i="4" s="1"/>
  <c r="U131" i="4"/>
  <c r="V131" i="4"/>
  <c r="O131" i="4" s="1"/>
  <c r="Z131" i="4"/>
  <c r="B132" i="4"/>
  <c r="I132" i="4"/>
  <c r="O119" i="7" s="1"/>
  <c r="O132" i="4"/>
  <c r="S119" i="7" s="1"/>
  <c r="AD119" i="7" s="1"/>
  <c r="P132" i="4"/>
  <c r="Q132" i="4"/>
  <c r="R132" i="4"/>
  <c r="T132" i="4"/>
  <c r="S132" i="4" s="1"/>
  <c r="U132" i="4"/>
  <c r="V132" i="4"/>
  <c r="Z132" i="4"/>
  <c r="B133" i="4"/>
  <c r="I133" i="4"/>
  <c r="O120" i="7" s="1"/>
  <c r="O133" i="4"/>
  <c r="S120" i="7" s="1"/>
  <c r="AD120" i="7" s="1"/>
  <c r="Q133" i="4"/>
  <c r="P133" i="4" s="1"/>
  <c r="R133" i="4"/>
  <c r="T133" i="4"/>
  <c r="S133" i="4" s="1"/>
  <c r="U133" i="4"/>
  <c r="V133" i="4"/>
  <c r="Z133" i="4"/>
  <c r="B134" i="4"/>
  <c r="O134" i="4"/>
  <c r="Z134" i="4"/>
  <c r="B135" i="4"/>
  <c r="O135" i="4"/>
  <c r="Z135" i="4"/>
  <c r="B136" i="4"/>
  <c r="O136" i="4"/>
  <c r="Z136" i="4"/>
  <c r="B137" i="4"/>
  <c r="I137" i="4"/>
  <c r="O124" i="7" s="1"/>
  <c r="O137" i="4"/>
  <c r="S124" i="7" s="1"/>
  <c r="AD124" i="7" s="1"/>
  <c r="Z137" i="4"/>
  <c r="B138" i="4"/>
  <c r="O138" i="4"/>
  <c r="I138" i="4" s="1"/>
  <c r="O125" i="7" s="1"/>
  <c r="Z138" i="4"/>
  <c r="B139" i="4"/>
  <c r="I139" i="4"/>
  <c r="O126" i="7" s="1"/>
  <c r="O139" i="4"/>
  <c r="S126" i="7" s="1"/>
  <c r="AD126" i="7" s="1"/>
  <c r="Q139" i="4"/>
  <c r="R139" i="4"/>
  <c r="P139" i="4" s="1"/>
  <c r="S139" i="4"/>
  <c r="T139" i="4"/>
  <c r="U139" i="4"/>
  <c r="V139" i="4"/>
  <c r="Z139" i="4"/>
  <c r="B140" i="4"/>
  <c r="Q140" i="4"/>
  <c r="R140" i="4"/>
  <c r="T140" i="4"/>
  <c r="S140" i="4" s="1"/>
  <c r="U140" i="4"/>
  <c r="V140" i="4"/>
  <c r="O140" i="4" s="1"/>
  <c r="Z140" i="4"/>
  <c r="B141" i="4"/>
  <c r="O141" i="4"/>
  <c r="S128" i="7" s="1"/>
  <c r="AD128" i="7" s="1"/>
  <c r="Q141" i="4"/>
  <c r="P141" i="4" s="1"/>
  <c r="R141" i="4"/>
  <c r="T141" i="4"/>
  <c r="S141" i="4" s="1"/>
  <c r="U141" i="4"/>
  <c r="V141" i="4"/>
  <c r="Z141" i="4"/>
  <c r="B142" i="4"/>
  <c r="I142" i="4"/>
  <c r="O129" i="7" s="1"/>
  <c r="O142" i="4"/>
  <c r="S129" i="7" s="1"/>
  <c r="Q142" i="4"/>
  <c r="R142" i="4"/>
  <c r="P142" i="4" s="1"/>
  <c r="S142" i="4"/>
  <c r="T142" i="4"/>
  <c r="U142" i="4"/>
  <c r="V142" i="4"/>
  <c r="Z142" i="4"/>
  <c r="B143" i="4"/>
  <c r="O143" i="4"/>
  <c r="Q143" i="4"/>
  <c r="P143" i="4" s="1"/>
  <c r="R143" i="4"/>
  <c r="S143" i="4"/>
  <c r="T143" i="4"/>
  <c r="U143" i="4"/>
  <c r="V143" i="4"/>
  <c r="Z143" i="4"/>
  <c r="B144" i="4"/>
  <c r="O144" i="4"/>
  <c r="S131" i="7" s="1"/>
  <c r="AD131" i="7" s="1"/>
  <c r="Q144" i="4"/>
  <c r="P144" i="4" s="1"/>
  <c r="R144" i="4"/>
  <c r="T144" i="4"/>
  <c r="S144" i="4" s="1"/>
  <c r="U144" i="4"/>
  <c r="V144" i="4"/>
  <c r="Z144" i="4"/>
  <c r="B145" i="4"/>
  <c r="I145" i="4"/>
  <c r="O132" i="7" s="1"/>
  <c r="O145" i="4"/>
  <c r="Q145" i="4"/>
  <c r="R145" i="4"/>
  <c r="T145" i="4"/>
  <c r="S145" i="4" s="1"/>
  <c r="U145" i="4"/>
  <c r="V145" i="4"/>
  <c r="Z145" i="4"/>
  <c r="B146" i="4"/>
  <c r="O146" i="4"/>
  <c r="Z146" i="4"/>
  <c r="B147" i="4"/>
  <c r="I147" i="4"/>
  <c r="O134" i="7" s="1"/>
  <c r="O147" i="4"/>
  <c r="S134" i="7" s="1"/>
  <c r="AD134" i="7" s="1"/>
  <c r="Z147" i="4"/>
  <c r="B148" i="4"/>
  <c r="O148" i="4"/>
  <c r="Z148" i="4"/>
  <c r="B149" i="4"/>
  <c r="I149" i="4"/>
  <c r="O136" i="7" s="1"/>
  <c r="O149" i="4"/>
  <c r="S136" i="7" s="1"/>
  <c r="AD136" i="7" s="1"/>
  <c r="Z149" i="4"/>
  <c r="B150" i="4"/>
  <c r="O150" i="4"/>
  <c r="Z150" i="4"/>
  <c r="B151" i="4"/>
  <c r="I151" i="4"/>
  <c r="O138" i="7" s="1"/>
  <c r="O151" i="4"/>
  <c r="S138" i="7" s="1"/>
  <c r="AD138" i="7" s="1"/>
  <c r="Q151" i="4"/>
  <c r="P151" i="4" s="1"/>
  <c r="R151" i="4"/>
  <c r="T151" i="4"/>
  <c r="S151" i="4" s="1"/>
  <c r="U151" i="4"/>
  <c r="V151" i="4"/>
  <c r="Z151" i="4"/>
  <c r="B152" i="4"/>
  <c r="O152" i="4"/>
  <c r="Q152" i="4"/>
  <c r="P152" i="4" s="1"/>
  <c r="R152" i="4"/>
  <c r="T152" i="4"/>
  <c r="S152" i="4" s="1"/>
  <c r="U152" i="4"/>
  <c r="V152" i="4"/>
  <c r="Z152" i="4"/>
  <c r="B153" i="4"/>
  <c r="I153" i="4"/>
  <c r="O140" i="7" s="1"/>
  <c r="Q153" i="4"/>
  <c r="P153" i="4" s="1"/>
  <c r="R153" i="4"/>
  <c r="T153" i="4"/>
  <c r="S153" i="4" s="1"/>
  <c r="U153" i="4"/>
  <c r="V153" i="4"/>
  <c r="O153" i="4" s="1"/>
  <c r="S140" i="7" s="1"/>
  <c r="AD140" i="7" s="1"/>
  <c r="Z153" i="4"/>
  <c r="B154" i="4"/>
  <c r="I154" i="4"/>
  <c r="O141" i="7" s="1"/>
  <c r="O154" i="4"/>
  <c r="S141" i="7" s="1"/>
  <c r="AD141" i="7" s="1"/>
  <c r="Q154" i="4"/>
  <c r="R154" i="4"/>
  <c r="T154" i="4"/>
  <c r="U154" i="4"/>
  <c r="V154" i="4"/>
  <c r="Z154" i="4"/>
  <c r="B155" i="4"/>
  <c r="O155" i="4"/>
  <c r="P155" i="4"/>
  <c r="Q155" i="4"/>
  <c r="R155" i="4"/>
  <c r="T155" i="4"/>
  <c r="S155" i="4" s="1"/>
  <c r="U155" i="4"/>
  <c r="V155" i="4"/>
  <c r="Z155" i="4"/>
  <c r="B156" i="4"/>
  <c r="I156" i="4"/>
  <c r="O143" i="7" s="1"/>
  <c r="O156" i="4"/>
  <c r="S143" i="7" s="1"/>
  <c r="AD143" i="7" s="1"/>
  <c r="Q156" i="4"/>
  <c r="P156" i="4" s="1"/>
  <c r="R156" i="4"/>
  <c r="S156" i="4"/>
  <c r="T156" i="4"/>
  <c r="U156" i="4"/>
  <c r="V156" i="4"/>
  <c r="Z156" i="4"/>
  <c r="B157" i="4"/>
  <c r="Q157" i="4"/>
  <c r="R157" i="4"/>
  <c r="T157" i="4"/>
  <c r="U157" i="4"/>
  <c r="V157" i="4"/>
  <c r="O157" i="4" s="1"/>
  <c r="Z157" i="4"/>
  <c r="B158" i="4"/>
  <c r="O158" i="4"/>
  <c r="S145" i="7" s="1"/>
  <c r="AD145" i="7" s="1"/>
  <c r="Z158" i="4"/>
  <c r="I158" i="4" s="1"/>
  <c r="O145" i="7" s="1"/>
  <c r="B159" i="4"/>
  <c r="I159" i="4"/>
  <c r="O146" i="7" s="1"/>
  <c r="O159" i="4"/>
  <c r="S146" i="7" s="1"/>
  <c r="AD146" i="7" s="1"/>
  <c r="Z159" i="4"/>
  <c r="B160" i="4"/>
  <c r="O160" i="4"/>
  <c r="Z160" i="4"/>
  <c r="B161" i="4"/>
  <c r="I161" i="4"/>
  <c r="O148" i="7" s="1"/>
  <c r="O161" i="4"/>
  <c r="S148" i="7" s="1"/>
  <c r="AD148" i="7" s="1"/>
  <c r="Z161" i="4"/>
  <c r="B162" i="4"/>
  <c r="O162" i="4"/>
  <c r="S149" i="7" s="1"/>
  <c r="AD149" i="7" s="1"/>
  <c r="Z162" i="4"/>
  <c r="I162" i="4" s="1"/>
  <c r="O149" i="7" s="1"/>
  <c r="B163" i="4"/>
  <c r="I163" i="4"/>
  <c r="O150" i="7" s="1"/>
  <c r="O163" i="4"/>
  <c r="Q163" i="4"/>
  <c r="P163" i="4" s="1"/>
  <c r="R163" i="4"/>
  <c r="T163" i="4"/>
  <c r="S163" i="4" s="1"/>
  <c r="U163" i="4"/>
  <c r="V163" i="4"/>
  <c r="Z163" i="4"/>
  <c r="B164" i="4"/>
  <c r="O164" i="4"/>
  <c r="P164" i="4"/>
  <c r="Q164" i="4"/>
  <c r="R164" i="4"/>
  <c r="T164" i="4"/>
  <c r="S164" i="4" s="1"/>
  <c r="U164" i="4"/>
  <c r="V164" i="4"/>
  <c r="Z164" i="4"/>
  <c r="B165" i="4"/>
  <c r="O165" i="4"/>
  <c r="Q165" i="4"/>
  <c r="P165" i="4" s="1"/>
  <c r="R165" i="4"/>
  <c r="S165" i="4"/>
  <c r="T165" i="4"/>
  <c r="U165" i="4"/>
  <c r="V165" i="4"/>
  <c r="Z165" i="4"/>
  <c r="B166" i="4"/>
  <c r="Q166" i="4"/>
  <c r="P166" i="4" s="1"/>
  <c r="R166" i="4"/>
  <c r="T166" i="4"/>
  <c r="S166" i="4" s="1"/>
  <c r="U166" i="4"/>
  <c r="V166" i="4"/>
  <c r="O166" i="4" s="1"/>
  <c r="Z166" i="4"/>
  <c r="B167" i="4"/>
  <c r="O167" i="4"/>
  <c r="P167" i="4"/>
  <c r="Q167" i="4"/>
  <c r="R167" i="4"/>
  <c r="T167" i="4"/>
  <c r="U167" i="4"/>
  <c r="V167" i="4"/>
  <c r="Z167" i="4"/>
  <c r="B168" i="4"/>
  <c r="I168" i="4"/>
  <c r="O155" i="7" s="1"/>
  <c r="O168" i="4"/>
  <c r="S155" i="7" s="1"/>
  <c r="AD155" i="7" s="1"/>
  <c r="P168" i="4"/>
  <c r="Q168" i="4"/>
  <c r="R168" i="4"/>
  <c r="T168" i="4"/>
  <c r="S168" i="4" s="1"/>
  <c r="U168" i="4"/>
  <c r="V168" i="4"/>
  <c r="Z168" i="4"/>
  <c r="B169" i="4"/>
  <c r="Q169" i="4"/>
  <c r="P169" i="4" s="1"/>
  <c r="R169" i="4"/>
  <c r="T169" i="4"/>
  <c r="S169" i="4" s="1"/>
  <c r="U169" i="4"/>
  <c r="V169" i="4"/>
  <c r="O169" i="4" s="1"/>
  <c r="Z169" i="4"/>
  <c r="B170" i="4"/>
  <c r="O170" i="4"/>
  <c r="Z170" i="4"/>
  <c r="B171" i="4"/>
  <c r="O171" i="4"/>
  <c r="Z171" i="4"/>
  <c r="I171" i="4" s="1"/>
  <c r="O158" i="7" s="1"/>
  <c r="B172" i="4"/>
  <c r="O172" i="4"/>
  <c r="S159" i="7" s="1"/>
  <c r="AD159" i="7" s="1"/>
  <c r="Z172" i="4"/>
  <c r="I172" i="4" s="1"/>
  <c r="O159" i="7" s="1"/>
  <c r="B173" i="4"/>
  <c r="O173" i="4"/>
  <c r="S160" i="7" s="1"/>
  <c r="AD160" i="7" s="1"/>
  <c r="Z173" i="4"/>
  <c r="I173" i="4" s="1"/>
  <c r="O160" i="7" s="1"/>
  <c r="B174" i="4"/>
  <c r="O174" i="4"/>
  <c r="S161" i="7" s="1"/>
  <c r="AD161" i="7" s="1"/>
  <c r="Z174" i="4"/>
  <c r="B175" i="4"/>
  <c r="Q175" i="4"/>
  <c r="R175" i="4"/>
  <c r="T175" i="4"/>
  <c r="S175" i="4" s="1"/>
  <c r="U175" i="4"/>
  <c r="V175" i="4"/>
  <c r="O175" i="4" s="1"/>
  <c r="Z175" i="4"/>
  <c r="B176" i="4"/>
  <c r="I176" i="4"/>
  <c r="O163" i="7" s="1"/>
  <c r="Q176" i="4"/>
  <c r="P176" i="4" s="1"/>
  <c r="R176" i="4"/>
  <c r="T176" i="4"/>
  <c r="U176" i="4"/>
  <c r="V176" i="4"/>
  <c r="O176" i="4" s="1"/>
  <c r="S163" i="7" s="1"/>
  <c r="AD163" i="7" s="1"/>
  <c r="Z176" i="4"/>
  <c r="B177" i="4"/>
  <c r="I177" i="4"/>
  <c r="O164" i="7" s="1"/>
  <c r="O177" i="4"/>
  <c r="S164" i="7" s="1"/>
  <c r="AD164" i="7" s="1"/>
  <c r="Q177" i="4"/>
  <c r="P177" i="4" s="1"/>
  <c r="R177" i="4"/>
  <c r="T177" i="4"/>
  <c r="S177" i="4" s="1"/>
  <c r="U177" i="4"/>
  <c r="V177" i="4"/>
  <c r="Z177" i="4"/>
  <c r="B178" i="4"/>
  <c r="O178" i="4"/>
  <c r="Q178" i="4"/>
  <c r="P178" i="4" s="1"/>
  <c r="R178" i="4"/>
  <c r="T178" i="4"/>
  <c r="S178" i="4" s="1"/>
  <c r="U178" i="4"/>
  <c r="V178" i="4"/>
  <c r="Z178" i="4"/>
  <c r="B179" i="4"/>
  <c r="Q179" i="4"/>
  <c r="P179" i="4" s="1"/>
  <c r="R179" i="4"/>
  <c r="T179" i="4"/>
  <c r="S179" i="4" s="1"/>
  <c r="U179" i="4"/>
  <c r="V179" i="4"/>
  <c r="O179" i="4" s="1"/>
  <c r="S166" i="7" s="1"/>
  <c r="AD166" i="7" s="1"/>
  <c r="Z179" i="4"/>
  <c r="B180" i="4"/>
  <c r="I180" i="4"/>
  <c r="O167" i="7" s="1"/>
  <c r="O180" i="4"/>
  <c r="Q180" i="4"/>
  <c r="R180" i="4"/>
  <c r="T180" i="4"/>
  <c r="S180" i="4" s="1"/>
  <c r="U180" i="4"/>
  <c r="V180" i="4"/>
  <c r="Z180" i="4"/>
  <c r="B181" i="4"/>
  <c r="O181" i="4"/>
  <c r="I181" i="4" s="1"/>
  <c r="O168" i="7" s="1"/>
  <c r="P181" i="4"/>
  <c r="Q181" i="4"/>
  <c r="R181" i="4"/>
  <c r="T181" i="4"/>
  <c r="U181" i="4"/>
  <c r="V181" i="4"/>
  <c r="Z181" i="4"/>
  <c r="B182" i="4"/>
  <c r="I182" i="4"/>
  <c r="O169" i="7" s="1"/>
  <c r="O182" i="4"/>
  <c r="S169" i="7" s="1"/>
  <c r="AD169" i="7" s="1"/>
  <c r="Z182" i="4"/>
  <c r="B183" i="4"/>
  <c r="O183" i="4"/>
  <c r="Z183" i="4"/>
  <c r="B184" i="4"/>
  <c r="I184" i="4"/>
  <c r="O171" i="7" s="1"/>
  <c r="O184" i="4"/>
  <c r="S171" i="7" s="1"/>
  <c r="AD171" i="7" s="1"/>
  <c r="Z184" i="4"/>
  <c r="B185" i="4"/>
  <c r="O185" i="4"/>
  <c r="Z185" i="4"/>
  <c r="B186" i="4"/>
  <c r="O186" i="4"/>
  <c r="S173" i="7" s="1"/>
  <c r="AD173" i="7" s="1"/>
  <c r="Z186" i="4"/>
  <c r="B187" i="4"/>
  <c r="O187" i="4"/>
  <c r="Q187" i="4"/>
  <c r="P187" i="4" s="1"/>
  <c r="R187" i="4"/>
  <c r="S187" i="4"/>
  <c r="T187" i="4"/>
  <c r="U187" i="4"/>
  <c r="V187" i="4"/>
  <c r="Z187" i="4"/>
  <c r="B188" i="4"/>
  <c r="I188" i="4"/>
  <c r="O175" i="7" s="1"/>
  <c r="O188" i="4"/>
  <c r="S175" i="7" s="1"/>
  <c r="AD175" i="7" s="1"/>
  <c r="Q188" i="4"/>
  <c r="R188" i="4"/>
  <c r="P188" i="4" s="1"/>
  <c r="T188" i="4"/>
  <c r="S188" i="4" s="1"/>
  <c r="U188" i="4"/>
  <c r="V188" i="4"/>
  <c r="Z188" i="4"/>
  <c r="B189" i="4"/>
  <c r="I189" i="4"/>
  <c r="O176" i="7" s="1"/>
  <c r="O189" i="4"/>
  <c r="S176" i="7" s="1"/>
  <c r="AD176" i="7" s="1"/>
  <c r="Q189" i="4"/>
  <c r="P189" i="4" s="1"/>
  <c r="R189" i="4"/>
  <c r="S189" i="4"/>
  <c r="T189" i="4"/>
  <c r="U189" i="4"/>
  <c r="V189" i="4"/>
  <c r="Z189" i="4"/>
  <c r="B190" i="4"/>
  <c r="O190" i="4"/>
  <c r="P190" i="4"/>
  <c r="Q190" i="4"/>
  <c r="R190" i="4"/>
  <c r="T190" i="4"/>
  <c r="S190" i="4" s="1"/>
  <c r="U190" i="4"/>
  <c r="V190" i="4"/>
  <c r="Z190" i="4"/>
  <c r="B191" i="4"/>
  <c r="I191" i="4"/>
  <c r="O178" i="7" s="1"/>
  <c r="O191" i="4"/>
  <c r="S178" i="7" s="1"/>
  <c r="Q191" i="4"/>
  <c r="P191" i="4" s="1"/>
  <c r="R191" i="4"/>
  <c r="S191" i="4"/>
  <c r="T191" i="4"/>
  <c r="U191" i="4"/>
  <c r="V191" i="4"/>
  <c r="Z191" i="4"/>
  <c r="B192" i="4"/>
  <c r="Q192" i="4"/>
  <c r="P192" i="4" s="1"/>
  <c r="R192" i="4"/>
  <c r="T192" i="4"/>
  <c r="S192" i="4" s="1"/>
  <c r="U192" i="4"/>
  <c r="V192" i="4"/>
  <c r="O192" i="4" s="1"/>
  <c r="Z192" i="4"/>
  <c r="B193" i="4"/>
  <c r="I193" i="4"/>
  <c r="O180" i="7" s="1"/>
  <c r="O193" i="4"/>
  <c r="S180" i="7" s="1"/>
  <c r="AD180" i="7" s="1"/>
  <c r="P193" i="4"/>
  <c r="Q193" i="4"/>
  <c r="R193" i="4"/>
  <c r="T193" i="4"/>
  <c r="S193" i="4" s="1"/>
  <c r="U193" i="4"/>
  <c r="V193" i="4"/>
  <c r="Z193" i="4"/>
  <c r="B194" i="4"/>
  <c r="I194" i="4"/>
  <c r="O181" i="7" s="1"/>
  <c r="O194" i="4"/>
  <c r="S181" i="7" s="1"/>
  <c r="AD181" i="7" s="1"/>
  <c r="Z194" i="4"/>
  <c r="B195" i="4"/>
  <c r="O195" i="4"/>
  <c r="Z195" i="4"/>
  <c r="B196" i="4"/>
  <c r="I196" i="4"/>
  <c r="O183" i="7" s="1"/>
  <c r="O196" i="4"/>
  <c r="S183" i="7" s="1"/>
  <c r="AD183" i="7" s="1"/>
  <c r="Z196" i="4"/>
  <c r="B197" i="4"/>
  <c r="O197" i="4"/>
  <c r="Z197" i="4"/>
  <c r="B198" i="4"/>
  <c r="I198" i="4"/>
  <c r="O185" i="7" s="1"/>
  <c r="O198" i="4"/>
  <c r="S185" i="7" s="1"/>
  <c r="AD185" i="7" s="1"/>
  <c r="Z198" i="4"/>
  <c r="B199" i="4"/>
  <c r="P199" i="4"/>
  <c r="Q199" i="4"/>
  <c r="R199" i="4"/>
  <c r="T199" i="4"/>
  <c r="S199" i="4" s="1"/>
  <c r="U199" i="4"/>
  <c r="V199" i="4"/>
  <c r="O199" i="4" s="1"/>
  <c r="Z199" i="4"/>
  <c r="B200" i="4"/>
  <c r="O200" i="4"/>
  <c r="Q200" i="4"/>
  <c r="R200" i="4"/>
  <c r="P200" i="4" s="1"/>
  <c r="S200" i="4"/>
  <c r="T200" i="4"/>
  <c r="U200" i="4"/>
  <c r="V200" i="4"/>
  <c r="Z200" i="4"/>
  <c r="B201" i="4"/>
  <c r="Q201" i="4"/>
  <c r="R201" i="4"/>
  <c r="T201" i="4"/>
  <c r="U201" i="4"/>
  <c r="S201" i="4" s="1"/>
  <c r="V201" i="4"/>
  <c r="O201" i="4" s="1"/>
  <c r="Z201" i="4"/>
  <c r="B202" i="4"/>
  <c r="Q202" i="4"/>
  <c r="P202" i="4" s="1"/>
  <c r="R202" i="4"/>
  <c r="T202" i="4"/>
  <c r="U202" i="4"/>
  <c r="V202" i="4"/>
  <c r="O202" i="4" s="1"/>
  <c r="S189" i="7" s="1"/>
  <c r="AD189" i="7" s="1"/>
  <c r="Z202" i="4"/>
  <c r="B203" i="4"/>
  <c r="I203" i="4"/>
  <c r="O190" i="7" s="1"/>
  <c r="O203" i="4"/>
  <c r="S190" i="7" s="1"/>
  <c r="AD190" i="7" s="1"/>
  <c r="Q203" i="4"/>
  <c r="R203" i="4"/>
  <c r="P203" i="4" s="1"/>
  <c r="S203" i="4"/>
  <c r="T203" i="4"/>
  <c r="U203" i="4"/>
  <c r="V203" i="4"/>
  <c r="Z203" i="4"/>
  <c r="B204" i="4"/>
  <c r="Q204" i="4"/>
  <c r="P204" i="4" s="1"/>
  <c r="R204" i="4"/>
  <c r="T204" i="4"/>
  <c r="U204" i="4"/>
  <c r="V204" i="4"/>
  <c r="O204" i="4" s="1"/>
  <c r="Z204" i="4"/>
  <c r="B205" i="4"/>
  <c r="Q205" i="4"/>
  <c r="P205" i="4" s="1"/>
  <c r="R205" i="4"/>
  <c r="T205" i="4"/>
  <c r="S205" i="4" s="1"/>
  <c r="U205" i="4"/>
  <c r="V205" i="4"/>
  <c r="O205" i="4" s="1"/>
  <c r="S192" i="7" s="1"/>
  <c r="AD192" i="7" s="1"/>
  <c r="Z205" i="4"/>
  <c r="B206" i="4"/>
  <c r="I206" i="4"/>
  <c r="O193" i="7" s="1"/>
  <c r="O206" i="4"/>
  <c r="S193" i="7" s="1"/>
  <c r="AD193" i="7" s="1"/>
  <c r="Z206" i="4"/>
  <c r="B207" i="4"/>
  <c r="O207" i="4"/>
  <c r="Z207" i="4"/>
  <c r="B208" i="4"/>
  <c r="I208" i="4"/>
  <c r="O195" i="7" s="1"/>
  <c r="O208" i="4"/>
  <c r="S195" i="7" s="1"/>
  <c r="AD195" i="7" s="1"/>
  <c r="Z208" i="4"/>
  <c r="B209" i="4"/>
  <c r="O209" i="4"/>
  <c r="S196" i="7" s="1"/>
  <c r="AD196" i="7" s="1"/>
  <c r="Z209" i="4"/>
  <c r="B210" i="4"/>
  <c r="I210" i="4"/>
  <c r="O197" i="7" s="1"/>
  <c r="O210" i="4"/>
  <c r="S197" i="7" s="1"/>
  <c r="AD197" i="7" s="1"/>
  <c r="Z210" i="4"/>
  <c r="B211" i="4"/>
  <c r="O211" i="4"/>
  <c r="P211" i="4"/>
  <c r="Q211" i="4"/>
  <c r="R211" i="4"/>
  <c r="T211" i="4"/>
  <c r="S211" i="4" s="1"/>
  <c r="U211" i="4"/>
  <c r="V211" i="4"/>
  <c r="Z211" i="4"/>
  <c r="B212" i="4"/>
  <c r="I212" i="4"/>
  <c r="O199" i="7" s="1"/>
  <c r="O212" i="4"/>
  <c r="S199" i="7" s="1"/>
  <c r="AD199" i="7" s="1"/>
  <c r="P212" i="4"/>
  <c r="Q212" i="4"/>
  <c r="R212" i="4"/>
  <c r="T212" i="4"/>
  <c r="S212" i="4" s="1"/>
  <c r="U212" i="4"/>
  <c r="V212" i="4"/>
  <c r="Z212" i="4"/>
  <c r="B213" i="4"/>
  <c r="Q213" i="4"/>
  <c r="P213" i="4" s="1"/>
  <c r="R213" i="4"/>
  <c r="T213" i="4"/>
  <c r="U213" i="4"/>
  <c r="S213" i="4" s="1"/>
  <c r="V213" i="4"/>
  <c r="O213" i="4" s="1"/>
  <c r="Z213" i="4"/>
  <c r="B214" i="4"/>
  <c r="O214" i="4"/>
  <c r="Q214" i="4"/>
  <c r="R214" i="4"/>
  <c r="P214" i="4" s="1"/>
  <c r="T214" i="4"/>
  <c r="S214" i="4" s="1"/>
  <c r="U214" i="4"/>
  <c r="V214" i="4"/>
  <c r="Z214" i="4"/>
  <c r="B215" i="4"/>
  <c r="I215" i="4"/>
  <c r="O202" i="7" s="1"/>
  <c r="O215" i="4"/>
  <c r="S202" i="7" s="1"/>
  <c r="AD202" i="7" s="1"/>
  <c r="Q215" i="4"/>
  <c r="P215" i="4" s="1"/>
  <c r="R215" i="4"/>
  <c r="T215" i="4"/>
  <c r="S215" i="4" s="1"/>
  <c r="U215" i="4"/>
  <c r="V215" i="4"/>
  <c r="Z215" i="4"/>
  <c r="B216" i="4"/>
  <c r="P216" i="4"/>
  <c r="Q216" i="4"/>
  <c r="R216" i="4"/>
  <c r="T216" i="4"/>
  <c r="U216" i="4"/>
  <c r="V216" i="4"/>
  <c r="O216" i="4" s="1"/>
  <c r="Z216" i="4"/>
  <c r="B217" i="4"/>
  <c r="O217" i="4"/>
  <c r="P217" i="4"/>
  <c r="Q217" i="4"/>
  <c r="R217" i="4"/>
  <c r="S217" i="4"/>
  <c r="T217" i="4"/>
  <c r="U217" i="4"/>
  <c r="V217" i="4"/>
  <c r="Z217" i="4"/>
  <c r="B218" i="4"/>
  <c r="O218" i="4"/>
  <c r="S205" i="7" s="1"/>
  <c r="AD205" i="7" s="1"/>
  <c r="Z218" i="4"/>
  <c r="I218" i="4" s="1"/>
  <c r="O205" i="7" s="1"/>
  <c r="B219" i="4"/>
  <c r="O219" i="4"/>
  <c r="Z219" i="4"/>
  <c r="B220" i="4"/>
  <c r="O220" i="4"/>
  <c r="S207" i="7" s="1"/>
  <c r="AD207" i="7" s="1"/>
  <c r="Z220" i="4"/>
  <c r="I220" i="4" s="1"/>
  <c r="O207" i="7" s="1"/>
  <c r="B221" i="4"/>
  <c r="I221" i="4"/>
  <c r="O208" i="7" s="1"/>
  <c r="O221" i="4"/>
  <c r="S208" i="7" s="1"/>
  <c r="AD208" i="7" s="1"/>
  <c r="Z221" i="4"/>
  <c r="B222" i="4"/>
  <c r="O222" i="4"/>
  <c r="Z222" i="4"/>
  <c r="I222" i="4" s="1"/>
  <c r="O209" i="7" s="1"/>
  <c r="B223" i="4"/>
  <c r="O223" i="4"/>
  <c r="S210" i="7" s="1"/>
  <c r="AD210" i="7" s="1"/>
  <c r="Q223" i="4"/>
  <c r="R223" i="4"/>
  <c r="T223" i="4"/>
  <c r="S223" i="4" s="1"/>
  <c r="U223" i="4"/>
  <c r="V223" i="4"/>
  <c r="Z223" i="4"/>
  <c r="B224" i="4"/>
  <c r="I224" i="4"/>
  <c r="O211" i="7" s="1"/>
  <c r="O224" i="4"/>
  <c r="S211" i="7" s="1"/>
  <c r="AD211" i="7" s="1"/>
  <c r="Q224" i="4"/>
  <c r="R224" i="4"/>
  <c r="T224" i="4"/>
  <c r="S224" i="4" s="1"/>
  <c r="U224" i="4"/>
  <c r="V224" i="4"/>
  <c r="Z224" i="4"/>
  <c r="B225" i="4"/>
  <c r="O225" i="4"/>
  <c r="P225" i="4"/>
  <c r="Q225" i="4"/>
  <c r="R225" i="4"/>
  <c r="T225" i="4"/>
  <c r="S225" i="4" s="1"/>
  <c r="U225" i="4"/>
  <c r="V225" i="4"/>
  <c r="Z225" i="4"/>
  <c r="B226" i="4"/>
  <c r="I226" i="4"/>
  <c r="O213" i="7" s="1"/>
  <c r="O226" i="4"/>
  <c r="S213" i="7" s="1"/>
  <c r="AD213" i="7" s="1"/>
  <c r="Q226" i="4"/>
  <c r="R226" i="4"/>
  <c r="P226" i="4" s="1"/>
  <c r="S226" i="4"/>
  <c r="T226" i="4"/>
  <c r="U226" i="4"/>
  <c r="V226" i="4"/>
  <c r="Z226" i="4"/>
  <c r="B227" i="4"/>
  <c r="Q227" i="4"/>
  <c r="R227" i="4"/>
  <c r="T227" i="4"/>
  <c r="S227" i="4" s="1"/>
  <c r="U227" i="4"/>
  <c r="V227" i="4"/>
  <c r="O227" i="4" s="1"/>
  <c r="Z227" i="4"/>
  <c r="B228" i="4"/>
  <c r="O228" i="4"/>
  <c r="S215" i="7" s="1"/>
  <c r="AD215" i="7" s="1"/>
  <c r="Q228" i="4"/>
  <c r="P228" i="4" s="1"/>
  <c r="R228" i="4"/>
  <c r="T228" i="4"/>
  <c r="S228" i="4" s="1"/>
  <c r="U228" i="4"/>
  <c r="V228" i="4"/>
  <c r="Z228" i="4"/>
  <c r="B229" i="4"/>
  <c r="I229" i="4"/>
  <c r="O216" i="7" s="1"/>
  <c r="O229" i="4"/>
  <c r="S216" i="7" s="1"/>
  <c r="AD216" i="7" s="1"/>
  <c r="Q229" i="4"/>
  <c r="R229" i="4"/>
  <c r="P229" i="4" s="1"/>
  <c r="T229" i="4"/>
  <c r="S229" i="4" s="1"/>
  <c r="U229" i="4"/>
  <c r="V229" i="4"/>
  <c r="Z229" i="4"/>
  <c r="B230" i="4"/>
  <c r="O230" i="4"/>
  <c r="Z230" i="4"/>
  <c r="B231" i="4"/>
  <c r="O231" i="4"/>
  <c r="Z231" i="4"/>
  <c r="B232" i="4"/>
  <c r="O232" i="4"/>
  <c r="Z232" i="4"/>
  <c r="B233" i="4"/>
  <c r="I233" i="4"/>
  <c r="O220" i="7" s="1"/>
  <c r="O233" i="4"/>
  <c r="S220" i="7" s="1"/>
  <c r="AD220" i="7" s="1"/>
  <c r="Z233" i="4"/>
  <c r="B234" i="4"/>
  <c r="O234" i="4"/>
  <c r="Z234" i="4"/>
  <c r="B235" i="4"/>
  <c r="O235" i="4"/>
  <c r="S222" i="7" s="1"/>
  <c r="AD222" i="7" s="1"/>
  <c r="Q235" i="4"/>
  <c r="R235" i="4"/>
  <c r="S235" i="4"/>
  <c r="T235" i="4"/>
  <c r="U235" i="4"/>
  <c r="V235" i="4"/>
  <c r="Z235" i="4"/>
  <c r="B236" i="4"/>
  <c r="Q236" i="4"/>
  <c r="R236" i="4"/>
  <c r="S236" i="4"/>
  <c r="T236" i="4"/>
  <c r="U236" i="4"/>
  <c r="V236" i="4"/>
  <c r="O236" i="4" s="1"/>
  <c r="Z236" i="4"/>
  <c r="B237" i="4"/>
  <c r="O237" i="4"/>
  <c r="S224" i="7" s="1"/>
  <c r="AD224" i="7" s="1"/>
  <c r="Q237" i="4"/>
  <c r="P237" i="4" s="1"/>
  <c r="R237" i="4"/>
  <c r="T237" i="4"/>
  <c r="S237" i="4" s="1"/>
  <c r="U237" i="4"/>
  <c r="V237" i="4"/>
  <c r="Z237" i="4"/>
  <c r="B238" i="4"/>
  <c r="I238" i="4"/>
  <c r="O225" i="7" s="1"/>
  <c r="O238" i="4"/>
  <c r="S225" i="7" s="1"/>
  <c r="AD225" i="7" s="1"/>
  <c r="Q238" i="4"/>
  <c r="R238" i="4"/>
  <c r="S238" i="4"/>
  <c r="T238" i="4"/>
  <c r="U238" i="4"/>
  <c r="V238" i="4"/>
  <c r="Z238" i="4"/>
  <c r="B239" i="4"/>
  <c r="O239" i="4"/>
  <c r="Q239" i="4"/>
  <c r="P239" i="4" s="1"/>
  <c r="R239" i="4"/>
  <c r="T239" i="4"/>
  <c r="U239" i="4"/>
  <c r="S239" i="4" s="1"/>
  <c r="V239" i="4"/>
  <c r="Z239" i="4"/>
  <c r="B240" i="4"/>
  <c r="O240" i="4"/>
  <c r="S227" i="7" s="1"/>
  <c r="AD227" i="7" s="1"/>
  <c r="Q240" i="4"/>
  <c r="P240" i="4" s="1"/>
  <c r="R240" i="4"/>
  <c r="T240" i="4"/>
  <c r="S240" i="4" s="1"/>
  <c r="U240" i="4"/>
  <c r="V240" i="4"/>
  <c r="Z240" i="4"/>
  <c r="B241" i="4"/>
  <c r="I241" i="4"/>
  <c r="O228" i="7" s="1"/>
  <c r="O241" i="4"/>
  <c r="S228" i="7" s="1"/>
  <c r="AD228" i="7" s="1"/>
  <c r="Q241" i="4"/>
  <c r="R241" i="4"/>
  <c r="S241" i="4"/>
  <c r="T241" i="4"/>
  <c r="U241" i="4"/>
  <c r="V241" i="4"/>
  <c r="Z241" i="4"/>
  <c r="B242" i="4"/>
  <c r="O242" i="4"/>
  <c r="Z242" i="4"/>
  <c r="B243" i="4"/>
  <c r="I243" i="4"/>
  <c r="O230" i="7" s="1"/>
  <c r="O243" i="4"/>
  <c r="S230" i="7" s="1"/>
  <c r="AD230" i="7" s="1"/>
  <c r="Z243" i="4"/>
  <c r="B244" i="4"/>
  <c r="O244" i="4"/>
  <c r="Z244" i="4"/>
  <c r="B245" i="4"/>
  <c r="I245" i="4"/>
  <c r="O232" i="7" s="1"/>
  <c r="O245" i="4"/>
  <c r="S232" i="7" s="1"/>
  <c r="AD232" i="7" s="1"/>
  <c r="Z245" i="4"/>
  <c r="B246" i="4"/>
  <c r="O246" i="4"/>
  <c r="Z246" i="4"/>
  <c r="B247" i="4"/>
  <c r="I247" i="4"/>
  <c r="O234" i="7" s="1"/>
  <c r="O247" i="4"/>
  <c r="S234" i="7" s="1"/>
  <c r="AD234" i="7" s="1"/>
  <c r="Q247" i="4"/>
  <c r="P247" i="4" s="1"/>
  <c r="R247" i="4"/>
  <c r="T247" i="4"/>
  <c r="S247" i="4" s="1"/>
  <c r="U247" i="4"/>
  <c r="V247" i="4"/>
  <c r="Z247" i="4"/>
  <c r="B248" i="4"/>
  <c r="O248" i="4"/>
  <c r="Q248" i="4"/>
  <c r="P248" i="4" s="1"/>
  <c r="R248" i="4"/>
  <c r="S248" i="4"/>
  <c r="T248" i="4"/>
  <c r="U248" i="4"/>
  <c r="V248" i="4"/>
  <c r="Z248" i="4"/>
  <c r="B249" i="4"/>
  <c r="I249" i="4"/>
  <c r="O236" i="7" s="1"/>
  <c r="O249" i="4"/>
  <c r="S236" i="7" s="1"/>
  <c r="AD236" i="7" s="1"/>
  <c r="Q249" i="4"/>
  <c r="R249" i="4"/>
  <c r="P249" i="4" s="1"/>
  <c r="T249" i="4"/>
  <c r="S249" i="4" s="1"/>
  <c r="U249" i="4"/>
  <c r="V249" i="4"/>
  <c r="Z249" i="4"/>
  <c r="B250" i="4"/>
  <c r="I250" i="4"/>
  <c r="O237" i="7" s="1"/>
  <c r="O250" i="4"/>
  <c r="S237" i="7" s="1"/>
  <c r="AD237" i="7" s="1"/>
  <c r="Q250" i="4"/>
  <c r="P250" i="4" s="1"/>
  <c r="R250" i="4"/>
  <c r="T250" i="4"/>
  <c r="S250" i="4" s="1"/>
  <c r="U250" i="4"/>
  <c r="V250" i="4"/>
  <c r="Z250" i="4"/>
  <c r="B251" i="4"/>
  <c r="O251" i="4"/>
  <c r="P251" i="4"/>
  <c r="Q251" i="4"/>
  <c r="R251" i="4"/>
  <c r="T251" i="4"/>
  <c r="S251" i="4" s="1"/>
  <c r="U251" i="4"/>
  <c r="V251" i="4"/>
  <c r="Z251" i="4"/>
  <c r="B252" i="4"/>
  <c r="I252" i="4"/>
  <c r="O239" i="7" s="1"/>
  <c r="O252" i="4"/>
  <c r="S239" i="7" s="1"/>
  <c r="AD239" i="7" s="1"/>
  <c r="Q252" i="4"/>
  <c r="P252" i="4" s="1"/>
  <c r="R252" i="4"/>
  <c r="S252" i="4"/>
  <c r="T252" i="4"/>
  <c r="U252" i="4"/>
  <c r="V252" i="4"/>
  <c r="Z252" i="4"/>
  <c r="B253" i="4"/>
  <c r="Q253" i="4"/>
  <c r="P253" i="4" s="1"/>
  <c r="R253" i="4"/>
  <c r="T253" i="4"/>
  <c r="S253" i="4" s="1"/>
  <c r="U253" i="4"/>
  <c r="V253" i="4"/>
  <c r="O253" i="4" s="1"/>
  <c r="Z253" i="4"/>
  <c r="B254" i="4"/>
  <c r="O254" i="4"/>
  <c r="S241" i="7" s="1"/>
  <c r="AD241" i="7" s="1"/>
  <c r="Z254" i="4"/>
  <c r="I254" i="4" s="1"/>
  <c r="O241" i="7" s="1"/>
  <c r="B255" i="4"/>
  <c r="O255" i="4"/>
  <c r="S242" i="7" s="1"/>
  <c r="AD242" i="7" s="1"/>
  <c r="Z255" i="4"/>
  <c r="I255" i="4" s="1"/>
  <c r="O242" i="7" s="1"/>
  <c r="B256" i="4"/>
  <c r="I256" i="4"/>
  <c r="O243" i="7" s="1"/>
  <c r="O256" i="4"/>
  <c r="S243" i="7" s="1"/>
  <c r="AD243" i="7" s="1"/>
  <c r="Z256" i="4"/>
  <c r="B257" i="4"/>
  <c r="O257" i="4"/>
  <c r="Z257" i="4"/>
  <c r="B258" i="4"/>
  <c r="I258" i="4"/>
  <c r="O245" i="7" s="1"/>
  <c r="O258" i="4"/>
  <c r="S245" i="7" s="1"/>
  <c r="AD245" i="7" s="1"/>
  <c r="Z258" i="4"/>
  <c r="B259" i="4"/>
  <c r="O259" i="4"/>
  <c r="P259" i="4"/>
  <c r="Q259" i="4"/>
  <c r="R259" i="4"/>
  <c r="V259" i="4"/>
  <c r="Z259" i="4"/>
  <c r="B260" i="4"/>
  <c r="O260" i="4"/>
  <c r="Q260" i="4"/>
  <c r="P260" i="4" s="1"/>
  <c r="R260" i="4"/>
  <c r="V260" i="4"/>
  <c r="Z260" i="4"/>
  <c r="B261" i="4"/>
  <c r="Q261" i="4"/>
  <c r="R261" i="4"/>
  <c r="V261" i="4"/>
  <c r="O261" i="4" s="1"/>
  <c r="Z261" i="4"/>
  <c r="I261" i="4" s="1"/>
  <c r="O248" i="7" s="1"/>
  <c r="B262" i="4"/>
  <c r="O262" i="4"/>
  <c r="S249" i="7" s="1"/>
  <c r="Q262" i="4"/>
  <c r="P262" i="4" s="1"/>
  <c r="R262" i="4"/>
  <c r="V262" i="4"/>
  <c r="Z262" i="4"/>
  <c r="B263" i="4"/>
  <c r="I263" i="4"/>
  <c r="O250" i="7" s="1"/>
  <c r="O263" i="4"/>
  <c r="S250" i="7" s="1"/>
  <c r="AD250" i="7" s="1"/>
  <c r="P263" i="4"/>
  <c r="Q263" i="4"/>
  <c r="R263" i="4"/>
  <c r="V263" i="4"/>
  <c r="Z263" i="4"/>
  <c r="B264" i="4"/>
  <c r="Q264" i="4"/>
  <c r="P264" i="4" s="1"/>
  <c r="R264" i="4"/>
  <c r="V264" i="4"/>
  <c r="O264" i="4" s="1"/>
  <c r="Z264" i="4"/>
  <c r="B265" i="4"/>
  <c r="Q265" i="4"/>
  <c r="R265" i="4"/>
  <c r="V265" i="4"/>
  <c r="O265" i="4" s="1"/>
  <c r="S252" i="7" s="1"/>
  <c r="AD252" i="7" s="1"/>
  <c r="Z265" i="4"/>
  <c r="B266" i="4"/>
  <c r="I266" i="4"/>
  <c r="O253" i="7" s="1"/>
  <c r="O266" i="4"/>
  <c r="S253" i="7" s="1"/>
  <c r="AD253" i="7" s="1"/>
  <c r="Z266" i="4"/>
  <c r="B267" i="4"/>
  <c r="O267" i="4"/>
  <c r="S254" i="7" s="1"/>
  <c r="AD254" i="7" s="1"/>
  <c r="Z267" i="4"/>
  <c r="B268" i="4"/>
  <c r="I268" i="4"/>
  <c r="O255" i="7" s="1"/>
  <c r="O268" i="4"/>
  <c r="Z268" i="4"/>
  <c r="B269" i="4"/>
  <c r="O269" i="4"/>
  <c r="Z269" i="4"/>
  <c r="B270" i="4"/>
  <c r="O270" i="4"/>
  <c r="Z270" i="4"/>
  <c r="B271" i="4"/>
  <c r="Q271" i="4"/>
  <c r="R271" i="4"/>
  <c r="V271" i="4"/>
  <c r="O271" i="4" s="1"/>
  <c r="Z271" i="4"/>
  <c r="B272" i="4"/>
  <c r="Q272" i="4"/>
  <c r="P272" i="4" s="1"/>
  <c r="R272" i="4"/>
  <c r="V272" i="4"/>
  <c r="O272" i="4" s="1"/>
  <c r="S259" i="7" s="1"/>
  <c r="AD259" i="7" s="1"/>
  <c r="Z272" i="4"/>
  <c r="B273" i="4"/>
  <c r="O273" i="4"/>
  <c r="S260" i="7" s="1"/>
  <c r="AD260" i="7" s="1"/>
  <c r="Q273" i="4"/>
  <c r="P273" i="4" s="1"/>
  <c r="R273" i="4"/>
  <c r="V273" i="4"/>
  <c r="Z273" i="4"/>
  <c r="B274" i="4"/>
  <c r="O274" i="4"/>
  <c r="P274" i="4"/>
  <c r="Q274" i="4"/>
  <c r="R274" i="4"/>
  <c r="V274" i="4"/>
  <c r="Z274" i="4"/>
  <c r="B275" i="4"/>
  <c r="Q275" i="4"/>
  <c r="R275" i="4"/>
  <c r="V275" i="4"/>
  <c r="O275" i="4" s="1"/>
  <c r="Z275" i="4"/>
  <c r="B276" i="4"/>
  <c r="P276" i="4"/>
  <c r="Q276" i="4"/>
  <c r="R276" i="4"/>
  <c r="V276" i="4"/>
  <c r="O276" i="4" s="1"/>
  <c r="S263" i="7" s="1"/>
  <c r="AD263" i="7" s="1"/>
  <c r="Z276" i="4"/>
  <c r="B277" i="4"/>
  <c r="I277" i="4"/>
  <c r="O264" i="7" s="1"/>
  <c r="O277" i="4"/>
  <c r="S264" i="7" s="1"/>
  <c r="AD264" i="7" s="1"/>
  <c r="Q277" i="4"/>
  <c r="P277" i="4" s="1"/>
  <c r="R277" i="4"/>
  <c r="V277" i="4"/>
  <c r="Z277" i="4"/>
  <c r="B278" i="4"/>
  <c r="O278" i="4"/>
  <c r="Z278" i="4"/>
  <c r="B279" i="4"/>
  <c r="O279" i="4"/>
  <c r="Z279" i="4"/>
  <c r="B280" i="4"/>
  <c r="O280" i="4"/>
  <c r="S267" i="7" s="1"/>
  <c r="Z280" i="4"/>
  <c r="I280" i="4" s="1"/>
  <c r="O267" i="7" s="1"/>
  <c r="B281" i="4"/>
  <c r="O281" i="4"/>
  <c r="S268" i="7" s="1"/>
  <c r="AD268" i="7" s="1"/>
  <c r="Z281" i="4"/>
  <c r="I281" i="4" s="1"/>
  <c r="O268" i="7" s="1"/>
  <c r="B282" i="4"/>
  <c r="O282" i="4"/>
  <c r="S269" i="7" s="1"/>
  <c r="AD269" i="7" s="1"/>
  <c r="Z282" i="4"/>
  <c r="I282" i="4" s="1"/>
  <c r="B283" i="4"/>
  <c r="I283" i="4"/>
  <c r="O270" i="7" s="1"/>
  <c r="Q283" i="4"/>
  <c r="P283" i="4" s="1"/>
  <c r="R283" i="4"/>
  <c r="V283" i="4"/>
  <c r="O283" i="4" s="1"/>
  <c r="S270" i="7" s="1"/>
  <c r="AD270" i="7" s="1"/>
  <c r="Z283" i="4"/>
  <c r="B284" i="4"/>
  <c r="O284" i="4"/>
  <c r="P284" i="4"/>
  <c r="Q284" i="4"/>
  <c r="R284" i="4"/>
  <c r="V284" i="4"/>
  <c r="Z284" i="4"/>
  <c r="B285" i="4"/>
  <c r="O285" i="4"/>
  <c r="Q285" i="4"/>
  <c r="P285" i="4" s="1"/>
  <c r="R285" i="4"/>
  <c r="V285" i="4"/>
  <c r="Z285" i="4"/>
  <c r="B286" i="4"/>
  <c r="I286" i="4"/>
  <c r="O273" i="7" s="1"/>
  <c r="Q286" i="4"/>
  <c r="R286" i="4"/>
  <c r="P286" i="4" s="1"/>
  <c r="V286" i="4"/>
  <c r="O286" i="4" s="1"/>
  <c r="S273" i="7" s="1"/>
  <c r="AD273" i="7" s="1"/>
  <c r="Z286" i="4"/>
  <c r="B287" i="4"/>
  <c r="Q287" i="4"/>
  <c r="P287" i="4" s="1"/>
  <c r="R287" i="4"/>
  <c r="V287" i="4"/>
  <c r="O287" i="4" s="1"/>
  <c r="Z287" i="4"/>
  <c r="B288" i="4"/>
  <c r="O288" i="4"/>
  <c r="S275" i="7" s="1"/>
  <c r="AD275" i="7" s="1"/>
  <c r="Q288" i="4"/>
  <c r="P288" i="4" s="1"/>
  <c r="R288" i="4"/>
  <c r="V288" i="4"/>
  <c r="Z288" i="4"/>
  <c r="I288" i="4" s="1"/>
  <c r="O275" i="7" s="1"/>
  <c r="B289" i="4"/>
  <c r="Q289" i="4"/>
  <c r="R289" i="4"/>
  <c r="V289" i="4"/>
  <c r="O289" i="4" s="1"/>
  <c r="Z289" i="4"/>
  <c r="B290" i="4"/>
  <c r="O290" i="4"/>
  <c r="S277" i="7" s="1"/>
  <c r="AD277" i="7" s="1"/>
  <c r="Z290" i="4"/>
  <c r="I290" i="4" s="1"/>
  <c r="O277" i="7" s="1"/>
  <c r="B291" i="4"/>
  <c r="O291" i="4"/>
  <c r="S278" i="7" s="1"/>
  <c r="Z291" i="4"/>
  <c r="I291" i="4" s="1"/>
  <c r="O278" i="7" s="1"/>
  <c r="B292" i="4"/>
  <c r="O292" i="4"/>
  <c r="S279" i="7" s="1"/>
  <c r="AD279" i="7" s="1"/>
  <c r="Z292" i="4"/>
  <c r="I292" i="4" s="1"/>
  <c r="O279" i="7" s="1"/>
  <c r="B293" i="4"/>
  <c r="O293" i="4"/>
  <c r="Z293" i="4"/>
  <c r="B294" i="4"/>
  <c r="O294" i="4"/>
  <c r="Z294" i="4"/>
  <c r="B295" i="4"/>
  <c r="P295" i="4"/>
  <c r="Q295" i="4"/>
  <c r="R295" i="4"/>
  <c r="V295" i="4"/>
  <c r="O295" i="4" s="1"/>
  <c r="Z295" i="4"/>
  <c r="B296" i="4"/>
  <c r="I296" i="4"/>
  <c r="O283" i="7" s="1"/>
  <c r="Q296" i="4"/>
  <c r="P296" i="4" s="1"/>
  <c r="R296" i="4"/>
  <c r="V296" i="4"/>
  <c r="O296" i="4" s="1"/>
  <c r="S283" i="7" s="1"/>
  <c r="AD283" i="7" s="1"/>
  <c r="Z296" i="4"/>
  <c r="B297" i="4"/>
  <c r="O297" i="4"/>
  <c r="Q297" i="4"/>
  <c r="R297" i="4"/>
  <c r="P297" i="4" s="1"/>
  <c r="V297" i="4"/>
  <c r="Z297" i="4"/>
  <c r="B298" i="4"/>
  <c r="O298" i="4"/>
  <c r="I298" i="4" s="1"/>
  <c r="O285" i="7" s="1"/>
  <c r="P298" i="4"/>
  <c r="Q298" i="4"/>
  <c r="R298" i="4"/>
  <c r="V298" i="4"/>
  <c r="Z298" i="4"/>
  <c r="B299" i="4"/>
  <c r="O299" i="4"/>
  <c r="P299" i="4"/>
  <c r="Q299" i="4"/>
  <c r="R299" i="4"/>
  <c r="V299" i="4"/>
  <c r="Z299" i="4"/>
  <c r="B300" i="4"/>
  <c r="Q300" i="4"/>
  <c r="P300" i="4" s="1"/>
  <c r="R300" i="4"/>
  <c r="V300" i="4"/>
  <c r="O300" i="4" s="1"/>
  <c r="S287" i="7" s="1"/>
  <c r="AD287" i="7" s="1"/>
  <c r="Z300" i="4"/>
  <c r="B301" i="4"/>
  <c r="I301" i="4"/>
  <c r="O288" i="7" s="1"/>
  <c r="Q301" i="4"/>
  <c r="R301" i="4"/>
  <c r="P301" i="4" s="1"/>
  <c r="V301" i="4"/>
  <c r="O301" i="4" s="1"/>
  <c r="Z301" i="4"/>
  <c r="B302" i="4"/>
  <c r="I302" i="4"/>
  <c r="O289" i="7" s="1"/>
  <c r="O302" i="4"/>
  <c r="S289" i="7" s="1"/>
  <c r="AD289" i="7" s="1"/>
  <c r="Z302" i="4"/>
  <c r="B303" i="4"/>
  <c r="I303" i="4"/>
  <c r="O290" i="7" s="1"/>
  <c r="O303" i="4"/>
  <c r="S290" i="7" s="1"/>
  <c r="AD290" i="7" s="1"/>
  <c r="Z303" i="4"/>
  <c r="B304" i="4"/>
  <c r="O304" i="4"/>
  <c r="I304" i="4" s="1"/>
  <c r="O291" i="7" s="1"/>
  <c r="Z304" i="4"/>
  <c r="B305" i="4"/>
  <c r="O305" i="4"/>
  <c r="Z305" i="4"/>
  <c r="B306" i="4"/>
  <c r="O306" i="4"/>
  <c r="Z306" i="4"/>
  <c r="I306" i="4" s="1"/>
  <c r="O293" i="7" s="1"/>
  <c r="B307" i="4"/>
  <c r="Q307" i="4"/>
  <c r="P307" i="4" s="1"/>
  <c r="R307" i="4"/>
  <c r="V307" i="4"/>
  <c r="O307" i="4" s="1"/>
  <c r="S294" i="7" s="1"/>
  <c r="AD294" i="7" s="1"/>
  <c r="Z307" i="4"/>
  <c r="B308" i="4"/>
  <c r="Q308" i="4"/>
  <c r="R308" i="4"/>
  <c r="P308" i="4" s="1"/>
  <c r="V308" i="4"/>
  <c r="O308" i="4" s="1"/>
  <c r="S295" i="7" s="1"/>
  <c r="AD295" i="7" s="1"/>
  <c r="Z308" i="4"/>
  <c r="B309" i="4"/>
  <c r="I309" i="4"/>
  <c r="O296" i="7" s="1"/>
  <c r="O309" i="4"/>
  <c r="Q309" i="4"/>
  <c r="P309" i="4" s="1"/>
  <c r="R309" i="4"/>
  <c r="V309" i="4"/>
  <c r="Z309" i="4"/>
  <c r="B310" i="4"/>
  <c r="O310" i="4"/>
  <c r="P310" i="4"/>
  <c r="Q310" i="4"/>
  <c r="R310" i="4"/>
  <c r="V310" i="4"/>
  <c r="Z310" i="4"/>
  <c r="B311" i="4"/>
  <c r="Q311" i="4"/>
  <c r="P311" i="4" s="1"/>
  <c r="R311" i="4"/>
  <c r="V311" i="4"/>
  <c r="O311" i="4" s="1"/>
  <c r="Z311" i="4"/>
  <c r="B312" i="4"/>
  <c r="Q312" i="4"/>
  <c r="R312" i="4"/>
  <c r="P312" i="4" s="1"/>
  <c r="V312" i="4"/>
  <c r="O312" i="4" s="1"/>
  <c r="Z312" i="4"/>
  <c r="B313" i="4"/>
  <c r="I313" i="4"/>
  <c r="O300" i="7" s="1"/>
  <c r="O313" i="4"/>
  <c r="S300" i="7" s="1"/>
  <c r="AD300" i="7" s="1"/>
  <c r="Q313" i="4"/>
  <c r="P313" i="4" s="1"/>
  <c r="R313" i="4"/>
  <c r="V313" i="4"/>
  <c r="Z313" i="4"/>
  <c r="B314" i="4"/>
  <c r="O314" i="4"/>
  <c r="Z314" i="4"/>
  <c r="B315" i="4"/>
  <c r="O315" i="4"/>
  <c r="Z315" i="4"/>
  <c r="B316" i="4"/>
  <c r="O316" i="4"/>
  <c r="S303" i="7" s="1"/>
  <c r="AD303" i="7" s="1"/>
  <c r="Z316" i="4"/>
  <c r="I316" i="4" s="1"/>
  <c r="O303" i="7" s="1"/>
  <c r="B317" i="4"/>
  <c r="O317" i="4"/>
  <c r="S304" i="7" s="1"/>
  <c r="AD304" i="7" s="1"/>
  <c r="Z317" i="4"/>
  <c r="I317" i="4" s="1"/>
  <c r="O304" i="7" s="1"/>
  <c r="B318" i="4"/>
  <c r="O318" i="4"/>
  <c r="S305" i="7" s="1"/>
  <c r="AD305" i="7" s="1"/>
  <c r="Z318" i="4"/>
  <c r="I318" i="4" s="1"/>
  <c r="O305" i="7" s="1"/>
  <c r="B319" i="4"/>
  <c r="I319" i="4"/>
  <c r="O306" i="7" s="1"/>
  <c r="Q319" i="4"/>
  <c r="P319" i="4" s="1"/>
  <c r="R319" i="4"/>
  <c r="V319" i="4"/>
  <c r="O319" i="4" s="1"/>
  <c r="S306" i="7" s="1"/>
  <c r="AD306" i="7" s="1"/>
  <c r="Z319" i="4"/>
  <c r="B320" i="4"/>
  <c r="O320" i="4"/>
  <c r="S307" i="7" s="1"/>
  <c r="AD307" i="7" s="1"/>
  <c r="Q320" i="4"/>
  <c r="P320" i="4" s="1"/>
  <c r="R320" i="4"/>
  <c r="V320" i="4"/>
  <c r="Z320" i="4"/>
  <c r="B321" i="4"/>
  <c r="O321" i="4"/>
  <c r="Q321" i="4"/>
  <c r="R321" i="4"/>
  <c r="P321" i="4" s="1"/>
  <c r="V321" i="4"/>
  <c r="Z321" i="4"/>
  <c r="B322" i="4"/>
  <c r="Q322" i="4"/>
  <c r="P322" i="4" s="1"/>
  <c r="R322" i="4"/>
  <c r="V322" i="4"/>
  <c r="O322" i="4" s="1"/>
  <c r="Z322" i="4"/>
  <c r="B323" i="4"/>
  <c r="I323" i="4"/>
  <c r="O310" i="7" s="1"/>
  <c r="Q323" i="4"/>
  <c r="R323" i="4"/>
  <c r="V323" i="4"/>
  <c r="O323" i="4" s="1"/>
  <c r="S310" i="7" s="1"/>
  <c r="AD310" i="7" s="1"/>
  <c r="Z323" i="4"/>
  <c r="B324" i="4"/>
  <c r="O324" i="4"/>
  <c r="S311" i="7" s="1"/>
  <c r="AD311" i="7" s="1"/>
  <c r="P324" i="4"/>
  <c r="Q324" i="4"/>
  <c r="R324" i="4"/>
  <c r="V324" i="4"/>
  <c r="Z324" i="4"/>
  <c r="B325" i="4"/>
  <c r="O325" i="4"/>
  <c r="Q325" i="4"/>
  <c r="R325" i="4"/>
  <c r="P325" i="4" s="1"/>
  <c r="V325" i="4"/>
  <c r="Z325" i="4"/>
  <c r="B326" i="4"/>
  <c r="O326" i="4"/>
  <c r="S313" i="7" s="1"/>
  <c r="AD313" i="7" s="1"/>
  <c r="Z326" i="4"/>
  <c r="I326" i="4" s="1"/>
  <c r="O313" i="7" s="1"/>
  <c r="B327" i="4"/>
  <c r="O327" i="4"/>
  <c r="S314" i="7" s="1"/>
  <c r="AD314" i="7" s="1"/>
  <c r="Z327" i="4"/>
  <c r="I327" i="4" s="1"/>
  <c r="O314" i="7" s="1"/>
  <c r="B328" i="4"/>
  <c r="O328" i="4"/>
  <c r="S315" i="7" s="1"/>
  <c r="AD315" i="7" s="1"/>
  <c r="Z328" i="4"/>
  <c r="I328" i="4" s="1"/>
  <c r="O315" i="7" s="1"/>
  <c r="B329" i="4"/>
  <c r="I329" i="4"/>
  <c r="O316" i="7" s="1"/>
  <c r="O329" i="4"/>
  <c r="S316" i="7" s="1"/>
  <c r="AD316" i="7" s="1"/>
  <c r="Z329" i="4"/>
  <c r="B330" i="4"/>
  <c r="O330" i="4"/>
  <c r="S317" i="7" s="1"/>
  <c r="AD317" i="7" s="1"/>
  <c r="Z330" i="4"/>
  <c r="B331" i="4"/>
  <c r="O331" i="4"/>
  <c r="P331" i="4"/>
  <c r="Q331" i="4"/>
  <c r="R331" i="4"/>
  <c r="V331" i="4"/>
  <c r="Z331" i="4"/>
  <c r="B332" i="4"/>
  <c r="Q332" i="4"/>
  <c r="P332" i="4" s="1"/>
  <c r="R332" i="4"/>
  <c r="V332" i="4"/>
  <c r="O332" i="4" s="1"/>
  <c r="Z332" i="4"/>
  <c r="B333" i="4"/>
  <c r="Q333" i="4"/>
  <c r="R333" i="4"/>
  <c r="P333" i="4" s="1"/>
  <c r="V333" i="4"/>
  <c r="O333" i="4" s="1"/>
  <c r="Z333" i="4"/>
  <c r="B334" i="4"/>
  <c r="I334" i="4"/>
  <c r="O321" i="7" s="1"/>
  <c r="O334" i="4"/>
  <c r="Q334" i="4"/>
  <c r="P334" i="4" s="1"/>
  <c r="R334" i="4"/>
  <c r="V334" i="4"/>
  <c r="Z334" i="4"/>
  <c r="B335" i="4"/>
  <c r="O335" i="4"/>
  <c r="P335" i="4"/>
  <c r="Q335" i="4"/>
  <c r="R335" i="4"/>
  <c r="V335" i="4"/>
  <c r="Z335" i="4"/>
  <c r="B336" i="4"/>
  <c r="Q336" i="4"/>
  <c r="P336" i="4" s="1"/>
  <c r="R336" i="4"/>
  <c r="V336" i="4"/>
  <c r="O336" i="4" s="1"/>
  <c r="Z336" i="4"/>
  <c r="B337" i="4"/>
  <c r="Q337" i="4"/>
  <c r="R337" i="4"/>
  <c r="P337" i="4" s="1"/>
  <c r="V337" i="4"/>
  <c r="O337" i="4" s="1"/>
  <c r="Z337" i="4"/>
  <c r="B338" i="4"/>
  <c r="I338" i="4"/>
  <c r="O325" i="7" s="1"/>
  <c r="O338" i="4"/>
  <c r="S325" i="7" s="1"/>
  <c r="AD325" i="7" s="1"/>
  <c r="Z338" i="4"/>
  <c r="B339" i="4"/>
  <c r="O339" i="4"/>
  <c r="S326" i="7" s="1"/>
  <c r="AD326" i="7" s="1"/>
  <c r="Z339" i="4"/>
  <c r="B340" i="4"/>
  <c r="O340" i="4"/>
  <c r="Z340" i="4"/>
  <c r="B341" i="4"/>
  <c r="O341" i="4"/>
  <c r="I341" i="4" s="1"/>
  <c r="O328" i="7" s="1"/>
  <c r="Z341" i="4"/>
  <c r="B342" i="4"/>
  <c r="O342" i="4"/>
  <c r="S329" i="7" s="1"/>
  <c r="AD329" i="7" s="1"/>
  <c r="Z342" i="4"/>
  <c r="I342" i="4" s="1"/>
  <c r="B343" i="4"/>
  <c r="Q343" i="4"/>
  <c r="P343" i="4" s="1"/>
  <c r="R343" i="4"/>
  <c r="V343" i="4"/>
  <c r="O343" i="4" s="1"/>
  <c r="Z343" i="4"/>
  <c r="B344" i="4"/>
  <c r="I344" i="4"/>
  <c r="O331" i="7" s="1"/>
  <c r="Q344" i="4"/>
  <c r="R344" i="4"/>
  <c r="V344" i="4"/>
  <c r="O344" i="4" s="1"/>
  <c r="S331" i="7" s="1"/>
  <c r="AD331" i="7" s="1"/>
  <c r="Z344" i="4"/>
  <c r="B345" i="4"/>
  <c r="I345" i="4"/>
  <c r="O332" i="7" s="1"/>
  <c r="O345" i="4"/>
  <c r="S332" i="7" s="1"/>
  <c r="AD332" i="7" s="1"/>
  <c r="P345" i="4"/>
  <c r="Q345" i="4"/>
  <c r="R345" i="4"/>
  <c r="V345" i="4"/>
  <c r="Z345" i="4"/>
  <c r="B346" i="4"/>
  <c r="O346" i="4"/>
  <c r="Q346" i="4"/>
  <c r="R346" i="4"/>
  <c r="P346" i="4" s="1"/>
  <c r="V346" i="4"/>
  <c r="Z346" i="4"/>
  <c r="B347" i="4"/>
  <c r="Q347" i="4"/>
  <c r="P347" i="4" s="1"/>
  <c r="R347" i="4"/>
  <c r="V347" i="4"/>
  <c r="O347" i="4" s="1"/>
  <c r="Z347" i="4"/>
  <c r="B348" i="4"/>
  <c r="I348" i="4"/>
  <c r="O335" i="7" s="1"/>
  <c r="Q348" i="4"/>
  <c r="P348" i="4" s="1"/>
  <c r="R348" i="4"/>
  <c r="V348" i="4"/>
  <c r="O348" i="4" s="1"/>
  <c r="S335" i="7" s="1"/>
  <c r="Z348" i="4"/>
  <c r="B349" i="4"/>
  <c r="O349" i="4"/>
  <c r="S336" i="7" s="1"/>
  <c r="AD336" i="7" s="1"/>
  <c r="Q349" i="4"/>
  <c r="P349" i="4" s="1"/>
  <c r="R349" i="4"/>
  <c r="V349" i="4"/>
  <c r="Z349" i="4"/>
  <c r="B350" i="4"/>
  <c r="O350" i="4"/>
  <c r="Z350" i="4"/>
  <c r="B351" i="4"/>
  <c r="O351" i="4"/>
  <c r="S338" i="7" s="1"/>
  <c r="AD338" i="7" s="1"/>
  <c r="Z351" i="4"/>
  <c r="I351" i="4" s="1"/>
  <c r="O338" i="7" s="1"/>
  <c r="B352" i="4"/>
  <c r="O352" i="4"/>
  <c r="Z352" i="4"/>
  <c r="I352" i="4" s="1"/>
  <c r="O339" i="7" s="1"/>
  <c r="B353" i="4"/>
  <c r="O353" i="4"/>
  <c r="S340" i="7" s="1"/>
  <c r="AD340" i="7" s="1"/>
  <c r="Z353" i="4"/>
  <c r="I353" i="4" s="1"/>
  <c r="O340" i="7" s="1"/>
  <c r="B354" i="4"/>
  <c r="I354" i="4"/>
  <c r="O341" i="7" s="1"/>
  <c r="O354" i="4"/>
  <c r="Z354" i="4"/>
  <c r="B355" i="4"/>
  <c r="I355" i="4"/>
  <c r="O355" i="4"/>
  <c r="Q355" i="4"/>
  <c r="P355" i="4" s="1"/>
  <c r="R355" i="4"/>
  <c r="V355" i="4"/>
  <c r="Z355" i="4"/>
  <c r="B356" i="4"/>
  <c r="O356" i="4"/>
  <c r="P356" i="4"/>
  <c r="Q356" i="4"/>
  <c r="R356" i="4"/>
  <c r="V356" i="4"/>
  <c r="Z356" i="4"/>
  <c r="B357" i="4"/>
  <c r="Q357" i="4"/>
  <c r="R357" i="4"/>
  <c r="V357" i="4"/>
  <c r="O357" i="4" s="1"/>
  <c r="Z357" i="4"/>
  <c r="B358" i="4"/>
  <c r="Q358" i="4"/>
  <c r="R358" i="4"/>
  <c r="P358" i="4" s="1"/>
  <c r="V358" i="4"/>
  <c r="O358" i="4" s="1"/>
  <c r="Z358" i="4"/>
  <c r="B359" i="4"/>
  <c r="I359" i="4"/>
  <c r="O346" i="7" s="1"/>
  <c r="O359" i="4"/>
  <c r="S346" i="7" s="1"/>
  <c r="AD346" i="7" s="1"/>
  <c r="Q359" i="4"/>
  <c r="R359" i="4"/>
  <c r="P359" i="4" s="1"/>
  <c r="V359" i="4"/>
  <c r="Z359" i="4"/>
  <c r="B360" i="4"/>
  <c r="O360" i="4"/>
  <c r="P360" i="4"/>
  <c r="Q360" i="4"/>
  <c r="R360" i="4"/>
  <c r="V360" i="4"/>
  <c r="Z360" i="4"/>
  <c r="B361" i="4"/>
  <c r="Q361" i="4"/>
  <c r="R361" i="4"/>
  <c r="V361" i="4"/>
  <c r="O361" i="4" s="1"/>
  <c r="Z361" i="4"/>
  <c r="B362" i="4"/>
  <c r="V362" i="4"/>
  <c r="O362" i="4" s="1"/>
  <c r="Z362" i="4"/>
  <c r="B363" i="4"/>
  <c r="I363" i="4"/>
  <c r="O350" i="7" s="1"/>
  <c r="O363" i="4"/>
  <c r="S350" i="7" s="1"/>
  <c r="AD350" i="7" s="1"/>
  <c r="V363" i="4"/>
  <c r="Z363" i="4"/>
  <c r="S104" i="7" l="1"/>
  <c r="AD104" i="7" s="1"/>
  <c r="I117" i="4"/>
  <c r="O104" i="7" s="1"/>
  <c r="S107" i="7"/>
  <c r="AD107" i="7" s="1"/>
  <c r="I120" i="4"/>
  <c r="O107" i="7" s="1"/>
  <c r="S156" i="7"/>
  <c r="AD156" i="7" s="1"/>
  <c r="I169" i="4"/>
  <c r="O156" i="7" s="1"/>
  <c r="L46" i="7"/>
  <c r="E71" i="4"/>
  <c r="I349" i="4"/>
  <c r="O336" i="7" s="1"/>
  <c r="S327" i="7"/>
  <c r="AD327" i="7" s="1"/>
  <c r="I340" i="4"/>
  <c r="O327" i="7" s="1"/>
  <c r="P323" i="4"/>
  <c r="P121" i="2"/>
  <c r="AA108" i="7" s="1"/>
  <c r="J121" i="2"/>
  <c r="Y108" i="7"/>
  <c r="D354" i="6"/>
  <c r="L354" i="6"/>
  <c r="I354" i="6"/>
  <c r="E341" i="7"/>
  <c r="K216" i="6"/>
  <c r="D216" i="6"/>
  <c r="H216" i="6"/>
  <c r="D203" i="7"/>
  <c r="P265" i="4"/>
  <c r="S93" i="7"/>
  <c r="AD93" i="7" s="1"/>
  <c r="I106" i="4"/>
  <c r="O93" i="7" s="1"/>
  <c r="S97" i="4"/>
  <c r="N75" i="7"/>
  <c r="G88" i="4"/>
  <c r="S328" i="7"/>
  <c r="AD328" i="7" s="1"/>
  <c r="AC15" i="7"/>
  <c r="AE15" i="7"/>
  <c r="J240" i="6"/>
  <c r="H227" i="7"/>
  <c r="G211" i="6"/>
  <c r="N211" i="6"/>
  <c r="F198" i="7"/>
  <c r="S154" i="4"/>
  <c r="S69" i="7"/>
  <c r="AD69" i="7" s="1"/>
  <c r="I82" i="4"/>
  <c r="O69" i="7" s="1"/>
  <c r="S66" i="7"/>
  <c r="AD66" i="7" s="1"/>
  <c r="I79" i="4"/>
  <c r="O66" i="7" s="1"/>
  <c r="P73" i="4"/>
  <c r="L59" i="7"/>
  <c r="E84" i="4"/>
  <c r="P71" i="4"/>
  <c r="P31" i="7"/>
  <c r="N44" i="4"/>
  <c r="K56" i="4"/>
  <c r="H44" i="4"/>
  <c r="J44" i="4"/>
  <c r="M19" i="7"/>
  <c r="F44" i="4"/>
  <c r="S20" i="4"/>
  <c r="S98" i="7"/>
  <c r="AD98" i="7" s="1"/>
  <c r="X190" i="7"/>
  <c r="J203" i="2"/>
  <c r="O275" i="6"/>
  <c r="K262" i="7" s="1"/>
  <c r="G262" i="7"/>
  <c r="N260" i="6"/>
  <c r="G260" i="6"/>
  <c r="F247" i="7"/>
  <c r="S349" i="7"/>
  <c r="AD349" i="7" s="1"/>
  <c r="I362" i="4"/>
  <c r="O349" i="7" s="1"/>
  <c r="S200" i="7"/>
  <c r="AD200" i="7" s="1"/>
  <c r="I213" i="4"/>
  <c r="O200" i="7" s="1"/>
  <c r="S191" i="7"/>
  <c r="AD191" i="7" s="1"/>
  <c r="I204" i="4"/>
  <c r="O191" i="7" s="1"/>
  <c r="S324" i="7"/>
  <c r="AD324" i="7" s="1"/>
  <c r="I337" i="4"/>
  <c r="O324" i="7" s="1"/>
  <c r="I312" i="4"/>
  <c r="O299" i="7" s="1"/>
  <c r="I310" i="4"/>
  <c r="O297" i="7" s="1"/>
  <c r="S297" i="7"/>
  <c r="AD297" i="7" s="1"/>
  <c r="S271" i="7"/>
  <c r="AD271" i="7" s="1"/>
  <c r="I284" i="4"/>
  <c r="O271" i="7" s="1"/>
  <c r="P271" i="4"/>
  <c r="S157" i="4"/>
  <c r="L64" i="7"/>
  <c r="Q77" i="4"/>
  <c r="T77" i="4"/>
  <c r="E89" i="4"/>
  <c r="M61" i="7"/>
  <c r="AB61" i="7" s="1"/>
  <c r="R74" i="4"/>
  <c r="F86" i="4"/>
  <c r="U74" i="4"/>
  <c r="P68" i="4"/>
  <c r="S19" i="4"/>
  <c r="J125" i="2"/>
  <c r="O125" i="2"/>
  <c r="X112" i="7"/>
  <c r="P117" i="2"/>
  <c r="AA104" i="7" s="1"/>
  <c r="Y104" i="7"/>
  <c r="J117" i="2"/>
  <c r="J340" i="7"/>
  <c r="J39" i="6"/>
  <c r="H26" i="7"/>
  <c r="S347" i="7"/>
  <c r="AD347" i="7" s="1"/>
  <c r="I360" i="4"/>
  <c r="O347" i="7" s="1"/>
  <c r="S323" i="7"/>
  <c r="AD323" i="7" s="1"/>
  <c r="I336" i="4"/>
  <c r="O323" i="7" s="1"/>
  <c r="S298" i="7"/>
  <c r="AD298" i="7" s="1"/>
  <c r="I311" i="4"/>
  <c r="O298" i="7" s="1"/>
  <c r="S229" i="7"/>
  <c r="AD229" i="7" s="1"/>
  <c r="I242" i="4"/>
  <c r="O229" i="7" s="1"/>
  <c r="S204" i="4"/>
  <c r="S184" i="7"/>
  <c r="AD184" i="7" s="1"/>
  <c r="I197" i="4"/>
  <c r="O184" i="7" s="1"/>
  <c r="S181" i="4"/>
  <c r="S96" i="7"/>
  <c r="AD96" i="7" s="1"/>
  <c r="I109" i="4"/>
  <c r="O96" i="7" s="1"/>
  <c r="S83" i="7"/>
  <c r="AD83" i="7" s="1"/>
  <c r="I96" i="4"/>
  <c r="O83" i="7" s="1"/>
  <c r="L61" i="7"/>
  <c r="Q74" i="4"/>
  <c r="P74" i="4" s="1"/>
  <c r="E86" i="4"/>
  <c r="P70" i="4"/>
  <c r="G54" i="4"/>
  <c r="N36" i="7"/>
  <c r="G49" i="4"/>
  <c r="Q31" i="7"/>
  <c r="L56" i="4"/>
  <c r="J206" i="7"/>
  <c r="S286" i="7"/>
  <c r="AD286" i="7" s="1"/>
  <c r="I299" i="4"/>
  <c r="O286" i="7" s="1"/>
  <c r="S206" i="7"/>
  <c r="AD206" i="7" s="1"/>
  <c r="I219" i="4"/>
  <c r="O206" i="7" s="1"/>
  <c r="S151" i="7"/>
  <c r="AD151" i="7" s="1"/>
  <c r="I164" i="4"/>
  <c r="O151" i="7" s="1"/>
  <c r="P361" i="4"/>
  <c r="S282" i="7"/>
  <c r="AD282" i="7" s="1"/>
  <c r="I295" i="4"/>
  <c r="O282" i="7" s="1"/>
  <c r="S274" i="7"/>
  <c r="AD274" i="7" s="1"/>
  <c r="I287" i="4"/>
  <c r="O274" i="7" s="1"/>
  <c r="P223" i="4"/>
  <c r="S204" i="7"/>
  <c r="AD204" i="7" s="1"/>
  <c r="I217" i="4"/>
  <c r="O204" i="7" s="1"/>
  <c r="S176" i="4"/>
  <c r="S96" i="4"/>
  <c r="S85" i="4"/>
  <c r="I343" i="4"/>
  <c r="O330" i="7" s="1"/>
  <c r="S330" i="7"/>
  <c r="AD330" i="7" s="1"/>
  <c r="S312" i="7"/>
  <c r="AD312" i="7" s="1"/>
  <c r="I325" i="4"/>
  <c r="O312" i="7" s="1"/>
  <c r="I246" i="4"/>
  <c r="O233" i="7" s="1"/>
  <c r="S233" i="7"/>
  <c r="AD233" i="7" s="1"/>
  <c r="P241" i="4"/>
  <c r="I205" i="4"/>
  <c r="O192" i="7" s="1"/>
  <c r="I202" i="4"/>
  <c r="O189" i="7" s="1"/>
  <c r="I199" i="4"/>
  <c r="O186" i="7" s="1"/>
  <c r="S186" i="7"/>
  <c r="AD186" i="7" s="1"/>
  <c r="S147" i="7"/>
  <c r="AD147" i="7" s="1"/>
  <c r="I160" i="4"/>
  <c r="O147" i="7" s="1"/>
  <c r="S73" i="7"/>
  <c r="AD73" i="7" s="1"/>
  <c r="I86" i="4"/>
  <c r="O73" i="7" s="1"/>
  <c r="S82" i="4"/>
  <c r="T74" i="4"/>
  <c r="M66" i="4"/>
  <c r="G63" i="4"/>
  <c r="N28" i="7"/>
  <c r="G41" i="4"/>
  <c r="R11" i="7"/>
  <c r="M24" i="4"/>
  <c r="S23" i="4"/>
  <c r="P22" i="4"/>
  <c r="S291" i="7"/>
  <c r="AD291" i="7" s="1"/>
  <c r="H286" i="6"/>
  <c r="K286" i="6"/>
  <c r="D286" i="6"/>
  <c r="D273" i="7"/>
  <c r="S188" i="7"/>
  <c r="AD188" i="7" s="1"/>
  <c r="I201" i="4"/>
  <c r="O188" i="7" s="1"/>
  <c r="S91" i="7"/>
  <c r="AD91" i="7" s="1"/>
  <c r="I104" i="4"/>
  <c r="O91" i="7" s="1"/>
  <c r="N63" i="7"/>
  <c r="L56" i="7"/>
  <c r="E81" i="4"/>
  <c r="L45" i="7"/>
  <c r="E70" i="4"/>
  <c r="D58" i="4"/>
  <c r="P42" i="7"/>
  <c r="N55" i="4"/>
  <c r="K67" i="4"/>
  <c r="H55" i="4"/>
  <c r="J55" i="4"/>
  <c r="F36" i="4"/>
  <c r="F47" i="4"/>
  <c r="M22" i="7"/>
  <c r="AB22" i="7" s="1"/>
  <c r="N102" i="2"/>
  <c r="Z89" i="7"/>
  <c r="I320" i="4"/>
  <c r="O307" i="7" s="1"/>
  <c r="S276" i="7"/>
  <c r="AD276" i="7" s="1"/>
  <c r="I289" i="4"/>
  <c r="O276" i="7" s="1"/>
  <c r="O62" i="7"/>
  <c r="G75" i="4"/>
  <c r="F55" i="4"/>
  <c r="M30" i="7"/>
  <c r="AB30" i="7" s="1"/>
  <c r="M27" i="7"/>
  <c r="AB27" i="7" s="1"/>
  <c r="U40" i="4"/>
  <c r="S40" i="4" s="1"/>
  <c r="D40" i="4"/>
  <c r="F41" i="4"/>
  <c r="F52" i="4"/>
  <c r="P114" i="2"/>
  <c r="Y101" i="7"/>
  <c r="I361" i="6"/>
  <c r="D361" i="6"/>
  <c r="L361" i="6"/>
  <c r="E348" i="7"/>
  <c r="L110" i="6"/>
  <c r="AL110" i="6" s="1"/>
  <c r="I110" i="6"/>
  <c r="E97" i="7"/>
  <c r="S348" i="7"/>
  <c r="AD348" i="7" s="1"/>
  <c r="I361" i="4"/>
  <c r="O348" i="7" s="1"/>
  <c r="S344" i="7"/>
  <c r="AD344" i="7" s="1"/>
  <c r="I357" i="4"/>
  <c r="O344" i="7" s="1"/>
  <c r="S343" i="7"/>
  <c r="AD343" i="7" s="1"/>
  <c r="I356" i="4"/>
  <c r="O343" i="7" s="1"/>
  <c r="S320" i="7"/>
  <c r="AD320" i="7" s="1"/>
  <c r="I333" i="4"/>
  <c r="O320" i="7" s="1"/>
  <c r="S318" i="7"/>
  <c r="AD318" i="7" s="1"/>
  <c r="I331" i="4"/>
  <c r="O318" i="7" s="1"/>
  <c r="P235" i="4"/>
  <c r="S94" i="4"/>
  <c r="P37" i="7"/>
  <c r="N50" i="4"/>
  <c r="H50" i="4"/>
  <c r="K62" i="4"/>
  <c r="L30" i="7"/>
  <c r="D43" i="4"/>
  <c r="E55" i="4"/>
  <c r="G36" i="4"/>
  <c r="R15" i="7"/>
  <c r="AK8" i="8" s="1"/>
  <c r="M28" i="4"/>
  <c r="S333" i="7"/>
  <c r="AD333" i="7" s="1"/>
  <c r="I346" i="4"/>
  <c r="O333" i="7" s="1"/>
  <c r="I339" i="4"/>
  <c r="O326" i="7" s="1"/>
  <c r="S319" i="7"/>
  <c r="AD319" i="7" s="1"/>
  <c r="I332" i="4"/>
  <c r="O319" i="7" s="1"/>
  <c r="S244" i="7"/>
  <c r="AD244" i="7" s="1"/>
  <c r="I257" i="4"/>
  <c r="O244" i="7" s="1"/>
  <c r="S201" i="7"/>
  <c r="AD201" i="7" s="1"/>
  <c r="I214" i="4"/>
  <c r="O201" i="7" s="1"/>
  <c r="S198" i="7"/>
  <c r="AD198" i="7" s="1"/>
  <c r="I211" i="4"/>
  <c r="O198" i="7" s="1"/>
  <c r="P357" i="4"/>
  <c r="I330" i="4"/>
  <c r="O317" i="7" s="1"/>
  <c r="S218" i="7"/>
  <c r="AD218" i="7" s="1"/>
  <c r="I231" i="4"/>
  <c r="O218" i="7" s="1"/>
  <c r="S170" i="7"/>
  <c r="AD170" i="7" s="1"/>
  <c r="I183" i="4"/>
  <c r="O170" i="7" s="1"/>
  <c r="S154" i="7"/>
  <c r="AD154" i="7" s="1"/>
  <c r="I167" i="4"/>
  <c r="O154" i="7" s="1"/>
  <c r="S112" i="7"/>
  <c r="AD112" i="7" s="1"/>
  <c r="I125" i="4"/>
  <c r="O112" i="7" s="1"/>
  <c r="S11" i="7"/>
  <c r="AD11" i="7" s="1"/>
  <c r="I24" i="4"/>
  <c r="O11" i="7" s="1"/>
  <c r="S334" i="7"/>
  <c r="AD334" i="7" s="1"/>
  <c r="I347" i="4"/>
  <c r="O334" i="7" s="1"/>
  <c r="I308" i="4"/>
  <c r="O295" i="7" s="1"/>
  <c r="S280" i="7"/>
  <c r="AD280" i="7" s="1"/>
  <c r="I293" i="4"/>
  <c r="O280" i="7" s="1"/>
  <c r="I269" i="4"/>
  <c r="O256" i="7" s="1"/>
  <c r="S256" i="7"/>
  <c r="AD256" i="7" s="1"/>
  <c r="S246" i="7"/>
  <c r="AD246" i="7" s="1"/>
  <c r="I259" i="4"/>
  <c r="O246" i="7" s="1"/>
  <c r="S219" i="7"/>
  <c r="AD219" i="7" s="1"/>
  <c r="I232" i="4"/>
  <c r="O219" i="7" s="1"/>
  <c r="I179" i="4"/>
  <c r="O166" i="7" s="1"/>
  <c r="S122" i="7"/>
  <c r="AD122" i="7" s="1"/>
  <c r="I135" i="4"/>
  <c r="O122" i="7" s="1"/>
  <c r="S108" i="7"/>
  <c r="AD108" i="7" s="1"/>
  <c r="I121" i="4"/>
  <c r="O108" i="7" s="1"/>
  <c r="S105" i="7"/>
  <c r="AD105" i="7" s="1"/>
  <c r="I118" i="4"/>
  <c r="O105" i="7" s="1"/>
  <c r="S102" i="7"/>
  <c r="AD102" i="7" s="1"/>
  <c r="I115" i="4"/>
  <c r="O102" i="7" s="1"/>
  <c r="N87" i="7"/>
  <c r="G100" i="4"/>
  <c r="I97" i="4"/>
  <c r="O84" i="7" s="1"/>
  <c r="I92" i="4"/>
  <c r="O79" i="7" s="1"/>
  <c r="S74" i="7"/>
  <c r="AD74" i="7" s="1"/>
  <c r="I87" i="4"/>
  <c r="O74" i="7" s="1"/>
  <c r="I69" i="4"/>
  <c r="O56" i="7" s="1"/>
  <c r="S56" i="7"/>
  <c r="AD56" i="7" s="1"/>
  <c r="M49" i="7"/>
  <c r="AB49" i="7" s="1"/>
  <c r="U62" i="4"/>
  <c r="S50" i="4"/>
  <c r="R26" i="7"/>
  <c r="M39" i="4"/>
  <c r="M37" i="4"/>
  <c r="R24" i="7"/>
  <c r="S299" i="7"/>
  <c r="AD299" i="7" s="1"/>
  <c r="D326" i="6"/>
  <c r="L326" i="6"/>
  <c r="I326" i="6"/>
  <c r="E313" i="7"/>
  <c r="AL325" i="6"/>
  <c r="I312" i="7"/>
  <c r="S301" i="7"/>
  <c r="AD301" i="7" s="1"/>
  <c r="I314" i="4"/>
  <c r="O301" i="7" s="1"/>
  <c r="S203" i="7"/>
  <c r="AD203" i="7" s="1"/>
  <c r="I216" i="4"/>
  <c r="O203" i="7" s="1"/>
  <c r="S187" i="7"/>
  <c r="AD187" i="7" s="1"/>
  <c r="I200" i="4"/>
  <c r="O187" i="7" s="1"/>
  <c r="I345" i="6"/>
  <c r="D345" i="6"/>
  <c r="L345" i="6"/>
  <c r="E332" i="7"/>
  <c r="S322" i="7"/>
  <c r="AD322" i="7" s="1"/>
  <c r="I335" i="4"/>
  <c r="O322" i="7" s="1"/>
  <c r="S194" i="7"/>
  <c r="AD194" i="7" s="1"/>
  <c r="I207" i="4"/>
  <c r="O194" i="7" s="1"/>
  <c r="I324" i="4"/>
  <c r="O311" i="7" s="1"/>
  <c r="S152" i="7"/>
  <c r="AD152" i="7" s="1"/>
  <c r="I165" i="4"/>
  <c r="O152" i="7" s="1"/>
  <c r="S72" i="7"/>
  <c r="AD72" i="7" s="1"/>
  <c r="I85" i="4"/>
  <c r="O72" i="7" s="1"/>
  <c r="D35" i="4"/>
  <c r="S337" i="7"/>
  <c r="AD337" i="7" s="1"/>
  <c r="I350" i="4"/>
  <c r="O337" i="7" s="1"/>
  <c r="S308" i="7"/>
  <c r="AD308" i="7" s="1"/>
  <c r="I321" i="4"/>
  <c r="O308" i="7" s="1"/>
  <c r="S247" i="7"/>
  <c r="AD247" i="7" s="1"/>
  <c r="I260" i="4"/>
  <c r="O247" i="7" s="1"/>
  <c r="S226" i="7"/>
  <c r="AD226" i="7" s="1"/>
  <c r="I239" i="4"/>
  <c r="O226" i="7" s="1"/>
  <c r="S162" i="7"/>
  <c r="AD162" i="7" s="1"/>
  <c r="I175" i="4"/>
  <c r="O162" i="7" s="1"/>
  <c r="S157" i="7"/>
  <c r="AD157" i="7" s="1"/>
  <c r="I170" i="4"/>
  <c r="O157" i="7" s="1"/>
  <c r="I103" i="4"/>
  <c r="O90" i="7" s="1"/>
  <c r="S90" i="7"/>
  <c r="AD90" i="7" s="1"/>
  <c r="S47" i="7"/>
  <c r="AD47" i="7" s="1"/>
  <c r="I60" i="4"/>
  <c r="O47" i="7" s="1"/>
  <c r="O61" i="4"/>
  <c r="D32" i="4"/>
  <c r="S345" i="7"/>
  <c r="AD345" i="7" s="1"/>
  <c r="I358" i="4"/>
  <c r="O345" i="7" s="1"/>
  <c r="P344" i="4"/>
  <c r="S309" i="7"/>
  <c r="AD309" i="7" s="1"/>
  <c r="I322" i="4"/>
  <c r="O309" i="7" s="1"/>
  <c r="S302" i="7"/>
  <c r="AD302" i="7" s="1"/>
  <c r="I315" i="4"/>
  <c r="O302" i="7" s="1"/>
  <c r="S284" i="7"/>
  <c r="AD284" i="7" s="1"/>
  <c r="I297" i="4"/>
  <c r="O284" i="7" s="1"/>
  <c r="S281" i="7"/>
  <c r="AD281" i="7" s="1"/>
  <c r="I294" i="4"/>
  <c r="O281" i="7" s="1"/>
  <c r="S272" i="7"/>
  <c r="AD272" i="7" s="1"/>
  <c r="I285" i="4"/>
  <c r="O272" i="7" s="1"/>
  <c r="S258" i="7"/>
  <c r="AD258" i="7" s="1"/>
  <c r="I271" i="4"/>
  <c r="O258" i="7" s="1"/>
  <c r="S251" i="7"/>
  <c r="AD251" i="7" s="1"/>
  <c r="I264" i="4"/>
  <c r="O251" i="7" s="1"/>
  <c r="P238" i="4"/>
  <c r="P236" i="4"/>
  <c r="S144" i="7"/>
  <c r="AD144" i="7" s="1"/>
  <c r="I157" i="4"/>
  <c r="O144" i="7" s="1"/>
  <c r="S123" i="7"/>
  <c r="AD123" i="7" s="1"/>
  <c r="I136" i="4"/>
  <c r="O123" i="7" s="1"/>
  <c r="S95" i="7"/>
  <c r="AD95" i="7" s="1"/>
  <c r="I108" i="4"/>
  <c r="O95" i="7" s="1"/>
  <c r="S92" i="7"/>
  <c r="AD92" i="7" s="1"/>
  <c r="I105" i="4"/>
  <c r="O92" i="7" s="1"/>
  <c r="R74" i="7"/>
  <c r="M87" i="4"/>
  <c r="R64" i="7"/>
  <c r="M77" i="4"/>
  <c r="M76" i="4"/>
  <c r="Q62" i="7"/>
  <c r="L87" i="4"/>
  <c r="S61" i="7"/>
  <c r="AD61" i="7" s="1"/>
  <c r="I74" i="4"/>
  <c r="O61" i="7" s="1"/>
  <c r="P51" i="7"/>
  <c r="H64" i="4"/>
  <c r="N64" i="4"/>
  <c r="I63" i="4"/>
  <c r="O50" i="7" s="1"/>
  <c r="S50" i="7"/>
  <c r="AD50" i="7" s="1"/>
  <c r="L49" i="7"/>
  <c r="Q62" i="4"/>
  <c r="P62" i="4" s="1"/>
  <c r="T62" i="4"/>
  <c r="S62" i="4" s="1"/>
  <c r="F70" i="4"/>
  <c r="M45" i="7"/>
  <c r="AB45" i="7" s="1"/>
  <c r="P57" i="4"/>
  <c r="Q42" i="7"/>
  <c r="L67" i="4"/>
  <c r="N40" i="7"/>
  <c r="G53" i="4"/>
  <c r="L34" i="7"/>
  <c r="D47" i="4"/>
  <c r="O20" i="7"/>
  <c r="G33" i="4"/>
  <c r="I19" i="4"/>
  <c r="G19" i="4" s="1"/>
  <c r="M19" i="4"/>
  <c r="S285" i="7"/>
  <c r="AD285" i="7" s="1"/>
  <c r="N89" i="2"/>
  <c r="Z76" i="7"/>
  <c r="AZ344" i="6"/>
  <c r="AF344" i="6"/>
  <c r="AT344" i="6"/>
  <c r="N56" i="2"/>
  <c r="Z43" i="7"/>
  <c r="D27" i="2"/>
  <c r="F39" i="2"/>
  <c r="U14" i="7"/>
  <c r="K303" i="6"/>
  <c r="D303" i="6"/>
  <c r="H303" i="6"/>
  <c r="D290" i="7"/>
  <c r="H301" i="6"/>
  <c r="K301" i="6"/>
  <c r="D301" i="6"/>
  <c r="D288" i="7"/>
  <c r="AF285" i="6"/>
  <c r="AZ285" i="6"/>
  <c r="AT285" i="6"/>
  <c r="AL285" i="6"/>
  <c r="J267" i="7"/>
  <c r="H270" i="6"/>
  <c r="K270" i="6"/>
  <c r="D270" i="6"/>
  <c r="D257" i="7"/>
  <c r="I279" i="4"/>
  <c r="O266" i="7" s="1"/>
  <c r="S266" i="7"/>
  <c r="AD266" i="7" s="1"/>
  <c r="I275" i="4"/>
  <c r="O262" i="7" s="1"/>
  <c r="I272" i="4"/>
  <c r="O259" i="7" s="1"/>
  <c r="S217" i="7"/>
  <c r="AD217" i="7" s="1"/>
  <c r="I230" i="4"/>
  <c r="O217" i="7" s="1"/>
  <c r="P227" i="4"/>
  <c r="S212" i="7"/>
  <c r="AD212" i="7" s="1"/>
  <c r="I225" i="4"/>
  <c r="O212" i="7" s="1"/>
  <c r="P224" i="4"/>
  <c r="S216" i="4"/>
  <c r="S202" i="4"/>
  <c r="S153" i="7"/>
  <c r="AD153" i="7" s="1"/>
  <c r="I166" i="4"/>
  <c r="O153" i="7" s="1"/>
  <c r="S137" i="7"/>
  <c r="AD137" i="7" s="1"/>
  <c r="I150" i="4"/>
  <c r="O137" i="7" s="1"/>
  <c r="S133" i="7"/>
  <c r="AD133" i="7" s="1"/>
  <c r="I146" i="4"/>
  <c r="O133" i="7" s="1"/>
  <c r="P145" i="4"/>
  <c r="I143" i="4"/>
  <c r="O130" i="7" s="1"/>
  <c r="P140" i="4"/>
  <c r="S103" i="4"/>
  <c r="S88" i="7"/>
  <c r="AD88" i="7" s="1"/>
  <c r="I101" i="4"/>
  <c r="O88" i="7" s="1"/>
  <c r="P76" i="7"/>
  <c r="H89" i="4"/>
  <c r="K101" i="4"/>
  <c r="S80" i="4"/>
  <c r="Q53" i="7"/>
  <c r="L78" i="4"/>
  <c r="L51" i="7"/>
  <c r="Q64" i="4"/>
  <c r="R50" i="7"/>
  <c r="M63" i="4"/>
  <c r="L41" i="7"/>
  <c r="T54" i="4"/>
  <c r="AC39" i="7"/>
  <c r="AE39" i="7"/>
  <c r="P48" i="4"/>
  <c r="P33" i="7"/>
  <c r="N46" i="4"/>
  <c r="K58" i="4"/>
  <c r="H46" i="4"/>
  <c r="P43" i="4"/>
  <c r="J3" i="4"/>
  <c r="S130" i="7"/>
  <c r="AD130" i="7" s="1"/>
  <c r="O305" i="6"/>
  <c r="G292" i="7"/>
  <c r="H293" i="6"/>
  <c r="D293" i="6"/>
  <c r="K293" i="6"/>
  <c r="D280" i="7"/>
  <c r="P39" i="7"/>
  <c r="H52" i="4"/>
  <c r="J52" i="4"/>
  <c r="L37" i="7"/>
  <c r="Q50" i="4"/>
  <c r="P50" i="4" s="1"/>
  <c r="N11" i="7"/>
  <c r="B11" i="7" s="1"/>
  <c r="G24" i="4"/>
  <c r="K295" i="6"/>
  <c r="D295" i="6"/>
  <c r="H295" i="6"/>
  <c r="D282" i="7"/>
  <c r="J107" i="7"/>
  <c r="K86" i="6"/>
  <c r="H86" i="6"/>
  <c r="D86" i="6"/>
  <c r="D73" i="7"/>
  <c r="P275" i="4"/>
  <c r="S257" i="7"/>
  <c r="AD257" i="7" s="1"/>
  <c r="I270" i="4"/>
  <c r="O257" i="7" s="1"/>
  <c r="P261" i="4"/>
  <c r="S223" i="7"/>
  <c r="AD223" i="7" s="1"/>
  <c r="I236" i="4"/>
  <c r="O223" i="7" s="1"/>
  <c r="P180" i="4"/>
  <c r="S165" i="7"/>
  <c r="AD165" i="7" s="1"/>
  <c r="I178" i="4"/>
  <c r="O165" i="7" s="1"/>
  <c r="P175" i="4"/>
  <c r="S167" i="4"/>
  <c r="P157" i="4"/>
  <c r="I155" i="4"/>
  <c r="O142" i="7" s="1"/>
  <c r="S142" i="7"/>
  <c r="AD142" i="7" s="1"/>
  <c r="P154" i="4"/>
  <c r="S139" i="7"/>
  <c r="AD139" i="7" s="1"/>
  <c r="I152" i="4"/>
  <c r="O139" i="7" s="1"/>
  <c r="S115" i="4"/>
  <c r="P87" i="7"/>
  <c r="N100" i="4"/>
  <c r="P96" i="4"/>
  <c r="S81" i="7"/>
  <c r="AD81" i="7" s="1"/>
  <c r="I94" i="4"/>
  <c r="O81" i="7" s="1"/>
  <c r="P93" i="4"/>
  <c r="S78" i="7"/>
  <c r="AD78" i="7" s="1"/>
  <c r="I91" i="4"/>
  <c r="O78" i="7" s="1"/>
  <c r="P74" i="7"/>
  <c r="H87" i="4"/>
  <c r="J87" i="4"/>
  <c r="K99" i="4"/>
  <c r="E76" i="4"/>
  <c r="Q61" i="7"/>
  <c r="L86" i="4"/>
  <c r="S58" i="7"/>
  <c r="AD58" i="7" s="1"/>
  <c r="I71" i="4"/>
  <c r="O58" i="7" s="1"/>
  <c r="Q58" i="7"/>
  <c r="L83" i="4"/>
  <c r="AE49" i="7"/>
  <c r="AC49" i="7"/>
  <c r="P48" i="7"/>
  <c r="N61" i="4"/>
  <c r="Q47" i="7"/>
  <c r="L72" i="4"/>
  <c r="AC46" i="7"/>
  <c r="AE46" i="7"/>
  <c r="M54" i="4"/>
  <c r="Q40" i="7"/>
  <c r="L65" i="4"/>
  <c r="G51" i="4"/>
  <c r="AC35" i="7"/>
  <c r="AE35" i="7"/>
  <c r="G45" i="4"/>
  <c r="AC30" i="7"/>
  <c r="AE30" i="7"/>
  <c r="M26" i="7"/>
  <c r="AB26" i="7" s="1"/>
  <c r="U39" i="4"/>
  <c r="S39" i="4" s="1"/>
  <c r="P36" i="4"/>
  <c r="R19" i="7"/>
  <c r="M32" i="4"/>
  <c r="M29" i="4"/>
  <c r="R12" i="7"/>
  <c r="M25" i="4"/>
  <c r="S13" i="4"/>
  <c r="P11" i="4"/>
  <c r="S262" i="7"/>
  <c r="AD262" i="7" s="1"/>
  <c r="J352" i="6"/>
  <c r="I339" i="7"/>
  <c r="S292" i="7"/>
  <c r="AD292" i="7" s="1"/>
  <c r="I305" i="4"/>
  <c r="O292" i="7" s="1"/>
  <c r="S261" i="7"/>
  <c r="AD261" i="7" s="1"/>
  <c r="I274" i="4"/>
  <c r="O261" i="7" s="1"/>
  <c r="I251" i="4"/>
  <c r="O238" i="7" s="1"/>
  <c r="S238" i="7"/>
  <c r="AD238" i="7" s="1"/>
  <c r="S235" i="7"/>
  <c r="AD235" i="7" s="1"/>
  <c r="I248" i="4"/>
  <c r="O235" i="7" s="1"/>
  <c r="S177" i="7"/>
  <c r="AD177" i="7" s="1"/>
  <c r="I190" i="4"/>
  <c r="O177" i="7" s="1"/>
  <c r="S174" i="7"/>
  <c r="AD174" i="7" s="1"/>
  <c r="I187" i="4"/>
  <c r="O174" i="7" s="1"/>
  <c r="S116" i="7"/>
  <c r="AD116" i="7" s="1"/>
  <c r="I129" i="4"/>
  <c r="O116" i="7" s="1"/>
  <c r="P53" i="7"/>
  <c r="K78" i="4"/>
  <c r="H66" i="4"/>
  <c r="P44" i="7"/>
  <c r="N57" i="4"/>
  <c r="H57" i="4"/>
  <c r="K69" i="4"/>
  <c r="L36" i="7"/>
  <c r="E61" i="4"/>
  <c r="G322" i="6"/>
  <c r="N322" i="6"/>
  <c r="F309" i="7"/>
  <c r="P289" i="4"/>
  <c r="I276" i="4"/>
  <c r="O263" i="7" s="1"/>
  <c r="I273" i="4"/>
  <c r="O260" i="7" s="1"/>
  <c r="I267" i="4"/>
  <c r="O254" i="7" s="1"/>
  <c r="I265" i="4"/>
  <c r="O252" i="7" s="1"/>
  <c r="I262" i="4"/>
  <c r="O249" i="7" s="1"/>
  <c r="S231" i="7"/>
  <c r="AD231" i="7" s="1"/>
  <c r="I244" i="4"/>
  <c r="O231" i="7" s="1"/>
  <c r="I240" i="4"/>
  <c r="O227" i="7" s="1"/>
  <c r="I237" i="4"/>
  <c r="O224" i="7" s="1"/>
  <c r="S214" i="7"/>
  <c r="AD214" i="7" s="1"/>
  <c r="I227" i="4"/>
  <c r="O214" i="7" s="1"/>
  <c r="P201" i="4"/>
  <c r="S182" i="7"/>
  <c r="AD182" i="7" s="1"/>
  <c r="I195" i="4"/>
  <c r="O182" i="7" s="1"/>
  <c r="I186" i="4"/>
  <c r="O173" i="7" s="1"/>
  <c r="S172" i="7"/>
  <c r="AD172" i="7" s="1"/>
  <c r="I185" i="4"/>
  <c r="O172" i="7" s="1"/>
  <c r="I174" i="4"/>
  <c r="O161" i="7" s="1"/>
  <c r="S127" i="7"/>
  <c r="AD127" i="7" s="1"/>
  <c r="I140" i="4"/>
  <c r="O127" i="7" s="1"/>
  <c r="I123" i="4"/>
  <c r="O110" i="7" s="1"/>
  <c r="P84" i="4"/>
  <c r="P79" i="4"/>
  <c r="K73" i="4"/>
  <c r="I72" i="4"/>
  <c r="O59" i="7" s="1"/>
  <c r="P58" i="7"/>
  <c r="K83" i="4"/>
  <c r="H71" i="4"/>
  <c r="S69" i="4"/>
  <c r="I67" i="4"/>
  <c r="O54" i="7" s="1"/>
  <c r="S60" i="4"/>
  <c r="P46" i="7"/>
  <c r="N59" i="4"/>
  <c r="H59" i="4"/>
  <c r="P40" i="7"/>
  <c r="K65" i="4"/>
  <c r="N53" i="4"/>
  <c r="F51" i="4"/>
  <c r="P35" i="7"/>
  <c r="N48" i="4"/>
  <c r="H48" i="4"/>
  <c r="K60" i="4"/>
  <c r="J48" i="4"/>
  <c r="S46" i="4"/>
  <c r="P44" i="4"/>
  <c r="M41" i="4"/>
  <c r="R39" i="4"/>
  <c r="D39" i="4"/>
  <c r="S37" i="4"/>
  <c r="R23" i="7"/>
  <c r="M36" i="4"/>
  <c r="G34" i="4"/>
  <c r="G10" i="4"/>
  <c r="H296" i="7"/>
  <c r="U58" i="7"/>
  <c r="F83" i="2"/>
  <c r="J66" i="2"/>
  <c r="P66" i="2"/>
  <c r="AA53" i="7" s="1"/>
  <c r="N53" i="2"/>
  <c r="Z40" i="7"/>
  <c r="S121" i="7"/>
  <c r="AD121" i="7" s="1"/>
  <c r="I134" i="4"/>
  <c r="O121" i="7" s="1"/>
  <c r="R30" i="7"/>
  <c r="M43" i="4"/>
  <c r="R22" i="7"/>
  <c r="M35" i="4"/>
  <c r="AB10" i="7"/>
  <c r="AF7" i="8"/>
  <c r="AA86" i="7"/>
  <c r="N99" i="2"/>
  <c r="O96" i="6"/>
  <c r="K83" i="7" s="1"/>
  <c r="G83" i="7"/>
  <c r="I307" i="4"/>
  <c r="O294" i="7" s="1"/>
  <c r="I300" i="4"/>
  <c r="O287" i="7" s="1"/>
  <c r="S265" i="7"/>
  <c r="AD265" i="7" s="1"/>
  <c r="I278" i="4"/>
  <c r="O265" i="7" s="1"/>
  <c r="S240" i="7"/>
  <c r="AD240" i="7" s="1"/>
  <c r="I253" i="4"/>
  <c r="O240" i="7" s="1"/>
  <c r="I235" i="4"/>
  <c r="O222" i="7" s="1"/>
  <c r="S221" i="7"/>
  <c r="AD221" i="7" s="1"/>
  <c r="I234" i="4"/>
  <c r="O221" i="7" s="1"/>
  <c r="I228" i="4"/>
  <c r="O215" i="7" s="1"/>
  <c r="I223" i="4"/>
  <c r="O210" i="7" s="1"/>
  <c r="I209" i="4"/>
  <c r="O196" i="7" s="1"/>
  <c r="S179" i="7"/>
  <c r="AD179" i="7" s="1"/>
  <c r="I192" i="4"/>
  <c r="O179" i="7" s="1"/>
  <c r="S135" i="7"/>
  <c r="AD135" i="7" s="1"/>
  <c r="I148" i="4"/>
  <c r="O135" i="7" s="1"/>
  <c r="I144" i="4"/>
  <c r="O131" i="7" s="1"/>
  <c r="I141" i="4"/>
  <c r="O128" i="7" s="1"/>
  <c r="S118" i="7"/>
  <c r="AD118" i="7" s="1"/>
  <c r="I131" i="4"/>
  <c r="O118" i="7" s="1"/>
  <c r="K112" i="4"/>
  <c r="S86" i="7"/>
  <c r="AD86" i="7" s="1"/>
  <c r="I99" i="4"/>
  <c r="O86" i="7" s="1"/>
  <c r="I90" i="4"/>
  <c r="O77" i="7" s="1"/>
  <c r="S76" i="7"/>
  <c r="AD76" i="7" s="1"/>
  <c r="I89" i="4"/>
  <c r="O76" i="7" s="1"/>
  <c r="P75" i="7"/>
  <c r="N88" i="4"/>
  <c r="I78" i="4"/>
  <c r="O65" i="7" s="1"/>
  <c r="G77" i="4"/>
  <c r="S63" i="7"/>
  <c r="AD63" i="7" s="1"/>
  <c r="I76" i="4"/>
  <c r="O63" i="7" s="1"/>
  <c r="S72" i="4"/>
  <c r="J71" i="4"/>
  <c r="I70" i="4"/>
  <c r="O57" i="7" s="1"/>
  <c r="E66" i="4"/>
  <c r="L64" i="4"/>
  <c r="J59" i="4"/>
  <c r="E56" i="4"/>
  <c r="P55" i="4"/>
  <c r="J53" i="4"/>
  <c r="L39" i="7"/>
  <c r="Q52" i="4"/>
  <c r="R38" i="7"/>
  <c r="M51" i="4"/>
  <c r="AE37" i="7"/>
  <c r="AC37" i="7"/>
  <c r="D46" i="4"/>
  <c r="L32" i="7"/>
  <c r="D45" i="4"/>
  <c r="N30" i="7"/>
  <c r="G43" i="4"/>
  <c r="P39" i="4"/>
  <c r="Q23" i="7"/>
  <c r="J36" i="4"/>
  <c r="L37" i="4"/>
  <c r="G32" i="4"/>
  <c r="M30" i="4"/>
  <c r="M26" i="4"/>
  <c r="I25" i="4"/>
  <c r="G14" i="4"/>
  <c r="H3" i="4"/>
  <c r="G3" i="4" s="1"/>
  <c r="S168" i="7"/>
  <c r="AD168" i="7" s="1"/>
  <c r="AC16" i="7"/>
  <c r="AE16" i="7"/>
  <c r="P87" i="2"/>
  <c r="AA74" i="7" s="1"/>
  <c r="Y74" i="7"/>
  <c r="O74" i="2"/>
  <c r="X61" i="7"/>
  <c r="J74" i="2"/>
  <c r="J62" i="2"/>
  <c r="O62" i="2"/>
  <c r="X49" i="7"/>
  <c r="D57" i="2"/>
  <c r="E69" i="2"/>
  <c r="T44" i="7"/>
  <c r="R25" i="7"/>
  <c r="M38" i="4"/>
  <c r="S22" i="7"/>
  <c r="AD22" i="7" s="1"/>
  <c r="I35" i="4"/>
  <c r="O22" i="7" s="1"/>
  <c r="S22" i="4"/>
  <c r="G21" i="4"/>
  <c r="M6" i="4"/>
  <c r="AC28" i="7"/>
  <c r="AE28" i="7"/>
  <c r="AL8" i="8"/>
  <c r="AD13" i="7"/>
  <c r="AZ360" i="6"/>
  <c r="AF360" i="6"/>
  <c r="AT360" i="6"/>
  <c r="G338" i="6"/>
  <c r="N338" i="6"/>
  <c r="F325" i="7"/>
  <c r="AZ328" i="6"/>
  <c r="AF328" i="6"/>
  <c r="AT328" i="6"/>
  <c r="AC34" i="7"/>
  <c r="AE34" i="7"/>
  <c r="R27" i="7"/>
  <c r="M40" i="4"/>
  <c r="R20" i="7"/>
  <c r="M33" i="4"/>
  <c r="AE19" i="7"/>
  <c r="AC19" i="7"/>
  <c r="G23" i="4"/>
  <c r="G18" i="4"/>
  <c r="N64" i="7"/>
  <c r="R18" i="7"/>
  <c r="J127" i="2"/>
  <c r="X114" i="7"/>
  <c r="O127" i="2"/>
  <c r="N119" i="2"/>
  <c r="Z106" i="7"/>
  <c r="J85" i="2"/>
  <c r="X72" i="7"/>
  <c r="O85" i="2"/>
  <c r="J335" i="6"/>
  <c r="I322" i="7"/>
  <c r="D334" i="6"/>
  <c r="L334" i="6"/>
  <c r="I334" i="6"/>
  <c r="G333" i="6"/>
  <c r="N333" i="6"/>
  <c r="F320" i="7"/>
  <c r="H319" i="7"/>
  <c r="E75" i="4"/>
  <c r="T65" i="4"/>
  <c r="T63" i="4"/>
  <c r="AC50" i="7"/>
  <c r="AE50" i="7"/>
  <c r="J54" i="4"/>
  <c r="AE38" i="7"/>
  <c r="AC38" i="7"/>
  <c r="D51" i="4"/>
  <c r="J43" i="4"/>
  <c r="R21" i="7"/>
  <c r="M34" i="4"/>
  <c r="L33" i="4"/>
  <c r="J32" i="4"/>
  <c r="G31" i="4"/>
  <c r="G30" i="4"/>
  <c r="G29" i="4"/>
  <c r="G28" i="4"/>
  <c r="G27" i="4"/>
  <c r="G26" i="4"/>
  <c r="S14" i="4"/>
  <c r="J182" i="2"/>
  <c r="Y169" i="7"/>
  <c r="P43" i="2"/>
  <c r="AA30" i="7" s="1"/>
  <c r="Y30" i="7"/>
  <c r="J43" i="2"/>
  <c r="H316" i="6"/>
  <c r="K316" i="6"/>
  <c r="D303" i="7"/>
  <c r="M75" i="4"/>
  <c r="F57" i="4"/>
  <c r="T51" i="4"/>
  <c r="J47" i="4"/>
  <c r="G37" i="4"/>
  <c r="J35" i="4"/>
  <c r="AL7" i="8"/>
  <c r="AD10" i="7"/>
  <c r="J154" i="2"/>
  <c r="X141" i="7"/>
  <c r="J145" i="2"/>
  <c r="Y132" i="7"/>
  <c r="J137" i="2"/>
  <c r="Y124" i="7"/>
  <c r="E48" i="2"/>
  <c r="T23" i="7"/>
  <c r="H36" i="2"/>
  <c r="D36" i="2"/>
  <c r="D358" i="6"/>
  <c r="L358" i="6"/>
  <c r="I358" i="6"/>
  <c r="AL357" i="6"/>
  <c r="D342" i="6"/>
  <c r="L342" i="6"/>
  <c r="I342" i="6"/>
  <c r="AL341" i="6"/>
  <c r="I328" i="7"/>
  <c r="D316" i="6"/>
  <c r="AK7" i="8"/>
  <c r="AJ8" i="8"/>
  <c r="AC13" i="7"/>
  <c r="AE13" i="7"/>
  <c r="J188" i="2"/>
  <c r="Y175" i="7"/>
  <c r="X156" i="7"/>
  <c r="J169" i="2"/>
  <c r="O116" i="2"/>
  <c r="J116" i="2"/>
  <c r="X103" i="7"/>
  <c r="J113" i="2"/>
  <c r="P113" i="2"/>
  <c r="Y100" i="7"/>
  <c r="N108" i="2"/>
  <c r="Z95" i="7"/>
  <c r="F54" i="2"/>
  <c r="U29" i="7"/>
  <c r="F52" i="2"/>
  <c r="U27" i="7"/>
  <c r="T25" i="7"/>
  <c r="D38" i="2"/>
  <c r="E50" i="2"/>
  <c r="Z23" i="7"/>
  <c r="N36" i="2"/>
  <c r="D338" i="6"/>
  <c r="L338" i="6"/>
  <c r="I338" i="6"/>
  <c r="E325" i="7"/>
  <c r="J324" i="7"/>
  <c r="D322" i="6"/>
  <c r="L322" i="6"/>
  <c r="I322" i="6"/>
  <c r="E309" i="7"/>
  <c r="J308" i="7"/>
  <c r="AG316" i="6"/>
  <c r="AF293" i="6"/>
  <c r="AZ293" i="6"/>
  <c r="AL293" i="6"/>
  <c r="AT293" i="6"/>
  <c r="O242" i="6"/>
  <c r="K229" i="7" s="1"/>
  <c r="G242" i="6"/>
  <c r="O189" i="6"/>
  <c r="K176" i="7" s="1"/>
  <c r="G189" i="6"/>
  <c r="AI9" i="8"/>
  <c r="Z176" i="7"/>
  <c r="N189" i="2"/>
  <c r="N80" i="2"/>
  <c r="AA67" i="7"/>
  <c r="J68" i="2"/>
  <c r="O68" i="2"/>
  <c r="O51" i="2"/>
  <c r="J51" i="2"/>
  <c r="D42" i="2"/>
  <c r="D40" i="2"/>
  <c r="E52" i="2"/>
  <c r="Z25" i="7"/>
  <c r="N38" i="2"/>
  <c r="G353" i="6"/>
  <c r="AF331" i="6"/>
  <c r="AZ331" i="6"/>
  <c r="AL331" i="6"/>
  <c r="AT331" i="6"/>
  <c r="AL318" i="6"/>
  <c r="I305" i="7"/>
  <c r="O301" i="6"/>
  <c r="K288" i="7" s="1"/>
  <c r="G288" i="7"/>
  <c r="J257" i="6"/>
  <c r="H244" i="7"/>
  <c r="M229" i="6"/>
  <c r="J216" i="7"/>
  <c r="P115" i="2"/>
  <c r="AA102" i="7" s="1"/>
  <c r="Y102" i="7"/>
  <c r="O109" i="2"/>
  <c r="X96" i="7"/>
  <c r="J109" i="2"/>
  <c r="J59" i="2"/>
  <c r="Y46" i="7"/>
  <c r="P59" i="2"/>
  <c r="AA46" i="7" s="1"/>
  <c r="F61" i="2"/>
  <c r="U36" i="7"/>
  <c r="AL268" i="6"/>
  <c r="N265" i="6"/>
  <c r="F252" i="7"/>
  <c r="G176" i="7"/>
  <c r="AJ7" i="8"/>
  <c r="AC10" i="7"/>
  <c r="J186" i="2"/>
  <c r="X173" i="7"/>
  <c r="J177" i="2"/>
  <c r="X164" i="7"/>
  <c r="J153" i="2"/>
  <c r="X140" i="7"/>
  <c r="Z119" i="7"/>
  <c r="N132" i="2"/>
  <c r="P118" i="2"/>
  <c r="J118" i="2"/>
  <c r="Y105" i="7"/>
  <c r="J70" i="2"/>
  <c r="O70" i="2"/>
  <c r="X57" i="7"/>
  <c r="E44" i="2"/>
  <c r="H32" i="2"/>
  <c r="D32" i="2"/>
  <c r="T19" i="7"/>
  <c r="E37" i="2"/>
  <c r="D25" i="2"/>
  <c r="H25" i="2"/>
  <c r="T12" i="7"/>
  <c r="K302" i="6"/>
  <c r="D302" i="6"/>
  <c r="H302" i="6"/>
  <c r="D289" i="7"/>
  <c r="C8" i="8"/>
  <c r="J144" i="2"/>
  <c r="X131" i="7"/>
  <c r="N131" i="2"/>
  <c r="Z118" i="7"/>
  <c r="Z115" i="7"/>
  <c r="N128" i="2"/>
  <c r="J94" i="2"/>
  <c r="O94" i="2"/>
  <c r="X81" i="7"/>
  <c r="J83" i="2"/>
  <c r="P83" i="2"/>
  <c r="AA70" i="7" s="1"/>
  <c r="Y70" i="7"/>
  <c r="P70" i="2"/>
  <c r="AA57" i="7" s="1"/>
  <c r="Y57" i="7"/>
  <c r="F60" i="2"/>
  <c r="U35" i="7"/>
  <c r="D45" i="2"/>
  <c r="T32" i="7"/>
  <c r="N43" i="2"/>
  <c r="Z30" i="7"/>
  <c r="AA29" i="7"/>
  <c r="N42" i="2"/>
  <c r="N363" i="6"/>
  <c r="G363" i="6"/>
  <c r="G337" i="6"/>
  <c r="G312" i="6"/>
  <c r="I276" i="6"/>
  <c r="D276" i="6"/>
  <c r="L276" i="6"/>
  <c r="J268" i="6"/>
  <c r="I256" i="6"/>
  <c r="L256" i="6"/>
  <c r="I243" i="7" s="1"/>
  <c r="D256" i="6"/>
  <c r="K251" i="6"/>
  <c r="D251" i="6"/>
  <c r="H251" i="6"/>
  <c r="D238" i="7"/>
  <c r="AZ239" i="6"/>
  <c r="AL239" i="6"/>
  <c r="AF239" i="6"/>
  <c r="AT239" i="6"/>
  <c r="N237" i="6"/>
  <c r="J193" i="2"/>
  <c r="X180" i="7"/>
  <c r="J99" i="2"/>
  <c r="Y86" i="7"/>
  <c r="P95" i="2"/>
  <c r="J95" i="2"/>
  <c r="Y82" i="7"/>
  <c r="J92" i="2"/>
  <c r="O92" i="2"/>
  <c r="O87" i="2"/>
  <c r="J87" i="2"/>
  <c r="N81" i="2"/>
  <c r="Z68" i="7"/>
  <c r="P73" i="2"/>
  <c r="N72" i="2"/>
  <c r="Z59" i="7"/>
  <c r="O41" i="2"/>
  <c r="J41" i="2"/>
  <c r="X28" i="7"/>
  <c r="O39" i="2"/>
  <c r="J39" i="2"/>
  <c r="X26" i="7"/>
  <c r="N32" i="2"/>
  <c r="Z19" i="7"/>
  <c r="AG353" i="6"/>
  <c r="AF351" i="6"/>
  <c r="AZ351" i="6"/>
  <c r="AT351" i="6"/>
  <c r="AL351" i="6"/>
  <c r="I336" i="6"/>
  <c r="D336" i="6"/>
  <c r="L336" i="6"/>
  <c r="D280" i="6"/>
  <c r="L280" i="6"/>
  <c r="I280" i="6"/>
  <c r="AF248" i="6"/>
  <c r="AT248" i="6"/>
  <c r="AL248" i="6"/>
  <c r="AZ248" i="6"/>
  <c r="AC26" i="7"/>
  <c r="AE26" i="7"/>
  <c r="J134" i="2"/>
  <c r="Y121" i="7"/>
  <c r="N100" i="2"/>
  <c r="J67" i="2"/>
  <c r="Y54" i="7"/>
  <c r="P67" i="2"/>
  <c r="AU339" i="6"/>
  <c r="K333" i="6"/>
  <c r="D333" i="6"/>
  <c r="I329" i="6"/>
  <c r="D329" i="6"/>
  <c r="J306" i="6"/>
  <c r="M261" i="6"/>
  <c r="J248" i="7"/>
  <c r="N244" i="6"/>
  <c r="G244" i="6"/>
  <c r="P100" i="2"/>
  <c r="AA87" i="7" s="1"/>
  <c r="Y87" i="7"/>
  <c r="U66" i="7"/>
  <c r="F91" i="2"/>
  <c r="N48" i="2"/>
  <c r="Z35" i="7"/>
  <c r="N47" i="2"/>
  <c r="Z34" i="7"/>
  <c r="O44" i="2"/>
  <c r="J44" i="2"/>
  <c r="J16" i="2"/>
  <c r="O16" i="2"/>
  <c r="N16" i="2" s="1"/>
  <c r="H360" i="6"/>
  <c r="D360" i="6"/>
  <c r="K360" i="6"/>
  <c r="I352" i="6"/>
  <c r="G352" i="6" s="1"/>
  <c r="D352" i="6"/>
  <c r="D350" i="6"/>
  <c r="L350" i="6"/>
  <c r="I350" i="6"/>
  <c r="G349" i="6"/>
  <c r="N349" i="6"/>
  <c r="AF347" i="6"/>
  <c r="AZ347" i="6"/>
  <c r="AL347" i="6"/>
  <c r="AT347" i="6"/>
  <c r="I313" i="6"/>
  <c r="L313" i="6"/>
  <c r="I300" i="7" s="1"/>
  <c r="N310" i="6"/>
  <c r="I294" i="6"/>
  <c r="L294" i="6"/>
  <c r="I281" i="7" s="1"/>
  <c r="D294" i="6"/>
  <c r="I282" i="6"/>
  <c r="L282" i="6"/>
  <c r="D282" i="6"/>
  <c r="AV9" i="8"/>
  <c r="AD18" i="7"/>
  <c r="B18" i="7" s="1"/>
  <c r="AI7" i="8"/>
  <c r="N123" i="2"/>
  <c r="Z110" i="7"/>
  <c r="J115" i="2"/>
  <c r="O115" i="2"/>
  <c r="J93" i="2"/>
  <c r="O93" i="2"/>
  <c r="X80" i="7"/>
  <c r="N78" i="2"/>
  <c r="Z65" i="7"/>
  <c r="N40" i="2"/>
  <c r="Z27" i="7"/>
  <c r="P22" i="2"/>
  <c r="N22" i="2" s="1"/>
  <c r="J22" i="2"/>
  <c r="AF363" i="6"/>
  <c r="AZ363" i="6"/>
  <c r="AL363" i="6"/>
  <c r="AT363" i="6"/>
  <c r="G354" i="6"/>
  <c r="N354" i="6"/>
  <c r="K349" i="6"/>
  <c r="D349" i="6"/>
  <c r="N331" i="6"/>
  <c r="G331" i="6"/>
  <c r="H328" i="6"/>
  <c r="D328" i="6"/>
  <c r="K328" i="6"/>
  <c r="AG321" i="6"/>
  <c r="H318" i="6"/>
  <c r="D318" i="6"/>
  <c r="K318" i="6"/>
  <c r="BA310" i="6"/>
  <c r="AG310" i="6"/>
  <c r="AG306" i="6"/>
  <c r="I306" i="6"/>
  <c r="D306" i="6"/>
  <c r="J305" i="6"/>
  <c r="AF289" i="6"/>
  <c r="AZ289" i="6"/>
  <c r="AL289" i="6"/>
  <c r="AT289" i="6"/>
  <c r="AU288" i="6"/>
  <c r="K263" i="6"/>
  <c r="H263" i="6"/>
  <c r="I237" i="6"/>
  <c r="L237" i="6"/>
  <c r="AL232" i="6"/>
  <c r="I228" i="6"/>
  <c r="L228" i="6"/>
  <c r="AL221" i="6"/>
  <c r="J221" i="6"/>
  <c r="AT127" i="6"/>
  <c r="AL127" i="6"/>
  <c r="AF127" i="6"/>
  <c r="AZ127" i="6"/>
  <c r="AL85" i="6"/>
  <c r="I72" i="7"/>
  <c r="H51" i="7"/>
  <c r="O138" i="2"/>
  <c r="J138" i="2"/>
  <c r="X125" i="7"/>
  <c r="Z107" i="7"/>
  <c r="N120" i="2"/>
  <c r="O111" i="2"/>
  <c r="J111" i="2"/>
  <c r="Z94" i="7"/>
  <c r="T88" i="7"/>
  <c r="P63" i="2"/>
  <c r="J63" i="2"/>
  <c r="F65" i="2"/>
  <c r="D53" i="2"/>
  <c r="O35" i="2"/>
  <c r="X22" i="7"/>
  <c r="O33" i="2"/>
  <c r="J33" i="2"/>
  <c r="X20" i="7"/>
  <c r="J14" i="2"/>
  <c r="O14" i="2"/>
  <c r="N14" i="2" s="1"/>
  <c r="AL355" i="6"/>
  <c r="N347" i="6"/>
  <c r="G347" i="6"/>
  <c r="H344" i="6"/>
  <c r="D344" i="6"/>
  <c r="K344" i="6"/>
  <c r="AG337" i="6"/>
  <c r="AF335" i="6"/>
  <c r="AZ335" i="6"/>
  <c r="AT335" i="6"/>
  <c r="AL335" i="6"/>
  <c r="AU323" i="6"/>
  <c r="I320" i="6"/>
  <c r="D320" i="6"/>
  <c r="J308" i="6"/>
  <c r="N275" i="6"/>
  <c r="G275" i="6"/>
  <c r="N274" i="6"/>
  <c r="I266" i="6"/>
  <c r="L266" i="6"/>
  <c r="J266" i="6" s="1"/>
  <c r="H253" i="6"/>
  <c r="D253" i="6"/>
  <c r="K253" i="6"/>
  <c r="O252" i="6"/>
  <c r="K239" i="7" s="1"/>
  <c r="G252" i="6"/>
  <c r="L206" i="6"/>
  <c r="I206" i="6"/>
  <c r="D7" i="8"/>
  <c r="B36" i="1"/>
  <c r="B40" i="1" s="1"/>
  <c r="B44" i="1" s="1"/>
  <c r="B48" i="1" s="1"/>
  <c r="J204" i="2"/>
  <c r="O126" i="2"/>
  <c r="J126" i="2"/>
  <c r="N97" i="2"/>
  <c r="J61" i="2"/>
  <c r="O61" i="2"/>
  <c r="D47" i="2"/>
  <c r="E59" i="2"/>
  <c r="D28" i="2"/>
  <c r="J15" i="2"/>
  <c r="O15" i="2"/>
  <c r="N15" i="2" s="1"/>
  <c r="N359" i="6"/>
  <c r="G359" i="6"/>
  <c r="BA356" i="6"/>
  <c r="AZ356" i="6"/>
  <c r="AT356" i="6"/>
  <c r="AF356" i="6"/>
  <c r="N355" i="6"/>
  <c r="G355" i="6"/>
  <c r="AG352" i="6"/>
  <c r="N343" i="6"/>
  <c r="G343" i="6"/>
  <c r="BA340" i="6"/>
  <c r="AZ340" i="6"/>
  <c r="AT340" i="6"/>
  <c r="AF340" i="6"/>
  <c r="N339" i="6"/>
  <c r="G339" i="6"/>
  <c r="AG336" i="6"/>
  <c r="N327" i="6"/>
  <c r="G327" i="6"/>
  <c r="BA324" i="6"/>
  <c r="AZ324" i="6"/>
  <c r="AT324" i="6"/>
  <c r="AF324" i="6"/>
  <c r="N323" i="6"/>
  <c r="G323" i="6"/>
  <c r="AG320" i="6"/>
  <c r="AF317" i="6"/>
  <c r="AM313" i="6"/>
  <c r="L307" i="6"/>
  <c r="I307" i="6"/>
  <c r="I302" i="6"/>
  <c r="L302" i="6"/>
  <c r="AT298" i="6"/>
  <c r="AL298" i="6"/>
  <c r="L295" i="6"/>
  <c r="I295" i="6"/>
  <c r="N282" i="6"/>
  <c r="AU276" i="6"/>
  <c r="AF273" i="6"/>
  <c r="G269" i="6"/>
  <c r="N269" i="6"/>
  <c r="AZ264" i="6"/>
  <c r="AF264" i="6"/>
  <c r="AT264" i="6"/>
  <c r="G228" i="6"/>
  <c r="N228" i="6"/>
  <c r="N209" i="6"/>
  <c r="G209" i="6"/>
  <c r="L180" i="6"/>
  <c r="I180" i="6"/>
  <c r="O122" i="2"/>
  <c r="N106" i="2"/>
  <c r="N104" i="2"/>
  <c r="J100" i="2"/>
  <c r="P91" i="2"/>
  <c r="AA78" i="7" s="1"/>
  <c r="J89" i="2"/>
  <c r="E67" i="2"/>
  <c r="O57" i="2"/>
  <c r="O52" i="2"/>
  <c r="J52" i="2"/>
  <c r="E46" i="2"/>
  <c r="D34" i="2"/>
  <c r="O27" i="2"/>
  <c r="X14" i="7"/>
  <c r="N25" i="2"/>
  <c r="Z12" i="7"/>
  <c r="AU7" i="8" s="1"/>
  <c r="L356" i="6"/>
  <c r="BA349" i="6"/>
  <c r="L340" i="6"/>
  <c r="J340" i="6" s="1"/>
  <c r="BA333" i="6"/>
  <c r="L324" i="6"/>
  <c r="J324" i="6" s="1"/>
  <c r="BA314" i="6"/>
  <c r="H313" i="6"/>
  <c r="K313" i="6"/>
  <c r="D313" i="6"/>
  <c r="AL311" i="6"/>
  <c r="AZ309" i="6"/>
  <c r="AT309" i="6"/>
  <c r="AL309" i="6"/>
  <c r="AF309" i="6"/>
  <c r="G299" i="6"/>
  <c r="N299" i="6"/>
  <c r="AU291" i="6"/>
  <c r="K291" i="6"/>
  <c r="D291" i="6"/>
  <c r="H291" i="6"/>
  <c r="H290" i="6"/>
  <c r="K290" i="6"/>
  <c r="D290" i="6"/>
  <c r="AM280" i="6"/>
  <c r="G278" i="6"/>
  <c r="J277" i="6"/>
  <c r="K265" i="6"/>
  <c r="D265" i="6"/>
  <c r="I259" i="6"/>
  <c r="L259" i="6"/>
  <c r="H246" i="6"/>
  <c r="K246" i="6"/>
  <c r="D246" i="6"/>
  <c r="L226" i="6"/>
  <c r="I226" i="6"/>
  <c r="I225" i="6"/>
  <c r="D225" i="6"/>
  <c r="L225" i="6"/>
  <c r="I211" i="6"/>
  <c r="D211" i="6"/>
  <c r="L211" i="6"/>
  <c r="I198" i="7" s="1"/>
  <c r="AE18" i="7"/>
  <c r="D9" i="8"/>
  <c r="N124" i="2"/>
  <c r="N110" i="2"/>
  <c r="E78" i="2"/>
  <c r="O55" i="2"/>
  <c r="J55" i="2"/>
  <c r="O46" i="2"/>
  <c r="J46" i="2"/>
  <c r="K357" i="6"/>
  <c r="H357" i="6"/>
  <c r="J356" i="6"/>
  <c r="AF355" i="6"/>
  <c r="AZ355" i="6"/>
  <c r="AT355" i="6"/>
  <c r="AT352" i="6"/>
  <c r="G348" i="6"/>
  <c r="N348" i="6"/>
  <c r="K341" i="6"/>
  <c r="H341" i="6"/>
  <c r="AF339" i="6"/>
  <c r="AZ339" i="6"/>
  <c r="AT339" i="6"/>
  <c r="AT336" i="6"/>
  <c r="G332" i="6"/>
  <c r="N332" i="6"/>
  <c r="K325" i="6"/>
  <c r="H325" i="6"/>
  <c r="AF323" i="6"/>
  <c r="AZ323" i="6"/>
  <c r="AT323" i="6"/>
  <c r="AT320" i="6"/>
  <c r="AU317" i="6"/>
  <c r="H314" i="6"/>
  <c r="D314" i="6"/>
  <c r="AU313" i="6"/>
  <c r="AT313" i="6"/>
  <c r="G308" i="6"/>
  <c r="D305" i="6"/>
  <c r="L305" i="6"/>
  <c r="AU303" i="6"/>
  <c r="AF298" i="6"/>
  <c r="AT290" i="6"/>
  <c r="AL290" i="6"/>
  <c r="AZ290" i="6"/>
  <c r="AF288" i="6"/>
  <c r="AL288" i="6"/>
  <c r="AZ288" i="6"/>
  <c r="K287" i="6"/>
  <c r="D287" i="6"/>
  <c r="H287" i="6"/>
  <c r="N284" i="6"/>
  <c r="G284" i="6"/>
  <c r="I278" i="6"/>
  <c r="L278" i="6"/>
  <c r="H262" i="6"/>
  <c r="K262" i="6"/>
  <c r="D262" i="6"/>
  <c r="AT256" i="6"/>
  <c r="AL256" i="6"/>
  <c r="AZ256" i="6"/>
  <c r="AF256" i="6"/>
  <c r="N250" i="6"/>
  <c r="G250" i="6"/>
  <c r="AZ236" i="6"/>
  <c r="AT236" i="6"/>
  <c r="AF236" i="6"/>
  <c r="I233" i="6"/>
  <c r="G233" i="6" s="1"/>
  <c r="D233" i="6"/>
  <c r="L233" i="6"/>
  <c r="D214" i="6"/>
  <c r="L214" i="6"/>
  <c r="I214" i="6"/>
  <c r="G192" i="6"/>
  <c r="N192" i="6"/>
  <c r="N175" i="6"/>
  <c r="G175" i="6"/>
  <c r="AF153" i="6"/>
  <c r="AL153" i="6"/>
  <c r="AZ153" i="6"/>
  <c r="AT153" i="6"/>
  <c r="AE9" i="8"/>
  <c r="AE8" i="8"/>
  <c r="O141" i="2"/>
  <c r="J141" i="2"/>
  <c r="O136" i="2"/>
  <c r="J136" i="2"/>
  <c r="N83" i="2"/>
  <c r="O82" i="2"/>
  <c r="J82" i="2"/>
  <c r="O79" i="2"/>
  <c r="J79" i="2"/>
  <c r="E87" i="2"/>
  <c r="I360" i="6"/>
  <c r="L360" i="6"/>
  <c r="I347" i="7" s="1"/>
  <c r="N358" i="6"/>
  <c r="K353" i="6"/>
  <c r="D353" i="6"/>
  <c r="I344" i="6"/>
  <c r="L344" i="6"/>
  <c r="I331" i="7" s="1"/>
  <c r="G342" i="6"/>
  <c r="N342" i="6"/>
  <c r="K337" i="6"/>
  <c r="D337" i="6"/>
  <c r="I328" i="6"/>
  <c r="L328" i="6"/>
  <c r="I315" i="7" s="1"/>
  <c r="G326" i="6"/>
  <c r="N326" i="6"/>
  <c r="K321" i="6"/>
  <c r="D321" i="6"/>
  <c r="N319" i="6"/>
  <c r="G319" i="6"/>
  <c r="AT314" i="6"/>
  <c r="AL314" i="6"/>
  <c r="AZ314" i="6"/>
  <c r="I298" i="6"/>
  <c r="M296" i="6"/>
  <c r="G281" i="6"/>
  <c r="N281" i="6"/>
  <c r="G277" i="6"/>
  <c r="N277" i="6"/>
  <c r="K274" i="6"/>
  <c r="D274" i="6"/>
  <c r="AZ262" i="6"/>
  <c r="AL262" i="6"/>
  <c r="AT262" i="6"/>
  <c r="AL238" i="6"/>
  <c r="J238" i="6"/>
  <c r="O205" i="6"/>
  <c r="K192" i="7" s="1"/>
  <c r="G205" i="6"/>
  <c r="AF189" i="6"/>
  <c r="AT189" i="6"/>
  <c r="AL189" i="6"/>
  <c r="AZ189" i="6"/>
  <c r="I147" i="6"/>
  <c r="D147" i="6"/>
  <c r="J170" i="2"/>
  <c r="J26" i="2"/>
  <c r="N12" i="2"/>
  <c r="D362" i="6"/>
  <c r="L362" i="6"/>
  <c r="J361" i="6"/>
  <c r="AF359" i="6"/>
  <c r="AZ359" i="6"/>
  <c r="AU357" i="6"/>
  <c r="AT353" i="6"/>
  <c r="AL353" i="6"/>
  <c r="BA352" i="6"/>
  <c r="AG351" i="6"/>
  <c r="N351" i="6"/>
  <c r="G351" i="6"/>
  <c r="D346" i="6"/>
  <c r="L346" i="6"/>
  <c r="J345" i="6"/>
  <c r="AF343" i="6"/>
  <c r="AZ343" i="6"/>
  <c r="AU341" i="6"/>
  <c r="AT337" i="6"/>
  <c r="AL337" i="6"/>
  <c r="BA336" i="6"/>
  <c r="AG335" i="6"/>
  <c r="N335" i="6"/>
  <c r="G335" i="6"/>
  <c r="D330" i="6"/>
  <c r="L330" i="6"/>
  <c r="J329" i="6"/>
  <c r="AF327" i="6"/>
  <c r="AZ327" i="6"/>
  <c r="AU325" i="6"/>
  <c r="AT321" i="6"/>
  <c r="AL321" i="6"/>
  <c r="BA320" i="6"/>
  <c r="AG319" i="6"/>
  <c r="L317" i="6"/>
  <c r="D317" i="6"/>
  <c r="AF316" i="6"/>
  <c r="AT316" i="6"/>
  <c r="AL316" i="6"/>
  <c r="M311" i="6"/>
  <c r="AU308" i="6"/>
  <c r="K307" i="6"/>
  <c r="D307" i="6"/>
  <c r="AF305" i="6"/>
  <c r="AF304" i="6"/>
  <c r="AT304" i="6"/>
  <c r="AL304" i="6"/>
  <c r="AF301" i="6"/>
  <c r="AF300" i="6"/>
  <c r="AZ300" i="6"/>
  <c r="AU299" i="6"/>
  <c r="H298" i="6"/>
  <c r="K298" i="6"/>
  <c r="AF292" i="6"/>
  <c r="AL292" i="6"/>
  <c r="L291" i="6"/>
  <c r="I291" i="6"/>
  <c r="AT286" i="6"/>
  <c r="AL286" i="6"/>
  <c r="K283" i="6"/>
  <c r="H283" i="6"/>
  <c r="D283" i="6"/>
  <c r="N279" i="6"/>
  <c r="G279" i="6"/>
  <c r="AT272" i="6"/>
  <c r="AL272" i="6"/>
  <c r="L271" i="6"/>
  <c r="D271" i="6"/>
  <c r="I270" i="6"/>
  <c r="L270" i="6"/>
  <c r="I257" i="7" s="1"/>
  <c r="AM269" i="6"/>
  <c r="AF265" i="6"/>
  <c r="M252" i="6"/>
  <c r="BA251" i="6"/>
  <c r="AF251" i="6"/>
  <c r="AG245" i="6"/>
  <c r="M238" i="6"/>
  <c r="AG235" i="6"/>
  <c r="G232" i="6"/>
  <c r="N232" i="6"/>
  <c r="H138" i="6"/>
  <c r="K138" i="6"/>
  <c r="D138" i="6"/>
  <c r="K113" i="6"/>
  <c r="H113" i="6"/>
  <c r="D113" i="6"/>
  <c r="J130" i="2"/>
  <c r="J114" i="2"/>
  <c r="N98" i="2"/>
  <c r="J86" i="2"/>
  <c r="N66" i="2"/>
  <c r="J54" i="2"/>
  <c r="N20" i="2"/>
  <c r="AU362" i="6"/>
  <c r="AG356" i="6"/>
  <c r="AM354" i="6"/>
  <c r="I353" i="6"/>
  <c r="AZ348" i="6"/>
  <c r="AU346" i="6"/>
  <c r="AG340" i="6"/>
  <c r="AM338" i="6"/>
  <c r="I337" i="6"/>
  <c r="G336" i="6"/>
  <c r="AZ332" i="6"/>
  <c r="AU330" i="6"/>
  <c r="AG324" i="6"/>
  <c r="AM322" i="6"/>
  <c r="I321" i="6"/>
  <c r="G320" i="6"/>
  <c r="AF319" i="6"/>
  <c r="AT318" i="6"/>
  <c r="M315" i="6"/>
  <c r="AT310" i="6"/>
  <c r="AG309" i="6"/>
  <c r="AZ304" i="6"/>
  <c r="L303" i="6"/>
  <c r="I303" i="6"/>
  <c r="AG300" i="6"/>
  <c r="M300" i="6"/>
  <c r="H297" i="6"/>
  <c r="K297" i="6"/>
  <c r="H294" i="6"/>
  <c r="K294" i="6"/>
  <c r="AZ292" i="6"/>
  <c r="I290" i="6"/>
  <c r="L290" i="6"/>
  <c r="I277" i="7" s="1"/>
  <c r="AU284" i="6"/>
  <c r="AZ281" i="6"/>
  <c r="AT281" i="6"/>
  <c r="AF281" i="6"/>
  <c r="I274" i="6"/>
  <c r="L274" i="6"/>
  <c r="AZ272" i="6"/>
  <c r="J272" i="6"/>
  <c r="AF271" i="6"/>
  <c r="AT270" i="6"/>
  <c r="AL270" i="6"/>
  <c r="AZ270" i="6"/>
  <c r="AF270" i="6"/>
  <c r="BA266" i="6"/>
  <c r="AG266" i="6"/>
  <c r="H266" i="6"/>
  <c r="D266" i="6"/>
  <c r="L265" i="6"/>
  <c r="I265" i="6"/>
  <c r="G265" i="6" s="1"/>
  <c r="AU261" i="6"/>
  <c r="L261" i="6"/>
  <c r="I248" i="7" s="1"/>
  <c r="AF258" i="6"/>
  <c r="AZ258" i="6"/>
  <c r="AL258" i="6"/>
  <c r="AG257" i="6"/>
  <c r="M254" i="6"/>
  <c r="AF253" i="6"/>
  <c r="AL240" i="6"/>
  <c r="AM239" i="6"/>
  <c r="D230" i="6"/>
  <c r="I230" i="6"/>
  <c r="L230" i="6"/>
  <c r="AF222" i="6"/>
  <c r="G208" i="6"/>
  <c r="N208" i="6"/>
  <c r="K196" i="6"/>
  <c r="D196" i="6"/>
  <c r="H196" i="6"/>
  <c r="O153" i="6"/>
  <c r="K140" i="7" s="1"/>
  <c r="G153" i="6"/>
  <c r="D8" i="8"/>
  <c r="J146" i="2"/>
  <c r="J110" i="2"/>
  <c r="P107" i="2"/>
  <c r="AA94" i="7" s="1"/>
  <c r="N90" i="2"/>
  <c r="J78" i="2"/>
  <c r="P75" i="2"/>
  <c r="N58" i="2"/>
  <c r="O26" i="2"/>
  <c r="J5" i="2"/>
  <c r="I362" i="6"/>
  <c r="H361" i="6"/>
  <c r="AG360" i="6"/>
  <c r="AM358" i="6"/>
  <c r="I357" i="6"/>
  <c r="G356" i="6"/>
  <c r="AZ352" i="6"/>
  <c r="AU350" i="6"/>
  <c r="L348" i="6"/>
  <c r="I346" i="6"/>
  <c r="H345" i="6"/>
  <c r="AG344" i="6"/>
  <c r="AM342" i="6"/>
  <c r="I341" i="6"/>
  <c r="G340" i="6"/>
  <c r="AZ336" i="6"/>
  <c r="AU334" i="6"/>
  <c r="L332" i="6"/>
  <c r="J332" i="6" s="1"/>
  <c r="I330" i="6"/>
  <c r="H329" i="6"/>
  <c r="AG328" i="6"/>
  <c r="AM326" i="6"/>
  <c r="I325" i="6"/>
  <c r="G324" i="6"/>
  <c r="AZ320" i="6"/>
  <c r="M312" i="6"/>
  <c r="BA311" i="6"/>
  <c r="BA309" i="6"/>
  <c r="AF308" i="6"/>
  <c r="AL308" i="6"/>
  <c r="H307" i="6"/>
  <c r="AM297" i="6"/>
  <c r="AZ297" i="6"/>
  <c r="AL297" i="6"/>
  <c r="AT294" i="6"/>
  <c r="AZ277" i="6"/>
  <c r="AF277" i="6"/>
  <c r="AF269" i="6"/>
  <c r="M268" i="6"/>
  <c r="AT268" i="6"/>
  <c r="AU267" i="6"/>
  <c r="I263" i="6"/>
  <c r="L263" i="6"/>
  <c r="K259" i="6"/>
  <c r="H259" i="6"/>
  <c r="G248" i="6"/>
  <c r="O248" i="6"/>
  <c r="K235" i="7" s="1"/>
  <c r="AG244" i="6"/>
  <c r="I241" i="6"/>
  <c r="L241" i="6"/>
  <c r="AZ231" i="6"/>
  <c r="AT231" i="6"/>
  <c r="AL231" i="6"/>
  <c r="AF231" i="6"/>
  <c r="AU229" i="6"/>
  <c r="BA228" i="6"/>
  <c r="AT219" i="6"/>
  <c r="AZ219" i="6"/>
  <c r="AF219" i="6"/>
  <c r="AT212" i="6"/>
  <c r="J207" i="6"/>
  <c r="I203" i="6"/>
  <c r="L203" i="6"/>
  <c r="I190" i="7" s="1"/>
  <c r="L176" i="6"/>
  <c r="I176" i="6"/>
  <c r="AZ319" i="6"/>
  <c r="AZ315" i="6"/>
  <c r="D315" i="6"/>
  <c r="BA313" i="6"/>
  <c r="K311" i="6"/>
  <c r="D311" i="6"/>
  <c r="AU307" i="6"/>
  <c r="G305" i="6"/>
  <c r="M304" i="6"/>
  <c r="AT302" i="6"/>
  <c r="AZ301" i="6"/>
  <c r="AM299" i="6"/>
  <c r="BA297" i="6"/>
  <c r="AF296" i="6"/>
  <c r="AU295" i="6"/>
  <c r="BA290" i="6"/>
  <c r="AG289" i="6"/>
  <c r="AT287" i="6"/>
  <c r="AF282" i="6"/>
  <c r="AU280" i="6"/>
  <c r="K278" i="6"/>
  <c r="D278" i="6"/>
  <c r="BA275" i="6"/>
  <c r="AF275" i="6"/>
  <c r="AU270" i="6"/>
  <c r="AM267" i="6"/>
  <c r="K267" i="6"/>
  <c r="D267" i="6"/>
  <c r="AU263" i="6"/>
  <c r="BA262" i="6"/>
  <c r="J261" i="6"/>
  <c r="AF260" i="6"/>
  <c r="AZ260" i="6"/>
  <c r="AU259" i="6"/>
  <c r="AG258" i="6"/>
  <c r="AZ257" i="6"/>
  <c r="AT257" i="6"/>
  <c r="AL257" i="6"/>
  <c r="AU256" i="6"/>
  <c r="I251" i="6"/>
  <c r="L249" i="6"/>
  <c r="I249" i="6"/>
  <c r="AT246" i="6"/>
  <c r="AF246" i="6"/>
  <c r="AL246" i="6"/>
  <c r="AT245" i="6"/>
  <c r="AG240" i="6"/>
  <c r="H240" i="6"/>
  <c r="D240" i="6"/>
  <c r="AG237" i="6"/>
  <c r="J233" i="6"/>
  <c r="K228" i="6"/>
  <c r="D228" i="6"/>
  <c r="AM226" i="6"/>
  <c r="AZ224" i="6"/>
  <c r="G223" i="6"/>
  <c r="N223" i="6"/>
  <c r="AU221" i="6"/>
  <c r="I219" i="6"/>
  <c r="G219" i="6" s="1"/>
  <c r="L219" i="6"/>
  <c r="I206" i="7" s="1"/>
  <c r="J215" i="6"/>
  <c r="L212" i="6"/>
  <c r="I212" i="6"/>
  <c r="J171" i="6"/>
  <c r="AM154" i="6"/>
  <c r="L102" i="6"/>
  <c r="I102" i="6"/>
  <c r="P8" i="2"/>
  <c r="P1" i="2" s="1"/>
  <c r="AG313" i="6"/>
  <c r="AF312" i="6"/>
  <c r="I310" i="6"/>
  <c r="AZ306" i="6"/>
  <c r="AL299" i="6"/>
  <c r="AG297" i="6"/>
  <c r="AG293" i="6"/>
  <c r="M288" i="6"/>
  <c r="N285" i="6"/>
  <c r="G285" i="6"/>
  <c r="D284" i="6"/>
  <c r="L284" i="6"/>
  <c r="G273" i="6"/>
  <c r="N273" i="6"/>
  <c r="I272" i="6"/>
  <c r="AT266" i="6"/>
  <c r="AG262" i="6"/>
  <c r="D261" i="6"/>
  <c r="N258" i="6"/>
  <c r="G258" i="6"/>
  <c r="I255" i="6"/>
  <c r="L255" i="6"/>
  <c r="I253" i="6"/>
  <c r="H249" i="6"/>
  <c r="D249" i="6"/>
  <c r="K249" i="6"/>
  <c r="AF244" i="6"/>
  <c r="AT244" i="6"/>
  <c r="I239" i="6"/>
  <c r="D239" i="6"/>
  <c r="AG232" i="6"/>
  <c r="AU218" i="6"/>
  <c r="K212" i="6"/>
  <c r="D212" i="6"/>
  <c r="H212" i="6"/>
  <c r="AT211" i="6"/>
  <c r="AZ211" i="6"/>
  <c r="AF211" i="6"/>
  <c r="AZ202" i="6"/>
  <c r="AT202" i="6"/>
  <c r="L200" i="6"/>
  <c r="I200" i="6"/>
  <c r="N195" i="6"/>
  <c r="G195" i="6"/>
  <c r="AF179" i="6"/>
  <c r="AT179" i="6"/>
  <c r="AL179" i="6"/>
  <c r="AZ179" i="6"/>
  <c r="G169" i="6"/>
  <c r="O169" i="6"/>
  <c r="K156" i="7" s="1"/>
  <c r="AF169" i="6"/>
  <c r="AT169" i="6"/>
  <c r="AL169" i="6"/>
  <c r="AZ169" i="6"/>
  <c r="H166" i="6"/>
  <c r="D166" i="6"/>
  <c r="K166" i="6"/>
  <c r="L160" i="6"/>
  <c r="I160" i="6"/>
  <c r="G160" i="6" s="1"/>
  <c r="N99" i="6"/>
  <c r="G309" i="6"/>
  <c r="M308" i="6"/>
  <c r="AT306" i="6"/>
  <c r="AZ305" i="6"/>
  <c r="K299" i="6"/>
  <c r="D299" i="6"/>
  <c r="M292" i="6"/>
  <c r="N289" i="6"/>
  <c r="G289" i="6"/>
  <c r="AL287" i="6"/>
  <c r="AL275" i="6"/>
  <c r="L273" i="6"/>
  <c r="D273" i="6"/>
  <c r="K269" i="6"/>
  <c r="D269" i="6"/>
  <c r="O264" i="6"/>
  <c r="K251" i="7" s="1"/>
  <c r="G264" i="6"/>
  <c r="AZ261" i="6"/>
  <c r="K255" i="6"/>
  <c r="H255" i="6"/>
  <c r="AZ254" i="6"/>
  <c r="K247" i="6"/>
  <c r="D247" i="6"/>
  <c r="H247" i="6"/>
  <c r="M242" i="6"/>
  <c r="G230" i="6"/>
  <c r="N230" i="6"/>
  <c r="AL222" i="6"/>
  <c r="J222" i="6"/>
  <c r="K220" i="6"/>
  <c r="D220" i="6"/>
  <c r="H220" i="6"/>
  <c r="K194" i="6"/>
  <c r="H194" i="6"/>
  <c r="D194" i="6"/>
  <c r="AF187" i="6"/>
  <c r="AT187" i="6"/>
  <c r="AL187" i="6"/>
  <c r="AZ187" i="6"/>
  <c r="I171" i="6"/>
  <c r="D171" i="6"/>
  <c r="L171" i="6"/>
  <c r="AZ164" i="6"/>
  <c r="AL164" i="6"/>
  <c r="AF164" i="6"/>
  <c r="AT164" i="6"/>
  <c r="AT163" i="6"/>
  <c r="AL163" i="6"/>
  <c r="AF163" i="6"/>
  <c r="AZ163" i="6"/>
  <c r="AF161" i="6"/>
  <c r="AZ161" i="6"/>
  <c r="AL161" i="6"/>
  <c r="AT161" i="6"/>
  <c r="I119" i="6"/>
  <c r="D119" i="6"/>
  <c r="L119" i="6"/>
  <c r="I106" i="7" s="1"/>
  <c r="AU271" i="6"/>
  <c r="AZ265" i="6"/>
  <c r="H257" i="6"/>
  <c r="AM253" i="6"/>
  <c r="AT250" i="6"/>
  <c r="AF250" i="6"/>
  <c r="I247" i="6"/>
  <c r="AL245" i="6"/>
  <c r="K243" i="6"/>
  <c r="D243" i="6"/>
  <c r="H243" i="6"/>
  <c r="AU239" i="6"/>
  <c r="BA237" i="6"/>
  <c r="AG231" i="6"/>
  <c r="N227" i="6"/>
  <c r="H224" i="6"/>
  <c r="AU222" i="6"/>
  <c r="AU213" i="6"/>
  <c r="J206" i="6"/>
  <c r="D203" i="6"/>
  <c r="K198" i="6"/>
  <c r="H198" i="6"/>
  <c r="D198" i="6"/>
  <c r="K190" i="6"/>
  <c r="H190" i="6"/>
  <c r="D190" i="6"/>
  <c r="BA184" i="6"/>
  <c r="AU177" i="6"/>
  <c r="D148" i="6"/>
  <c r="H148" i="6"/>
  <c r="K148" i="6"/>
  <c r="I135" i="6"/>
  <c r="D135" i="6"/>
  <c r="L135" i="6"/>
  <c r="I122" i="7" s="1"/>
  <c r="AF48" i="6"/>
  <c r="AT48" i="6"/>
  <c r="AZ48" i="6"/>
  <c r="AL48" i="6"/>
  <c r="AU275" i="6"/>
  <c r="AZ269" i="6"/>
  <c r="AG261" i="6"/>
  <c r="AF252" i="6"/>
  <c r="AT252" i="6"/>
  <c r="AU251" i="6"/>
  <c r="H245" i="6"/>
  <c r="D245" i="6"/>
  <c r="AT240" i="6"/>
  <c r="G238" i="6"/>
  <c r="M235" i="6"/>
  <c r="I227" i="6"/>
  <c r="G227" i="6" s="1"/>
  <c r="D227" i="6"/>
  <c r="AZ223" i="6"/>
  <c r="AF223" i="6"/>
  <c r="AL223" i="6"/>
  <c r="G222" i="6"/>
  <c r="M218" i="6"/>
  <c r="G213" i="6"/>
  <c r="K204" i="6"/>
  <c r="D204" i="6"/>
  <c r="H204" i="6"/>
  <c r="N179" i="6"/>
  <c r="G179" i="6"/>
  <c r="AF172" i="6"/>
  <c r="AZ172" i="6"/>
  <c r="AL172" i="6"/>
  <c r="K165" i="6"/>
  <c r="D165" i="6"/>
  <c r="H165" i="6"/>
  <c r="N152" i="6"/>
  <c r="AF137" i="6"/>
  <c r="AT137" i="6"/>
  <c r="AZ137" i="6"/>
  <c r="AL137" i="6"/>
  <c r="K84" i="6"/>
  <c r="D84" i="6"/>
  <c r="H84" i="6"/>
  <c r="AZ273" i="6"/>
  <c r="AF254" i="6"/>
  <c r="I246" i="6"/>
  <c r="AT242" i="6"/>
  <c r="AF242" i="6"/>
  <c r="L220" i="6"/>
  <c r="I220" i="6"/>
  <c r="M210" i="6"/>
  <c r="G200" i="6"/>
  <c r="N200" i="6"/>
  <c r="H184" i="6"/>
  <c r="K184" i="6"/>
  <c r="D184" i="6"/>
  <c r="G159" i="6"/>
  <c r="N159" i="6"/>
  <c r="I158" i="6"/>
  <c r="L158" i="6"/>
  <c r="L236" i="6"/>
  <c r="AZ235" i="6"/>
  <c r="AL234" i="6"/>
  <c r="L229" i="6"/>
  <c r="G226" i="6"/>
  <c r="I224" i="6"/>
  <c r="I223" i="6"/>
  <c r="AL217" i="6"/>
  <c r="AG216" i="6"/>
  <c r="L216" i="6"/>
  <c r="I216" i="6"/>
  <c r="AT215" i="6"/>
  <c r="AZ215" i="6"/>
  <c r="M213" i="6"/>
  <c r="G210" i="6"/>
  <c r="I209" i="6"/>
  <c r="AG205" i="6"/>
  <c r="N201" i="6"/>
  <c r="G201" i="6"/>
  <c r="AM198" i="6"/>
  <c r="AM196" i="6"/>
  <c r="AM194" i="6"/>
  <c r="K192" i="6"/>
  <c r="D192" i="6"/>
  <c r="AT191" i="6"/>
  <c r="AT190" i="6"/>
  <c r="AZ190" i="6"/>
  <c r="AU188" i="6"/>
  <c r="N185" i="6"/>
  <c r="G185" i="6"/>
  <c r="AF183" i="6"/>
  <c r="AT183" i="6"/>
  <c r="AZ183" i="6"/>
  <c r="AT182" i="6"/>
  <c r="N181" i="6"/>
  <c r="G181" i="6"/>
  <c r="AG178" i="6"/>
  <c r="AT156" i="6"/>
  <c r="N149" i="6"/>
  <c r="G149" i="6"/>
  <c r="J147" i="6"/>
  <c r="AT136" i="6"/>
  <c r="AF104" i="6"/>
  <c r="AZ104" i="6"/>
  <c r="AT104" i="6"/>
  <c r="AG207" i="6"/>
  <c r="I207" i="6"/>
  <c r="AU203" i="6"/>
  <c r="AM202" i="6"/>
  <c r="G199" i="6"/>
  <c r="J189" i="6"/>
  <c r="AG185" i="6"/>
  <c r="K174" i="6"/>
  <c r="D174" i="6"/>
  <c r="H174" i="6"/>
  <c r="M173" i="6"/>
  <c r="H167" i="6"/>
  <c r="D167" i="6"/>
  <c r="K167" i="6"/>
  <c r="K157" i="6"/>
  <c r="D157" i="6"/>
  <c r="H157" i="6"/>
  <c r="K132" i="6"/>
  <c r="D132" i="6"/>
  <c r="H132" i="6"/>
  <c r="G128" i="6"/>
  <c r="K124" i="6"/>
  <c r="D124" i="6"/>
  <c r="H124" i="6"/>
  <c r="AG99" i="6"/>
  <c r="AU241" i="6"/>
  <c r="AG239" i="6"/>
  <c r="G235" i="6"/>
  <c r="G234" i="6"/>
  <c r="I232" i="6"/>
  <c r="I231" i="6"/>
  <c r="M221" i="6"/>
  <c r="G218" i="6"/>
  <c r="I217" i="6"/>
  <c r="G215" i="6"/>
  <c r="AL209" i="6"/>
  <c r="AG208" i="6"/>
  <c r="L208" i="6"/>
  <c r="I208" i="6"/>
  <c r="AT207" i="6"/>
  <c r="AZ207" i="6"/>
  <c r="D206" i="6"/>
  <c r="H206" i="6"/>
  <c r="M205" i="6"/>
  <c r="AT203" i="6"/>
  <c r="AF203" i="6"/>
  <c r="AZ203" i="6"/>
  <c r="AF201" i="6"/>
  <c r="AT201" i="6"/>
  <c r="AL201" i="6"/>
  <c r="AG198" i="6"/>
  <c r="I195" i="6"/>
  <c r="D195" i="6"/>
  <c r="AT185" i="6"/>
  <c r="AF185" i="6"/>
  <c r="AL185" i="6"/>
  <c r="N183" i="6"/>
  <c r="G183" i="6"/>
  <c r="AZ181" i="6"/>
  <c r="AM178" i="6"/>
  <c r="AU176" i="6"/>
  <c r="AF170" i="6"/>
  <c r="AT170" i="6"/>
  <c r="AL170" i="6"/>
  <c r="AU165" i="6"/>
  <c r="J160" i="6"/>
  <c r="J155" i="6"/>
  <c r="AT147" i="6"/>
  <c r="AL147" i="6"/>
  <c r="AF147" i="6"/>
  <c r="AZ147" i="6"/>
  <c r="L144" i="6"/>
  <c r="I144" i="6"/>
  <c r="N140" i="6"/>
  <c r="AT139" i="6"/>
  <c r="AL139" i="6"/>
  <c r="AF139" i="6"/>
  <c r="L136" i="6"/>
  <c r="I136" i="6"/>
  <c r="AT119" i="6"/>
  <c r="AL119" i="6"/>
  <c r="AZ74" i="6"/>
  <c r="AT74" i="6"/>
  <c r="AF74" i="6"/>
  <c r="AL74" i="6"/>
  <c r="N69" i="6"/>
  <c r="D241" i="6"/>
  <c r="I240" i="6"/>
  <c r="G239" i="6"/>
  <c r="AU237" i="6"/>
  <c r="D237" i="6"/>
  <c r="AT235" i="6"/>
  <c r="AZ228" i="6"/>
  <c r="AZ227" i="6"/>
  <c r="AU226" i="6"/>
  <c r="AU225" i="6"/>
  <c r="L224" i="6"/>
  <c r="G221" i="6"/>
  <c r="AG215" i="6"/>
  <c r="I215" i="6"/>
  <c r="AU210" i="6"/>
  <c r="AU209" i="6"/>
  <c r="J209" i="6"/>
  <c r="K208" i="6"/>
  <c r="D208" i="6"/>
  <c r="N207" i="6"/>
  <c r="AT205" i="6"/>
  <c r="AZ205" i="6"/>
  <c r="AF197" i="6"/>
  <c r="AL191" i="6"/>
  <c r="I191" i="6"/>
  <c r="L191" i="6"/>
  <c r="I178" i="7" s="1"/>
  <c r="L186" i="6"/>
  <c r="I186" i="6"/>
  <c r="I183" i="6"/>
  <c r="L178" i="6"/>
  <c r="I178" i="6"/>
  <c r="AT177" i="6"/>
  <c r="AF177" i="6"/>
  <c r="AZ177" i="6"/>
  <c r="AL177" i="6"/>
  <c r="AU168" i="6"/>
  <c r="L168" i="6"/>
  <c r="J168" i="6" s="1"/>
  <c r="I168" i="6"/>
  <c r="AG145" i="6"/>
  <c r="L140" i="6"/>
  <c r="I140" i="6"/>
  <c r="G140" i="6" s="1"/>
  <c r="H126" i="6"/>
  <c r="K126" i="6"/>
  <c r="D126" i="6"/>
  <c r="L120" i="6"/>
  <c r="I120" i="6"/>
  <c r="M112" i="6"/>
  <c r="AU110" i="6"/>
  <c r="AG206" i="6"/>
  <c r="AT199" i="6"/>
  <c r="AU196" i="6"/>
  <c r="I196" i="6"/>
  <c r="J195" i="6"/>
  <c r="BA194" i="6"/>
  <c r="M193" i="6"/>
  <c r="AL192" i="6"/>
  <c r="AM188" i="6"/>
  <c r="K186" i="6"/>
  <c r="D186" i="6"/>
  <c r="H186" i="6"/>
  <c r="J181" i="6"/>
  <c r="H180" i="6"/>
  <c r="K180" i="6"/>
  <c r="D180" i="6"/>
  <c r="J175" i="6"/>
  <c r="BA174" i="6"/>
  <c r="AT173" i="6"/>
  <c r="AF173" i="6"/>
  <c r="AU171" i="6"/>
  <c r="J170" i="6"/>
  <c r="L166" i="6"/>
  <c r="I166" i="6"/>
  <c r="AU163" i="6"/>
  <c r="AM162" i="6"/>
  <c r="BA156" i="6"/>
  <c r="AT155" i="6"/>
  <c r="AF155" i="6"/>
  <c r="AZ155" i="6"/>
  <c r="AL155" i="6"/>
  <c r="L152" i="6"/>
  <c r="I152" i="6"/>
  <c r="G152" i="6" s="1"/>
  <c r="G151" i="6"/>
  <c r="AZ148" i="6"/>
  <c r="AL148" i="6"/>
  <c r="AF148" i="6"/>
  <c r="AF141" i="6"/>
  <c r="AZ141" i="6"/>
  <c r="AT141" i="6"/>
  <c r="AF129" i="6"/>
  <c r="AL129" i="6"/>
  <c r="AZ129" i="6"/>
  <c r="AU124" i="6"/>
  <c r="G120" i="6"/>
  <c r="J104" i="6"/>
  <c r="J102" i="6"/>
  <c r="AT99" i="6"/>
  <c r="AL99" i="6"/>
  <c r="AF99" i="6"/>
  <c r="AZ99" i="6"/>
  <c r="AT83" i="6"/>
  <c r="AL83" i="6"/>
  <c r="AF83" i="6"/>
  <c r="AZ83" i="6"/>
  <c r="G79" i="6"/>
  <c r="N79" i="6"/>
  <c r="H54" i="6"/>
  <c r="D54" i="6"/>
  <c r="K54" i="6"/>
  <c r="N48" i="6"/>
  <c r="G48" i="6"/>
  <c r="J16" i="6"/>
  <c r="AT206" i="6"/>
  <c r="AL204" i="6"/>
  <c r="H203" i="6"/>
  <c r="AG202" i="6"/>
  <c r="AU200" i="6"/>
  <c r="J199" i="6"/>
  <c r="BA198" i="6"/>
  <c r="M197" i="6"/>
  <c r="AL196" i="6"/>
  <c r="AM192" i="6"/>
  <c r="M187" i="6"/>
  <c r="AM186" i="6"/>
  <c r="AM180" i="6"/>
  <c r="K178" i="6"/>
  <c r="D178" i="6"/>
  <c r="H178" i="6"/>
  <c r="J173" i="6"/>
  <c r="BA172" i="6"/>
  <c r="AU169" i="6"/>
  <c r="D164" i="6"/>
  <c r="H164" i="6"/>
  <c r="K164" i="6"/>
  <c r="AG163" i="6"/>
  <c r="I163" i="6"/>
  <c r="D163" i="6"/>
  <c r="N160" i="6"/>
  <c r="M153" i="6"/>
  <c r="BA148" i="6"/>
  <c r="AT143" i="6"/>
  <c r="AU141" i="6"/>
  <c r="I139" i="6"/>
  <c r="D139" i="6"/>
  <c r="K136" i="6"/>
  <c r="D136" i="6"/>
  <c r="H136" i="6"/>
  <c r="I127" i="6"/>
  <c r="D127" i="6"/>
  <c r="AT124" i="6"/>
  <c r="N121" i="6"/>
  <c r="G121" i="6"/>
  <c r="D102" i="6"/>
  <c r="G202" i="6"/>
  <c r="K200" i="6"/>
  <c r="D200" i="6"/>
  <c r="AZ198" i="6"/>
  <c r="AF193" i="6"/>
  <c r="AG190" i="6"/>
  <c r="AL188" i="6"/>
  <c r="AM184" i="6"/>
  <c r="K182" i="6"/>
  <c r="D182" i="6"/>
  <c r="H182" i="6"/>
  <c r="J177" i="6"/>
  <c r="H176" i="6"/>
  <c r="K176" i="6"/>
  <c r="D176" i="6"/>
  <c r="BA164" i="6"/>
  <c r="J161" i="6"/>
  <c r="H158" i="6"/>
  <c r="K158" i="6"/>
  <c r="D158" i="6"/>
  <c r="D156" i="6"/>
  <c r="K156" i="6"/>
  <c r="H156" i="6"/>
  <c r="AU147" i="6"/>
  <c r="AM142" i="6"/>
  <c r="H134" i="6"/>
  <c r="K134" i="6"/>
  <c r="N129" i="6"/>
  <c r="G129" i="6"/>
  <c r="L128" i="6"/>
  <c r="I128" i="6"/>
  <c r="AF121" i="6"/>
  <c r="AZ121" i="6"/>
  <c r="AL121" i="6"/>
  <c r="J118" i="6"/>
  <c r="L114" i="6"/>
  <c r="I114" i="6"/>
  <c r="G114" i="6" s="1"/>
  <c r="I108" i="6"/>
  <c r="D108" i="6"/>
  <c r="N107" i="6"/>
  <c r="G107" i="6"/>
  <c r="I95" i="6"/>
  <c r="L95" i="6"/>
  <c r="J85" i="6"/>
  <c r="L72" i="6"/>
  <c r="I72" i="6"/>
  <c r="N202" i="6"/>
  <c r="D202" i="6"/>
  <c r="AM200" i="6"/>
  <c r="AT195" i="6"/>
  <c r="AU192" i="6"/>
  <c r="J191" i="6"/>
  <c r="BA190" i="6"/>
  <c r="H188" i="6"/>
  <c r="K188" i="6"/>
  <c r="D188" i="6"/>
  <c r="J183" i="6"/>
  <c r="BA182" i="6"/>
  <c r="AT181" i="6"/>
  <c r="AF181" i="6"/>
  <c r="AU180" i="6"/>
  <c r="M177" i="6"/>
  <c r="BA176" i="6"/>
  <c r="AF175" i="6"/>
  <c r="AT175" i="6"/>
  <c r="AG174" i="6"/>
  <c r="AT171" i="6"/>
  <c r="AF171" i="6"/>
  <c r="AZ171" i="6"/>
  <c r="M170" i="6"/>
  <c r="AT168" i="6"/>
  <c r="AZ156" i="6"/>
  <c r="AF156" i="6"/>
  <c r="AL156" i="6"/>
  <c r="D155" i="6"/>
  <c r="I155" i="6"/>
  <c r="H150" i="6"/>
  <c r="K150" i="6"/>
  <c r="D150" i="6"/>
  <c r="G144" i="6"/>
  <c r="AL135" i="6"/>
  <c r="D134" i="6"/>
  <c r="I117" i="6"/>
  <c r="G117" i="6" s="1"/>
  <c r="L117" i="6"/>
  <c r="D117" i="6"/>
  <c r="D114" i="6"/>
  <c r="AL103" i="6"/>
  <c r="AZ94" i="6"/>
  <c r="AT94" i="6"/>
  <c r="AL94" i="6"/>
  <c r="AF165" i="6"/>
  <c r="AT159" i="6"/>
  <c r="AU158" i="6"/>
  <c r="AT152" i="6"/>
  <c r="AM152" i="6"/>
  <c r="D152" i="6"/>
  <c r="AF149" i="6"/>
  <c r="AU144" i="6"/>
  <c r="L143" i="6"/>
  <c r="H142" i="6"/>
  <c r="K142" i="6"/>
  <c r="J139" i="6"/>
  <c r="AF138" i="6"/>
  <c r="AU136" i="6"/>
  <c r="AT128" i="6"/>
  <c r="K128" i="6"/>
  <c r="D128" i="6"/>
  <c r="M123" i="6"/>
  <c r="AT123" i="6"/>
  <c r="K111" i="6"/>
  <c r="H111" i="6"/>
  <c r="AT108" i="6"/>
  <c r="AL108" i="6"/>
  <c r="AF108" i="6"/>
  <c r="AU107" i="6"/>
  <c r="K96" i="6"/>
  <c r="D96" i="6"/>
  <c r="H96" i="6"/>
  <c r="I172" i="6"/>
  <c r="AT167" i="6"/>
  <c r="H162" i="6"/>
  <c r="K162" i="6"/>
  <c r="H161" i="6"/>
  <c r="AG160" i="6"/>
  <c r="J159" i="6"/>
  <c r="AU146" i="6"/>
  <c r="AF145" i="6"/>
  <c r="J143" i="6"/>
  <c r="AF133" i="6"/>
  <c r="AG132" i="6"/>
  <c r="AL132" i="6"/>
  <c r="AU126" i="6"/>
  <c r="M125" i="6"/>
  <c r="L123" i="6"/>
  <c r="J123" i="6" s="1"/>
  <c r="H122" i="6"/>
  <c r="K122" i="6"/>
  <c r="N114" i="6"/>
  <c r="I113" i="6"/>
  <c r="J107" i="6"/>
  <c r="N105" i="6"/>
  <c r="G105" i="6"/>
  <c r="AT101" i="6"/>
  <c r="AL101" i="6"/>
  <c r="AF101" i="6"/>
  <c r="AZ101" i="6"/>
  <c r="AT97" i="6"/>
  <c r="AF97" i="6"/>
  <c r="AL97" i="6"/>
  <c r="D83" i="6"/>
  <c r="H83" i="6"/>
  <c r="K83" i="6"/>
  <c r="AT78" i="6"/>
  <c r="I46" i="6"/>
  <c r="D46" i="6"/>
  <c r="L46" i="6"/>
  <c r="D27" i="6"/>
  <c r="L27" i="6"/>
  <c r="I27" i="6"/>
  <c r="D168" i="6"/>
  <c r="BA166" i="6"/>
  <c r="AM160" i="6"/>
  <c r="D160" i="6"/>
  <c r="AF157" i="6"/>
  <c r="AT151" i="6"/>
  <c r="AU150" i="6"/>
  <c r="BA146" i="6"/>
  <c r="M145" i="6"/>
  <c r="K144" i="6"/>
  <c r="D144" i="6"/>
  <c r="AT140" i="6"/>
  <c r="K140" i="6"/>
  <c r="D140" i="6"/>
  <c r="AU134" i="6"/>
  <c r="AG134" i="6"/>
  <c r="M133" i="6"/>
  <c r="M131" i="6"/>
  <c r="AT131" i="6"/>
  <c r="J127" i="6"/>
  <c r="AF126" i="6"/>
  <c r="K120" i="6"/>
  <c r="D120" i="6"/>
  <c r="I116" i="6"/>
  <c r="L116" i="6"/>
  <c r="D116" i="6"/>
  <c r="J112" i="6"/>
  <c r="AT109" i="6"/>
  <c r="J108" i="6"/>
  <c r="AG105" i="6"/>
  <c r="AT95" i="6"/>
  <c r="AF95" i="6"/>
  <c r="AZ95" i="6"/>
  <c r="AM92" i="6"/>
  <c r="AF82" i="6"/>
  <c r="D172" i="6"/>
  <c r="BA170" i="6"/>
  <c r="D170" i="6"/>
  <c r="BA162" i="6"/>
  <c r="H154" i="6"/>
  <c r="K154" i="6"/>
  <c r="AG152" i="6"/>
  <c r="J151" i="6"/>
  <c r="H146" i="6"/>
  <c r="K146" i="6"/>
  <c r="G145" i="6"/>
  <c r="AM144" i="6"/>
  <c r="AU138" i="6"/>
  <c r="AG138" i="6"/>
  <c r="AT135" i="6"/>
  <c r="G133" i="6"/>
  <c r="H130" i="6"/>
  <c r="K130" i="6"/>
  <c r="AU128" i="6"/>
  <c r="AF125" i="6"/>
  <c r="AG124" i="6"/>
  <c r="AT120" i="6"/>
  <c r="AU118" i="6"/>
  <c r="AG118" i="6"/>
  <c r="N115" i="6"/>
  <c r="G115" i="6"/>
  <c r="AL111" i="6"/>
  <c r="AL107" i="6"/>
  <c r="AT106" i="6"/>
  <c r="AF106" i="6"/>
  <c r="AZ106" i="6"/>
  <c r="I104" i="6"/>
  <c r="L104" i="6"/>
  <c r="K103" i="6"/>
  <c r="D103" i="6"/>
  <c r="H103" i="6"/>
  <c r="G101" i="6"/>
  <c r="D98" i="6"/>
  <c r="H98" i="6"/>
  <c r="K98" i="6"/>
  <c r="AL91" i="6"/>
  <c r="I90" i="6"/>
  <c r="L90" i="6"/>
  <c r="N73" i="6"/>
  <c r="G73" i="6"/>
  <c r="D64" i="6"/>
  <c r="L64" i="6"/>
  <c r="I64" i="6"/>
  <c r="AZ124" i="6"/>
  <c r="AZ120" i="6"/>
  <c r="J117" i="6"/>
  <c r="AT116" i="6"/>
  <c r="AF115" i="6"/>
  <c r="AT113" i="6"/>
  <c r="D110" i="6"/>
  <c r="AL109" i="6"/>
  <c r="J105" i="6"/>
  <c r="AM104" i="6"/>
  <c r="AU103" i="6"/>
  <c r="AG103" i="6"/>
  <c r="J101" i="6"/>
  <c r="J99" i="6"/>
  <c r="D95" i="6"/>
  <c r="AU91" i="6"/>
  <c r="AM90" i="6"/>
  <c r="N89" i="6"/>
  <c r="G89" i="6"/>
  <c r="M87" i="6"/>
  <c r="AT87" i="6"/>
  <c r="AF85" i="6"/>
  <c r="AU84" i="6"/>
  <c r="AZ82" i="6"/>
  <c r="AT82" i="6"/>
  <c r="BA75" i="6"/>
  <c r="G72" i="6"/>
  <c r="N72" i="6"/>
  <c r="N27" i="6"/>
  <c r="G27" i="6"/>
  <c r="L118" i="6"/>
  <c r="I105" i="7" s="1"/>
  <c r="I118" i="6"/>
  <c r="AU117" i="6"/>
  <c r="AL115" i="6"/>
  <c r="L112" i="6"/>
  <c r="AU111" i="6"/>
  <c r="AG111" i="6"/>
  <c r="AG101" i="6"/>
  <c r="AU98" i="6"/>
  <c r="I91" i="6"/>
  <c r="H90" i="6"/>
  <c r="D90" i="6"/>
  <c r="AL87" i="6"/>
  <c r="AM86" i="6"/>
  <c r="AZ85" i="6"/>
  <c r="N81" i="6"/>
  <c r="G81" i="6"/>
  <c r="G76" i="6"/>
  <c r="N76" i="6"/>
  <c r="J74" i="6"/>
  <c r="N66" i="6"/>
  <c r="K61" i="6"/>
  <c r="H61" i="6"/>
  <c r="D61" i="6"/>
  <c r="H13" i="6"/>
  <c r="K13" i="6"/>
  <c r="J13" i="6" s="1"/>
  <c r="D13" i="6"/>
  <c r="D3" i="6"/>
  <c r="AG113" i="6"/>
  <c r="AL105" i="6"/>
  <c r="I97" i="6"/>
  <c r="D97" i="6"/>
  <c r="L97" i="6"/>
  <c r="H91" i="6"/>
  <c r="D91" i="6"/>
  <c r="L88" i="6"/>
  <c r="I88" i="6"/>
  <c r="K70" i="6"/>
  <c r="H70" i="6"/>
  <c r="D70" i="6"/>
  <c r="AZ69" i="6"/>
  <c r="AF69" i="6"/>
  <c r="AL69" i="6"/>
  <c r="AT69" i="6"/>
  <c r="AU115" i="6"/>
  <c r="AG115" i="6"/>
  <c r="D109" i="6"/>
  <c r="D107" i="6"/>
  <c r="AM106" i="6"/>
  <c r="L106" i="6"/>
  <c r="I106" i="6"/>
  <c r="AU105" i="6"/>
  <c r="BA104" i="6"/>
  <c r="L98" i="6"/>
  <c r="I85" i="7" s="1"/>
  <c r="I98" i="6"/>
  <c r="AU96" i="6"/>
  <c r="AM93" i="6"/>
  <c r="AF93" i="6"/>
  <c r="AZ93" i="6"/>
  <c r="AL93" i="6"/>
  <c r="AG78" i="6"/>
  <c r="AF77" i="6"/>
  <c r="AZ77" i="6"/>
  <c r="AL77" i="6"/>
  <c r="AT75" i="6"/>
  <c r="AL75" i="6"/>
  <c r="AF75" i="6"/>
  <c r="AZ75" i="6"/>
  <c r="M71" i="6"/>
  <c r="AT71" i="6"/>
  <c r="N68" i="6"/>
  <c r="G68" i="6"/>
  <c r="K63" i="6"/>
  <c r="H63" i="6"/>
  <c r="I30" i="6"/>
  <c r="L30" i="6"/>
  <c r="AZ113" i="6"/>
  <c r="AZ109" i="6"/>
  <c r="AZ105" i="6"/>
  <c r="I99" i="6"/>
  <c r="K88" i="6"/>
  <c r="D88" i="6"/>
  <c r="AZ86" i="6"/>
  <c r="AU69" i="6"/>
  <c r="AL67" i="6"/>
  <c r="G59" i="6"/>
  <c r="N59" i="6"/>
  <c r="I58" i="6"/>
  <c r="L58" i="6"/>
  <c r="AF56" i="6"/>
  <c r="AT56" i="6"/>
  <c r="AZ56" i="6"/>
  <c r="AL56" i="6"/>
  <c r="L51" i="6"/>
  <c r="I51" i="6"/>
  <c r="H49" i="6"/>
  <c r="K49" i="6"/>
  <c r="D49" i="6"/>
  <c r="O39" i="6"/>
  <c r="K26" i="7" s="1"/>
  <c r="G39" i="6"/>
  <c r="K30" i="6"/>
  <c r="H30" i="6"/>
  <c r="D30" i="6"/>
  <c r="L18" i="6"/>
  <c r="AL18" i="6" s="1"/>
  <c r="D18" i="6"/>
  <c r="AF105" i="6"/>
  <c r="D104" i="6"/>
  <c r="AT103" i="6"/>
  <c r="H102" i="6"/>
  <c r="H100" i="6"/>
  <c r="G94" i="6"/>
  <c r="M93" i="6"/>
  <c r="I92" i="6"/>
  <c r="AT91" i="6"/>
  <c r="AZ90" i="6"/>
  <c r="AM88" i="6"/>
  <c r="H82" i="6"/>
  <c r="D82" i="6"/>
  <c r="K82" i="6"/>
  <c r="I80" i="6"/>
  <c r="J62" i="6"/>
  <c r="H58" i="6"/>
  <c r="K58" i="6"/>
  <c r="D58" i="6"/>
  <c r="AU55" i="6"/>
  <c r="D52" i="6"/>
  <c r="K52" i="6"/>
  <c r="H52" i="6"/>
  <c r="AU100" i="6"/>
  <c r="AL92" i="6"/>
  <c r="AG90" i="6"/>
  <c r="AF89" i="6"/>
  <c r="AG86" i="6"/>
  <c r="AM82" i="6"/>
  <c r="J77" i="6"/>
  <c r="K76" i="6"/>
  <c r="D76" i="6"/>
  <c r="AG75" i="6"/>
  <c r="I62" i="6"/>
  <c r="D62" i="6"/>
  <c r="J15" i="6"/>
  <c r="D100" i="6"/>
  <c r="AZ98" i="6"/>
  <c r="K92" i="6"/>
  <c r="D92" i="6"/>
  <c r="AU88" i="6"/>
  <c r="J87" i="6"/>
  <c r="BA86" i="6"/>
  <c r="M85" i="6"/>
  <c r="I83" i="6"/>
  <c r="AG81" i="6"/>
  <c r="M77" i="6"/>
  <c r="BA76" i="6"/>
  <c r="I75" i="6"/>
  <c r="BA69" i="6"/>
  <c r="N65" i="6"/>
  <c r="H41" i="6"/>
  <c r="K41" i="6"/>
  <c r="D41" i="6"/>
  <c r="BA82" i="6"/>
  <c r="K80" i="6"/>
  <c r="D80" i="6"/>
  <c r="AL78" i="6"/>
  <c r="AU76" i="6"/>
  <c r="G74" i="6"/>
  <c r="AL73" i="6"/>
  <c r="K72" i="6"/>
  <c r="D72" i="6"/>
  <c r="I69" i="6"/>
  <c r="AT68" i="6"/>
  <c r="AF68" i="6"/>
  <c r="AZ68" i="6"/>
  <c r="AU67" i="6"/>
  <c r="AG66" i="6"/>
  <c r="AT65" i="6"/>
  <c r="AZ61" i="6"/>
  <c r="AT61" i="6"/>
  <c r="AF60" i="6"/>
  <c r="AG58" i="6"/>
  <c r="AZ58" i="6"/>
  <c r="G47" i="6"/>
  <c r="N47" i="6"/>
  <c r="J32" i="6"/>
  <c r="AL22" i="6"/>
  <c r="J22" i="6"/>
  <c r="AG82" i="6"/>
  <c r="AF81" i="6"/>
  <c r="I79" i="6"/>
  <c r="N74" i="6"/>
  <c r="D74" i="6"/>
  <c r="AT73" i="6"/>
  <c r="AM72" i="6"/>
  <c r="AL70" i="6"/>
  <c r="AZ70" i="6"/>
  <c r="D69" i="6"/>
  <c r="AF64" i="6"/>
  <c r="AU63" i="6"/>
  <c r="AF62" i="6"/>
  <c r="AF61" i="6"/>
  <c r="L57" i="6"/>
  <c r="I57" i="6"/>
  <c r="AG50" i="6"/>
  <c r="I32" i="6"/>
  <c r="L32" i="6"/>
  <c r="AT79" i="6"/>
  <c r="AZ78" i="6"/>
  <c r="AM76" i="6"/>
  <c r="J75" i="6"/>
  <c r="BA74" i="6"/>
  <c r="AG70" i="6"/>
  <c r="AM69" i="6"/>
  <c r="AG68" i="6"/>
  <c r="I67" i="6"/>
  <c r="AT66" i="6"/>
  <c r="AF66" i="6"/>
  <c r="AZ66" i="6"/>
  <c r="AG61" i="6"/>
  <c r="I36" i="6"/>
  <c r="G36" i="6" s="1"/>
  <c r="L36" i="6"/>
  <c r="I23" i="7" s="1"/>
  <c r="I19" i="6"/>
  <c r="O19" i="6" s="1"/>
  <c r="L19" i="6"/>
  <c r="N17" i="6"/>
  <c r="M17" i="6" s="1"/>
  <c r="G17" i="6"/>
  <c r="AL76" i="6"/>
  <c r="AG74" i="6"/>
  <c r="AU72" i="6"/>
  <c r="J71" i="6"/>
  <c r="BA70" i="6"/>
  <c r="K67" i="6"/>
  <c r="D67" i="6"/>
  <c r="H67" i="6"/>
  <c r="AG65" i="6"/>
  <c r="L65" i="6"/>
  <c r="I52" i="7" s="1"/>
  <c r="I65" i="6"/>
  <c r="AM60" i="6"/>
  <c r="AM57" i="6"/>
  <c r="J56" i="6"/>
  <c r="G51" i="6"/>
  <c r="N51" i="6"/>
  <c r="BA46" i="6"/>
  <c r="I38" i="6"/>
  <c r="L38" i="6"/>
  <c r="D38" i="6"/>
  <c r="AF21" i="6"/>
  <c r="AT21" i="6"/>
  <c r="AL21" i="6"/>
  <c r="AZ21" i="6"/>
  <c r="AL11" i="6"/>
  <c r="AT11" i="6"/>
  <c r="AZ11" i="6"/>
  <c r="AF11" i="6"/>
  <c r="AG69" i="6"/>
  <c r="I66" i="6"/>
  <c r="AL65" i="6"/>
  <c r="AT59" i="6"/>
  <c r="L59" i="6"/>
  <c r="H57" i="6"/>
  <c r="D57" i="6"/>
  <c r="N56" i="6"/>
  <c r="G56" i="6"/>
  <c r="AT50" i="6"/>
  <c r="K47" i="6"/>
  <c r="AT46" i="6"/>
  <c r="AF46" i="6"/>
  <c r="AZ46" i="6"/>
  <c r="AF45" i="6"/>
  <c r="AT45" i="6"/>
  <c r="G40" i="6"/>
  <c r="N40" i="6"/>
  <c r="AT39" i="6"/>
  <c r="AF29" i="6"/>
  <c r="AZ29" i="6"/>
  <c r="AG28" i="6"/>
  <c r="N25" i="6"/>
  <c r="G25" i="6"/>
  <c r="N16" i="6"/>
  <c r="M16" i="6" s="1"/>
  <c r="G16" i="6"/>
  <c r="D55" i="6"/>
  <c r="K55" i="6"/>
  <c r="AT54" i="6"/>
  <c r="AU53" i="6"/>
  <c r="K53" i="6"/>
  <c r="H37" i="6"/>
  <c r="K37" i="6"/>
  <c r="D37" i="6"/>
  <c r="AZ28" i="6"/>
  <c r="AT28" i="6"/>
  <c r="AL28" i="6"/>
  <c r="AF28" i="6"/>
  <c r="AZ24" i="6"/>
  <c r="AT24" i="6"/>
  <c r="AF24" i="6"/>
  <c r="D60" i="6"/>
  <c r="L60" i="6"/>
  <c r="I47" i="7" s="1"/>
  <c r="AG54" i="6"/>
  <c r="J51" i="6"/>
  <c r="BA50" i="6"/>
  <c r="AM48" i="6"/>
  <c r="K34" i="6"/>
  <c r="H34" i="6"/>
  <c r="D34" i="6"/>
  <c r="AU14" i="6"/>
  <c r="AZ65" i="6"/>
  <c r="J59" i="6"/>
  <c r="BA54" i="6"/>
  <c r="AM53" i="6"/>
  <c r="BA47" i="6"/>
  <c r="J46" i="6"/>
  <c r="K42" i="6"/>
  <c r="D42" i="6"/>
  <c r="H42" i="6"/>
  <c r="I41" i="6"/>
  <c r="L41" i="6"/>
  <c r="AM36" i="6"/>
  <c r="L20" i="6"/>
  <c r="D20" i="6"/>
  <c r="I20" i="6"/>
  <c r="G20" i="6" s="1"/>
  <c r="BA57" i="6"/>
  <c r="AF52" i="6"/>
  <c r="D51" i="6"/>
  <c r="AL49" i="6"/>
  <c r="K48" i="6"/>
  <c r="AT47" i="6"/>
  <c r="K44" i="6"/>
  <c r="D44" i="6"/>
  <c r="D43" i="6"/>
  <c r="BA41" i="6"/>
  <c r="K36" i="6"/>
  <c r="D36" i="6"/>
  <c r="J33" i="6"/>
  <c r="AF31" i="6"/>
  <c r="AZ31" i="6"/>
  <c r="AU30" i="6"/>
  <c r="AT26" i="6"/>
  <c r="K26" i="6"/>
  <c r="H26" i="6"/>
  <c r="I23" i="6"/>
  <c r="H19" i="6"/>
  <c r="K19" i="6"/>
  <c r="J19" i="6" s="1"/>
  <c r="D19" i="6"/>
  <c r="J18" i="6"/>
  <c r="BA17" i="6"/>
  <c r="BA16" i="6"/>
  <c r="AT13" i="6"/>
  <c r="AL13" i="6"/>
  <c r="AF13" i="6"/>
  <c r="N12" i="6"/>
  <c r="M12" i="6" s="1"/>
  <c r="G12" i="6"/>
  <c r="AG10" i="6"/>
  <c r="E1" i="6"/>
  <c r="F8" i="6"/>
  <c r="F1" i="6" s="1"/>
  <c r="AT51" i="6"/>
  <c r="AT49" i="6"/>
  <c r="AF44" i="6"/>
  <c r="N43" i="6"/>
  <c r="AT43" i="6"/>
  <c r="AU42" i="6"/>
  <c r="AZ39" i="6"/>
  <c r="AL39" i="6"/>
  <c r="AZ37" i="6"/>
  <c r="AL37" i="6"/>
  <c r="AZ36" i="6"/>
  <c r="AL36" i="6"/>
  <c r="AF36" i="6"/>
  <c r="N35" i="6"/>
  <c r="G35" i="6"/>
  <c r="AG33" i="6"/>
  <c r="N33" i="6"/>
  <c r="G33" i="6"/>
  <c r="K23" i="6"/>
  <c r="H23" i="6"/>
  <c r="D23" i="6"/>
  <c r="H21" i="6"/>
  <c r="D21" i="6"/>
  <c r="N20" i="6"/>
  <c r="M20" i="6" s="1"/>
  <c r="AT19" i="6"/>
  <c r="AL19" i="6"/>
  <c r="K17" i="6"/>
  <c r="J17" i="6" s="1"/>
  <c r="D12" i="6"/>
  <c r="L12" i="6"/>
  <c r="H10" i="6"/>
  <c r="K10" i="6"/>
  <c r="J10" i="6" s="1"/>
  <c r="J50" i="6"/>
  <c r="J45" i="6"/>
  <c r="AM42" i="6"/>
  <c r="AT41" i="6"/>
  <c r="AG39" i="6"/>
  <c r="AF35" i="6"/>
  <c r="AZ35" i="6"/>
  <c r="AT35" i="6"/>
  <c r="AF33" i="6"/>
  <c r="AZ33" i="6"/>
  <c r="AT33" i="6"/>
  <c r="G32" i="6"/>
  <c r="H28" i="6"/>
  <c r="K28" i="6"/>
  <c r="I25" i="6"/>
  <c r="L25" i="6"/>
  <c r="D25" i="6"/>
  <c r="AF18" i="6"/>
  <c r="L16" i="6"/>
  <c r="AL16" i="6" s="1"/>
  <c r="D16" i="6"/>
  <c r="AF53" i="6"/>
  <c r="G44" i="6"/>
  <c r="AG37" i="6"/>
  <c r="D32" i="6"/>
  <c r="AM27" i="6"/>
  <c r="AF27" i="6"/>
  <c r="AG26" i="6"/>
  <c r="AU23" i="6"/>
  <c r="AL23" i="6"/>
  <c r="M22" i="6"/>
  <c r="AF22" i="6"/>
  <c r="AZ22" i="6"/>
  <c r="AT22" i="6"/>
  <c r="AU21" i="6"/>
  <c r="AT17" i="6"/>
  <c r="AG16" i="6"/>
  <c r="AU13" i="6"/>
  <c r="I13" i="6"/>
  <c r="AL10" i="6"/>
  <c r="AU38" i="6"/>
  <c r="H29" i="6"/>
  <c r="AG24" i="6"/>
  <c r="AM20" i="6"/>
  <c r="H14" i="6"/>
  <c r="G14" i="6" s="1"/>
  <c r="G4" i="6" s="1"/>
  <c r="H11" i="6"/>
  <c r="J5" i="6"/>
  <c r="AZ40" i="6"/>
  <c r="AG32" i="6"/>
  <c r="I29" i="6"/>
  <c r="AZ18" i="6"/>
  <c r="I11" i="6"/>
  <c r="H1" i="6"/>
  <c r="AG36" i="6"/>
  <c r="M31" i="6"/>
  <c r="AU17" i="6"/>
  <c r="AL17" i="6"/>
  <c r="AG40" i="6"/>
  <c r="I37" i="6"/>
  <c r="AT32" i="6"/>
  <c r="D22" i="6"/>
  <c r="AZ17" i="6"/>
  <c r="AZ16" i="6"/>
  <c r="AL15" i="6"/>
  <c r="AF12" i="6"/>
  <c r="N14" i="6" l="1"/>
  <c r="M14" i="6" s="1"/>
  <c r="G13" i="6"/>
  <c r="N13" i="6"/>
  <c r="M13" i="6" s="1"/>
  <c r="G156" i="6"/>
  <c r="N156" i="6"/>
  <c r="F143" i="7"/>
  <c r="O224" i="6"/>
  <c r="K211" i="7" s="1"/>
  <c r="G211" i="7"/>
  <c r="M273" i="6"/>
  <c r="J260" i="7"/>
  <c r="O321" i="6"/>
  <c r="G308" i="7"/>
  <c r="J329" i="7"/>
  <c r="G291" i="6"/>
  <c r="N291" i="6"/>
  <c r="F278" i="7"/>
  <c r="M355" i="6"/>
  <c r="J342" i="7"/>
  <c r="O266" i="6"/>
  <c r="K253" i="7" s="1"/>
  <c r="G253" i="7"/>
  <c r="M331" i="6"/>
  <c r="J318" i="7"/>
  <c r="N39" i="2"/>
  <c r="Z26" i="7"/>
  <c r="N127" i="2"/>
  <c r="Z114" i="7"/>
  <c r="Z49" i="7"/>
  <c r="N62" i="2"/>
  <c r="J309" i="7"/>
  <c r="L63" i="7"/>
  <c r="E88" i="4"/>
  <c r="T76" i="4"/>
  <c r="Q76" i="4"/>
  <c r="J303" i="6"/>
  <c r="H290" i="7"/>
  <c r="M23" i="7"/>
  <c r="AB23" i="7" s="1"/>
  <c r="F48" i="4"/>
  <c r="F37" i="4"/>
  <c r="D36" i="4"/>
  <c r="O69" i="6"/>
  <c r="K56" i="7" s="1"/>
  <c r="G56" i="7"/>
  <c r="AL30" i="6"/>
  <c r="I17" i="7"/>
  <c r="G97" i="6"/>
  <c r="O97" i="6"/>
  <c r="G84" i="7"/>
  <c r="O118" i="6"/>
  <c r="G105" i="7"/>
  <c r="J120" i="6"/>
  <c r="H107" i="7"/>
  <c r="M105" i="6"/>
  <c r="J92" i="7"/>
  <c r="J111" i="6"/>
  <c r="H98" i="7"/>
  <c r="AL95" i="6"/>
  <c r="I82" i="7"/>
  <c r="AL224" i="6"/>
  <c r="J224" i="6"/>
  <c r="I211" i="7"/>
  <c r="G255" i="6"/>
  <c r="N255" i="6"/>
  <c r="F242" i="7"/>
  <c r="O239" i="6"/>
  <c r="G226" i="7"/>
  <c r="AL102" i="6"/>
  <c r="I89" i="7"/>
  <c r="AL348" i="6"/>
  <c r="I335" i="7"/>
  <c r="J348" i="6"/>
  <c r="AL330" i="6"/>
  <c r="I317" i="7"/>
  <c r="J330" i="6"/>
  <c r="N82" i="2"/>
  <c r="Z69" i="7"/>
  <c r="J265" i="6"/>
  <c r="H252" i="7"/>
  <c r="AL206" i="6"/>
  <c r="I193" i="7"/>
  <c r="AL237" i="6"/>
  <c r="I224" i="7"/>
  <c r="N68" i="2"/>
  <c r="Z55" i="7"/>
  <c r="J316" i="6"/>
  <c r="H303" i="7"/>
  <c r="R44" i="7"/>
  <c r="M57" i="4"/>
  <c r="M57" i="7"/>
  <c r="AB57" i="7" s="1"/>
  <c r="F82" i="4"/>
  <c r="P43" i="7"/>
  <c r="J56" i="4"/>
  <c r="K68" i="4"/>
  <c r="H56" i="4"/>
  <c r="N56" i="4"/>
  <c r="G216" i="6"/>
  <c r="N216" i="6"/>
  <c r="F203" i="7"/>
  <c r="O30" i="6"/>
  <c r="K17" i="7" s="1"/>
  <c r="G17" i="7"/>
  <c r="M81" i="6"/>
  <c r="J68" i="7"/>
  <c r="O240" i="6"/>
  <c r="K227" i="7" s="1"/>
  <c r="G227" i="7"/>
  <c r="G190" i="6"/>
  <c r="N190" i="6"/>
  <c r="F177" i="7"/>
  <c r="J311" i="6"/>
  <c r="H298" i="7"/>
  <c r="M208" i="6"/>
  <c r="J195" i="7"/>
  <c r="AL226" i="6"/>
  <c r="J226" i="6"/>
  <c r="I213" i="7"/>
  <c r="D46" i="2"/>
  <c r="T33" i="7"/>
  <c r="E58" i="2"/>
  <c r="O237" i="6"/>
  <c r="K224" i="7" s="1"/>
  <c r="G224" i="7"/>
  <c r="J349" i="6"/>
  <c r="H336" i="7"/>
  <c r="N87" i="2"/>
  <c r="Z74" i="7"/>
  <c r="G256" i="6"/>
  <c r="O256" i="6"/>
  <c r="G243" i="7"/>
  <c r="Z81" i="7"/>
  <c r="N94" i="2"/>
  <c r="G302" i="6"/>
  <c r="F289" i="7"/>
  <c r="N302" i="6"/>
  <c r="AA105" i="7"/>
  <c r="N118" i="2"/>
  <c r="N113" i="2"/>
  <c r="AA100" i="7"/>
  <c r="G345" i="7"/>
  <c r="O358" i="6"/>
  <c r="K345" i="7" s="1"/>
  <c r="N316" i="6"/>
  <c r="G316" i="6"/>
  <c r="F303" i="7"/>
  <c r="Q24" i="7"/>
  <c r="L49" i="4"/>
  <c r="J37" i="4"/>
  <c r="H38" i="4" s="1"/>
  <c r="P47" i="7"/>
  <c r="J60" i="4"/>
  <c r="K72" i="4"/>
  <c r="H60" i="4"/>
  <c r="N60" i="4"/>
  <c r="N46" i="7"/>
  <c r="G59" i="4"/>
  <c r="P70" i="7"/>
  <c r="H83" i="4"/>
  <c r="J83" i="4"/>
  <c r="N83" i="4"/>
  <c r="K95" i="4"/>
  <c r="Q70" i="7"/>
  <c r="L95" i="4"/>
  <c r="J86" i="6"/>
  <c r="H73" i="7"/>
  <c r="N270" i="6"/>
  <c r="G270" i="6"/>
  <c r="F257" i="7"/>
  <c r="F51" i="2"/>
  <c r="D39" i="2"/>
  <c r="U26" i="7"/>
  <c r="S48" i="7"/>
  <c r="AD48" i="7" s="1"/>
  <c r="I61" i="4"/>
  <c r="E67" i="4"/>
  <c r="L42" i="7"/>
  <c r="D55" i="4"/>
  <c r="AL361" i="6"/>
  <c r="I348" i="7"/>
  <c r="N42" i="7"/>
  <c r="G55" i="4"/>
  <c r="Q43" i="7"/>
  <c r="L68" i="4"/>
  <c r="R31" i="7"/>
  <c r="M44" i="4"/>
  <c r="O29" i="6"/>
  <c r="K16" i="7" s="1"/>
  <c r="G16" i="7"/>
  <c r="N29" i="6"/>
  <c r="G29" i="6"/>
  <c r="F16" i="7"/>
  <c r="G19" i="6"/>
  <c r="N19" i="6"/>
  <c r="M19" i="6" s="1"/>
  <c r="J48" i="6"/>
  <c r="H35" i="7"/>
  <c r="J34" i="6"/>
  <c r="H21" i="7"/>
  <c r="G37" i="6"/>
  <c r="N37" i="6"/>
  <c r="F24" i="7"/>
  <c r="M56" i="6"/>
  <c r="J43" i="7"/>
  <c r="AL60" i="6"/>
  <c r="M47" i="6"/>
  <c r="J34" i="7"/>
  <c r="J72" i="6"/>
  <c r="H59" i="7"/>
  <c r="J92" i="6"/>
  <c r="H79" i="7"/>
  <c r="J76" i="6"/>
  <c r="H63" i="7"/>
  <c r="N52" i="6"/>
  <c r="G52" i="6"/>
  <c r="F39" i="7"/>
  <c r="O92" i="6"/>
  <c r="G92" i="6"/>
  <c r="G79" i="7"/>
  <c r="J49" i="6"/>
  <c r="H36" i="7"/>
  <c r="AL58" i="6"/>
  <c r="I45" i="7"/>
  <c r="J88" i="6"/>
  <c r="H75" i="7"/>
  <c r="G63" i="6"/>
  <c r="N63" i="6"/>
  <c r="F50" i="7"/>
  <c r="G106" i="6"/>
  <c r="O106" i="6"/>
  <c r="G93" i="7"/>
  <c r="AL88" i="6"/>
  <c r="I75" i="7"/>
  <c r="J61" i="6"/>
  <c r="H48" i="7"/>
  <c r="O64" i="6"/>
  <c r="G64" i="6"/>
  <c r="G51" i="7"/>
  <c r="AL104" i="6"/>
  <c r="I91" i="7"/>
  <c r="N154" i="6"/>
  <c r="G154" i="6"/>
  <c r="F141" i="7"/>
  <c r="J96" i="6"/>
  <c r="H83" i="7"/>
  <c r="J119" i="6"/>
  <c r="J150" i="6"/>
  <c r="H137" i="7"/>
  <c r="N134" i="6"/>
  <c r="G134" i="6"/>
  <c r="F121" i="7"/>
  <c r="G176" i="6"/>
  <c r="N176" i="6"/>
  <c r="F163" i="7"/>
  <c r="G136" i="6"/>
  <c r="F123" i="7"/>
  <c r="N136" i="6"/>
  <c r="J54" i="6"/>
  <c r="H41" i="7"/>
  <c r="G180" i="6"/>
  <c r="N180" i="6"/>
  <c r="F167" i="7"/>
  <c r="O120" i="6"/>
  <c r="G107" i="7"/>
  <c r="O168" i="6"/>
  <c r="G168" i="6"/>
  <c r="G155" i="7"/>
  <c r="AL178" i="6"/>
  <c r="I165" i="7"/>
  <c r="AL203" i="6"/>
  <c r="O144" i="6"/>
  <c r="G131" i="7"/>
  <c r="M183" i="6"/>
  <c r="J170" i="7"/>
  <c r="O217" i="6"/>
  <c r="G204" i="7"/>
  <c r="G217" i="6"/>
  <c r="J132" i="6"/>
  <c r="H119" i="7"/>
  <c r="G174" i="6"/>
  <c r="N174" i="6"/>
  <c r="F161" i="7"/>
  <c r="O207" i="6"/>
  <c r="K194" i="7" s="1"/>
  <c r="G194" i="7"/>
  <c r="J203" i="6"/>
  <c r="O216" i="6"/>
  <c r="K203" i="7" s="1"/>
  <c r="G203" i="7"/>
  <c r="O135" i="6"/>
  <c r="G135" i="6"/>
  <c r="G122" i="7"/>
  <c r="J190" i="6"/>
  <c r="H177" i="7"/>
  <c r="G224" i="6"/>
  <c r="N224" i="6"/>
  <c r="F211" i="7"/>
  <c r="J243" i="6"/>
  <c r="H230" i="7"/>
  <c r="AL171" i="6"/>
  <c r="I158" i="7"/>
  <c r="G194" i="6"/>
  <c r="N194" i="6"/>
  <c r="F181" i="7"/>
  <c r="J256" i="6"/>
  <c r="I260" i="7"/>
  <c r="AL273" i="6"/>
  <c r="J166" i="6"/>
  <c r="H153" i="7"/>
  <c r="AL200" i="6"/>
  <c r="I187" i="7"/>
  <c r="M258" i="6"/>
  <c r="J245" i="7"/>
  <c r="O310" i="6"/>
  <c r="K297" i="7" s="1"/>
  <c r="G297" i="7"/>
  <c r="M223" i="6"/>
  <c r="J210" i="7"/>
  <c r="J237" i="6"/>
  <c r="G307" i="6"/>
  <c r="N307" i="6"/>
  <c r="F294" i="7"/>
  <c r="G312" i="7"/>
  <c r="O325" i="6"/>
  <c r="K312" i="7" s="1"/>
  <c r="Z13" i="7"/>
  <c r="AU8" i="8" s="1"/>
  <c r="N26" i="2"/>
  <c r="AL265" i="6"/>
  <c r="I252" i="7"/>
  <c r="J297" i="6"/>
  <c r="H284" i="7"/>
  <c r="J113" i="6"/>
  <c r="H100" i="7"/>
  <c r="J266" i="7"/>
  <c r="M279" i="6"/>
  <c r="O344" i="6"/>
  <c r="K331" i="7" s="1"/>
  <c r="G331" i="7"/>
  <c r="N59" i="2"/>
  <c r="O214" i="6"/>
  <c r="G201" i="7"/>
  <c r="J262" i="6"/>
  <c r="H249" i="7"/>
  <c r="N325" i="6"/>
  <c r="G325" i="6"/>
  <c r="F312" i="7"/>
  <c r="T65" i="7"/>
  <c r="E90" i="2"/>
  <c r="O302" i="6"/>
  <c r="K289" i="7" s="1"/>
  <c r="G289" i="7"/>
  <c r="M343" i="6"/>
  <c r="J330" i="7"/>
  <c r="E71" i="2"/>
  <c r="D59" i="2"/>
  <c r="T46" i="7"/>
  <c r="G263" i="6"/>
  <c r="N263" i="6"/>
  <c r="F250" i="7"/>
  <c r="J341" i="7"/>
  <c r="N44" i="2"/>
  <c r="Z31" i="7"/>
  <c r="M244" i="6"/>
  <c r="J231" i="7"/>
  <c r="J333" i="6"/>
  <c r="H320" i="7"/>
  <c r="N41" i="2"/>
  <c r="Z28" i="7"/>
  <c r="N92" i="2"/>
  <c r="Z79" i="7"/>
  <c r="M363" i="6"/>
  <c r="J350" i="7"/>
  <c r="F72" i="2"/>
  <c r="U47" i="7"/>
  <c r="G32" i="2"/>
  <c r="V19" i="7"/>
  <c r="J252" i="7"/>
  <c r="O338" i="6"/>
  <c r="K325" i="7" s="1"/>
  <c r="G325" i="7"/>
  <c r="AL358" i="6"/>
  <c r="J358" i="6"/>
  <c r="I345" i="7"/>
  <c r="N85" i="2"/>
  <c r="Z72" i="7"/>
  <c r="AK9" i="8"/>
  <c r="M338" i="6"/>
  <c r="J325" i="7"/>
  <c r="N35" i="7"/>
  <c r="G48" i="4"/>
  <c r="R46" i="7"/>
  <c r="M59" i="4"/>
  <c r="N53" i="7"/>
  <c r="G66" i="4"/>
  <c r="AC58" i="7"/>
  <c r="AE58" i="7"/>
  <c r="N74" i="7"/>
  <c r="G87" i="4"/>
  <c r="R87" i="7"/>
  <c r="M100" i="4"/>
  <c r="N33" i="7"/>
  <c r="G46" i="4"/>
  <c r="P88" i="7"/>
  <c r="K113" i="4"/>
  <c r="H101" i="4"/>
  <c r="N101" i="4"/>
  <c r="J301" i="6"/>
  <c r="H288" i="7"/>
  <c r="O326" i="6"/>
  <c r="K313" i="7" s="1"/>
  <c r="G313" i="7"/>
  <c r="P54" i="7"/>
  <c r="H67" i="4"/>
  <c r="N67" i="4"/>
  <c r="J67" i="4"/>
  <c r="K79" i="4"/>
  <c r="G76" i="4"/>
  <c r="J286" i="6"/>
  <c r="H273" i="7"/>
  <c r="AC31" i="7"/>
  <c r="AE31" i="7"/>
  <c r="B26" i="7"/>
  <c r="N125" i="2"/>
  <c r="Z112" i="7"/>
  <c r="L76" i="7"/>
  <c r="Q89" i="4"/>
  <c r="T89" i="4"/>
  <c r="E101" i="4"/>
  <c r="J216" i="6"/>
  <c r="H203" i="7"/>
  <c r="G28" i="6"/>
  <c r="N28" i="6"/>
  <c r="F15" i="7"/>
  <c r="O172" i="6"/>
  <c r="G159" i="7"/>
  <c r="G172" i="6"/>
  <c r="AL114" i="6"/>
  <c r="J114" i="6"/>
  <c r="I101" i="7"/>
  <c r="G178" i="6"/>
  <c r="N178" i="6"/>
  <c r="F165" i="7"/>
  <c r="AL152" i="6"/>
  <c r="I139" i="7"/>
  <c r="O158" i="6"/>
  <c r="K145" i="7" s="1"/>
  <c r="G145" i="7"/>
  <c r="J165" i="6"/>
  <c r="H152" i="7"/>
  <c r="AL255" i="6"/>
  <c r="I242" i="7"/>
  <c r="O102" i="6"/>
  <c r="K89" i="7" s="1"/>
  <c r="G89" i="7"/>
  <c r="O241" i="6"/>
  <c r="G228" i="7"/>
  <c r="G241" i="6"/>
  <c r="G361" i="6"/>
  <c r="N361" i="6"/>
  <c r="F348" i="7"/>
  <c r="AL303" i="6"/>
  <c r="I290" i="7"/>
  <c r="O350" i="6"/>
  <c r="G350" i="6"/>
  <c r="G337" i="7"/>
  <c r="D50" i="2"/>
  <c r="E62" i="2"/>
  <c r="T37" i="7"/>
  <c r="L62" i="7"/>
  <c r="Q75" i="4"/>
  <c r="T75" i="4"/>
  <c r="E87" i="4"/>
  <c r="P52" i="7"/>
  <c r="N65" i="4"/>
  <c r="H65" i="4"/>
  <c r="J65" i="4"/>
  <c r="AE40" i="7"/>
  <c r="AC40" i="7"/>
  <c r="M305" i="6"/>
  <c r="K292" i="7"/>
  <c r="N51" i="7"/>
  <c r="G64" i="4"/>
  <c r="M28" i="7"/>
  <c r="AB28" i="7" s="1"/>
  <c r="R41" i="4"/>
  <c r="P41" i="4" s="1"/>
  <c r="F53" i="4"/>
  <c r="U41" i="4"/>
  <c r="S41" i="4" s="1"/>
  <c r="D41" i="4"/>
  <c r="F42" i="4"/>
  <c r="M73" i="7"/>
  <c r="AB73" i="7" s="1"/>
  <c r="U86" i="4"/>
  <c r="F98" i="4"/>
  <c r="R86" i="4"/>
  <c r="M260" i="6"/>
  <c r="J247" i="7"/>
  <c r="J198" i="7"/>
  <c r="O66" i="6"/>
  <c r="K53" i="7" s="1"/>
  <c r="G53" i="7"/>
  <c r="J58" i="6"/>
  <c r="H45" i="7"/>
  <c r="AL90" i="6"/>
  <c r="I77" i="7"/>
  <c r="H151" i="7"/>
  <c r="J164" i="6"/>
  <c r="AL140" i="6"/>
  <c r="I127" i="7"/>
  <c r="J127" i="7"/>
  <c r="G167" i="6"/>
  <c r="N167" i="6"/>
  <c r="F154" i="7"/>
  <c r="M181" i="6"/>
  <c r="J168" i="7"/>
  <c r="J269" i="6"/>
  <c r="H256" i="7"/>
  <c r="J182" i="7"/>
  <c r="J228" i="6"/>
  <c r="H215" i="7"/>
  <c r="J196" i="6"/>
  <c r="H183" i="7"/>
  <c r="J294" i="6"/>
  <c r="H281" i="7"/>
  <c r="J307" i="6"/>
  <c r="H294" i="7"/>
  <c r="J321" i="6"/>
  <c r="H308" i="7"/>
  <c r="O360" i="6"/>
  <c r="K347" i="7" s="1"/>
  <c r="G347" i="7"/>
  <c r="AL313" i="6"/>
  <c r="J196" i="7"/>
  <c r="O329" i="6"/>
  <c r="K316" i="7" s="1"/>
  <c r="G316" i="7"/>
  <c r="G35" i="4"/>
  <c r="G86" i="6"/>
  <c r="N86" i="6"/>
  <c r="F73" i="7"/>
  <c r="O37" i="6"/>
  <c r="K24" i="7" s="1"/>
  <c r="G24" i="7"/>
  <c r="J23" i="6"/>
  <c r="H10" i="7"/>
  <c r="G7" i="8" s="1"/>
  <c r="AL20" i="6"/>
  <c r="J20" i="6"/>
  <c r="J65" i="6"/>
  <c r="G61" i="6"/>
  <c r="N61" i="6"/>
  <c r="F48" i="7"/>
  <c r="J154" i="6"/>
  <c r="H141" i="7"/>
  <c r="J90" i="6"/>
  <c r="J140" i="6"/>
  <c r="H127" i="7"/>
  <c r="J134" i="6"/>
  <c r="H121" i="7"/>
  <c r="J176" i="6"/>
  <c r="H163" i="7"/>
  <c r="AL166" i="6"/>
  <c r="I153" i="7"/>
  <c r="O246" i="6"/>
  <c r="K233" i="7" s="1"/>
  <c r="G233" i="7"/>
  <c r="J255" i="6"/>
  <c r="H242" i="7"/>
  <c r="AL160" i="6"/>
  <c r="I147" i="7"/>
  <c r="G212" i="6"/>
  <c r="N212" i="6"/>
  <c r="F199" i="7"/>
  <c r="AL284" i="6"/>
  <c r="I271" i="7"/>
  <c r="J284" i="6"/>
  <c r="N294" i="6"/>
  <c r="G294" i="6"/>
  <c r="F281" i="7"/>
  <c r="M232" i="6"/>
  <c r="J219" i="7"/>
  <c r="AL291" i="6"/>
  <c r="I278" i="7"/>
  <c r="J291" i="6"/>
  <c r="H278" i="7"/>
  <c r="AL340" i="6"/>
  <c r="I327" i="7"/>
  <c r="M228" i="6"/>
  <c r="J215" i="7"/>
  <c r="AL302" i="6"/>
  <c r="I289" i="7"/>
  <c r="Z113" i="7"/>
  <c r="N126" i="2"/>
  <c r="M347" i="6"/>
  <c r="J334" i="7"/>
  <c r="O282" i="6"/>
  <c r="K269" i="7" s="1"/>
  <c r="G269" i="7"/>
  <c r="J280" i="6"/>
  <c r="AL280" i="6"/>
  <c r="I267" i="7"/>
  <c r="O23" i="6"/>
  <c r="K10" i="7" s="1"/>
  <c r="G10" i="7"/>
  <c r="O67" i="6"/>
  <c r="K54" i="7" s="1"/>
  <c r="G54" i="7"/>
  <c r="AL98" i="6"/>
  <c r="AL64" i="6"/>
  <c r="I51" i="7"/>
  <c r="M115" i="6"/>
  <c r="J102" i="7"/>
  <c r="N161" i="6"/>
  <c r="G161" i="6"/>
  <c r="F148" i="7"/>
  <c r="J142" i="6"/>
  <c r="H129" i="7"/>
  <c r="M107" i="6"/>
  <c r="J94" i="7"/>
  <c r="M160" i="6"/>
  <c r="J147" i="7"/>
  <c r="AL168" i="6"/>
  <c r="I155" i="7"/>
  <c r="AL216" i="6"/>
  <c r="I203" i="7"/>
  <c r="M169" i="6"/>
  <c r="J139" i="7"/>
  <c r="J194" i="6"/>
  <c r="H181" i="7"/>
  <c r="J212" i="6"/>
  <c r="H199" i="7"/>
  <c r="G259" i="6"/>
  <c r="N259" i="6"/>
  <c r="F246" i="7"/>
  <c r="O353" i="6"/>
  <c r="G340" i="7"/>
  <c r="G262" i="6"/>
  <c r="N262" i="6"/>
  <c r="F249" i="7"/>
  <c r="J246" i="6"/>
  <c r="H233" i="7"/>
  <c r="M275" i="6"/>
  <c r="J262" i="7"/>
  <c r="D65" i="2"/>
  <c r="U52" i="7"/>
  <c r="F77" i="2"/>
  <c r="J263" i="6"/>
  <c r="H250" i="7"/>
  <c r="J336" i="6"/>
  <c r="AL336" i="6"/>
  <c r="I323" i="7"/>
  <c r="J276" i="6"/>
  <c r="AL276" i="6"/>
  <c r="I263" i="7"/>
  <c r="D44" i="2"/>
  <c r="E56" i="2"/>
  <c r="T31" i="7"/>
  <c r="AL338" i="6"/>
  <c r="J338" i="6"/>
  <c r="I325" i="7"/>
  <c r="AE23" i="7"/>
  <c r="AC23" i="7"/>
  <c r="R35" i="7"/>
  <c r="M48" i="4"/>
  <c r="J293" i="6"/>
  <c r="H280" i="7"/>
  <c r="R42" i="7"/>
  <c r="M55" i="4"/>
  <c r="AL25" i="6"/>
  <c r="J25" i="6"/>
  <c r="I12" i="7"/>
  <c r="H7" i="8" s="1"/>
  <c r="G26" i="6"/>
  <c r="N26" i="6"/>
  <c r="F13" i="7"/>
  <c r="J36" i="6"/>
  <c r="H23" i="7"/>
  <c r="AL41" i="6"/>
  <c r="I28" i="7"/>
  <c r="G57" i="6"/>
  <c r="N57" i="6"/>
  <c r="F44" i="7"/>
  <c r="O38" i="6"/>
  <c r="G38" i="6"/>
  <c r="G25" i="7"/>
  <c r="AL32" i="6"/>
  <c r="I19" i="7"/>
  <c r="H9" i="8" s="1"/>
  <c r="O79" i="6"/>
  <c r="K66" i="7" s="1"/>
  <c r="G66" i="7"/>
  <c r="G41" i="6"/>
  <c r="N41" i="6"/>
  <c r="F28" i="7"/>
  <c r="O83" i="6"/>
  <c r="K70" i="7" s="1"/>
  <c r="G70" i="7"/>
  <c r="J82" i="6"/>
  <c r="H69" i="7"/>
  <c r="O51" i="6"/>
  <c r="K38" i="7" s="1"/>
  <c r="G38" i="7"/>
  <c r="M59" i="6"/>
  <c r="J46" i="7"/>
  <c r="O99" i="6"/>
  <c r="K86" i="7" s="1"/>
  <c r="G86" i="7"/>
  <c r="G91" i="6"/>
  <c r="N91" i="6"/>
  <c r="F78" i="7"/>
  <c r="J53" i="7"/>
  <c r="J59" i="7"/>
  <c r="G98" i="6"/>
  <c r="N98" i="6"/>
  <c r="F85" i="7"/>
  <c r="J130" i="6"/>
  <c r="H117" i="7"/>
  <c r="AL116" i="6"/>
  <c r="J116" i="6"/>
  <c r="I103" i="7"/>
  <c r="J144" i="6"/>
  <c r="H131" i="7"/>
  <c r="J162" i="6"/>
  <c r="H149" i="7"/>
  <c r="N142" i="6"/>
  <c r="G142" i="6"/>
  <c r="F129" i="7"/>
  <c r="AL117" i="6"/>
  <c r="I104" i="7"/>
  <c r="J152" i="6"/>
  <c r="G188" i="6"/>
  <c r="N188" i="6"/>
  <c r="F175" i="7"/>
  <c r="M202" i="6"/>
  <c r="J189" i="7"/>
  <c r="G158" i="6"/>
  <c r="N158" i="6"/>
  <c r="F145" i="7"/>
  <c r="G182" i="6"/>
  <c r="N182" i="6"/>
  <c r="F169" i="7"/>
  <c r="M121" i="6"/>
  <c r="J108" i="7"/>
  <c r="J136" i="6"/>
  <c r="H123" i="7"/>
  <c r="N203" i="6"/>
  <c r="G203" i="6"/>
  <c r="F190" i="7"/>
  <c r="G54" i="6"/>
  <c r="N54" i="6"/>
  <c r="F41" i="7"/>
  <c r="G186" i="6"/>
  <c r="N186" i="6"/>
  <c r="F173" i="7"/>
  <c r="O196" i="6"/>
  <c r="K183" i="7" s="1"/>
  <c r="G183" i="7"/>
  <c r="O186" i="6"/>
  <c r="K173" i="7" s="1"/>
  <c r="G173" i="7"/>
  <c r="O215" i="6"/>
  <c r="G202" i="7"/>
  <c r="G69" i="6"/>
  <c r="AL136" i="6"/>
  <c r="I123" i="7"/>
  <c r="G124" i="6"/>
  <c r="N124" i="6"/>
  <c r="F111" i="7"/>
  <c r="J174" i="6"/>
  <c r="H161" i="7"/>
  <c r="J211" i="6"/>
  <c r="M149" i="6"/>
  <c r="J136" i="7"/>
  <c r="J192" i="6"/>
  <c r="H179" i="7"/>
  <c r="G207" i="6"/>
  <c r="J236" i="6"/>
  <c r="AL236" i="6"/>
  <c r="I223" i="7"/>
  <c r="AL220" i="6"/>
  <c r="I207" i="7"/>
  <c r="G84" i="6"/>
  <c r="N84" i="6"/>
  <c r="F71" i="7"/>
  <c r="M179" i="6"/>
  <c r="J166" i="7"/>
  <c r="G245" i="6"/>
  <c r="N245" i="6"/>
  <c r="F232" i="7"/>
  <c r="G148" i="6"/>
  <c r="N148" i="6"/>
  <c r="F135" i="7"/>
  <c r="G198" i="6"/>
  <c r="N198" i="6"/>
  <c r="F185" i="7"/>
  <c r="O247" i="6"/>
  <c r="K234" i="7" s="1"/>
  <c r="G234" i="7"/>
  <c r="G171" i="6"/>
  <c r="O171" i="6"/>
  <c r="G158" i="7"/>
  <c r="G220" i="6"/>
  <c r="N220" i="6"/>
  <c r="F207" i="7"/>
  <c r="G247" i="6"/>
  <c r="N247" i="6"/>
  <c r="F234" i="7"/>
  <c r="G166" i="6"/>
  <c r="N166" i="6"/>
  <c r="F153" i="7"/>
  <c r="M285" i="6"/>
  <c r="J272" i="7"/>
  <c r="O212" i="6"/>
  <c r="K199" i="7" s="1"/>
  <c r="G199" i="7"/>
  <c r="AL249" i="6"/>
  <c r="I236" i="7"/>
  <c r="AL219" i="6"/>
  <c r="J259" i="6"/>
  <c r="H246" i="7"/>
  <c r="O357" i="6"/>
  <c r="K344" i="7" s="1"/>
  <c r="G344" i="7"/>
  <c r="AA62" i="7"/>
  <c r="N75" i="2"/>
  <c r="AL230" i="6"/>
  <c r="J230" i="6"/>
  <c r="I217" i="7"/>
  <c r="G266" i="6"/>
  <c r="N266" i="6"/>
  <c r="F253" i="7"/>
  <c r="J138" i="6"/>
  <c r="H125" i="7"/>
  <c r="O270" i="6"/>
  <c r="K257" i="7" s="1"/>
  <c r="G257" i="7"/>
  <c r="G283" i="6"/>
  <c r="N283" i="6"/>
  <c r="F270" i="7"/>
  <c r="J298" i="6"/>
  <c r="H285" i="7"/>
  <c r="AL346" i="6"/>
  <c r="J346" i="6"/>
  <c r="I333" i="7"/>
  <c r="M277" i="6"/>
  <c r="J264" i="7"/>
  <c r="O328" i="6"/>
  <c r="K315" i="7" s="1"/>
  <c r="G315" i="7"/>
  <c r="J353" i="6"/>
  <c r="H340" i="7"/>
  <c r="E99" i="2"/>
  <c r="T74" i="7"/>
  <c r="N136" i="2"/>
  <c r="Z123" i="7"/>
  <c r="M250" i="6"/>
  <c r="J237" i="7"/>
  <c r="J273" i="6"/>
  <c r="AL305" i="6"/>
  <c r="I292" i="7"/>
  <c r="M332" i="6"/>
  <c r="J319" i="7"/>
  <c r="J341" i="6"/>
  <c r="H328" i="7"/>
  <c r="N357" i="6"/>
  <c r="G357" i="6"/>
  <c r="F344" i="7"/>
  <c r="N91" i="2"/>
  <c r="G214" i="6"/>
  <c r="N246" i="6"/>
  <c r="G246" i="6"/>
  <c r="F233" i="7"/>
  <c r="G313" i="6"/>
  <c r="N313" i="6"/>
  <c r="F300" i="7"/>
  <c r="N57" i="2"/>
  <c r="Z44" i="7"/>
  <c r="J269" i="7"/>
  <c r="AL307" i="6"/>
  <c r="I294" i="7"/>
  <c r="M339" i="6"/>
  <c r="J326" i="7"/>
  <c r="N61" i="2"/>
  <c r="Z48" i="7"/>
  <c r="J64" i="6"/>
  <c r="O294" i="6"/>
  <c r="K281" i="7" s="1"/>
  <c r="G281" i="7"/>
  <c r="J360" i="6"/>
  <c r="H347" i="7"/>
  <c r="AA54" i="7"/>
  <c r="N67" i="2"/>
  <c r="N251" i="6"/>
  <c r="G251" i="6"/>
  <c r="F238" i="7"/>
  <c r="O322" i="6"/>
  <c r="K309" i="7" s="1"/>
  <c r="G309" i="7"/>
  <c r="S51" i="4"/>
  <c r="AL360" i="6"/>
  <c r="D69" i="2"/>
  <c r="T56" i="7"/>
  <c r="E81" i="2"/>
  <c r="O12" i="7"/>
  <c r="G25" i="4"/>
  <c r="F95" i="2"/>
  <c r="U70" i="7"/>
  <c r="P60" i="7"/>
  <c r="N73" i="4"/>
  <c r="K85" i="4"/>
  <c r="H73" i="4"/>
  <c r="L48" i="7"/>
  <c r="E73" i="4"/>
  <c r="AC47" i="7"/>
  <c r="AE47" i="7"/>
  <c r="R33" i="7"/>
  <c r="M46" i="4"/>
  <c r="N76" i="7"/>
  <c r="G89" i="4"/>
  <c r="Q54" i="7"/>
  <c r="L79" i="4"/>
  <c r="AE62" i="7"/>
  <c r="AC62" i="7"/>
  <c r="P49" i="7"/>
  <c r="H62" i="4"/>
  <c r="J62" i="4"/>
  <c r="K74" i="4"/>
  <c r="N62" i="4"/>
  <c r="M42" i="7"/>
  <c r="AB42" i="7" s="1"/>
  <c r="F67" i="4"/>
  <c r="S74" i="4"/>
  <c r="M31" i="7"/>
  <c r="AB31" i="7" s="1"/>
  <c r="D44" i="4"/>
  <c r="F56" i="4"/>
  <c r="O354" i="6"/>
  <c r="K341" i="7" s="1"/>
  <c r="G341" i="7"/>
  <c r="O57" i="6"/>
  <c r="K44" i="7" s="1"/>
  <c r="G44" i="7"/>
  <c r="O62" i="6"/>
  <c r="G62" i="6"/>
  <c r="G49" i="7"/>
  <c r="G70" i="6"/>
  <c r="N70" i="6"/>
  <c r="F57" i="7"/>
  <c r="G90" i="6"/>
  <c r="N90" i="6"/>
  <c r="F77" i="7"/>
  <c r="O191" i="6"/>
  <c r="G178" i="7"/>
  <c r="O227" i="6"/>
  <c r="K214" i="7" s="1"/>
  <c r="G214" i="7"/>
  <c r="AL176" i="6"/>
  <c r="I163" i="7"/>
  <c r="G346" i="6"/>
  <c r="O346" i="6"/>
  <c r="G333" i="7"/>
  <c r="O274" i="6"/>
  <c r="K261" i="7" s="1"/>
  <c r="G261" i="7"/>
  <c r="I304" i="7"/>
  <c r="AL317" i="6"/>
  <c r="M351" i="6"/>
  <c r="J338" i="7"/>
  <c r="Z33" i="7"/>
  <c r="N46" i="2"/>
  <c r="O225" i="6"/>
  <c r="G225" i="6"/>
  <c r="G212" i="7"/>
  <c r="AL324" i="6"/>
  <c r="I311" i="7"/>
  <c r="M327" i="6"/>
  <c r="J314" i="7"/>
  <c r="Z20" i="7"/>
  <c r="AU9" i="8" s="1"/>
  <c r="N33" i="2"/>
  <c r="G321" i="6"/>
  <c r="F73" i="2"/>
  <c r="U48" i="7"/>
  <c r="Z38" i="7"/>
  <c r="N51" i="2"/>
  <c r="E60" i="2"/>
  <c r="T35" i="7"/>
  <c r="D48" i="2"/>
  <c r="N44" i="7"/>
  <c r="G57" i="4"/>
  <c r="J295" i="6"/>
  <c r="H282" i="7"/>
  <c r="N31" i="7"/>
  <c r="G44" i="4"/>
  <c r="J42" i="6"/>
  <c r="H29" i="7"/>
  <c r="AL57" i="6"/>
  <c r="I44" i="7"/>
  <c r="O75" i="6"/>
  <c r="G75" i="6"/>
  <c r="G62" i="7"/>
  <c r="G96" i="6"/>
  <c r="N96" i="6"/>
  <c r="F83" i="7"/>
  <c r="M129" i="6"/>
  <c r="J116" i="7"/>
  <c r="O195" i="6"/>
  <c r="K182" i="7" s="1"/>
  <c r="G182" i="7"/>
  <c r="N243" i="6"/>
  <c r="G243" i="6"/>
  <c r="F230" i="7"/>
  <c r="O160" i="6"/>
  <c r="K147" i="7" s="1"/>
  <c r="G147" i="7"/>
  <c r="O255" i="6"/>
  <c r="K242" i="7" s="1"/>
  <c r="G242" i="7"/>
  <c r="G362" i="6"/>
  <c r="O362" i="6"/>
  <c r="G349" i="7"/>
  <c r="G274" i="6"/>
  <c r="N107" i="2"/>
  <c r="O313" i="6"/>
  <c r="K300" i="7" s="1"/>
  <c r="G300" i="7"/>
  <c r="N39" i="7"/>
  <c r="G52" i="4"/>
  <c r="AE53" i="7"/>
  <c r="AC53" i="7"/>
  <c r="J270" i="6"/>
  <c r="H257" i="7"/>
  <c r="L58" i="7"/>
  <c r="E83" i="4"/>
  <c r="M43" i="6"/>
  <c r="J30" i="7"/>
  <c r="B30" i="7" s="1"/>
  <c r="G34" i="6"/>
  <c r="N34" i="6"/>
  <c r="F21" i="7"/>
  <c r="N67" i="6"/>
  <c r="G67" i="6"/>
  <c r="F54" i="7"/>
  <c r="G58" i="6"/>
  <c r="N58" i="6"/>
  <c r="F45" i="7"/>
  <c r="O88" i="6"/>
  <c r="G75" i="7"/>
  <c r="J103" i="6"/>
  <c r="H90" i="7"/>
  <c r="AL118" i="6"/>
  <c r="G164" i="6"/>
  <c r="N164" i="6"/>
  <c r="F151" i="7"/>
  <c r="M48" i="6"/>
  <c r="J35" i="7"/>
  <c r="O178" i="6"/>
  <c r="K165" i="7" s="1"/>
  <c r="G165" i="7"/>
  <c r="G206" i="6"/>
  <c r="N206" i="6"/>
  <c r="F193" i="7"/>
  <c r="AL229" i="6"/>
  <c r="J229" i="6"/>
  <c r="I216" i="7"/>
  <c r="J278" i="6"/>
  <c r="H265" i="7"/>
  <c r="O298" i="6"/>
  <c r="K285" i="7" s="1"/>
  <c r="G285" i="7"/>
  <c r="N55" i="2"/>
  <c r="Z42" i="7"/>
  <c r="M323" i="6"/>
  <c r="J310" i="7"/>
  <c r="M274" i="6"/>
  <c r="J261" i="7"/>
  <c r="Z22" i="7"/>
  <c r="N35" i="2"/>
  <c r="N138" i="2"/>
  <c r="Z125" i="7"/>
  <c r="G318" i="6"/>
  <c r="N318" i="6"/>
  <c r="F305" i="7"/>
  <c r="N115" i="2"/>
  <c r="Z102" i="7"/>
  <c r="J53" i="6"/>
  <c r="H40" i="7"/>
  <c r="J67" i="6"/>
  <c r="H54" i="7"/>
  <c r="M74" i="6"/>
  <c r="J61" i="7"/>
  <c r="J41" i="6"/>
  <c r="H28" i="7"/>
  <c r="O80" i="6"/>
  <c r="G80" i="6"/>
  <c r="G67" i="7"/>
  <c r="N49" i="6"/>
  <c r="G49" i="6"/>
  <c r="F36" i="7"/>
  <c r="J63" i="6"/>
  <c r="H50" i="7"/>
  <c r="J14" i="7"/>
  <c r="G104" i="6"/>
  <c r="O104" i="6"/>
  <c r="G91" i="7"/>
  <c r="G46" i="6"/>
  <c r="O46" i="6"/>
  <c r="G33" i="7"/>
  <c r="O113" i="6"/>
  <c r="K100" i="7" s="1"/>
  <c r="G100" i="7"/>
  <c r="N150" i="6"/>
  <c r="G150" i="6"/>
  <c r="F137" i="7"/>
  <c r="J188" i="6"/>
  <c r="H175" i="7"/>
  <c r="J158" i="6"/>
  <c r="H145" i="7"/>
  <c r="O136" i="6"/>
  <c r="K123" i="7" s="1"/>
  <c r="G123" i="7"/>
  <c r="J148" i="6"/>
  <c r="H135" i="7"/>
  <c r="M227" i="6"/>
  <c r="J214" i="7"/>
  <c r="G297" i="6"/>
  <c r="N297" i="6"/>
  <c r="F284" i="7"/>
  <c r="M335" i="6"/>
  <c r="J322" i="7"/>
  <c r="AL214" i="6"/>
  <c r="J214" i="6"/>
  <c r="I201" i="7"/>
  <c r="J325" i="6"/>
  <c r="H312" i="7"/>
  <c r="O211" i="6"/>
  <c r="K198" i="7" s="1"/>
  <c r="G198" i="7"/>
  <c r="M299" i="6"/>
  <c r="J286" i="7"/>
  <c r="AL356" i="6"/>
  <c r="I343" i="7"/>
  <c r="N122" i="2"/>
  <c r="Z109" i="7"/>
  <c r="G282" i="6"/>
  <c r="J253" i="6"/>
  <c r="H240" i="7"/>
  <c r="N111" i="2"/>
  <c r="Z98" i="7"/>
  <c r="J328" i="6"/>
  <c r="H315" i="7"/>
  <c r="N117" i="2"/>
  <c r="J302" i="6"/>
  <c r="H289" i="7"/>
  <c r="D52" i="2"/>
  <c r="E64" i="2"/>
  <c r="T39" i="7"/>
  <c r="F64" i="2"/>
  <c r="U39" i="7"/>
  <c r="N74" i="2"/>
  <c r="Z61" i="7"/>
  <c r="Q59" i="7"/>
  <c r="L84" i="4"/>
  <c r="O361" i="6"/>
  <c r="K348" i="7" s="1"/>
  <c r="G348" i="7"/>
  <c r="O25" i="6"/>
  <c r="K12" i="7" s="1"/>
  <c r="G12" i="7"/>
  <c r="G10" i="6"/>
  <c r="N10" i="6"/>
  <c r="M10" i="6" s="1"/>
  <c r="J26" i="6"/>
  <c r="H13" i="7"/>
  <c r="O41" i="6"/>
  <c r="K28" i="7" s="1"/>
  <c r="G28" i="7"/>
  <c r="AL59" i="6"/>
  <c r="I46" i="7"/>
  <c r="O32" i="6"/>
  <c r="G19" i="7"/>
  <c r="J52" i="7"/>
  <c r="N100" i="6"/>
  <c r="G100" i="6"/>
  <c r="F87" i="7"/>
  <c r="G30" i="6"/>
  <c r="N30" i="6"/>
  <c r="F17" i="7"/>
  <c r="AL51" i="6"/>
  <c r="I38" i="7"/>
  <c r="M68" i="6"/>
  <c r="J55" i="7"/>
  <c r="J95" i="6"/>
  <c r="G88" i="6"/>
  <c r="AL112" i="6"/>
  <c r="I99" i="7"/>
  <c r="G118" i="6"/>
  <c r="N130" i="6"/>
  <c r="G130" i="6"/>
  <c r="F117" i="7"/>
  <c r="J146" i="6"/>
  <c r="H133" i="7"/>
  <c r="O116" i="6"/>
  <c r="G116" i="6"/>
  <c r="G103" i="7"/>
  <c r="J83" i="6"/>
  <c r="H70" i="7"/>
  <c r="M114" i="6"/>
  <c r="J101" i="7"/>
  <c r="G162" i="6"/>
  <c r="N162" i="6"/>
  <c r="F149" i="7"/>
  <c r="AL143" i="6"/>
  <c r="I130" i="7"/>
  <c r="O117" i="6"/>
  <c r="G104" i="7"/>
  <c r="O155" i="6"/>
  <c r="G155" i="6"/>
  <c r="G142" i="7"/>
  <c r="M189" i="6"/>
  <c r="O72" i="6"/>
  <c r="K59" i="7" s="1"/>
  <c r="G59" i="7"/>
  <c r="G108" i="6"/>
  <c r="O108" i="6"/>
  <c r="G95" i="7"/>
  <c r="O128" i="6"/>
  <c r="G115" i="7"/>
  <c r="J200" i="6"/>
  <c r="H187" i="7"/>
  <c r="J126" i="6"/>
  <c r="H113" i="7"/>
  <c r="AL186" i="6"/>
  <c r="I173" i="7"/>
  <c r="M207" i="6"/>
  <c r="J194" i="7"/>
  <c r="O208" i="6"/>
  <c r="K195" i="7" s="1"/>
  <c r="G195" i="7"/>
  <c r="O231" i="6"/>
  <c r="G218" i="7"/>
  <c r="H144" i="7"/>
  <c r="J157" i="6"/>
  <c r="O209" i="6"/>
  <c r="K196" i="7" s="1"/>
  <c r="G196" i="7"/>
  <c r="J184" i="6"/>
  <c r="H171" i="7"/>
  <c r="N165" i="6"/>
  <c r="G165" i="6"/>
  <c r="F152" i="7"/>
  <c r="G204" i="6"/>
  <c r="N204" i="6"/>
  <c r="F191" i="7"/>
  <c r="M248" i="6"/>
  <c r="J198" i="6"/>
  <c r="H185" i="7"/>
  <c r="O119" i="6"/>
  <c r="G119" i="6"/>
  <c r="G106" i="7"/>
  <c r="G231" i="6"/>
  <c r="G249" i="6"/>
  <c r="N249" i="6"/>
  <c r="F236" i="7"/>
  <c r="AL212" i="6"/>
  <c r="I199" i="7"/>
  <c r="G240" i="6"/>
  <c r="N240" i="6"/>
  <c r="F227" i="7"/>
  <c r="O251" i="6"/>
  <c r="K238" i="7" s="1"/>
  <c r="G238" i="7"/>
  <c r="AL263" i="6"/>
  <c r="I250" i="7"/>
  <c r="AL294" i="6"/>
  <c r="G329" i="6"/>
  <c r="N329" i="6"/>
  <c r="F316" i="7"/>
  <c r="O230" i="6"/>
  <c r="K217" i="7" s="1"/>
  <c r="G217" i="7"/>
  <c r="O337" i="6"/>
  <c r="G324" i="7"/>
  <c r="N138" i="6"/>
  <c r="G138" i="6"/>
  <c r="F125" i="7"/>
  <c r="J283" i="6"/>
  <c r="H270" i="7"/>
  <c r="G298" i="6"/>
  <c r="N298" i="6"/>
  <c r="F285" i="7"/>
  <c r="J345" i="7"/>
  <c r="AL233" i="6"/>
  <c r="I220" i="7"/>
  <c r="AL278" i="6"/>
  <c r="I265" i="7"/>
  <c r="M348" i="6"/>
  <c r="J335" i="7"/>
  <c r="J357" i="6"/>
  <c r="H344" i="7"/>
  <c r="AL225" i="6"/>
  <c r="J225" i="6"/>
  <c r="I212" i="7"/>
  <c r="AL259" i="6"/>
  <c r="I246" i="7"/>
  <c r="J290" i="6"/>
  <c r="H277" i="7"/>
  <c r="E79" i="2"/>
  <c r="D67" i="2"/>
  <c r="T54" i="7"/>
  <c r="O180" i="6"/>
  <c r="K167" i="7" s="1"/>
  <c r="G167" i="7"/>
  <c r="O295" i="6"/>
  <c r="K282" i="7" s="1"/>
  <c r="G282" i="7"/>
  <c r="M359" i="6"/>
  <c r="J346" i="7"/>
  <c r="G253" i="6"/>
  <c r="N253" i="6"/>
  <c r="F240" i="7"/>
  <c r="J344" i="6"/>
  <c r="H331" i="7"/>
  <c r="N63" i="2"/>
  <c r="AA50" i="7"/>
  <c r="AL228" i="6"/>
  <c r="I215" i="7"/>
  <c r="G328" i="6"/>
  <c r="N328" i="6"/>
  <c r="F315" i="7"/>
  <c r="J297" i="7"/>
  <c r="M349" i="6"/>
  <c r="J336" i="7"/>
  <c r="O336" i="6"/>
  <c r="G323" i="7"/>
  <c r="AA60" i="7"/>
  <c r="N73" i="2"/>
  <c r="G237" i="6"/>
  <c r="G276" i="6"/>
  <c r="O276" i="6"/>
  <c r="G263" i="7"/>
  <c r="V12" i="7"/>
  <c r="G25" i="2"/>
  <c r="N70" i="2"/>
  <c r="Z57" i="7"/>
  <c r="N109" i="2"/>
  <c r="Z96" i="7"/>
  <c r="AL322" i="6"/>
  <c r="J322" i="6"/>
  <c r="I309" i="7"/>
  <c r="F66" i="2"/>
  <c r="D54" i="2"/>
  <c r="U41" i="7"/>
  <c r="N116" i="2"/>
  <c r="Z103" i="7"/>
  <c r="O342" i="6"/>
  <c r="K329" i="7" s="1"/>
  <c r="G329" i="7"/>
  <c r="G36" i="2"/>
  <c r="V23" i="7"/>
  <c r="M44" i="7"/>
  <c r="AB44" i="7" s="1"/>
  <c r="F69" i="4"/>
  <c r="D57" i="4"/>
  <c r="O334" i="6"/>
  <c r="G334" i="6"/>
  <c r="G321" i="7"/>
  <c r="AL328" i="6"/>
  <c r="Q51" i="7"/>
  <c r="L76" i="4"/>
  <c r="J64" i="4"/>
  <c r="P99" i="7"/>
  <c r="N112" i="4"/>
  <c r="H112" i="4"/>
  <c r="K124" i="4"/>
  <c r="M38" i="7"/>
  <c r="AB38" i="7" s="1"/>
  <c r="U51" i="4"/>
  <c r="R51" i="4"/>
  <c r="P51" i="4" s="1"/>
  <c r="F63" i="4"/>
  <c r="M61" i="4"/>
  <c r="R48" i="7"/>
  <c r="Q73" i="7"/>
  <c r="L98" i="4"/>
  <c r="G295" i="6"/>
  <c r="N295" i="6"/>
  <c r="F282" i="7"/>
  <c r="N293" i="6"/>
  <c r="G293" i="6"/>
  <c r="F280" i="7"/>
  <c r="G303" i="6"/>
  <c r="N303" i="6"/>
  <c r="F290" i="7"/>
  <c r="AL344" i="6"/>
  <c r="AC42" i="7"/>
  <c r="AE42" i="7"/>
  <c r="N37" i="7"/>
  <c r="B37" i="7" s="1"/>
  <c r="G50" i="4"/>
  <c r="N114" i="2"/>
  <c r="AA101" i="7"/>
  <c r="AB19" i="7"/>
  <c r="L71" i="7"/>
  <c r="E96" i="4"/>
  <c r="AL354" i="6"/>
  <c r="J354" i="6"/>
  <c r="I341" i="7"/>
  <c r="J47" i="6"/>
  <c r="H34" i="7"/>
  <c r="B34" i="7" s="1"/>
  <c r="N103" i="6"/>
  <c r="G103" i="6"/>
  <c r="F90" i="7"/>
  <c r="J27" i="6"/>
  <c r="AL27" i="6"/>
  <c r="I14" i="7"/>
  <c r="N122" i="6"/>
  <c r="G122" i="6"/>
  <c r="F109" i="7"/>
  <c r="N111" i="6"/>
  <c r="G111" i="6"/>
  <c r="F98" i="7"/>
  <c r="O140" i="6"/>
  <c r="K127" i="7" s="1"/>
  <c r="G127" i="7"/>
  <c r="J208" i="6"/>
  <c r="H195" i="7"/>
  <c r="M200" i="6"/>
  <c r="J187" i="7"/>
  <c r="J204" i="6"/>
  <c r="H191" i="7"/>
  <c r="M99" i="6"/>
  <c r="J86" i="7"/>
  <c r="AL332" i="6"/>
  <c r="I319" i="7"/>
  <c r="O233" i="6"/>
  <c r="G220" i="7"/>
  <c r="N27" i="2"/>
  <c r="Z14" i="7"/>
  <c r="M269" i="6"/>
  <c r="J256" i="7"/>
  <c r="O206" i="6"/>
  <c r="K193" i="7" s="1"/>
  <c r="G193" i="7"/>
  <c r="G344" i="6"/>
  <c r="N344" i="6"/>
  <c r="F331" i="7"/>
  <c r="J318" i="6"/>
  <c r="H305" i="7"/>
  <c r="N93" i="2"/>
  <c r="Z80" i="7"/>
  <c r="F103" i="2"/>
  <c r="U90" i="7" s="1"/>
  <c r="U78" i="7"/>
  <c r="E49" i="2"/>
  <c r="H37" i="2"/>
  <c r="T24" i="7"/>
  <c r="D37" i="2"/>
  <c r="Q65" i="7"/>
  <c r="L90" i="4"/>
  <c r="J110" i="6"/>
  <c r="I97" i="7"/>
  <c r="L73" i="7"/>
  <c r="D86" i="4"/>
  <c r="T86" i="4"/>
  <c r="E98" i="4"/>
  <c r="Q86" i="4"/>
  <c r="P86" i="4" s="1"/>
  <c r="N23" i="6"/>
  <c r="G23" i="6"/>
  <c r="F10" i="7"/>
  <c r="J44" i="6"/>
  <c r="H31" i="7"/>
  <c r="M40" i="6"/>
  <c r="J27" i="7"/>
  <c r="B27" i="7" s="1"/>
  <c r="J80" i="6"/>
  <c r="H67" i="7"/>
  <c r="J70" i="6"/>
  <c r="H57" i="7"/>
  <c r="O91" i="6"/>
  <c r="K78" i="7" s="1"/>
  <c r="G78" i="7"/>
  <c r="AL123" i="6"/>
  <c r="I110" i="7"/>
  <c r="J156" i="6"/>
  <c r="H143" i="7"/>
  <c r="O127" i="6"/>
  <c r="G127" i="6"/>
  <c r="G114" i="7"/>
  <c r="O166" i="6"/>
  <c r="K153" i="7" s="1"/>
  <c r="G153" i="7"/>
  <c r="G132" i="6"/>
  <c r="N132" i="6"/>
  <c r="F119" i="7"/>
  <c r="M159" i="6"/>
  <c r="J146" i="7"/>
  <c r="G257" i="6"/>
  <c r="N257" i="6"/>
  <c r="F244" i="7"/>
  <c r="O219" i="6"/>
  <c r="G206" i="7"/>
  <c r="O291" i="6"/>
  <c r="K278" i="7" s="1"/>
  <c r="G278" i="7"/>
  <c r="AL362" i="6"/>
  <c r="J362" i="6"/>
  <c r="I349" i="7"/>
  <c r="M192" i="6"/>
  <c r="J179" i="7"/>
  <c r="M284" i="6"/>
  <c r="J271" i="7"/>
  <c r="O226" i="6"/>
  <c r="G213" i="7"/>
  <c r="AL282" i="6"/>
  <c r="I269" i="7"/>
  <c r="J282" i="6"/>
  <c r="AL350" i="6"/>
  <c r="I337" i="7"/>
  <c r="J350" i="6"/>
  <c r="G280" i="6"/>
  <c r="O280" i="6"/>
  <c r="G267" i="7"/>
  <c r="J33" i="4"/>
  <c r="L34" i="4"/>
  <c r="L45" i="4"/>
  <c r="Q20" i="7"/>
  <c r="N58" i="7"/>
  <c r="G71" i="4"/>
  <c r="P86" i="7"/>
  <c r="K111" i="4"/>
  <c r="H99" i="4"/>
  <c r="N99" i="4"/>
  <c r="O345" i="6"/>
  <c r="K332" i="7" s="1"/>
  <c r="G332" i="7"/>
  <c r="L68" i="7"/>
  <c r="E93" i="4"/>
  <c r="J37" i="6"/>
  <c r="H24" i="7"/>
  <c r="O90" i="6"/>
  <c r="K77" i="7" s="1"/>
  <c r="G77" i="7"/>
  <c r="AL46" i="6"/>
  <c r="I33" i="7"/>
  <c r="G95" i="6"/>
  <c r="O95" i="6"/>
  <c r="G82" i="7"/>
  <c r="J135" i="6"/>
  <c r="J178" i="6"/>
  <c r="H165" i="7"/>
  <c r="J180" i="6"/>
  <c r="H167" i="7"/>
  <c r="M201" i="6"/>
  <c r="J188" i="7"/>
  <c r="M230" i="6"/>
  <c r="J217" i="7"/>
  <c r="H286" i="7"/>
  <c r="J299" i="6"/>
  <c r="O200" i="6"/>
  <c r="K187" i="7" s="1"/>
  <c r="G187" i="7"/>
  <c r="O203" i="6"/>
  <c r="K190" i="7" s="1"/>
  <c r="G190" i="7"/>
  <c r="O265" i="6"/>
  <c r="K252" i="7" s="1"/>
  <c r="G252" i="7"/>
  <c r="G113" i="6"/>
  <c r="N113" i="6"/>
  <c r="F100" i="7"/>
  <c r="M326" i="6"/>
  <c r="J313" i="7"/>
  <c r="G287" i="6"/>
  <c r="N287" i="6"/>
  <c r="F274" i="7"/>
  <c r="AL9" i="8"/>
  <c r="M33" i="6"/>
  <c r="J20" i="7"/>
  <c r="J12" i="7"/>
  <c r="AL38" i="6"/>
  <c r="J38" i="6"/>
  <c r="I25" i="7"/>
  <c r="J52" i="6"/>
  <c r="H39" i="7"/>
  <c r="O58" i="6"/>
  <c r="K45" i="7" s="1"/>
  <c r="G45" i="7"/>
  <c r="J106" i="6"/>
  <c r="I93" i="7"/>
  <c r="G66" i="6"/>
  <c r="J98" i="6"/>
  <c r="H85" i="7"/>
  <c r="AL120" i="6"/>
  <c r="I107" i="7"/>
  <c r="O183" i="6"/>
  <c r="K170" i="7" s="1"/>
  <c r="G170" i="7"/>
  <c r="M69" i="6"/>
  <c r="J56" i="7"/>
  <c r="AL144" i="6"/>
  <c r="I131" i="7"/>
  <c r="N157" i="6"/>
  <c r="G157" i="6"/>
  <c r="F144" i="7"/>
  <c r="O220" i="6"/>
  <c r="K207" i="7" s="1"/>
  <c r="G207" i="7"/>
  <c r="AL261" i="6"/>
  <c r="J249" i="6"/>
  <c r="H236" i="7"/>
  <c r="O249" i="6"/>
  <c r="K236" i="7" s="1"/>
  <c r="G236" i="7"/>
  <c r="J267" i="6"/>
  <c r="H254" i="7"/>
  <c r="O341" i="6"/>
  <c r="K328" i="7" s="1"/>
  <c r="G328" i="7"/>
  <c r="J274" i="6"/>
  <c r="H261" i="7"/>
  <c r="J287" i="6"/>
  <c r="H274" i="7"/>
  <c r="G314" i="6"/>
  <c r="F301" i="7"/>
  <c r="N314" i="6"/>
  <c r="N341" i="6"/>
  <c r="G341" i="6"/>
  <c r="F328" i="7"/>
  <c r="J313" i="6"/>
  <c r="H300" i="7"/>
  <c r="N52" i="2"/>
  <c r="Z39" i="7"/>
  <c r="O307" i="6"/>
  <c r="K294" i="7" s="1"/>
  <c r="G294" i="7"/>
  <c r="O306" i="6"/>
  <c r="G306" i="6"/>
  <c r="G293" i="7"/>
  <c r="O352" i="6"/>
  <c r="G339" i="7"/>
  <c r="M333" i="6"/>
  <c r="J320" i="7"/>
  <c r="L43" i="7"/>
  <c r="D56" i="4"/>
  <c r="E68" i="4"/>
  <c r="P65" i="7"/>
  <c r="J78" i="4"/>
  <c r="N78" i="4"/>
  <c r="K90" i="4"/>
  <c r="H78" i="4"/>
  <c r="P45" i="7"/>
  <c r="H58" i="4"/>
  <c r="K70" i="4"/>
  <c r="N58" i="4"/>
  <c r="G301" i="6"/>
  <c r="N301" i="6"/>
  <c r="F288" i="7"/>
  <c r="Q74" i="7"/>
  <c r="L99" i="4"/>
  <c r="AL326" i="6"/>
  <c r="J326" i="6"/>
  <c r="I313" i="7"/>
  <c r="G286" i="6"/>
  <c r="N286" i="6"/>
  <c r="F273" i="7"/>
  <c r="G11" i="6"/>
  <c r="J28" i="6"/>
  <c r="H15" i="7"/>
  <c r="J12" i="6"/>
  <c r="AL12" i="6"/>
  <c r="N21" i="6"/>
  <c r="M21" i="6" s="1"/>
  <c r="G21" i="6"/>
  <c r="M35" i="6"/>
  <c r="J22" i="7"/>
  <c r="M39" i="6"/>
  <c r="N42" i="6"/>
  <c r="G42" i="6"/>
  <c r="F29" i="7"/>
  <c r="J55" i="6"/>
  <c r="H42" i="7"/>
  <c r="M51" i="6"/>
  <c r="J38" i="7"/>
  <c r="O65" i="6"/>
  <c r="K52" i="7" s="1"/>
  <c r="G52" i="7"/>
  <c r="O36" i="6"/>
  <c r="G23" i="7"/>
  <c r="J60" i="6"/>
  <c r="G65" i="6"/>
  <c r="J57" i="6"/>
  <c r="G82" i="6"/>
  <c r="N82" i="6"/>
  <c r="F69" i="7"/>
  <c r="N102" i="6"/>
  <c r="G102" i="6"/>
  <c r="F89" i="7"/>
  <c r="J30" i="6"/>
  <c r="H17" i="7"/>
  <c r="O98" i="6"/>
  <c r="K85" i="7" s="1"/>
  <c r="G85" i="7"/>
  <c r="J97" i="6"/>
  <c r="I84" i="7"/>
  <c r="M76" i="6"/>
  <c r="J63" i="7"/>
  <c r="M89" i="6"/>
  <c r="J76" i="7"/>
  <c r="M73" i="6"/>
  <c r="J60" i="7"/>
  <c r="AL106" i="6"/>
  <c r="G146" i="6"/>
  <c r="N146" i="6"/>
  <c r="F133" i="7"/>
  <c r="O27" i="6"/>
  <c r="K14" i="7" s="1"/>
  <c r="J8" i="8" s="1"/>
  <c r="G14" i="7"/>
  <c r="G83" i="6"/>
  <c r="N83" i="6"/>
  <c r="F70" i="7"/>
  <c r="J122" i="6"/>
  <c r="H109" i="7"/>
  <c r="J128" i="6"/>
  <c r="H115" i="7"/>
  <c r="AL72" i="6"/>
  <c r="I59" i="7"/>
  <c r="O114" i="6"/>
  <c r="K101" i="7" s="1"/>
  <c r="G101" i="7"/>
  <c r="AL128" i="6"/>
  <c r="I115" i="7"/>
  <c r="J182" i="6"/>
  <c r="H169" i="7"/>
  <c r="O139" i="6"/>
  <c r="G139" i="6"/>
  <c r="G126" i="7"/>
  <c r="O163" i="6"/>
  <c r="G163" i="6"/>
  <c r="G150" i="7"/>
  <c r="M79" i="6"/>
  <c r="J66" i="7"/>
  <c r="O152" i="6"/>
  <c r="K139" i="7" s="1"/>
  <c r="G139" i="7"/>
  <c r="J186" i="6"/>
  <c r="H173" i="7"/>
  <c r="N126" i="6"/>
  <c r="G126" i="6"/>
  <c r="F113" i="7"/>
  <c r="J219" i="6"/>
  <c r="G191" i="6"/>
  <c r="AL208" i="6"/>
  <c r="I195" i="7"/>
  <c r="O232" i="6"/>
  <c r="K219" i="7" s="1"/>
  <c r="G219" i="7"/>
  <c r="J124" i="6"/>
  <c r="H111" i="7"/>
  <c r="J167" i="6"/>
  <c r="H154" i="7"/>
  <c r="M185" i="6"/>
  <c r="J172" i="7"/>
  <c r="O223" i="6"/>
  <c r="K210" i="7" s="1"/>
  <c r="G210" i="7"/>
  <c r="AL158" i="6"/>
  <c r="I145" i="7"/>
  <c r="G184" i="6"/>
  <c r="N184" i="6"/>
  <c r="F171" i="7"/>
  <c r="J84" i="6"/>
  <c r="H71" i="7"/>
  <c r="J220" i="6"/>
  <c r="H207" i="7"/>
  <c r="J247" i="6"/>
  <c r="H234" i="7"/>
  <c r="M289" i="6"/>
  <c r="J276" i="7"/>
  <c r="G99" i="6"/>
  <c r="AL211" i="6"/>
  <c r="O253" i="6"/>
  <c r="K240" i="7" s="1"/>
  <c r="G240" i="7"/>
  <c r="G272" i="6"/>
  <c r="O272" i="6"/>
  <c r="G259" i="7"/>
  <c r="O176" i="6"/>
  <c r="K163" i="7" s="1"/>
  <c r="G163" i="7"/>
  <c r="AL241" i="6"/>
  <c r="J241" i="6"/>
  <c r="I228" i="7"/>
  <c r="O263" i="6"/>
  <c r="K250" i="7" s="1"/>
  <c r="G250" i="7"/>
  <c r="G330" i="6"/>
  <c r="O330" i="6"/>
  <c r="G317" i="7"/>
  <c r="G345" i="6"/>
  <c r="N345" i="6"/>
  <c r="F332" i="7"/>
  <c r="G196" i="6"/>
  <c r="N196" i="6"/>
  <c r="F183" i="7"/>
  <c r="AL274" i="6"/>
  <c r="I261" i="7"/>
  <c r="O290" i="6"/>
  <c r="K277" i="7" s="1"/>
  <c r="G277" i="7"/>
  <c r="G290" i="7"/>
  <c r="O303" i="6"/>
  <c r="K290" i="7" s="1"/>
  <c r="AL271" i="6"/>
  <c r="J271" i="6"/>
  <c r="I258" i="7"/>
  <c r="O147" i="6"/>
  <c r="G147" i="6"/>
  <c r="G134" i="7"/>
  <c r="M281" i="6"/>
  <c r="J268" i="7"/>
  <c r="M319" i="6"/>
  <c r="J306" i="7"/>
  <c r="J337" i="6"/>
  <c r="H324" i="7"/>
  <c r="G358" i="6"/>
  <c r="N79" i="2"/>
  <c r="Z66" i="7"/>
  <c r="N141" i="2"/>
  <c r="Z128" i="7"/>
  <c r="M175" i="6"/>
  <c r="J162" i="7"/>
  <c r="O278" i="6"/>
  <c r="G265" i="7"/>
  <c r="O259" i="6"/>
  <c r="K246" i="7" s="1"/>
  <c r="G246" i="7"/>
  <c r="G290" i="6"/>
  <c r="N290" i="6"/>
  <c r="F277" i="7"/>
  <c r="J317" i="6"/>
  <c r="AL180" i="6"/>
  <c r="I167" i="7"/>
  <c r="M264" i="6"/>
  <c r="AL295" i="6"/>
  <c r="I282" i="7"/>
  <c r="AL266" i="6"/>
  <c r="I253" i="7"/>
  <c r="O320" i="6"/>
  <c r="G307" i="7"/>
  <c r="N121" i="2"/>
  <c r="O228" i="6"/>
  <c r="K215" i="7" s="1"/>
  <c r="G215" i="7"/>
  <c r="G310" i="6"/>
  <c r="G360" i="6"/>
  <c r="N360" i="6"/>
  <c r="F347" i="7"/>
  <c r="N95" i="2"/>
  <c r="AA82" i="7"/>
  <c r="M237" i="6"/>
  <c r="J224" i="7"/>
  <c r="J251" i="6"/>
  <c r="H238" i="7"/>
  <c r="AL342" i="6"/>
  <c r="J342" i="6"/>
  <c r="I329" i="7"/>
  <c r="AL334" i="6"/>
  <c r="J334" i="6"/>
  <c r="I321" i="7"/>
  <c r="L53" i="7"/>
  <c r="Q66" i="4"/>
  <c r="E78" i="4"/>
  <c r="T66" i="4"/>
  <c r="R75" i="7"/>
  <c r="M88" i="4"/>
  <c r="R40" i="7"/>
  <c r="M53" i="4"/>
  <c r="P56" i="7"/>
  <c r="H69" i="4"/>
  <c r="N69" i="4"/>
  <c r="K81" i="4"/>
  <c r="Q52" i="7"/>
  <c r="L77" i="4"/>
  <c r="AE61" i="7"/>
  <c r="AC61" i="7"/>
  <c r="R51" i="7"/>
  <c r="M64" i="4"/>
  <c r="AL345" i="6"/>
  <c r="I332" i="7"/>
  <c r="R37" i="7"/>
  <c r="M50" i="4"/>
  <c r="G110" i="6"/>
  <c r="O110" i="6"/>
  <c r="G97" i="7"/>
  <c r="M39" i="7"/>
  <c r="AB39" i="7" s="1"/>
  <c r="R52" i="4"/>
  <c r="P52" i="4" s="1"/>
  <c r="U52" i="4"/>
  <c r="S52" i="4" s="1"/>
  <c r="F64" i="4"/>
  <c r="D52" i="4"/>
  <c r="M34" i="7"/>
  <c r="AB34" i="7" s="1"/>
  <c r="F59" i="4"/>
  <c r="L57" i="7"/>
  <c r="D70" i="4"/>
  <c r="E82" i="4"/>
  <c r="M211" i="6" l="1"/>
  <c r="M101" i="4"/>
  <c r="R88" i="7"/>
  <c r="K201" i="7"/>
  <c r="M214" i="6"/>
  <c r="K131" i="7"/>
  <c r="M144" i="6"/>
  <c r="K107" i="7"/>
  <c r="M120" i="6"/>
  <c r="G9" i="8"/>
  <c r="M29" i="6"/>
  <c r="J16" i="7"/>
  <c r="B16" i="7" s="1"/>
  <c r="G38" i="4"/>
  <c r="N25" i="7"/>
  <c r="M46" i="7"/>
  <c r="AB46" i="7" s="1"/>
  <c r="F71" i="4"/>
  <c r="D59" i="4"/>
  <c r="K97" i="7"/>
  <c r="M110" i="6"/>
  <c r="N56" i="7"/>
  <c r="G69" i="4"/>
  <c r="K150" i="7"/>
  <c r="M163" i="6"/>
  <c r="M42" i="6"/>
  <c r="J29" i="7"/>
  <c r="N45" i="7"/>
  <c r="G58" i="4"/>
  <c r="L55" i="7"/>
  <c r="E80" i="4"/>
  <c r="M157" i="6"/>
  <c r="J144" i="7"/>
  <c r="M113" i="6"/>
  <c r="J100" i="7"/>
  <c r="AC20" i="7"/>
  <c r="AE20" i="7"/>
  <c r="M132" i="6"/>
  <c r="J119" i="7"/>
  <c r="AE65" i="7"/>
  <c r="AC65" i="7"/>
  <c r="H8" i="8"/>
  <c r="M293" i="6"/>
  <c r="J280" i="7"/>
  <c r="M50" i="7"/>
  <c r="AB50" i="7" s="1"/>
  <c r="U63" i="4"/>
  <c r="S63" i="4" s="1"/>
  <c r="F75" i="4"/>
  <c r="R63" i="4"/>
  <c r="P63" i="4" s="1"/>
  <c r="D63" i="4"/>
  <c r="M310" i="6"/>
  <c r="M298" i="6"/>
  <c r="J285" i="7"/>
  <c r="K324" i="7"/>
  <c r="M337" i="6"/>
  <c r="M165" i="6"/>
  <c r="J152" i="7"/>
  <c r="K218" i="7"/>
  <c r="M231" i="6"/>
  <c r="M130" i="6"/>
  <c r="J117" i="7"/>
  <c r="G8" i="8"/>
  <c r="Q71" i="7"/>
  <c r="L96" i="4"/>
  <c r="M318" i="6"/>
  <c r="J305" i="7"/>
  <c r="M67" i="6"/>
  <c r="J54" i="7"/>
  <c r="B54" i="7" s="1"/>
  <c r="Q66" i="7"/>
  <c r="L91" i="4"/>
  <c r="R60" i="7"/>
  <c r="M73" i="4"/>
  <c r="M251" i="6"/>
  <c r="J238" i="7"/>
  <c r="K202" i="7"/>
  <c r="M215" i="6"/>
  <c r="M72" i="6"/>
  <c r="M161" i="6"/>
  <c r="J148" i="7"/>
  <c r="F7" i="8"/>
  <c r="M167" i="6"/>
  <c r="J154" i="7"/>
  <c r="K337" i="7"/>
  <c r="M350" i="6"/>
  <c r="K228" i="7"/>
  <c r="M241" i="6"/>
  <c r="R54" i="7"/>
  <c r="M67" i="4"/>
  <c r="N88" i="7"/>
  <c r="G101" i="4"/>
  <c r="M265" i="6"/>
  <c r="M307" i="6"/>
  <c r="J294" i="7"/>
  <c r="M224" i="6"/>
  <c r="J211" i="7"/>
  <c r="K93" i="7"/>
  <c r="M106" i="6"/>
  <c r="M52" i="6"/>
  <c r="J39" i="7"/>
  <c r="Q36" i="7"/>
  <c r="L61" i="4"/>
  <c r="J49" i="4"/>
  <c r="R43" i="7"/>
  <c r="M56" i="4"/>
  <c r="K226" i="7"/>
  <c r="M239" i="6"/>
  <c r="M118" i="6"/>
  <c r="K105" i="7"/>
  <c r="K308" i="7"/>
  <c r="M321" i="6"/>
  <c r="K91" i="7"/>
  <c r="M104" i="6"/>
  <c r="M49" i="6"/>
  <c r="J36" i="7"/>
  <c r="E9" i="8"/>
  <c r="F85" i="2"/>
  <c r="U60" i="7"/>
  <c r="M70" i="6"/>
  <c r="J57" i="7"/>
  <c r="R49" i="7"/>
  <c r="M62" i="4"/>
  <c r="AE54" i="7"/>
  <c r="AC54" i="7"/>
  <c r="E111" i="2"/>
  <c r="T86" i="7"/>
  <c r="M166" i="6"/>
  <c r="J153" i="7"/>
  <c r="M54" i="6"/>
  <c r="J41" i="7"/>
  <c r="M41" i="6"/>
  <c r="J28" i="7"/>
  <c r="B28" i="7" s="1"/>
  <c r="M38" i="6"/>
  <c r="K25" i="7"/>
  <c r="B25" i="7" s="1"/>
  <c r="E8" i="8"/>
  <c r="K340" i="7"/>
  <c r="M353" i="6"/>
  <c r="J7" i="8"/>
  <c r="M294" i="6"/>
  <c r="J281" i="7"/>
  <c r="M40" i="7"/>
  <c r="AB40" i="7" s="1"/>
  <c r="U53" i="4"/>
  <c r="S53" i="4" s="1"/>
  <c r="F65" i="4"/>
  <c r="D53" i="4"/>
  <c r="R53" i="4"/>
  <c r="P53" i="4" s="1"/>
  <c r="L88" i="7"/>
  <c r="Q101" i="4"/>
  <c r="E113" i="4"/>
  <c r="T101" i="4"/>
  <c r="N54" i="7"/>
  <c r="G67" i="4"/>
  <c r="P100" i="7"/>
  <c r="K125" i="4"/>
  <c r="N113" i="4"/>
  <c r="H113" i="4"/>
  <c r="D71" i="2"/>
  <c r="E83" i="2"/>
  <c r="T58" i="7"/>
  <c r="M194" i="6"/>
  <c r="J181" i="7"/>
  <c r="M180" i="6"/>
  <c r="J167" i="7"/>
  <c r="M176" i="6"/>
  <c r="J163" i="7"/>
  <c r="Q82" i="7"/>
  <c r="L107" i="4"/>
  <c r="AC24" i="7"/>
  <c r="AE24" i="7"/>
  <c r="N43" i="7"/>
  <c r="B43" i="7" s="1"/>
  <c r="G56" i="4"/>
  <c r="M24" i="7"/>
  <c r="F49" i="4"/>
  <c r="D37" i="4"/>
  <c r="L75" i="7"/>
  <c r="T88" i="4"/>
  <c r="E100" i="4"/>
  <c r="Q88" i="4"/>
  <c r="M320" i="6"/>
  <c r="K307" i="7"/>
  <c r="K317" i="7"/>
  <c r="M330" i="6"/>
  <c r="B22" i="7"/>
  <c r="AC74" i="7"/>
  <c r="AE74" i="7"/>
  <c r="K293" i="7"/>
  <c r="M306" i="6"/>
  <c r="N86" i="7"/>
  <c r="G99" i="4"/>
  <c r="Q21" i="7"/>
  <c r="J34" i="4"/>
  <c r="L46" i="4"/>
  <c r="S86" i="4"/>
  <c r="M295" i="6"/>
  <c r="J282" i="7"/>
  <c r="Q63" i="7"/>
  <c r="L88" i="4"/>
  <c r="J76" i="4"/>
  <c r="M328" i="6"/>
  <c r="J315" i="7"/>
  <c r="M249" i="6"/>
  <c r="J236" i="7"/>
  <c r="F9" i="8"/>
  <c r="M150" i="6"/>
  <c r="J137" i="7"/>
  <c r="K75" i="7"/>
  <c r="M88" i="6"/>
  <c r="M34" i="6"/>
  <c r="J21" i="7"/>
  <c r="M43" i="7"/>
  <c r="AB43" i="7" s="1"/>
  <c r="F68" i="4"/>
  <c r="P61" i="7"/>
  <c r="H74" i="4"/>
  <c r="J74" i="4"/>
  <c r="N74" i="4"/>
  <c r="K86" i="4"/>
  <c r="L60" i="7"/>
  <c r="E85" i="4"/>
  <c r="K158" i="7"/>
  <c r="M171" i="6"/>
  <c r="M148" i="6"/>
  <c r="J135" i="7"/>
  <c r="M84" i="6"/>
  <c r="J71" i="7"/>
  <c r="M124" i="6"/>
  <c r="J111" i="7"/>
  <c r="M142" i="6"/>
  <c r="J129" i="7"/>
  <c r="M66" i="6"/>
  <c r="B38" i="7"/>
  <c r="M26" i="6"/>
  <c r="J13" i="7"/>
  <c r="I8" i="8" s="1"/>
  <c r="M152" i="6"/>
  <c r="M61" i="6"/>
  <c r="J48" i="7"/>
  <c r="M195" i="6"/>
  <c r="M354" i="6"/>
  <c r="K51" i="7"/>
  <c r="B51" i="7" s="1"/>
  <c r="M64" i="6"/>
  <c r="F63" i="2"/>
  <c r="U38" i="7"/>
  <c r="D51" i="2"/>
  <c r="AC70" i="7"/>
  <c r="AE70" i="7"/>
  <c r="R47" i="7"/>
  <c r="M60" i="4"/>
  <c r="K243" i="7"/>
  <c r="M256" i="6"/>
  <c r="D58" i="2"/>
  <c r="E70" i="2"/>
  <c r="T45" i="7"/>
  <c r="P55" i="7"/>
  <c r="N68" i="4"/>
  <c r="K80" i="4"/>
  <c r="H68" i="4"/>
  <c r="J68" i="4"/>
  <c r="M255" i="6"/>
  <c r="J242" i="7"/>
  <c r="K84" i="7"/>
  <c r="M97" i="6"/>
  <c r="M35" i="7"/>
  <c r="AB35" i="7" s="1"/>
  <c r="D48" i="4"/>
  <c r="F60" i="4"/>
  <c r="R65" i="7"/>
  <c r="M78" i="4"/>
  <c r="K267" i="7"/>
  <c r="M280" i="6"/>
  <c r="E7" i="8"/>
  <c r="B10" i="7"/>
  <c r="K220" i="7"/>
  <c r="M233" i="6"/>
  <c r="M103" i="6"/>
  <c r="J90" i="7"/>
  <c r="AE73" i="7"/>
  <c r="AC73" i="7"/>
  <c r="M329" i="6"/>
  <c r="J316" i="7"/>
  <c r="M240" i="6"/>
  <c r="J227" i="7"/>
  <c r="K142" i="7"/>
  <c r="M155" i="6"/>
  <c r="M206" i="6"/>
  <c r="J193" i="7"/>
  <c r="T47" i="7"/>
  <c r="D60" i="2"/>
  <c r="E72" i="2"/>
  <c r="M203" i="6"/>
  <c r="J190" i="7"/>
  <c r="M98" i="6"/>
  <c r="J85" i="7"/>
  <c r="M174" i="6"/>
  <c r="J161" i="7"/>
  <c r="M136" i="6"/>
  <c r="J123" i="7"/>
  <c r="M154" i="6"/>
  <c r="J141" i="7"/>
  <c r="K79" i="7"/>
  <c r="M92" i="6"/>
  <c r="AC43" i="7"/>
  <c r="AE43" i="7"/>
  <c r="M270" i="6"/>
  <c r="J257" i="7"/>
  <c r="P68" i="7"/>
  <c r="N81" i="4"/>
  <c r="H81" i="4"/>
  <c r="K93" i="4"/>
  <c r="M146" i="6"/>
  <c r="J133" i="7"/>
  <c r="B29" i="7"/>
  <c r="M358" i="6"/>
  <c r="K95" i="7"/>
  <c r="M108" i="6"/>
  <c r="D81" i="2"/>
  <c r="T68" i="7"/>
  <c r="E93" i="2"/>
  <c r="M266" i="6"/>
  <c r="J253" i="7"/>
  <c r="M186" i="6"/>
  <c r="J173" i="7"/>
  <c r="M156" i="6"/>
  <c r="J143" i="7"/>
  <c r="M126" i="6"/>
  <c r="J113" i="7"/>
  <c r="M102" i="6"/>
  <c r="J89" i="7"/>
  <c r="Q77" i="7"/>
  <c r="L102" i="4"/>
  <c r="M65" i="6"/>
  <c r="AC59" i="7"/>
  <c r="AE59" i="7"/>
  <c r="M51" i="7"/>
  <c r="AB51" i="7" s="1"/>
  <c r="F76" i="4"/>
  <c r="D64" i="4"/>
  <c r="R64" i="4"/>
  <c r="P64" i="4" s="1"/>
  <c r="U64" i="4"/>
  <c r="S64" i="4" s="1"/>
  <c r="M360" i="6"/>
  <c r="J347" i="7"/>
  <c r="M184" i="6"/>
  <c r="J171" i="7"/>
  <c r="K126" i="7"/>
  <c r="M139" i="6"/>
  <c r="F8" i="8"/>
  <c r="B14" i="7"/>
  <c r="N65" i="7"/>
  <c r="G78" i="4"/>
  <c r="M341" i="6"/>
  <c r="J328" i="7"/>
  <c r="M287" i="6"/>
  <c r="J274" i="7"/>
  <c r="P98" i="7"/>
  <c r="J111" i="4"/>
  <c r="K123" i="4"/>
  <c r="H111" i="4"/>
  <c r="N111" i="4"/>
  <c r="M257" i="6"/>
  <c r="J244" i="7"/>
  <c r="B31" i="7"/>
  <c r="G37" i="2"/>
  <c r="V24" i="7"/>
  <c r="M303" i="6"/>
  <c r="J290" i="7"/>
  <c r="AC51" i="7"/>
  <c r="AE51" i="7"/>
  <c r="F78" i="2"/>
  <c r="U53" i="7"/>
  <c r="D66" i="2"/>
  <c r="M253" i="6"/>
  <c r="J240" i="7"/>
  <c r="M162" i="6"/>
  <c r="J149" i="7"/>
  <c r="K103" i="7"/>
  <c r="M116" i="6"/>
  <c r="M30" i="6"/>
  <c r="J17" i="7"/>
  <c r="B17" i="7" s="1"/>
  <c r="M32" i="6"/>
  <c r="K19" i="7"/>
  <c r="J9" i="8" s="1"/>
  <c r="B40" i="7"/>
  <c r="M96" i="6"/>
  <c r="J83" i="7"/>
  <c r="K212" i="7"/>
  <c r="M225" i="6"/>
  <c r="F107" i="2"/>
  <c r="U94" i="7" s="1"/>
  <c r="U82" i="7"/>
  <c r="M313" i="6"/>
  <c r="J300" i="7"/>
  <c r="M182" i="6"/>
  <c r="J169" i="7"/>
  <c r="M188" i="6"/>
  <c r="J175" i="7"/>
  <c r="M57" i="6"/>
  <c r="J44" i="7"/>
  <c r="M259" i="6"/>
  <c r="J246" i="7"/>
  <c r="M209" i="6"/>
  <c r="M140" i="6"/>
  <c r="M85" i="7"/>
  <c r="AB85" i="7" s="1"/>
  <c r="U98" i="4"/>
  <c r="F110" i="4"/>
  <c r="R98" i="4"/>
  <c r="N52" i="7"/>
  <c r="G65" i="4"/>
  <c r="M172" i="6"/>
  <c r="K159" i="7"/>
  <c r="M325" i="6"/>
  <c r="J312" i="7"/>
  <c r="K204" i="7"/>
  <c r="M217" i="6"/>
  <c r="M63" i="6"/>
  <c r="J50" i="7"/>
  <c r="P82" i="7"/>
  <c r="N95" i="4"/>
  <c r="H95" i="4"/>
  <c r="K107" i="4"/>
  <c r="J95" i="4"/>
  <c r="N47" i="7"/>
  <c r="G60" i="4"/>
  <c r="M291" i="6"/>
  <c r="J278" i="7"/>
  <c r="D82" i="4"/>
  <c r="E94" i="4"/>
  <c r="L69" i="7"/>
  <c r="AC52" i="7"/>
  <c r="AE52" i="7"/>
  <c r="D79" i="2"/>
  <c r="E91" i="2"/>
  <c r="T66" i="7"/>
  <c r="F76" i="2"/>
  <c r="U51" i="7"/>
  <c r="K349" i="7"/>
  <c r="M362" i="6"/>
  <c r="M243" i="6"/>
  <c r="J230" i="7"/>
  <c r="K333" i="7"/>
  <c r="M346" i="6"/>
  <c r="K49" i="7"/>
  <c r="B49" i="7" s="1"/>
  <c r="M62" i="6"/>
  <c r="N60" i="7"/>
  <c r="G73" i="4"/>
  <c r="M245" i="6"/>
  <c r="J232" i="7"/>
  <c r="M86" i="6"/>
  <c r="J73" i="7"/>
  <c r="M28" i="6"/>
  <c r="J15" i="7"/>
  <c r="K155" i="7"/>
  <c r="M168" i="6"/>
  <c r="M134" i="6"/>
  <c r="J121" i="7"/>
  <c r="M37" i="6"/>
  <c r="J24" i="7"/>
  <c r="M190" i="6"/>
  <c r="J177" i="7"/>
  <c r="B23" i="7"/>
  <c r="R45" i="7"/>
  <c r="M58" i="4"/>
  <c r="M25" i="6"/>
  <c r="K213" i="7"/>
  <c r="M226" i="6"/>
  <c r="K114" i="7"/>
  <c r="M127" i="6"/>
  <c r="G112" i="4"/>
  <c r="N99" i="7"/>
  <c r="K263" i="7"/>
  <c r="M276" i="6"/>
  <c r="M138" i="6"/>
  <c r="J125" i="7"/>
  <c r="M46" i="6"/>
  <c r="K33" i="7"/>
  <c r="M90" i="6"/>
  <c r="J77" i="7"/>
  <c r="M158" i="6"/>
  <c r="J145" i="7"/>
  <c r="F89" i="2"/>
  <c r="U64" i="7"/>
  <c r="D77" i="2"/>
  <c r="M262" i="6"/>
  <c r="J249" i="7"/>
  <c r="M212" i="6"/>
  <c r="J199" i="7"/>
  <c r="M29" i="7"/>
  <c r="AB29" i="7" s="1"/>
  <c r="U42" i="4"/>
  <c r="S42" i="4" s="1"/>
  <c r="D42" i="4"/>
  <c r="R42" i="4"/>
  <c r="P42" i="4" s="1"/>
  <c r="F54" i="4"/>
  <c r="L74" i="7"/>
  <c r="Q87" i="4"/>
  <c r="T87" i="4"/>
  <c r="E99" i="4"/>
  <c r="P66" i="7"/>
  <c r="H79" i="4"/>
  <c r="N79" i="4"/>
  <c r="J79" i="4"/>
  <c r="K91" i="4"/>
  <c r="E102" i="2"/>
  <c r="T77" i="7"/>
  <c r="K122" i="7"/>
  <c r="M135" i="6"/>
  <c r="B39" i="7"/>
  <c r="O48" i="7"/>
  <c r="G61" i="4"/>
  <c r="N70" i="7"/>
  <c r="G83" i="4"/>
  <c r="M216" i="6"/>
  <c r="J203" i="7"/>
  <c r="F94" i="4"/>
  <c r="M69" i="7"/>
  <c r="AB69" i="7" s="1"/>
  <c r="M342" i="6"/>
  <c r="R56" i="7"/>
  <c r="M69" i="4"/>
  <c r="M345" i="6"/>
  <c r="J332" i="7"/>
  <c r="K23" i="7"/>
  <c r="M36" i="6"/>
  <c r="N70" i="4"/>
  <c r="P57" i="7"/>
  <c r="H70" i="4"/>
  <c r="K82" i="4"/>
  <c r="M352" i="6"/>
  <c r="K339" i="7"/>
  <c r="B20" i="7"/>
  <c r="I9" i="8"/>
  <c r="M23" i="6"/>
  <c r="J10" i="7"/>
  <c r="I7" i="8" s="1"/>
  <c r="M122" i="6"/>
  <c r="J109" i="7"/>
  <c r="R99" i="7"/>
  <c r="M112" i="4"/>
  <c r="K321" i="7"/>
  <c r="M334" i="6"/>
  <c r="K106" i="7"/>
  <c r="M119" i="6"/>
  <c r="K104" i="7"/>
  <c r="M117" i="6"/>
  <c r="M100" i="6"/>
  <c r="J87" i="7"/>
  <c r="E76" i="2"/>
  <c r="D64" i="2"/>
  <c r="T51" i="7"/>
  <c r="L70" i="7"/>
  <c r="E95" i="4"/>
  <c r="K62" i="7"/>
  <c r="M75" i="6"/>
  <c r="M54" i="7"/>
  <c r="AB54" i="7" s="1"/>
  <c r="F79" i="4"/>
  <c r="P72" i="7"/>
  <c r="K97" i="4"/>
  <c r="N85" i="4"/>
  <c r="H85" i="4"/>
  <c r="M282" i="6"/>
  <c r="M246" i="6"/>
  <c r="J233" i="7"/>
  <c r="M283" i="6"/>
  <c r="J270" i="7"/>
  <c r="M220" i="6"/>
  <c r="J207" i="7"/>
  <c r="M198" i="6"/>
  <c r="J185" i="7"/>
  <c r="L65" i="7"/>
  <c r="T78" i="4"/>
  <c r="E90" i="4"/>
  <c r="Q78" i="4"/>
  <c r="K265" i="7"/>
  <c r="M278" i="6"/>
  <c r="K134" i="7"/>
  <c r="M147" i="6"/>
  <c r="M83" i="6"/>
  <c r="J70" i="7"/>
  <c r="M82" i="6"/>
  <c r="J69" i="7"/>
  <c r="Q86" i="7"/>
  <c r="L111" i="4"/>
  <c r="R86" i="7"/>
  <c r="M99" i="4"/>
  <c r="Q32" i="7"/>
  <c r="L57" i="4"/>
  <c r="J45" i="4"/>
  <c r="K206" i="7"/>
  <c r="M219" i="6"/>
  <c r="L85" i="7"/>
  <c r="E110" i="4"/>
  <c r="D98" i="4"/>
  <c r="Q98" i="4"/>
  <c r="P98" i="4" s="1"/>
  <c r="T98" i="4"/>
  <c r="S98" i="4" s="1"/>
  <c r="M56" i="7"/>
  <c r="AB56" i="7" s="1"/>
  <c r="F81" i="4"/>
  <c r="D69" i="4"/>
  <c r="Q64" i="7"/>
  <c r="J77" i="4"/>
  <c r="L89" i="4"/>
  <c r="J277" i="7"/>
  <c r="M290" i="6"/>
  <c r="M196" i="6"/>
  <c r="J183" i="7"/>
  <c r="K259" i="7"/>
  <c r="M272" i="6"/>
  <c r="B42" i="7"/>
  <c r="M286" i="6"/>
  <c r="J273" i="7"/>
  <c r="M301" i="6"/>
  <c r="J288" i="7"/>
  <c r="P77" i="7"/>
  <c r="N90" i="4"/>
  <c r="J90" i="4"/>
  <c r="H90" i="4"/>
  <c r="K102" i="4"/>
  <c r="M314" i="6"/>
  <c r="J301" i="7"/>
  <c r="K82" i="7"/>
  <c r="M95" i="6"/>
  <c r="L80" i="7"/>
  <c r="E105" i="4"/>
  <c r="J99" i="4"/>
  <c r="D49" i="2"/>
  <c r="T36" i="7"/>
  <c r="E61" i="2"/>
  <c r="M344" i="6"/>
  <c r="J331" i="7"/>
  <c r="M111" i="6"/>
  <c r="J98" i="7"/>
  <c r="L83" i="7"/>
  <c r="E108" i="4"/>
  <c r="Q85" i="7"/>
  <c r="L110" i="4"/>
  <c r="P111" i="7"/>
  <c r="H124" i="4"/>
  <c r="N124" i="4"/>
  <c r="K136" i="4"/>
  <c r="M336" i="6"/>
  <c r="K323" i="7"/>
  <c r="M204" i="6"/>
  <c r="J191" i="7"/>
  <c r="K115" i="7"/>
  <c r="M128" i="6"/>
  <c r="B46" i="7"/>
  <c r="B12" i="7"/>
  <c r="M297" i="6"/>
  <c r="J284" i="7"/>
  <c r="M27" i="6"/>
  <c r="K67" i="7"/>
  <c r="M80" i="6"/>
  <c r="M164" i="6"/>
  <c r="J151" i="7"/>
  <c r="M58" i="6"/>
  <c r="J45" i="7"/>
  <c r="K178" i="7"/>
  <c r="M191" i="6"/>
  <c r="N49" i="7"/>
  <c r="G62" i="4"/>
  <c r="M357" i="6"/>
  <c r="J344" i="7"/>
  <c r="J234" i="7"/>
  <c r="M247" i="6"/>
  <c r="M91" i="6"/>
  <c r="J78" i="7"/>
  <c r="E68" i="2"/>
  <c r="T43" i="7"/>
  <c r="D56" i="2"/>
  <c r="R52" i="7"/>
  <c r="M65" i="4"/>
  <c r="D62" i="2"/>
  <c r="E74" i="2"/>
  <c r="T49" i="7"/>
  <c r="M361" i="6"/>
  <c r="J348" i="7"/>
  <c r="M178" i="6"/>
  <c r="J165" i="7"/>
  <c r="B15" i="7"/>
  <c r="F84" i="2"/>
  <c r="U59" i="7"/>
  <c r="M263" i="6"/>
  <c r="J250" i="7"/>
  <c r="Q55" i="7"/>
  <c r="L80" i="4"/>
  <c r="L54" i="7"/>
  <c r="D67" i="4"/>
  <c r="E79" i="4"/>
  <c r="R70" i="7"/>
  <c r="M83" i="4"/>
  <c r="P59" i="7"/>
  <c r="J72" i="4"/>
  <c r="H72" i="4"/>
  <c r="N72" i="4"/>
  <c r="K84" i="4"/>
  <c r="M316" i="6"/>
  <c r="J303" i="7"/>
  <c r="M302" i="6"/>
  <c r="J289" i="7"/>
  <c r="M322" i="6"/>
  <c r="B21" i="7" l="1"/>
  <c r="B24" i="7"/>
  <c r="N59" i="7"/>
  <c r="G72" i="4"/>
  <c r="Q67" i="7"/>
  <c r="L92" i="4"/>
  <c r="D68" i="2"/>
  <c r="T55" i="7"/>
  <c r="E80" i="2"/>
  <c r="R111" i="7"/>
  <c r="M124" i="4"/>
  <c r="M68" i="7"/>
  <c r="F93" i="4"/>
  <c r="D81" i="4"/>
  <c r="R72" i="7"/>
  <c r="M85" i="4"/>
  <c r="N57" i="7"/>
  <c r="G70" i="4"/>
  <c r="P94" i="7"/>
  <c r="N107" i="4"/>
  <c r="K119" i="4"/>
  <c r="H107" i="4"/>
  <c r="J107" i="4"/>
  <c r="P67" i="7"/>
  <c r="J80" i="4"/>
  <c r="K92" i="4"/>
  <c r="H80" i="4"/>
  <c r="N80" i="4"/>
  <c r="P73" i="7"/>
  <c r="N86" i="4"/>
  <c r="H86" i="4"/>
  <c r="J86" i="4"/>
  <c r="K98" i="4"/>
  <c r="B19" i="7"/>
  <c r="Q94" i="7"/>
  <c r="L119" i="4"/>
  <c r="P112" i="7"/>
  <c r="H125" i="4"/>
  <c r="N125" i="4"/>
  <c r="K137" i="4"/>
  <c r="Q48" i="7"/>
  <c r="L73" i="4"/>
  <c r="J61" i="4"/>
  <c r="AC71" i="7"/>
  <c r="AE71" i="7"/>
  <c r="AC55" i="7"/>
  <c r="AE55" i="7"/>
  <c r="F96" i="2"/>
  <c r="U71" i="7"/>
  <c r="D74" i="2"/>
  <c r="E86" i="2"/>
  <c r="T61" i="7"/>
  <c r="N111" i="7"/>
  <c r="G124" i="4"/>
  <c r="Q98" i="7"/>
  <c r="L123" i="4"/>
  <c r="L77" i="7"/>
  <c r="T90" i="4"/>
  <c r="E102" i="4"/>
  <c r="Q90" i="4"/>
  <c r="P84" i="7"/>
  <c r="K109" i="4"/>
  <c r="N97" i="4"/>
  <c r="H97" i="4"/>
  <c r="L82" i="7"/>
  <c r="E107" i="4"/>
  <c r="E88" i="2"/>
  <c r="D76" i="2"/>
  <c r="T63" i="7"/>
  <c r="T89" i="7"/>
  <c r="N82" i="7"/>
  <c r="G95" i="4"/>
  <c r="F90" i="2"/>
  <c r="U65" i="7"/>
  <c r="D78" i="2"/>
  <c r="M63" i="7"/>
  <c r="R76" i="4"/>
  <c r="P76" i="4" s="1"/>
  <c r="F88" i="4"/>
  <c r="U76" i="4"/>
  <c r="S76" i="4" s="1"/>
  <c r="D76" i="4"/>
  <c r="R55" i="7"/>
  <c r="M68" i="4"/>
  <c r="R61" i="7"/>
  <c r="M74" i="4"/>
  <c r="L87" i="7"/>
  <c r="T100" i="4"/>
  <c r="Q100" i="4"/>
  <c r="E112" i="4"/>
  <c r="AE82" i="7"/>
  <c r="AC82" i="7"/>
  <c r="AC36" i="7"/>
  <c r="AE36" i="7"/>
  <c r="M62" i="7"/>
  <c r="AB62" i="7" s="1"/>
  <c r="U75" i="4"/>
  <c r="S75" i="4" s="1"/>
  <c r="F87" i="4"/>
  <c r="R75" i="4"/>
  <c r="P75" i="4" s="1"/>
  <c r="D75" i="4"/>
  <c r="M58" i="7"/>
  <c r="F83" i="4"/>
  <c r="D71" i="4"/>
  <c r="AC86" i="7"/>
  <c r="AE86" i="7"/>
  <c r="L86" i="7"/>
  <c r="Q99" i="4"/>
  <c r="T99" i="4"/>
  <c r="E111" i="4"/>
  <c r="F101" i="2"/>
  <c r="U76" i="7"/>
  <c r="D89" i="2"/>
  <c r="R82" i="7"/>
  <c r="M95" i="4"/>
  <c r="Q89" i="7"/>
  <c r="L114" i="4"/>
  <c r="P80" i="7"/>
  <c r="N93" i="4"/>
  <c r="H93" i="4"/>
  <c r="K105" i="4"/>
  <c r="Q33" i="7"/>
  <c r="L58" i="4"/>
  <c r="J46" i="4"/>
  <c r="B35" i="7"/>
  <c r="F97" i="2"/>
  <c r="U72" i="7"/>
  <c r="Q44" i="7"/>
  <c r="L69" i="4"/>
  <c r="J57" i="4"/>
  <c r="P78" i="7"/>
  <c r="H91" i="4"/>
  <c r="J91" i="4"/>
  <c r="K103" i="4"/>
  <c r="N91" i="4"/>
  <c r="E103" i="2"/>
  <c r="T78" i="7"/>
  <c r="D91" i="2"/>
  <c r="AE77" i="7"/>
  <c r="AC77" i="7"/>
  <c r="N61" i="7"/>
  <c r="G74" i="4"/>
  <c r="Q75" i="7"/>
  <c r="L100" i="4"/>
  <c r="J88" i="4"/>
  <c r="Q78" i="7"/>
  <c r="L103" i="4"/>
  <c r="N68" i="7"/>
  <c r="G81" i="4"/>
  <c r="E95" i="2"/>
  <c r="D83" i="2"/>
  <c r="T70" i="7"/>
  <c r="M52" i="7"/>
  <c r="F77" i="4"/>
  <c r="U65" i="4"/>
  <c r="S65" i="4" s="1"/>
  <c r="R65" i="4"/>
  <c r="P65" i="4" s="1"/>
  <c r="D65" i="4"/>
  <c r="AC66" i="7"/>
  <c r="AE66" i="7"/>
  <c r="L97" i="7"/>
  <c r="D110" i="4"/>
  <c r="Q110" i="4"/>
  <c r="P110" i="4" s="1"/>
  <c r="E122" i="4"/>
  <c r="T110" i="4"/>
  <c r="R98" i="7"/>
  <c r="M111" i="4"/>
  <c r="R68" i="7"/>
  <c r="M81" i="4"/>
  <c r="D70" i="2"/>
  <c r="E82" i="2"/>
  <c r="T57" i="7"/>
  <c r="N66" i="7"/>
  <c r="G79" i="4"/>
  <c r="U63" i="7"/>
  <c r="F88" i="2"/>
  <c r="M97" i="7"/>
  <c r="AB97" i="7" s="1"/>
  <c r="R110" i="4"/>
  <c r="F122" i="4"/>
  <c r="U110" i="4"/>
  <c r="N98" i="7"/>
  <c r="G111" i="4"/>
  <c r="E84" i="2"/>
  <c r="D72" i="2"/>
  <c r="T59" i="7"/>
  <c r="L72" i="7"/>
  <c r="E97" i="4"/>
  <c r="M36" i="7"/>
  <c r="AB36" i="7" s="1"/>
  <c r="F61" i="4"/>
  <c r="D49" i="4"/>
  <c r="N100" i="7"/>
  <c r="G113" i="4"/>
  <c r="B13" i="7"/>
  <c r="T98" i="7"/>
  <c r="L67" i="7"/>
  <c r="E92" i="4"/>
  <c r="Q97" i="7"/>
  <c r="L122" i="4"/>
  <c r="P89" i="7"/>
  <c r="N102" i="4"/>
  <c r="H102" i="4"/>
  <c r="K114" i="4"/>
  <c r="J102" i="4"/>
  <c r="Q76" i="7"/>
  <c r="L101" i="4"/>
  <c r="J89" i="4"/>
  <c r="R57" i="7"/>
  <c r="M70" i="4"/>
  <c r="T80" i="7"/>
  <c r="D93" i="2"/>
  <c r="E105" i="2"/>
  <c r="AE85" i="7"/>
  <c r="AC85" i="7"/>
  <c r="L92" i="7"/>
  <c r="E117" i="4"/>
  <c r="N77" i="7"/>
  <c r="G90" i="4"/>
  <c r="AE32" i="7"/>
  <c r="AC32" i="7"/>
  <c r="B32" i="7"/>
  <c r="M66" i="7"/>
  <c r="AB66" i="7" s="1"/>
  <c r="F91" i="4"/>
  <c r="AC63" i="7"/>
  <c r="AE63" i="7"/>
  <c r="AC21" i="7"/>
  <c r="AE21" i="7"/>
  <c r="L66" i="7"/>
  <c r="D79" i="4"/>
  <c r="E91" i="4"/>
  <c r="E73" i="2"/>
  <c r="D61" i="2"/>
  <c r="T48" i="7"/>
  <c r="AE64" i="7"/>
  <c r="AC64" i="7"/>
  <c r="R66" i="7"/>
  <c r="M79" i="4"/>
  <c r="M55" i="7"/>
  <c r="F80" i="4"/>
  <c r="AJ9" i="8"/>
  <c r="D68" i="4"/>
  <c r="N84" i="4"/>
  <c r="H84" i="4"/>
  <c r="P71" i="7"/>
  <c r="J84" i="4"/>
  <c r="K96" i="4"/>
  <c r="L95" i="7"/>
  <c r="E120" i="4"/>
  <c r="R77" i="7"/>
  <c r="M90" i="4"/>
  <c r="M41" i="7"/>
  <c r="R54" i="4"/>
  <c r="P54" i="4" s="1"/>
  <c r="F66" i="4"/>
  <c r="D54" i="4"/>
  <c r="U54" i="4"/>
  <c r="S54" i="4" s="1"/>
  <c r="R59" i="7"/>
  <c r="M72" i="4"/>
  <c r="P123" i="7"/>
  <c r="H136" i="4"/>
  <c r="K148" i="4"/>
  <c r="N136" i="4"/>
  <c r="N72" i="7"/>
  <c r="G85" i="4"/>
  <c r="P69" i="7"/>
  <c r="H82" i="4"/>
  <c r="K94" i="4"/>
  <c r="N82" i="4"/>
  <c r="M81" i="7"/>
  <c r="AB81" i="7" s="1"/>
  <c r="F106" i="4"/>
  <c r="L81" i="7"/>
  <c r="E106" i="4"/>
  <c r="D94" i="4"/>
  <c r="P110" i="7"/>
  <c r="H123" i="4"/>
  <c r="J123" i="4"/>
  <c r="N123" i="4"/>
  <c r="K135" i="4"/>
  <c r="M47" i="7"/>
  <c r="D60" i="4"/>
  <c r="F72" i="4"/>
  <c r="N55" i="7"/>
  <c r="G68" i="4"/>
  <c r="F75" i="2"/>
  <c r="U50" i="7"/>
  <c r="B50" i="7" s="1"/>
  <c r="D63" i="2"/>
  <c r="AB24" i="7"/>
  <c r="AF9" i="8"/>
  <c r="R100" i="7"/>
  <c r="M113" i="4"/>
  <c r="L100" i="7"/>
  <c r="T113" i="4"/>
  <c r="E125" i="4"/>
  <c r="Q113" i="4"/>
  <c r="Q83" i="7"/>
  <c r="L108" i="4"/>
  <c r="P101" i="7" l="1"/>
  <c r="N114" i="4"/>
  <c r="H114" i="4"/>
  <c r="K126" i="4"/>
  <c r="J114" i="4"/>
  <c r="Q56" i="7"/>
  <c r="L81" i="4"/>
  <c r="J69" i="4"/>
  <c r="P106" i="7"/>
  <c r="N119" i="4"/>
  <c r="H119" i="4"/>
  <c r="J119" i="4"/>
  <c r="K131" i="4"/>
  <c r="F87" i="2"/>
  <c r="U62" i="7"/>
  <c r="B62" i="7" s="1"/>
  <c r="D75" i="2"/>
  <c r="P83" i="7"/>
  <c r="H96" i="4"/>
  <c r="N96" i="4"/>
  <c r="K108" i="4"/>
  <c r="J96" i="4"/>
  <c r="E85" i="2"/>
  <c r="T60" i="7"/>
  <c r="D73" i="2"/>
  <c r="N89" i="7"/>
  <c r="G102" i="4"/>
  <c r="AC44" i="7"/>
  <c r="AE44" i="7"/>
  <c r="R67" i="7"/>
  <c r="M80" i="4"/>
  <c r="AC67" i="7"/>
  <c r="AE67" i="7"/>
  <c r="K106" i="4"/>
  <c r="P81" i="7"/>
  <c r="N94" i="4"/>
  <c r="H94" i="4"/>
  <c r="S110" i="4"/>
  <c r="R78" i="7"/>
  <c r="M91" i="4"/>
  <c r="L135" i="4"/>
  <c r="Q110" i="7"/>
  <c r="Q95" i="7"/>
  <c r="L120" i="4"/>
  <c r="M59" i="7"/>
  <c r="F84" i="4"/>
  <c r="D72" i="4"/>
  <c r="N69" i="7"/>
  <c r="G82" i="4"/>
  <c r="N71" i="7"/>
  <c r="G84" i="4"/>
  <c r="B66" i="7"/>
  <c r="R80" i="7"/>
  <c r="M93" i="4"/>
  <c r="M74" i="7"/>
  <c r="R87" i="4"/>
  <c r="P87" i="4" s="1"/>
  <c r="U87" i="4"/>
  <c r="S87" i="4" s="1"/>
  <c r="F99" i="4"/>
  <c r="D87" i="4"/>
  <c r="E124" i="4"/>
  <c r="Q112" i="4"/>
  <c r="L99" i="7"/>
  <c r="T112" i="4"/>
  <c r="E100" i="2"/>
  <c r="T75" i="7"/>
  <c r="D88" i="2"/>
  <c r="R112" i="7"/>
  <c r="M125" i="4"/>
  <c r="P85" i="7"/>
  <c r="N98" i="4"/>
  <c r="H98" i="4"/>
  <c r="K110" i="4"/>
  <c r="J98" i="4"/>
  <c r="AC83" i="7"/>
  <c r="AE83" i="7"/>
  <c r="L93" i="7"/>
  <c r="D106" i="4"/>
  <c r="E118" i="4"/>
  <c r="R71" i="7"/>
  <c r="M84" i="4"/>
  <c r="Q88" i="7"/>
  <c r="L113" i="4"/>
  <c r="J101" i="4"/>
  <c r="AE97" i="7"/>
  <c r="AC97" i="7"/>
  <c r="F100" i="2"/>
  <c r="U75" i="7"/>
  <c r="M64" i="7"/>
  <c r="U77" i="4"/>
  <c r="S77" i="4" s="1"/>
  <c r="F89" i="4"/>
  <c r="R77" i="4"/>
  <c r="P77" i="4" s="1"/>
  <c r="D77" i="4"/>
  <c r="N78" i="7"/>
  <c r="G91" i="4"/>
  <c r="U88" i="7"/>
  <c r="D101" i="2"/>
  <c r="F102" i="2"/>
  <c r="U77" i="7"/>
  <c r="D90" i="2"/>
  <c r="L94" i="7"/>
  <c r="E119" i="4"/>
  <c r="E92" i="2"/>
  <c r="D80" i="2"/>
  <c r="T67" i="7"/>
  <c r="R110" i="7"/>
  <c r="M123" i="4"/>
  <c r="R123" i="7"/>
  <c r="M136" i="4"/>
  <c r="M70" i="7"/>
  <c r="F95" i="4"/>
  <c r="D83" i="4"/>
  <c r="M75" i="7"/>
  <c r="U88" i="4"/>
  <c r="S88" i="4" s="1"/>
  <c r="F100" i="4"/>
  <c r="R88" i="4"/>
  <c r="P88" i="4" s="1"/>
  <c r="D88" i="4"/>
  <c r="Q60" i="7"/>
  <c r="L85" i="4"/>
  <c r="J73" i="4"/>
  <c r="M67" i="7"/>
  <c r="AB67" i="7" s="1"/>
  <c r="F92" i="4"/>
  <c r="Q87" i="7"/>
  <c r="L112" i="4"/>
  <c r="J100" i="4"/>
  <c r="AE48" i="7"/>
  <c r="AC48" i="7"/>
  <c r="N110" i="7"/>
  <c r="G123" i="4"/>
  <c r="L78" i="7"/>
  <c r="E103" i="4"/>
  <c r="D91" i="4"/>
  <c r="D82" i="2"/>
  <c r="E94" i="2"/>
  <c r="T69" i="7"/>
  <c r="Q109" i="7"/>
  <c r="L134" i="4"/>
  <c r="B61" i="7"/>
  <c r="AB47" i="7"/>
  <c r="B47" i="7" s="1"/>
  <c r="L107" i="7"/>
  <c r="E132" i="4"/>
  <c r="T92" i="7"/>
  <c r="D105" i="2"/>
  <c r="AC76" i="7"/>
  <c r="AE76" i="7"/>
  <c r="L79" i="7"/>
  <c r="E104" i="4"/>
  <c r="E96" i="2"/>
  <c r="T71" i="7"/>
  <c r="D84" i="2"/>
  <c r="AB52" i="7"/>
  <c r="B52" i="7" s="1"/>
  <c r="Q90" i="7"/>
  <c r="L115" i="4"/>
  <c r="Q101" i="7"/>
  <c r="L126" i="4"/>
  <c r="L98" i="7"/>
  <c r="T111" i="4"/>
  <c r="E123" i="4"/>
  <c r="Q111" i="4"/>
  <c r="L89" i="7"/>
  <c r="E114" i="4"/>
  <c r="Q102" i="4"/>
  <c r="T102" i="4"/>
  <c r="N112" i="7"/>
  <c r="G125" i="4"/>
  <c r="N73" i="7"/>
  <c r="G86" i="4"/>
  <c r="B36" i="7"/>
  <c r="L112" i="7"/>
  <c r="T125" i="4"/>
  <c r="E137" i="4"/>
  <c r="Q125" i="4"/>
  <c r="P122" i="7"/>
  <c r="N135" i="4"/>
  <c r="H135" i="4"/>
  <c r="J135" i="4"/>
  <c r="K147" i="4"/>
  <c r="M93" i="7"/>
  <c r="AB93" i="7" s="1"/>
  <c r="F118" i="4"/>
  <c r="D80" i="4"/>
  <c r="M48" i="7"/>
  <c r="F73" i="4"/>
  <c r="D61" i="4"/>
  <c r="AE78" i="7"/>
  <c r="AC78" i="7"/>
  <c r="Q45" i="7"/>
  <c r="L70" i="4"/>
  <c r="J58" i="4"/>
  <c r="AE89" i="7"/>
  <c r="AC89" i="7"/>
  <c r="E98" i="2"/>
  <c r="D86" i="2"/>
  <c r="T73" i="7"/>
  <c r="R73" i="7"/>
  <c r="M86" i="4"/>
  <c r="N94" i="7"/>
  <c r="G107" i="4"/>
  <c r="AE33" i="7"/>
  <c r="AC33" i="7"/>
  <c r="B33" i="7" s="1"/>
  <c r="N84" i="7"/>
  <c r="G97" i="4"/>
  <c r="P135" i="7"/>
  <c r="K160" i="4"/>
  <c r="H148" i="4"/>
  <c r="N148" i="4"/>
  <c r="L104" i="7"/>
  <c r="E129" i="4"/>
  <c r="D103" i="2"/>
  <c r="T90" i="7"/>
  <c r="AB58" i="7"/>
  <c r="B58" i="7"/>
  <c r="R84" i="7"/>
  <c r="M97" i="4"/>
  <c r="AC94" i="7"/>
  <c r="AE94" i="7"/>
  <c r="M80" i="7"/>
  <c r="F105" i="4"/>
  <c r="D93" i="4"/>
  <c r="R89" i="7"/>
  <c r="M102" i="4"/>
  <c r="P92" i="7"/>
  <c r="H105" i="4"/>
  <c r="K117" i="4"/>
  <c r="N105" i="4"/>
  <c r="Q106" i="7"/>
  <c r="L131" i="4"/>
  <c r="Q79" i="7"/>
  <c r="L104" i="4"/>
  <c r="R69" i="7"/>
  <c r="M82" i="4"/>
  <c r="M53" i="7"/>
  <c r="R66" i="4"/>
  <c r="P66" i="4" s="1"/>
  <c r="U66" i="4"/>
  <c r="S66" i="4" s="1"/>
  <c r="F78" i="4"/>
  <c r="D66" i="4"/>
  <c r="M78" i="7"/>
  <c r="AB78" i="7" s="1"/>
  <c r="F103" i="4"/>
  <c r="L84" i="7"/>
  <c r="E109" i="4"/>
  <c r="D95" i="2"/>
  <c r="T82" i="7"/>
  <c r="E107" i="2"/>
  <c r="R94" i="7"/>
  <c r="M107" i="4"/>
  <c r="AB55" i="7"/>
  <c r="B55" i="7"/>
  <c r="M109" i="7"/>
  <c r="AB109" i="7" s="1"/>
  <c r="R122" i="4"/>
  <c r="U122" i="4"/>
  <c r="F134" i="4"/>
  <c r="AC75" i="7"/>
  <c r="AE75" i="7"/>
  <c r="AB63" i="7"/>
  <c r="B63" i="7"/>
  <c r="P96" i="7"/>
  <c r="H109" i="4"/>
  <c r="K121" i="4"/>
  <c r="N109" i="4"/>
  <c r="F108" i="2"/>
  <c r="U95" i="7" s="1"/>
  <c r="U83" i="7"/>
  <c r="N67" i="7"/>
  <c r="B67" i="7" s="1"/>
  <c r="G80" i="4"/>
  <c r="AB68" i="7"/>
  <c r="N123" i="7"/>
  <c r="G136" i="4"/>
  <c r="AB41" i="7"/>
  <c r="B41" i="7"/>
  <c r="L109" i="7"/>
  <c r="Q122" i="4"/>
  <c r="T122" i="4"/>
  <c r="S122" i="4" s="1"/>
  <c r="E134" i="4"/>
  <c r="D122" i="4"/>
  <c r="P90" i="7"/>
  <c r="J103" i="4"/>
  <c r="K115" i="4"/>
  <c r="H103" i="4"/>
  <c r="N103" i="4"/>
  <c r="U84" i="7"/>
  <c r="F109" i="2"/>
  <c r="U96" i="7" s="1"/>
  <c r="N80" i="7"/>
  <c r="G93" i="4"/>
  <c r="AE98" i="7"/>
  <c r="AC98" i="7"/>
  <c r="P124" i="7"/>
  <c r="N137" i="4"/>
  <c r="K149" i="4"/>
  <c r="H137" i="4"/>
  <c r="P79" i="7"/>
  <c r="N92" i="4"/>
  <c r="H92" i="4"/>
  <c r="K104" i="4"/>
  <c r="J92" i="4"/>
  <c r="B44" i="7"/>
  <c r="Q68" i="7" l="1"/>
  <c r="L93" i="4"/>
  <c r="J81" i="4"/>
  <c r="M92" i="4"/>
  <c r="R79" i="7"/>
  <c r="R92" i="7"/>
  <c r="M105" i="4"/>
  <c r="M92" i="7"/>
  <c r="F117" i="4"/>
  <c r="D105" i="4"/>
  <c r="Q113" i="7"/>
  <c r="L138" i="4"/>
  <c r="E108" i="2"/>
  <c r="D96" i="2"/>
  <c r="T83" i="7"/>
  <c r="Q121" i="7"/>
  <c r="L146" i="4"/>
  <c r="AB75" i="7"/>
  <c r="B75" i="7"/>
  <c r="L111" i="7"/>
  <c r="Q124" i="4"/>
  <c r="T124" i="4"/>
  <c r="E136" i="4"/>
  <c r="N81" i="7"/>
  <c r="G94" i="4"/>
  <c r="P136" i="7"/>
  <c r="N149" i="4"/>
  <c r="K161" i="4"/>
  <c r="H149" i="4"/>
  <c r="M121" i="7"/>
  <c r="AB121" i="7" s="1"/>
  <c r="R134" i="4"/>
  <c r="F146" i="4"/>
  <c r="U134" i="4"/>
  <c r="L116" i="7"/>
  <c r="E141" i="4"/>
  <c r="AB48" i="7"/>
  <c r="B48" i="7" s="1"/>
  <c r="D94" i="2"/>
  <c r="E106" i="2"/>
  <c r="T81" i="7"/>
  <c r="AC60" i="7"/>
  <c r="AE60" i="7"/>
  <c r="AB70" i="7"/>
  <c r="B70" i="7" s="1"/>
  <c r="AB64" i="7"/>
  <c r="B64" i="7"/>
  <c r="P97" i="7"/>
  <c r="N110" i="4"/>
  <c r="H110" i="4"/>
  <c r="J110" i="4"/>
  <c r="K122" i="4"/>
  <c r="D100" i="2"/>
  <c r="E112" i="2"/>
  <c r="T87" i="7"/>
  <c r="Q122" i="7"/>
  <c r="L147" i="4"/>
  <c r="P93" i="7"/>
  <c r="K118" i="4"/>
  <c r="H106" i="4"/>
  <c r="N106" i="4"/>
  <c r="R106" i="7"/>
  <c r="M119" i="4"/>
  <c r="R101" i="7"/>
  <c r="M114" i="4"/>
  <c r="R124" i="7"/>
  <c r="M137" i="4"/>
  <c r="R90" i="7"/>
  <c r="M103" i="4"/>
  <c r="P122" i="4"/>
  <c r="P108" i="7"/>
  <c r="N121" i="4"/>
  <c r="H121" i="4"/>
  <c r="K133" i="4"/>
  <c r="Q91" i="7"/>
  <c r="L116" i="4"/>
  <c r="L110" i="7"/>
  <c r="T123" i="4"/>
  <c r="E135" i="4"/>
  <c r="Q123" i="4"/>
  <c r="L106" i="7"/>
  <c r="E131" i="4"/>
  <c r="N85" i="7"/>
  <c r="G98" i="4"/>
  <c r="D98" i="2"/>
  <c r="E110" i="2"/>
  <c r="T85" i="7"/>
  <c r="M87" i="7"/>
  <c r="U100" i="4"/>
  <c r="S100" i="4" s="1"/>
  <c r="F112" i="4"/>
  <c r="R100" i="4"/>
  <c r="P100" i="4" s="1"/>
  <c r="D100" i="4"/>
  <c r="AE106" i="7"/>
  <c r="AC106" i="7"/>
  <c r="P147" i="7"/>
  <c r="K172" i="4"/>
  <c r="H160" i="4"/>
  <c r="N160" i="4"/>
  <c r="B78" i="7"/>
  <c r="AB59" i="7"/>
  <c r="B59" i="7"/>
  <c r="F99" i="2"/>
  <c r="U74" i="7"/>
  <c r="B74" i="7" s="1"/>
  <c r="D87" i="2"/>
  <c r="AE56" i="7"/>
  <c r="AC56" i="7"/>
  <c r="B56" i="7"/>
  <c r="M90" i="7"/>
  <c r="AB90" i="7" s="1"/>
  <c r="F115" i="4"/>
  <c r="N92" i="7"/>
  <c r="G105" i="4"/>
  <c r="B73" i="7"/>
  <c r="AE90" i="7"/>
  <c r="AC90" i="7"/>
  <c r="N83" i="7"/>
  <c r="G96" i="4"/>
  <c r="P91" i="7"/>
  <c r="N104" i="4"/>
  <c r="K116" i="4"/>
  <c r="H104" i="4"/>
  <c r="J104" i="4"/>
  <c r="N90" i="7"/>
  <c r="G103" i="4"/>
  <c r="N96" i="7"/>
  <c r="G109" i="4"/>
  <c r="D107" i="2"/>
  <c r="T94" i="7"/>
  <c r="AC79" i="7"/>
  <c r="AE79" i="7"/>
  <c r="R135" i="7"/>
  <c r="M148" i="4"/>
  <c r="Q57" i="7"/>
  <c r="L82" i="4"/>
  <c r="J70" i="4"/>
  <c r="M105" i="7"/>
  <c r="AB105" i="7" s="1"/>
  <c r="F130" i="4"/>
  <c r="L124" i="7"/>
  <c r="T137" i="4"/>
  <c r="E149" i="4"/>
  <c r="Q137" i="4"/>
  <c r="Q99" i="7"/>
  <c r="L124" i="4"/>
  <c r="J112" i="4"/>
  <c r="U87" i="7"/>
  <c r="F112" i="2"/>
  <c r="U99" i="7" s="1"/>
  <c r="L105" i="7"/>
  <c r="D118" i="4"/>
  <c r="E130" i="4"/>
  <c r="M98" i="4"/>
  <c r="R85" i="7"/>
  <c r="AB74" i="7"/>
  <c r="N79" i="7"/>
  <c r="B79" i="7" s="1"/>
  <c r="G92" i="4"/>
  <c r="P102" i="7"/>
  <c r="J115" i="4"/>
  <c r="K127" i="4"/>
  <c r="H115" i="4"/>
  <c r="N115" i="4"/>
  <c r="M65" i="7"/>
  <c r="U78" i="4"/>
  <c r="S78" i="4" s="1"/>
  <c r="F90" i="4"/>
  <c r="R78" i="4"/>
  <c r="P78" i="4" s="1"/>
  <c r="D78" i="4"/>
  <c r="L90" i="7"/>
  <c r="D103" i="4"/>
  <c r="E115" i="4"/>
  <c r="M71" i="7"/>
  <c r="F96" i="4"/>
  <c r="D84" i="4"/>
  <c r="M79" i="7"/>
  <c r="AB79" i="7" s="1"/>
  <c r="F104" i="4"/>
  <c r="E97" i="2"/>
  <c r="D85" i="2"/>
  <c r="T72" i="7"/>
  <c r="L96" i="7"/>
  <c r="E121" i="4"/>
  <c r="L101" i="7"/>
  <c r="Q114" i="4"/>
  <c r="T114" i="4"/>
  <c r="E126" i="4"/>
  <c r="L91" i="7"/>
  <c r="D104" i="4"/>
  <c r="E116" i="4"/>
  <c r="L119" i="7"/>
  <c r="E144" i="4"/>
  <c r="AE109" i="7"/>
  <c r="AC109" i="7"/>
  <c r="U89" i="7"/>
  <c r="D102" i="2"/>
  <c r="M76" i="7"/>
  <c r="R89" i="4"/>
  <c r="P89" i="4" s="1"/>
  <c r="U89" i="4"/>
  <c r="S89" i="4" s="1"/>
  <c r="F101" i="4"/>
  <c r="D89" i="4"/>
  <c r="Q100" i="7"/>
  <c r="L125" i="4"/>
  <c r="J113" i="4"/>
  <c r="AC95" i="7"/>
  <c r="AE95" i="7"/>
  <c r="R81" i="7"/>
  <c r="M94" i="4"/>
  <c r="P95" i="7"/>
  <c r="H108" i="4"/>
  <c r="J108" i="4"/>
  <c r="K120" i="4"/>
  <c r="N108" i="4"/>
  <c r="P113" i="7"/>
  <c r="H126" i="4"/>
  <c r="J126" i="4"/>
  <c r="K138" i="4"/>
  <c r="N126" i="4"/>
  <c r="Q118" i="7"/>
  <c r="L143" i="4"/>
  <c r="N135" i="7"/>
  <c r="G148" i="4"/>
  <c r="AE45" i="7"/>
  <c r="AC45" i="7"/>
  <c r="B45" i="7" s="1"/>
  <c r="AC87" i="7"/>
  <c r="AE87" i="7"/>
  <c r="P134" i="7"/>
  <c r="N147" i="4"/>
  <c r="K159" i="4"/>
  <c r="H147" i="4"/>
  <c r="Q107" i="7"/>
  <c r="L132" i="4"/>
  <c r="H131" i="4"/>
  <c r="K143" i="4"/>
  <c r="P118" i="7"/>
  <c r="N131" i="4"/>
  <c r="J131" i="4"/>
  <c r="AB53" i="7"/>
  <c r="B53" i="7" s="1"/>
  <c r="AB80" i="7"/>
  <c r="N122" i="7"/>
  <c r="G135" i="4"/>
  <c r="AE101" i="7"/>
  <c r="AC101" i="7"/>
  <c r="N124" i="7"/>
  <c r="G137" i="4"/>
  <c r="L121" i="7"/>
  <c r="Q134" i="4"/>
  <c r="P134" i="4" s="1"/>
  <c r="D134" i="4"/>
  <c r="E146" i="4"/>
  <c r="T134" i="4"/>
  <c r="S134" i="4" s="1"/>
  <c r="R96" i="7"/>
  <c r="M109" i="4"/>
  <c r="P104" i="7"/>
  <c r="H117" i="4"/>
  <c r="K129" i="4"/>
  <c r="N117" i="4"/>
  <c r="M60" i="7"/>
  <c r="F85" i="4"/>
  <c r="D73" i="4"/>
  <c r="R122" i="7"/>
  <c r="M135" i="4"/>
  <c r="Q102" i="7"/>
  <c r="L127" i="4"/>
  <c r="D92" i="4"/>
  <c r="Q72" i="7"/>
  <c r="L97" i="4"/>
  <c r="J85" i="4"/>
  <c r="M82" i="7"/>
  <c r="F107" i="4"/>
  <c r="D95" i="4"/>
  <c r="E104" i="2"/>
  <c r="D92" i="2"/>
  <c r="T79" i="7"/>
  <c r="AE88" i="7"/>
  <c r="AC88" i="7"/>
  <c r="M86" i="7"/>
  <c r="R99" i="4"/>
  <c r="P99" i="4" s="1"/>
  <c r="F111" i="4"/>
  <c r="U99" i="4"/>
  <c r="S99" i="4" s="1"/>
  <c r="D99" i="4"/>
  <c r="AC110" i="7"/>
  <c r="AE110" i="7"/>
  <c r="R83" i="7"/>
  <c r="M96" i="4"/>
  <c r="N106" i="7"/>
  <c r="G119" i="4"/>
  <c r="N101" i="7"/>
  <c r="G114" i="4"/>
  <c r="Q114" i="7" l="1"/>
  <c r="L139" i="4"/>
  <c r="N134" i="7"/>
  <c r="G147" i="4"/>
  <c r="L118" i="7"/>
  <c r="E143" i="4"/>
  <c r="AE113" i="7"/>
  <c r="AC113" i="7"/>
  <c r="AE102" i="7"/>
  <c r="AC102" i="7"/>
  <c r="T97" i="7"/>
  <c r="D110" i="2"/>
  <c r="N104" i="7"/>
  <c r="G117" i="4"/>
  <c r="N118" i="7"/>
  <c r="G131" i="4"/>
  <c r="R95" i="7"/>
  <c r="M108" i="4"/>
  <c r="AB76" i="7"/>
  <c r="B76" i="7" s="1"/>
  <c r="L103" i="7"/>
  <c r="E128" i="4"/>
  <c r="L108" i="7"/>
  <c r="E133" i="4"/>
  <c r="AC99" i="7"/>
  <c r="AE99" i="7"/>
  <c r="N91" i="7"/>
  <c r="G104" i="4"/>
  <c r="Q84" i="7"/>
  <c r="L109" i="4"/>
  <c r="J97" i="4"/>
  <c r="Q119" i="7"/>
  <c r="L144" i="4"/>
  <c r="Q130" i="7"/>
  <c r="L155" i="4"/>
  <c r="P107" i="7"/>
  <c r="J120" i="4"/>
  <c r="K132" i="4"/>
  <c r="H120" i="4"/>
  <c r="N120" i="4"/>
  <c r="L117" i="7"/>
  <c r="D130" i="4"/>
  <c r="E142" i="4"/>
  <c r="N116" i="4"/>
  <c r="H116" i="4"/>
  <c r="P103" i="7"/>
  <c r="J116" i="4"/>
  <c r="K128" i="4"/>
  <c r="P159" i="7"/>
  <c r="N172" i="4"/>
  <c r="K184" i="4"/>
  <c r="H172" i="4"/>
  <c r="M99" i="7"/>
  <c r="U112" i="4"/>
  <c r="S112" i="4" s="1"/>
  <c r="F124" i="4"/>
  <c r="R112" i="4"/>
  <c r="P112" i="4" s="1"/>
  <c r="D112" i="4"/>
  <c r="N108" i="7"/>
  <c r="G121" i="4"/>
  <c r="N136" i="7"/>
  <c r="G149" i="4"/>
  <c r="AB92" i="7"/>
  <c r="AE72" i="7"/>
  <c r="AC72" i="7"/>
  <c r="AC107" i="7"/>
  <c r="AE107" i="7"/>
  <c r="AE118" i="7"/>
  <c r="AC118" i="7"/>
  <c r="Q112" i="7"/>
  <c r="L137" i="4"/>
  <c r="J125" i="4"/>
  <c r="M83" i="7"/>
  <c r="F108" i="4"/>
  <c r="D96" i="4"/>
  <c r="M77" i="7"/>
  <c r="U90" i="4"/>
  <c r="S90" i="4" s="1"/>
  <c r="F102" i="4"/>
  <c r="R90" i="4"/>
  <c r="P90" i="4" s="1"/>
  <c r="D90" i="4"/>
  <c r="Q69" i="7"/>
  <c r="L94" i="4"/>
  <c r="J82" i="4"/>
  <c r="R91" i="7"/>
  <c r="M104" i="4"/>
  <c r="F111" i="2"/>
  <c r="U86" i="7"/>
  <c r="D99" i="2"/>
  <c r="N97" i="7"/>
  <c r="G110" i="4"/>
  <c r="L128" i="7"/>
  <c r="E153" i="4"/>
  <c r="P148" i="7"/>
  <c r="N161" i="4"/>
  <c r="H161" i="4"/>
  <c r="K173" i="4"/>
  <c r="R118" i="7"/>
  <c r="M131" i="4"/>
  <c r="M72" i="7"/>
  <c r="F97" i="4"/>
  <c r="D85" i="4"/>
  <c r="R113" i="7"/>
  <c r="M126" i="4"/>
  <c r="N95" i="7"/>
  <c r="G108" i="4"/>
  <c r="AC100" i="7"/>
  <c r="AE100" i="7"/>
  <c r="L113" i="7"/>
  <c r="Q126" i="4"/>
  <c r="T126" i="4"/>
  <c r="E138" i="4"/>
  <c r="AB71" i="7"/>
  <c r="B71" i="7" s="1"/>
  <c r="L136" i="7"/>
  <c r="T149" i="4"/>
  <c r="E161" i="4"/>
  <c r="Q149" i="4"/>
  <c r="AE57" i="7"/>
  <c r="AC57" i="7"/>
  <c r="B57" i="7"/>
  <c r="M102" i="7"/>
  <c r="AB102" i="7" s="1"/>
  <c r="F127" i="4"/>
  <c r="AB87" i="7"/>
  <c r="B87" i="7"/>
  <c r="B85" i="7"/>
  <c r="R108" i="7"/>
  <c r="M121" i="4"/>
  <c r="Q134" i="7"/>
  <c r="L159" i="4"/>
  <c r="R97" i="7"/>
  <c r="M110" i="4"/>
  <c r="D108" i="2"/>
  <c r="T95" i="7"/>
  <c r="D104" i="2"/>
  <c r="T91" i="7"/>
  <c r="AB60" i="7"/>
  <c r="B60" i="7"/>
  <c r="J147" i="4"/>
  <c r="P125" i="7"/>
  <c r="H138" i="4"/>
  <c r="J138" i="4"/>
  <c r="K150" i="4"/>
  <c r="N138" i="4"/>
  <c r="AB65" i="7"/>
  <c r="B65" i="7"/>
  <c r="AE122" i="7"/>
  <c r="AC122" i="7"/>
  <c r="D106" i="2"/>
  <c r="T93" i="7"/>
  <c r="R136" i="7"/>
  <c r="M149" i="4"/>
  <c r="Q125" i="7"/>
  <c r="L150" i="4"/>
  <c r="R111" i="4"/>
  <c r="P111" i="4" s="1"/>
  <c r="M98" i="7"/>
  <c r="U111" i="4"/>
  <c r="S111" i="4" s="1"/>
  <c r="F123" i="4"/>
  <c r="D111" i="4"/>
  <c r="M88" i="7"/>
  <c r="R101" i="4"/>
  <c r="P101" i="4" s="1"/>
  <c r="F113" i="4"/>
  <c r="U101" i="4"/>
  <c r="S101" i="4" s="1"/>
  <c r="D101" i="4"/>
  <c r="P116" i="7"/>
  <c r="K141" i="4"/>
  <c r="N129" i="4"/>
  <c r="H129" i="4"/>
  <c r="P146" i="7"/>
  <c r="N159" i="4"/>
  <c r="H159" i="4"/>
  <c r="K171" i="4"/>
  <c r="J159" i="4"/>
  <c r="N102" i="7"/>
  <c r="G115" i="4"/>
  <c r="Q103" i="7"/>
  <c r="L128" i="4"/>
  <c r="R93" i="7"/>
  <c r="M106" i="4"/>
  <c r="D112" i="2"/>
  <c r="T99" i="7"/>
  <c r="M133" i="7"/>
  <c r="AB133" i="7" s="1"/>
  <c r="R146" i="4"/>
  <c r="F158" i="4"/>
  <c r="U146" i="4"/>
  <c r="AB86" i="7"/>
  <c r="B86" i="7" s="1"/>
  <c r="AB82" i="7"/>
  <c r="B82" i="7"/>
  <c r="P130" i="7"/>
  <c r="H143" i="4"/>
  <c r="J143" i="4"/>
  <c r="K155" i="4"/>
  <c r="N143" i="4"/>
  <c r="R134" i="7"/>
  <c r="M147" i="4"/>
  <c r="M91" i="7"/>
  <c r="AB91" i="7" s="1"/>
  <c r="F116" i="4"/>
  <c r="B90" i="7"/>
  <c r="P114" i="7"/>
  <c r="J127" i="4"/>
  <c r="N127" i="4"/>
  <c r="K139" i="4"/>
  <c r="H127" i="4"/>
  <c r="Q111" i="7"/>
  <c r="L136" i="4"/>
  <c r="J124" i="4"/>
  <c r="M117" i="7"/>
  <c r="AB117" i="7" s="1"/>
  <c r="F142" i="4"/>
  <c r="R147" i="7"/>
  <c r="M160" i="4"/>
  <c r="AC91" i="7"/>
  <c r="AE91" i="7"/>
  <c r="N93" i="7"/>
  <c r="G106" i="4"/>
  <c r="Q133" i="7"/>
  <c r="L158" i="4"/>
  <c r="Q80" i="7"/>
  <c r="L105" i="4"/>
  <c r="J93" i="4"/>
  <c r="R104" i="7"/>
  <c r="M117" i="4"/>
  <c r="L131" i="7"/>
  <c r="E156" i="4"/>
  <c r="D97" i="2"/>
  <c r="T84" i="7"/>
  <c r="E109" i="2"/>
  <c r="L102" i="7"/>
  <c r="D115" i="4"/>
  <c r="E127" i="4"/>
  <c r="R102" i="7"/>
  <c r="M115" i="4"/>
  <c r="M94" i="7"/>
  <c r="F119" i="4"/>
  <c r="D107" i="4"/>
  <c r="Q146" i="4"/>
  <c r="P146" i="4" s="1"/>
  <c r="L133" i="7"/>
  <c r="E158" i="4"/>
  <c r="D146" i="4"/>
  <c r="T146" i="4"/>
  <c r="S146" i="4" s="1"/>
  <c r="N113" i="7"/>
  <c r="G126" i="4"/>
  <c r="N147" i="7"/>
  <c r="G160" i="4"/>
  <c r="L122" i="7"/>
  <c r="T135" i="4"/>
  <c r="E147" i="4"/>
  <c r="Q135" i="4"/>
  <c r="P120" i="7"/>
  <c r="N133" i="4"/>
  <c r="K145" i="4"/>
  <c r="H133" i="4"/>
  <c r="P105" i="7"/>
  <c r="K130" i="4"/>
  <c r="H118" i="4"/>
  <c r="N118" i="4"/>
  <c r="P109" i="7"/>
  <c r="H122" i="4"/>
  <c r="J122" i="4"/>
  <c r="N122" i="4"/>
  <c r="K134" i="4"/>
  <c r="L123" i="7"/>
  <c r="Q136" i="4"/>
  <c r="E148" i="4"/>
  <c r="T136" i="4"/>
  <c r="AC121" i="7"/>
  <c r="AE121" i="7"/>
  <c r="M104" i="7"/>
  <c r="F129" i="4"/>
  <c r="D117" i="4"/>
  <c r="AC68" i="7"/>
  <c r="B68" i="7" s="1"/>
  <c r="AE68" i="7"/>
  <c r="P117" i="7" l="1"/>
  <c r="N130" i="4"/>
  <c r="K142" i="4"/>
  <c r="H130" i="4"/>
  <c r="AC80" i="7"/>
  <c r="B80" i="7" s="1"/>
  <c r="AE80" i="7"/>
  <c r="N114" i="7"/>
  <c r="G127" i="4"/>
  <c r="Q148" i="4"/>
  <c r="T148" i="4"/>
  <c r="E160" i="4"/>
  <c r="L135" i="7"/>
  <c r="R105" i="7"/>
  <c r="M118" i="4"/>
  <c r="B102" i="7"/>
  <c r="L140" i="7"/>
  <c r="E165" i="4"/>
  <c r="M89" i="7"/>
  <c r="U102" i="4"/>
  <c r="S102" i="4" s="1"/>
  <c r="F114" i="4"/>
  <c r="R102" i="4"/>
  <c r="P102" i="4" s="1"/>
  <c r="D102" i="4"/>
  <c r="L129" i="7"/>
  <c r="E154" i="4"/>
  <c r="D142" i="4"/>
  <c r="L130" i="7"/>
  <c r="E155" i="4"/>
  <c r="D109" i="2"/>
  <c r="T96" i="7"/>
  <c r="Q123" i="7"/>
  <c r="L148" i="4"/>
  <c r="J136" i="4"/>
  <c r="M103" i="7"/>
  <c r="AB103" i="7" s="1"/>
  <c r="F128" i="4"/>
  <c r="D128" i="4" s="1"/>
  <c r="M145" i="7"/>
  <c r="AB145" i="7" s="1"/>
  <c r="R158" i="4"/>
  <c r="F170" i="4"/>
  <c r="U158" i="4"/>
  <c r="AC103" i="7"/>
  <c r="AE103" i="7"/>
  <c r="M100" i="7"/>
  <c r="R113" i="4"/>
  <c r="P113" i="4" s="1"/>
  <c r="F125" i="4"/>
  <c r="U113" i="4"/>
  <c r="S113" i="4" s="1"/>
  <c r="D113" i="4"/>
  <c r="Q137" i="7"/>
  <c r="L162" i="4"/>
  <c r="Q124" i="7"/>
  <c r="L149" i="4"/>
  <c r="J137" i="4"/>
  <c r="R159" i="7"/>
  <c r="M172" i="4"/>
  <c r="AE130" i="7"/>
  <c r="AC130" i="7"/>
  <c r="Q81" i="7"/>
  <c r="L106" i="4"/>
  <c r="J94" i="4"/>
  <c r="M111" i="7"/>
  <c r="R124" i="4"/>
  <c r="P124" i="4" s="1"/>
  <c r="U124" i="4"/>
  <c r="S124" i="4" s="1"/>
  <c r="F136" i="4"/>
  <c r="D124" i="4"/>
  <c r="P115" i="7"/>
  <c r="N128" i="4"/>
  <c r="H128" i="4"/>
  <c r="K140" i="4"/>
  <c r="J128" i="4"/>
  <c r="R107" i="7"/>
  <c r="M120" i="4"/>
  <c r="AC119" i="7"/>
  <c r="AE119" i="7"/>
  <c r="R109" i="7"/>
  <c r="M122" i="4"/>
  <c r="L143" i="7"/>
  <c r="E168" i="4"/>
  <c r="Q145" i="7"/>
  <c r="L170" i="4"/>
  <c r="P126" i="7"/>
  <c r="N139" i="4"/>
  <c r="J139" i="4"/>
  <c r="H139" i="4"/>
  <c r="K151" i="4"/>
  <c r="P128" i="7"/>
  <c r="K153" i="4"/>
  <c r="N141" i="4"/>
  <c r="H141" i="4"/>
  <c r="R120" i="7"/>
  <c r="M133" i="4"/>
  <c r="P142" i="7"/>
  <c r="J155" i="4"/>
  <c r="K167" i="4"/>
  <c r="N155" i="4"/>
  <c r="H155" i="4"/>
  <c r="Q115" i="7"/>
  <c r="L140" i="4"/>
  <c r="R146" i="7"/>
  <c r="M159" i="4"/>
  <c r="P137" i="7"/>
  <c r="J150" i="4"/>
  <c r="K162" i="4"/>
  <c r="H150" i="4"/>
  <c r="N150" i="4"/>
  <c r="AB72" i="7"/>
  <c r="B72" i="7"/>
  <c r="P171" i="7"/>
  <c r="N184" i="4"/>
  <c r="K196" i="4"/>
  <c r="H184" i="4"/>
  <c r="Q142" i="7"/>
  <c r="L167" i="4"/>
  <c r="L115" i="7"/>
  <c r="E140" i="4"/>
  <c r="M116" i="7"/>
  <c r="F141" i="4"/>
  <c r="D129" i="4"/>
  <c r="N105" i="7"/>
  <c r="G118" i="4"/>
  <c r="M106" i="7"/>
  <c r="F131" i="4"/>
  <c r="D119" i="4"/>
  <c r="Q92" i="7"/>
  <c r="L117" i="4"/>
  <c r="J105" i="4"/>
  <c r="AC111" i="7"/>
  <c r="AE111" i="7"/>
  <c r="N130" i="7"/>
  <c r="G143" i="4"/>
  <c r="N116" i="7"/>
  <c r="G129" i="4"/>
  <c r="AE125" i="7"/>
  <c r="AC125" i="7"/>
  <c r="G138" i="4"/>
  <c r="N125" i="7"/>
  <c r="AB77" i="7"/>
  <c r="B77" i="7"/>
  <c r="AC112" i="7"/>
  <c r="AE112" i="7"/>
  <c r="Q131" i="7"/>
  <c r="L156" i="4"/>
  <c r="AB104" i="7"/>
  <c r="L134" i="7"/>
  <c r="E159" i="4"/>
  <c r="Q147" i="4"/>
  <c r="T147" i="4"/>
  <c r="R116" i="7"/>
  <c r="M129" i="4"/>
  <c r="L125" i="7"/>
  <c r="Q138" i="4"/>
  <c r="T138" i="4"/>
  <c r="E150" i="4"/>
  <c r="P160" i="7"/>
  <c r="H173" i="4"/>
  <c r="N173" i="4"/>
  <c r="K185" i="4"/>
  <c r="B97" i="7"/>
  <c r="AE69" i="7"/>
  <c r="AC69" i="7"/>
  <c r="B69" i="7" s="1"/>
  <c r="M95" i="7"/>
  <c r="F120" i="4"/>
  <c r="D108" i="4"/>
  <c r="N107" i="7"/>
  <c r="G120" i="4"/>
  <c r="L120" i="7"/>
  <c r="E145" i="4"/>
  <c r="AC133" i="7"/>
  <c r="AE133" i="7"/>
  <c r="R114" i="7"/>
  <c r="M127" i="4"/>
  <c r="M110" i="7"/>
  <c r="U123" i="4"/>
  <c r="S123" i="4" s="1"/>
  <c r="F135" i="4"/>
  <c r="R123" i="4"/>
  <c r="P123" i="4" s="1"/>
  <c r="D123" i="4"/>
  <c r="N148" i="7"/>
  <c r="G161" i="4"/>
  <c r="P119" i="7"/>
  <c r="J132" i="4"/>
  <c r="K144" i="4"/>
  <c r="N132" i="4"/>
  <c r="H132" i="4"/>
  <c r="N109" i="7"/>
  <c r="G122" i="4"/>
  <c r="N120" i="7"/>
  <c r="G133" i="4"/>
  <c r="L145" i="7"/>
  <c r="D158" i="4"/>
  <c r="T158" i="4"/>
  <c r="S158" i="4" s="1"/>
  <c r="E170" i="4"/>
  <c r="Q158" i="4"/>
  <c r="L114" i="7"/>
  <c r="D127" i="4"/>
  <c r="E139" i="4"/>
  <c r="M129" i="7"/>
  <c r="AB129" i="7" s="1"/>
  <c r="F154" i="4"/>
  <c r="P158" i="7"/>
  <c r="H171" i="4"/>
  <c r="K183" i="4"/>
  <c r="N171" i="4"/>
  <c r="J171" i="4"/>
  <c r="Q146" i="7"/>
  <c r="L171" i="4"/>
  <c r="M114" i="7"/>
  <c r="AB114" i="7" s="1"/>
  <c r="F139" i="4"/>
  <c r="R148" i="7"/>
  <c r="M161" i="4"/>
  <c r="N103" i="7"/>
  <c r="B103" i="7" s="1"/>
  <c r="G116" i="4"/>
  <c r="Q96" i="7"/>
  <c r="L121" i="4"/>
  <c r="J109" i="4"/>
  <c r="Q126" i="7"/>
  <c r="L151" i="4"/>
  <c r="P121" i="7"/>
  <c r="H134" i="4"/>
  <c r="J134" i="4"/>
  <c r="K146" i="4"/>
  <c r="N134" i="4"/>
  <c r="AB94" i="7"/>
  <c r="B94" i="7"/>
  <c r="AB88" i="7"/>
  <c r="B88" i="7"/>
  <c r="L148" i="7"/>
  <c r="E173" i="4"/>
  <c r="Q161" i="4"/>
  <c r="T161" i="4"/>
  <c r="AB83" i="7"/>
  <c r="B83" i="7"/>
  <c r="AB99" i="7"/>
  <c r="B99" i="7" s="1"/>
  <c r="P132" i="7"/>
  <c r="N145" i="4"/>
  <c r="H145" i="4"/>
  <c r="K157" i="4"/>
  <c r="R130" i="7"/>
  <c r="M143" i="4"/>
  <c r="N146" i="7"/>
  <c r="G159" i="4"/>
  <c r="AB98" i="7"/>
  <c r="R125" i="7"/>
  <c r="M138" i="4"/>
  <c r="AC134" i="7"/>
  <c r="AE134" i="7"/>
  <c r="M84" i="7"/>
  <c r="F109" i="4"/>
  <c r="D97" i="4"/>
  <c r="U98" i="7"/>
  <c r="B98" i="7" s="1"/>
  <c r="D111" i="2"/>
  <c r="B91" i="7"/>
  <c r="N159" i="7"/>
  <c r="G172" i="4"/>
  <c r="R103" i="7"/>
  <c r="M116" i="4"/>
  <c r="AC84" i="7"/>
  <c r="AE84" i="7"/>
  <c r="D116" i="4"/>
  <c r="AE114" i="7"/>
  <c r="AC114" i="7"/>
  <c r="AC146" i="7" l="1"/>
  <c r="AE146" i="7"/>
  <c r="P131" i="7"/>
  <c r="J144" i="4"/>
  <c r="N144" i="4"/>
  <c r="H144" i="4"/>
  <c r="K156" i="4"/>
  <c r="M122" i="7"/>
  <c r="U135" i="4"/>
  <c r="S135" i="4" s="1"/>
  <c r="F147" i="4"/>
  <c r="R135" i="4"/>
  <c r="P135" i="4" s="1"/>
  <c r="D135" i="4"/>
  <c r="AC131" i="7"/>
  <c r="AE131" i="7"/>
  <c r="N126" i="7"/>
  <c r="G139" i="4"/>
  <c r="Q154" i="7"/>
  <c r="L179" i="4"/>
  <c r="Q127" i="7"/>
  <c r="L152" i="4"/>
  <c r="H140" i="4"/>
  <c r="N140" i="4"/>
  <c r="P127" i="7"/>
  <c r="K152" i="4"/>
  <c r="J140" i="4"/>
  <c r="AB111" i="7"/>
  <c r="B111" i="7"/>
  <c r="N142" i="4"/>
  <c r="P129" i="7"/>
  <c r="H142" i="4"/>
  <c r="K154" i="4"/>
  <c r="M96" i="7"/>
  <c r="F121" i="4"/>
  <c r="D109" i="4"/>
  <c r="R132" i="7"/>
  <c r="M145" i="4"/>
  <c r="R121" i="7"/>
  <c r="M134" i="4"/>
  <c r="N158" i="7"/>
  <c r="G171" i="4"/>
  <c r="P158" i="4"/>
  <c r="R160" i="7"/>
  <c r="M173" i="4"/>
  <c r="M128" i="7"/>
  <c r="F153" i="4"/>
  <c r="D141" i="4"/>
  <c r="P183" i="7"/>
  <c r="N196" i="4"/>
  <c r="H196" i="4"/>
  <c r="K208" i="4"/>
  <c r="P149" i="7"/>
  <c r="J162" i="4"/>
  <c r="K174" i="4"/>
  <c r="N162" i="4"/>
  <c r="H162" i="4"/>
  <c r="R142" i="7"/>
  <c r="M155" i="4"/>
  <c r="P140" i="7"/>
  <c r="N153" i="4"/>
  <c r="K165" i="4"/>
  <c r="H153" i="4"/>
  <c r="Q157" i="7"/>
  <c r="L182" i="4"/>
  <c r="AE81" i="7"/>
  <c r="AC81" i="7"/>
  <c r="B81" i="7"/>
  <c r="Q136" i="7"/>
  <c r="L161" i="4"/>
  <c r="J149" i="4"/>
  <c r="AB100" i="7"/>
  <c r="B100" i="7" s="1"/>
  <c r="L142" i="7"/>
  <c r="E167" i="4"/>
  <c r="P133" i="7"/>
  <c r="J146" i="4"/>
  <c r="K158" i="4"/>
  <c r="H146" i="4"/>
  <c r="N146" i="4"/>
  <c r="Q108" i="7"/>
  <c r="L133" i="4"/>
  <c r="J121" i="4"/>
  <c r="F151" i="4"/>
  <c r="M126" i="7"/>
  <c r="AB126" i="7" s="1"/>
  <c r="D170" i="4"/>
  <c r="T170" i="4"/>
  <c r="E182" i="4"/>
  <c r="Q170" i="4"/>
  <c r="L157" i="7"/>
  <c r="B109" i="7"/>
  <c r="M107" i="7"/>
  <c r="F132" i="4"/>
  <c r="D120" i="4"/>
  <c r="M118" i="7"/>
  <c r="F143" i="4"/>
  <c r="D131" i="4"/>
  <c r="AB116" i="7"/>
  <c r="P154" i="7"/>
  <c r="J167" i="4"/>
  <c r="K179" i="4"/>
  <c r="H167" i="4"/>
  <c r="N167" i="4"/>
  <c r="AC145" i="7"/>
  <c r="AE145" i="7"/>
  <c r="AC124" i="7"/>
  <c r="AE124" i="7"/>
  <c r="AB89" i="7"/>
  <c r="B89" i="7" s="1"/>
  <c r="H157" i="4"/>
  <c r="N157" i="4"/>
  <c r="K169" i="4"/>
  <c r="P144" i="7"/>
  <c r="D139" i="4"/>
  <c r="E151" i="4"/>
  <c r="L126" i="7"/>
  <c r="L137" i="7"/>
  <c r="Q150" i="4"/>
  <c r="E162" i="4"/>
  <c r="T150" i="4"/>
  <c r="L160" i="7"/>
  <c r="Q173" i="4"/>
  <c r="T173" i="4"/>
  <c r="E185" i="4"/>
  <c r="AC96" i="7"/>
  <c r="AE96" i="7"/>
  <c r="M141" i="7"/>
  <c r="AB141" i="7" s="1"/>
  <c r="F166" i="4"/>
  <c r="N119" i="7"/>
  <c r="G132" i="4"/>
  <c r="AB95" i="7"/>
  <c r="B95" i="7"/>
  <c r="N160" i="7"/>
  <c r="G173" i="4"/>
  <c r="AB106" i="7"/>
  <c r="B106" i="7"/>
  <c r="L127" i="7"/>
  <c r="E152" i="4"/>
  <c r="D140" i="4"/>
  <c r="R171" i="7"/>
  <c r="M184" i="4"/>
  <c r="L155" i="7"/>
  <c r="E180" i="4"/>
  <c r="M123" i="7"/>
  <c r="R136" i="4"/>
  <c r="P136" i="4" s="1"/>
  <c r="U136" i="4"/>
  <c r="S136" i="4" s="1"/>
  <c r="F148" i="4"/>
  <c r="D136" i="4"/>
  <c r="Q149" i="7"/>
  <c r="L174" i="4"/>
  <c r="Q135" i="7"/>
  <c r="L160" i="4"/>
  <c r="J148" i="4"/>
  <c r="L152" i="7"/>
  <c r="E177" i="4"/>
  <c r="L147" i="7"/>
  <c r="T160" i="4"/>
  <c r="E172" i="4"/>
  <c r="Q160" i="4"/>
  <c r="N121" i="7"/>
  <c r="B121" i="7" s="1"/>
  <c r="G134" i="4"/>
  <c r="Q158" i="7"/>
  <c r="L183" i="4"/>
  <c r="R119" i="7"/>
  <c r="M132" i="4"/>
  <c r="L132" i="7"/>
  <c r="E157" i="4"/>
  <c r="Q143" i="7"/>
  <c r="L168" i="4"/>
  <c r="P138" i="7"/>
  <c r="N151" i="4"/>
  <c r="K163" i="4"/>
  <c r="H151" i="4"/>
  <c r="J151" i="4"/>
  <c r="AC137" i="7"/>
  <c r="AE137" i="7"/>
  <c r="AC123" i="7"/>
  <c r="AE123" i="7"/>
  <c r="L141" i="7"/>
  <c r="E166" i="4"/>
  <c r="D154" i="4"/>
  <c r="Q138" i="7"/>
  <c r="L163" i="4"/>
  <c r="R126" i="7"/>
  <c r="M139" i="4"/>
  <c r="M112" i="7"/>
  <c r="U125" i="4"/>
  <c r="S125" i="4" s="1"/>
  <c r="F137" i="4"/>
  <c r="R125" i="4"/>
  <c r="P125" i="4" s="1"/>
  <c r="D125" i="4"/>
  <c r="M130" i="4"/>
  <c r="R117" i="7"/>
  <c r="M157" i="7"/>
  <c r="AB157" i="7" s="1"/>
  <c r="U170" i="4"/>
  <c r="F182" i="4"/>
  <c r="R170" i="4"/>
  <c r="N117" i="7"/>
  <c r="G130" i="4"/>
  <c r="AC126" i="7"/>
  <c r="AE126" i="7"/>
  <c r="R158" i="7"/>
  <c r="M171" i="4"/>
  <c r="AB110" i="7"/>
  <c r="B110" i="7"/>
  <c r="L146" i="7"/>
  <c r="T159" i="4"/>
  <c r="E171" i="4"/>
  <c r="Q159" i="4"/>
  <c r="Q104" i="7"/>
  <c r="L129" i="4"/>
  <c r="J117" i="4"/>
  <c r="AE142" i="7"/>
  <c r="AC142" i="7"/>
  <c r="R137" i="7"/>
  <c r="M150" i="4"/>
  <c r="AE115" i="7"/>
  <c r="AC115" i="7"/>
  <c r="N128" i="7"/>
  <c r="G141" i="4"/>
  <c r="N115" i="7"/>
  <c r="G128" i="4"/>
  <c r="AB84" i="7"/>
  <c r="B84" i="7"/>
  <c r="N132" i="7"/>
  <c r="G145" i="4"/>
  <c r="P170" i="7"/>
  <c r="H183" i="4"/>
  <c r="K195" i="4"/>
  <c r="N183" i="4"/>
  <c r="B114" i="7"/>
  <c r="P172" i="7"/>
  <c r="H185" i="4"/>
  <c r="K197" i="4"/>
  <c r="N185" i="4"/>
  <c r="AC92" i="7"/>
  <c r="AE92" i="7"/>
  <c r="B92" i="7"/>
  <c r="N171" i="7"/>
  <c r="G184" i="4"/>
  <c r="N137" i="7"/>
  <c r="G150" i="4"/>
  <c r="N142" i="7"/>
  <c r="G155" i="4"/>
  <c r="M141" i="4"/>
  <c r="R128" i="7"/>
  <c r="R115" i="7"/>
  <c r="B115" i="7" s="1"/>
  <c r="M128" i="4"/>
  <c r="L118" i="4"/>
  <c r="Q93" i="7"/>
  <c r="J106" i="4"/>
  <c r="M115" i="7"/>
  <c r="AB115" i="7" s="1"/>
  <c r="F140" i="4"/>
  <c r="M101" i="7"/>
  <c r="R114" i="4"/>
  <c r="P114" i="4" s="1"/>
  <c r="U114" i="4"/>
  <c r="S114" i="4" s="1"/>
  <c r="F126" i="4"/>
  <c r="D114" i="4"/>
  <c r="R144" i="7" l="1"/>
  <c r="M157" i="4"/>
  <c r="P166" i="7"/>
  <c r="N179" i="4"/>
  <c r="K191" i="4"/>
  <c r="H179" i="4"/>
  <c r="J179" i="4"/>
  <c r="J158" i="4"/>
  <c r="K170" i="4"/>
  <c r="P145" i="7"/>
  <c r="N158" i="4"/>
  <c r="H158" i="4"/>
  <c r="AC157" i="7"/>
  <c r="AE157" i="7"/>
  <c r="N149" i="7"/>
  <c r="G162" i="4"/>
  <c r="Q139" i="7"/>
  <c r="L164" i="4"/>
  <c r="N156" i="4"/>
  <c r="K168" i="4"/>
  <c r="H156" i="4"/>
  <c r="P143" i="7"/>
  <c r="J156" i="4"/>
  <c r="AB101" i="7"/>
  <c r="B101" i="7" s="1"/>
  <c r="N131" i="7"/>
  <c r="G144" i="4"/>
  <c r="M127" i="7"/>
  <c r="AB127" i="7" s="1"/>
  <c r="F152" i="4"/>
  <c r="AE104" i="7"/>
  <c r="AC104" i="7"/>
  <c r="B104" i="7"/>
  <c r="M169" i="7"/>
  <c r="AB169" i="7" s="1"/>
  <c r="U182" i="4"/>
  <c r="F194" i="4"/>
  <c r="R182" i="4"/>
  <c r="L153" i="7"/>
  <c r="E178" i="4"/>
  <c r="D166" i="4"/>
  <c r="P150" i="7"/>
  <c r="N163" i="4"/>
  <c r="H163" i="4"/>
  <c r="J163" i="4"/>
  <c r="K175" i="4"/>
  <c r="L139" i="7"/>
  <c r="E164" i="4"/>
  <c r="D152" i="4"/>
  <c r="B126" i="7"/>
  <c r="AB107" i="7"/>
  <c r="B107" i="7" s="1"/>
  <c r="M138" i="7"/>
  <c r="AB138" i="7" s="1"/>
  <c r="F163" i="4"/>
  <c r="Q148" i="7"/>
  <c r="L173" i="4"/>
  <c r="J161" i="4"/>
  <c r="P161" i="7"/>
  <c r="H174" i="4"/>
  <c r="K186" i="4"/>
  <c r="J174" i="4"/>
  <c r="N174" i="4"/>
  <c r="AB96" i="7"/>
  <c r="B96" i="7" s="1"/>
  <c r="Q166" i="7"/>
  <c r="L191" i="4"/>
  <c r="R131" i="7"/>
  <c r="M144" i="4"/>
  <c r="AB112" i="7"/>
  <c r="B112" i="7"/>
  <c r="R138" i="7"/>
  <c r="M151" i="4"/>
  <c r="L159" i="7"/>
  <c r="T172" i="4"/>
  <c r="E184" i="4"/>
  <c r="Q172" i="4"/>
  <c r="Q147" i="7"/>
  <c r="L172" i="4"/>
  <c r="J160" i="4"/>
  <c r="AB123" i="7"/>
  <c r="B123" i="7" s="1"/>
  <c r="L138" i="7"/>
  <c r="B138" i="7" s="1"/>
  <c r="E163" i="4"/>
  <c r="D151" i="4"/>
  <c r="AE136" i="7"/>
  <c r="AC136" i="7"/>
  <c r="N165" i="4"/>
  <c r="H165" i="4"/>
  <c r="P152" i="7"/>
  <c r="K177" i="4"/>
  <c r="AC154" i="7"/>
  <c r="AE154" i="7"/>
  <c r="M135" i="7"/>
  <c r="R148" i="4"/>
  <c r="P148" i="4" s="1"/>
  <c r="U148" i="4"/>
  <c r="S148" i="4" s="1"/>
  <c r="F160" i="4"/>
  <c r="D148" i="4"/>
  <c r="G151" i="4"/>
  <c r="N138" i="7"/>
  <c r="L172" i="7"/>
  <c r="Q185" i="4"/>
  <c r="T185" i="4"/>
  <c r="E197" i="4"/>
  <c r="L158" i="7"/>
  <c r="Q171" i="4"/>
  <c r="E183" i="4"/>
  <c r="T171" i="4"/>
  <c r="AE135" i="7"/>
  <c r="AC135" i="7"/>
  <c r="M140" i="7"/>
  <c r="F165" i="4"/>
  <c r="D153" i="4"/>
  <c r="P141" i="7"/>
  <c r="N154" i="4"/>
  <c r="H154" i="4"/>
  <c r="K166" i="4"/>
  <c r="P139" i="7"/>
  <c r="H152" i="4"/>
  <c r="J152" i="4"/>
  <c r="K164" i="4"/>
  <c r="N152" i="4"/>
  <c r="AE93" i="7"/>
  <c r="AC93" i="7"/>
  <c r="B93" i="7"/>
  <c r="P182" i="7"/>
  <c r="K207" i="4"/>
  <c r="N195" i="4"/>
  <c r="H195" i="4"/>
  <c r="Q155" i="7"/>
  <c r="L180" i="4"/>
  <c r="Q170" i="7"/>
  <c r="L195" i="4"/>
  <c r="J195" i="4" s="1"/>
  <c r="Q161" i="7"/>
  <c r="L186" i="4"/>
  <c r="L167" i="7"/>
  <c r="E192" i="4"/>
  <c r="P170" i="4"/>
  <c r="AC108" i="7"/>
  <c r="AE108" i="7"/>
  <c r="AB128" i="7"/>
  <c r="N129" i="7"/>
  <c r="G142" i="4"/>
  <c r="U147" i="4"/>
  <c r="S147" i="4" s="1"/>
  <c r="F159" i="4"/>
  <c r="M134" i="7"/>
  <c r="R147" i="4"/>
  <c r="P147" i="4" s="1"/>
  <c r="D147" i="4"/>
  <c r="M113" i="7"/>
  <c r="U126" i="4"/>
  <c r="S126" i="4" s="1"/>
  <c r="F138" i="4"/>
  <c r="R126" i="4"/>
  <c r="P126" i="4" s="1"/>
  <c r="D126" i="4"/>
  <c r="Q105" i="7"/>
  <c r="L130" i="4"/>
  <c r="J118" i="4"/>
  <c r="M185" i="4"/>
  <c r="R172" i="7"/>
  <c r="J183" i="4"/>
  <c r="Q150" i="7"/>
  <c r="L175" i="4"/>
  <c r="AE143" i="7"/>
  <c r="AC143" i="7"/>
  <c r="AE158" i="7"/>
  <c r="AC158" i="7"/>
  <c r="AE149" i="7"/>
  <c r="AC149" i="7"/>
  <c r="R154" i="7"/>
  <c r="M167" i="4"/>
  <c r="M130" i="7"/>
  <c r="F155" i="4"/>
  <c r="D143" i="4"/>
  <c r="L169" i="7"/>
  <c r="D182" i="4"/>
  <c r="T182" i="4"/>
  <c r="S182" i="4" s="1"/>
  <c r="E194" i="4"/>
  <c r="Q182" i="4"/>
  <c r="R133" i="7"/>
  <c r="M146" i="4"/>
  <c r="P195" i="7"/>
  <c r="N208" i="4"/>
  <c r="H208" i="4"/>
  <c r="K220" i="4"/>
  <c r="R127" i="7"/>
  <c r="M140" i="4"/>
  <c r="N172" i="7"/>
  <c r="G185" i="4"/>
  <c r="Q116" i="7"/>
  <c r="L141" i="4"/>
  <c r="J129" i="4"/>
  <c r="M124" i="7"/>
  <c r="U137" i="4"/>
  <c r="S137" i="4" s="1"/>
  <c r="F149" i="4"/>
  <c r="R137" i="4"/>
  <c r="P137" i="4" s="1"/>
  <c r="D137" i="4"/>
  <c r="L144" i="7"/>
  <c r="E169" i="4"/>
  <c r="N144" i="7"/>
  <c r="G157" i="4"/>
  <c r="M119" i="7"/>
  <c r="F144" i="4"/>
  <c r="D132" i="4"/>
  <c r="N140" i="7"/>
  <c r="G153" i="4"/>
  <c r="R149" i="7"/>
  <c r="M162" i="4"/>
  <c r="R183" i="7"/>
  <c r="M196" i="4"/>
  <c r="M108" i="7"/>
  <c r="F133" i="4"/>
  <c r="D121" i="4"/>
  <c r="AC127" i="7"/>
  <c r="AE127" i="7"/>
  <c r="R170" i="7"/>
  <c r="M183" i="4"/>
  <c r="M153" i="7"/>
  <c r="AB153" i="7" s="1"/>
  <c r="F178" i="4"/>
  <c r="Q120" i="7"/>
  <c r="L145" i="4"/>
  <c r="J133" i="4"/>
  <c r="L154" i="7"/>
  <c r="E179" i="4"/>
  <c r="R140" i="7"/>
  <c r="M153" i="4"/>
  <c r="P184" i="7"/>
  <c r="K209" i="4"/>
  <c r="H197" i="4"/>
  <c r="N197" i="4"/>
  <c r="N170" i="7"/>
  <c r="G183" i="4"/>
  <c r="AC138" i="7"/>
  <c r="AE138" i="7"/>
  <c r="L164" i="7"/>
  <c r="E189" i="4"/>
  <c r="L149" i="7"/>
  <c r="T162" i="4"/>
  <c r="E174" i="4"/>
  <c r="Q162" i="4"/>
  <c r="P156" i="7"/>
  <c r="H169" i="4"/>
  <c r="K181" i="4"/>
  <c r="N169" i="4"/>
  <c r="N154" i="7"/>
  <c r="G167" i="4"/>
  <c r="AB118" i="7"/>
  <c r="B118" i="7" s="1"/>
  <c r="S170" i="4"/>
  <c r="N133" i="7"/>
  <c r="B133" i="7" s="1"/>
  <c r="G146" i="4"/>
  <c r="L194" i="4"/>
  <c r="Q169" i="7"/>
  <c r="N183" i="7"/>
  <c r="G196" i="4"/>
  <c r="R129" i="7"/>
  <c r="M142" i="4"/>
  <c r="N127" i="7"/>
  <c r="G140" i="4"/>
  <c r="AB122" i="7"/>
  <c r="B122" i="7"/>
  <c r="AB119" i="7" l="1"/>
  <c r="B119" i="7"/>
  <c r="AC150" i="7"/>
  <c r="AE150" i="7"/>
  <c r="M146" i="7"/>
  <c r="R159" i="4"/>
  <c r="P159" i="4" s="1"/>
  <c r="U159" i="4"/>
  <c r="S159" i="4" s="1"/>
  <c r="F171" i="4"/>
  <c r="D159" i="4"/>
  <c r="AC170" i="7"/>
  <c r="AE170" i="7"/>
  <c r="P153" i="7"/>
  <c r="H166" i="4"/>
  <c r="N166" i="4"/>
  <c r="K178" i="4"/>
  <c r="T184" i="4"/>
  <c r="E196" i="4"/>
  <c r="L171" i="7"/>
  <c r="Q184" i="4"/>
  <c r="R161" i="7"/>
  <c r="M174" i="4"/>
  <c r="M150" i="7"/>
  <c r="AB150" i="7" s="1"/>
  <c r="F175" i="4"/>
  <c r="N156" i="7"/>
  <c r="G169" i="4"/>
  <c r="N184" i="7"/>
  <c r="G197" i="4"/>
  <c r="M136" i="7"/>
  <c r="U149" i="4"/>
  <c r="S149" i="4" s="1"/>
  <c r="F161" i="4"/>
  <c r="R149" i="4"/>
  <c r="P149" i="4" s="1"/>
  <c r="D149" i="4"/>
  <c r="M125" i="7"/>
  <c r="R138" i="4"/>
  <c r="P138" i="4" s="1"/>
  <c r="U138" i="4"/>
  <c r="S138" i="4" s="1"/>
  <c r="F150" i="4"/>
  <c r="D138" i="4"/>
  <c r="L179" i="7"/>
  <c r="E204" i="4"/>
  <c r="AC155" i="7"/>
  <c r="AE155" i="7"/>
  <c r="N141" i="7"/>
  <c r="G154" i="4"/>
  <c r="N152" i="7"/>
  <c r="G165" i="4"/>
  <c r="B127" i="7"/>
  <c r="L165" i="7"/>
  <c r="D178" i="4"/>
  <c r="E190" i="4"/>
  <c r="N166" i="7"/>
  <c r="G179" i="4"/>
  <c r="P196" i="7"/>
  <c r="K221" i="4"/>
  <c r="N209" i="4"/>
  <c r="H209" i="4"/>
  <c r="Q132" i="7"/>
  <c r="L157" i="4"/>
  <c r="J145" i="4"/>
  <c r="M142" i="7"/>
  <c r="F167" i="4"/>
  <c r="D155" i="4"/>
  <c r="N182" i="7"/>
  <c r="G195" i="4"/>
  <c r="R139" i="7"/>
  <c r="M152" i="4"/>
  <c r="M154" i="4"/>
  <c r="R141" i="7"/>
  <c r="R152" i="7"/>
  <c r="M165" i="4"/>
  <c r="P173" i="7"/>
  <c r="N186" i="4"/>
  <c r="H186" i="4"/>
  <c r="J186" i="4"/>
  <c r="K198" i="4"/>
  <c r="M139" i="7"/>
  <c r="AB139" i="7" s="1"/>
  <c r="F164" i="4"/>
  <c r="N143" i="7"/>
  <c r="G156" i="4"/>
  <c r="P178" i="7"/>
  <c r="N191" i="4"/>
  <c r="K203" i="4"/>
  <c r="H191" i="4"/>
  <c r="J191" i="4"/>
  <c r="L184" i="7"/>
  <c r="Q197" i="4"/>
  <c r="E209" i="4"/>
  <c r="T197" i="4"/>
  <c r="Q167" i="7"/>
  <c r="L192" i="4"/>
  <c r="M147" i="7"/>
  <c r="R160" i="4"/>
  <c r="P160" i="4" s="1"/>
  <c r="U160" i="4"/>
  <c r="S160" i="4" s="1"/>
  <c r="F172" i="4"/>
  <c r="D160" i="4"/>
  <c r="AC120" i="7"/>
  <c r="AE120" i="7"/>
  <c r="AB130" i="7"/>
  <c r="B130" i="7"/>
  <c r="AB113" i="7"/>
  <c r="B113" i="7" s="1"/>
  <c r="R182" i="7"/>
  <c r="M195" i="4"/>
  <c r="N161" i="7"/>
  <c r="G174" i="4"/>
  <c r="M179" i="4"/>
  <c r="R166" i="7"/>
  <c r="T174" i="4"/>
  <c r="E186" i="4"/>
  <c r="Q174" i="4"/>
  <c r="L161" i="7"/>
  <c r="P207" i="7"/>
  <c r="H220" i="4"/>
  <c r="N220" i="4"/>
  <c r="K232" i="4"/>
  <c r="P182" i="4"/>
  <c r="Q173" i="7"/>
  <c r="L198" i="4"/>
  <c r="P194" i="7"/>
  <c r="J207" i="4"/>
  <c r="K219" i="4"/>
  <c r="H207" i="4"/>
  <c r="N207" i="4"/>
  <c r="Q183" i="4"/>
  <c r="T183" i="4"/>
  <c r="E195" i="4"/>
  <c r="L170" i="7"/>
  <c r="Q178" i="7"/>
  <c r="L203" i="4"/>
  <c r="M181" i="7"/>
  <c r="AB181" i="7" s="1"/>
  <c r="U194" i="4"/>
  <c r="F206" i="4"/>
  <c r="R194" i="4"/>
  <c r="R143" i="7"/>
  <c r="M156" i="4"/>
  <c r="R145" i="7"/>
  <c r="M158" i="4"/>
  <c r="P168" i="7"/>
  <c r="K193" i="4"/>
  <c r="N181" i="4"/>
  <c r="H181" i="4"/>
  <c r="R195" i="7"/>
  <c r="M208" i="4"/>
  <c r="L176" i="7"/>
  <c r="E201" i="4"/>
  <c r="AC169" i="7"/>
  <c r="AE169" i="7"/>
  <c r="F145" i="4"/>
  <c r="M120" i="7"/>
  <c r="D133" i="4"/>
  <c r="L156" i="7"/>
  <c r="E181" i="4"/>
  <c r="Q128" i="7"/>
  <c r="L153" i="4"/>
  <c r="J141" i="4"/>
  <c r="L181" i="7"/>
  <c r="D194" i="4"/>
  <c r="Q194" i="4"/>
  <c r="P194" i="4" s="1"/>
  <c r="E206" i="4"/>
  <c r="T194" i="4"/>
  <c r="Q117" i="7"/>
  <c r="L142" i="4"/>
  <c r="J130" i="4"/>
  <c r="AC161" i="7"/>
  <c r="AE161" i="7"/>
  <c r="N139" i="7"/>
  <c r="G152" i="4"/>
  <c r="M152" i="7"/>
  <c r="F177" i="4"/>
  <c r="D165" i="4"/>
  <c r="Q159" i="7"/>
  <c r="L184" i="4"/>
  <c r="J172" i="4"/>
  <c r="AE166" i="7"/>
  <c r="AC166" i="7"/>
  <c r="N150" i="7"/>
  <c r="G163" i="4"/>
  <c r="Q151" i="7"/>
  <c r="L176" i="4"/>
  <c r="AC148" i="7"/>
  <c r="AE148" i="7"/>
  <c r="L151" i="7"/>
  <c r="E176" i="4"/>
  <c r="D164" i="4"/>
  <c r="R184" i="7"/>
  <c r="M197" i="4"/>
  <c r="AB124" i="7"/>
  <c r="B124" i="7" s="1"/>
  <c r="P151" i="7"/>
  <c r="J164" i="4"/>
  <c r="K176" i="4"/>
  <c r="H164" i="4"/>
  <c r="N164" i="4"/>
  <c r="AB135" i="7"/>
  <c r="B135" i="7" s="1"/>
  <c r="P162" i="7"/>
  <c r="H175" i="4"/>
  <c r="N175" i="4"/>
  <c r="K187" i="4"/>
  <c r="J175" i="4"/>
  <c r="P155" i="7"/>
  <c r="N168" i="4"/>
  <c r="H168" i="4"/>
  <c r="J168" i="4"/>
  <c r="K180" i="4"/>
  <c r="N145" i="7"/>
  <c r="B145" i="7" s="1"/>
  <c r="G158" i="4"/>
  <c r="Q181" i="7"/>
  <c r="L206" i="4"/>
  <c r="R156" i="7"/>
  <c r="M169" i="4"/>
  <c r="L166" i="7"/>
  <c r="E191" i="4"/>
  <c r="M165" i="7"/>
  <c r="AB165" i="7" s="1"/>
  <c r="F190" i="4"/>
  <c r="AB108" i="7"/>
  <c r="B108" i="7"/>
  <c r="F156" i="4"/>
  <c r="M131" i="7"/>
  <c r="D144" i="4"/>
  <c r="AC116" i="7"/>
  <c r="B116" i="7" s="1"/>
  <c r="AE116" i="7"/>
  <c r="N195" i="7"/>
  <c r="G208" i="4"/>
  <c r="Q162" i="7"/>
  <c r="L187" i="4"/>
  <c r="AE105" i="7"/>
  <c r="AC105" i="7"/>
  <c r="B105" i="7"/>
  <c r="AB134" i="7"/>
  <c r="B134" i="7"/>
  <c r="Q182" i="7"/>
  <c r="L207" i="4"/>
  <c r="AB140" i="7"/>
  <c r="P164" i="7"/>
  <c r="N177" i="4"/>
  <c r="H177" i="4"/>
  <c r="K189" i="4"/>
  <c r="L150" i="7"/>
  <c r="E175" i="4"/>
  <c r="D163" i="4"/>
  <c r="AC147" i="7"/>
  <c r="AE147" i="7"/>
  <c r="Q160" i="7"/>
  <c r="L185" i="4"/>
  <c r="J173" i="4"/>
  <c r="R150" i="7"/>
  <c r="M163" i="4"/>
  <c r="AC139" i="7"/>
  <c r="AE139" i="7"/>
  <c r="B139" i="7" s="1"/>
  <c r="P157" i="7"/>
  <c r="H170" i="4"/>
  <c r="J170" i="4"/>
  <c r="N170" i="4"/>
  <c r="K182" i="4"/>
  <c r="N157" i="7" l="1"/>
  <c r="G170" i="4"/>
  <c r="AC160" i="7"/>
  <c r="AE160" i="7"/>
  <c r="N164" i="7"/>
  <c r="G177" i="4"/>
  <c r="AC181" i="7"/>
  <c r="AE181" i="7"/>
  <c r="Q129" i="7"/>
  <c r="L154" i="4"/>
  <c r="J142" i="4"/>
  <c r="N207" i="7"/>
  <c r="G220" i="4"/>
  <c r="L196" i="7"/>
  <c r="T209" i="4"/>
  <c r="E221" i="4"/>
  <c r="Q209" i="4"/>
  <c r="R173" i="7"/>
  <c r="M186" i="4"/>
  <c r="G164" i="4"/>
  <c r="N151" i="7"/>
  <c r="M164" i="7"/>
  <c r="F189" i="4"/>
  <c r="D177" i="4"/>
  <c r="AE117" i="7"/>
  <c r="AC117" i="7"/>
  <c r="B117" i="7"/>
  <c r="N168" i="7"/>
  <c r="G181" i="4"/>
  <c r="R157" i="7"/>
  <c r="M170" i="4"/>
  <c r="N189" i="4"/>
  <c r="H189" i="4"/>
  <c r="P176" i="7"/>
  <c r="K201" i="4"/>
  <c r="Q194" i="7"/>
  <c r="L219" i="4"/>
  <c r="AC162" i="7"/>
  <c r="AE162" i="7"/>
  <c r="AB131" i="7"/>
  <c r="B131" i="7" s="1"/>
  <c r="T186" i="4"/>
  <c r="E198" i="4"/>
  <c r="L173" i="7"/>
  <c r="Q186" i="4"/>
  <c r="AE167" i="7"/>
  <c r="AC167" i="7"/>
  <c r="N178" i="7"/>
  <c r="G191" i="4"/>
  <c r="R196" i="7"/>
  <c r="M209" i="4"/>
  <c r="Q172" i="7"/>
  <c r="L197" i="4"/>
  <c r="J185" i="4"/>
  <c r="AC182" i="7"/>
  <c r="AE182" i="7"/>
  <c r="F168" i="4"/>
  <c r="M143" i="7"/>
  <c r="D156" i="4"/>
  <c r="N155" i="7"/>
  <c r="G168" i="4"/>
  <c r="Q171" i="7"/>
  <c r="L196" i="4"/>
  <c r="J184" i="4"/>
  <c r="R194" i="7"/>
  <c r="M207" i="4"/>
  <c r="P190" i="7"/>
  <c r="N203" i="4"/>
  <c r="H203" i="4"/>
  <c r="J203" i="4"/>
  <c r="K215" i="4"/>
  <c r="P185" i="7"/>
  <c r="N198" i="4"/>
  <c r="H198" i="4"/>
  <c r="K210" i="4"/>
  <c r="J198" i="4"/>
  <c r="P208" i="7"/>
  <c r="K233" i="4"/>
  <c r="H221" i="4"/>
  <c r="N221" i="4"/>
  <c r="N153" i="7"/>
  <c r="G166" i="4"/>
  <c r="R155" i="7"/>
  <c r="M168" i="4"/>
  <c r="Q163" i="7"/>
  <c r="L188" i="4"/>
  <c r="AE159" i="7"/>
  <c r="AC159" i="7"/>
  <c r="AB120" i="7"/>
  <c r="B120" i="7"/>
  <c r="Q190" i="7"/>
  <c r="L215" i="4"/>
  <c r="N194" i="7"/>
  <c r="G207" i="4"/>
  <c r="H232" i="4"/>
  <c r="P219" i="7"/>
  <c r="K244" i="4"/>
  <c r="N232" i="4"/>
  <c r="R178" i="7"/>
  <c r="M191" i="4"/>
  <c r="F179" i="4"/>
  <c r="M154" i="7"/>
  <c r="D167" i="4"/>
  <c r="AB125" i="7"/>
  <c r="B125" i="7"/>
  <c r="AB146" i="7"/>
  <c r="B146" i="7" s="1"/>
  <c r="R164" i="7"/>
  <c r="M177" i="4"/>
  <c r="Q193" i="7"/>
  <c r="L218" i="4"/>
  <c r="AE151" i="7"/>
  <c r="AC151" i="7"/>
  <c r="M132" i="7"/>
  <c r="F157" i="4"/>
  <c r="D145" i="4"/>
  <c r="AC178" i="7"/>
  <c r="AE178" i="7"/>
  <c r="P206" i="7"/>
  <c r="J219" i="4"/>
  <c r="H219" i="4"/>
  <c r="N219" i="4"/>
  <c r="K231" i="4"/>
  <c r="R207" i="7"/>
  <c r="M220" i="4"/>
  <c r="M159" i="7"/>
  <c r="U172" i="4"/>
  <c r="S172" i="4" s="1"/>
  <c r="F184" i="4"/>
  <c r="R172" i="4"/>
  <c r="P172" i="4" s="1"/>
  <c r="D172" i="4"/>
  <c r="N173" i="7"/>
  <c r="G186" i="4"/>
  <c r="AB142" i="7"/>
  <c r="B142" i="7"/>
  <c r="L191" i="7"/>
  <c r="E216" i="4"/>
  <c r="L183" i="7"/>
  <c r="T196" i="4"/>
  <c r="Q196" i="4"/>
  <c r="E208" i="4"/>
  <c r="M177" i="7"/>
  <c r="AB177" i="7" s="1"/>
  <c r="F202" i="4"/>
  <c r="R151" i="7"/>
  <c r="M164" i="4"/>
  <c r="Q140" i="7"/>
  <c r="L165" i="4"/>
  <c r="J153" i="4"/>
  <c r="H187" i="4"/>
  <c r="J187" i="4"/>
  <c r="K199" i="4"/>
  <c r="P174" i="7"/>
  <c r="N187" i="4"/>
  <c r="AC128" i="7"/>
  <c r="AE128" i="7"/>
  <c r="B128" i="7"/>
  <c r="Q144" i="7"/>
  <c r="L169" i="4"/>
  <c r="J157" i="4"/>
  <c r="M148" i="7"/>
  <c r="F173" i="4"/>
  <c r="R161" i="4"/>
  <c r="P161" i="4" s="1"/>
  <c r="U161" i="4"/>
  <c r="S161" i="4" s="1"/>
  <c r="D161" i="4"/>
  <c r="M162" i="7"/>
  <c r="AB162" i="7" s="1"/>
  <c r="F187" i="4"/>
  <c r="R162" i="7"/>
  <c r="M175" i="4"/>
  <c r="P163" i="7"/>
  <c r="J176" i="4"/>
  <c r="K188" i="4"/>
  <c r="N176" i="4"/>
  <c r="H176" i="4"/>
  <c r="L163" i="7"/>
  <c r="E188" i="4"/>
  <c r="AB152" i="7"/>
  <c r="S194" i="4"/>
  <c r="R168" i="7"/>
  <c r="M181" i="4"/>
  <c r="L182" i="7"/>
  <c r="Q195" i="4"/>
  <c r="E207" i="4"/>
  <c r="T195" i="4"/>
  <c r="Q185" i="7"/>
  <c r="L210" i="4"/>
  <c r="AB147" i="7"/>
  <c r="B147" i="7"/>
  <c r="M151" i="7"/>
  <c r="AB151" i="7" s="1"/>
  <c r="F176" i="4"/>
  <c r="AC132" i="7"/>
  <c r="AE132" i="7"/>
  <c r="P165" i="7"/>
  <c r="H178" i="4"/>
  <c r="K190" i="4"/>
  <c r="N178" i="4"/>
  <c r="L162" i="7"/>
  <c r="D175" i="4"/>
  <c r="E187" i="4"/>
  <c r="E203" i="4"/>
  <c r="L178" i="7"/>
  <c r="P169" i="7"/>
  <c r="N182" i="4"/>
  <c r="H182" i="4"/>
  <c r="J182" i="4"/>
  <c r="K194" i="4"/>
  <c r="B150" i="7"/>
  <c r="Q174" i="7"/>
  <c r="L199" i="4"/>
  <c r="N180" i="4"/>
  <c r="H180" i="4"/>
  <c r="P167" i="7"/>
  <c r="K192" i="4"/>
  <c r="J180" i="4"/>
  <c r="N162" i="7"/>
  <c r="G175" i="4"/>
  <c r="L193" i="7"/>
  <c r="D206" i="4"/>
  <c r="Q206" i="4"/>
  <c r="P206" i="4" s="1"/>
  <c r="E218" i="4"/>
  <c r="T206" i="4"/>
  <c r="L168" i="7"/>
  <c r="E193" i="4"/>
  <c r="L188" i="7"/>
  <c r="E213" i="4"/>
  <c r="P180" i="7"/>
  <c r="K205" i="4"/>
  <c r="N193" i="4"/>
  <c r="H193" i="4"/>
  <c r="M193" i="7"/>
  <c r="AB193" i="7" s="1"/>
  <c r="R206" i="4"/>
  <c r="F218" i="4"/>
  <c r="U206" i="4"/>
  <c r="AC173" i="7"/>
  <c r="AE173" i="7"/>
  <c r="Q179" i="7"/>
  <c r="L204" i="4"/>
  <c r="N196" i="7"/>
  <c r="G209" i="4"/>
  <c r="L177" i="7"/>
  <c r="E202" i="4"/>
  <c r="D190" i="4"/>
  <c r="M137" i="7"/>
  <c r="R150" i="4"/>
  <c r="P150" i="4" s="1"/>
  <c r="F162" i="4"/>
  <c r="U150" i="4"/>
  <c r="S150" i="4" s="1"/>
  <c r="D150" i="4"/>
  <c r="AB136" i="7"/>
  <c r="B136" i="7"/>
  <c r="R153" i="7"/>
  <c r="M166" i="4"/>
  <c r="M158" i="7"/>
  <c r="U171" i="4"/>
  <c r="S171" i="4" s="1"/>
  <c r="F183" i="4"/>
  <c r="R171" i="4"/>
  <c r="P171" i="4" s="1"/>
  <c r="D171" i="4"/>
  <c r="L205" i="7" l="1"/>
  <c r="Q218" i="4"/>
  <c r="D218" i="4"/>
  <c r="T218" i="4"/>
  <c r="E230" i="4"/>
  <c r="J188" i="4"/>
  <c r="N188" i="4"/>
  <c r="H188" i="4"/>
  <c r="P175" i="7"/>
  <c r="K200" i="4"/>
  <c r="F214" i="4"/>
  <c r="M189" i="7"/>
  <c r="AB189" i="7" s="1"/>
  <c r="M171" i="7"/>
  <c r="U184" i="4"/>
  <c r="S184" i="4" s="1"/>
  <c r="F196" i="4"/>
  <c r="R184" i="4"/>
  <c r="P184" i="4" s="1"/>
  <c r="D184" i="4"/>
  <c r="R219" i="7"/>
  <c r="M232" i="4"/>
  <c r="M205" i="7"/>
  <c r="AB205" i="7" s="1"/>
  <c r="R218" i="4"/>
  <c r="U218" i="4"/>
  <c r="F230" i="4"/>
  <c r="L200" i="7"/>
  <c r="E225" i="4"/>
  <c r="N169" i="7"/>
  <c r="G182" i="4"/>
  <c r="M163" i="7"/>
  <c r="AB163" i="7" s="1"/>
  <c r="F188" i="4"/>
  <c r="N174" i="7"/>
  <c r="G187" i="4"/>
  <c r="T208" i="4"/>
  <c r="L195" i="7"/>
  <c r="E220" i="4"/>
  <c r="Q208" i="4"/>
  <c r="AB159" i="7"/>
  <c r="B159" i="7"/>
  <c r="AC193" i="7"/>
  <c r="AE193" i="7"/>
  <c r="N190" i="7"/>
  <c r="G203" i="4"/>
  <c r="Q183" i="7"/>
  <c r="L208" i="4"/>
  <c r="J196" i="4"/>
  <c r="AC194" i="7"/>
  <c r="AE194" i="7"/>
  <c r="AB158" i="7"/>
  <c r="B158" i="7" s="1"/>
  <c r="AC179" i="7"/>
  <c r="AE179" i="7"/>
  <c r="R167" i="7"/>
  <c r="M180" i="4"/>
  <c r="K202" i="4"/>
  <c r="N190" i="4"/>
  <c r="P177" i="7"/>
  <c r="H190" i="4"/>
  <c r="L194" i="7"/>
  <c r="T207" i="4"/>
  <c r="E219" i="4"/>
  <c r="Q207" i="4"/>
  <c r="L175" i="7"/>
  <c r="E200" i="4"/>
  <c r="AB148" i="7"/>
  <c r="B148" i="7" s="1"/>
  <c r="AB154" i="7"/>
  <c r="B154" i="7"/>
  <c r="M203" i="4"/>
  <c r="R190" i="7"/>
  <c r="AC171" i="7"/>
  <c r="AE171" i="7"/>
  <c r="P179" i="7"/>
  <c r="H192" i="4"/>
  <c r="N192" i="4"/>
  <c r="K204" i="4"/>
  <c r="J192" i="4"/>
  <c r="AC185" i="7"/>
  <c r="AE185" i="7"/>
  <c r="AE190" i="7"/>
  <c r="AC190" i="7"/>
  <c r="N208" i="7"/>
  <c r="G221" i="4"/>
  <c r="M155" i="7"/>
  <c r="F180" i="4"/>
  <c r="D168" i="4"/>
  <c r="P220" i="7"/>
  <c r="N233" i="4"/>
  <c r="K245" i="4"/>
  <c r="H233" i="4"/>
  <c r="D176" i="4"/>
  <c r="Q152" i="7"/>
  <c r="L177" i="4"/>
  <c r="J165" i="4"/>
  <c r="M166" i="7"/>
  <c r="F191" i="4"/>
  <c r="D179" i="4"/>
  <c r="N219" i="7"/>
  <c r="G232" i="4"/>
  <c r="P197" i="7"/>
  <c r="N210" i="4"/>
  <c r="H210" i="4"/>
  <c r="K222" i="4"/>
  <c r="J210" i="4"/>
  <c r="Q184" i="7"/>
  <c r="L209" i="4"/>
  <c r="J197" i="4"/>
  <c r="P188" i="7"/>
  <c r="H201" i="4"/>
  <c r="N201" i="4"/>
  <c r="K213" i="4"/>
  <c r="R180" i="7"/>
  <c r="M193" i="4"/>
  <c r="L180" i="7"/>
  <c r="E205" i="4"/>
  <c r="AE174" i="7"/>
  <c r="AC174" i="7"/>
  <c r="L190" i="7"/>
  <c r="E215" i="4"/>
  <c r="N165" i="7"/>
  <c r="G178" i="4"/>
  <c r="M174" i="7"/>
  <c r="AB174" i="7" s="1"/>
  <c r="F199" i="4"/>
  <c r="R174" i="7"/>
  <c r="M187" i="4"/>
  <c r="AC140" i="7"/>
  <c r="B140" i="7" s="1"/>
  <c r="AE140" i="7"/>
  <c r="P218" i="7"/>
  <c r="N231" i="4"/>
  <c r="H231" i="4"/>
  <c r="J231" i="4"/>
  <c r="K243" i="4"/>
  <c r="M144" i="7"/>
  <c r="F169" i="4"/>
  <c r="D157" i="4"/>
  <c r="N185" i="7"/>
  <c r="G198" i="4"/>
  <c r="AC172" i="7"/>
  <c r="AE172" i="7"/>
  <c r="M149" i="7"/>
  <c r="R162" i="4"/>
  <c r="P162" i="4" s="1"/>
  <c r="U162" i="4"/>
  <c r="S162" i="4" s="1"/>
  <c r="F174" i="4"/>
  <c r="D162" i="4"/>
  <c r="M182" i="4"/>
  <c r="R169" i="7"/>
  <c r="M160" i="7"/>
  <c r="R173" i="4"/>
  <c r="P173" i="4" s="1"/>
  <c r="U173" i="4"/>
  <c r="S173" i="4" s="1"/>
  <c r="F185" i="4"/>
  <c r="D173" i="4"/>
  <c r="AB137" i="7"/>
  <c r="B137" i="7"/>
  <c r="N180" i="7"/>
  <c r="G193" i="4"/>
  <c r="B151" i="7"/>
  <c r="Q186" i="7"/>
  <c r="L211" i="4"/>
  <c r="N163" i="7"/>
  <c r="G176" i="4"/>
  <c r="Q156" i="7"/>
  <c r="L181" i="4"/>
  <c r="J169" i="4"/>
  <c r="M219" i="4"/>
  <c r="R206" i="7"/>
  <c r="AB132" i="7"/>
  <c r="B132" i="7"/>
  <c r="Q175" i="7"/>
  <c r="L200" i="4"/>
  <c r="R208" i="7"/>
  <c r="M221" i="4"/>
  <c r="R185" i="7"/>
  <c r="M198" i="4"/>
  <c r="N176" i="7"/>
  <c r="G189" i="4"/>
  <c r="Q141" i="7"/>
  <c r="L166" i="4"/>
  <c r="J154" i="4"/>
  <c r="P202" i="7"/>
  <c r="N215" i="4"/>
  <c r="H215" i="4"/>
  <c r="K227" i="4"/>
  <c r="J215" i="4"/>
  <c r="M176" i="7"/>
  <c r="F201" i="4"/>
  <c r="D189" i="4"/>
  <c r="M170" i="7"/>
  <c r="R183" i="4"/>
  <c r="P183" i="4" s="1"/>
  <c r="U183" i="4"/>
  <c r="S183" i="4" s="1"/>
  <c r="F195" i="4"/>
  <c r="D183" i="4"/>
  <c r="B162" i="7"/>
  <c r="Q205" i="7"/>
  <c r="L230" i="4"/>
  <c r="P231" i="7"/>
  <c r="N244" i="4"/>
  <c r="K256" i="4"/>
  <c r="H244" i="4"/>
  <c r="Q206" i="7"/>
  <c r="L231" i="4"/>
  <c r="AB164" i="7"/>
  <c r="Q191" i="7"/>
  <c r="L216" i="4"/>
  <c r="N167" i="7"/>
  <c r="G180" i="4"/>
  <c r="R165" i="7"/>
  <c r="M178" i="4"/>
  <c r="L189" i="7"/>
  <c r="D202" i="4"/>
  <c r="E214" i="4"/>
  <c r="P192" i="7"/>
  <c r="H205" i="4"/>
  <c r="K217" i="4"/>
  <c r="N205" i="4"/>
  <c r="S206" i="4"/>
  <c r="N194" i="4"/>
  <c r="P181" i="7"/>
  <c r="H194" i="4"/>
  <c r="J194" i="4"/>
  <c r="K206" i="4"/>
  <c r="L174" i="7"/>
  <c r="D187" i="4"/>
  <c r="E199" i="4"/>
  <c r="Q197" i="7"/>
  <c r="L222" i="4"/>
  <c r="M176" i="4"/>
  <c r="R163" i="7"/>
  <c r="AC144" i="7"/>
  <c r="AE144" i="7"/>
  <c r="P186" i="7"/>
  <c r="J199" i="4"/>
  <c r="K211" i="4"/>
  <c r="N199" i="4"/>
  <c r="H199" i="4"/>
  <c r="L203" i="7"/>
  <c r="E228" i="4"/>
  <c r="N206" i="7"/>
  <c r="G219" i="4"/>
  <c r="Q202" i="7"/>
  <c r="L227" i="4"/>
  <c r="AC163" i="7"/>
  <c r="AE163" i="7"/>
  <c r="AB143" i="7"/>
  <c r="B143" i="7" s="1"/>
  <c r="L185" i="7"/>
  <c r="Q198" i="4"/>
  <c r="E210" i="4"/>
  <c r="T198" i="4"/>
  <c r="R176" i="7"/>
  <c r="M189" i="4"/>
  <c r="L208" i="7"/>
  <c r="T221" i="4"/>
  <c r="E233" i="4"/>
  <c r="Q221" i="4"/>
  <c r="AC129" i="7"/>
  <c r="AE129" i="7"/>
  <c r="B129" i="7"/>
  <c r="B157" i="7"/>
  <c r="Q210" i="4" l="1"/>
  <c r="L197" i="7"/>
  <c r="T210" i="4"/>
  <c r="E222" i="4"/>
  <c r="R186" i="7"/>
  <c r="M199" i="4"/>
  <c r="N192" i="7"/>
  <c r="G205" i="4"/>
  <c r="P214" i="7"/>
  <c r="H227" i="4"/>
  <c r="N227" i="4"/>
  <c r="K239" i="4"/>
  <c r="J227" i="4"/>
  <c r="AE175" i="7"/>
  <c r="AC175" i="7"/>
  <c r="Q196" i="7"/>
  <c r="L221" i="4"/>
  <c r="J209" i="4"/>
  <c r="L187" i="7"/>
  <c r="E212" i="4"/>
  <c r="N177" i="7"/>
  <c r="G190" i="4"/>
  <c r="M175" i="7"/>
  <c r="AB175" i="7" s="1"/>
  <c r="F200" i="4"/>
  <c r="D200" i="4" s="1"/>
  <c r="M188" i="4"/>
  <c r="R175" i="7"/>
  <c r="L186" i="7"/>
  <c r="E211" i="4"/>
  <c r="D199" i="4"/>
  <c r="L201" i="7"/>
  <c r="D214" i="4"/>
  <c r="E226" i="4"/>
  <c r="N218" i="7"/>
  <c r="G231" i="4"/>
  <c r="AC184" i="7"/>
  <c r="AE184" i="7"/>
  <c r="D188" i="4"/>
  <c r="Q195" i="7"/>
  <c r="L220" i="4"/>
  <c r="J208" i="4"/>
  <c r="AB170" i="7"/>
  <c r="B170" i="7"/>
  <c r="R218" i="7"/>
  <c r="M231" i="4"/>
  <c r="M186" i="7"/>
  <c r="AB186" i="7" s="1"/>
  <c r="F211" i="4"/>
  <c r="P200" i="7"/>
  <c r="H213" i="4"/>
  <c r="K225" i="4"/>
  <c r="N213" i="4"/>
  <c r="M178" i="7"/>
  <c r="F203" i="4"/>
  <c r="D191" i="4"/>
  <c r="M167" i="7"/>
  <c r="F192" i="4"/>
  <c r="D180" i="4"/>
  <c r="R177" i="7"/>
  <c r="M190" i="4"/>
  <c r="AE183" i="7"/>
  <c r="AC183" i="7"/>
  <c r="AB171" i="7"/>
  <c r="B171" i="7" s="1"/>
  <c r="L217" i="7"/>
  <c r="Q230" i="4"/>
  <c r="D230" i="4"/>
  <c r="E242" i="4"/>
  <c r="T230" i="4"/>
  <c r="S230" i="4" s="1"/>
  <c r="L215" i="7"/>
  <c r="E240" i="4"/>
  <c r="B174" i="7"/>
  <c r="Q217" i="7"/>
  <c r="L242" i="4"/>
  <c r="Q198" i="7"/>
  <c r="L223" i="4"/>
  <c r="M172" i="7"/>
  <c r="R185" i="4"/>
  <c r="P185" i="4" s="1"/>
  <c r="U185" i="4"/>
  <c r="S185" i="4" s="1"/>
  <c r="F197" i="4"/>
  <c r="D185" i="4"/>
  <c r="M161" i="7"/>
  <c r="U174" i="4"/>
  <c r="S174" i="4" s="1"/>
  <c r="F186" i="4"/>
  <c r="R174" i="4"/>
  <c r="P174" i="4" s="1"/>
  <c r="D174" i="4"/>
  <c r="P209" i="7"/>
  <c r="H222" i="4"/>
  <c r="J222" i="4"/>
  <c r="K234" i="4"/>
  <c r="N222" i="4"/>
  <c r="AB166" i="7"/>
  <c r="B166" i="7" s="1"/>
  <c r="N220" i="7"/>
  <c r="G233" i="4"/>
  <c r="AB155" i="7"/>
  <c r="B155" i="7"/>
  <c r="H204" i="4"/>
  <c r="P191" i="7"/>
  <c r="J204" i="4"/>
  <c r="K216" i="4"/>
  <c r="N204" i="4"/>
  <c r="P189" i="7"/>
  <c r="K214" i="4"/>
  <c r="H202" i="4"/>
  <c r="N202" i="4"/>
  <c r="L207" i="7"/>
  <c r="Q220" i="4"/>
  <c r="T220" i="4"/>
  <c r="E232" i="4"/>
  <c r="B169" i="7"/>
  <c r="S218" i="4"/>
  <c r="Q214" i="7"/>
  <c r="L239" i="4"/>
  <c r="Q209" i="7"/>
  <c r="L234" i="4"/>
  <c r="N256" i="4"/>
  <c r="K268" i="4"/>
  <c r="P243" i="7"/>
  <c r="H256" i="4"/>
  <c r="M182" i="7"/>
  <c r="R195" i="4"/>
  <c r="P195" i="4" s="1"/>
  <c r="F207" i="4"/>
  <c r="U195" i="4"/>
  <c r="S195" i="4" s="1"/>
  <c r="D195" i="4"/>
  <c r="AC156" i="7"/>
  <c r="AE156" i="7"/>
  <c r="P230" i="7"/>
  <c r="N243" i="4"/>
  <c r="H243" i="4"/>
  <c r="K255" i="4"/>
  <c r="J243" i="4"/>
  <c r="AC152" i="7"/>
  <c r="AE152" i="7"/>
  <c r="B152" i="7" s="1"/>
  <c r="L202" i="7"/>
  <c r="E227" i="4"/>
  <c r="U196" i="4"/>
  <c r="S196" i="4" s="1"/>
  <c r="F208" i="4"/>
  <c r="R196" i="4"/>
  <c r="P196" i="4" s="1"/>
  <c r="M183" i="7"/>
  <c r="D196" i="4"/>
  <c r="AE191" i="7"/>
  <c r="AC191" i="7"/>
  <c r="R202" i="7"/>
  <c r="M215" i="4"/>
  <c r="L212" i="7"/>
  <c r="E237" i="4"/>
  <c r="M201" i="7"/>
  <c r="AB201" i="7" s="1"/>
  <c r="F226" i="4"/>
  <c r="AC206" i="7"/>
  <c r="AE206" i="7"/>
  <c r="M156" i="7"/>
  <c r="F181" i="4"/>
  <c r="D169" i="4"/>
  <c r="L192" i="7"/>
  <c r="E217" i="4"/>
  <c r="N188" i="7"/>
  <c r="G201" i="4"/>
  <c r="R197" i="7"/>
  <c r="M210" i="4"/>
  <c r="R220" i="7"/>
  <c r="M233" i="4"/>
  <c r="N179" i="7"/>
  <c r="G192" i="4"/>
  <c r="P187" i="7"/>
  <c r="N200" i="4"/>
  <c r="H200" i="4"/>
  <c r="K212" i="4"/>
  <c r="J200" i="4"/>
  <c r="P218" i="4"/>
  <c r="M217" i="7"/>
  <c r="AB217" i="7" s="1"/>
  <c r="R230" i="4"/>
  <c r="F242" i="4"/>
  <c r="U230" i="4"/>
  <c r="N175" i="7"/>
  <c r="G188" i="4"/>
  <c r="L220" i="7"/>
  <c r="T233" i="4"/>
  <c r="E245" i="4"/>
  <c r="Q233" i="4"/>
  <c r="AC202" i="7"/>
  <c r="AE202" i="7"/>
  <c r="P198" i="7"/>
  <c r="J211" i="4"/>
  <c r="K223" i="4"/>
  <c r="H211" i="4"/>
  <c r="N211" i="4"/>
  <c r="AC197" i="7"/>
  <c r="AE197" i="7"/>
  <c r="R181" i="7"/>
  <c r="M194" i="4"/>
  <c r="Q203" i="7"/>
  <c r="L228" i="4"/>
  <c r="R231" i="7"/>
  <c r="M244" i="4"/>
  <c r="N202" i="7"/>
  <c r="G215" i="4"/>
  <c r="P193" i="7"/>
  <c r="N206" i="4"/>
  <c r="H206" i="4"/>
  <c r="J206" i="4"/>
  <c r="K218" i="4"/>
  <c r="R192" i="7"/>
  <c r="M205" i="4"/>
  <c r="Q218" i="7"/>
  <c r="L243" i="4"/>
  <c r="AC205" i="7"/>
  <c r="AE205" i="7"/>
  <c r="M188" i="7"/>
  <c r="F213" i="4"/>
  <c r="D201" i="4"/>
  <c r="Q153" i="7"/>
  <c r="L178" i="4"/>
  <c r="J166" i="4"/>
  <c r="AC186" i="7"/>
  <c r="AE186" i="7"/>
  <c r="B163" i="7"/>
  <c r="R188" i="7"/>
  <c r="M201" i="4"/>
  <c r="N197" i="7"/>
  <c r="G210" i="4"/>
  <c r="P232" i="7"/>
  <c r="N245" i="4"/>
  <c r="H245" i="4"/>
  <c r="K257" i="4"/>
  <c r="R179" i="7"/>
  <c r="M192" i="4"/>
  <c r="L206" i="7"/>
  <c r="T219" i="4"/>
  <c r="E231" i="4"/>
  <c r="Q219" i="4"/>
  <c r="AB176" i="7"/>
  <c r="AE141" i="7"/>
  <c r="AC141" i="7"/>
  <c r="B141" i="7" s="1"/>
  <c r="N186" i="7"/>
  <c r="G199" i="4"/>
  <c r="G194" i="4"/>
  <c r="N181" i="7"/>
  <c r="B181" i="7" s="1"/>
  <c r="P204" i="7"/>
  <c r="N217" i="4"/>
  <c r="K229" i="4"/>
  <c r="H217" i="4"/>
  <c r="N231" i="7"/>
  <c r="G244" i="4"/>
  <c r="Q187" i="7"/>
  <c r="L212" i="4"/>
  <c r="L193" i="4"/>
  <c r="Q168" i="7"/>
  <c r="J181" i="4"/>
  <c r="AB160" i="7"/>
  <c r="B160" i="7"/>
  <c r="AB149" i="7"/>
  <c r="B149" i="7"/>
  <c r="AB144" i="7"/>
  <c r="B144" i="7"/>
  <c r="Q164" i="7"/>
  <c r="L189" i="4"/>
  <c r="J177" i="4"/>
  <c r="Q180" i="7" l="1"/>
  <c r="L205" i="4"/>
  <c r="J193" i="4"/>
  <c r="R204" i="7"/>
  <c r="M217" i="4"/>
  <c r="Q165" i="7"/>
  <c r="L190" i="4"/>
  <c r="J178" i="4"/>
  <c r="AC218" i="7"/>
  <c r="AE218" i="7"/>
  <c r="R187" i="7"/>
  <c r="M200" i="4"/>
  <c r="M168" i="7"/>
  <c r="F193" i="4"/>
  <c r="D181" i="4"/>
  <c r="R230" i="7"/>
  <c r="M243" i="4"/>
  <c r="AB182" i="7"/>
  <c r="B182" i="7"/>
  <c r="Q226" i="7"/>
  <c r="L251" i="4"/>
  <c r="R191" i="7"/>
  <c r="M204" i="4"/>
  <c r="L227" i="7"/>
  <c r="E252" i="4"/>
  <c r="L198" i="7"/>
  <c r="D211" i="4"/>
  <c r="E223" i="4"/>
  <c r="Q199" i="7"/>
  <c r="L224" i="4"/>
  <c r="AC153" i="7"/>
  <c r="AE153" i="7"/>
  <c r="B153" i="7"/>
  <c r="M229" i="7"/>
  <c r="AB229" i="7" s="1"/>
  <c r="R242" i="4"/>
  <c r="U242" i="4"/>
  <c r="F254" i="4"/>
  <c r="AB156" i="7"/>
  <c r="B156" i="7" s="1"/>
  <c r="AB183" i="7"/>
  <c r="B183" i="7"/>
  <c r="AC214" i="7"/>
  <c r="AE214" i="7"/>
  <c r="P203" i="7"/>
  <c r="J216" i="4"/>
  <c r="K228" i="4"/>
  <c r="H216" i="4"/>
  <c r="N216" i="4"/>
  <c r="AB172" i="7"/>
  <c r="B172" i="7"/>
  <c r="M179" i="7"/>
  <c r="F204" i="4"/>
  <c r="D192" i="4"/>
  <c r="N200" i="7"/>
  <c r="G213" i="4"/>
  <c r="B186" i="7"/>
  <c r="L199" i="7"/>
  <c r="E224" i="4"/>
  <c r="AC187" i="7"/>
  <c r="AE187" i="7"/>
  <c r="R198" i="7"/>
  <c r="M211" i="4"/>
  <c r="L232" i="7"/>
  <c r="E257" i="4"/>
  <c r="T245" i="4"/>
  <c r="Q245" i="4"/>
  <c r="N243" i="7"/>
  <c r="G256" i="4"/>
  <c r="R189" i="7"/>
  <c r="M202" i="4"/>
  <c r="U186" i="4"/>
  <c r="S186" i="4" s="1"/>
  <c r="F198" i="4"/>
  <c r="M173" i="7"/>
  <c r="R186" i="4"/>
  <c r="P186" i="4" s="1"/>
  <c r="D186" i="4"/>
  <c r="Q210" i="7"/>
  <c r="L235" i="4"/>
  <c r="AB167" i="7"/>
  <c r="B167" i="7" s="1"/>
  <c r="P244" i="7"/>
  <c r="N257" i="4"/>
  <c r="K269" i="4"/>
  <c r="H257" i="4"/>
  <c r="M200" i="7"/>
  <c r="F225" i="4"/>
  <c r="D213" i="4"/>
  <c r="H218" i="4"/>
  <c r="K230" i="4"/>
  <c r="J218" i="4"/>
  <c r="P205" i="7"/>
  <c r="N218" i="4"/>
  <c r="N198" i="7"/>
  <c r="G211" i="4"/>
  <c r="M195" i="7"/>
  <c r="U208" i="4"/>
  <c r="S208" i="4" s="1"/>
  <c r="F220" i="4"/>
  <c r="R208" i="4"/>
  <c r="P208" i="4" s="1"/>
  <c r="D208" i="4"/>
  <c r="N189" i="7"/>
  <c r="G202" i="4"/>
  <c r="R209" i="7"/>
  <c r="M222" i="4"/>
  <c r="AC198" i="7"/>
  <c r="AE198" i="7"/>
  <c r="B187" i="7"/>
  <c r="P226" i="7"/>
  <c r="H239" i="4"/>
  <c r="J239" i="4"/>
  <c r="K251" i="4"/>
  <c r="N239" i="4"/>
  <c r="L209" i="7"/>
  <c r="Q222" i="4"/>
  <c r="T222" i="4"/>
  <c r="E234" i="4"/>
  <c r="H234" i="4"/>
  <c r="J234" i="4"/>
  <c r="K246" i="4"/>
  <c r="P221" i="7"/>
  <c r="N234" i="4"/>
  <c r="AC217" i="7"/>
  <c r="AE217" i="7"/>
  <c r="Q242" i="4"/>
  <c r="P242" i="4" s="1"/>
  <c r="L229" i="7"/>
  <c r="E254" i="4"/>
  <c r="T242" i="4"/>
  <c r="S242" i="4" s="1"/>
  <c r="D242" i="4"/>
  <c r="AB178" i="7"/>
  <c r="B178" i="7"/>
  <c r="Q207" i="7"/>
  <c r="L232" i="4"/>
  <c r="J220" i="4"/>
  <c r="M187" i="7"/>
  <c r="AB187" i="7" s="1"/>
  <c r="F212" i="4"/>
  <c r="D212" i="4" s="1"/>
  <c r="Q208" i="7"/>
  <c r="L233" i="4"/>
  <c r="J221" i="4"/>
  <c r="G227" i="4"/>
  <c r="N214" i="7"/>
  <c r="Q176" i="7"/>
  <c r="L201" i="4"/>
  <c r="J189" i="4"/>
  <c r="N204" i="7"/>
  <c r="G217" i="4"/>
  <c r="R232" i="7"/>
  <c r="M245" i="4"/>
  <c r="R193" i="7"/>
  <c r="M206" i="4"/>
  <c r="P199" i="7"/>
  <c r="N212" i="4"/>
  <c r="K224" i="4"/>
  <c r="H212" i="4"/>
  <c r="J212" i="4"/>
  <c r="P242" i="7"/>
  <c r="N255" i="4"/>
  <c r="K267" i="4"/>
  <c r="H255" i="4"/>
  <c r="J255" i="4"/>
  <c r="M194" i="7"/>
  <c r="R207" i="4"/>
  <c r="P207" i="4" s="1"/>
  <c r="U207" i="4"/>
  <c r="S207" i="4" s="1"/>
  <c r="F219" i="4"/>
  <c r="D207" i="4"/>
  <c r="Q221" i="7"/>
  <c r="L246" i="4"/>
  <c r="N209" i="7"/>
  <c r="G222" i="4"/>
  <c r="M184" i="7"/>
  <c r="R197" i="4"/>
  <c r="P197" i="4" s="1"/>
  <c r="U197" i="4"/>
  <c r="S197" i="4" s="1"/>
  <c r="F209" i="4"/>
  <c r="D197" i="4"/>
  <c r="R200" i="7"/>
  <c r="M213" i="4"/>
  <c r="AC195" i="7"/>
  <c r="AE195" i="7"/>
  <c r="AC196" i="7"/>
  <c r="AE196" i="7"/>
  <c r="AB188" i="7"/>
  <c r="Q215" i="7"/>
  <c r="L240" i="4"/>
  <c r="P210" i="7"/>
  <c r="J223" i="4"/>
  <c r="N223" i="4"/>
  <c r="K235" i="4"/>
  <c r="H223" i="4"/>
  <c r="L204" i="7"/>
  <c r="E229" i="4"/>
  <c r="P255" i="7"/>
  <c r="N268" i="4"/>
  <c r="K280" i="4"/>
  <c r="H268" i="4"/>
  <c r="P201" i="7"/>
  <c r="K226" i="4"/>
  <c r="H214" i="4"/>
  <c r="N214" i="4"/>
  <c r="N191" i="7"/>
  <c r="G204" i="4"/>
  <c r="AB161" i="7"/>
  <c r="B161" i="7"/>
  <c r="Q229" i="7"/>
  <c r="L254" i="4"/>
  <c r="M190" i="7"/>
  <c r="F215" i="4"/>
  <c r="D203" i="4"/>
  <c r="M198" i="7"/>
  <c r="AB198" i="7" s="1"/>
  <c r="F223" i="4"/>
  <c r="L213" i="7"/>
  <c r="D226" i="4"/>
  <c r="E238" i="4"/>
  <c r="R214" i="7"/>
  <c r="M227" i="4"/>
  <c r="L218" i="7"/>
  <c r="T231" i="4"/>
  <c r="E243" i="4"/>
  <c r="Q231" i="4"/>
  <c r="N232" i="7"/>
  <c r="G245" i="4"/>
  <c r="N193" i="7"/>
  <c r="B193" i="7" s="1"/>
  <c r="G206" i="4"/>
  <c r="AE203" i="7"/>
  <c r="AC203" i="7"/>
  <c r="M213" i="7"/>
  <c r="AB213" i="7" s="1"/>
  <c r="F238" i="4"/>
  <c r="L214" i="7"/>
  <c r="E239" i="4"/>
  <c r="R243" i="7"/>
  <c r="M256" i="4"/>
  <c r="L219" i="7"/>
  <c r="Q232" i="4"/>
  <c r="T232" i="4"/>
  <c r="E244" i="4"/>
  <c r="AC164" i="7"/>
  <c r="AE164" i="7"/>
  <c r="B164" i="7"/>
  <c r="AE168" i="7"/>
  <c r="AC168" i="7"/>
  <c r="P216" i="7"/>
  <c r="N229" i="4"/>
  <c r="K241" i="4"/>
  <c r="H229" i="4"/>
  <c r="Q230" i="7"/>
  <c r="L255" i="4"/>
  <c r="N187" i="7"/>
  <c r="G200" i="4"/>
  <c r="E249" i="4"/>
  <c r="L224" i="7"/>
  <c r="N230" i="7"/>
  <c r="G243" i="4"/>
  <c r="AC209" i="7"/>
  <c r="AE209" i="7"/>
  <c r="P230" i="4"/>
  <c r="B175" i="7"/>
  <c r="P212" i="7"/>
  <c r="K237" i="4"/>
  <c r="H225" i="4"/>
  <c r="N225" i="4"/>
  <c r="AB194" i="7" l="1"/>
  <c r="B194" i="7" s="1"/>
  <c r="L210" i="7"/>
  <c r="D223" i="4"/>
  <c r="E235" i="4"/>
  <c r="F235" i="4"/>
  <c r="M210" i="7"/>
  <c r="AB210" i="7" s="1"/>
  <c r="N255" i="7"/>
  <c r="G268" i="4"/>
  <c r="P211" i="7"/>
  <c r="N224" i="4"/>
  <c r="H224" i="4"/>
  <c r="K236" i="4"/>
  <c r="J224" i="4"/>
  <c r="M180" i="7"/>
  <c r="F205" i="4"/>
  <c r="D193" i="4"/>
  <c r="L236" i="7"/>
  <c r="E261" i="4"/>
  <c r="N241" i="4"/>
  <c r="H241" i="4"/>
  <c r="K253" i="4"/>
  <c r="P228" i="7"/>
  <c r="R255" i="7"/>
  <c r="M268" i="4"/>
  <c r="M223" i="4"/>
  <c r="R210" i="7"/>
  <c r="R209" i="4"/>
  <c r="P209" i="4" s="1"/>
  <c r="M196" i="7"/>
  <c r="F221" i="4"/>
  <c r="U209" i="4"/>
  <c r="S209" i="4" s="1"/>
  <c r="D209" i="4"/>
  <c r="AC221" i="7"/>
  <c r="AE221" i="7"/>
  <c r="P254" i="7"/>
  <c r="H267" i="4"/>
  <c r="K279" i="4"/>
  <c r="N267" i="4"/>
  <c r="AC208" i="7"/>
  <c r="AE208" i="7"/>
  <c r="P217" i="7"/>
  <c r="H230" i="4"/>
  <c r="J230" i="4"/>
  <c r="K242" i="4"/>
  <c r="N230" i="4"/>
  <c r="R244" i="7"/>
  <c r="M257" i="4"/>
  <c r="AC226" i="7"/>
  <c r="AE226" i="7"/>
  <c r="N199" i="7"/>
  <c r="B199" i="7" s="1"/>
  <c r="G212" i="4"/>
  <c r="G216" i="4"/>
  <c r="N203" i="7"/>
  <c r="AE165" i="7"/>
  <c r="AC165" i="7"/>
  <c r="B165" i="7" s="1"/>
  <c r="L226" i="7"/>
  <c r="E251" i="4"/>
  <c r="P222" i="7"/>
  <c r="N235" i="4"/>
  <c r="J235" i="4"/>
  <c r="H235" i="4"/>
  <c r="K247" i="4"/>
  <c r="N242" i="7"/>
  <c r="G255" i="4"/>
  <c r="R221" i="7"/>
  <c r="M234" i="4"/>
  <c r="M207" i="7"/>
  <c r="F232" i="4"/>
  <c r="R220" i="4"/>
  <c r="P220" i="4" s="1"/>
  <c r="U220" i="4"/>
  <c r="S220" i="4" s="1"/>
  <c r="D220" i="4"/>
  <c r="J228" i="4"/>
  <c r="K240" i="4"/>
  <c r="P215" i="7"/>
  <c r="N228" i="4"/>
  <c r="H228" i="4"/>
  <c r="B198" i="7"/>
  <c r="Q238" i="7"/>
  <c r="L263" i="4"/>
  <c r="R216" i="7"/>
  <c r="M229" i="4"/>
  <c r="P233" i="7"/>
  <c r="K258" i="4"/>
  <c r="J246" i="4"/>
  <c r="H246" i="4"/>
  <c r="N246" i="4"/>
  <c r="N205" i="7"/>
  <c r="G218" i="4"/>
  <c r="AB173" i="7"/>
  <c r="B173" i="7" s="1"/>
  <c r="M191" i="7"/>
  <c r="F216" i="4"/>
  <c r="D204" i="4"/>
  <c r="M225" i="7"/>
  <c r="AB225" i="7" s="1"/>
  <c r="F250" i="4"/>
  <c r="AB190" i="7"/>
  <c r="B190" i="7" s="1"/>
  <c r="M206" i="7"/>
  <c r="U219" i="4"/>
  <c r="S219" i="4" s="1"/>
  <c r="F231" i="4"/>
  <c r="R219" i="4"/>
  <c r="P219" i="4" s="1"/>
  <c r="D219" i="4"/>
  <c r="AC176" i="7"/>
  <c r="B176" i="7" s="1"/>
  <c r="AE176" i="7"/>
  <c r="E266" i="4"/>
  <c r="D254" i="4"/>
  <c r="T254" i="4"/>
  <c r="S254" i="4" s="1"/>
  <c r="L241" i="7"/>
  <c r="Q254" i="4"/>
  <c r="P254" i="4" s="1"/>
  <c r="P238" i="7"/>
  <c r="J251" i="4"/>
  <c r="K263" i="4"/>
  <c r="N251" i="4"/>
  <c r="H251" i="4"/>
  <c r="M185" i="7"/>
  <c r="U198" i="4"/>
  <c r="S198" i="4" s="1"/>
  <c r="F210" i="4"/>
  <c r="R198" i="4"/>
  <c r="P198" i="4" s="1"/>
  <c r="D198" i="4"/>
  <c r="L211" i="7"/>
  <c r="E236" i="4"/>
  <c r="AB179" i="7"/>
  <c r="B179" i="7"/>
  <c r="M241" i="7"/>
  <c r="AB241" i="7" s="1"/>
  <c r="R254" i="4"/>
  <c r="F266" i="4"/>
  <c r="U254" i="4"/>
  <c r="Q211" i="7"/>
  <c r="L236" i="4"/>
  <c r="P224" i="7"/>
  <c r="K249" i="4"/>
  <c r="H237" i="4"/>
  <c r="N237" i="4"/>
  <c r="AE230" i="7"/>
  <c r="AC230" i="7"/>
  <c r="R203" i="7"/>
  <c r="M216" i="4"/>
  <c r="Q177" i="7"/>
  <c r="L202" i="4"/>
  <c r="J190" i="4"/>
  <c r="N216" i="7"/>
  <c r="G229" i="4"/>
  <c r="N210" i="7"/>
  <c r="G223" i="4"/>
  <c r="AB168" i="7"/>
  <c r="B168" i="7"/>
  <c r="M202" i="7"/>
  <c r="F227" i="4"/>
  <c r="D215" i="4"/>
  <c r="R201" i="7"/>
  <c r="M214" i="4"/>
  <c r="R242" i="7"/>
  <c r="M255" i="4"/>
  <c r="Q188" i="7"/>
  <c r="L213" i="4"/>
  <c r="J201" i="4"/>
  <c r="R226" i="7"/>
  <c r="M239" i="4"/>
  <c r="L225" i="7"/>
  <c r="E250" i="4"/>
  <c r="D238" i="4"/>
  <c r="L216" i="7"/>
  <c r="E241" i="4"/>
  <c r="AB184" i="7"/>
  <c r="B184" i="7"/>
  <c r="N221" i="7"/>
  <c r="G234" i="4"/>
  <c r="M212" i="7"/>
  <c r="F237" i="4"/>
  <c r="D225" i="4"/>
  <c r="L244" i="7"/>
  <c r="E269" i="4"/>
  <c r="Q257" i="4"/>
  <c r="AE199" i="7"/>
  <c r="AC199" i="7"/>
  <c r="L217" i="4"/>
  <c r="Q192" i="7"/>
  <c r="J205" i="4"/>
  <c r="AE207" i="7"/>
  <c r="AC207" i="7"/>
  <c r="L221" i="7"/>
  <c r="Q234" i="4"/>
  <c r="T234" i="4"/>
  <c r="E246" i="4"/>
  <c r="R205" i="7"/>
  <c r="M218" i="4"/>
  <c r="N244" i="7"/>
  <c r="G257" i="4"/>
  <c r="Q222" i="7"/>
  <c r="L247" i="4"/>
  <c r="AC210" i="7"/>
  <c r="AE210" i="7"/>
  <c r="H280" i="4"/>
  <c r="P267" i="7"/>
  <c r="K292" i="4"/>
  <c r="N280" i="4"/>
  <c r="Q233" i="7"/>
  <c r="L258" i="4"/>
  <c r="R199" i="7"/>
  <c r="M212" i="4"/>
  <c r="Q220" i="7"/>
  <c r="L245" i="4"/>
  <c r="J233" i="4"/>
  <c r="P256" i="7"/>
  <c r="H269" i="4"/>
  <c r="N269" i="4"/>
  <c r="K281" i="4"/>
  <c r="L231" i="7"/>
  <c r="Q244" i="4"/>
  <c r="E256" i="4"/>
  <c r="T244" i="4"/>
  <c r="M199" i="7"/>
  <c r="AB199" i="7" s="1"/>
  <c r="F224" i="4"/>
  <c r="AB195" i="7"/>
  <c r="B195" i="7"/>
  <c r="L239" i="7"/>
  <c r="E264" i="4"/>
  <c r="R212" i="7"/>
  <c r="M225" i="4"/>
  <c r="Q241" i="7"/>
  <c r="L266" i="4"/>
  <c r="G214" i="4"/>
  <c r="N201" i="7"/>
  <c r="Q227" i="7"/>
  <c r="L252" i="4"/>
  <c r="N212" i="7"/>
  <c r="G225" i="4"/>
  <c r="Q242" i="7"/>
  <c r="L267" i="4"/>
  <c r="L230" i="7"/>
  <c r="E255" i="4"/>
  <c r="Q243" i="4"/>
  <c r="T243" i="4"/>
  <c r="AC229" i="7"/>
  <c r="AE229" i="7"/>
  <c r="P213" i="7"/>
  <c r="N226" i="4"/>
  <c r="K238" i="4"/>
  <c r="H226" i="4"/>
  <c r="AE215" i="7"/>
  <c r="AC215" i="7"/>
  <c r="Q219" i="7"/>
  <c r="L244" i="4"/>
  <c r="J232" i="4"/>
  <c r="N226" i="7"/>
  <c r="G239" i="4"/>
  <c r="AB200" i="7"/>
  <c r="AE180" i="7"/>
  <c r="AC180" i="7"/>
  <c r="Q253" i="7" l="1"/>
  <c r="L278" i="4"/>
  <c r="M211" i="7"/>
  <c r="AB211" i="7" s="1"/>
  <c r="F236" i="4"/>
  <c r="D236" i="4" s="1"/>
  <c r="N267" i="7"/>
  <c r="G280" i="4"/>
  <c r="L242" i="7"/>
  <c r="E267" i="4"/>
  <c r="Q255" i="4"/>
  <c r="Q239" i="7"/>
  <c r="L264" i="4"/>
  <c r="N222" i="7"/>
  <c r="G235" i="4"/>
  <c r="P266" i="7"/>
  <c r="H279" i="4"/>
  <c r="K291" i="4"/>
  <c r="N279" i="4"/>
  <c r="AB196" i="7"/>
  <c r="B196" i="7" s="1"/>
  <c r="L251" i="7"/>
  <c r="E276" i="4"/>
  <c r="L233" i="7"/>
  <c r="Q246" i="4"/>
  <c r="E258" i="4"/>
  <c r="T246" i="4"/>
  <c r="AC211" i="7"/>
  <c r="AE211" i="7"/>
  <c r="D224" i="4"/>
  <c r="N238" i="7"/>
  <c r="G251" i="4"/>
  <c r="M203" i="7"/>
  <c r="F228" i="4"/>
  <c r="D216" i="4"/>
  <c r="N215" i="7"/>
  <c r="G228" i="4"/>
  <c r="M219" i="7"/>
  <c r="R232" i="4"/>
  <c r="P232" i="4" s="1"/>
  <c r="F244" i="4"/>
  <c r="U232" i="4"/>
  <c r="S232" i="4" s="1"/>
  <c r="D232" i="4"/>
  <c r="N217" i="7"/>
  <c r="G230" i="4"/>
  <c r="N254" i="7"/>
  <c r="G267" i="4"/>
  <c r="N228" i="7"/>
  <c r="G241" i="4"/>
  <c r="F247" i="4"/>
  <c r="M222" i="7"/>
  <c r="AB222" i="7" s="1"/>
  <c r="R213" i="7"/>
  <c r="M226" i="4"/>
  <c r="L243" i="7"/>
  <c r="E268" i="4"/>
  <c r="Q256" i="4"/>
  <c r="R267" i="7"/>
  <c r="M280" i="4"/>
  <c r="Q204" i="7"/>
  <c r="L229" i="4"/>
  <c r="J217" i="4"/>
  <c r="L228" i="7"/>
  <c r="E253" i="4"/>
  <c r="R238" i="7"/>
  <c r="M251" i="4"/>
  <c r="D266" i="4"/>
  <c r="E278" i="4"/>
  <c r="Q266" i="4"/>
  <c r="P266" i="4" s="1"/>
  <c r="L253" i="7"/>
  <c r="AB206" i="7"/>
  <c r="B206" i="7"/>
  <c r="AB191" i="7"/>
  <c r="B191" i="7" s="1"/>
  <c r="P245" i="7"/>
  <c r="N258" i="4"/>
  <c r="J258" i="4"/>
  <c r="K270" i="4"/>
  <c r="H258" i="4"/>
  <c r="R215" i="7"/>
  <c r="M228" i="4"/>
  <c r="AB207" i="7"/>
  <c r="B207" i="7"/>
  <c r="R222" i="7"/>
  <c r="M235" i="4"/>
  <c r="R228" i="7"/>
  <c r="M241" i="4"/>
  <c r="P223" i="7"/>
  <c r="H236" i="4"/>
  <c r="J236" i="4"/>
  <c r="N236" i="4"/>
  <c r="K248" i="4"/>
  <c r="L222" i="7"/>
  <c r="B222" i="7" s="1"/>
  <c r="D235" i="4"/>
  <c r="E247" i="4"/>
  <c r="AE219" i="7"/>
  <c r="AC219" i="7"/>
  <c r="Q254" i="7"/>
  <c r="L279" i="4"/>
  <c r="R256" i="7"/>
  <c r="M269" i="4"/>
  <c r="L237" i="7"/>
  <c r="E262" i="4"/>
  <c r="D250" i="4"/>
  <c r="P225" i="7"/>
  <c r="N238" i="4"/>
  <c r="K250" i="4"/>
  <c r="H238" i="4"/>
  <c r="Q245" i="7"/>
  <c r="L270" i="4"/>
  <c r="Q223" i="7"/>
  <c r="L248" i="4"/>
  <c r="L223" i="7"/>
  <c r="E248" i="4"/>
  <c r="AB185" i="7"/>
  <c r="B185" i="7"/>
  <c r="M218" i="7"/>
  <c r="U231" i="4"/>
  <c r="S231" i="4" s="1"/>
  <c r="F243" i="4"/>
  <c r="R231" i="4"/>
  <c r="P231" i="4" s="1"/>
  <c r="D231" i="4"/>
  <c r="N233" i="7"/>
  <c r="G246" i="4"/>
  <c r="AB180" i="7"/>
  <c r="B180" i="7"/>
  <c r="AC227" i="7"/>
  <c r="AE227" i="7"/>
  <c r="AC233" i="7"/>
  <c r="AE233" i="7"/>
  <c r="AE192" i="7"/>
  <c r="AC192" i="7"/>
  <c r="Q231" i="7"/>
  <c r="L256" i="4"/>
  <c r="J244" i="4"/>
  <c r="P279" i="7"/>
  <c r="K304" i="4"/>
  <c r="H292" i="4"/>
  <c r="N292" i="4"/>
  <c r="Q234" i="7"/>
  <c r="L259" i="4"/>
  <c r="M224" i="7"/>
  <c r="F249" i="4"/>
  <c r="D237" i="4"/>
  <c r="M214" i="7"/>
  <c r="F239" i="4"/>
  <c r="D227" i="4"/>
  <c r="R224" i="7"/>
  <c r="M237" i="4"/>
  <c r="M253" i="7"/>
  <c r="AB253" i="7" s="1"/>
  <c r="F278" i="4"/>
  <c r="R266" i="4"/>
  <c r="P250" i="7"/>
  <c r="J263" i="4"/>
  <c r="N263" i="4"/>
  <c r="H263" i="4"/>
  <c r="K275" i="4"/>
  <c r="L248" i="7"/>
  <c r="E273" i="4"/>
  <c r="G224" i="4"/>
  <c r="N211" i="7"/>
  <c r="Q232" i="7"/>
  <c r="L257" i="4"/>
  <c r="J245" i="4"/>
  <c r="AE222" i="7"/>
  <c r="AC222" i="7"/>
  <c r="AB212" i="7"/>
  <c r="Q200" i="7"/>
  <c r="L225" i="4"/>
  <c r="J213" i="4"/>
  <c r="AB202" i="7"/>
  <c r="B202" i="7"/>
  <c r="N224" i="7"/>
  <c r="G237" i="4"/>
  <c r="P227" i="7"/>
  <c r="H240" i="4"/>
  <c r="K252" i="4"/>
  <c r="N240" i="4"/>
  <c r="J240" i="4"/>
  <c r="R211" i="7"/>
  <c r="M224" i="4"/>
  <c r="B210" i="7"/>
  <c r="AC242" i="7"/>
  <c r="AE242" i="7"/>
  <c r="AC241" i="7"/>
  <c r="AE241" i="7"/>
  <c r="P268" i="7"/>
  <c r="N281" i="4"/>
  <c r="K293" i="4"/>
  <c r="H281" i="4"/>
  <c r="AE220" i="7"/>
  <c r="AC220" i="7"/>
  <c r="AE188" i="7"/>
  <c r="AC188" i="7"/>
  <c r="B188" i="7"/>
  <c r="Q189" i="7"/>
  <c r="L214" i="4"/>
  <c r="J202" i="4"/>
  <c r="P236" i="7"/>
  <c r="N249" i="4"/>
  <c r="H249" i="4"/>
  <c r="K261" i="4"/>
  <c r="M237" i="7"/>
  <c r="AB237" i="7" s="1"/>
  <c r="F262" i="4"/>
  <c r="L238" i="7"/>
  <c r="E263" i="4"/>
  <c r="AC177" i="7"/>
  <c r="B177" i="7" s="1"/>
  <c r="AE177" i="7"/>
  <c r="M197" i="7"/>
  <c r="F222" i="4"/>
  <c r="R210" i="4"/>
  <c r="P210" i="4" s="1"/>
  <c r="U210" i="4"/>
  <c r="S210" i="4" s="1"/>
  <c r="D210" i="4"/>
  <c r="B205" i="7"/>
  <c r="Q250" i="7"/>
  <c r="L275" i="4"/>
  <c r="R217" i="7"/>
  <c r="M230" i="4"/>
  <c r="J267" i="4"/>
  <c r="N213" i="7"/>
  <c r="G226" i="4"/>
  <c r="N256" i="7"/>
  <c r="G269" i="4"/>
  <c r="L256" i="7"/>
  <c r="Q269" i="4"/>
  <c r="E281" i="4"/>
  <c r="R233" i="7"/>
  <c r="M246" i="4"/>
  <c r="AC238" i="7"/>
  <c r="AE238" i="7"/>
  <c r="P234" i="7"/>
  <c r="N247" i="4"/>
  <c r="K259" i="4"/>
  <c r="H247" i="4"/>
  <c r="J247" i="4"/>
  <c r="P229" i="7"/>
  <c r="J242" i="4"/>
  <c r="K254" i="4"/>
  <c r="H242" i="4"/>
  <c r="N242" i="4"/>
  <c r="M267" i="4"/>
  <c r="R254" i="7"/>
  <c r="M208" i="7"/>
  <c r="U221" i="4"/>
  <c r="S221" i="4" s="1"/>
  <c r="F233" i="4"/>
  <c r="R221" i="4"/>
  <c r="P221" i="4" s="1"/>
  <c r="D221" i="4"/>
  <c r="H253" i="4"/>
  <c r="P240" i="7"/>
  <c r="N253" i="4"/>
  <c r="K265" i="4"/>
  <c r="M192" i="7"/>
  <c r="F217" i="4"/>
  <c r="D205" i="4"/>
  <c r="M204" i="7" l="1"/>
  <c r="F229" i="4"/>
  <c r="D217" i="4"/>
  <c r="P241" i="7"/>
  <c r="J254" i="4"/>
  <c r="N254" i="4"/>
  <c r="H254" i="4"/>
  <c r="K266" i="4"/>
  <c r="AB224" i="7"/>
  <c r="L235" i="7"/>
  <c r="E260" i="4"/>
  <c r="R240" i="7"/>
  <c r="M253" i="4"/>
  <c r="N234" i="7"/>
  <c r="G247" i="4"/>
  <c r="AE250" i="7"/>
  <c r="AC250" i="7"/>
  <c r="P248" i="7"/>
  <c r="N261" i="4"/>
  <c r="K273" i="4"/>
  <c r="H261" i="4"/>
  <c r="Q257" i="7"/>
  <c r="L282" i="4"/>
  <c r="N223" i="7"/>
  <c r="G236" i="4"/>
  <c r="L254" i="7"/>
  <c r="Q267" i="4"/>
  <c r="E279" i="4"/>
  <c r="P246" i="7"/>
  <c r="J259" i="4"/>
  <c r="K271" i="4"/>
  <c r="H259" i="4"/>
  <c r="N259" i="4"/>
  <c r="AB214" i="7"/>
  <c r="B214" i="7"/>
  <c r="N279" i="7"/>
  <c r="G292" i="4"/>
  <c r="B211" i="7"/>
  <c r="L263" i="7"/>
  <c r="E288" i="4"/>
  <c r="N240" i="7"/>
  <c r="G253" i="4"/>
  <c r="R229" i="7"/>
  <c r="M242" i="4"/>
  <c r="R234" i="7"/>
  <c r="M247" i="4"/>
  <c r="R236" i="7"/>
  <c r="M249" i="4"/>
  <c r="P291" i="7"/>
  <c r="H304" i="4"/>
  <c r="K316" i="4"/>
  <c r="N304" i="4"/>
  <c r="N225" i="7"/>
  <c r="G238" i="4"/>
  <c r="L234" i="7"/>
  <c r="B234" i="7" s="1"/>
  <c r="D247" i="4"/>
  <c r="E259" i="4"/>
  <c r="N245" i="7"/>
  <c r="G258" i="4"/>
  <c r="B217" i="7"/>
  <c r="N252" i="4"/>
  <c r="P239" i="7"/>
  <c r="K264" i="4"/>
  <c r="J252" i="4"/>
  <c r="H252" i="4"/>
  <c r="Q212" i="7"/>
  <c r="L237" i="4"/>
  <c r="J225" i="4"/>
  <c r="P280" i="7"/>
  <c r="H293" i="4"/>
  <c r="N293" i="4"/>
  <c r="K305" i="4"/>
  <c r="M226" i="7"/>
  <c r="F251" i="4"/>
  <c r="D239" i="4"/>
  <c r="AE231" i="7"/>
  <c r="AC231" i="7"/>
  <c r="AB218" i="7"/>
  <c r="B218" i="7"/>
  <c r="D262" i="4"/>
  <c r="L249" i="7"/>
  <c r="E274" i="4"/>
  <c r="N266" i="7"/>
  <c r="G279" i="4"/>
  <c r="N236" i="7"/>
  <c r="G249" i="4"/>
  <c r="R268" i="7"/>
  <c r="M281" i="4"/>
  <c r="AC245" i="7"/>
  <c r="AE245" i="7"/>
  <c r="G242" i="4"/>
  <c r="N229" i="7"/>
  <c r="B229" i="7" s="1"/>
  <c r="Q281" i="4"/>
  <c r="E293" i="4"/>
  <c r="L268" i="7"/>
  <c r="L250" i="7"/>
  <c r="E275" i="4"/>
  <c r="R227" i="7"/>
  <c r="M240" i="4"/>
  <c r="L260" i="7"/>
  <c r="E285" i="4"/>
  <c r="M265" i="7"/>
  <c r="AB265" i="7" s="1"/>
  <c r="F290" i="4"/>
  <c r="R278" i="4"/>
  <c r="M236" i="7"/>
  <c r="F261" i="4"/>
  <c r="D249" i="4"/>
  <c r="P237" i="7"/>
  <c r="N250" i="4"/>
  <c r="H250" i="4"/>
  <c r="K262" i="4"/>
  <c r="P257" i="7"/>
  <c r="H270" i="4"/>
  <c r="J270" i="4"/>
  <c r="N270" i="4"/>
  <c r="K282" i="4"/>
  <c r="L240" i="7"/>
  <c r="E265" i="4"/>
  <c r="M215" i="7"/>
  <c r="F240" i="4"/>
  <c r="D228" i="4"/>
  <c r="Q216" i="7"/>
  <c r="L241" i="4"/>
  <c r="J229" i="4"/>
  <c r="P278" i="7"/>
  <c r="N291" i="4"/>
  <c r="K303" i="4"/>
  <c r="J291" i="4"/>
  <c r="H291" i="4"/>
  <c r="Q265" i="7"/>
  <c r="L290" i="4"/>
  <c r="F259" i="4"/>
  <c r="M234" i="7"/>
  <c r="AB234" i="7" s="1"/>
  <c r="AB203" i="7"/>
  <c r="B203" i="7"/>
  <c r="Q251" i="7"/>
  <c r="L276" i="4"/>
  <c r="M223" i="7"/>
  <c r="AB223" i="7" s="1"/>
  <c r="F248" i="4"/>
  <c r="D248" i="4" s="1"/>
  <c r="AB192" i="7"/>
  <c r="B192" i="7"/>
  <c r="M220" i="7"/>
  <c r="U233" i="4"/>
  <c r="S233" i="4" s="1"/>
  <c r="F245" i="4"/>
  <c r="R233" i="4"/>
  <c r="P233" i="4" s="1"/>
  <c r="D233" i="4"/>
  <c r="M209" i="7"/>
  <c r="U222" i="4"/>
  <c r="S222" i="4" s="1"/>
  <c r="F234" i="4"/>
  <c r="R222" i="4"/>
  <c r="P222" i="4" s="1"/>
  <c r="D222" i="4"/>
  <c r="N227" i="7"/>
  <c r="G240" i="4"/>
  <c r="AE200" i="7"/>
  <c r="AC200" i="7"/>
  <c r="B200" i="7"/>
  <c r="Q244" i="7"/>
  <c r="L269" i="4"/>
  <c r="J257" i="4"/>
  <c r="P262" i="7"/>
  <c r="H275" i="4"/>
  <c r="N275" i="4"/>
  <c r="K287" i="4"/>
  <c r="J275" i="4"/>
  <c r="Q246" i="7"/>
  <c r="L271" i="4"/>
  <c r="R225" i="7"/>
  <c r="M238" i="4"/>
  <c r="P235" i="7"/>
  <c r="H248" i="4"/>
  <c r="J248" i="4"/>
  <c r="K260" i="4"/>
  <c r="N248" i="4"/>
  <c r="R245" i="7"/>
  <c r="M258" i="4"/>
  <c r="L265" i="7"/>
  <c r="Q278" i="4"/>
  <c r="D278" i="4"/>
  <c r="E290" i="4"/>
  <c r="L255" i="7"/>
  <c r="E280" i="4"/>
  <c r="Q268" i="4"/>
  <c r="M231" i="7"/>
  <c r="R244" i="4"/>
  <c r="P244" i="4" s="1"/>
  <c r="F256" i="4"/>
  <c r="U244" i="4"/>
  <c r="S244" i="4" s="1"/>
  <c r="D244" i="4"/>
  <c r="L245" i="7"/>
  <c r="E270" i="4"/>
  <c r="Q258" i="4"/>
  <c r="R266" i="7"/>
  <c r="M279" i="4"/>
  <c r="AE239" i="7"/>
  <c r="AC239" i="7"/>
  <c r="AB197" i="7"/>
  <c r="B197" i="7" s="1"/>
  <c r="M249" i="7"/>
  <c r="AB249" i="7" s="1"/>
  <c r="F274" i="4"/>
  <c r="Q201" i="7"/>
  <c r="L226" i="4"/>
  <c r="J214" i="4"/>
  <c r="AC232" i="7"/>
  <c r="AE232" i="7"/>
  <c r="N250" i="7"/>
  <c r="G263" i="4"/>
  <c r="AC234" i="7"/>
  <c r="AE234" i="7"/>
  <c r="M230" i="7"/>
  <c r="U243" i="4"/>
  <c r="S243" i="4" s="1"/>
  <c r="F255" i="4"/>
  <c r="R243" i="4"/>
  <c r="P243" i="4" s="1"/>
  <c r="D243" i="4"/>
  <c r="Q235" i="7"/>
  <c r="L260" i="4"/>
  <c r="Q266" i="7"/>
  <c r="L291" i="4"/>
  <c r="R223" i="7"/>
  <c r="M236" i="4"/>
  <c r="N265" i="4"/>
  <c r="K277" i="4"/>
  <c r="P252" i="7"/>
  <c r="H265" i="4"/>
  <c r="AB208" i="7"/>
  <c r="B208" i="7"/>
  <c r="Q262" i="7"/>
  <c r="L287" i="4"/>
  <c r="AC189" i="7"/>
  <c r="AE189" i="7"/>
  <c r="B189" i="7"/>
  <c r="N268" i="7"/>
  <c r="G281" i="4"/>
  <c r="R250" i="7"/>
  <c r="M263" i="4"/>
  <c r="R279" i="7"/>
  <c r="M292" i="4"/>
  <c r="Q243" i="7"/>
  <c r="L268" i="4"/>
  <c r="J256" i="4"/>
  <c r="AE223" i="7"/>
  <c r="AC223" i="7"/>
  <c r="AC254" i="7"/>
  <c r="AE254" i="7"/>
  <c r="AE204" i="7"/>
  <c r="AC204" i="7"/>
  <c r="AB219" i="7"/>
  <c r="B219" i="7" s="1"/>
  <c r="J279" i="4"/>
  <c r="AE253" i="7"/>
  <c r="AC253" i="7"/>
  <c r="AC262" i="7" l="1"/>
  <c r="AE262" i="7"/>
  <c r="M242" i="7"/>
  <c r="R255" i="4"/>
  <c r="P255" i="4" s="1"/>
  <c r="F267" i="4"/>
  <c r="D255" i="4"/>
  <c r="P247" i="7"/>
  <c r="H260" i="4"/>
  <c r="J260" i="4"/>
  <c r="N260" i="4"/>
  <c r="K272" i="4"/>
  <c r="AC246" i="7"/>
  <c r="AE246" i="7"/>
  <c r="AC244" i="7"/>
  <c r="AE244" i="7"/>
  <c r="N278" i="7"/>
  <c r="G291" i="4"/>
  <c r="G261" i="4"/>
  <c r="N248" i="7"/>
  <c r="P253" i="7"/>
  <c r="N266" i="4"/>
  <c r="K278" i="4"/>
  <c r="H266" i="4"/>
  <c r="J266" i="4"/>
  <c r="L277" i="7"/>
  <c r="Q290" i="4"/>
  <c r="E302" i="4"/>
  <c r="D290" i="4"/>
  <c r="P290" i="7"/>
  <c r="H303" i="4"/>
  <c r="K315" i="4"/>
  <c r="N303" i="4"/>
  <c r="N237" i="7"/>
  <c r="G250" i="4"/>
  <c r="L261" i="7"/>
  <c r="D274" i="4"/>
  <c r="E286" i="4"/>
  <c r="M238" i="7"/>
  <c r="F263" i="4"/>
  <c r="D251" i="4"/>
  <c r="Q224" i="7"/>
  <c r="L249" i="4"/>
  <c r="J237" i="4"/>
  <c r="R246" i="7"/>
  <c r="M259" i="4"/>
  <c r="R248" i="7"/>
  <c r="M261" i="4"/>
  <c r="E272" i="4"/>
  <c r="L247" i="7"/>
  <c r="D260" i="4"/>
  <c r="R241" i="7"/>
  <c r="M254" i="4"/>
  <c r="AE266" i="7"/>
  <c r="AC266" i="7"/>
  <c r="AC201" i="7"/>
  <c r="AE201" i="7"/>
  <c r="B201" i="7"/>
  <c r="P278" i="4"/>
  <c r="M275" i="4"/>
  <c r="R262" i="7"/>
  <c r="AB209" i="7"/>
  <c r="B209" i="7"/>
  <c r="M246" i="7"/>
  <c r="AB246" i="7" s="1"/>
  <c r="F271" i="4"/>
  <c r="R278" i="7"/>
  <c r="M291" i="4"/>
  <c r="P269" i="7"/>
  <c r="N282" i="4"/>
  <c r="K294" i="4"/>
  <c r="H282" i="4"/>
  <c r="J282" i="4"/>
  <c r="R237" i="7"/>
  <c r="M250" i="4"/>
  <c r="E297" i="4"/>
  <c r="L272" i="7"/>
  <c r="AB226" i="7"/>
  <c r="B226" i="7"/>
  <c r="AC212" i="7"/>
  <c r="B212" i="7" s="1"/>
  <c r="AE212" i="7"/>
  <c r="R291" i="7"/>
  <c r="M304" i="4"/>
  <c r="L275" i="7"/>
  <c r="E300" i="4"/>
  <c r="G259" i="4"/>
  <c r="N246" i="7"/>
  <c r="P274" i="7"/>
  <c r="K299" i="4"/>
  <c r="H287" i="4"/>
  <c r="N287" i="4"/>
  <c r="J287" i="4"/>
  <c r="N252" i="7"/>
  <c r="G265" i="4"/>
  <c r="R280" i="7"/>
  <c r="M293" i="4"/>
  <c r="N291" i="7"/>
  <c r="G304" i="4"/>
  <c r="Q269" i="7"/>
  <c r="L294" i="4"/>
  <c r="Q228" i="7"/>
  <c r="L253" i="4"/>
  <c r="J241" i="4"/>
  <c r="L252" i="7"/>
  <c r="E277" i="4"/>
  <c r="L262" i="7"/>
  <c r="E287" i="4"/>
  <c r="R239" i="7"/>
  <c r="M252" i="4"/>
  <c r="AB220" i="7"/>
  <c r="B220" i="7"/>
  <c r="AC216" i="7"/>
  <c r="AE216" i="7"/>
  <c r="P249" i="7"/>
  <c r="N262" i="4"/>
  <c r="K274" i="4"/>
  <c r="H262" i="4"/>
  <c r="M277" i="7"/>
  <c r="AB277" i="7" s="1"/>
  <c r="R290" i="4"/>
  <c r="F302" i="4"/>
  <c r="P260" i="7"/>
  <c r="H273" i="4"/>
  <c r="K285" i="4"/>
  <c r="N273" i="4"/>
  <c r="N241" i="7"/>
  <c r="B241" i="7" s="1"/>
  <c r="G254" i="4"/>
  <c r="Q278" i="7"/>
  <c r="L303" i="4"/>
  <c r="AB230" i="7"/>
  <c r="B230" i="7"/>
  <c r="Q213" i="7"/>
  <c r="L238" i="4"/>
  <c r="J226" i="4"/>
  <c r="M243" i="7"/>
  <c r="F268" i="4"/>
  <c r="R256" i="4"/>
  <c r="P256" i="4" s="1"/>
  <c r="D256" i="4"/>
  <c r="N235" i="7"/>
  <c r="G248" i="4"/>
  <c r="Q255" i="7"/>
  <c r="L280" i="4"/>
  <c r="J268" i="4"/>
  <c r="M227" i="7"/>
  <c r="F252" i="4"/>
  <c r="D240" i="4"/>
  <c r="P292" i="7"/>
  <c r="H305" i="4"/>
  <c r="N305" i="4"/>
  <c r="K317" i="4"/>
  <c r="N239" i="7"/>
  <c r="G252" i="4"/>
  <c r="P258" i="7"/>
  <c r="H271" i="4"/>
  <c r="J271" i="4"/>
  <c r="N271" i="4"/>
  <c r="K283" i="4"/>
  <c r="B235" i="7"/>
  <c r="AC243" i="7"/>
  <c r="AE243" i="7"/>
  <c r="AC235" i="7"/>
  <c r="AE235" i="7"/>
  <c r="E282" i="4"/>
  <c r="Q270" i="4"/>
  <c r="L257" i="7"/>
  <c r="Q277" i="7"/>
  <c r="L302" i="4"/>
  <c r="AB215" i="7"/>
  <c r="B215" i="7"/>
  <c r="P264" i="7"/>
  <c r="N277" i="4"/>
  <c r="K289" i="4"/>
  <c r="H277" i="4"/>
  <c r="L267" i="7"/>
  <c r="E292" i="4"/>
  <c r="Q280" i="4"/>
  <c r="B223" i="7"/>
  <c r="Q263" i="7"/>
  <c r="L288" i="4"/>
  <c r="AC265" i="7"/>
  <c r="AE265" i="7"/>
  <c r="N257" i="7"/>
  <c r="G270" i="4"/>
  <c r="M248" i="7"/>
  <c r="F273" i="4"/>
  <c r="D261" i="4"/>
  <c r="P251" i="7"/>
  <c r="H264" i="4"/>
  <c r="J264" i="4"/>
  <c r="N264" i="4"/>
  <c r="K276" i="4"/>
  <c r="L246" i="7"/>
  <c r="D259" i="4"/>
  <c r="E271" i="4"/>
  <c r="AC257" i="7"/>
  <c r="AE257" i="7"/>
  <c r="M216" i="7"/>
  <c r="F241" i="4"/>
  <c r="D229" i="4"/>
  <c r="M221" i="7"/>
  <c r="R234" i="4"/>
  <c r="P234" i="4" s="1"/>
  <c r="U234" i="4"/>
  <c r="S234" i="4" s="1"/>
  <c r="F246" i="4"/>
  <c r="D234" i="4"/>
  <c r="Q247" i="7"/>
  <c r="L272" i="4"/>
  <c r="M261" i="7"/>
  <c r="AB261" i="7" s="1"/>
  <c r="F286" i="4"/>
  <c r="AB231" i="7"/>
  <c r="B231" i="7" s="1"/>
  <c r="G275" i="4"/>
  <c r="N262" i="7"/>
  <c r="M235" i="7"/>
  <c r="AB235" i="7" s="1"/>
  <c r="F260" i="4"/>
  <c r="R257" i="7"/>
  <c r="M270" i="4"/>
  <c r="L280" i="7"/>
  <c r="Q293" i="4"/>
  <c r="E305" i="4"/>
  <c r="H316" i="4"/>
  <c r="P303" i="7"/>
  <c r="N316" i="4"/>
  <c r="K328" i="4"/>
  <c r="L299" i="4"/>
  <c r="Q274" i="7"/>
  <c r="R252" i="7"/>
  <c r="M265" i="4"/>
  <c r="R235" i="7"/>
  <c r="M248" i="4"/>
  <c r="Q258" i="7"/>
  <c r="L283" i="4"/>
  <c r="Q256" i="7"/>
  <c r="L281" i="4"/>
  <c r="J269" i="4"/>
  <c r="M232" i="7"/>
  <c r="U245" i="4"/>
  <c r="S245" i="4" s="1"/>
  <c r="F257" i="4"/>
  <c r="R245" i="4"/>
  <c r="P245" i="4" s="1"/>
  <c r="D245" i="4"/>
  <c r="AC251" i="7"/>
  <c r="AE251" i="7"/>
  <c r="AB236" i="7"/>
  <c r="N280" i="7"/>
  <c r="G293" i="4"/>
  <c r="E291" i="4"/>
  <c r="Q279" i="4"/>
  <c r="L266" i="7"/>
  <c r="AB204" i="7"/>
  <c r="B204" i="7"/>
  <c r="L278" i="7" l="1"/>
  <c r="E303" i="4"/>
  <c r="Q291" i="4"/>
  <c r="AE258" i="7"/>
  <c r="AC258" i="7"/>
  <c r="P276" i="7"/>
  <c r="H289" i="4"/>
  <c r="K301" i="4"/>
  <c r="N289" i="4"/>
  <c r="AB227" i="7"/>
  <c r="B227" i="7"/>
  <c r="E309" i="4"/>
  <c r="L284" i="7"/>
  <c r="M244" i="7"/>
  <c r="R257" i="4"/>
  <c r="P257" i="4" s="1"/>
  <c r="F269" i="4"/>
  <c r="D257" i="4"/>
  <c r="N317" i="4"/>
  <c r="K329" i="4"/>
  <c r="P304" i="7"/>
  <c r="H317" i="4"/>
  <c r="M255" i="7"/>
  <c r="R268" i="4"/>
  <c r="P268" i="4" s="1"/>
  <c r="F280" i="4"/>
  <c r="D268" i="4"/>
  <c r="Q281" i="7"/>
  <c r="L306" i="4"/>
  <c r="R253" i="7"/>
  <c r="M266" i="4"/>
  <c r="P263" i="7"/>
  <c r="N276" i="4"/>
  <c r="K288" i="4"/>
  <c r="H276" i="4"/>
  <c r="J276" i="4"/>
  <c r="AB248" i="7"/>
  <c r="AB243" i="7"/>
  <c r="B243" i="7"/>
  <c r="AC269" i="7"/>
  <c r="AE269" i="7"/>
  <c r="L287" i="7"/>
  <c r="E312" i="4"/>
  <c r="AE224" i="7"/>
  <c r="AC224" i="7"/>
  <c r="B224" i="7"/>
  <c r="L289" i="7"/>
  <c r="D302" i="4"/>
  <c r="Q302" i="4"/>
  <c r="P302" i="4" s="1"/>
  <c r="E314" i="4"/>
  <c r="M254" i="7"/>
  <c r="F279" i="4"/>
  <c r="R267" i="4"/>
  <c r="P267" i="4" s="1"/>
  <c r="D267" i="4"/>
  <c r="N303" i="7"/>
  <c r="G316" i="4"/>
  <c r="AE247" i="7"/>
  <c r="AC247" i="7"/>
  <c r="AB216" i="7"/>
  <c r="B216" i="7" s="1"/>
  <c r="L279" i="7"/>
  <c r="Q292" i="4"/>
  <c r="E304" i="4"/>
  <c r="P290" i="4"/>
  <c r="P259" i="7"/>
  <c r="N272" i="4"/>
  <c r="K284" i="4"/>
  <c r="H272" i="4"/>
  <c r="J272" i="4"/>
  <c r="L293" i="4"/>
  <c r="Q268" i="7"/>
  <c r="J281" i="4"/>
  <c r="L292" i="7"/>
  <c r="Q305" i="4"/>
  <c r="E317" i="4"/>
  <c r="G264" i="4"/>
  <c r="N251" i="7"/>
  <c r="N258" i="7"/>
  <c r="G271" i="4"/>
  <c r="AC213" i="7"/>
  <c r="AE213" i="7"/>
  <c r="B213" i="7"/>
  <c r="R260" i="7"/>
  <c r="M273" i="4"/>
  <c r="N249" i="7"/>
  <c r="G262" i="4"/>
  <c r="N274" i="7"/>
  <c r="G287" i="4"/>
  <c r="P281" i="7"/>
  <c r="J294" i="4"/>
  <c r="H294" i="4"/>
  <c r="N294" i="4"/>
  <c r="K306" i="4"/>
  <c r="M250" i="7"/>
  <c r="F275" i="4"/>
  <c r="D263" i="4"/>
  <c r="R290" i="7"/>
  <c r="M303" i="4"/>
  <c r="R247" i="7"/>
  <c r="M260" i="4"/>
  <c r="AB242" i="7"/>
  <c r="B242" i="7" s="1"/>
  <c r="P315" i="7"/>
  <c r="N328" i="4"/>
  <c r="K340" i="4"/>
  <c r="H328" i="4"/>
  <c r="AE263" i="7"/>
  <c r="AC263" i="7"/>
  <c r="Q290" i="7"/>
  <c r="L315" i="4"/>
  <c r="J303" i="4"/>
  <c r="R264" i="7"/>
  <c r="M277" i="4"/>
  <c r="AE278" i="7"/>
  <c r="AC278" i="7"/>
  <c r="M289" i="7"/>
  <c r="AB289" i="7" s="1"/>
  <c r="R302" i="4"/>
  <c r="F314" i="4"/>
  <c r="L274" i="7"/>
  <c r="E299" i="4"/>
  <c r="B247" i="7"/>
  <c r="P270" i="7"/>
  <c r="N283" i="4"/>
  <c r="H283" i="4"/>
  <c r="K295" i="4"/>
  <c r="J283" i="4"/>
  <c r="M247" i="7"/>
  <c r="AB247" i="7" s="1"/>
  <c r="F272" i="4"/>
  <c r="M228" i="7"/>
  <c r="F253" i="4"/>
  <c r="D241" i="4"/>
  <c r="R258" i="7"/>
  <c r="M271" i="4"/>
  <c r="Q267" i="7"/>
  <c r="L292" i="4"/>
  <c r="J280" i="4"/>
  <c r="Q282" i="4"/>
  <c r="L269" i="7"/>
  <c r="E294" i="4"/>
  <c r="N292" i="7"/>
  <c r="G305" i="4"/>
  <c r="AE255" i="7"/>
  <c r="AC255" i="7"/>
  <c r="L250" i="4"/>
  <c r="Q225" i="7"/>
  <c r="J238" i="4"/>
  <c r="L264" i="7"/>
  <c r="E289" i="4"/>
  <c r="N269" i="7"/>
  <c r="G282" i="4"/>
  <c r="AC274" i="7"/>
  <c r="AE274" i="7"/>
  <c r="M233" i="7"/>
  <c r="R246" i="4"/>
  <c r="P246" i="4" s="1"/>
  <c r="U246" i="4"/>
  <c r="S246" i="4" s="1"/>
  <c r="F258" i="4"/>
  <c r="D246" i="4"/>
  <c r="N264" i="7"/>
  <c r="G277" i="4"/>
  <c r="P272" i="7"/>
  <c r="H285" i="4"/>
  <c r="N285" i="4"/>
  <c r="K297" i="4"/>
  <c r="P261" i="7"/>
  <c r="K286" i="4"/>
  <c r="N274" i="4"/>
  <c r="H274" i="4"/>
  <c r="P286" i="7"/>
  <c r="J299" i="4"/>
  <c r="H299" i="4"/>
  <c r="K311" i="4"/>
  <c r="N299" i="4"/>
  <c r="R269" i="7"/>
  <c r="M282" i="4"/>
  <c r="AB238" i="7"/>
  <c r="B238" i="7"/>
  <c r="P302" i="7"/>
  <c r="H315" i="4"/>
  <c r="N315" i="4"/>
  <c r="K327" i="4"/>
  <c r="AC228" i="7"/>
  <c r="AE228" i="7"/>
  <c r="P265" i="7"/>
  <c r="J278" i="4"/>
  <c r="K290" i="4"/>
  <c r="H278" i="4"/>
  <c r="N278" i="4"/>
  <c r="R303" i="7"/>
  <c r="M316" i="4"/>
  <c r="M273" i="7"/>
  <c r="AB273" i="7" s="1"/>
  <c r="F298" i="4"/>
  <c r="AB221" i="7"/>
  <c r="B221" i="7" s="1"/>
  <c r="B246" i="7"/>
  <c r="M260" i="7"/>
  <c r="F285" i="4"/>
  <c r="D273" i="4"/>
  <c r="M258" i="7"/>
  <c r="AB258" i="7" s="1"/>
  <c r="F283" i="4"/>
  <c r="L259" i="7"/>
  <c r="E284" i="4"/>
  <c r="Q236" i="7"/>
  <c r="L261" i="4"/>
  <c r="J249" i="4"/>
  <c r="AB232" i="7"/>
  <c r="B232" i="7"/>
  <c r="Q259" i="7"/>
  <c r="L284" i="4"/>
  <c r="R251" i="7"/>
  <c r="M264" i="4"/>
  <c r="R292" i="7"/>
  <c r="M305" i="4"/>
  <c r="R274" i="7"/>
  <c r="M287" i="4"/>
  <c r="AE256" i="7"/>
  <c r="AC256" i="7"/>
  <c r="Q289" i="7"/>
  <c r="L314" i="4"/>
  <c r="Q270" i="7"/>
  <c r="L295" i="4"/>
  <c r="Q286" i="7"/>
  <c r="L311" i="4"/>
  <c r="L258" i="7"/>
  <c r="E283" i="4"/>
  <c r="D271" i="4"/>
  <c r="Q275" i="7"/>
  <c r="L300" i="4"/>
  <c r="AC277" i="7"/>
  <c r="AE277" i="7"/>
  <c r="M239" i="7"/>
  <c r="F264" i="4"/>
  <c r="D252" i="4"/>
  <c r="N260" i="7"/>
  <c r="G273" i="4"/>
  <c r="R249" i="7"/>
  <c r="M262" i="4"/>
  <c r="Q240" i="7"/>
  <c r="L265" i="4"/>
  <c r="J253" i="4"/>
  <c r="L273" i="7"/>
  <c r="D286" i="4"/>
  <c r="E298" i="4"/>
  <c r="N290" i="7"/>
  <c r="G303" i="4"/>
  <c r="N253" i="7"/>
  <c r="B253" i="7" s="1"/>
  <c r="G266" i="4"/>
  <c r="N247" i="7"/>
  <c r="G260" i="4"/>
  <c r="L307" i="4" l="1"/>
  <c r="Q282" i="7"/>
  <c r="N302" i="7"/>
  <c r="G315" i="4"/>
  <c r="G299" i="4"/>
  <c r="N286" i="7"/>
  <c r="N297" i="4"/>
  <c r="P284" i="7"/>
  <c r="K309" i="4"/>
  <c r="H297" i="4"/>
  <c r="M245" i="7"/>
  <c r="R258" i="4"/>
  <c r="P258" i="4" s="1"/>
  <c r="F270" i="4"/>
  <c r="D258" i="4"/>
  <c r="Q279" i="7"/>
  <c r="L304" i="4"/>
  <c r="J292" i="4"/>
  <c r="AB228" i="7"/>
  <c r="B228" i="7"/>
  <c r="Q280" i="7"/>
  <c r="L305" i="4"/>
  <c r="J293" i="4"/>
  <c r="N272" i="7"/>
  <c r="G285" i="4"/>
  <c r="AB233" i="7"/>
  <c r="B233" i="7"/>
  <c r="P327" i="7"/>
  <c r="K352" i="4"/>
  <c r="H340" i="4"/>
  <c r="N340" i="4"/>
  <c r="R263" i="7"/>
  <c r="M276" i="4"/>
  <c r="R280" i="4"/>
  <c r="P280" i="4" s="1"/>
  <c r="F292" i="4"/>
  <c r="M267" i="7"/>
  <c r="D280" i="4"/>
  <c r="R265" i="7"/>
  <c r="M278" i="4"/>
  <c r="P273" i="7"/>
  <c r="N286" i="4"/>
  <c r="K298" i="4"/>
  <c r="H286" i="4"/>
  <c r="AC225" i="7"/>
  <c r="AE225" i="7"/>
  <c r="B225" i="7"/>
  <c r="N270" i="7"/>
  <c r="G283" i="4"/>
  <c r="Q302" i="7"/>
  <c r="L327" i="4"/>
  <c r="J284" i="4"/>
  <c r="P271" i="7"/>
  <c r="H284" i="4"/>
  <c r="K296" i="4"/>
  <c r="N284" i="4"/>
  <c r="M256" i="7"/>
  <c r="F281" i="4"/>
  <c r="R269" i="4"/>
  <c r="P269" i="4" s="1"/>
  <c r="D269" i="4"/>
  <c r="R276" i="7"/>
  <c r="M289" i="4"/>
  <c r="AE259" i="7"/>
  <c r="AC259" i="7"/>
  <c r="M285" i="7"/>
  <c r="AB285" i="7" s="1"/>
  <c r="F310" i="4"/>
  <c r="R272" i="7"/>
  <c r="M285" i="4"/>
  <c r="L276" i="7"/>
  <c r="E301" i="4"/>
  <c r="M259" i="7"/>
  <c r="AB259" i="7" s="1"/>
  <c r="F284" i="4"/>
  <c r="R281" i="7"/>
  <c r="M294" i="4"/>
  <c r="Q293" i="7"/>
  <c r="L318" i="4"/>
  <c r="L296" i="7"/>
  <c r="E321" i="4"/>
  <c r="AE275" i="7"/>
  <c r="AC275" i="7"/>
  <c r="N315" i="7"/>
  <c r="G328" i="4"/>
  <c r="Q304" i="4"/>
  <c r="L291" i="7"/>
  <c r="E316" i="4"/>
  <c r="N263" i="7"/>
  <c r="G276" i="4"/>
  <c r="AE281" i="7"/>
  <c r="AC281" i="7"/>
  <c r="Q301" i="7"/>
  <c r="L326" i="4"/>
  <c r="N261" i="7"/>
  <c r="G274" i="4"/>
  <c r="L281" i="7"/>
  <c r="E306" i="4"/>
  <c r="Q294" i="4"/>
  <c r="P275" i="7"/>
  <c r="J288" i="4"/>
  <c r="K300" i="4"/>
  <c r="H288" i="4"/>
  <c r="N288" i="4"/>
  <c r="R304" i="7"/>
  <c r="M317" i="4"/>
  <c r="B258" i="7"/>
  <c r="AE236" i="7"/>
  <c r="AC236" i="7"/>
  <c r="B236" i="7" s="1"/>
  <c r="H327" i="4"/>
  <c r="P314" i="7"/>
  <c r="N327" i="4"/>
  <c r="K339" i="4"/>
  <c r="J327" i="4"/>
  <c r="N265" i="7"/>
  <c r="B265" i="7" s="1"/>
  <c r="G278" i="4"/>
  <c r="R302" i="7"/>
  <c r="M315" i="4"/>
  <c r="R286" i="7"/>
  <c r="M299" i="4"/>
  <c r="Q237" i="7"/>
  <c r="L262" i="4"/>
  <c r="J250" i="4"/>
  <c r="M283" i="4"/>
  <c r="R270" i="7"/>
  <c r="AC290" i="7"/>
  <c r="AE290" i="7"/>
  <c r="M262" i="7"/>
  <c r="F287" i="4"/>
  <c r="D275" i="4"/>
  <c r="M272" i="4"/>
  <c r="R259" i="7"/>
  <c r="F291" i="4"/>
  <c r="R279" i="4"/>
  <c r="P279" i="4" s="1"/>
  <c r="M266" i="7"/>
  <c r="D279" i="4"/>
  <c r="AB255" i="7"/>
  <c r="B255" i="7"/>
  <c r="L290" i="7"/>
  <c r="Q303" i="4"/>
  <c r="E315" i="4"/>
  <c r="P293" i="7"/>
  <c r="H306" i="4"/>
  <c r="J306" i="4"/>
  <c r="N306" i="4"/>
  <c r="K318" i="4"/>
  <c r="L301" i="7"/>
  <c r="Q314" i="4"/>
  <c r="D314" i="4"/>
  <c r="E326" i="4"/>
  <c r="E324" i="4"/>
  <c r="L299" i="7"/>
  <c r="N304" i="7"/>
  <c r="G317" i="4"/>
  <c r="N276" i="7"/>
  <c r="G289" i="4"/>
  <c r="D298" i="4"/>
  <c r="L285" i="7"/>
  <c r="E310" i="4"/>
  <c r="Q287" i="7"/>
  <c r="L312" i="4"/>
  <c r="AE270" i="7"/>
  <c r="AC270" i="7"/>
  <c r="M270" i="7"/>
  <c r="AB270" i="7" s="1"/>
  <c r="F295" i="4"/>
  <c r="AE267" i="7"/>
  <c r="AC267" i="7"/>
  <c r="L286" i="7"/>
  <c r="E311" i="4"/>
  <c r="AE268" i="7"/>
  <c r="AC268" i="7"/>
  <c r="N281" i="7"/>
  <c r="G294" i="4"/>
  <c r="P316" i="7"/>
  <c r="N329" i="4"/>
  <c r="K341" i="4"/>
  <c r="H329" i="4"/>
  <c r="L270" i="7"/>
  <c r="D283" i="4"/>
  <c r="E295" i="4"/>
  <c r="AC289" i="7"/>
  <c r="AE289" i="7"/>
  <c r="Q248" i="7"/>
  <c r="L273" i="4"/>
  <c r="J261" i="4"/>
  <c r="F297" i="4"/>
  <c r="M272" i="7"/>
  <c r="D285" i="4"/>
  <c r="R261" i="7"/>
  <c r="M274" i="4"/>
  <c r="J295" i="4"/>
  <c r="P282" i="7"/>
  <c r="N295" i="4"/>
  <c r="K307" i="4"/>
  <c r="H295" i="4"/>
  <c r="M301" i="7"/>
  <c r="AB301" i="7" s="1"/>
  <c r="F326" i="4"/>
  <c r="R314" i="4"/>
  <c r="R315" i="7"/>
  <c r="M328" i="4"/>
  <c r="L304" i="7"/>
  <c r="E329" i="4"/>
  <c r="Q317" i="4"/>
  <c r="N259" i="7"/>
  <c r="G272" i="4"/>
  <c r="M251" i="7"/>
  <c r="F276" i="4"/>
  <c r="D264" i="4"/>
  <c r="AB260" i="7"/>
  <c r="Q252" i="7"/>
  <c r="L277" i="4"/>
  <c r="J265" i="4"/>
  <c r="AB239" i="7"/>
  <c r="B239" i="7"/>
  <c r="Q298" i="7"/>
  <c r="L323" i="4"/>
  <c r="L271" i="7"/>
  <c r="D284" i="4"/>
  <c r="E296" i="4"/>
  <c r="AC240" i="7"/>
  <c r="AE240" i="7"/>
  <c r="AE286" i="7"/>
  <c r="AC286" i="7"/>
  <c r="L296" i="4"/>
  <c r="Q271" i="7"/>
  <c r="D272" i="4"/>
  <c r="P277" i="7"/>
  <c r="N290" i="4"/>
  <c r="K302" i="4"/>
  <c r="H290" i="4"/>
  <c r="J290" i="4"/>
  <c r="J315" i="4"/>
  <c r="P298" i="7"/>
  <c r="H311" i="4"/>
  <c r="J311" i="4"/>
  <c r="N311" i="4"/>
  <c r="K323" i="4"/>
  <c r="M240" i="7"/>
  <c r="F265" i="4"/>
  <c r="D253" i="4"/>
  <c r="AB250" i="7"/>
  <c r="B250" i="7" s="1"/>
  <c r="AB254" i="7"/>
  <c r="B254" i="7"/>
  <c r="AB244" i="7"/>
  <c r="B244" i="7"/>
  <c r="P288" i="7"/>
  <c r="N301" i="4"/>
  <c r="K313" i="4"/>
  <c r="H301" i="4"/>
  <c r="AE271" i="7" l="1"/>
  <c r="AC271" i="7"/>
  <c r="L282" i="7"/>
  <c r="D295" i="4"/>
  <c r="E307" i="4"/>
  <c r="M263" i="7"/>
  <c r="F288" i="4"/>
  <c r="D276" i="4"/>
  <c r="R282" i="7"/>
  <c r="M295" i="4"/>
  <c r="M282" i="7"/>
  <c r="AB282" i="7" s="1"/>
  <c r="F307" i="4"/>
  <c r="L313" i="7"/>
  <c r="E338" i="4"/>
  <c r="Q326" i="4"/>
  <c r="D326" i="4"/>
  <c r="AB266" i="7"/>
  <c r="B266" i="7"/>
  <c r="AB262" i="7"/>
  <c r="B262" i="7"/>
  <c r="AC237" i="7"/>
  <c r="B237" i="7" s="1"/>
  <c r="AE237" i="7"/>
  <c r="P326" i="7"/>
  <c r="J339" i="4"/>
  <c r="N339" i="4"/>
  <c r="K351" i="4"/>
  <c r="H339" i="4"/>
  <c r="AC301" i="7"/>
  <c r="AE301" i="7"/>
  <c r="Q305" i="7"/>
  <c r="L330" i="4"/>
  <c r="N271" i="7"/>
  <c r="G284" i="4"/>
  <c r="P289" i="7"/>
  <c r="N302" i="4"/>
  <c r="K314" i="4"/>
  <c r="H302" i="4"/>
  <c r="J302" i="4"/>
  <c r="AB251" i="7"/>
  <c r="B251" i="7"/>
  <c r="N316" i="7"/>
  <c r="G329" i="4"/>
  <c r="R314" i="7"/>
  <c r="M327" i="4"/>
  <c r="AC293" i="7"/>
  <c r="AE293" i="7"/>
  <c r="R327" i="7"/>
  <c r="M340" i="4"/>
  <c r="AC248" i="7"/>
  <c r="B248" i="7" s="1"/>
  <c r="AE248" i="7"/>
  <c r="P328" i="7"/>
  <c r="H341" i="4"/>
  <c r="N341" i="4"/>
  <c r="K353" i="4"/>
  <c r="P314" i="4"/>
  <c r="L302" i="7"/>
  <c r="E327" i="4"/>
  <c r="Q315" i="4"/>
  <c r="M278" i="7"/>
  <c r="F303" i="4"/>
  <c r="R291" i="4"/>
  <c r="P291" i="4" s="1"/>
  <c r="D291" i="4"/>
  <c r="R275" i="7"/>
  <c r="M288" i="4"/>
  <c r="L293" i="7"/>
  <c r="E318" i="4"/>
  <c r="Q306" i="4"/>
  <c r="N327" i="7"/>
  <c r="G340" i="4"/>
  <c r="N284" i="7"/>
  <c r="G297" i="4"/>
  <c r="B259" i="7"/>
  <c r="L303" i="7"/>
  <c r="E328" i="4"/>
  <c r="Q316" i="4"/>
  <c r="L308" i="4"/>
  <c r="Q283" i="7"/>
  <c r="AC298" i="7"/>
  <c r="AE298" i="7"/>
  <c r="L316" i="7"/>
  <c r="E341" i="4"/>
  <c r="Q329" i="4"/>
  <c r="P294" i="7"/>
  <c r="N307" i="4"/>
  <c r="J307" i="4"/>
  <c r="H307" i="4"/>
  <c r="K319" i="4"/>
  <c r="M284" i="7"/>
  <c r="F309" i="4"/>
  <c r="D297" i="4"/>
  <c r="L311" i="7"/>
  <c r="E336" i="4"/>
  <c r="N293" i="7"/>
  <c r="G306" i="4"/>
  <c r="M274" i="7"/>
  <c r="F299" i="4"/>
  <c r="D287" i="4"/>
  <c r="Q249" i="7"/>
  <c r="L274" i="4"/>
  <c r="J262" i="4"/>
  <c r="Q313" i="7"/>
  <c r="L338" i="4"/>
  <c r="E313" i="4"/>
  <c r="L288" i="7"/>
  <c r="P283" i="7"/>
  <c r="H296" i="4"/>
  <c r="K308" i="4"/>
  <c r="N296" i="4"/>
  <c r="J296" i="4"/>
  <c r="L283" i="7"/>
  <c r="E308" i="4"/>
  <c r="D296" i="4"/>
  <c r="L298" i="7"/>
  <c r="E323" i="4"/>
  <c r="N314" i="7"/>
  <c r="G327" i="4"/>
  <c r="N275" i="7"/>
  <c r="G288" i="4"/>
  <c r="F322" i="4"/>
  <c r="M297" i="7"/>
  <c r="AB297" i="7" s="1"/>
  <c r="M268" i="7"/>
  <c r="R281" i="4"/>
  <c r="P281" i="4" s="1"/>
  <c r="F293" i="4"/>
  <c r="D281" i="4"/>
  <c r="Q314" i="7"/>
  <c r="L339" i="4"/>
  <c r="N273" i="7"/>
  <c r="G286" i="4"/>
  <c r="AB267" i="7"/>
  <c r="B267" i="7"/>
  <c r="P339" i="7"/>
  <c r="N352" i="4"/>
  <c r="H352" i="4"/>
  <c r="Q291" i="7"/>
  <c r="L316" i="4"/>
  <c r="J304" i="4"/>
  <c r="P296" i="7"/>
  <c r="N309" i="4"/>
  <c r="K321" i="4"/>
  <c r="H309" i="4"/>
  <c r="AC282" i="7"/>
  <c r="AE282" i="7"/>
  <c r="M301" i="4"/>
  <c r="R288" i="7"/>
  <c r="B271" i="7"/>
  <c r="AC287" i="7"/>
  <c r="AE287" i="7"/>
  <c r="R293" i="7"/>
  <c r="M306" i="4"/>
  <c r="L308" i="7"/>
  <c r="E333" i="4"/>
  <c r="P285" i="7"/>
  <c r="H298" i="4"/>
  <c r="K310" i="4"/>
  <c r="N298" i="4"/>
  <c r="Q292" i="7"/>
  <c r="L317" i="4"/>
  <c r="J305" i="4"/>
  <c r="R284" i="7"/>
  <c r="M297" i="4"/>
  <c r="Q310" i="7"/>
  <c r="L335" i="4"/>
  <c r="N282" i="7"/>
  <c r="G295" i="4"/>
  <c r="AB272" i="7"/>
  <c r="L297" i="7"/>
  <c r="D310" i="4"/>
  <c r="E322" i="4"/>
  <c r="R271" i="7"/>
  <c r="M284" i="4"/>
  <c r="M286" i="4"/>
  <c r="R273" i="7"/>
  <c r="AE280" i="7"/>
  <c r="AC280" i="7"/>
  <c r="M257" i="7"/>
  <c r="F282" i="4"/>
  <c r="R270" i="4"/>
  <c r="P270" i="4" s="1"/>
  <c r="D270" i="4"/>
  <c r="M252" i="7"/>
  <c r="F277" i="4"/>
  <c r="D265" i="4"/>
  <c r="B270" i="7"/>
  <c r="AB240" i="7"/>
  <c r="B240" i="7" s="1"/>
  <c r="N277" i="7"/>
  <c r="B277" i="7" s="1"/>
  <c r="G290" i="4"/>
  <c r="AB245" i="7"/>
  <c r="B245" i="7" s="1"/>
  <c r="P310" i="7"/>
  <c r="N323" i="4"/>
  <c r="K335" i="4"/>
  <c r="H323" i="4"/>
  <c r="J323" i="4"/>
  <c r="L285" i="4"/>
  <c r="Q260" i="7"/>
  <c r="J273" i="4"/>
  <c r="R298" i="7"/>
  <c r="M311" i="4"/>
  <c r="R277" i="7"/>
  <c r="M290" i="4"/>
  <c r="N288" i="7"/>
  <c r="G301" i="4"/>
  <c r="Q264" i="7"/>
  <c r="L289" i="4"/>
  <c r="J277" i="4"/>
  <c r="R316" i="7"/>
  <c r="M329" i="4"/>
  <c r="P300" i="7"/>
  <c r="N313" i="4"/>
  <c r="K325" i="4"/>
  <c r="H313" i="4"/>
  <c r="N298" i="7"/>
  <c r="G311" i="4"/>
  <c r="AC252" i="7"/>
  <c r="AE252" i="7"/>
  <c r="M313" i="7"/>
  <c r="AB313" i="7" s="1"/>
  <c r="F338" i="4"/>
  <c r="R326" i="4"/>
  <c r="Q299" i="7"/>
  <c r="L324" i="4"/>
  <c r="P305" i="7"/>
  <c r="N318" i="4"/>
  <c r="K330" i="4"/>
  <c r="H318" i="4"/>
  <c r="J318" i="4"/>
  <c r="H300" i="4"/>
  <c r="P287" i="7"/>
  <c r="J300" i="4"/>
  <c r="K312" i="4"/>
  <c r="N300" i="4"/>
  <c r="M271" i="7"/>
  <c r="AB271" i="7" s="1"/>
  <c r="F296" i="4"/>
  <c r="AB256" i="7"/>
  <c r="B256" i="7" s="1"/>
  <c r="AC302" i="7"/>
  <c r="AE302" i="7"/>
  <c r="M279" i="7"/>
  <c r="R292" i="4"/>
  <c r="P292" i="4" s="1"/>
  <c r="F304" i="4"/>
  <c r="D292" i="4"/>
  <c r="AC279" i="7"/>
  <c r="AE279" i="7"/>
  <c r="Q294" i="7"/>
  <c r="L319" i="4"/>
  <c r="AC260" i="7" l="1"/>
  <c r="B260" i="7" s="1"/>
  <c r="AE260" i="7"/>
  <c r="AB252" i="7"/>
  <c r="B252" i="7" s="1"/>
  <c r="R339" i="7"/>
  <c r="M352" i="4"/>
  <c r="AC249" i="7"/>
  <c r="B249" i="7" s="1"/>
  <c r="AE249" i="7"/>
  <c r="R294" i="7"/>
  <c r="M307" i="4"/>
  <c r="AE283" i="7"/>
  <c r="AC283" i="7"/>
  <c r="L325" i="7"/>
  <c r="D338" i="4"/>
  <c r="E350" i="4"/>
  <c r="Q338" i="4"/>
  <c r="P338" i="4" s="1"/>
  <c r="Q304" i="7"/>
  <c r="L329" i="4"/>
  <c r="J317" i="4"/>
  <c r="N326" i="7"/>
  <c r="G339" i="4"/>
  <c r="M294" i="7"/>
  <c r="AB294" i="7" s="1"/>
  <c r="F319" i="4"/>
  <c r="R287" i="7"/>
  <c r="M300" i="4"/>
  <c r="P317" i="7"/>
  <c r="J330" i="4"/>
  <c r="N330" i="4"/>
  <c r="K342" i="4"/>
  <c r="H330" i="4"/>
  <c r="N310" i="7"/>
  <c r="G323" i="4"/>
  <c r="M269" i="7"/>
  <c r="R282" i="4"/>
  <c r="P282" i="4" s="1"/>
  <c r="F294" i="4"/>
  <c r="D282" i="4"/>
  <c r="AC292" i="7"/>
  <c r="AE292" i="7"/>
  <c r="AB268" i="7"/>
  <c r="B268" i="7"/>
  <c r="AB274" i="7"/>
  <c r="B274" i="7"/>
  <c r="M296" i="7"/>
  <c r="F321" i="4"/>
  <c r="D309" i="4"/>
  <c r="L328" i="7"/>
  <c r="E353" i="4"/>
  <c r="Q341" i="4"/>
  <c r="M290" i="7"/>
  <c r="R303" i="4"/>
  <c r="P303" i="4" s="1"/>
  <c r="F315" i="4"/>
  <c r="D303" i="4"/>
  <c r="R328" i="7"/>
  <c r="M341" i="4"/>
  <c r="K363" i="4"/>
  <c r="H351" i="4"/>
  <c r="P338" i="7"/>
  <c r="N351" i="4"/>
  <c r="L294" i="7"/>
  <c r="E319" i="4"/>
  <c r="D307" i="4"/>
  <c r="H321" i="4"/>
  <c r="P308" i="7"/>
  <c r="K333" i="4"/>
  <c r="N321" i="4"/>
  <c r="M275" i="7"/>
  <c r="F300" i="4"/>
  <c r="D288" i="4"/>
  <c r="M283" i="7"/>
  <c r="AB283" i="7" s="1"/>
  <c r="F308" i="4"/>
  <c r="M325" i="7"/>
  <c r="AB325" i="7" s="1"/>
  <c r="R338" i="4"/>
  <c r="F350" i="4"/>
  <c r="P312" i="7"/>
  <c r="H325" i="4"/>
  <c r="N325" i="4"/>
  <c r="K337" i="4"/>
  <c r="Q272" i="7"/>
  <c r="L297" i="4"/>
  <c r="J285" i="4"/>
  <c r="R296" i="7"/>
  <c r="M309" i="4"/>
  <c r="M286" i="7"/>
  <c r="F311" i="4"/>
  <c r="D299" i="4"/>
  <c r="P299" i="7"/>
  <c r="N312" i="4"/>
  <c r="K324" i="4"/>
  <c r="H312" i="4"/>
  <c r="J312" i="4"/>
  <c r="J335" i="4"/>
  <c r="N335" i="4"/>
  <c r="P322" i="7"/>
  <c r="H335" i="4"/>
  <c r="K347" i="4"/>
  <c r="R285" i="7"/>
  <c r="M298" i="4"/>
  <c r="Q325" i="7"/>
  <c r="L350" i="4"/>
  <c r="AB284" i="7"/>
  <c r="E340" i="4"/>
  <c r="L315" i="7"/>
  <c r="Q328" i="4"/>
  <c r="AB278" i="7"/>
  <c r="B278" i="7"/>
  <c r="Q317" i="7"/>
  <c r="L342" i="4"/>
  <c r="R326" i="7"/>
  <c r="M339" i="4"/>
  <c r="L309" i="7"/>
  <c r="E334" i="4"/>
  <c r="D322" i="4"/>
  <c r="AE291" i="7"/>
  <c r="AC291" i="7"/>
  <c r="M309" i="7"/>
  <c r="AB309" i="7" s="1"/>
  <c r="F334" i="4"/>
  <c r="AE313" i="7"/>
  <c r="AC313" i="7"/>
  <c r="P306" i="7"/>
  <c r="N319" i="4"/>
  <c r="K331" i="4"/>
  <c r="H319" i="4"/>
  <c r="J319" i="4"/>
  <c r="L305" i="7"/>
  <c r="E330" i="4"/>
  <c r="Q318" i="4"/>
  <c r="N328" i="7"/>
  <c r="G341" i="4"/>
  <c r="N289" i="7"/>
  <c r="G302" i="4"/>
  <c r="AE305" i="7"/>
  <c r="AC305" i="7"/>
  <c r="B282" i="7"/>
  <c r="AC294" i="7"/>
  <c r="AE294" i="7"/>
  <c r="Q311" i="7"/>
  <c r="L336" i="4"/>
  <c r="AE310" i="7"/>
  <c r="AC310" i="7"/>
  <c r="P297" i="7"/>
  <c r="K322" i="4"/>
  <c r="H310" i="4"/>
  <c r="N310" i="4"/>
  <c r="Q326" i="7"/>
  <c r="L351" i="4"/>
  <c r="J351" i="4" s="1"/>
  <c r="L310" i="7"/>
  <c r="E335" i="4"/>
  <c r="G296" i="4"/>
  <c r="N283" i="7"/>
  <c r="L323" i="7"/>
  <c r="E348" i="4"/>
  <c r="N294" i="7"/>
  <c r="G307" i="4"/>
  <c r="P301" i="7"/>
  <c r="J314" i="4"/>
  <c r="N314" i="4"/>
  <c r="K326" i="4"/>
  <c r="H314" i="4"/>
  <c r="AE264" i="7"/>
  <c r="AC264" i="7"/>
  <c r="M280" i="7"/>
  <c r="R293" i="4"/>
  <c r="P293" i="4" s="1"/>
  <c r="F305" i="4"/>
  <c r="D293" i="4"/>
  <c r="L295" i="7"/>
  <c r="E320" i="4"/>
  <c r="L300" i="7"/>
  <c r="E325" i="4"/>
  <c r="L320" i="4"/>
  <c r="Q295" i="7"/>
  <c r="AB263" i="7"/>
  <c r="B263" i="7"/>
  <c r="R304" i="4"/>
  <c r="P304" i="4" s="1"/>
  <c r="M291" i="7"/>
  <c r="F316" i="4"/>
  <c r="D304" i="4"/>
  <c r="G318" i="4"/>
  <c r="N305" i="7"/>
  <c r="R300" i="7"/>
  <c r="M313" i="4"/>
  <c r="E345" i="4"/>
  <c r="L320" i="7"/>
  <c r="B283" i="7"/>
  <c r="P340" i="7"/>
  <c r="N353" i="4"/>
  <c r="H353" i="4"/>
  <c r="AB279" i="7"/>
  <c r="B279" i="7"/>
  <c r="R305" i="7"/>
  <c r="M318" i="4"/>
  <c r="AB257" i="7"/>
  <c r="B257" i="7"/>
  <c r="Q303" i="7"/>
  <c r="L328" i="4"/>
  <c r="J316" i="4"/>
  <c r="R283" i="7"/>
  <c r="M296" i="4"/>
  <c r="Q306" i="7"/>
  <c r="L331" i="4"/>
  <c r="R310" i="7"/>
  <c r="M323" i="4"/>
  <c r="Q322" i="7"/>
  <c r="L347" i="4"/>
  <c r="P295" i="7"/>
  <c r="N308" i="4"/>
  <c r="K320" i="4"/>
  <c r="H308" i="4"/>
  <c r="J308" i="4"/>
  <c r="N287" i="7"/>
  <c r="G300" i="4"/>
  <c r="AE299" i="7"/>
  <c r="AC299" i="7"/>
  <c r="N300" i="7"/>
  <c r="G313" i="4"/>
  <c r="Q276" i="7"/>
  <c r="L301" i="4"/>
  <c r="J289" i="4"/>
  <c r="M264" i="7"/>
  <c r="F289" i="4"/>
  <c r="D277" i="4"/>
  <c r="N285" i="7"/>
  <c r="G298" i="4"/>
  <c r="N296" i="7"/>
  <c r="G309" i="4"/>
  <c r="N339" i="7"/>
  <c r="G352" i="4"/>
  <c r="AC314" i="7"/>
  <c r="AE314" i="7"/>
  <c r="Q261" i="7"/>
  <c r="L286" i="4"/>
  <c r="J274" i="4"/>
  <c r="L314" i="7"/>
  <c r="E339" i="4"/>
  <c r="Q327" i="4"/>
  <c r="R289" i="7"/>
  <c r="M302" i="4"/>
  <c r="P326" i="4"/>
  <c r="AB269" i="7" l="1"/>
  <c r="B269" i="7"/>
  <c r="AE304" i="7"/>
  <c r="AC304" i="7"/>
  <c r="N295" i="7"/>
  <c r="G308" i="4"/>
  <c r="L326" i="7"/>
  <c r="Q339" i="4"/>
  <c r="E351" i="4"/>
  <c r="M276" i="7"/>
  <c r="F301" i="4"/>
  <c r="D289" i="4"/>
  <c r="H337" i="4"/>
  <c r="N337" i="4"/>
  <c r="K349" i="4"/>
  <c r="P324" i="7"/>
  <c r="P320" i="7"/>
  <c r="N333" i="4"/>
  <c r="K345" i="4"/>
  <c r="H333" i="4"/>
  <c r="P329" i="7"/>
  <c r="H342" i="4"/>
  <c r="J342" i="4"/>
  <c r="K354" i="4"/>
  <c r="N342" i="4"/>
  <c r="AB264" i="7"/>
  <c r="B264" i="7" s="1"/>
  <c r="R322" i="7"/>
  <c r="M335" i="4"/>
  <c r="R312" i="7"/>
  <c r="M325" i="4"/>
  <c r="AB290" i="7"/>
  <c r="B290" i="7"/>
  <c r="P309" i="7"/>
  <c r="N322" i="4"/>
  <c r="K334" i="4"/>
  <c r="H322" i="4"/>
  <c r="M319" i="4"/>
  <c r="R306" i="7"/>
  <c r="Q337" i="7"/>
  <c r="L362" i="4"/>
  <c r="Q349" i="7" s="1"/>
  <c r="AB286" i="7"/>
  <c r="B286" i="7" s="1"/>
  <c r="N338" i="7"/>
  <c r="G351" i="4"/>
  <c r="R294" i="4"/>
  <c r="P294" i="4" s="1"/>
  <c r="F306" i="4"/>
  <c r="M281" i="7"/>
  <c r="D294" i="4"/>
  <c r="Q307" i="7"/>
  <c r="L332" i="4"/>
  <c r="M292" i="7"/>
  <c r="F317" i="4"/>
  <c r="R305" i="4"/>
  <c r="P305" i="4" s="1"/>
  <c r="D305" i="4"/>
  <c r="R297" i="7"/>
  <c r="M310" i="4"/>
  <c r="AE311" i="7"/>
  <c r="AC311" i="7"/>
  <c r="N306" i="7"/>
  <c r="G319" i="4"/>
  <c r="AC317" i="7"/>
  <c r="AE317" i="7"/>
  <c r="M295" i="7"/>
  <c r="AB295" i="7" s="1"/>
  <c r="F320" i="4"/>
  <c r="M308" i="7"/>
  <c r="F333" i="4"/>
  <c r="D321" i="4"/>
  <c r="M303" i="7"/>
  <c r="F328" i="4"/>
  <c r="R316" i="4"/>
  <c r="P316" i="4" s="1"/>
  <c r="D316" i="4"/>
  <c r="L312" i="7"/>
  <c r="E337" i="4"/>
  <c r="N297" i="7"/>
  <c r="G310" i="4"/>
  <c r="P318" i="7"/>
  <c r="J331" i="4"/>
  <c r="H331" i="4"/>
  <c r="N331" i="4"/>
  <c r="K343" i="4"/>
  <c r="M298" i="7"/>
  <c r="F323" i="4"/>
  <c r="D311" i="4"/>
  <c r="AB296" i="7"/>
  <c r="R317" i="7"/>
  <c r="M330" i="4"/>
  <c r="Q334" i="7"/>
  <c r="L359" i="4"/>
  <c r="Q346" i="7" s="1"/>
  <c r="AB291" i="7"/>
  <c r="B291" i="7"/>
  <c r="AB280" i="7"/>
  <c r="B280" i="7" s="1"/>
  <c r="L298" i="4"/>
  <c r="Q273" i="7"/>
  <c r="J286" i="4"/>
  <c r="Q288" i="7"/>
  <c r="L313" i="4"/>
  <c r="J301" i="4"/>
  <c r="AC322" i="7"/>
  <c r="AE322" i="7"/>
  <c r="Q315" i="7"/>
  <c r="L340" i="4"/>
  <c r="J328" i="4"/>
  <c r="L332" i="7"/>
  <c r="E357" i="4"/>
  <c r="L322" i="7"/>
  <c r="E347" i="4"/>
  <c r="L321" i="7"/>
  <c r="D334" i="4"/>
  <c r="E346" i="4"/>
  <c r="AC325" i="7"/>
  <c r="AE325" i="7"/>
  <c r="N312" i="7"/>
  <c r="G325" i="4"/>
  <c r="M287" i="7"/>
  <c r="F312" i="4"/>
  <c r="D300" i="4"/>
  <c r="N308" i="7"/>
  <c r="G321" i="4"/>
  <c r="H363" i="4"/>
  <c r="P350" i="7"/>
  <c r="N363" i="4"/>
  <c r="Q316" i="7"/>
  <c r="L341" i="4"/>
  <c r="J329" i="4"/>
  <c r="AC261" i="7"/>
  <c r="AE261" i="7"/>
  <c r="B261" i="7"/>
  <c r="AC276" i="7"/>
  <c r="AE276" i="7"/>
  <c r="AC303" i="7"/>
  <c r="AE303" i="7"/>
  <c r="G353" i="4"/>
  <c r="N340" i="7"/>
  <c r="L307" i="7"/>
  <c r="D320" i="4"/>
  <c r="E332" i="4"/>
  <c r="L317" i="7"/>
  <c r="Q330" i="4"/>
  <c r="E342" i="4"/>
  <c r="N299" i="7"/>
  <c r="G312" i="4"/>
  <c r="AB275" i="7"/>
  <c r="B275" i="7"/>
  <c r="R340" i="7"/>
  <c r="M353" i="4"/>
  <c r="D308" i="4"/>
  <c r="N301" i="7"/>
  <c r="G314" i="4"/>
  <c r="P311" i="7"/>
  <c r="J324" i="4"/>
  <c r="N324" i="4"/>
  <c r="K336" i="4"/>
  <c r="H324" i="4"/>
  <c r="M337" i="7"/>
  <c r="AB337" i="7" s="1"/>
  <c r="F362" i="4"/>
  <c r="R350" i="4"/>
  <c r="L306" i="7"/>
  <c r="D319" i="4"/>
  <c r="E331" i="4"/>
  <c r="L340" i="7"/>
  <c r="Q353" i="4"/>
  <c r="P307" i="7"/>
  <c r="J320" i="4"/>
  <c r="N320" i="4"/>
  <c r="K332" i="4"/>
  <c r="H320" i="4"/>
  <c r="Q318" i="7"/>
  <c r="L343" i="4"/>
  <c r="B295" i="7"/>
  <c r="P313" i="7"/>
  <c r="N326" i="4"/>
  <c r="K338" i="4"/>
  <c r="H326" i="4"/>
  <c r="J326" i="4"/>
  <c r="Q338" i="7"/>
  <c r="L363" i="4"/>
  <c r="Q350" i="7" s="1"/>
  <c r="M321" i="7"/>
  <c r="AB321" i="7" s="1"/>
  <c r="F346" i="4"/>
  <c r="L327" i="7"/>
  <c r="Q340" i="4"/>
  <c r="E352" i="4"/>
  <c r="P334" i="7"/>
  <c r="N347" i="4"/>
  <c r="K359" i="4"/>
  <c r="H347" i="4"/>
  <c r="J347" i="4"/>
  <c r="R299" i="7"/>
  <c r="M312" i="4"/>
  <c r="L309" i="4"/>
  <c r="Q284" i="7"/>
  <c r="J297" i="4"/>
  <c r="B294" i="7"/>
  <c r="M306" i="7"/>
  <c r="AB306" i="7" s="1"/>
  <c r="F331" i="4"/>
  <c r="E362" i="4"/>
  <c r="Q350" i="4"/>
  <c r="P350" i="4" s="1"/>
  <c r="D350" i="4"/>
  <c r="L337" i="7"/>
  <c r="M308" i="4"/>
  <c r="R295" i="7"/>
  <c r="AC306" i="7"/>
  <c r="AE306" i="7"/>
  <c r="AC295" i="7"/>
  <c r="AE295" i="7"/>
  <c r="M314" i="4"/>
  <c r="R301" i="7"/>
  <c r="L335" i="7"/>
  <c r="E360" i="4"/>
  <c r="AE326" i="7"/>
  <c r="AC326" i="7"/>
  <c r="Q323" i="7"/>
  <c r="L348" i="4"/>
  <c r="B289" i="7"/>
  <c r="Q329" i="7"/>
  <c r="L354" i="4"/>
  <c r="Q341" i="7" s="1"/>
  <c r="N322" i="7"/>
  <c r="G335" i="4"/>
  <c r="AE272" i="7"/>
  <c r="AC272" i="7"/>
  <c r="B272" i="7"/>
  <c r="R308" i="7"/>
  <c r="M321" i="4"/>
  <c r="R338" i="7"/>
  <c r="M351" i="4"/>
  <c r="M302" i="7"/>
  <c r="F327" i="4"/>
  <c r="R315" i="4"/>
  <c r="P315" i="4" s="1"/>
  <c r="D315" i="4"/>
  <c r="N317" i="7"/>
  <c r="G330" i="4"/>
  <c r="AB287" i="7" l="1"/>
  <c r="B287" i="7"/>
  <c r="P330" i="7"/>
  <c r="N343" i="4"/>
  <c r="K355" i="4"/>
  <c r="H343" i="4"/>
  <c r="J343" i="4"/>
  <c r="L324" i="7"/>
  <c r="E349" i="4"/>
  <c r="M320" i="7"/>
  <c r="F345" i="4"/>
  <c r="D333" i="4"/>
  <c r="L344" i="4"/>
  <c r="Q319" i="7"/>
  <c r="N309" i="7"/>
  <c r="G322" i="4"/>
  <c r="AB276" i="7"/>
  <c r="B276" i="7"/>
  <c r="AE315" i="7"/>
  <c r="AC315" i="7"/>
  <c r="N318" i="7"/>
  <c r="G331" i="4"/>
  <c r="M307" i="7"/>
  <c r="AB307" i="7" s="1"/>
  <c r="F332" i="4"/>
  <c r="M314" i="7"/>
  <c r="F339" i="4"/>
  <c r="R327" i="4"/>
  <c r="P327" i="4" s="1"/>
  <c r="D327" i="4"/>
  <c r="Q296" i="7"/>
  <c r="L321" i="4"/>
  <c r="J309" i="4"/>
  <c r="L318" i="7"/>
  <c r="D331" i="4"/>
  <c r="E343" i="4"/>
  <c r="AC337" i="7"/>
  <c r="AE337" i="7"/>
  <c r="N324" i="7"/>
  <c r="G337" i="4"/>
  <c r="AB302" i="7"/>
  <c r="B302" i="7"/>
  <c r="L349" i="7"/>
  <c r="Q362" i="4"/>
  <c r="P362" i="4" s="1"/>
  <c r="D362" i="4"/>
  <c r="N313" i="7"/>
  <c r="G326" i="4"/>
  <c r="H332" i="4"/>
  <c r="J332" i="4"/>
  <c r="P319" i="7"/>
  <c r="K344" i="4"/>
  <c r="N332" i="4"/>
  <c r="L329" i="7"/>
  <c r="E354" i="4"/>
  <c r="Q342" i="4"/>
  <c r="L333" i="7"/>
  <c r="E358" i="4"/>
  <c r="D346" i="4"/>
  <c r="L344" i="7"/>
  <c r="N345" i="4"/>
  <c r="K357" i="4"/>
  <c r="H345" i="4"/>
  <c r="P332" i="7"/>
  <c r="L347" i="7"/>
  <c r="M318" i="7"/>
  <c r="AB318" i="7" s="1"/>
  <c r="F343" i="4"/>
  <c r="P325" i="7"/>
  <c r="N338" i="4"/>
  <c r="K350" i="4"/>
  <c r="J338" i="4"/>
  <c r="H338" i="4"/>
  <c r="R307" i="7"/>
  <c r="M320" i="4"/>
  <c r="B306" i="7"/>
  <c r="Q328" i="7"/>
  <c r="L353" i="4"/>
  <c r="J341" i="4"/>
  <c r="Q300" i="7"/>
  <c r="L325" i="4"/>
  <c r="J313" i="4"/>
  <c r="M310" i="7"/>
  <c r="F335" i="4"/>
  <c r="D323" i="4"/>
  <c r="M304" i="7"/>
  <c r="F329" i="4"/>
  <c r="R317" i="4"/>
  <c r="P317" i="4" s="1"/>
  <c r="D317" i="4"/>
  <c r="R329" i="7"/>
  <c r="M342" i="4"/>
  <c r="R320" i="7"/>
  <c r="M333" i="4"/>
  <c r="AC329" i="7"/>
  <c r="AE329" i="7"/>
  <c r="M333" i="7"/>
  <c r="AB333" i="7" s="1"/>
  <c r="F358" i="4"/>
  <c r="M345" i="7" s="1"/>
  <c r="AB345" i="7" s="1"/>
  <c r="M349" i="7"/>
  <c r="AB349" i="7" s="1"/>
  <c r="R362" i="4"/>
  <c r="M363" i="4"/>
  <c r="R350" i="7"/>
  <c r="AC334" i="7"/>
  <c r="AE334" i="7"/>
  <c r="R334" i="7"/>
  <c r="M347" i="4"/>
  <c r="AE350" i="7"/>
  <c r="AC350" i="7"/>
  <c r="Q330" i="7"/>
  <c r="L355" i="4"/>
  <c r="Q342" i="7" s="1"/>
  <c r="N311" i="7"/>
  <c r="G324" i="4"/>
  <c r="Q285" i="7"/>
  <c r="L310" i="4"/>
  <c r="J298" i="4"/>
  <c r="R309" i="7"/>
  <c r="M322" i="4"/>
  <c r="P336" i="7"/>
  <c r="N349" i="4"/>
  <c r="K361" i="4"/>
  <c r="H349" i="4"/>
  <c r="L339" i="7"/>
  <c r="Q352" i="4"/>
  <c r="N307" i="7"/>
  <c r="G320" i="4"/>
  <c r="R311" i="7"/>
  <c r="M324" i="4"/>
  <c r="M315" i="7"/>
  <c r="F340" i="4"/>
  <c r="R328" i="4"/>
  <c r="P328" i="4" s="1"/>
  <c r="D328" i="4"/>
  <c r="AB281" i="7"/>
  <c r="B281" i="7" s="1"/>
  <c r="N320" i="7"/>
  <c r="G333" i="4"/>
  <c r="AB303" i="7"/>
  <c r="B303" i="7"/>
  <c r="M293" i="7"/>
  <c r="F318" i="4"/>
  <c r="R306" i="4"/>
  <c r="P306" i="4" s="1"/>
  <c r="D306" i="4"/>
  <c r="AC341" i="7"/>
  <c r="AE341" i="7"/>
  <c r="R313" i="7"/>
  <c r="M326" i="4"/>
  <c r="AC316" i="7"/>
  <c r="AE316" i="7"/>
  <c r="M299" i="7"/>
  <c r="F324" i="4"/>
  <c r="D312" i="4"/>
  <c r="AE288" i="7"/>
  <c r="AC288" i="7"/>
  <c r="AC346" i="7"/>
  <c r="AE346" i="7"/>
  <c r="AB298" i="7"/>
  <c r="B298" i="7" s="1"/>
  <c r="AB292" i="7"/>
  <c r="B292" i="7"/>
  <c r="P341" i="7"/>
  <c r="N354" i="4"/>
  <c r="H354" i="4"/>
  <c r="J354" i="4"/>
  <c r="M288" i="7"/>
  <c r="F313" i="4"/>
  <c r="D301" i="4"/>
  <c r="L319" i="7"/>
  <c r="E344" i="4"/>
  <c r="D332" i="4"/>
  <c r="J363" i="4"/>
  <c r="E359" i="4"/>
  <c r="L334" i="7"/>
  <c r="Q327" i="7"/>
  <c r="L352" i="4"/>
  <c r="J340" i="4"/>
  <c r="AC273" i="7"/>
  <c r="B273" i="7" s="1"/>
  <c r="AE273" i="7"/>
  <c r="M331" i="4"/>
  <c r="R318" i="7"/>
  <c r="AB308" i="7"/>
  <c r="AE307" i="7"/>
  <c r="B307" i="7" s="1"/>
  <c r="AC307" i="7"/>
  <c r="P321" i="7"/>
  <c r="N334" i="4"/>
  <c r="K346" i="4"/>
  <c r="H334" i="4"/>
  <c r="G342" i="4"/>
  <c r="N329" i="7"/>
  <c r="L338" i="7"/>
  <c r="E363" i="4"/>
  <c r="Q351" i="4"/>
  <c r="N334" i="7"/>
  <c r="G347" i="4"/>
  <c r="P346" i="7"/>
  <c r="J359" i="4"/>
  <c r="H359" i="4"/>
  <c r="N359" i="4"/>
  <c r="Q335" i="7"/>
  <c r="L360" i="4"/>
  <c r="Q347" i="7" s="1"/>
  <c r="AE323" i="7"/>
  <c r="AC323" i="7"/>
  <c r="AC284" i="7"/>
  <c r="B284" i="7" s="1"/>
  <c r="AE284" i="7"/>
  <c r="AC338" i="7"/>
  <c r="AE338" i="7"/>
  <c r="AC318" i="7"/>
  <c r="AE318" i="7"/>
  <c r="P323" i="7"/>
  <c r="H336" i="4"/>
  <c r="J336" i="4"/>
  <c r="K348" i="4"/>
  <c r="N336" i="4"/>
  <c r="B301" i="7"/>
  <c r="N350" i="7"/>
  <c r="G363" i="4"/>
  <c r="AE349" i="7"/>
  <c r="AC349" i="7"/>
  <c r="R324" i="7"/>
  <c r="M337" i="4"/>
  <c r="R319" i="7" l="1"/>
  <c r="M332" i="4"/>
  <c r="D344" i="4"/>
  <c r="E356" i="4"/>
  <c r="L331" i="7"/>
  <c r="AB320" i="7"/>
  <c r="R332" i="7"/>
  <c r="M345" i="4"/>
  <c r="Q308" i="7"/>
  <c r="L333" i="4"/>
  <c r="J321" i="4"/>
  <c r="N346" i="7"/>
  <c r="G359" i="4"/>
  <c r="L350" i="7"/>
  <c r="Q363" i="4"/>
  <c r="L346" i="7"/>
  <c r="AB299" i="7"/>
  <c r="B299" i="7"/>
  <c r="M330" i="7"/>
  <c r="AB330" i="7" s="1"/>
  <c r="F355" i="4"/>
  <c r="M342" i="7" s="1"/>
  <c r="AB342" i="7" s="1"/>
  <c r="L341" i="7"/>
  <c r="Q354" i="4"/>
  <c r="B313" i="7"/>
  <c r="AE296" i="7"/>
  <c r="AC296" i="7"/>
  <c r="B296" i="7"/>
  <c r="AC319" i="7"/>
  <c r="AE319" i="7"/>
  <c r="M354" i="4"/>
  <c r="R341" i="7"/>
  <c r="AE342" i="7"/>
  <c r="AC342" i="7"/>
  <c r="M316" i="7"/>
  <c r="F341" i="4"/>
  <c r="R329" i="4"/>
  <c r="P329" i="4" s="1"/>
  <c r="D329" i="4"/>
  <c r="N325" i="7"/>
  <c r="G338" i="4"/>
  <c r="AC330" i="7"/>
  <c r="AE330" i="7"/>
  <c r="AB304" i="7"/>
  <c r="B304" i="7"/>
  <c r="P331" i="7"/>
  <c r="N344" i="4"/>
  <c r="K356" i="4"/>
  <c r="H344" i="4"/>
  <c r="J344" i="4"/>
  <c r="L330" i="7"/>
  <c r="B330" i="7" s="1"/>
  <c r="E355" i="4"/>
  <c r="D343" i="4"/>
  <c r="M326" i="7"/>
  <c r="R339" i="4"/>
  <c r="P339" i="4" s="1"/>
  <c r="F351" i="4"/>
  <c r="D339" i="4"/>
  <c r="M332" i="7"/>
  <c r="F357" i="4"/>
  <c r="D345" i="4"/>
  <c r="R330" i="7"/>
  <c r="M343" i="4"/>
  <c r="Q339" i="7"/>
  <c r="J352" i="4"/>
  <c r="N348" i="4"/>
  <c r="K360" i="4"/>
  <c r="P335" i="7"/>
  <c r="H348" i="4"/>
  <c r="J348" i="4"/>
  <c r="R346" i="7"/>
  <c r="M359" i="4"/>
  <c r="R321" i="7"/>
  <c r="M334" i="4"/>
  <c r="AB288" i="7"/>
  <c r="B288" i="7"/>
  <c r="M311" i="7"/>
  <c r="F336" i="4"/>
  <c r="D324" i="4"/>
  <c r="M349" i="4"/>
  <c r="R336" i="7"/>
  <c r="AB310" i="7"/>
  <c r="B310" i="7"/>
  <c r="N323" i="7"/>
  <c r="G336" i="4"/>
  <c r="N341" i="7"/>
  <c r="G354" i="4"/>
  <c r="Q312" i="7"/>
  <c r="L337" i="4"/>
  <c r="J325" i="4"/>
  <c r="Q331" i="7"/>
  <c r="L356" i="4"/>
  <c r="Q343" i="7" s="1"/>
  <c r="N330" i="7"/>
  <c r="G343" i="4"/>
  <c r="Q340" i="7"/>
  <c r="J353" i="4"/>
  <c r="P337" i="7"/>
  <c r="H350" i="4"/>
  <c r="J350" i="4"/>
  <c r="K362" i="4"/>
  <c r="N350" i="4"/>
  <c r="L345" i="7"/>
  <c r="D358" i="4"/>
  <c r="AB314" i="7"/>
  <c r="B314" i="7"/>
  <c r="N336" i="7"/>
  <c r="G349" i="4"/>
  <c r="B318" i="7"/>
  <c r="M305" i="7"/>
  <c r="F330" i="4"/>
  <c r="R318" i="4"/>
  <c r="P318" i="4" s="1"/>
  <c r="D318" i="4"/>
  <c r="AC300" i="7"/>
  <c r="AE300" i="7"/>
  <c r="P342" i="7"/>
  <c r="N355" i="4"/>
  <c r="J355" i="4"/>
  <c r="H355" i="4"/>
  <c r="AB293" i="7"/>
  <c r="B293" i="7" s="1"/>
  <c r="M327" i="7"/>
  <c r="F352" i="4"/>
  <c r="R340" i="4"/>
  <c r="P340" i="4" s="1"/>
  <c r="D340" i="4"/>
  <c r="AC347" i="7"/>
  <c r="AE347" i="7"/>
  <c r="N321" i="7"/>
  <c r="G334" i="4"/>
  <c r="AC327" i="7"/>
  <c r="AE327" i="7"/>
  <c r="AB315" i="7"/>
  <c r="B315" i="7" s="1"/>
  <c r="Q297" i="7"/>
  <c r="L322" i="4"/>
  <c r="J310" i="4"/>
  <c r="AE328" i="7"/>
  <c r="AC328" i="7"/>
  <c r="R325" i="7"/>
  <c r="M338" i="4"/>
  <c r="N332" i="7"/>
  <c r="G345" i="4"/>
  <c r="R323" i="7"/>
  <c r="M336" i="4"/>
  <c r="AC335" i="7"/>
  <c r="AE335" i="7"/>
  <c r="P333" i="7"/>
  <c r="H346" i="4"/>
  <c r="N346" i="4"/>
  <c r="K358" i="4"/>
  <c r="M300" i="7"/>
  <c r="F325" i="4"/>
  <c r="D313" i="4"/>
  <c r="P348" i="7"/>
  <c r="H361" i="4"/>
  <c r="N361" i="4"/>
  <c r="AC285" i="7"/>
  <c r="B285" i="7" s="1"/>
  <c r="AE285" i="7"/>
  <c r="M322" i="7"/>
  <c r="F347" i="4"/>
  <c r="D335" i="4"/>
  <c r="P344" i="7"/>
  <c r="H357" i="4"/>
  <c r="N357" i="4"/>
  <c r="N319" i="7"/>
  <c r="G332" i="4"/>
  <c r="M319" i="7"/>
  <c r="AB319" i="7" s="1"/>
  <c r="F344" i="4"/>
  <c r="L336" i="7"/>
  <c r="E361" i="4"/>
  <c r="F353" i="4" l="1"/>
  <c r="R341" i="4"/>
  <c r="P341" i="4" s="1"/>
  <c r="M328" i="7"/>
  <c r="D341" i="4"/>
  <c r="P343" i="7"/>
  <c r="J356" i="4"/>
  <c r="H356" i="4"/>
  <c r="N356" i="4"/>
  <c r="AB322" i="7"/>
  <c r="B322" i="7"/>
  <c r="AB327" i="7"/>
  <c r="B327" i="7" s="1"/>
  <c r="AB326" i="7"/>
  <c r="B326" i="7" s="1"/>
  <c r="R331" i="7"/>
  <c r="M344" i="4"/>
  <c r="B325" i="7"/>
  <c r="Q320" i="7"/>
  <c r="L345" i="4"/>
  <c r="J333" i="4"/>
  <c r="M312" i="7"/>
  <c r="F337" i="4"/>
  <c r="D325" i="4"/>
  <c r="Q324" i="7"/>
  <c r="L349" i="4"/>
  <c r="J337" i="4"/>
  <c r="AC308" i="7"/>
  <c r="B308" i="7" s="1"/>
  <c r="AE308" i="7"/>
  <c r="L348" i="7"/>
  <c r="M317" i="7"/>
  <c r="R330" i="4"/>
  <c r="P330" i="4" s="1"/>
  <c r="F342" i="4"/>
  <c r="D330" i="4"/>
  <c r="R337" i="7"/>
  <c r="M350" i="4"/>
  <c r="F356" i="4"/>
  <c r="M343" i="7" s="1"/>
  <c r="AB343" i="7" s="1"/>
  <c r="M331" i="7"/>
  <c r="AB331" i="7" s="1"/>
  <c r="N348" i="7"/>
  <c r="G361" i="4"/>
  <c r="M334" i="7"/>
  <c r="F359" i="4"/>
  <c r="D347" i="4"/>
  <c r="M339" i="7"/>
  <c r="R352" i="4"/>
  <c r="P352" i="4" s="1"/>
  <c r="D352" i="4"/>
  <c r="N337" i="7"/>
  <c r="B337" i="7" s="1"/>
  <c r="G350" i="4"/>
  <c r="AE339" i="7"/>
  <c r="AC339" i="7"/>
  <c r="N335" i="7"/>
  <c r="G348" i="4"/>
  <c r="AB300" i="7"/>
  <c r="B300" i="7"/>
  <c r="AE340" i="7"/>
  <c r="AC340" i="7"/>
  <c r="AE312" i="7"/>
  <c r="AC312" i="7"/>
  <c r="P347" i="7"/>
  <c r="J360" i="4"/>
  <c r="N360" i="4"/>
  <c r="H360" i="4"/>
  <c r="L342" i="7"/>
  <c r="D355" i="4"/>
  <c r="L343" i="7"/>
  <c r="P345" i="7"/>
  <c r="N358" i="4"/>
  <c r="H358" i="4"/>
  <c r="G357" i="4"/>
  <c r="N344" i="7"/>
  <c r="R333" i="7"/>
  <c r="M346" i="4"/>
  <c r="AE297" i="7"/>
  <c r="AC297" i="7"/>
  <c r="B297" i="7"/>
  <c r="AB305" i="7"/>
  <c r="B305" i="7"/>
  <c r="AB332" i="7"/>
  <c r="AB316" i="7"/>
  <c r="B316" i="7"/>
  <c r="R348" i="7"/>
  <c r="M361" i="4"/>
  <c r="R342" i="7"/>
  <c r="M355" i="4"/>
  <c r="N362" i="4"/>
  <c r="P349" i="7"/>
  <c r="H362" i="4"/>
  <c r="J362" i="4"/>
  <c r="AE343" i="7"/>
  <c r="AC343" i="7"/>
  <c r="M323" i="7"/>
  <c r="F348" i="4"/>
  <c r="D336" i="4"/>
  <c r="B319" i="7"/>
  <c r="R344" i="7"/>
  <c r="M357" i="4"/>
  <c r="Q309" i="7"/>
  <c r="L334" i="4"/>
  <c r="J322" i="4"/>
  <c r="N342" i="7"/>
  <c r="G355" i="4"/>
  <c r="R335" i="7"/>
  <c r="M348" i="4"/>
  <c r="M344" i="7"/>
  <c r="D357" i="4"/>
  <c r="N333" i="7"/>
  <c r="G346" i="4"/>
  <c r="AE331" i="7"/>
  <c r="AC331" i="7"/>
  <c r="AB311" i="7"/>
  <c r="B311" i="7"/>
  <c r="M338" i="7"/>
  <c r="R351" i="4"/>
  <c r="P351" i="4" s="1"/>
  <c r="F363" i="4"/>
  <c r="D351" i="4"/>
  <c r="N331" i="7"/>
  <c r="G344" i="4"/>
  <c r="AB338" i="7" l="1"/>
  <c r="B338" i="7" s="1"/>
  <c r="AB344" i="7"/>
  <c r="AC309" i="7"/>
  <c r="AE309" i="7"/>
  <c r="B309" i="7"/>
  <c r="AC324" i="7"/>
  <c r="AE324" i="7"/>
  <c r="AB328" i="7"/>
  <c r="B328" i="7"/>
  <c r="D356" i="4"/>
  <c r="AB339" i="7"/>
  <c r="B339" i="7"/>
  <c r="R349" i="7"/>
  <c r="M362" i="4"/>
  <c r="AB312" i="7"/>
  <c r="B312" i="7"/>
  <c r="R343" i="7"/>
  <c r="M356" i="4"/>
  <c r="M335" i="7"/>
  <c r="F360" i="4"/>
  <c r="D348" i="4"/>
  <c r="M346" i="7"/>
  <c r="D359" i="4"/>
  <c r="N343" i="7"/>
  <c r="B343" i="7" s="1"/>
  <c r="G356" i="4"/>
  <c r="R345" i="7"/>
  <c r="M358" i="4"/>
  <c r="M360" i="4"/>
  <c r="R347" i="7"/>
  <c r="M350" i="7"/>
  <c r="R363" i="4"/>
  <c r="P363" i="4" s="1"/>
  <c r="D363" i="4"/>
  <c r="AB323" i="7"/>
  <c r="B323" i="7"/>
  <c r="AB334" i="7"/>
  <c r="B334" i="7"/>
  <c r="M329" i="7"/>
  <c r="F354" i="4"/>
  <c r="R342" i="4"/>
  <c r="P342" i="4" s="1"/>
  <c r="D342" i="4"/>
  <c r="Q332" i="7"/>
  <c r="L357" i="4"/>
  <c r="J345" i="4"/>
  <c r="Q321" i="7"/>
  <c r="L346" i="4"/>
  <c r="J334" i="4"/>
  <c r="B342" i="7"/>
  <c r="AE320" i="7"/>
  <c r="B320" i="7" s="1"/>
  <c r="AC320" i="7"/>
  <c r="G358" i="4"/>
  <c r="N345" i="7"/>
  <c r="G360" i="4"/>
  <c r="N347" i="7"/>
  <c r="N349" i="7"/>
  <c r="G362" i="4"/>
  <c r="AB317" i="7"/>
  <c r="B317" i="7"/>
  <c r="Q336" i="7"/>
  <c r="L361" i="4"/>
  <c r="J349" i="4"/>
  <c r="B331" i="7"/>
  <c r="M324" i="7"/>
  <c r="F349" i="4"/>
  <c r="D337" i="4"/>
  <c r="M340" i="7"/>
  <c r="R353" i="4"/>
  <c r="P353" i="4" s="1"/>
  <c r="D353" i="4"/>
  <c r="Q348" i="7" l="1"/>
  <c r="J361" i="4"/>
  <c r="AE321" i="7"/>
  <c r="B321" i="7" s="1"/>
  <c r="AC321" i="7"/>
  <c r="AB340" i="7"/>
  <c r="B340" i="7"/>
  <c r="AE336" i="7"/>
  <c r="AC336" i="7"/>
  <c r="M347" i="7"/>
  <c r="D360" i="4"/>
  <c r="Q344" i="7"/>
  <c r="J357" i="4"/>
  <c r="AB335" i="7"/>
  <c r="B335" i="7"/>
  <c r="M336" i="7"/>
  <c r="F361" i="4"/>
  <c r="D349" i="4"/>
  <c r="AC332" i="7"/>
  <c r="AE332" i="7"/>
  <c r="B332" i="7"/>
  <c r="M341" i="7"/>
  <c r="R354" i="4"/>
  <c r="P354" i="4" s="1"/>
  <c r="D354" i="4"/>
  <c r="AB324" i="7"/>
  <c r="B324" i="7" s="1"/>
  <c r="B349" i="7"/>
  <c r="Q333" i="7"/>
  <c r="L358" i="4"/>
  <c r="J346" i="4"/>
  <c r="AB329" i="7"/>
  <c r="B329" i="7" s="1"/>
  <c r="AB350" i="7"/>
  <c r="B350" i="7" s="1"/>
  <c r="AB346" i="7"/>
  <c r="B346" i="7" s="1"/>
  <c r="AC333" i="7" l="1"/>
  <c r="AE333" i="7"/>
  <c r="B333" i="7"/>
  <c r="AE344" i="7"/>
  <c r="B344" i="7" s="1"/>
  <c r="AC344" i="7"/>
  <c r="AB347" i="7"/>
  <c r="B347" i="7"/>
  <c r="AB341" i="7"/>
  <c r="B341" i="7"/>
  <c r="Q345" i="7"/>
  <c r="J358" i="4"/>
  <c r="M348" i="7"/>
  <c r="D361" i="4"/>
  <c r="AB336" i="7"/>
  <c r="B336" i="7"/>
  <c r="AC348" i="7"/>
  <c r="AE348" i="7"/>
  <c r="AE345" i="7" l="1"/>
  <c r="AC345" i="7"/>
  <c r="B345" i="7"/>
  <c r="AB348" i="7"/>
  <c r="B348" i="7"/>
</calcChain>
</file>

<file path=xl/sharedStrings.xml><?xml version="1.0" encoding="utf-8"?>
<sst xmlns="http://schemas.openxmlformats.org/spreadsheetml/2006/main" count="104432" uniqueCount="116">
  <si>
    <t>Date</t>
  </si>
  <si>
    <t>Environment:</t>
  </si>
  <si>
    <t>Curve Code:</t>
  </si>
  <si>
    <t>Risk Type:</t>
  </si>
  <si>
    <t>NG</t>
  </si>
  <si>
    <t>PRC</t>
  </si>
  <si>
    <t>BAS</t>
  </si>
  <si>
    <t>;226.1.4.10;</t>
  </si>
  <si>
    <t>Service:</t>
  </si>
  <si>
    <t>Network:</t>
  </si>
  <si>
    <r>
      <t>Risk (</t>
    </r>
    <r>
      <rPr>
        <b/>
        <sz val="8"/>
        <color indexed="18"/>
        <rFont val="Arial"/>
        <family val="2"/>
      </rPr>
      <t>PRC, BAS, IDX</t>
    </r>
    <r>
      <rPr>
        <b/>
        <sz val="10"/>
        <color indexed="18"/>
        <rFont val="Arial"/>
        <family val="2"/>
      </rPr>
      <t>):</t>
    </r>
  </si>
  <si>
    <t>Curve:</t>
  </si>
  <si>
    <r>
      <t>Risk (</t>
    </r>
    <r>
      <rPr>
        <b/>
        <sz val="8"/>
        <color indexed="8"/>
        <rFont val="Arial"/>
        <family val="2"/>
      </rPr>
      <t>PRC, BAS, IDX</t>
    </r>
    <r>
      <rPr>
        <b/>
        <sz val="10"/>
        <color indexed="8"/>
        <rFont val="Arial"/>
        <family val="2"/>
      </rPr>
      <t>):</t>
    </r>
  </si>
  <si>
    <t>Effective Date:</t>
  </si>
  <si>
    <t>Curve Code</t>
  </si>
  <si>
    <t>Book Type</t>
  </si>
  <si>
    <t>Curve Type</t>
  </si>
  <si>
    <t>Ref Date</t>
  </si>
  <si>
    <t>Curve Def ID</t>
  </si>
  <si>
    <t>Curve Point Status</t>
  </si>
  <si>
    <t>Update Msg</t>
  </si>
  <si>
    <t>Curve Def Id Status</t>
  </si>
  <si>
    <t>PR</t>
  </si>
  <si>
    <t>Curve Value</t>
  </si>
  <si>
    <t>Database Activity Report</t>
  </si>
  <si>
    <t>Nov/00-Mar/01</t>
  </si>
  <si>
    <t>Apr/01-Oct/01</t>
  </si>
  <si>
    <t>Nov/01-Mar/02</t>
  </si>
  <si>
    <t>EFP</t>
  </si>
  <si>
    <t>BASIS</t>
  </si>
  <si>
    <t>INDEX</t>
  </si>
  <si>
    <t>IDX</t>
  </si>
  <si>
    <t>Tibco Warning:</t>
  </si>
  <si>
    <t>Tibco Error:</t>
  </si>
  <si>
    <t>DATE</t>
  </si>
  <si>
    <t>NGW-ALGO/CITY</t>
  </si>
  <si>
    <t>IF-TENN/Z5</t>
  </si>
  <si>
    <t>IF-TENN/Z6</t>
  </si>
  <si>
    <t>ALG CG adj to M3</t>
  </si>
  <si>
    <t/>
  </si>
  <si>
    <t>NGW-CGKY</t>
  </si>
  <si>
    <t>NGW-CGE</t>
  </si>
  <si>
    <t>IF-CGT/APPALAC</t>
  </si>
  <si>
    <t>IF-CGT/CITYGATE</t>
  </si>
  <si>
    <t>IF-CNG/APPALACH</t>
  </si>
  <si>
    <t>IF-CNG/NORTH</t>
  </si>
  <si>
    <t>IF-CNG/N_CITYGA</t>
  </si>
  <si>
    <t>IF-TETCO/M2</t>
  </si>
  <si>
    <t>IF-CNG/S_CITYGA</t>
  </si>
  <si>
    <t>DEMAND</t>
  </si>
  <si>
    <t>NGW-CHIPPEWA</t>
  </si>
  <si>
    <t>NON NY INDEX ADJUST TO TRANSCO Z6</t>
  </si>
  <si>
    <t>LEIDY index adj</t>
  </si>
  <si>
    <t>TETCO M3 ADJUST FROM PREVIOUS YEAR</t>
  </si>
  <si>
    <t>TRANSC Z6 ADJUST FROM PREVIOUS YEAR</t>
  </si>
  <si>
    <t>TRANSCO ZONE 5 ADJUST TO NON NY index</t>
  </si>
  <si>
    <t>TETCO M3 ACTUAL BASIS ADJ</t>
  </si>
  <si>
    <t>TRANSCO Z6  ACTUAL BASIS ADJ</t>
  </si>
  <si>
    <t>IF-TETCO/M3</t>
  </si>
  <si>
    <t>IF-TRANSCO/Z5</t>
  </si>
  <si>
    <t>IF-TRANSCO/Z6</t>
  </si>
  <si>
    <t>TRANSCO/Z6NONNY</t>
  </si>
  <si>
    <t>NAT/FUEL/LEIDY</t>
  </si>
  <si>
    <t>NGW-IROQ/WADD</t>
  </si>
  <si>
    <t>NGW-IROQ/Z1</t>
  </si>
  <si>
    <t>GD-LOW_IROQUOIS</t>
  </si>
  <si>
    <t>ADJ</t>
  </si>
  <si>
    <t>MONTH</t>
  </si>
  <si>
    <t>ALG CG ADJ TO M3</t>
  </si>
  <si>
    <t>TRANSCO Z6 ADJUST TO NON NY INDEX</t>
  </si>
  <si>
    <t>TENN ZONE 5 BASIS=TENNESSEE ZONE 1 TO 5 CITYGATE-PRIMARY POINT</t>
  </si>
  <si>
    <t>TENN ZONE 5 EFP=ZONE 5 TO ZONE 5 SECONDARY</t>
  </si>
  <si>
    <t>TENN ZONE 6 BASIS=TENNESSEE ZONE 1 TO 6 CITYGATE-PRIMARY POINT</t>
  </si>
  <si>
    <t>TENN ZONE 6 EFP=ZONE 6 TO ZONE 6 SECONDARY</t>
  </si>
  <si>
    <t>FUEL</t>
  </si>
  <si>
    <t>CDY</t>
  </si>
  <si>
    <t>SURCHARGES</t>
  </si>
  <si>
    <t>SURCH</t>
  </si>
  <si>
    <t>NGW-ALGONQUIN</t>
  </si>
  <si>
    <t>NGW-IROQ/Z2</t>
  </si>
  <si>
    <t>D</t>
  </si>
  <si>
    <t>I</t>
  </si>
  <si>
    <t>IF-FGT/MKT</t>
  </si>
  <si>
    <t>Apr/02-Oct/02</t>
  </si>
  <si>
    <t>NEW</t>
  </si>
  <si>
    <t>OK</t>
  </si>
  <si>
    <t>Bad data</t>
  </si>
  <si>
    <t>EXISTS</t>
  </si>
  <si>
    <t xml:space="preserve"> </t>
  </si>
  <si>
    <t>DAYS IN MONTH</t>
  </si>
  <si>
    <t>Iroquois Zone 2 (Gas Daily Low) USD/MMBtu</t>
  </si>
  <si>
    <t>THUR</t>
  </si>
  <si>
    <t>FRI</t>
  </si>
  <si>
    <t>SAT</t>
  </si>
  <si>
    <t>SUN</t>
  </si>
  <si>
    <t>MON</t>
  </si>
  <si>
    <t>TUE</t>
  </si>
  <si>
    <t>WED</t>
  </si>
  <si>
    <t>THU</t>
  </si>
  <si>
    <t>Avg of GD Low posting</t>
  </si>
  <si>
    <t>Feb NX3</t>
  </si>
  <si>
    <t>Estimated basis for GD Low Iroquois</t>
  </si>
  <si>
    <t>Basis per ERMS</t>
  </si>
  <si>
    <t>Difference in Estimated Basis &amp; ERMS Basis</t>
  </si>
  <si>
    <t>Feb 01 Volume</t>
  </si>
  <si>
    <t>DRACUT</t>
  </si>
  <si>
    <t>DRACUT-GDM</t>
  </si>
  <si>
    <t>ermt</t>
  </si>
  <si>
    <t>GDP-TRCOZ6/NONY</t>
  </si>
  <si>
    <t>GDP-TRCOZ6/NY</t>
  </si>
  <si>
    <t>Y</t>
  </si>
  <si>
    <t>GDP-TETCO/M3</t>
  </si>
  <si>
    <t>GDP-TRANSCO/Z6</t>
  </si>
  <si>
    <t>-</t>
  </si>
  <si>
    <t>_RV.WARN.SYSTEM.EVENTLOOP.STARVATION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</si>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</sst>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0.000"/>
    <numFmt numFmtId="167" formatCode="0.0000"/>
    <numFmt numFmtId="172" formatCode="_(* #,##0.0000_);_(* \(#,##0.0000\);_(* &quot;-&quot;??_);_(@_)"/>
    <numFmt numFmtId="182" formatCode="_(* #,##0_);_(* \(#,##0\);_(* &quot;-&quot;??_);_(@_)"/>
    <numFmt numFmtId="194" formatCode="0.0000_)"/>
    <numFmt numFmtId="201" formatCode="_(&quot;$&quot;* #,##0.000_);_(&quot;$&quot;* \(#,##0.000\);_(&quot;$&quot;* &quot;-&quot;??_);_(@_)"/>
    <numFmt numFmtId="202" formatCode="_(&quot;$&quot;* #,##0.00000_);_(&quot;$&quot;* \(#,##0.00000\);_(&quot;$&quot;* &quot;-&quot;??_);_(@_)"/>
    <numFmt numFmtId="203" formatCode="_(&quot;$&quot;* #,##0_);_(&quot;$&quot;* \(#,##0\);_(&quot;$&quot;* &quot;-&quot;??_);_(@_)"/>
  </numFmts>
  <fonts count="28" x14ac:knownFonts="1">
    <font>
      <sz val="10"/>
      <name val="Arial"/>
    </font>
    <font>
      <sz val="10"/>
      <name val="Arial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  <font>
      <b/>
      <sz val="8"/>
      <color indexed="18"/>
      <name val="Arial"/>
      <family val="2"/>
    </font>
    <font>
      <b/>
      <sz val="9"/>
      <color indexed="1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sz val="16"/>
      <name val="Arial"/>
      <family val="2"/>
    </font>
    <font>
      <sz val="8"/>
      <name val="Tahoma"/>
      <family val="2"/>
    </font>
    <font>
      <sz val="10"/>
      <name val="Arial"/>
      <family val="2"/>
    </font>
    <font>
      <b/>
      <sz val="9"/>
      <color indexed="9"/>
      <name val="Arial"/>
      <family val="2"/>
    </font>
    <font>
      <b/>
      <sz val="9"/>
      <name val="Arial"/>
      <family val="2"/>
    </font>
    <font>
      <sz val="10"/>
      <color indexed="23"/>
      <name val="Arial"/>
      <family val="2"/>
    </font>
    <font>
      <sz val="10"/>
      <color indexed="15"/>
      <name val="Arial"/>
      <family val="2"/>
    </font>
    <font>
      <b/>
      <sz val="10"/>
      <color indexed="18"/>
      <name val="Tahoma"/>
      <family val="2"/>
    </font>
    <font>
      <b/>
      <sz val="9"/>
      <color indexed="8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b/>
      <sz val="10"/>
      <color indexed="12"/>
      <name val="Tahoma"/>
      <family val="2"/>
    </font>
    <font>
      <sz val="10"/>
      <color indexed="12"/>
      <name val="Tahoma"/>
      <family val="2"/>
    </font>
    <font>
      <sz val="10"/>
      <color indexed="8"/>
      <name val="Tahoma"/>
      <family val="2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12"/>
      <name val="Arial"/>
      <family val="2"/>
    </font>
    <font>
      <u/>
      <sz val="8.4"/>
      <color indexed="12"/>
      <name val="Arial"/>
      <family val="2"/>
    </font>
    <font>
      <b/>
      <sz val="10"/>
      <color indexed="8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6"/>
        <bgColor indexed="64"/>
      </patternFill>
    </fill>
  </fills>
  <borders count="2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</cellStyleXfs>
  <cellXfs count="165">
    <xf numFmtId="0" fontId="0" fillId="0" borderId="0" xfId="0"/>
    <xf numFmtId="0" fontId="2" fillId="0" borderId="0" xfId="0" applyFont="1" applyFill="1"/>
    <xf numFmtId="0" fontId="2" fillId="0" borderId="0" xfId="0" applyFont="1"/>
    <xf numFmtId="0" fontId="3" fillId="2" borderId="0" xfId="0" applyFont="1" applyFill="1" applyAlignment="1">
      <alignment horizontal="right"/>
    </xf>
    <xf numFmtId="0" fontId="4" fillId="2" borderId="1" xfId="0" applyFont="1" applyFill="1" applyBorder="1" applyAlignment="1">
      <alignment horizontal="right"/>
    </xf>
    <xf numFmtId="0" fontId="4" fillId="0" borderId="1" xfId="0" applyFont="1" applyBorder="1"/>
    <xf numFmtId="0" fontId="0" fillId="0" borderId="1" xfId="0" applyBorder="1"/>
    <xf numFmtId="0" fontId="0" fillId="0" borderId="0" xfId="0" applyBorder="1"/>
    <xf numFmtId="0" fontId="3" fillId="2" borderId="0" xfId="0" applyFont="1" applyFill="1" applyBorder="1" applyAlignment="1">
      <alignment horizontal="right"/>
    </xf>
    <xf numFmtId="15" fontId="4" fillId="0" borderId="1" xfId="0" applyNumberFormat="1" applyFont="1" applyBorder="1"/>
    <xf numFmtId="167" fontId="0" fillId="0" borderId="0" xfId="0" applyNumberFormat="1"/>
    <xf numFmtId="167" fontId="0" fillId="0" borderId="0" xfId="0" applyNumberFormat="1" applyBorder="1"/>
    <xf numFmtId="167" fontId="0" fillId="0" borderId="2" xfId="0" applyNumberFormat="1" applyBorder="1"/>
    <xf numFmtId="0" fontId="0" fillId="0" borderId="2" xfId="0" applyBorder="1"/>
    <xf numFmtId="0" fontId="3" fillId="0" borderId="0" xfId="0" applyFont="1"/>
    <xf numFmtId="0" fontId="0" fillId="3" borderId="3" xfId="0" applyFill="1" applyBorder="1"/>
    <xf numFmtId="0" fontId="0" fillId="3" borderId="4" xfId="0" applyFill="1" applyBorder="1"/>
    <xf numFmtId="49" fontId="6" fillId="4" borderId="4" xfId="0" applyNumberFormat="1" applyFont="1" applyFill="1" applyBorder="1" applyAlignment="1">
      <alignment horizontal="left"/>
    </xf>
    <xf numFmtId="49" fontId="6" fillId="4" borderId="4" xfId="0" applyNumberFormat="1" applyFont="1" applyFill="1" applyBorder="1"/>
    <xf numFmtId="0" fontId="6" fillId="0" borderId="4" xfId="0" applyFont="1" applyBorder="1"/>
    <xf numFmtId="0" fontId="0" fillId="0" borderId="4" xfId="0" applyBorder="1"/>
    <xf numFmtId="0" fontId="0" fillId="3" borderId="5" xfId="0" applyFill="1" applyBorder="1"/>
    <xf numFmtId="0" fontId="0" fillId="3" borderId="2" xfId="0" applyFill="1" applyBorder="1"/>
    <xf numFmtId="0" fontId="0" fillId="3" borderId="0" xfId="0" applyFill="1" applyBorder="1"/>
    <xf numFmtId="0" fontId="4" fillId="4" borderId="0" xfId="0" applyFont="1" applyFill="1" applyBorder="1" applyAlignment="1">
      <alignment horizontal="right"/>
    </xf>
    <xf numFmtId="0" fontId="4" fillId="4" borderId="0" xfId="0" applyFont="1" applyFill="1" applyBorder="1"/>
    <xf numFmtId="0" fontId="4" fillId="0" borderId="0" xfId="0" applyFont="1" applyBorder="1"/>
    <xf numFmtId="0" fontId="0" fillId="3" borderId="6" xfId="0" applyFill="1" applyBorder="1"/>
    <xf numFmtId="0" fontId="0" fillId="3" borderId="1" xfId="0" applyFill="1" applyBorder="1"/>
    <xf numFmtId="0" fontId="6" fillId="0" borderId="1" xfId="0" applyFont="1" applyBorder="1"/>
    <xf numFmtId="0" fontId="4" fillId="0" borderId="4" xfId="0" applyFont="1" applyBorder="1"/>
    <xf numFmtId="0" fontId="4" fillId="0" borderId="2" xfId="0" applyFont="1" applyBorder="1"/>
    <xf numFmtId="167" fontId="0" fillId="3" borderId="4" xfId="0" applyNumberFormat="1" applyFill="1" applyBorder="1"/>
    <xf numFmtId="167" fontId="0" fillId="3" borderId="1" xfId="0" applyNumberFormat="1" applyFill="1" applyBorder="1"/>
    <xf numFmtId="167" fontId="0" fillId="3" borderId="2" xfId="0" applyNumberFormat="1" applyFill="1" applyBorder="1"/>
    <xf numFmtId="167" fontId="0" fillId="3" borderId="0" xfId="0" applyNumberFormat="1" applyFill="1" applyBorder="1"/>
    <xf numFmtId="167" fontId="0" fillId="0" borderId="4" xfId="0" applyNumberFormat="1" applyBorder="1"/>
    <xf numFmtId="167" fontId="0" fillId="0" borderId="1" xfId="0" applyNumberFormat="1" applyBorder="1"/>
    <xf numFmtId="0" fontId="3" fillId="4" borderId="0" xfId="0" applyFont="1" applyFill="1" applyBorder="1"/>
    <xf numFmtId="49" fontId="7" fillId="5" borderId="0" xfId="0" applyNumberFormat="1" applyFont="1" applyFill="1" applyAlignment="1">
      <alignment horizontal="right"/>
    </xf>
    <xf numFmtId="49" fontId="7" fillId="3" borderId="0" xfId="0" applyNumberFormat="1" applyFont="1" applyFill="1" applyAlignment="1">
      <alignment horizontal="right"/>
    </xf>
    <xf numFmtId="49" fontId="7" fillId="6" borderId="0" xfId="0" applyNumberFormat="1" applyFont="1" applyFill="1" applyBorder="1" applyAlignment="1">
      <alignment horizontal="right"/>
    </xf>
    <xf numFmtId="49" fontId="7" fillId="2" borderId="0" xfId="0" applyNumberFormat="1" applyFont="1" applyFill="1" applyBorder="1" applyAlignment="1">
      <alignment horizontal="right"/>
    </xf>
    <xf numFmtId="49" fontId="7" fillId="0" borderId="0" xfId="0" applyNumberFormat="1" applyFont="1" applyAlignment="1">
      <alignment horizontal="right"/>
    </xf>
    <xf numFmtId="0" fontId="4" fillId="4" borderId="0" xfId="0" applyFont="1" applyFill="1" applyAlignment="1"/>
    <xf numFmtId="0" fontId="4" fillId="4" borderId="0" xfId="0" applyFont="1" applyFill="1"/>
    <xf numFmtId="17" fontId="4" fillId="5" borderId="1" xfId="0" applyNumberFormat="1" applyFont="1" applyFill="1" applyBorder="1"/>
    <xf numFmtId="166" fontId="3" fillId="4" borderId="0" xfId="0" applyNumberFormat="1" applyFont="1" applyFill="1" applyBorder="1"/>
    <xf numFmtId="166" fontId="0" fillId="0" borderId="0" xfId="0" applyNumberFormat="1" applyBorder="1"/>
    <xf numFmtId="167" fontId="6" fillId="4" borderId="0" xfId="0" applyNumberFormat="1" applyFont="1" applyFill="1" applyAlignment="1"/>
    <xf numFmtId="167" fontId="3" fillId="4" borderId="0" xfId="0" applyNumberFormat="1" applyFont="1" applyFill="1" applyBorder="1"/>
    <xf numFmtId="167" fontId="6" fillId="4" borderId="0" xfId="0" applyNumberFormat="1" applyFont="1" applyFill="1"/>
    <xf numFmtId="17" fontId="3" fillId="6" borderId="0" xfId="0" applyNumberFormat="1" applyFont="1" applyFill="1"/>
    <xf numFmtId="17" fontId="3" fillId="0" borderId="0" xfId="0" applyNumberFormat="1" applyFont="1"/>
    <xf numFmtId="17" fontId="3" fillId="5" borderId="0" xfId="0" applyNumberFormat="1" applyFont="1" applyFill="1"/>
    <xf numFmtId="15" fontId="0" fillId="0" borderId="0" xfId="0" applyNumberFormat="1"/>
    <xf numFmtId="0" fontId="9" fillId="4" borderId="0" xfId="0" applyFont="1" applyFill="1"/>
    <xf numFmtId="0" fontId="3" fillId="7" borderId="0" xfId="0" applyFont="1" applyFill="1"/>
    <xf numFmtId="0" fontId="0" fillId="0" borderId="0" xfId="0" applyAlignment="1">
      <alignment horizontal="right"/>
    </xf>
    <xf numFmtId="0" fontId="3" fillId="7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7" borderId="0" xfId="0" applyFont="1" applyFill="1" applyAlignment="1">
      <alignment horizontal="left"/>
    </xf>
    <xf numFmtId="167" fontId="6" fillId="4" borderId="1" xfId="0" applyNumberFormat="1" applyFont="1" applyFill="1" applyBorder="1"/>
    <xf numFmtId="0" fontId="6" fillId="4" borderId="4" xfId="0" applyFont="1" applyFill="1" applyBorder="1" applyAlignment="1"/>
    <xf numFmtId="0" fontId="6" fillId="4" borderId="4" xfId="0" applyFont="1" applyFill="1" applyBorder="1"/>
    <xf numFmtId="167" fontId="3" fillId="4" borderId="4" xfId="0" applyNumberFormat="1" applyFont="1" applyFill="1" applyBorder="1"/>
    <xf numFmtId="0" fontId="0" fillId="8" borderId="2" xfId="0" applyFill="1" applyBorder="1"/>
    <xf numFmtId="1" fontId="14" fillId="8" borderId="2" xfId="0" applyNumberFormat="1" applyFont="1" applyFill="1" applyBorder="1"/>
    <xf numFmtId="0" fontId="0" fillId="8" borderId="0" xfId="0" applyFill="1"/>
    <xf numFmtId="14" fontId="15" fillId="9" borderId="0" xfId="0" applyNumberFormat="1" applyFont="1" applyFill="1"/>
    <xf numFmtId="49" fontId="3" fillId="0" borderId="7" xfId="0" applyNumberFormat="1" applyFont="1" applyFill="1" applyBorder="1"/>
    <xf numFmtId="14" fontId="14" fillId="8" borderId="2" xfId="0" applyNumberFormat="1" applyFont="1" applyFill="1" applyBorder="1"/>
    <xf numFmtId="0" fontId="0" fillId="10" borderId="0" xfId="0" applyFill="1"/>
    <xf numFmtId="0" fontId="0" fillId="10" borderId="2" xfId="0" applyFill="1" applyBorder="1"/>
    <xf numFmtId="0" fontId="16" fillId="3" borderId="2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17" fillId="11" borderId="9" xfId="0" applyFont="1" applyFill="1" applyBorder="1" applyAlignment="1">
      <alignment horizontal="center"/>
    </xf>
    <xf numFmtId="0" fontId="17" fillId="11" borderId="10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15" fontId="16" fillId="0" borderId="1" xfId="0" applyNumberFormat="1" applyFont="1" applyBorder="1"/>
    <xf numFmtId="167" fontId="18" fillId="10" borderId="0" xfId="0" applyNumberFormat="1" applyFont="1" applyFill="1"/>
    <xf numFmtId="167" fontId="19" fillId="0" borderId="2" xfId="0" applyNumberFormat="1" applyFont="1" applyBorder="1"/>
    <xf numFmtId="167" fontId="19" fillId="0" borderId="0" xfId="0" applyNumberFormat="1" applyFont="1" applyBorder="1"/>
    <xf numFmtId="194" fontId="18" fillId="0" borderId="0" xfId="0" applyNumberFormat="1" applyFont="1" applyProtection="1">
      <protection locked="0"/>
    </xf>
    <xf numFmtId="167" fontId="18" fillId="0" borderId="2" xfId="0" applyNumberFormat="1" applyFont="1" applyBorder="1"/>
    <xf numFmtId="167" fontId="18" fillId="0" borderId="0" xfId="0" applyNumberFormat="1" applyFont="1" applyBorder="1"/>
    <xf numFmtId="167" fontId="3" fillId="0" borderId="0" xfId="0" applyNumberFormat="1" applyFont="1"/>
    <xf numFmtId="194" fontId="19" fillId="0" borderId="0" xfId="0" applyNumberFormat="1" applyFont="1" applyProtection="1">
      <protection locked="0"/>
    </xf>
    <xf numFmtId="0" fontId="16" fillId="3" borderId="11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172" fontId="11" fillId="0" borderId="0" xfId="1" applyNumberFormat="1" applyFont="1"/>
    <xf numFmtId="167" fontId="3" fillId="2" borderId="13" xfId="0" applyNumberFormat="1" applyFont="1" applyFill="1" applyBorder="1"/>
    <xf numFmtId="0" fontId="12" fillId="12" borderId="8" xfId="0" applyFont="1" applyFill="1" applyBorder="1" applyAlignment="1">
      <alignment horizontal="center"/>
    </xf>
    <xf numFmtId="0" fontId="12" fillId="12" borderId="12" xfId="0" applyFont="1" applyFill="1" applyBorder="1" applyAlignment="1">
      <alignment horizontal="center" wrapText="1"/>
    </xf>
    <xf numFmtId="0" fontId="12" fillId="12" borderId="7" xfId="0" applyFont="1" applyFill="1" applyBorder="1" applyAlignment="1">
      <alignment horizontal="center" wrapText="1"/>
    </xf>
    <xf numFmtId="0" fontId="13" fillId="11" borderId="7" xfId="0" applyFont="1" applyFill="1" applyBorder="1" applyAlignment="1">
      <alignment horizontal="center" wrapText="1"/>
    </xf>
    <xf numFmtId="0" fontId="17" fillId="11" borderId="8" xfId="0" applyFont="1" applyFill="1" applyBorder="1" applyAlignment="1">
      <alignment horizontal="center"/>
    </xf>
    <xf numFmtId="0" fontId="17" fillId="11" borderId="12" xfId="0" applyFont="1" applyFill="1" applyBorder="1" applyAlignment="1">
      <alignment horizontal="center" wrapText="1"/>
    </xf>
    <xf numFmtId="0" fontId="12" fillId="12" borderId="14" xfId="0" applyFont="1" applyFill="1" applyBorder="1" applyAlignment="1">
      <alignment horizontal="center" wrapText="1"/>
    </xf>
    <xf numFmtId="167" fontId="18" fillId="2" borderId="0" xfId="0" applyNumberFormat="1" applyFont="1" applyFill="1"/>
    <xf numFmtId="167" fontId="19" fillId="2" borderId="0" xfId="0" applyNumberFormat="1" applyFont="1" applyFill="1"/>
    <xf numFmtId="167" fontId="19" fillId="10" borderId="0" xfId="0" applyNumberFormat="1" applyFont="1" applyFill="1"/>
    <xf numFmtId="167" fontId="18" fillId="0" borderId="0" xfId="0" applyNumberFormat="1" applyFont="1" applyFill="1"/>
    <xf numFmtId="22" fontId="0" fillId="0" borderId="0" xfId="0" applyNumberFormat="1"/>
    <xf numFmtId="194" fontId="20" fillId="0" borderId="0" xfId="0" applyNumberFormat="1" applyFont="1" applyProtection="1">
      <protection locked="0"/>
    </xf>
    <xf numFmtId="194" fontId="21" fillId="0" borderId="0" xfId="0" applyNumberFormat="1" applyFont="1" applyProtection="1">
      <protection locked="0"/>
    </xf>
    <xf numFmtId="167" fontId="19" fillId="0" borderId="0" xfId="0" applyNumberFormat="1" applyFont="1" applyFill="1"/>
    <xf numFmtId="0" fontId="0" fillId="0" borderId="0" xfId="0" applyFill="1"/>
    <xf numFmtId="2" fontId="0" fillId="0" borderId="0" xfId="0" applyNumberFormat="1"/>
    <xf numFmtId="2" fontId="3" fillId="0" borderId="0" xfId="0" applyNumberFormat="1" applyFont="1"/>
    <xf numFmtId="2" fontId="18" fillId="0" borderId="2" xfId="0" applyNumberFormat="1" applyFont="1" applyBorder="1"/>
    <xf numFmtId="0" fontId="13" fillId="0" borderId="8" xfId="0" applyFont="1" applyBorder="1" applyAlignment="1">
      <alignment textRotation="180"/>
    </xf>
    <xf numFmtId="0" fontId="12" fillId="12" borderId="8" xfId="0" applyFont="1" applyFill="1" applyBorder="1" applyAlignment="1">
      <alignment horizontal="center" wrapText="1"/>
    </xf>
    <xf numFmtId="0" fontId="13" fillId="11" borderId="8" xfId="0" applyFont="1" applyFill="1" applyBorder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3" fillId="11" borderId="14" xfId="0" applyFont="1" applyFill="1" applyBorder="1" applyAlignment="1">
      <alignment horizontal="center" wrapText="1"/>
    </xf>
    <xf numFmtId="0" fontId="13" fillId="11" borderId="15" xfId="0" applyFont="1" applyFill="1" applyBorder="1" applyAlignment="1">
      <alignment horizontal="center" wrapText="1"/>
    </xf>
    <xf numFmtId="0" fontId="12" fillId="12" borderId="9" xfId="0" applyFont="1" applyFill="1" applyBorder="1" applyAlignment="1">
      <alignment horizontal="center" wrapText="1"/>
    </xf>
    <xf numFmtId="0" fontId="3" fillId="8" borderId="14" xfId="0" applyFont="1" applyFill="1" applyBorder="1"/>
    <xf numFmtId="172" fontId="1" fillId="0" borderId="14" xfId="1" applyNumberFormat="1" applyBorder="1"/>
    <xf numFmtId="172" fontId="1" fillId="0" borderId="16" xfId="1" applyNumberFormat="1" applyBorder="1"/>
    <xf numFmtId="172" fontId="1" fillId="0" borderId="0" xfId="1" applyNumberFormat="1" applyBorder="1"/>
    <xf numFmtId="172" fontId="1" fillId="0" borderId="15" xfId="1" applyNumberFormat="1" applyBorder="1"/>
    <xf numFmtId="172" fontId="1" fillId="0" borderId="16" xfId="1" applyNumberFormat="1" applyBorder="1" applyAlignment="1">
      <alignment wrapText="1"/>
    </xf>
    <xf numFmtId="172" fontId="1" fillId="0" borderId="0" xfId="1" applyNumberFormat="1" applyBorder="1" applyAlignment="1">
      <alignment wrapText="1"/>
    </xf>
    <xf numFmtId="172" fontId="1" fillId="0" borderId="15" xfId="1" applyNumberFormat="1" applyBorder="1" applyAlignment="1">
      <alignment wrapText="1"/>
    </xf>
    <xf numFmtId="0" fontId="3" fillId="8" borderId="12" xfId="0" applyFont="1" applyFill="1" applyBorder="1"/>
    <xf numFmtId="172" fontId="1" fillId="0" borderId="12" xfId="1" applyNumberFormat="1" applyBorder="1"/>
    <xf numFmtId="172" fontId="1" fillId="0" borderId="17" xfId="1" applyNumberFormat="1" applyBorder="1" applyAlignment="1">
      <alignment wrapText="1"/>
    </xf>
    <xf numFmtId="172" fontId="1" fillId="0" borderId="18" xfId="1" applyNumberFormat="1" applyBorder="1" applyAlignment="1">
      <alignment wrapText="1"/>
    </xf>
    <xf numFmtId="172" fontId="1" fillId="0" borderId="10" xfId="1" applyNumberFormat="1" applyBorder="1" applyAlignment="1">
      <alignment wrapText="1"/>
    </xf>
    <xf numFmtId="0" fontId="13" fillId="0" borderId="0" xfId="0" applyFont="1" applyFill="1" applyBorder="1" applyAlignment="1">
      <alignment textRotation="180"/>
    </xf>
    <xf numFmtId="0" fontId="3" fillId="0" borderId="0" xfId="0" applyFont="1" applyFill="1"/>
    <xf numFmtId="167" fontId="21" fillId="0" borderId="0" xfId="0" applyNumberFormat="1" applyFont="1" applyBorder="1"/>
    <xf numFmtId="194" fontId="22" fillId="0" borderId="0" xfId="0" applyNumberFormat="1" applyFont="1" applyProtection="1">
      <protection locked="0"/>
    </xf>
    <xf numFmtId="0" fontId="23" fillId="0" borderId="0" xfId="0" applyFont="1"/>
    <xf numFmtId="15" fontId="24" fillId="0" borderId="0" xfId="0" applyNumberFormat="1" applyFont="1" applyFill="1" applyBorder="1" applyAlignment="1">
      <alignment horizontal="centerContinuous"/>
    </xf>
    <xf numFmtId="0" fontId="23" fillId="0" borderId="0" xfId="0" applyFont="1" applyFill="1" applyBorder="1"/>
    <xf numFmtId="166" fontId="24" fillId="0" borderId="0" xfId="0" applyNumberFormat="1" applyFont="1" applyFill="1" applyBorder="1" applyAlignment="1" applyProtection="1">
      <alignment horizontal="center" wrapText="1"/>
    </xf>
    <xf numFmtId="166" fontId="25" fillId="0" borderId="0" xfId="3" applyNumberFormat="1" applyFont="1" applyFill="1" applyBorder="1" applyAlignment="1" applyProtection="1">
      <alignment horizontal="center" wrapText="1"/>
    </xf>
    <xf numFmtId="201" fontId="23" fillId="0" borderId="0" xfId="2" applyNumberFormat="1" applyFont="1"/>
    <xf numFmtId="201" fontId="23" fillId="0" borderId="19" xfId="2" applyNumberFormat="1" applyFont="1" applyBorder="1"/>
    <xf numFmtId="172" fontId="23" fillId="0" borderId="0" xfId="1" applyNumberFormat="1" applyFont="1" applyFill="1" applyBorder="1"/>
    <xf numFmtId="202" fontId="23" fillId="0" borderId="0" xfId="2" applyNumberFormat="1" applyFont="1"/>
    <xf numFmtId="201" fontId="24" fillId="0" borderId="7" xfId="2" applyNumberFormat="1" applyFont="1" applyBorder="1"/>
    <xf numFmtId="182" fontId="23" fillId="0" borderId="0" xfId="1" applyNumberFormat="1" applyFont="1"/>
    <xf numFmtId="0" fontId="24" fillId="0" borderId="0" xfId="0" applyFont="1"/>
    <xf numFmtId="201" fontId="23" fillId="0" borderId="20" xfId="2" applyNumberFormat="1" applyFont="1" applyBorder="1"/>
    <xf numFmtId="203" fontId="24" fillId="0" borderId="7" xfId="2" applyNumberFormat="1" applyFont="1" applyBorder="1"/>
    <xf numFmtId="167" fontId="27" fillId="0" borderId="0" xfId="0" applyNumberFormat="1" applyFont="1" applyBorder="1"/>
    <xf numFmtId="167" fontId="22" fillId="0" borderId="0" xfId="0" applyNumberFormat="1" applyFont="1" applyBorder="1"/>
    <xf numFmtId="167" fontId="18" fillId="3" borderId="2" xfId="0" applyNumberFormat="1" applyFont="1" applyFill="1" applyBorder="1"/>
    <xf numFmtId="172" fontId="0" fillId="0" borderId="0" xfId="0" applyNumberFormat="1"/>
    <xf numFmtId="167" fontId="11" fillId="0" borderId="0" xfId="0" applyNumberFormat="1" applyFont="1"/>
    <xf numFmtId="14" fontId="0" fillId="0" borderId="0" xfId="0" applyNumberFormat="1"/>
    <xf numFmtId="0" fontId="12" fillId="12" borderId="21" xfId="0" applyFont="1" applyFill="1" applyBorder="1" applyAlignment="1">
      <alignment horizontal="center" wrapText="1"/>
    </xf>
    <xf numFmtId="0" fontId="12" fillId="12" borderId="22" xfId="0" applyFont="1" applyFill="1" applyBorder="1" applyAlignment="1">
      <alignment horizontal="center" wrapText="1"/>
    </xf>
    <xf numFmtId="0" fontId="13" fillId="11" borderId="23" xfId="0" applyFont="1" applyFill="1" applyBorder="1" applyAlignment="1">
      <alignment horizontal="center" wrapText="1"/>
    </xf>
    <xf numFmtId="0" fontId="13" fillId="11" borderId="24" xfId="0" applyFont="1" applyFill="1" applyBorder="1" applyAlignment="1">
      <alignment horizontal="center" wrapText="1"/>
    </xf>
    <xf numFmtId="0" fontId="13" fillId="11" borderId="25" xfId="0" applyFont="1" applyFill="1" applyBorder="1" applyAlignment="1">
      <alignment horizontal="center" wrapText="1"/>
    </xf>
    <xf numFmtId="0" fontId="12" fillId="12" borderId="25" xfId="0" applyFont="1" applyFill="1" applyBorder="1" applyAlignment="1">
      <alignment horizontal="center" wrapText="1"/>
    </xf>
    <xf numFmtId="0" fontId="12" fillId="12" borderId="23" xfId="0" applyFont="1" applyFill="1" applyBorder="1" applyAlignment="1">
      <alignment horizontal="center" wrapText="1"/>
    </xf>
    <xf numFmtId="0" fontId="12" fillId="12" borderId="24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</cellXfs>
  <cellStyles count="4">
    <cellStyle name="Comma" xfId="1" builtinId="3"/>
    <cellStyle name="Currency" xfId="2" builtinId="4"/>
    <cellStyle name="Hyperlink" xfId="3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activeX1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GBox"/>
</file>

<file path=xl/ctrlProps/ctrlProp6.xml><?xml version="1.0" encoding="utf-8"?>
<formControlPr xmlns="http://schemas.microsoft.com/office/spreadsheetml/2009/9/main" objectType="GBox"/>
</file>

<file path=xl/ctrlProps/ctrlProp7.xml><?xml version="1.0" encoding="utf-8"?>
<formControlPr xmlns="http://schemas.microsoft.com/office/spreadsheetml/2009/9/main" objectType="GBox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3.emf"/><Relationship Id="rId5" Type="http://schemas.openxmlformats.org/officeDocument/2006/relationships/image" Target="../media/image4.emf"/><Relationship Id="rId4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0</xdr:row>
          <xdr:rowOff>66675</xdr:rowOff>
        </xdr:from>
        <xdr:to>
          <xdr:col>1</xdr:col>
          <xdr:colOff>733425</xdr:colOff>
          <xdr:row>1</xdr:row>
          <xdr:rowOff>133350</xdr:rowOff>
        </xdr:to>
        <xdr:sp macro="" textlink="">
          <xdr:nvSpPr>
            <xdr:cNvPr id="3079" name="CheckBox1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247650</xdr:colOff>
          <xdr:row>0</xdr:row>
          <xdr:rowOff>0</xdr:rowOff>
        </xdr:from>
        <xdr:to>
          <xdr:col>19</xdr:col>
          <xdr:colOff>685800</xdr:colOff>
          <xdr:row>1</xdr:row>
          <xdr:rowOff>85725</xdr:rowOff>
        </xdr:to>
        <xdr:sp macro="" textlink="">
          <xdr:nvSpPr>
            <xdr:cNvPr id="3080" name="Rvx1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133350</xdr:colOff>
          <xdr:row>0</xdr:row>
          <xdr:rowOff>9525</xdr:rowOff>
        </xdr:from>
        <xdr:to>
          <xdr:col>20</xdr:col>
          <xdr:colOff>666750</xdr:colOff>
          <xdr:row>1</xdr:row>
          <xdr:rowOff>114300</xdr:rowOff>
        </xdr:to>
        <xdr:sp macro="" textlink="">
          <xdr:nvSpPr>
            <xdr:cNvPr id="3081" name="Rvx1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0</xdr:row>
          <xdr:rowOff>28575</xdr:rowOff>
        </xdr:from>
        <xdr:to>
          <xdr:col>4</xdr:col>
          <xdr:colOff>476250</xdr:colOff>
          <xdr:row>1</xdr:row>
          <xdr:rowOff>123825</xdr:rowOff>
        </xdr:to>
        <xdr:sp macro="" textlink="">
          <xdr:nvSpPr>
            <xdr:cNvPr id="3082" name="Button 10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66675</xdr:colOff>
          <xdr:row>1</xdr:row>
          <xdr:rowOff>85725</xdr:rowOff>
        </xdr:from>
        <xdr:to>
          <xdr:col>6</xdr:col>
          <xdr:colOff>619125</xdr:colOff>
          <xdr:row>2</xdr:row>
          <xdr:rowOff>66675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266700</xdr:colOff>
          <xdr:row>2</xdr:row>
          <xdr:rowOff>28575</xdr:rowOff>
        </xdr:to>
        <xdr:sp macro="" textlink="">
          <xdr:nvSpPr>
            <xdr:cNvPr id="4101" name="Rvx1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1152525</xdr:colOff>
          <xdr:row>0</xdr:row>
          <xdr:rowOff>95250</xdr:rowOff>
        </xdr:from>
        <xdr:to>
          <xdr:col>4</xdr:col>
          <xdr:colOff>723900</xdr:colOff>
          <xdr:row>1</xdr:row>
          <xdr:rowOff>142875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180975</xdr:rowOff>
        </xdr:from>
        <xdr:to>
          <xdr:col>4</xdr:col>
          <xdr:colOff>733425</xdr:colOff>
          <xdr:row>2</xdr:row>
          <xdr:rowOff>180975</xdr:rowOff>
        </xdr:to>
        <xdr:sp macro="" textlink="">
          <xdr:nvSpPr>
            <xdr:cNvPr id="4103" name="Button 7" hidden="1">
              <a:extLst>
                <a:ext uri="{63B3BB69-23CF-44E3-9099-C40C66FF867C}">
                  <a14:compatExt spid="_x0000_s4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314325</xdr:colOff>
          <xdr:row>0</xdr:row>
          <xdr:rowOff>104775</xdr:rowOff>
        </xdr:from>
        <xdr:to>
          <xdr:col>9</xdr:col>
          <xdr:colOff>352425</xdr:colOff>
          <xdr:row>1</xdr:row>
          <xdr:rowOff>152400</xdr:rowOff>
        </xdr:to>
        <xdr:sp macro="" textlink="">
          <xdr:nvSpPr>
            <xdr:cNvPr id="4107" name="Label1" hidden="1">
              <a:extLst>
                <a:ext uri="{63B3BB69-23CF-44E3-9099-C40C66FF867C}">
                  <a14:compatExt spid="_x0000_s4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0</xdr:rowOff>
        </xdr:from>
        <xdr:to>
          <xdr:col>9</xdr:col>
          <xdr:colOff>304800</xdr:colOff>
          <xdr:row>1</xdr:row>
          <xdr:rowOff>95250</xdr:rowOff>
        </xdr:to>
        <xdr:sp macro="" textlink="">
          <xdr:nvSpPr>
            <xdr:cNvPr id="4108" name="CommandButton2" hidden="1">
              <a:extLst>
                <a:ext uri="{63B3BB69-23CF-44E3-9099-C40C66FF867C}">
                  <a14:compatExt spid="_x0000_s4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200025</xdr:rowOff>
        </xdr:from>
        <xdr:to>
          <xdr:col>9</xdr:col>
          <xdr:colOff>342900</xdr:colOff>
          <xdr:row>2</xdr:row>
          <xdr:rowOff>171450</xdr:rowOff>
        </xdr:to>
        <xdr:sp macro="" textlink="">
          <xdr:nvSpPr>
            <xdr:cNvPr id="4113" name="TextBox1" hidden="1">
              <a:extLst>
                <a:ext uri="{63B3BB69-23CF-44E3-9099-C40C66FF867C}">
                  <a14:compatExt spid="_x0000_s4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104775</xdr:rowOff>
        </xdr:from>
        <xdr:to>
          <xdr:col>2</xdr:col>
          <xdr:colOff>1019175</xdr:colOff>
          <xdr:row>2</xdr:row>
          <xdr:rowOff>180975</xdr:rowOff>
        </xdr:to>
        <xdr:grpSp>
          <xdr:nvGrpSpPr>
            <xdr:cNvPr id="4118" name="Group 22"/>
            <xdr:cNvGrpSpPr>
              <a:grpSpLocks/>
            </xdr:cNvGrpSpPr>
          </xdr:nvGrpSpPr>
          <xdr:grpSpPr bwMode="auto">
            <a:xfrm>
              <a:off x="114300" y="104775"/>
              <a:ext cx="904875" cy="476250"/>
              <a:chOff x="20" y="17"/>
              <a:chExt cx="95" cy="51"/>
            </a:xfrm>
          </xdr:grpSpPr>
          <xdr:sp macro="" textlink="">
            <xdr:nvSpPr>
              <xdr:cNvPr id="4099" name="CommandButton1" hidden="1">
                <a:extLst>
                  <a:ext uri="{63B3BB69-23CF-44E3-9099-C40C66FF867C}">
                    <a14:compatExt spid="_x0000_s4099"/>
                  </a:ext>
                </a:extLst>
              </xdr:cNvPr>
              <xdr:cNvSpPr/>
            </xdr:nvSpPr>
            <xdr:spPr bwMode="auto">
              <a:xfrm>
                <a:off x="20" y="44"/>
                <a:ext cx="94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0" name="CheckBox1" hidden="1">
                <a:extLst>
                  <a:ext uri="{63B3BB69-23CF-44E3-9099-C40C66FF867C}">
                    <a14:compatExt spid="_x0000_s4100"/>
                  </a:ext>
                </a:extLst>
              </xdr:cNvPr>
              <xdr:cNvSpPr/>
            </xdr:nvSpPr>
            <xdr:spPr bwMode="auto">
              <a:xfrm>
                <a:off x="22" y="17"/>
                <a:ext cx="93" cy="23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1123950</xdr:colOff>
          <xdr:row>0</xdr:row>
          <xdr:rowOff>28575</xdr:rowOff>
        </xdr:from>
        <xdr:to>
          <xdr:col>4</xdr:col>
          <xdr:colOff>638175</xdr:colOff>
          <xdr:row>2</xdr:row>
          <xdr:rowOff>219075</xdr:rowOff>
        </xdr:to>
        <xdr:sp macro="" textlink="">
          <xdr:nvSpPr>
            <xdr:cNvPr id="4119" name="Group Box 23" hidden="1">
              <a:extLst>
                <a:ext uri="{63B3BB69-23CF-44E3-9099-C40C66FF867C}">
                  <a14:compatExt spid="_x0000_s4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</xdr:colOff>
          <xdr:row>0</xdr:row>
          <xdr:rowOff>38100</xdr:rowOff>
        </xdr:from>
        <xdr:to>
          <xdr:col>2</xdr:col>
          <xdr:colOff>1057275</xdr:colOff>
          <xdr:row>2</xdr:row>
          <xdr:rowOff>219075</xdr:rowOff>
        </xdr:to>
        <xdr:sp macro="" textlink="">
          <xdr:nvSpPr>
            <xdr:cNvPr id="4120" name="Group Box 24" hidden="1">
              <a:extLst>
                <a:ext uri="{63B3BB69-23CF-44E3-9099-C40C66FF867C}">
                  <a14:compatExt spid="_x0000_s4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47625</xdr:rowOff>
        </xdr:from>
        <xdr:to>
          <xdr:col>6</xdr:col>
          <xdr:colOff>419100</xdr:colOff>
          <xdr:row>2</xdr:row>
          <xdr:rowOff>219075</xdr:rowOff>
        </xdr:to>
        <xdr:sp macro="" textlink="">
          <xdr:nvSpPr>
            <xdr:cNvPr id="4121" name="Group Box 25" hidden="1">
              <a:extLst>
                <a:ext uri="{63B3BB69-23CF-44E3-9099-C40C66FF867C}">
                  <a14:compatExt spid="_x0000_s4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19050</xdr:rowOff>
        </xdr:from>
        <xdr:to>
          <xdr:col>0</xdr:col>
          <xdr:colOff>1133475</xdr:colOff>
          <xdr:row>1</xdr:row>
          <xdr:rowOff>114300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Recalculate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0</xdr:row>
          <xdr:rowOff>47625</xdr:rowOff>
        </xdr:from>
        <xdr:to>
          <xdr:col>3</xdr:col>
          <xdr:colOff>285750</xdr:colOff>
          <xdr:row>1</xdr:row>
          <xdr:rowOff>114300</xdr:rowOff>
        </xdr:to>
        <xdr:sp macro="" textlink="">
          <xdr:nvSpPr>
            <xdr:cNvPr id="8195" name="CheckBox1" hidden="1">
              <a:extLst>
                <a:ext uri="{63B3BB69-23CF-44E3-9099-C40C66FF867C}">
                  <a14:compatExt spid="_x0000_s8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666750</xdr:colOff>
          <xdr:row>0</xdr:row>
          <xdr:rowOff>28575</xdr:rowOff>
        </xdr:from>
        <xdr:to>
          <xdr:col>6</xdr:col>
          <xdr:colOff>76200</xdr:colOff>
          <xdr:row>1</xdr:row>
          <xdr:rowOff>133350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Discount Factor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Kam/TDS%20-%20%20NY%200620x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CURVES/EastMrktnew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G_KY_CGE"/>
      <sheetName val="CHIP"/>
      <sheetName val="ALGO_TENN"/>
      <sheetName val="CGT_CNG"/>
      <sheetName val="TETCO_TRANSCO"/>
      <sheetName val="Tables"/>
      <sheetName val="IROQ"/>
      <sheetName val="Listen"/>
      <sheetName val="Publish"/>
      <sheetName val="Averaging"/>
      <sheetName val="DBReport"/>
      <sheetName val="IROQZ2"/>
    </sheetNames>
    <sheetDataSet>
      <sheetData sheetId="0"/>
      <sheetData sheetId="1"/>
      <sheetData sheetId="2"/>
      <sheetData sheetId="3">
        <row r="10">
          <cell r="E10">
            <v>0.151</v>
          </cell>
          <cell r="F10">
            <v>1.2500000000000001E-2</v>
          </cell>
          <cell r="N10">
            <v>0.191</v>
          </cell>
          <cell r="O10">
            <v>7.4999999999999997E-3</v>
          </cell>
        </row>
        <row r="11">
          <cell r="E11">
            <v>0.19</v>
          </cell>
          <cell r="F11">
            <v>2.5000000000000001E-3</v>
          </cell>
          <cell r="N11">
            <v>0.22</v>
          </cell>
          <cell r="O11">
            <v>7.4999999999999997E-3</v>
          </cell>
        </row>
        <row r="12">
          <cell r="E12">
            <v>0.192</v>
          </cell>
          <cell r="F12">
            <v>5.0000000000000001E-3</v>
          </cell>
          <cell r="N12">
            <v>0.23200000000000001</v>
          </cell>
          <cell r="O12">
            <v>5.0000000000000001E-3</v>
          </cell>
        </row>
        <row r="13">
          <cell r="E13">
            <v>0.23799999999999999</v>
          </cell>
          <cell r="F13">
            <v>7.4999999999999997E-3</v>
          </cell>
          <cell r="N13">
            <v>0.318</v>
          </cell>
          <cell r="O13">
            <v>2.5000000000000001E-3</v>
          </cell>
        </row>
        <row r="19">
          <cell r="E19">
            <v>0.23599999999999999</v>
          </cell>
          <cell r="F19">
            <v>1.7500000000000002E-2</v>
          </cell>
          <cell r="N19">
            <v>0.34599999999999997</v>
          </cell>
        </row>
        <row r="20">
          <cell r="E20">
            <v>0.22900000000000001</v>
          </cell>
          <cell r="F20">
            <v>0.01</v>
          </cell>
          <cell r="N20">
            <v>0.29899999999999999</v>
          </cell>
          <cell r="O20">
            <v>7.4999999999999997E-3</v>
          </cell>
        </row>
        <row r="21">
          <cell r="E21">
            <v>0.192</v>
          </cell>
          <cell r="F21">
            <v>1.2500000000000001E-2</v>
          </cell>
          <cell r="N21">
            <v>0.21199999999999999</v>
          </cell>
          <cell r="O21">
            <v>7.4999999999999997E-3</v>
          </cell>
        </row>
        <row r="22">
          <cell r="E22">
            <v>0.14749999999999999</v>
          </cell>
          <cell r="F22">
            <v>1.2500000000000001E-2</v>
          </cell>
          <cell r="N22">
            <v>0.22</v>
          </cell>
          <cell r="O22">
            <v>7.4999999999999997E-3</v>
          </cell>
        </row>
        <row r="23">
          <cell r="E23">
            <v>0.14499999999999999</v>
          </cell>
          <cell r="F23">
            <v>1.2500000000000001E-2</v>
          </cell>
          <cell r="N23">
            <v>0.23</v>
          </cell>
          <cell r="O23">
            <v>7.4999999999999997E-3</v>
          </cell>
        </row>
        <row r="24">
          <cell r="E24">
            <v>0.155</v>
          </cell>
          <cell r="F24">
            <v>1.2500000000000001E-2</v>
          </cell>
          <cell r="N24">
            <v>0.21</v>
          </cell>
          <cell r="O24">
            <v>7.4999999999999997E-3</v>
          </cell>
        </row>
        <row r="25">
          <cell r="E25">
            <v>0.1575</v>
          </cell>
          <cell r="F25">
            <v>1.2500000000000001E-2</v>
          </cell>
          <cell r="N25">
            <v>0.24</v>
          </cell>
          <cell r="O25">
            <v>7.4999999999999997E-3</v>
          </cell>
        </row>
        <row r="31">
          <cell r="E31">
            <v>0.185</v>
          </cell>
          <cell r="F31">
            <v>1.7500000000000002E-2</v>
          </cell>
          <cell r="O31">
            <v>7.4999999999999997E-3</v>
          </cell>
        </row>
        <row r="32">
          <cell r="E32">
            <v>0.17499999999999999</v>
          </cell>
          <cell r="F32">
            <v>0.01</v>
          </cell>
          <cell r="N32">
            <v>0.22</v>
          </cell>
          <cell r="O32">
            <v>7.4999999999999997E-3</v>
          </cell>
        </row>
        <row r="33">
          <cell r="E33">
            <v>0.185</v>
          </cell>
          <cell r="F33">
            <v>1.2500000000000001E-2</v>
          </cell>
          <cell r="N33">
            <v>0.25</v>
          </cell>
          <cell r="O33">
            <v>7.4999999999999997E-3</v>
          </cell>
        </row>
        <row r="34">
          <cell r="E34">
            <v>0.2</v>
          </cell>
          <cell r="F34">
            <v>1.2500000000000001E-2</v>
          </cell>
          <cell r="N34">
            <v>0.26</v>
          </cell>
          <cell r="O34">
            <v>7.4999999999999997E-3</v>
          </cell>
        </row>
        <row r="35">
          <cell r="E35">
            <v>0.2</v>
          </cell>
          <cell r="F35">
            <v>1.2500000000000001E-2</v>
          </cell>
          <cell r="N35">
            <v>0.26</v>
          </cell>
          <cell r="O35">
            <v>7.4999999999999997E-3</v>
          </cell>
        </row>
        <row r="36">
          <cell r="E36">
            <v>0.19</v>
          </cell>
          <cell r="F36">
            <v>1.2500000000000001E-2</v>
          </cell>
          <cell r="N36">
            <v>0.22</v>
          </cell>
          <cell r="O36">
            <v>7.4999999999999997E-3</v>
          </cell>
        </row>
        <row r="37">
          <cell r="E37">
            <v>0.185</v>
          </cell>
          <cell r="F37">
            <v>1.2500000000000001E-2</v>
          </cell>
          <cell r="N37">
            <v>0.25</v>
          </cell>
          <cell r="O37">
            <v>7.4999999999999997E-3</v>
          </cell>
        </row>
        <row r="43">
          <cell r="E43">
            <v>0.19500000000000001</v>
          </cell>
          <cell r="F43">
            <v>1.7500000000000002E-2</v>
          </cell>
          <cell r="N43">
            <v>0.32500000000000001</v>
          </cell>
          <cell r="O43">
            <v>7.4999999999999997E-3</v>
          </cell>
        </row>
        <row r="44">
          <cell r="E44">
            <v>0.185</v>
          </cell>
          <cell r="F44">
            <v>0.01</v>
          </cell>
          <cell r="N44">
            <v>0.22</v>
          </cell>
          <cell r="O44">
            <v>7.4999999999999997E-3</v>
          </cell>
        </row>
        <row r="45">
          <cell r="E45">
            <v>0.19500000000000001</v>
          </cell>
          <cell r="F45">
            <v>1.2500000000000001E-2</v>
          </cell>
          <cell r="N45">
            <v>0.25</v>
          </cell>
          <cell r="O45">
            <v>7.4999999999999997E-3</v>
          </cell>
        </row>
        <row r="46">
          <cell r="E46">
            <v>0.2</v>
          </cell>
          <cell r="F46">
            <v>1.2500000000000001E-2</v>
          </cell>
          <cell r="N46">
            <v>0.26</v>
          </cell>
          <cell r="O46">
            <v>7.4999999999999997E-3</v>
          </cell>
        </row>
        <row r="47">
          <cell r="E47">
            <v>0.21</v>
          </cell>
          <cell r="F47">
            <v>1.2500000000000001E-2</v>
          </cell>
          <cell r="N47">
            <v>0.26</v>
          </cell>
          <cell r="O47">
            <v>7.4999999999999997E-3</v>
          </cell>
        </row>
        <row r="48">
          <cell r="E48">
            <v>0.185</v>
          </cell>
          <cell r="F48">
            <v>1.2500000000000001E-2</v>
          </cell>
          <cell r="N48">
            <v>0.22</v>
          </cell>
          <cell r="O48">
            <v>7.4999999999999997E-3</v>
          </cell>
        </row>
        <row r="49">
          <cell r="E49">
            <v>0.19500000000000001</v>
          </cell>
          <cell r="F49">
            <v>1.2500000000000001E-2</v>
          </cell>
          <cell r="N49">
            <v>0.25</v>
          </cell>
          <cell r="O49">
            <v>7.4999999999999997E-3</v>
          </cell>
        </row>
        <row r="55">
          <cell r="E55">
            <v>0.19500000000000001</v>
          </cell>
          <cell r="F55">
            <v>1.7500000000000002E-2</v>
          </cell>
          <cell r="N55">
            <v>0.32500000000000001</v>
          </cell>
          <cell r="O55">
            <v>7.4999999999999997E-3</v>
          </cell>
        </row>
        <row r="56">
          <cell r="E56">
            <v>0.185</v>
          </cell>
          <cell r="F56">
            <v>0.01</v>
          </cell>
          <cell r="N56">
            <v>0.22</v>
          </cell>
          <cell r="O56">
            <v>7.4999999999999997E-3</v>
          </cell>
        </row>
        <row r="57">
          <cell r="E57">
            <v>0.19500000000000001</v>
          </cell>
          <cell r="F57">
            <v>1.2500000000000001E-2</v>
          </cell>
          <cell r="N57">
            <v>0.25</v>
          </cell>
          <cell r="O57">
            <v>7.4999999999999997E-3</v>
          </cell>
        </row>
        <row r="58">
          <cell r="E58">
            <v>0.2</v>
          </cell>
          <cell r="F58">
            <v>1.2500000000000001E-2</v>
          </cell>
          <cell r="N58">
            <v>0.26</v>
          </cell>
          <cell r="O58">
            <v>7.4999999999999997E-3</v>
          </cell>
        </row>
        <row r="59">
          <cell r="E59">
            <v>0.21</v>
          </cell>
          <cell r="F59">
            <v>1.2500000000000001E-2</v>
          </cell>
          <cell r="N59">
            <v>0.26</v>
          </cell>
          <cell r="O59">
            <v>7.4999999999999997E-3</v>
          </cell>
        </row>
        <row r="60">
          <cell r="E60">
            <v>0.185</v>
          </cell>
          <cell r="F60">
            <v>1.2500000000000001E-2</v>
          </cell>
          <cell r="N60">
            <v>0.22</v>
          </cell>
          <cell r="O60">
            <v>7.4999999999999997E-3</v>
          </cell>
        </row>
        <row r="61">
          <cell r="E61">
            <v>0.19500000000000001</v>
          </cell>
          <cell r="F61">
            <v>1.2500000000000001E-2</v>
          </cell>
          <cell r="N61">
            <v>0.25</v>
          </cell>
          <cell r="O61">
            <v>7.4999999999999997E-3</v>
          </cell>
        </row>
        <row r="67">
          <cell r="E67">
            <v>0.19500000000000001</v>
          </cell>
          <cell r="F67">
            <v>1.7500000000000002E-2</v>
          </cell>
          <cell r="N67">
            <v>0.32500000000000001</v>
          </cell>
          <cell r="O67">
            <v>7.4999999999999997E-3</v>
          </cell>
        </row>
        <row r="68">
          <cell r="E68">
            <v>0.185</v>
          </cell>
          <cell r="F68">
            <v>0.01</v>
          </cell>
          <cell r="N68">
            <v>0.22</v>
          </cell>
          <cell r="O68">
            <v>7.4999999999999997E-3</v>
          </cell>
        </row>
        <row r="69">
          <cell r="E69">
            <v>0.19500000000000001</v>
          </cell>
          <cell r="F69">
            <v>1.2500000000000001E-2</v>
          </cell>
          <cell r="N69">
            <v>0.25</v>
          </cell>
          <cell r="O69">
            <v>7.4999999999999997E-3</v>
          </cell>
        </row>
        <row r="70">
          <cell r="E70">
            <v>0.2</v>
          </cell>
          <cell r="F70">
            <v>1.2500000000000001E-2</v>
          </cell>
          <cell r="N70">
            <v>0.26</v>
          </cell>
          <cell r="O70">
            <v>7.4999999999999997E-3</v>
          </cell>
        </row>
        <row r="71">
          <cell r="E71">
            <v>0.21</v>
          </cell>
          <cell r="F71">
            <v>1.2500000000000001E-2</v>
          </cell>
          <cell r="N71">
            <v>0.26</v>
          </cell>
          <cell r="O71">
            <v>7.4999999999999997E-3</v>
          </cell>
        </row>
        <row r="72">
          <cell r="E72">
            <v>0.185</v>
          </cell>
          <cell r="F72">
            <v>1.2500000000000001E-2</v>
          </cell>
          <cell r="N72">
            <v>0.22</v>
          </cell>
          <cell r="O72">
            <v>7.4999999999999997E-3</v>
          </cell>
        </row>
        <row r="73">
          <cell r="E73">
            <v>0.19500000000000001</v>
          </cell>
          <cell r="F73">
            <v>1.2500000000000001E-2</v>
          </cell>
          <cell r="N73">
            <v>0.25</v>
          </cell>
          <cell r="O73">
            <v>7.4999999999999997E-3</v>
          </cell>
        </row>
        <row r="79">
          <cell r="E79">
            <v>0.19500000000000001</v>
          </cell>
          <cell r="F79">
            <v>1.7500000000000002E-2</v>
          </cell>
          <cell r="N79">
            <v>0.32500000000000001</v>
          </cell>
          <cell r="O79">
            <v>7.4999999999999997E-3</v>
          </cell>
        </row>
        <row r="80">
          <cell r="E80">
            <v>0.185</v>
          </cell>
          <cell r="F80">
            <v>0.01</v>
          </cell>
          <cell r="N80">
            <v>0.22</v>
          </cell>
          <cell r="O80">
            <v>7.4999999999999997E-3</v>
          </cell>
        </row>
        <row r="81">
          <cell r="E81">
            <v>0.19500000000000001</v>
          </cell>
          <cell r="F81">
            <v>1.2500000000000001E-2</v>
          </cell>
          <cell r="N81">
            <v>0.25</v>
          </cell>
          <cell r="O81">
            <v>7.4999999999999997E-3</v>
          </cell>
        </row>
        <row r="82">
          <cell r="E82">
            <v>0.2</v>
          </cell>
          <cell r="F82">
            <v>1.2500000000000001E-2</v>
          </cell>
          <cell r="N82">
            <v>0.26</v>
          </cell>
          <cell r="O82">
            <v>7.4999999999999997E-3</v>
          </cell>
        </row>
        <row r="83">
          <cell r="E83">
            <v>0.21</v>
          </cell>
          <cell r="F83">
            <v>1.2500000000000001E-2</v>
          </cell>
          <cell r="N83">
            <v>0.26</v>
          </cell>
          <cell r="O83">
            <v>7.4999999999999997E-3</v>
          </cell>
        </row>
        <row r="84">
          <cell r="E84">
            <v>0.185</v>
          </cell>
          <cell r="F84">
            <v>1.2500000000000001E-2</v>
          </cell>
          <cell r="N84">
            <v>0.22</v>
          </cell>
          <cell r="O84">
            <v>7.4999999999999997E-3</v>
          </cell>
        </row>
        <row r="85">
          <cell r="E85">
            <v>0.19500000000000001</v>
          </cell>
          <cell r="F85">
            <v>1.2500000000000001E-2</v>
          </cell>
          <cell r="N85">
            <v>0.25</v>
          </cell>
          <cell r="O85">
            <v>7.4999999999999997E-3</v>
          </cell>
        </row>
        <row r="91">
          <cell r="E91">
            <v>0.17</v>
          </cell>
          <cell r="F91">
            <v>1.7500000000000002E-2</v>
          </cell>
          <cell r="N91">
            <v>0.32500000000000001</v>
          </cell>
          <cell r="O91">
            <v>7.4999999999999997E-3</v>
          </cell>
        </row>
        <row r="92">
          <cell r="E92">
            <v>0.16500000000000001</v>
          </cell>
          <cell r="F92">
            <v>0.01</v>
          </cell>
          <cell r="N92">
            <v>0.22</v>
          </cell>
          <cell r="O92">
            <v>7.4999999999999997E-3</v>
          </cell>
        </row>
        <row r="93">
          <cell r="E93">
            <v>0.17</v>
          </cell>
          <cell r="F93">
            <v>1.2500000000000001E-2</v>
          </cell>
          <cell r="N93">
            <v>0.25</v>
          </cell>
          <cell r="O93">
            <v>7.4999999999999997E-3</v>
          </cell>
        </row>
        <row r="94">
          <cell r="E94">
            <v>0.17499999999999999</v>
          </cell>
          <cell r="F94">
            <v>1.2500000000000001E-2</v>
          </cell>
          <cell r="N94">
            <v>0.26</v>
          </cell>
          <cell r="O94">
            <v>7.4999999999999997E-3</v>
          </cell>
        </row>
        <row r="95">
          <cell r="E95">
            <v>0.17499999999999999</v>
          </cell>
          <cell r="F95">
            <v>1.2500000000000001E-2</v>
          </cell>
          <cell r="N95">
            <v>0.26</v>
          </cell>
          <cell r="O95">
            <v>7.4999999999999997E-3</v>
          </cell>
        </row>
        <row r="96">
          <cell r="E96">
            <v>0.16500000000000001</v>
          </cell>
          <cell r="F96">
            <v>1.2500000000000001E-2</v>
          </cell>
          <cell r="N96">
            <v>0.22</v>
          </cell>
          <cell r="O96">
            <v>7.4999999999999997E-3</v>
          </cell>
        </row>
        <row r="97">
          <cell r="E97">
            <v>0.17249999999999999</v>
          </cell>
          <cell r="F97">
            <v>1.2500000000000001E-2</v>
          </cell>
          <cell r="N97">
            <v>0.25</v>
          </cell>
          <cell r="O97">
            <v>7.4999999999999997E-3</v>
          </cell>
        </row>
        <row r="103">
          <cell r="E103">
            <v>0.17</v>
          </cell>
          <cell r="F103">
            <v>1.7500000000000002E-2</v>
          </cell>
          <cell r="N103">
            <v>0.32500000000000001</v>
          </cell>
          <cell r="O103">
            <v>7.4999999999999997E-3</v>
          </cell>
        </row>
        <row r="104">
          <cell r="E104">
            <v>0.16500000000000001</v>
          </cell>
          <cell r="F104">
            <v>0.01</v>
          </cell>
          <cell r="N104">
            <v>0.22</v>
          </cell>
          <cell r="O104">
            <v>7.4999999999999997E-3</v>
          </cell>
        </row>
        <row r="105">
          <cell r="E105">
            <v>0.17</v>
          </cell>
          <cell r="F105">
            <v>1.2500000000000001E-2</v>
          </cell>
          <cell r="N105">
            <v>0.25</v>
          </cell>
          <cell r="O105">
            <v>7.4999999999999997E-3</v>
          </cell>
        </row>
        <row r="106">
          <cell r="E106">
            <v>0.17499999999999999</v>
          </cell>
          <cell r="F106">
            <v>1.2500000000000001E-2</v>
          </cell>
          <cell r="N106">
            <v>0.26</v>
          </cell>
          <cell r="O106">
            <v>7.4999999999999997E-3</v>
          </cell>
        </row>
        <row r="107">
          <cell r="E107">
            <v>0.17499999999999999</v>
          </cell>
          <cell r="F107">
            <v>1.2500000000000001E-2</v>
          </cell>
          <cell r="N107">
            <v>0.26</v>
          </cell>
          <cell r="O107">
            <v>7.4999999999999997E-3</v>
          </cell>
        </row>
        <row r="108">
          <cell r="E108">
            <v>0.16500000000000001</v>
          </cell>
          <cell r="F108">
            <v>1.2500000000000001E-2</v>
          </cell>
          <cell r="N108">
            <v>0.22</v>
          </cell>
          <cell r="O108">
            <v>7.4999999999999997E-3</v>
          </cell>
        </row>
        <row r="109">
          <cell r="E109">
            <v>0.17249999999999999</v>
          </cell>
          <cell r="F109">
            <v>1.2500000000000001E-2</v>
          </cell>
          <cell r="N109">
            <v>0.25</v>
          </cell>
          <cell r="O109">
            <v>7.4999999999999997E-3</v>
          </cell>
        </row>
        <row r="115">
          <cell r="E115">
            <v>0.17</v>
          </cell>
          <cell r="F115">
            <v>1.7500000000000002E-2</v>
          </cell>
          <cell r="N115">
            <v>0.32500000000000001</v>
          </cell>
          <cell r="O115">
            <v>7.4999999999999997E-3</v>
          </cell>
        </row>
        <row r="116">
          <cell r="E116">
            <v>0.16500000000000001</v>
          </cell>
          <cell r="F116">
            <v>0.01</v>
          </cell>
          <cell r="N116">
            <v>0.22</v>
          </cell>
          <cell r="O116">
            <v>7.4999999999999997E-3</v>
          </cell>
        </row>
        <row r="117">
          <cell r="E117">
            <v>0.17</v>
          </cell>
          <cell r="F117">
            <v>1.2500000000000001E-2</v>
          </cell>
          <cell r="N117">
            <v>0.25</v>
          </cell>
          <cell r="O117">
            <v>7.4999999999999997E-3</v>
          </cell>
        </row>
        <row r="118">
          <cell r="E118">
            <v>0.17499999999999999</v>
          </cell>
          <cell r="F118">
            <v>1.2500000000000001E-2</v>
          </cell>
          <cell r="N118">
            <v>0.26</v>
          </cell>
          <cell r="O118">
            <v>7.4999999999999997E-3</v>
          </cell>
        </row>
        <row r="119">
          <cell r="E119">
            <v>0.17499999999999999</v>
          </cell>
          <cell r="F119">
            <v>1.2500000000000001E-2</v>
          </cell>
          <cell r="N119">
            <v>0.26</v>
          </cell>
          <cell r="O119">
            <v>7.4999999999999997E-3</v>
          </cell>
        </row>
        <row r="120">
          <cell r="E120">
            <v>0.16500000000000001</v>
          </cell>
          <cell r="F120">
            <v>1.2500000000000001E-2</v>
          </cell>
          <cell r="N120">
            <v>0.22</v>
          </cell>
          <cell r="O120">
            <v>7.4999999999999997E-3</v>
          </cell>
        </row>
        <row r="121">
          <cell r="E121">
            <v>0.17249999999999999</v>
          </cell>
          <cell r="F121">
            <v>1.2500000000000001E-2</v>
          </cell>
          <cell r="N121">
            <v>0.25</v>
          </cell>
          <cell r="O121">
            <v>7.4999999999999997E-3</v>
          </cell>
        </row>
        <row r="127">
          <cell r="E127">
            <v>0.17</v>
          </cell>
          <cell r="F127">
            <v>1.7500000000000002E-2</v>
          </cell>
          <cell r="N127">
            <v>0.32500000000000001</v>
          </cell>
          <cell r="O127">
            <v>7.4999999999999997E-3</v>
          </cell>
        </row>
        <row r="128">
          <cell r="E128">
            <v>0.16500000000000001</v>
          </cell>
          <cell r="F128">
            <v>0.01</v>
          </cell>
          <cell r="N128">
            <v>0.22</v>
          </cell>
          <cell r="O128">
            <v>7.4999999999999997E-3</v>
          </cell>
        </row>
        <row r="129">
          <cell r="E129">
            <v>0.17</v>
          </cell>
          <cell r="F129">
            <v>1.2500000000000001E-2</v>
          </cell>
          <cell r="N129">
            <v>0.25</v>
          </cell>
          <cell r="O129">
            <v>7.4999999999999997E-3</v>
          </cell>
        </row>
        <row r="130">
          <cell r="E130">
            <v>0.17499999999999999</v>
          </cell>
          <cell r="F130">
            <v>1.2500000000000001E-2</v>
          </cell>
          <cell r="N130">
            <v>0.26</v>
          </cell>
          <cell r="O130">
            <v>7.4999999999999997E-3</v>
          </cell>
        </row>
        <row r="131">
          <cell r="E131">
            <v>0.17499999999999999</v>
          </cell>
          <cell r="F131">
            <v>1.2500000000000001E-2</v>
          </cell>
          <cell r="N131">
            <v>0.26</v>
          </cell>
          <cell r="O131">
            <v>7.4999999999999997E-3</v>
          </cell>
        </row>
        <row r="132">
          <cell r="E132">
            <v>0.16500000000000001</v>
          </cell>
          <cell r="F132">
            <v>1.2500000000000001E-2</v>
          </cell>
          <cell r="N132">
            <v>0.22</v>
          </cell>
          <cell r="O132">
            <v>7.4999999999999997E-3</v>
          </cell>
        </row>
        <row r="133">
          <cell r="E133">
            <v>0.17249999999999999</v>
          </cell>
          <cell r="F133">
            <v>1.2500000000000001E-2</v>
          </cell>
          <cell r="N133">
            <v>0.25</v>
          </cell>
          <cell r="O133">
            <v>7.4999999999999997E-3</v>
          </cell>
        </row>
        <row r="139">
          <cell r="E139">
            <v>0.17</v>
          </cell>
          <cell r="F139">
            <v>1.7500000000000002E-2</v>
          </cell>
          <cell r="N139">
            <v>0.32500000000000001</v>
          </cell>
          <cell r="O139">
            <v>7.4999999999999997E-3</v>
          </cell>
        </row>
        <row r="140">
          <cell r="E140">
            <v>0.16500000000000001</v>
          </cell>
          <cell r="F140">
            <v>0.01</v>
          </cell>
          <cell r="N140">
            <v>0.22</v>
          </cell>
          <cell r="O140">
            <v>7.4999999999999997E-3</v>
          </cell>
        </row>
        <row r="141">
          <cell r="E141">
            <v>0.17</v>
          </cell>
          <cell r="F141">
            <v>1.2500000000000001E-2</v>
          </cell>
          <cell r="N141">
            <v>0.25</v>
          </cell>
          <cell r="O141">
            <v>7.4999999999999997E-3</v>
          </cell>
        </row>
        <row r="142">
          <cell r="E142">
            <v>0.17499999999999999</v>
          </cell>
          <cell r="F142">
            <v>1.2500000000000001E-2</v>
          </cell>
          <cell r="N142">
            <v>0.26</v>
          </cell>
          <cell r="O142">
            <v>7.4999999999999997E-3</v>
          </cell>
        </row>
        <row r="143">
          <cell r="E143">
            <v>0.17499999999999999</v>
          </cell>
          <cell r="F143">
            <v>1.2500000000000001E-2</v>
          </cell>
          <cell r="N143">
            <v>0.26</v>
          </cell>
          <cell r="O143">
            <v>7.4999999999999997E-3</v>
          </cell>
        </row>
        <row r="144">
          <cell r="E144">
            <v>0.16500000000000001</v>
          </cell>
          <cell r="F144">
            <v>1.2500000000000001E-2</v>
          </cell>
          <cell r="N144">
            <v>0.22</v>
          </cell>
          <cell r="O144">
            <v>7.4999999999999997E-3</v>
          </cell>
        </row>
        <row r="145">
          <cell r="E145">
            <v>0.17249999999999999</v>
          </cell>
          <cell r="F145">
            <v>1.2500000000000001E-2</v>
          </cell>
          <cell r="N145">
            <v>0.25</v>
          </cell>
          <cell r="O145">
            <v>7.4999999999999997E-3</v>
          </cell>
        </row>
        <row r="151">
          <cell r="E151">
            <v>0.17</v>
          </cell>
          <cell r="F151">
            <v>1.7500000000000002E-2</v>
          </cell>
          <cell r="N151">
            <v>0.32500000000000001</v>
          </cell>
          <cell r="O151">
            <v>7.4999999999999997E-3</v>
          </cell>
        </row>
        <row r="152">
          <cell r="E152">
            <v>0.16500000000000001</v>
          </cell>
          <cell r="F152">
            <v>0.01</v>
          </cell>
          <cell r="N152">
            <v>0.22</v>
          </cell>
          <cell r="O152">
            <v>7.4999999999999997E-3</v>
          </cell>
        </row>
        <row r="153">
          <cell r="E153">
            <v>0.17</v>
          </cell>
          <cell r="F153">
            <v>1.2500000000000001E-2</v>
          </cell>
          <cell r="N153">
            <v>0.25</v>
          </cell>
          <cell r="O153">
            <v>7.4999999999999997E-3</v>
          </cell>
        </row>
        <row r="154">
          <cell r="E154">
            <v>0.17499999999999999</v>
          </cell>
          <cell r="F154">
            <v>1.2500000000000001E-2</v>
          </cell>
          <cell r="N154">
            <v>0.26</v>
          </cell>
          <cell r="O154">
            <v>7.4999999999999997E-3</v>
          </cell>
        </row>
        <row r="155">
          <cell r="E155">
            <v>0.17499999999999999</v>
          </cell>
          <cell r="F155">
            <v>1.2500000000000001E-2</v>
          </cell>
          <cell r="N155">
            <v>0.26</v>
          </cell>
          <cell r="O155">
            <v>7.4999999999999997E-3</v>
          </cell>
        </row>
        <row r="156">
          <cell r="E156">
            <v>0.16500000000000001</v>
          </cell>
          <cell r="F156">
            <v>1.2500000000000001E-2</v>
          </cell>
          <cell r="N156">
            <v>0.22</v>
          </cell>
          <cell r="O156">
            <v>7.4999999999999997E-3</v>
          </cell>
        </row>
        <row r="157">
          <cell r="E157">
            <v>0.17249999999999999</v>
          </cell>
          <cell r="F157">
            <v>1.2500000000000001E-2</v>
          </cell>
          <cell r="N157">
            <v>0.25</v>
          </cell>
          <cell r="O157">
            <v>7.4999999999999997E-3</v>
          </cell>
        </row>
        <row r="163">
          <cell r="E163">
            <v>0.17</v>
          </cell>
          <cell r="F163">
            <v>1.7500000000000002E-2</v>
          </cell>
          <cell r="N163">
            <v>0.32500000000000001</v>
          </cell>
          <cell r="O163">
            <v>7.4999999999999997E-3</v>
          </cell>
        </row>
        <row r="164">
          <cell r="E164">
            <v>0.16500000000000001</v>
          </cell>
          <cell r="F164">
            <v>0.01</v>
          </cell>
          <cell r="N164">
            <v>0.22</v>
          </cell>
          <cell r="O164">
            <v>7.4999999999999997E-3</v>
          </cell>
        </row>
        <row r="165">
          <cell r="E165">
            <v>0.17</v>
          </cell>
          <cell r="F165">
            <v>1.2500000000000001E-2</v>
          </cell>
          <cell r="N165">
            <v>0.25</v>
          </cell>
          <cell r="O165">
            <v>7.4999999999999997E-3</v>
          </cell>
        </row>
        <row r="166">
          <cell r="E166">
            <v>0.17499999999999999</v>
          </cell>
          <cell r="F166">
            <v>1.2500000000000001E-2</v>
          </cell>
          <cell r="N166">
            <v>0.26</v>
          </cell>
          <cell r="O166">
            <v>7.4999999999999997E-3</v>
          </cell>
        </row>
        <row r="167">
          <cell r="E167">
            <v>0.17499999999999999</v>
          </cell>
          <cell r="F167">
            <v>1.2500000000000001E-2</v>
          </cell>
          <cell r="N167">
            <v>0.26</v>
          </cell>
          <cell r="O167">
            <v>7.4999999999999997E-3</v>
          </cell>
        </row>
        <row r="168">
          <cell r="E168">
            <v>0.16500000000000001</v>
          </cell>
          <cell r="F168">
            <v>1.2500000000000001E-2</v>
          </cell>
          <cell r="N168">
            <v>0.22</v>
          </cell>
          <cell r="O168">
            <v>7.4999999999999997E-3</v>
          </cell>
        </row>
        <row r="169">
          <cell r="E169">
            <v>0.17249999999999999</v>
          </cell>
          <cell r="F169">
            <v>1.2500000000000001E-2</v>
          </cell>
          <cell r="N169">
            <v>0.25</v>
          </cell>
          <cell r="O169">
            <v>7.4999999999999997E-3</v>
          </cell>
        </row>
        <row r="175">
          <cell r="E175">
            <v>0.17</v>
          </cell>
          <cell r="F175">
            <v>1.7500000000000002E-2</v>
          </cell>
          <cell r="N175">
            <v>0.32500000000000001</v>
          </cell>
          <cell r="O175">
            <v>7.4999999999999997E-3</v>
          </cell>
        </row>
        <row r="176">
          <cell r="E176">
            <v>0.16500000000000001</v>
          </cell>
          <cell r="F176">
            <v>0.01</v>
          </cell>
          <cell r="N176">
            <v>0.22</v>
          </cell>
          <cell r="O176">
            <v>7.4999999999999997E-3</v>
          </cell>
        </row>
        <row r="177">
          <cell r="E177">
            <v>0.17</v>
          </cell>
          <cell r="F177">
            <v>1.2500000000000001E-2</v>
          </cell>
          <cell r="N177">
            <v>0.25</v>
          </cell>
          <cell r="O177">
            <v>7.4999999999999997E-3</v>
          </cell>
        </row>
        <row r="178">
          <cell r="E178">
            <v>0.17499999999999999</v>
          </cell>
          <cell r="F178">
            <v>1.2500000000000001E-2</v>
          </cell>
          <cell r="N178">
            <v>0.26</v>
          </cell>
          <cell r="O178">
            <v>7.4999999999999997E-3</v>
          </cell>
        </row>
        <row r="179">
          <cell r="E179">
            <v>0.17499999999999999</v>
          </cell>
          <cell r="F179">
            <v>1.2500000000000001E-2</v>
          </cell>
          <cell r="N179">
            <v>0.26</v>
          </cell>
          <cell r="O179">
            <v>7.4999999999999997E-3</v>
          </cell>
        </row>
        <row r="180">
          <cell r="E180">
            <v>0.16500000000000001</v>
          </cell>
          <cell r="F180">
            <v>1.2500000000000001E-2</v>
          </cell>
          <cell r="N180">
            <v>0.22</v>
          </cell>
          <cell r="O180">
            <v>7.4999999999999997E-3</v>
          </cell>
        </row>
        <row r="181">
          <cell r="E181">
            <v>0.17249999999999999</v>
          </cell>
          <cell r="F181">
            <v>1.2500000000000001E-2</v>
          </cell>
          <cell r="N181">
            <v>0.25</v>
          </cell>
          <cell r="O181">
            <v>7.4999999999999997E-3</v>
          </cell>
        </row>
        <row r="187">
          <cell r="E187">
            <v>0.17</v>
          </cell>
          <cell r="F187">
            <v>1.7500000000000002E-2</v>
          </cell>
          <cell r="N187">
            <v>0.32500000000000001</v>
          </cell>
          <cell r="O187">
            <v>7.4999999999999997E-3</v>
          </cell>
        </row>
        <row r="188">
          <cell r="E188">
            <v>0.16500000000000001</v>
          </cell>
          <cell r="F188">
            <v>0.01</v>
          </cell>
          <cell r="N188">
            <v>0.22</v>
          </cell>
          <cell r="O188">
            <v>7.4999999999999997E-3</v>
          </cell>
        </row>
        <row r="189">
          <cell r="E189">
            <v>0.17</v>
          </cell>
          <cell r="F189">
            <v>1.2500000000000001E-2</v>
          </cell>
          <cell r="N189">
            <v>0.25</v>
          </cell>
          <cell r="O189">
            <v>7.4999999999999997E-3</v>
          </cell>
        </row>
        <row r="190">
          <cell r="E190">
            <v>0.17499999999999999</v>
          </cell>
          <cell r="F190">
            <v>1.2500000000000001E-2</v>
          </cell>
          <cell r="N190">
            <v>0.26</v>
          </cell>
          <cell r="O190">
            <v>7.4999999999999997E-3</v>
          </cell>
        </row>
        <row r="191">
          <cell r="E191">
            <v>0.17499999999999999</v>
          </cell>
          <cell r="F191">
            <v>1.2500000000000001E-2</v>
          </cell>
          <cell r="N191">
            <v>0.26</v>
          </cell>
          <cell r="O191">
            <v>7.4999999999999997E-3</v>
          </cell>
        </row>
        <row r="192">
          <cell r="E192">
            <v>0.16500000000000001</v>
          </cell>
          <cell r="F192">
            <v>1.2500000000000001E-2</v>
          </cell>
          <cell r="N192">
            <v>0.22</v>
          </cell>
          <cell r="O192">
            <v>7.4999999999999997E-3</v>
          </cell>
        </row>
        <row r="193">
          <cell r="E193">
            <v>0.17249999999999999</v>
          </cell>
          <cell r="F193">
            <v>1.2500000000000001E-2</v>
          </cell>
          <cell r="N193">
            <v>0.25</v>
          </cell>
          <cell r="O193">
            <v>7.4999999999999997E-3</v>
          </cell>
        </row>
        <row r="199">
          <cell r="E199">
            <v>0.17</v>
          </cell>
          <cell r="F199">
            <v>1.7500000000000002E-2</v>
          </cell>
          <cell r="N199">
            <v>0.32500000000000001</v>
          </cell>
          <cell r="O199">
            <v>7.4999999999999997E-3</v>
          </cell>
        </row>
        <row r="200">
          <cell r="E200">
            <v>0.16500000000000001</v>
          </cell>
          <cell r="F200">
            <v>0.01</v>
          </cell>
          <cell r="N200">
            <v>0.22</v>
          </cell>
          <cell r="O200">
            <v>7.4999999999999997E-3</v>
          </cell>
        </row>
        <row r="201">
          <cell r="E201">
            <v>0.17</v>
          </cell>
          <cell r="F201">
            <v>1.2500000000000001E-2</v>
          </cell>
          <cell r="N201">
            <v>0.25</v>
          </cell>
          <cell r="O201">
            <v>7.4999999999999997E-3</v>
          </cell>
        </row>
        <row r="202">
          <cell r="E202">
            <v>0.17499999999999999</v>
          </cell>
          <cell r="F202">
            <v>1.2500000000000001E-2</v>
          </cell>
          <cell r="N202">
            <v>0.26</v>
          </cell>
          <cell r="O202">
            <v>7.4999999999999997E-3</v>
          </cell>
        </row>
        <row r="203">
          <cell r="E203">
            <v>0.17499999999999999</v>
          </cell>
          <cell r="F203">
            <v>1.2500000000000001E-2</v>
          </cell>
          <cell r="N203">
            <v>0.26</v>
          </cell>
          <cell r="O203">
            <v>7.4999999999999997E-3</v>
          </cell>
        </row>
        <row r="204">
          <cell r="E204">
            <v>0.16500000000000001</v>
          </cell>
          <cell r="F204">
            <v>1.2500000000000001E-2</v>
          </cell>
          <cell r="N204">
            <v>0.22</v>
          </cell>
          <cell r="O204">
            <v>7.4999999999999997E-3</v>
          </cell>
        </row>
        <row r="205">
          <cell r="E205">
            <v>0.17249999999999999</v>
          </cell>
          <cell r="F205">
            <v>1.2500000000000001E-2</v>
          </cell>
          <cell r="N205">
            <v>0.25</v>
          </cell>
          <cell r="O205">
            <v>7.4999999999999997E-3</v>
          </cell>
        </row>
        <row r="211">
          <cell r="E211">
            <v>0.17</v>
          </cell>
          <cell r="F211">
            <v>1.7500000000000002E-2</v>
          </cell>
          <cell r="N211">
            <v>0.32500000000000001</v>
          </cell>
          <cell r="O211">
            <v>7.4999999999999997E-3</v>
          </cell>
        </row>
        <row r="212">
          <cell r="E212">
            <v>0.16500000000000001</v>
          </cell>
          <cell r="F212">
            <v>0.01</v>
          </cell>
          <cell r="N212">
            <v>0.22</v>
          </cell>
          <cell r="O212">
            <v>7.4999999999999997E-3</v>
          </cell>
        </row>
        <row r="213">
          <cell r="E213">
            <v>0.17</v>
          </cell>
          <cell r="F213">
            <v>1.2500000000000001E-2</v>
          </cell>
          <cell r="N213">
            <v>0.25</v>
          </cell>
          <cell r="O213">
            <v>7.4999999999999997E-3</v>
          </cell>
        </row>
        <row r="214">
          <cell r="E214">
            <v>0.17499999999999999</v>
          </cell>
          <cell r="F214">
            <v>1.2500000000000001E-2</v>
          </cell>
          <cell r="N214">
            <v>0.26</v>
          </cell>
          <cell r="O214">
            <v>7.4999999999999997E-3</v>
          </cell>
        </row>
        <row r="215">
          <cell r="E215">
            <v>0.17499999999999999</v>
          </cell>
          <cell r="F215">
            <v>1.2500000000000001E-2</v>
          </cell>
          <cell r="N215">
            <v>0.26</v>
          </cell>
          <cell r="O215">
            <v>7.4999999999999997E-3</v>
          </cell>
        </row>
        <row r="216">
          <cell r="E216">
            <v>0.16500000000000001</v>
          </cell>
          <cell r="F216">
            <v>1.2500000000000001E-2</v>
          </cell>
          <cell r="N216">
            <v>0.22</v>
          </cell>
          <cell r="O216">
            <v>7.4999999999999997E-3</v>
          </cell>
        </row>
        <row r="217">
          <cell r="E217">
            <v>0.17249999999999999</v>
          </cell>
          <cell r="F217">
            <v>1.2500000000000001E-2</v>
          </cell>
          <cell r="N217">
            <v>0.25</v>
          </cell>
          <cell r="O217">
            <v>7.4999999999999997E-3</v>
          </cell>
        </row>
        <row r="223">
          <cell r="E223">
            <v>0.17</v>
          </cell>
          <cell r="F223">
            <v>1.7500000000000002E-2</v>
          </cell>
          <cell r="N223">
            <v>0.32500000000000001</v>
          </cell>
          <cell r="O223">
            <v>7.4999999999999997E-3</v>
          </cell>
        </row>
        <row r="224">
          <cell r="E224">
            <v>0.16500000000000001</v>
          </cell>
          <cell r="F224">
            <v>0.01</v>
          </cell>
          <cell r="N224">
            <v>0.22</v>
          </cell>
          <cell r="O224">
            <v>7.4999999999999997E-3</v>
          </cell>
        </row>
        <row r="225">
          <cell r="E225">
            <v>0.17</v>
          </cell>
          <cell r="F225">
            <v>1.2500000000000001E-2</v>
          </cell>
          <cell r="N225">
            <v>0.25</v>
          </cell>
          <cell r="O225">
            <v>7.4999999999999997E-3</v>
          </cell>
        </row>
        <row r="226">
          <cell r="E226">
            <v>0.17499999999999999</v>
          </cell>
          <cell r="F226">
            <v>1.2500000000000001E-2</v>
          </cell>
          <cell r="N226">
            <v>0.26</v>
          </cell>
          <cell r="O226">
            <v>7.4999999999999997E-3</v>
          </cell>
        </row>
        <row r="227">
          <cell r="E227">
            <v>0.17499999999999999</v>
          </cell>
          <cell r="F227">
            <v>1.2500000000000001E-2</v>
          </cell>
          <cell r="N227">
            <v>0.26</v>
          </cell>
          <cell r="O227">
            <v>7.4999999999999997E-3</v>
          </cell>
        </row>
        <row r="228">
          <cell r="E228">
            <v>0.16500000000000001</v>
          </cell>
          <cell r="F228">
            <v>1.2500000000000001E-2</v>
          </cell>
          <cell r="N228">
            <v>0.22</v>
          </cell>
          <cell r="O228">
            <v>7.4999999999999997E-3</v>
          </cell>
        </row>
        <row r="229">
          <cell r="E229">
            <v>0.17249999999999999</v>
          </cell>
          <cell r="F229">
            <v>1.2500000000000001E-2</v>
          </cell>
          <cell r="N229">
            <v>0.25</v>
          </cell>
          <cell r="O229">
            <v>7.4999999999999997E-3</v>
          </cell>
        </row>
        <row r="235">
          <cell r="E235">
            <v>0.17</v>
          </cell>
          <cell r="F235">
            <v>1.7500000000000002E-2</v>
          </cell>
          <cell r="N235">
            <v>0.32500000000000001</v>
          </cell>
          <cell r="O235">
            <v>7.4999999999999997E-3</v>
          </cell>
        </row>
        <row r="236">
          <cell r="E236">
            <v>0.16500000000000001</v>
          </cell>
          <cell r="F236">
            <v>0.01</v>
          </cell>
          <cell r="N236">
            <v>0.22</v>
          </cell>
          <cell r="O236">
            <v>7.4999999999999997E-3</v>
          </cell>
        </row>
        <row r="237">
          <cell r="E237">
            <v>0.17</v>
          </cell>
          <cell r="F237">
            <v>1.2500000000000001E-2</v>
          </cell>
          <cell r="N237">
            <v>0.25</v>
          </cell>
          <cell r="O237">
            <v>7.4999999999999997E-3</v>
          </cell>
        </row>
        <row r="238">
          <cell r="E238">
            <v>0.17499999999999999</v>
          </cell>
          <cell r="F238">
            <v>1.2500000000000001E-2</v>
          </cell>
          <cell r="N238">
            <v>0.26</v>
          </cell>
          <cell r="O238">
            <v>7.4999999999999997E-3</v>
          </cell>
        </row>
        <row r="239">
          <cell r="E239">
            <v>0.17499999999999999</v>
          </cell>
          <cell r="F239">
            <v>1.2500000000000001E-2</v>
          </cell>
          <cell r="N239">
            <v>0.26</v>
          </cell>
          <cell r="O239">
            <v>7.4999999999999997E-3</v>
          </cell>
        </row>
        <row r="240">
          <cell r="E240">
            <v>0.16500000000000001</v>
          </cell>
          <cell r="F240">
            <v>1.2500000000000001E-2</v>
          </cell>
          <cell r="N240">
            <v>0.22</v>
          </cell>
          <cell r="O240">
            <v>7.4999999999999997E-3</v>
          </cell>
        </row>
        <row r="241">
          <cell r="E241">
            <v>0.17249999999999999</v>
          </cell>
          <cell r="F241">
            <v>1.2500000000000001E-2</v>
          </cell>
          <cell r="N241">
            <v>0.25</v>
          </cell>
          <cell r="O241">
            <v>7.4999999999999997E-3</v>
          </cell>
        </row>
        <row r="247">
          <cell r="E247">
            <v>0.17</v>
          </cell>
          <cell r="F247">
            <v>1.7500000000000002E-2</v>
          </cell>
          <cell r="N247">
            <v>0.32500000000000001</v>
          </cell>
          <cell r="O247">
            <v>7.4999999999999997E-3</v>
          </cell>
        </row>
        <row r="248">
          <cell r="E248">
            <v>0.16500000000000001</v>
          </cell>
          <cell r="F248">
            <v>0.01</v>
          </cell>
          <cell r="N248">
            <v>0.22</v>
          </cell>
          <cell r="O248">
            <v>7.4999999999999997E-3</v>
          </cell>
        </row>
        <row r="249">
          <cell r="E249">
            <v>0.17</v>
          </cell>
          <cell r="F249">
            <v>1.2500000000000001E-2</v>
          </cell>
          <cell r="N249">
            <v>0.25</v>
          </cell>
          <cell r="O249">
            <v>7.4999999999999997E-3</v>
          </cell>
        </row>
        <row r="250">
          <cell r="E250">
            <v>0.17499999999999999</v>
          </cell>
          <cell r="F250">
            <v>1.2500000000000001E-2</v>
          </cell>
          <cell r="N250">
            <v>0.26</v>
          </cell>
          <cell r="O250">
            <v>7.4999999999999997E-3</v>
          </cell>
        </row>
        <row r="251">
          <cell r="E251">
            <v>0.17499999999999999</v>
          </cell>
          <cell r="F251">
            <v>1.2500000000000001E-2</v>
          </cell>
          <cell r="N251">
            <v>0.26</v>
          </cell>
          <cell r="O251">
            <v>7.4999999999999997E-3</v>
          </cell>
        </row>
        <row r="252">
          <cell r="E252">
            <v>0.16500000000000001</v>
          </cell>
          <cell r="F252">
            <v>1.2500000000000001E-2</v>
          </cell>
          <cell r="N252">
            <v>0.22</v>
          </cell>
          <cell r="O252">
            <v>7.4999999999999997E-3</v>
          </cell>
        </row>
        <row r="253">
          <cell r="E253">
            <v>0.17249999999999999</v>
          </cell>
          <cell r="F253">
            <v>1.2500000000000001E-2</v>
          </cell>
          <cell r="N253">
            <v>0.25</v>
          </cell>
          <cell r="O253">
            <v>7.4999999999999997E-3</v>
          </cell>
        </row>
        <row r="259">
          <cell r="N259">
            <v>0.32500000000000001</v>
          </cell>
          <cell r="O259">
            <v>7.4999999999999997E-3</v>
          </cell>
        </row>
        <row r="260">
          <cell r="N260">
            <v>0.22</v>
          </cell>
          <cell r="O260">
            <v>7.4999999999999997E-3</v>
          </cell>
        </row>
        <row r="261">
          <cell r="N261">
            <v>0.25</v>
          </cell>
          <cell r="O261">
            <v>7.4999999999999997E-3</v>
          </cell>
        </row>
        <row r="262">
          <cell r="N262">
            <v>0.26</v>
          </cell>
          <cell r="O262">
            <v>7.4999999999999997E-3</v>
          </cell>
        </row>
        <row r="263">
          <cell r="N263">
            <v>0.26</v>
          </cell>
          <cell r="O263">
            <v>7.4999999999999997E-3</v>
          </cell>
        </row>
        <row r="264">
          <cell r="N264">
            <v>0.22</v>
          </cell>
          <cell r="O264">
            <v>7.4999999999999997E-3</v>
          </cell>
        </row>
        <row r="265">
          <cell r="N265">
            <v>0.25</v>
          </cell>
          <cell r="O265">
            <v>7.4999999999999997E-3</v>
          </cell>
        </row>
        <row r="271">
          <cell r="N271">
            <v>0.32500000000000001</v>
          </cell>
          <cell r="O271">
            <v>7.4999999999999997E-3</v>
          </cell>
        </row>
        <row r="272">
          <cell r="N272">
            <v>0.22</v>
          </cell>
          <cell r="O272">
            <v>7.4999999999999997E-3</v>
          </cell>
        </row>
        <row r="273">
          <cell r="N273">
            <v>0.25</v>
          </cell>
          <cell r="O273">
            <v>7.4999999999999997E-3</v>
          </cell>
        </row>
        <row r="274">
          <cell r="N274">
            <v>0.26</v>
          </cell>
          <cell r="O274">
            <v>7.4999999999999997E-3</v>
          </cell>
        </row>
        <row r="275">
          <cell r="N275">
            <v>0.26</v>
          </cell>
          <cell r="O275">
            <v>7.4999999999999997E-3</v>
          </cell>
        </row>
        <row r="276">
          <cell r="N276">
            <v>0.22</v>
          </cell>
          <cell r="O276">
            <v>7.4999999999999997E-3</v>
          </cell>
        </row>
        <row r="277">
          <cell r="N277">
            <v>0.25</v>
          </cell>
          <cell r="O277">
            <v>7.4999999999999997E-3</v>
          </cell>
        </row>
        <row r="283">
          <cell r="N283">
            <v>0.32500000000000001</v>
          </cell>
          <cell r="O283">
            <v>7.4999999999999997E-3</v>
          </cell>
        </row>
        <row r="284">
          <cell r="N284">
            <v>0.22</v>
          </cell>
          <cell r="O284">
            <v>7.4999999999999997E-3</v>
          </cell>
        </row>
        <row r="285">
          <cell r="N285">
            <v>0.25</v>
          </cell>
          <cell r="O285">
            <v>7.4999999999999997E-3</v>
          </cell>
        </row>
        <row r="286">
          <cell r="N286">
            <v>0.26</v>
          </cell>
          <cell r="O286">
            <v>7.4999999999999997E-3</v>
          </cell>
        </row>
        <row r="287">
          <cell r="N287">
            <v>0.26</v>
          </cell>
          <cell r="O287">
            <v>7.4999999999999997E-3</v>
          </cell>
        </row>
        <row r="288">
          <cell r="N288">
            <v>0.22</v>
          </cell>
          <cell r="O288">
            <v>7.4999999999999997E-3</v>
          </cell>
        </row>
        <row r="289">
          <cell r="N289">
            <v>0.25</v>
          </cell>
          <cell r="O289">
            <v>7.4999999999999997E-3</v>
          </cell>
        </row>
        <row r="295">
          <cell r="N295">
            <v>0.32500000000000001</v>
          </cell>
          <cell r="O295">
            <v>7.4999999999999997E-3</v>
          </cell>
        </row>
        <row r="296">
          <cell r="N296">
            <v>0.22</v>
          </cell>
          <cell r="O296">
            <v>7.4999999999999997E-3</v>
          </cell>
        </row>
        <row r="297">
          <cell r="N297">
            <v>0.25</v>
          </cell>
          <cell r="O297">
            <v>7.4999999999999997E-3</v>
          </cell>
        </row>
        <row r="298">
          <cell r="N298">
            <v>0.26</v>
          </cell>
          <cell r="O298">
            <v>7.4999999999999997E-3</v>
          </cell>
        </row>
        <row r="299">
          <cell r="N299">
            <v>0.26</v>
          </cell>
          <cell r="O299">
            <v>7.4999999999999997E-3</v>
          </cell>
        </row>
        <row r="300">
          <cell r="N300">
            <v>0.22</v>
          </cell>
          <cell r="O300">
            <v>7.4999999999999997E-3</v>
          </cell>
        </row>
        <row r="301">
          <cell r="N301">
            <v>0.25</v>
          </cell>
          <cell r="O301">
            <v>7.4999999999999997E-3</v>
          </cell>
        </row>
        <row r="307">
          <cell r="N307">
            <v>0.32500000000000001</v>
          </cell>
          <cell r="O307">
            <v>7.4999999999999997E-3</v>
          </cell>
        </row>
        <row r="308">
          <cell r="N308">
            <v>0.22</v>
          </cell>
          <cell r="O308">
            <v>7.4999999999999997E-3</v>
          </cell>
        </row>
        <row r="309">
          <cell r="N309">
            <v>0.25</v>
          </cell>
          <cell r="O309">
            <v>7.4999999999999997E-3</v>
          </cell>
        </row>
        <row r="310">
          <cell r="N310">
            <v>0.26</v>
          </cell>
          <cell r="O310">
            <v>7.4999999999999997E-3</v>
          </cell>
        </row>
        <row r="311">
          <cell r="N311">
            <v>0.26</v>
          </cell>
          <cell r="O311">
            <v>7.4999999999999997E-3</v>
          </cell>
        </row>
        <row r="312">
          <cell r="N312">
            <v>0.22</v>
          </cell>
          <cell r="O312">
            <v>7.4999999999999997E-3</v>
          </cell>
        </row>
        <row r="313">
          <cell r="N313">
            <v>0.25</v>
          </cell>
          <cell r="O313">
            <v>7.4999999999999997E-3</v>
          </cell>
        </row>
        <row r="319">
          <cell r="N319">
            <v>0.32500000000000001</v>
          </cell>
          <cell r="O319">
            <v>7.4999999999999997E-3</v>
          </cell>
        </row>
        <row r="320">
          <cell r="N320">
            <v>0.22</v>
          </cell>
          <cell r="O320">
            <v>7.4999999999999997E-3</v>
          </cell>
        </row>
        <row r="321">
          <cell r="N321">
            <v>0.25</v>
          </cell>
          <cell r="O321">
            <v>7.4999999999999997E-3</v>
          </cell>
        </row>
        <row r="322">
          <cell r="N322">
            <v>0.26</v>
          </cell>
          <cell r="O322">
            <v>7.4999999999999997E-3</v>
          </cell>
        </row>
        <row r="323">
          <cell r="N323">
            <v>0.26</v>
          </cell>
          <cell r="O323">
            <v>7.4999999999999997E-3</v>
          </cell>
        </row>
        <row r="324">
          <cell r="N324">
            <v>0.22</v>
          </cell>
          <cell r="O324">
            <v>7.4999999999999997E-3</v>
          </cell>
        </row>
        <row r="325">
          <cell r="N325">
            <v>0.25</v>
          </cell>
          <cell r="O325">
            <v>7.4999999999999997E-3</v>
          </cell>
        </row>
        <row r="331">
          <cell r="N331">
            <v>0.32500000000000001</v>
          </cell>
          <cell r="O331">
            <v>7.4999999999999997E-3</v>
          </cell>
        </row>
        <row r="332">
          <cell r="N332">
            <v>0.22</v>
          </cell>
          <cell r="O332">
            <v>7.4999999999999997E-3</v>
          </cell>
        </row>
        <row r="333">
          <cell r="N333">
            <v>0.25</v>
          </cell>
          <cell r="O333">
            <v>7.4999999999999997E-3</v>
          </cell>
        </row>
        <row r="334">
          <cell r="N334">
            <v>0.26</v>
          </cell>
          <cell r="O334">
            <v>7.4999999999999997E-3</v>
          </cell>
        </row>
        <row r="335">
          <cell r="N335">
            <v>0.26</v>
          </cell>
          <cell r="O335">
            <v>7.4999999999999997E-3</v>
          </cell>
        </row>
        <row r="336">
          <cell r="N336">
            <v>0.22</v>
          </cell>
          <cell r="O336">
            <v>7.4999999999999997E-3</v>
          </cell>
        </row>
        <row r="337">
          <cell r="N337">
            <v>0.25</v>
          </cell>
          <cell r="O337">
            <v>7.4999999999999997E-3</v>
          </cell>
        </row>
        <row r="343">
          <cell r="N343">
            <v>0.32500000000000001</v>
          </cell>
          <cell r="O343">
            <v>7.4999999999999997E-3</v>
          </cell>
        </row>
        <row r="344">
          <cell r="N344">
            <v>0.22</v>
          </cell>
          <cell r="O344">
            <v>7.4999999999999997E-3</v>
          </cell>
        </row>
        <row r="345">
          <cell r="N345">
            <v>0.25</v>
          </cell>
          <cell r="O345">
            <v>7.4999999999999997E-3</v>
          </cell>
        </row>
        <row r="346">
          <cell r="N346">
            <v>0.26</v>
          </cell>
          <cell r="O346">
            <v>7.4999999999999997E-3</v>
          </cell>
        </row>
        <row r="347">
          <cell r="N347">
            <v>0.26</v>
          </cell>
          <cell r="O347">
            <v>7.4999999999999997E-3</v>
          </cell>
        </row>
        <row r="348">
          <cell r="N348">
            <v>0.22</v>
          </cell>
          <cell r="O348">
            <v>7.4999999999999997E-3</v>
          </cell>
        </row>
        <row r="349">
          <cell r="N349">
            <v>0.25</v>
          </cell>
          <cell r="O349">
            <v>7.4999999999999997E-3</v>
          </cell>
        </row>
        <row r="355">
          <cell r="N355">
            <v>0.32500000000000001</v>
          </cell>
          <cell r="O355">
            <v>7.4999999999999997E-3</v>
          </cell>
        </row>
        <row r="356">
          <cell r="N356">
            <v>0.22</v>
          </cell>
          <cell r="O356">
            <v>7.4999999999999997E-3</v>
          </cell>
        </row>
        <row r="357">
          <cell r="N357">
            <v>0.25</v>
          </cell>
          <cell r="O357">
            <v>7.4999999999999997E-3</v>
          </cell>
        </row>
        <row r="358">
          <cell r="N358">
            <v>0.26</v>
          </cell>
          <cell r="O358">
            <v>7.4999999999999997E-3</v>
          </cell>
        </row>
        <row r="359">
          <cell r="N359">
            <v>0.26</v>
          </cell>
          <cell r="O359">
            <v>7.4999999999999997E-3</v>
          </cell>
        </row>
        <row r="360">
          <cell r="N360">
            <v>0.22</v>
          </cell>
          <cell r="O360">
            <v>7.4999999999999997E-3</v>
          </cell>
        </row>
        <row r="361">
          <cell r="N361">
            <v>0.25</v>
          </cell>
          <cell r="O361">
            <v>7.4999999999999997E-3</v>
          </cell>
        </row>
      </sheetData>
      <sheetData sheetId="4">
        <row r="10">
          <cell r="E10">
            <v>0.35099999999999998</v>
          </cell>
          <cell r="F10">
            <v>2.5000000000000001E-3</v>
          </cell>
        </row>
        <row r="11">
          <cell r="F11">
            <v>2.5000000000000001E-3</v>
          </cell>
        </row>
        <row r="12">
          <cell r="E12">
            <v>0.312</v>
          </cell>
          <cell r="F12">
            <v>2.5000000000000001E-3</v>
          </cell>
        </row>
        <row r="13">
          <cell r="D13">
            <v>0.36</v>
          </cell>
          <cell r="E13">
            <v>0.40799999999999997</v>
          </cell>
          <cell r="F13">
            <v>2.5000000000000001E-3</v>
          </cell>
        </row>
        <row r="14">
          <cell r="D14">
            <v>0.44899999999999995</v>
          </cell>
          <cell r="F14">
            <v>0.03</v>
          </cell>
        </row>
        <row r="15">
          <cell r="E15">
            <v>0.72399999999999998</v>
          </cell>
          <cell r="F15">
            <v>0.03</v>
          </cell>
        </row>
        <row r="16">
          <cell r="E16">
            <v>3.9</v>
          </cell>
          <cell r="F16">
            <v>0.25</v>
          </cell>
        </row>
        <row r="17">
          <cell r="E17">
            <v>0.78700000000000003</v>
          </cell>
          <cell r="F17">
            <v>0.05</v>
          </cell>
        </row>
        <row r="18">
          <cell r="E18">
            <v>0.54200000000000004</v>
          </cell>
          <cell r="F18">
            <v>0.01</v>
          </cell>
        </row>
        <row r="19">
          <cell r="E19">
            <v>0.436</v>
          </cell>
          <cell r="F19">
            <v>0.02</v>
          </cell>
        </row>
        <row r="20">
          <cell r="E20">
            <v>0.39900000000000002</v>
          </cell>
          <cell r="F20">
            <v>0.02</v>
          </cell>
        </row>
        <row r="21">
          <cell r="E21">
            <v>0.34200000000000003</v>
          </cell>
          <cell r="F21">
            <v>0.02</v>
          </cell>
        </row>
        <row r="22">
          <cell r="E22">
            <v>0.36</v>
          </cell>
          <cell r="F22">
            <v>0.02</v>
          </cell>
        </row>
        <row r="23">
          <cell r="E23">
            <v>0.37</v>
          </cell>
          <cell r="F23">
            <v>0.02</v>
          </cell>
        </row>
        <row r="24">
          <cell r="E24">
            <v>0.34</v>
          </cell>
        </row>
        <row r="25">
          <cell r="E25">
            <v>0.36249999999999999</v>
          </cell>
          <cell r="F25">
            <v>0.02</v>
          </cell>
        </row>
        <row r="26">
          <cell r="E26">
            <v>0.49</v>
          </cell>
          <cell r="F26">
            <v>0.08</v>
          </cell>
        </row>
        <row r="27">
          <cell r="E27">
            <v>0.79</v>
          </cell>
          <cell r="F27">
            <v>0.08</v>
          </cell>
        </row>
        <row r="28">
          <cell r="E28">
            <v>1.1599999999999999</v>
          </cell>
          <cell r="F28">
            <v>0.08</v>
          </cell>
        </row>
        <row r="29">
          <cell r="E29">
            <v>1.1599999999999999</v>
          </cell>
          <cell r="F29">
            <v>0.08</v>
          </cell>
        </row>
        <row r="30">
          <cell r="E30">
            <v>0.53</v>
          </cell>
          <cell r="F30">
            <v>0.08</v>
          </cell>
        </row>
        <row r="31">
          <cell r="E31">
            <v>0.39</v>
          </cell>
          <cell r="F31">
            <v>0.02</v>
          </cell>
        </row>
        <row r="32">
          <cell r="E32">
            <v>0.34</v>
          </cell>
          <cell r="F32">
            <v>0.02</v>
          </cell>
        </row>
        <row r="33">
          <cell r="E33">
            <v>0.36499999999999999</v>
          </cell>
          <cell r="F33">
            <v>0.02</v>
          </cell>
        </row>
        <row r="34">
          <cell r="E34">
            <v>0.36</v>
          </cell>
          <cell r="F34">
            <v>0.02</v>
          </cell>
        </row>
        <row r="35">
          <cell r="E35">
            <v>0.36</v>
          </cell>
          <cell r="F35">
            <v>0.02</v>
          </cell>
        </row>
        <row r="36">
          <cell r="E36">
            <v>0.35</v>
          </cell>
          <cell r="F36">
            <v>0.02</v>
          </cell>
        </row>
        <row r="37">
          <cell r="E37">
            <v>0.38</v>
          </cell>
          <cell r="F37">
            <v>0.02</v>
          </cell>
        </row>
        <row r="38">
          <cell r="F38">
            <v>0.05</v>
          </cell>
        </row>
        <row r="39">
          <cell r="E39">
            <v>0.9</v>
          </cell>
          <cell r="F39">
            <v>0.05</v>
          </cell>
        </row>
        <row r="40">
          <cell r="E40">
            <v>1.1499999999999999</v>
          </cell>
          <cell r="F40">
            <v>0.05</v>
          </cell>
        </row>
        <row r="41">
          <cell r="E41">
            <v>1.1499999999999999</v>
          </cell>
          <cell r="F41">
            <v>0.05</v>
          </cell>
        </row>
        <row r="42">
          <cell r="E42">
            <v>0.65</v>
          </cell>
          <cell r="F42">
            <v>0.05</v>
          </cell>
        </row>
        <row r="43">
          <cell r="E43">
            <v>0.435</v>
          </cell>
          <cell r="F43">
            <v>0.02</v>
          </cell>
        </row>
        <row r="44">
          <cell r="E44">
            <v>0.38500000000000001</v>
          </cell>
          <cell r="F44">
            <v>0.02</v>
          </cell>
        </row>
        <row r="45">
          <cell r="E45">
            <v>0.38500000000000001</v>
          </cell>
          <cell r="F45">
            <v>0.02</v>
          </cell>
        </row>
        <row r="46">
          <cell r="E46">
            <v>0.39750000000000002</v>
          </cell>
          <cell r="F46">
            <v>0.02</v>
          </cell>
        </row>
        <row r="47">
          <cell r="E47">
            <v>0.4</v>
          </cell>
          <cell r="F47">
            <v>0.02</v>
          </cell>
        </row>
        <row r="48">
          <cell r="E48">
            <v>0.39750000000000002</v>
          </cell>
          <cell r="F48">
            <v>0.02</v>
          </cell>
        </row>
        <row r="49">
          <cell r="E49">
            <v>0.4</v>
          </cell>
          <cell r="F49">
            <v>0.02</v>
          </cell>
        </row>
        <row r="50">
          <cell r="E50">
            <v>0.55000000000000004</v>
          </cell>
          <cell r="F50">
            <v>0.05</v>
          </cell>
        </row>
        <row r="51">
          <cell r="E51">
            <v>0.9</v>
          </cell>
          <cell r="F51">
            <v>0.05</v>
          </cell>
        </row>
        <row r="52">
          <cell r="E52">
            <v>1.2</v>
          </cell>
          <cell r="F52">
            <v>0.05</v>
          </cell>
        </row>
        <row r="53">
          <cell r="E53">
            <v>1.2</v>
          </cell>
          <cell r="F53">
            <v>0.05</v>
          </cell>
        </row>
        <row r="54">
          <cell r="E54">
            <v>0.65</v>
          </cell>
          <cell r="F54">
            <v>0.05</v>
          </cell>
        </row>
        <row r="55">
          <cell r="E55">
            <v>0.435</v>
          </cell>
          <cell r="F55">
            <v>0.02</v>
          </cell>
        </row>
        <row r="56">
          <cell r="E56">
            <v>0.38500000000000001</v>
          </cell>
          <cell r="F56">
            <v>0.02</v>
          </cell>
        </row>
        <row r="57">
          <cell r="E57">
            <v>0.38500000000000001</v>
          </cell>
          <cell r="F57">
            <v>0.02</v>
          </cell>
        </row>
        <row r="58">
          <cell r="E58">
            <v>0.39750000000000002</v>
          </cell>
          <cell r="F58">
            <v>0.02</v>
          </cell>
        </row>
        <row r="59">
          <cell r="E59">
            <v>0.4</v>
          </cell>
          <cell r="F59">
            <v>0.02</v>
          </cell>
        </row>
        <row r="60">
          <cell r="E60">
            <v>0.39750000000000002</v>
          </cell>
          <cell r="F60">
            <v>0.02</v>
          </cell>
        </row>
        <row r="61">
          <cell r="E61">
            <v>0.4</v>
          </cell>
          <cell r="F61">
            <v>0.02</v>
          </cell>
        </row>
        <row r="62">
          <cell r="E62">
            <v>0.55000000000000004</v>
          </cell>
          <cell r="F62">
            <v>0.05</v>
          </cell>
        </row>
        <row r="63">
          <cell r="E63">
            <v>0.9</v>
          </cell>
          <cell r="F63">
            <v>0.05</v>
          </cell>
        </row>
        <row r="64">
          <cell r="E64">
            <v>1.2</v>
          </cell>
          <cell r="F64">
            <v>0.05</v>
          </cell>
        </row>
        <row r="65">
          <cell r="E65">
            <v>1.2</v>
          </cell>
          <cell r="F65">
            <v>0.05</v>
          </cell>
        </row>
        <row r="66">
          <cell r="E66">
            <v>0.65</v>
          </cell>
          <cell r="F66">
            <v>0.05</v>
          </cell>
        </row>
        <row r="67">
          <cell r="E67">
            <v>0.435</v>
          </cell>
          <cell r="F67">
            <v>0.02</v>
          </cell>
        </row>
        <row r="68">
          <cell r="E68">
            <v>0.38500000000000001</v>
          </cell>
          <cell r="F68">
            <v>0.02</v>
          </cell>
        </row>
        <row r="69">
          <cell r="E69">
            <v>0.38500000000000001</v>
          </cell>
          <cell r="F69">
            <v>0.02</v>
          </cell>
        </row>
        <row r="70">
          <cell r="E70">
            <v>0.39750000000000002</v>
          </cell>
          <cell r="F70">
            <v>0.02</v>
          </cell>
        </row>
        <row r="71">
          <cell r="E71">
            <v>0.4</v>
          </cell>
          <cell r="F71">
            <v>0.02</v>
          </cell>
        </row>
        <row r="72">
          <cell r="E72">
            <v>0.39750000000000002</v>
          </cell>
          <cell r="F72">
            <v>0.02</v>
          </cell>
        </row>
        <row r="73">
          <cell r="E73">
            <v>0.4</v>
          </cell>
          <cell r="F73">
            <v>0.02</v>
          </cell>
        </row>
        <row r="74">
          <cell r="E74">
            <v>0.55500000000000005</v>
          </cell>
          <cell r="F74">
            <v>0.05</v>
          </cell>
        </row>
        <row r="75">
          <cell r="E75">
            <v>0.91</v>
          </cell>
          <cell r="F75">
            <v>0.05</v>
          </cell>
        </row>
        <row r="76">
          <cell r="E76">
            <v>1.2149999999999999</v>
          </cell>
          <cell r="F76">
            <v>0.05</v>
          </cell>
        </row>
        <row r="77">
          <cell r="E77">
            <v>1.2149999999999999</v>
          </cell>
          <cell r="F77">
            <v>0.05</v>
          </cell>
        </row>
        <row r="78">
          <cell r="E78">
            <v>0.65500000000000003</v>
          </cell>
          <cell r="F78">
            <v>0.05</v>
          </cell>
        </row>
        <row r="79">
          <cell r="E79">
            <v>0.435</v>
          </cell>
          <cell r="F79">
            <v>0.02</v>
          </cell>
        </row>
        <row r="80">
          <cell r="E80">
            <v>0.38500000000000001</v>
          </cell>
          <cell r="F80">
            <v>0.02</v>
          </cell>
        </row>
        <row r="81">
          <cell r="E81">
            <v>0.38500000000000001</v>
          </cell>
          <cell r="F81">
            <v>0.02</v>
          </cell>
        </row>
        <row r="82">
          <cell r="E82">
            <v>0.39750000000000002</v>
          </cell>
          <cell r="F82">
            <v>0.02</v>
          </cell>
        </row>
        <row r="83">
          <cell r="E83">
            <v>0.4</v>
          </cell>
          <cell r="F83">
            <v>0.02</v>
          </cell>
        </row>
        <row r="84">
          <cell r="E84">
            <v>0.39750000000000002</v>
          </cell>
          <cell r="F84">
            <v>0.02</v>
          </cell>
        </row>
        <row r="85">
          <cell r="E85">
            <v>0.4</v>
          </cell>
          <cell r="F85">
            <v>0.02</v>
          </cell>
        </row>
        <row r="86">
          <cell r="E86">
            <v>0.55500000000000005</v>
          </cell>
          <cell r="F86">
            <v>0.05</v>
          </cell>
        </row>
        <row r="87">
          <cell r="E87">
            <v>0.91</v>
          </cell>
          <cell r="F87">
            <v>0.05</v>
          </cell>
        </row>
        <row r="88">
          <cell r="E88">
            <v>1.2149999999999999</v>
          </cell>
          <cell r="F88">
            <v>0.05</v>
          </cell>
        </row>
        <row r="89">
          <cell r="E89">
            <v>1.2149999999999999</v>
          </cell>
          <cell r="F89">
            <v>0.05</v>
          </cell>
        </row>
        <row r="90">
          <cell r="E90">
            <v>0.65500000000000003</v>
          </cell>
          <cell r="F90">
            <v>0.05</v>
          </cell>
        </row>
        <row r="91">
          <cell r="E91">
            <v>0.435</v>
          </cell>
          <cell r="F91">
            <v>0.02</v>
          </cell>
        </row>
        <row r="92">
          <cell r="E92">
            <v>0.38500000000000001</v>
          </cell>
          <cell r="F92">
            <v>0.02</v>
          </cell>
        </row>
        <row r="93">
          <cell r="E93">
            <v>0.38500000000000001</v>
          </cell>
          <cell r="F93">
            <v>0.02</v>
          </cell>
        </row>
        <row r="94">
          <cell r="E94">
            <v>0.39750000000000002</v>
          </cell>
          <cell r="F94">
            <v>0.02</v>
          </cell>
        </row>
        <row r="95">
          <cell r="E95">
            <v>0.4</v>
          </cell>
          <cell r="F95">
            <v>0.02</v>
          </cell>
        </row>
        <row r="96">
          <cell r="E96">
            <v>0.39750000000000002</v>
          </cell>
          <cell r="F96">
            <v>0.02</v>
          </cell>
        </row>
        <row r="97">
          <cell r="E97">
            <v>0.4</v>
          </cell>
          <cell r="F97">
            <v>0.02</v>
          </cell>
        </row>
        <row r="98">
          <cell r="E98">
            <v>0.55500000000000005</v>
          </cell>
          <cell r="F98">
            <v>0.05</v>
          </cell>
        </row>
        <row r="99">
          <cell r="E99">
            <v>0.91</v>
          </cell>
          <cell r="F99">
            <v>0.05</v>
          </cell>
        </row>
        <row r="100">
          <cell r="E100">
            <v>1.2149999999999999</v>
          </cell>
          <cell r="F100">
            <v>0.05</v>
          </cell>
        </row>
        <row r="101">
          <cell r="E101">
            <v>1.2149999999999999</v>
          </cell>
          <cell r="F101">
            <v>0.05</v>
          </cell>
        </row>
        <row r="102">
          <cell r="E102">
            <v>0.65500000000000003</v>
          </cell>
          <cell r="F102">
            <v>0.05</v>
          </cell>
        </row>
        <row r="103">
          <cell r="E103">
            <v>0.435</v>
          </cell>
          <cell r="F103">
            <v>0.02</v>
          </cell>
        </row>
        <row r="104">
          <cell r="E104">
            <v>0.38500000000000001</v>
          </cell>
          <cell r="F104">
            <v>0.02</v>
          </cell>
        </row>
        <row r="105">
          <cell r="E105">
            <v>0.38500000000000001</v>
          </cell>
          <cell r="F105">
            <v>0.02</v>
          </cell>
        </row>
        <row r="106">
          <cell r="E106">
            <v>0.39750000000000002</v>
          </cell>
          <cell r="F106">
            <v>0.02</v>
          </cell>
        </row>
        <row r="107">
          <cell r="E107">
            <v>0.4</v>
          </cell>
          <cell r="F107">
            <v>0.02</v>
          </cell>
        </row>
        <row r="108">
          <cell r="E108">
            <v>0.39750000000000002</v>
          </cell>
          <cell r="F108">
            <v>0.02</v>
          </cell>
        </row>
        <row r="109">
          <cell r="E109">
            <v>0.4</v>
          </cell>
          <cell r="F109">
            <v>0.02</v>
          </cell>
        </row>
        <row r="110">
          <cell r="E110">
            <v>0.55500000000000005</v>
          </cell>
          <cell r="F110">
            <v>0.05</v>
          </cell>
          <cell r="L110">
            <v>0.1</v>
          </cell>
        </row>
        <row r="111">
          <cell r="E111">
            <v>0.91</v>
          </cell>
          <cell r="F111">
            <v>0.05</v>
          </cell>
          <cell r="L111">
            <v>0.3</v>
          </cell>
        </row>
        <row r="112">
          <cell r="E112">
            <v>1.2149999999999999</v>
          </cell>
          <cell r="F112">
            <v>0.05</v>
          </cell>
        </row>
        <row r="113">
          <cell r="E113">
            <v>1.2149999999999999</v>
          </cell>
          <cell r="F113">
            <v>0.05</v>
          </cell>
        </row>
        <row r="114">
          <cell r="E114">
            <v>0.65500000000000003</v>
          </cell>
          <cell r="F114">
            <v>0.05</v>
          </cell>
        </row>
        <row r="115">
          <cell r="E115">
            <v>0.435</v>
          </cell>
          <cell r="F115">
            <v>0.02</v>
          </cell>
        </row>
        <row r="116">
          <cell r="E116">
            <v>0.38500000000000001</v>
          </cell>
          <cell r="F116">
            <v>0.02</v>
          </cell>
        </row>
        <row r="117">
          <cell r="E117">
            <v>0.38500000000000001</v>
          </cell>
          <cell r="F117">
            <v>0.02</v>
          </cell>
        </row>
        <row r="118">
          <cell r="E118">
            <v>0.39750000000000002</v>
          </cell>
          <cell r="F118">
            <v>0.02</v>
          </cell>
        </row>
        <row r="119">
          <cell r="E119">
            <v>0.4</v>
          </cell>
          <cell r="F119">
            <v>0.02</v>
          </cell>
        </row>
        <row r="120">
          <cell r="E120">
            <v>0.39750000000000002</v>
          </cell>
          <cell r="F120">
            <v>0.02</v>
          </cell>
        </row>
        <row r="121">
          <cell r="E121">
            <v>0.4</v>
          </cell>
          <cell r="F121">
            <v>0.02</v>
          </cell>
        </row>
        <row r="122">
          <cell r="E122">
            <v>0.55500000000000005</v>
          </cell>
          <cell r="F122">
            <v>0.05</v>
          </cell>
          <cell r="L122">
            <v>0.1</v>
          </cell>
        </row>
        <row r="123">
          <cell r="E123">
            <v>0.91</v>
          </cell>
          <cell r="F123">
            <v>0.05</v>
          </cell>
          <cell r="L123">
            <v>0.3</v>
          </cell>
        </row>
        <row r="124">
          <cell r="E124">
            <v>1.2149999999999999</v>
          </cell>
          <cell r="F124">
            <v>0.05</v>
          </cell>
        </row>
        <row r="125">
          <cell r="E125">
            <v>1.2149999999999999</v>
          </cell>
          <cell r="F125">
            <v>0.05</v>
          </cell>
        </row>
        <row r="126">
          <cell r="E126">
            <v>0.65500000000000003</v>
          </cell>
          <cell r="F126">
            <v>0.05</v>
          </cell>
        </row>
        <row r="127">
          <cell r="E127">
            <v>0.435</v>
          </cell>
          <cell r="F127">
            <v>0.02</v>
          </cell>
        </row>
        <row r="128">
          <cell r="E128">
            <v>0.38500000000000001</v>
          </cell>
          <cell r="F128">
            <v>0.02</v>
          </cell>
        </row>
        <row r="129">
          <cell r="E129">
            <v>0.38500000000000001</v>
          </cell>
          <cell r="F129">
            <v>0.02</v>
          </cell>
        </row>
        <row r="130">
          <cell r="E130">
            <v>0.39750000000000002</v>
          </cell>
          <cell r="F130">
            <v>0.02</v>
          </cell>
        </row>
        <row r="131">
          <cell r="E131">
            <v>0.4</v>
          </cell>
          <cell r="F131">
            <v>0.02</v>
          </cell>
        </row>
        <row r="132">
          <cell r="E132">
            <v>0.39750000000000002</v>
          </cell>
          <cell r="F132">
            <v>0.02</v>
          </cell>
        </row>
        <row r="133">
          <cell r="E133">
            <v>0.4</v>
          </cell>
          <cell r="F133">
            <v>0.02</v>
          </cell>
        </row>
        <row r="134">
          <cell r="E134">
            <v>0.55500000000000005</v>
          </cell>
          <cell r="F134">
            <v>0.05</v>
          </cell>
          <cell r="L134">
            <v>0.1</v>
          </cell>
        </row>
        <row r="135">
          <cell r="E135">
            <v>0.91</v>
          </cell>
          <cell r="F135">
            <v>0.05</v>
          </cell>
          <cell r="L135">
            <v>0.3</v>
          </cell>
        </row>
        <row r="136">
          <cell r="E136">
            <v>1.2149999999999999</v>
          </cell>
          <cell r="F136">
            <v>0.05</v>
          </cell>
        </row>
        <row r="137">
          <cell r="E137">
            <v>1.2149999999999999</v>
          </cell>
          <cell r="F137">
            <v>0.05</v>
          </cell>
        </row>
        <row r="138">
          <cell r="E138">
            <v>0.65500000000000003</v>
          </cell>
          <cell r="F138">
            <v>0.05</v>
          </cell>
        </row>
        <row r="139">
          <cell r="E139">
            <v>0.435</v>
          </cell>
          <cell r="F139">
            <v>0.02</v>
          </cell>
        </row>
        <row r="140">
          <cell r="E140">
            <v>0.38500000000000001</v>
          </cell>
          <cell r="F140">
            <v>0.02</v>
          </cell>
        </row>
        <row r="141">
          <cell r="E141">
            <v>0.38500000000000001</v>
          </cell>
          <cell r="F141">
            <v>0.02</v>
          </cell>
        </row>
        <row r="142">
          <cell r="E142">
            <v>0.39750000000000002</v>
          </cell>
          <cell r="F142">
            <v>0.02</v>
          </cell>
        </row>
        <row r="143">
          <cell r="E143">
            <v>0.4</v>
          </cell>
          <cell r="F143">
            <v>0.02</v>
          </cell>
        </row>
        <row r="144">
          <cell r="E144">
            <v>0.39750000000000002</v>
          </cell>
          <cell r="F144">
            <v>0.02</v>
          </cell>
        </row>
        <row r="145">
          <cell r="E145">
            <v>0.4</v>
          </cell>
          <cell r="F145">
            <v>0.02</v>
          </cell>
        </row>
        <row r="146">
          <cell r="E146">
            <v>0.55500000000000005</v>
          </cell>
          <cell r="F146">
            <v>0.05</v>
          </cell>
          <cell r="L146">
            <v>0.1</v>
          </cell>
        </row>
        <row r="147">
          <cell r="E147">
            <v>0.91</v>
          </cell>
          <cell r="F147">
            <v>0.05</v>
          </cell>
          <cell r="L147">
            <v>0.3</v>
          </cell>
        </row>
        <row r="148">
          <cell r="E148">
            <v>1.2149999999999999</v>
          </cell>
          <cell r="F148">
            <v>0.05</v>
          </cell>
        </row>
        <row r="149">
          <cell r="E149">
            <v>1.2149999999999999</v>
          </cell>
          <cell r="F149">
            <v>0.05</v>
          </cell>
        </row>
        <row r="150">
          <cell r="E150">
            <v>0.65500000000000003</v>
          </cell>
          <cell r="F150">
            <v>0.05</v>
          </cell>
        </row>
        <row r="151">
          <cell r="E151">
            <v>0.435</v>
          </cell>
          <cell r="F151">
            <v>0.02</v>
          </cell>
        </row>
        <row r="152">
          <cell r="E152">
            <v>0.38500000000000001</v>
          </cell>
          <cell r="F152">
            <v>0.02</v>
          </cell>
        </row>
        <row r="153">
          <cell r="E153">
            <v>0.38500000000000001</v>
          </cell>
          <cell r="F153">
            <v>0.02</v>
          </cell>
        </row>
        <row r="154">
          <cell r="E154">
            <v>0.39750000000000002</v>
          </cell>
          <cell r="F154">
            <v>0.02</v>
          </cell>
        </row>
        <row r="155">
          <cell r="E155">
            <v>0.4</v>
          </cell>
          <cell r="F155">
            <v>0.02</v>
          </cell>
        </row>
        <row r="156">
          <cell r="E156">
            <v>0.39750000000000002</v>
          </cell>
          <cell r="F156">
            <v>0.02</v>
          </cell>
        </row>
        <row r="157">
          <cell r="E157">
            <v>0.4</v>
          </cell>
          <cell r="F157">
            <v>0.02</v>
          </cell>
        </row>
        <row r="158">
          <cell r="D158">
            <v>0.60500000000000009</v>
          </cell>
          <cell r="E158">
            <v>0.55500000000000005</v>
          </cell>
          <cell r="F158">
            <v>0.05</v>
          </cell>
          <cell r="L158">
            <v>0.1</v>
          </cell>
        </row>
        <row r="159">
          <cell r="F159">
            <v>0.05</v>
          </cell>
          <cell r="L159">
            <v>0.3</v>
          </cell>
        </row>
        <row r="160">
          <cell r="F160">
            <v>0.05</v>
          </cell>
        </row>
        <row r="161">
          <cell r="E161">
            <v>1.2149999999999999</v>
          </cell>
          <cell r="F161">
            <v>0.05</v>
          </cell>
        </row>
        <row r="162">
          <cell r="E162">
            <v>0.65500000000000003</v>
          </cell>
          <cell r="F162">
            <v>0.05</v>
          </cell>
        </row>
        <row r="163">
          <cell r="E163">
            <v>0.435</v>
          </cell>
          <cell r="F163">
            <v>0.02</v>
          </cell>
        </row>
        <row r="164">
          <cell r="E164">
            <v>0.38500000000000001</v>
          </cell>
          <cell r="F164">
            <v>0.02</v>
          </cell>
        </row>
        <row r="165">
          <cell r="E165">
            <v>0.38500000000000001</v>
          </cell>
          <cell r="F165">
            <v>0.02</v>
          </cell>
        </row>
        <row r="166">
          <cell r="E166">
            <v>0.39750000000000002</v>
          </cell>
          <cell r="F166">
            <v>0.02</v>
          </cell>
        </row>
        <row r="167">
          <cell r="E167">
            <v>0.4</v>
          </cell>
          <cell r="F167">
            <v>0.02</v>
          </cell>
        </row>
        <row r="168">
          <cell r="E168">
            <v>0.39750000000000002</v>
          </cell>
          <cell r="F168">
            <v>0.02</v>
          </cell>
        </row>
        <row r="169">
          <cell r="E169">
            <v>0.4</v>
          </cell>
          <cell r="F169">
            <v>0.02</v>
          </cell>
        </row>
        <row r="170">
          <cell r="E170">
            <v>0.55500000000000005</v>
          </cell>
          <cell r="F170">
            <v>0.05</v>
          </cell>
          <cell r="L170">
            <v>0.1</v>
          </cell>
        </row>
        <row r="171">
          <cell r="E171">
            <v>0.91</v>
          </cell>
          <cell r="F171">
            <v>0.05</v>
          </cell>
          <cell r="L171">
            <v>0.3</v>
          </cell>
        </row>
        <row r="172">
          <cell r="E172">
            <v>1.2149999999999999</v>
          </cell>
          <cell r="F172">
            <v>0.05</v>
          </cell>
        </row>
        <row r="173">
          <cell r="E173">
            <v>1.2149999999999999</v>
          </cell>
          <cell r="F173">
            <v>0.05</v>
          </cell>
        </row>
        <row r="174">
          <cell r="E174">
            <v>0.65500000000000003</v>
          </cell>
          <cell r="F174">
            <v>0.05</v>
          </cell>
        </row>
        <row r="175">
          <cell r="E175">
            <v>0.435</v>
          </cell>
          <cell r="F175">
            <v>0.02</v>
          </cell>
        </row>
        <row r="176">
          <cell r="E176">
            <v>0.38500000000000001</v>
          </cell>
          <cell r="F176">
            <v>0.02</v>
          </cell>
        </row>
        <row r="177">
          <cell r="E177">
            <v>0.38500000000000001</v>
          </cell>
          <cell r="F177">
            <v>0.02</v>
          </cell>
        </row>
        <row r="178">
          <cell r="E178">
            <v>0.39750000000000002</v>
          </cell>
          <cell r="F178">
            <v>0.02</v>
          </cell>
        </row>
        <row r="179">
          <cell r="E179">
            <v>0.4</v>
          </cell>
          <cell r="F179">
            <v>0.02</v>
          </cell>
        </row>
        <row r="180">
          <cell r="E180">
            <v>0.39750000000000002</v>
          </cell>
          <cell r="F180">
            <v>0.02</v>
          </cell>
        </row>
        <row r="181">
          <cell r="E181">
            <v>0.4</v>
          </cell>
          <cell r="F181">
            <v>0.02</v>
          </cell>
        </row>
        <row r="182">
          <cell r="E182">
            <v>0.55500000000000005</v>
          </cell>
          <cell r="F182">
            <v>0.05</v>
          </cell>
          <cell r="L182">
            <v>0.1</v>
          </cell>
        </row>
        <row r="183">
          <cell r="E183">
            <v>0.91</v>
          </cell>
          <cell r="F183">
            <v>0.05</v>
          </cell>
          <cell r="L183">
            <v>0.3</v>
          </cell>
        </row>
        <row r="184">
          <cell r="E184">
            <v>1.2149999999999999</v>
          </cell>
          <cell r="F184">
            <v>0.05</v>
          </cell>
        </row>
        <row r="185">
          <cell r="E185">
            <v>1.2149999999999999</v>
          </cell>
          <cell r="F185">
            <v>0.05</v>
          </cell>
        </row>
        <row r="186">
          <cell r="E186">
            <v>0.65500000000000003</v>
          </cell>
          <cell r="F186">
            <v>0.05</v>
          </cell>
        </row>
        <row r="187">
          <cell r="E187">
            <v>0.435</v>
          </cell>
          <cell r="F187">
            <v>0.02</v>
          </cell>
        </row>
        <row r="188">
          <cell r="E188">
            <v>0.38500000000000001</v>
          </cell>
          <cell r="F188">
            <v>0.02</v>
          </cell>
        </row>
        <row r="189">
          <cell r="E189">
            <v>0.38500000000000001</v>
          </cell>
          <cell r="F189">
            <v>0.02</v>
          </cell>
        </row>
        <row r="190">
          <cell r="E190">
            <v>0.39750000000000002</v>
          </cell>
          <cell r="F190">
            <v>0.02</v>
          </cell>
        </row>
        <row r="191">
          <cell r="E191">
            <v>0.4</v>
          </cell>
          <cell r="F191">
            <v>0.02</v>
          </cell>
        </row>
        <row r="192">
          <cell r="E192">
            <v>0.39750000000000002</v>
          </cell>
          <cell r="F192">
            <v>0.02</v>
          </cell>
        </row>
        <row r="193">
          <cell r="E193">
            <v>0.4</v>
          </cell>
          <cell r="F193">
            <v>0.02</v>
          </cell>
        </row>
        <row r="194">
          <cell r="E194">
            <v>0.55500000000000005</v>
          </cell>
          <cell r="F194">
            <v>0.05</v>
          </cell>
          <cell r="L194">
            <v>0.1</v>
          </cell>
        </row>
        <row r="195">
          <cell r="E195">
            <v>0.91</v>
          </cell>
          <cell r="F195">
            <v>0.05</v>
          </cell>
          <cell r="L195">
            <v>0.3</v>
          </cell>
        </row>
        <row r="196">
          <cell r="E196">
            <v>1.2149999999999999</v>
          </cell>
          <cell r="F196">
            <v>0.05</v>
          </cell>
        </row>
        <row r="197">
          <cell r="E197">
            <v>1.2149999999999999</v>
          </cell>
          <cell r="F197">
            <v>0.05</v>
          </cell>
        </row>
        <row r="198">
          <cell r="E198">
            <v>0.65500000000000003</v>
          </cell>
          <cell r="F198">
            <v>0.05</v>
          </cell>
        </row>
        <row r="199">
          <cell r="E199">
            <v>0.435</v>
          </cell>
          <cell r="F199">
            <v>0.02</v>
          </cell>
        </row>
        <row r="200">
          <cell r="E200">
            <v>0.38500000000000001</v>
          </cell>
          <cell r="F200">
            <v>0.02</v>
          </cell>
        </row>
        <row r="201">
          <cell r="E201">
            <v>0.38500000000000001</v>
          </cell>
          <cell r="F201">
            <v>0.02</v>
          </cell>
        </row>
        <row r="202">
          <cell r="E202">
            <v>0.39750000000000002</v>
          </cell>
          <cell r="F202">
            <v>0.02</v>
          </cell>
        </row>
        <row r="203">
          <cell r="E203">
            <v>0.4</v>
          </cell>
          <cell r="F203">
            <v>0.02</v>
          </cell>
        </row>
        <row r="204">
          <cell r="E204">
            <v>0.39750000000000002</v>
          </cell>
          <cell r="F204">
            <v>0.02</v>
          </cell>
        </row>
        <row r="205">
          <cell r="E205">
            <v>0.4</v>
          </cell>
          <cell r="F205">
            <v>0.02</v>
          </cell>
        </row>
        <row r="206">
          <cell r="E206">
            <v>0.55500000000000005</v>
          </cell>
          <cell r="F206">
            <v>0.05</v>
          </cell>
          <cell r="L206">
            <v>0.1</v>
          </cell>
        </row>
        <row r="207">
          <cell r="E207">
            <v>0.91</v>
          </cell>
          <cell r="F207">
            <v>0.05</v>
          </cell>
          <cell r="L207">
            <v>0.3</v>
          </cell>
        </row>
        <row r="208">
          <cell r="E208">
            <v>1.2149999999999999</v>
          </cell>
          <cell r="F208">
            <v>0.05</v>
          </cell>
        </row>
        <row r="209">
          <cell r="E209">
            <v>1.2149999999999999</v>
          </cell>
          <cell r="F209">
            <v>0.05</v>
          </cell>
        </row>
        <row r="210">
          <cell r="E210">
            <v>0.65500000000000003</v>
          </cell>
          <cell r="F210">
            <v>0.05</v>
          </cell>
        </row>
        <row r="211">
          <cell r="E211">
            <v>0.435</v>
          </cell>
          <cell r="F211">
            <v>0.02</v>
          </cell>
        </row>
        <row r="212">
          <cell r="E212">
            <v>0.38500000000000001</v>
          </cell>
          <cell r="F212">
            <v>0.02</v>
          </cell>
        </row>
        <row r="213">
          <cell r="E213">
            <v>0.38500000000000001</v>
          </cell>
          <cell r="F213">
            <v>0.02</v>
          </cell>
        </row>
        <row r="214">
          <cell r="E214">
            <v>0.39750000000000002</v>
          </cell>
          <cell r="F214">
            <v>0.02</v>
          </cell>
        </row>
        <row r="215">
          <cell r="E215">
            <v>0.4</v>
          </cell>
          <cell r="F215">
            <v>0.02</v>
          </cell>
        </row>
        <row r="216">
          <cell r="E216">
            <v>0.39750000000000002</v>
          </cell>
          <cell r="F216">
            <v>0.02</v>
          </cell>
        </row>
        <row r="217">
          <cell r="E217">
            <v>0.4</v>
          </cell>
          <cell r="F217">
            <v>0.02</v>
          </cell>
        </row>
        <row r="218">
          <cell r="E218">
            <v>0.55500000000000005</v>
          </cell>
          <cell r="F218">
            <v>0.05</v>
          </cell>
        </row>
        <row r="219">
          <cell r="E219">
            <v>0.91</v>
          </cell>
          <cell r="F219">
            <v>0.05</v>
          </cell>
        </row>
        <row r="220">
          <cell r="E220">
            <v>1.2149999999999999</v>
          </cell>
          <cell r="F220">
            <v>0.05</v>
          </cell>
        </row>
        <row r="221">
          <cell r="E221">
            <v>1.2149999999999999</v>
          </cell>
          <cell r="F221">
            <v>0.05</v>
          </cell>
        </row>
        <row r="222">
          <cell r="E222">
            <v>0.65500000000000003</v>
          </cell>
          <cell r="F222">
            <v>0.05</v>
          </cell>
        </row>
        <row r="223">
          <cell r="E223">
            <v>0.435</v>
          </cell>
          <cell r="F223">
            <v>0.02</v>
          </cell>
        </row>
        <row r="224">
          <cell r="E224">
            <v>0.38500000000000001</v>
          </cell>
          <cell r="F224">
            <v>0.02</v>
          </cell>
        </row>
        <row r="225">
          <cell r="E225">
            <v>0.38500000000000001</v>
          </cell>
          <cell r="F225">
            <v>0.02</v>
          </cell>
        </row>
        <row r="226">
          <cell r="E226">
            <v>0.39750000000000002</v>
          </cell>
          <cell r="F226">
            <v>0.02</v>
          </cell>
        </row>
        <row r="227">
          <cell r="E227">
            <v>0.4</v>
          </cell>
          <cell r="F227">
            <v>0.02</v>
          </cell>
        </row>
        <row r="228">
          <cell r="E228">
            <v>0.39750000000000002</v>
          </cell>
          <cell r="F228">
            <v>0.02</v>
          </cell>
        </row>
        <row r="229">
          <cell r="E229">
            <v>0.4</v>
          </cell>
          <cell r="F229">
            <v>0.02</v>
          </cell>
        </row>
        <row r="230">
          <cell r="E230">
            <v>0.55500000000000005</v>
          </cell>
          <cell r="F230">
            <v>0.05</v>
          </cell>
        </row>
        <row r="231">
          <cell r="E231">
            <v>0.91</v>
          </cell>
          <cell r="F231">
            <v>0.05</v>
          </cell>
        </row>
        <row r="232">
          <cell r="E232">
            <v>1.2149999999999999</v>
          </cell>
          <cell r="F232">
            <v>0.05</v>
          </cell>
        </row>
        <row r="233">
          <cell r="E233">
            <v>1.2149999999999999</v>
          </cell>
          <cell r="F233">
            <v>0.05</v>
          </cell>
        </row>
        <row r="234">
          <cell r="E234">
            <v>0.65500000000000003</v>
          </cell>
          <cell r="F234">
            <v>0.05</v>
          </cell>
        </row>
        <row r="235">
          <cell r="E235">
            <v>0.435</v>
          </cell>
          <cell r="F235">
            <v>0.02</v>
          </cell>
        </row>
        <row r="236">
          <cell r="E236">
            <v>0.38500000000000001</v>
          </cell>
          <cell r="F236">
            <v>0.02</v>
          </cell>
        </row>
        <row r="237">
          <cell r="E237">
            <v>0.38500000000000001</v>
          </cell>
          <cell r="F237">
            <v>0.02</v>
          </cell>
        </row>
        <row r="238">
          <cell r="E238">
            <v>0.39750000000000002</v>
          </cell>
          <cell r="F238">
            <v>0.02</v>
          </cell>
        </row>
        <row r="239">
          <cell r="E239">
            <v>0.4</v>
          </cell>
          <cell r="F239">
            <v>0.02</v>
          </cell>
        </row>
        <row r="240">
          <cell r="E240">
            <v>0.39750000000000002</v>
          </cell>
          <cell r="F240">
            <v>0.02</v>
          </cell>
        </row>
        <row r="241">
          <cell r="E241">
            <v>0.4</v>
          </cell>
          <cell r="F241">
            <v>0.02</v>
          </cell>
        </row>
        <row r="242">
          <cell r="E242">
            <v>0.55500000000000005</v>
          </cell>
          <cell r="F242">
            <v>0.05</v>
          </cell>
        </row>
        <row r="243">
          <cell r="E243">
            <v>0.91</v>
          </cell>
          <cell r="F243">
            <v>0.05</v>
          </cell>
        </row>
        <row r="244">
          <cell r="E244">
            <v>1.2149999999999999</v>
          </cell>
          <cell r="F244">
            <v>0.05</v>
          </cell>
        </row>
        <row r="245">
          <cell r="E245">
            <v>1.2149999999999999</v>
          </cell>
          <cell r="F245">
            <v>0.05</v>
          </cell>
        </row>
        <row r="246">
          <cell r="E246">
            <v>0.65500000000000003</v>
          </cell>
          <cell r="F246">
            <v>0.05</v>
          </cell>
        </row>
        <row r="247">
          <cell r="E247">
            <v>0.435</v>
          </cell>
          <cell r="F247">
            <v>0.02</v>
          </cell>
        </row>
        <row r="248">
          <cell r="E248">
            <v>0.38500000000000001</v>
          </cell>
          <cell r="F248">
            <v>0.02</v>
          </cell>
        </row>
        <row r="249">
          <cell r="E249">
            <v>0.38500000000000001</v>
          </cell>
          <cell r="F249">
            <v>0.02</v>
          </cell>
        </row>
        <row r="250">
          <cell r="E250">
            <v>0.39750000000000002</v>
          </cell>
          <cell r="F250">
            <v>0.02</v>
          </cell>
        </row>
        <row r="251">
          <cell r="E251">
            <v>0.4</v>
          </cell>
          <cell r="F251">
            <v>0.02</v>
          </cell>
        </row>
        <row r="252">
          <cell r="E252">
            <v>0.39750000000000002</v>
          </cell>
          <cell r="F252">
            <v>0.02</v>
          </cell>
        </row>
        <row r="253">
          <cell r="E253">
            <v>0.4</v>
          </cell>
          <cell r="F253">
            <v>0.02</v>
          </cell>
        </row>
        <row r="254">
          <cell r="E254">
            <v>0.55500000000000005</v>
          </cell>
          <cell r="F254">
            <v>0.05</v>
          </cell>
        </row>
        <row r="255">
          <cell r="E255">
            <v>0.91</v>
          </cell>
          <cell r="F255">
            <v>0.05</v>
          </cell>
        </row>
        <row r="256">
          <cell r="E256">
            <v>1.2149999999999999</v>
          </cell>
          <cell r="F256">
            <v>0.05</v>
          </cell>
        </row>
        <row r="257">
          <cell r="E257">
            <v>1.2149999999999999</v>
          </cell>
          <cell r="F257">
            <v>0.05</v>
          </cell>
        </row>
        <row r="258">
          <cell r="E258">
            <v>0.65500000000000003</v>
          </cell>
          <cell r="F258">
            <v>0.05</v>
          </cell>
        </row>
        <row r="259">
          <cell r="E259">
            <v>0.435</v>
          </cell>
          <cell r="F259">
            <v>0.02</v>
          </cell>
        </row>
        <row r="260">
          <cell r="E260">
            <v>0.38500000000000001</v>
          </cell>
          <cell r="F260">
            <v>0.02</v>
          </cell>
        </row>
        <row r="261">
          <cell r="E261">
            <v>0.38500000000000001</v>
          </cell>
          <cell r="F261">
            <v>0.02</v>
          </cell>
        </row>
        <row r="262">
          <cell r="E262">
            <v>0.39750000000000002</v>
          </cell>
          <cell r="F262">
            <v>0.02</v>
          </cell>
        </row>
        <row r="263">
          <cell r="E263">
            <v>0.4</v>
          </cell>
          <cell r="F263">
            <v>0.02</v>
          </cell>
        </row>
        <row r="264">
          <cell r="E264">
            <v>0.39750000000000002</v>
          </cell>
          <cell r="F264">
            <v>0.02</v>
          </cell>
        </row>
        <row r="265">
          <cell r="E265">
            <v>0.4</v>
          </cell>
          <cell r="F265">
            <v>0.02</v>
          </cell>
        </row>
        <row r="266">
          <cell r="E266">
            <v>0.55500000000000005</v>
          </cell>
          <cell r="F266">
            <v>0.05</v>
          </cell>
        </row>
        <row r="267">
          <cell r="E267">
            <v>0.91</v>
          </cell>
          <cell r="F267">
            <v>0.05</v>
          </cell>
        </row>
        <row r="268">
          <cell r="E268">
            <v>1.2149999999999999</v>
          </cell>
          <cell r="F268">
            <v>0.05</v>
          </cell>
        </row>
        <row r="269">
          <cell r="E269">
            <v>1.2149999999999999</v>
          </cell>
          <cell r="F269">
            <v>0.05</v>
          </cell>
        </row>
        <row r="270">
          <cell r="E270">
            <v>0.65500000000000003</v>
          </cell>
          <cell r="F270">
            <v>0.05</v>
          </cell>
        </row>
        <row r="271">
          <cell r="E271">
            <v>0.435</v>
          </cell>
          <cell r="F271">
            <v>0.02</v>
          </cell>
        </row>
        <row r="272">
          <cell r="E272">
            <v>0.38500000000000001</v>
          </cell>
          <cell r="F272">
            <v>0.02</v>
          </cell>
        </row>
        <row r="273">
          <cell r="E273">
            <v>0.38500000000000001</v>
          </cell>
          <cell r="F273">
            <v>0.02</v>
          </cell>
        </row>
        <row r="274">
          <cell r="E274">
            <v>0.39750000000000002</v>
          </cell>
          <cell r="F274">
            <v>0.02</v>
          </cell>
        </row>
        <row r="275">
          <cell r="E275">
            <v>0.4</v>
          </cell>
          <cell r="F275">
            <v>0.02</v>
          </cell>
        </row>
        <row r="276">
          <cell r="E276">
            <v>0.39750000000000002</v>
          </cell>
          <cell r="F276">
            <v>0.02</v>
          </cell>
        </row>
        <row r="277">
          <cell r="E277">
            <v>0.4</v>
          </cell>
          <cell r="F277">
            <v>0.02</v>
          </cell>
        </row>
        <row r="278">
          <cell r="E278">
            <v>0.55500000000000005</v>
          </cell>
          <cell r="F278">
            <v>0.05</v>
          </cell>
        </row>
        <row r="279">
          <cell r="E279">
            <v>0.91</v>
          </cell>
          <cell r="F279">
            <v>0.05</v>
          </cell>
        </row>
        <row r="280">
          <cell r="E280">
            <v>1.2149999999999999</v>
          </cell>
          <cell r="F280">
            <v>0.05</v>
          </cell>
        </row>
        <row r="281">
          <cell r="E281">
            <v>1.2149999999999999</v>
          </cell>
          <cell r="F281">
            <v>0.05</v>
          </cell>
        </row>
        <row r="282">
          <cell r="E282">
            <v>0.65500000000000003</v>
          </cell>
          <cell r="F282">
            <v>0.05</v>
          </cell>
        </row>
        <row r="283">
          <cell r="E283">
            <v>0.435</v>
          </cell>
          <cell r="F283">
            <v>0.02</v>
          </cell>
        </row>
        <row r="284">
          <cell r="E284">
            <v>0.38500000000000001</v>
          </cell>
          <cell r="F284">
            <v>0.02</v>
          </cell>
        </row>
        <row r="285">
          <cell r="E285">
            <v>0.38500000000000001</v>
          </cell>
          <cell r="F285">
            <v>0.02</v>
          </cell>
        </row>
        <row r="286">
          <cell r="E286">
            <v>0.39750000000000002</v>
          </cell>
          <cell r="F286">
            <v>0.02</v>
          </cell>
        </row>
        <row r="287">
          <cell r="E287">
            <v>0.4</v>
          </cell>
          <cell r="F287">
            <v>0.02</v>
          </cell>
        </row>
        <row r="288">
          <cell r="E288">
            <v>0.39750000000000002</v>
          </cell>
          <cell r="F288">
            <v>0.02</v>
          </cell>
        </row>
        <row r="289">
          <cell r="E289">
            <v>0.4</v>
          </cell>
          <cell r="F289">
            <v>0.02</v>
          </cell>
        </row>
        <row r="290">
          <cell r="E290">
            <v>0.55500000000000005</v>
          </cell>
          <cell r="F290">
            <v>0.05</v>
          </cell>
        </row>
        <row r="291">
          <cell r="E291">
            <v>0.91</v>
          </cell>
          <cell r="F291">
            <v>0.05</v>
          </cell>
        </row>
        <row r="292">
          <cell r="E292">
            <v>1.2149999999999999</v>
          </cell>
          <cell r="F292">
            <v>0.05</v>
          </cell>
        </row>
        <row r="293">
          <cell r="E293">
            <v>1.2149999999999999</v>
          </cell>
          <cell r="F293">
            <v>0.05</v>
          </cell>
        </row>
        <row r="294">
          <cell r="E294">
            <v>0.65500000000000003</v>
          </cell>
          <cell r="F294">
            <v>0.05</v>
          </cell>
        </row>
        <row r="295">
          <cell r="E295">
            <v>0.435</v>
          </cell>
          <cell r="F295">
            <v>0.02</v>
          </cell>
        </row>
        <row r="296">
          <cell r="E296">
            <v>0.38500000000000001</v>
          </cell>
          <cell r="F296">
            <v>0.02</v>
          </cell>
        </row>
        <row r="297">
          <cell r="E297">
            <v>0.38500000000000001</v>
          </cell>
          <cell r="F297">
            <v>0.02</v>
          </cell>
        </row>
        <row r="298">
          <cell r="E298">
            <v>0.39750000000000002</v>
          </cell>
          <cell r="F298">
            <v>0.02</v>
          </cell>
        </row>
        <row r="299">
          <cell r="E299">
            <v>0.4</v>
          </cell>
          <cell r="F299">
            <v>0.02</v>
          </cell>
        </row>
        <row r="300">
          <cell r="E300">
            <v>0.39750000000000002</v>
          </cell>
          <cell r="F300">
            <v>0.02</v>
          </cell>
        </row>
        <row r="301">
          <cell r="E301">
            <v>0.4</v>
          </cell>
          <cell r="F301">
            <v>0.02</v>
          </cell>
        </row>
        <row r="302">
          <cell r="E302">
            <v>0.55500000000000005</v>
          </cell>
          <cell r="F302">
            <v>0.05</v>
          </cell>
        </row>
        <row r="303">
          <cell r="E303">
            <v>0.91</v>
          </cell>
          <cell r="F303">
            <v>0.05</v>
          </cell>
        </row>
        <row r="304">
          <cell r="E304">
            <v>1.2149999999999999</v>
          </cell>
          <cell r="F304">
            <v>0.05</v>
          </cell>
        </row>
        <row r="305">
          <cell r="E305">
            <v>1.2149999999999999</v>
          </cell>
          <cell r="F305">
            <v>0.05</v>
          </cell>
        </row>
        <row r="306">
          <cell r="E306">
            <v>0.65500000000000003</v>
          </cell>
          <cell r="F306">
            <v>0.05</v>
          </cell>
        </row>
        <row r="307">
          <cell r="E307">
            <v>0.435</v>
          </cell>
          <cell r="F307">
            <v>0.02</v>
          </cell>
        </row>
        <row r="308">
          <cell r="E308">
            <v>0.38500000000000001</v>
          </cell>
          <cell r="F308">
            <v>0.02</v>
          </cell>
        </row>
        <row r="309">
          <cell r="E309">
            <v>0.38500000000000001</v>
          </cell>
          <cell r="F309">
            <v>0.02</v>
          </cell>
        </row>
        <row r="310">
          <cell r="E310">
            <v>0.39750000000000002</v>
          </cell>
          <cell r="F310">
            <v>0.02</v>
          </cell>
        </row>
        <row r="311">
          <cell r="E311">
            <v>0.4</v>
          </cell>
          <cell r="F311">
            <v>0.02</v>
          </cell>
        </row>
        <row r="312">
          <cell r="E312">
            <v>0.39750000000000002</v>
          </cell>
          <cell r="F312">
            <v>0.02</v>
          </cell>
        </row>
        <row r="313">
          <cell r="E313">
            <v>0.4</v>
          </cell>
          <cell r="F313">
            <v>0.02</v>
          </cell>
        </row>
        <row r="314">
          <cell r="E314">
            <v>0.55500000000000005</v>
          </cell>
          <cell r="F314">
            <v>0.05</v>
          </cell>
        </row>
        <row r="315">
          <cell r="E315">
            <v>0.91</v>
          </cell>
          <cell r="F315">
            <v>0.05</v>
          </cell>
        </row>
        <row r="316">
          <cell r="E316">
            <v>1.2149999999999999</v>
          </cell>
          <cell r="F316">
            <v>0.05</v>
          </cell>
        </row>
        <row r="317">
          <cell r="E317">
            <v>1.2149999999999999</v>
          </cell>
          <cell r="F317">
            <v>0.05</v>
          </cell>
        </row>
        <row r="318">
          <cell r="E318">
            <v>0.65500000000000003</v>
          </cell>
          <cell r="F318">
            <v>0.05</v>
          </cell>
        </row>
        <row r="319">
          <cell r="E319">
            <v>0.435</v>
          </cell>
          <cell r="F319">
            <v>0.02</v>
          </cell>
        </row>
        <row r="320">
          <cell r="E320">
            <v>0.38500000000000001</v>
          </cell>
          <cell r="F320">
            <v>0.02</v>
          </cell>
        </row>
        <row r="321">
          <cell r="E321">
            <v>0.38500000000000001</v>
          </cell>
          <cell r="F321">
            <v>0.02</v>
          </cell>
        </row>
        <row r="322">
          <cell r="E322">
            <v>0.39750000000000002</v>
          </cell>
          <cell r="F322">
            <v>0.02</v>
          </cell>
        </row>
        <row r="323">
          <cell r="E323">
            <v>0.4</v>
          </cell>
          <cell r="F323">
            <v>0.02</v>
          </cell>
        </row>
        <row r="324">
          <cell r="E324">
            <v>0.39750000000000002</v>
          </cell>
          <cell r="F324">
            <v>0.02</v>
          </cell>
        </row>
        <row r="325">
          <cell r="E325">
            <v>0.4</v>
          </cell>
          <cell r="F325">
            <v>0.02</v>
          </cell>
        </row>
        <row r="326">
          <cell r="E326">
            <v>0.55500000000000005</v>
          </cell>
          <cell r="F326">
            <v>0.05</v>
          </cell>
        </row>
        <row r="327">
          <cell r="E327">
            <v>0.91</v>
          </cell>
          <cell r="F327">
            <v>0.05</v>
          </cell>
        </row>
        <row r="328">
          <cell r="E328">
            <v>1.2149999999999999</v>
          </cell>
          <cell r="F328">
            <v>0.05</v>
          </cell>
        </row>
        <row r="329">
          <cell r="E329">
            <v>1.2149999999999999</v>
          </cell>
          <cell r="F329">
            <v>0.05</v>
          </cell>
        </row>
        <row r="330">
          <cell r="E330">
            <v>0.65500000000000003</v>
          </cell>
          <cell r="F330">
            <v>0.05</v>
          </cell>
        </row>
        <row r="331">
          <cell r="E331">
            <v>0.435</v>
          </cell>
          <cell r="F331">
            <v>0.02</v>
          </cell>
        </row>
        <row r="332">
          <cell r="E332">
            <v>0.38500000000000001</v>
          </cell>
          <cell r="F332">
            <v>0.02</v>
          </cell>
        </row>
        <row r="333">
          <cell r="E333">
            <v>0.38500000000000001</v>
          </cell>
          <cell r="F333">
            <v>0.02</v>
          </cell>
        </row>
        <row r="334">
          <cell r="E334">
            <v>0.39750000000000002</v>
          </cell>
          <cell r="F334">
            <v>0.02</v>
          </cell>
        </row>
        <row r="335">
          <cell r="E335">
            <v>0.4</v>
          </cell>
          <cell r="F335">
            <v>0.02</v>
          </cell>
        </row>
        <row r="336">
          <cell r="E336">
            <v>0.39750000000000002</v>
          </cell>
          <cell r="F336">
            <v>0.02</v>
          </cell>
        </row>
        <row r="337">
          <cell r="E337">
            <v>0.4</v>
          </cell>
          <cell r="F337">
            <v>0.02</v>
          </cell>
        </row>
        <row r="338">
          <cell r="E338">
            <v>0.55500000000000005</v>
          </cell>
          <cell r="F338">
            <v>0.05</v>
          </cell>
        </row>
        <row r="339">
          <cell r="E339">
            <v>0.91</v>
          </cell>
          <cell r="F339">
            <v>0.05</v>
          </cell>
        </row>
        <row r="340">
          <cell r="E340">
            <v>1.2149999999999999</v>
          </cell>
          <cell r="F340">
            <v>0.05</v>
          </cell>
        </row>
        <row r="341">
          <cell r="E341">
            <v>1.2149999999999999</v>
          </cell>
          <cell r="F341">
            <v>0.05</v>
          </cell>
        </row>
        <row r="342">
          <cell r="E342">
            <v>0.65500000000000003</v>
          </cell>
          <cell r="F342">
            <v>0.05</v>
          </cell>
        </row>
        <row r="343">
          <cell r="E343">
            <v>0.435</v>
          </cell>
          <cell r="F343">
            <v>0.02</v>
          </cell>
        </row>
        <row r="344">
          <cell r="E344">
            <v>0.38500000000000001</v>
          </cell>
          <cell r="F344">
            <v>0.02</v>
          </cell>
        </row>
        <row r="345">
          <cell r="E345">
            <v>0.38500000000000001</v>
          </cell>
          <cell r="F345">
            <v>0.02</v>
          </cell>
        </row>
        <row r="346">
          <cell r="E346">
            <v>0.39750000000000002</v>
          </cell>
          <cell r="F346">
            <v>0.02</v>
          </cell>
        </row>
        <row r="347">
          <cell r="E347">
            <v>0.4</v>
          </cell>
          <cell r="F347">
            <v>0.02</v>
          </cell>
        </row>
        <row r="348">
          <cell r="E348">
            <v>0.39750000000000002</v>
          </cell>
          <cell r="F348">
            <v>0.02</v>
          </cell>
        </row>
        <row r="349">
          <cell r="E349">
            <v>0.4</v>
          </cell>
          <cell r="F349">
            <v>0.02</v>
          </cell>
        </row>
        <row r="350">
          <cell r="E350">
            <v>0.55500000000000005</v>
          </cell>
          <cell r="F350">
            <v>0.05</v>
          </cell>
        </row>
        <row r="351">
          <cell r="E351">
            <v>0.91</v>
          </cell>
          <cell r="F351">
            <v>0.05</v>
          </cell>
        </row>
        <row r="352">
          <cell r="E352">
            <v>1.2149999999999999</v>
          </cell>
          <cell r="F352">
            <v>0.05</v>
          </cell>
        </row>
        <row r="353">
          <cell r="E353">
            <v>1.2149999999999999</v>
          </cell>
          <cell r="F353">
            <v>0.05</v>
          </cell>
        </row>
        <row r="354">
          <cell r="E354">
            <v>0.65500000000000003</v>
          </cell>
          <cell r="F354">
            <v>0.05</v>
          </cell>
        </row>
        <row r="355">
          <cell r="E355">
            <v>0.435</v>
          </cell>
          <cell r="F355">
            <v>0.02</v>
          </cell>
        </row>
        <row r="356">
          <cell r="E356">
            <v>0.38500000000000001</v>
          </cell>
          <cell r="F356">
            <v>0.02</v>
          </cell>
        </row>
        <row r="357">
          <cell r="E357">
            <v>0.38500000000000001</v>
          </cell>
          <cell r="F357">
            <v>0.02</v>
          </cell>
        </row>
        <row r="358">
          <cell r="E358">
            <v>0.39750000000000002</v>
          </cell>
          <cell r="F358">
            <v>0.02</v>
          </cell>
        </row>
        <row r="359">
          <cell r="E359">
            <v>0.4</v>
          </cell>
          <cell r="F359">
            <v>0.02</v>
          </cell>
        </row>
        <row r="360">
          <cell r="E360">
            <v>0.39750000000000002</v>
          </cell>
          <cell r="F360">
            <v>0.02</v>
          </cell>
        </row>
        <row r="361">
          <cell r="E361">
            <v>0.4</v>
          </cell>
          <cell r="F361">
            <v>0.02</v>
          </cell>
        </row>
        <row r="362">
          <cell r="E362">
            <v>0.55500000000000005</v>
          </cell>
          <cell r="F362">
            <v>0.05</v>
          </cell>
        </row>
        <row r="363">
          <cell r="E363">
            <v>0.91</v>
          </cell>
          <cell r="F363">
            <v>0.05</v>
          </cell>
        </row>
      </sheetData>
      <sheetData sheetId="5">
        <row r="3">
          <cell r="A3">
            <v>1</v>
          </cell>
          <cell r="B3">
            <v>0.27</v>
          </cell>
          <cell r="C3">
            <v>-0.05</v>
          </cell>
          <cell r="D3">
            <v>-0.7</v>
          </cell>
          <cell r="E3">
            <v>-0.05</v>
          </cell>
          <cell r="F3">
            <v>6.9900000000000004E-2</v>
          </cell>
          <cell r="G3">
            <v>0.41</v>
          </cell>
          <cell r="H3">
            <v>0.185</v>
          </cell>
          <cell r="I3">
            <v>1.0999999999999999E-2</v>
          </cell>
          <cell r="J3">
            <v>1.2800000000000001E-2</v>
          </cell>
          <cell r="K3">
            <v>0.18479999999999999</v>
          </cell>
          <cell r="L3">
            <v>0</v>
          </cell>
          <cell r="M3">
            <v>-0.05</v>
          </cell>
          <cell r="N3">
            <v>7.8200000000000006E-2</v>
          </cell>
          <cell r="O3">
            <v>0.51</v>
          </cell>
          <cell r="P3">
            <v>0.22</v>
          </cell>
          <cell r="Q3">
            <v>1.0999999999999999E-2</v>
          </cell>
          <cell r="R3">
            <v>8.8999999999999999E-3</v>
          </cell>
          <cell r="S3">
            <v>0.21759999999999999</v>
          </cell>
          <cell r="T3">
            <v>0</v>
          </cell>
        </row>
        <row r="4">
          <cell r="A4">
            <v>2</v>
          </cell>
          <cell r="B4">
            <v>0.27</v>
          </cell>
          <cell r="C4">
            <v>-0.08</v>
          </cell>
          <cell r="D4">
            <v>-0.7</v>
          </cell>
          <cell r="E4">
            <v>-0.05</v>
          </cell>
          <cell r="F4">
            <v>6.9900000000000004E-2</v>
          </cell>
          <cell r="G4">
            <v>0.41</v>
          </cell>
          <cell r="H4">
            <v>0.185</v>
          </cell>
          <cell r="I4">
            <v>1.0999999999999999E-2</v>
          </cell>
          <cell r="J4">
            <v>1.2800000000000001E-2</v>
          </cell>
          <cell r="K4">
            <v>0.18479999999999999</v>
          </cell>
          <cell r="L4">
            <v>0</v>
          </cell>
          <cell r="M4">
            <v>-0.05</v>
          </cell>
          <cell r="N4">
            <v>7.8200000000000006E-2</v>
          </cell>
          <cell r="O4">
            <v>0.51</v>
          </cell>
          <cell r="P4">
            <v>0.22</v>
          </cell>
          <cell r="Q4">
            <v>1.0999999999999999E-2</v>
          </cell>
          <cell r="R4">
            <v>8.8999999999999999E-3</v>
          </cell>
          <cell r="S4">
            <v>0.21759999999999999</v>
          </cell>
          <cell r="T4">
            <v>0</v>
          </cell>
        </row>
        <row r="5">
          <cell r="A5">
            <v>3</v>
          </cell>
          <cell r="B5">
            <v>0.1</v>
          </cell>
          <cell r="C5">
            <v>-0.12</v>
          </cell>
          <cell r="D5">
            <v>-0.5</v>
          </cell>
          <cell r="E5">
            <v>-0.05</v>
          </cell>
          <cell r="F5">
            <v>6.9900000000000004E-2</v>
          </cell>
          <cell r="G5">
            <v>0.41</v>
          </cell>
          <cell r="H5">
            <v>0.185</v>
          </cell>
          <cell r="I5">
            <v>1.0999999999999999E-2</v>
          </cell>
          <cell r="J5">
            <v>1.2800000000000001E-2</v>
          </cell>
          <cell r="K5">
            <v>0.18479999999999999</v>
          </cell>
          <cell r="L5">
            <v>0</v>
          </cell>
          <cell r="M5">
            <v>-0.05</v>
          </cell>
          <cell r="N5">
            <v>7.8200000000000006E-2</v>
          </cell>
          <cell r="O5">
            <v>0.51</v>
          </cell>
          <cell r="P5">
            <v>0.22</v>
          </cell>
          <cell r="Q5">
            <v>1.0999999999999999E-2</v>
          </cell>
          <cell r="R5">
            <v>8.8999999999999999E-3</v>
          </cell>
          <cell r="S5">
            <v>0.21759999999999999</v>
          </cell>
          <cell r="T5">
            <v>0</v>
          </cell>
        </row>
        <row r="6">
          <cell r="A6">
            <v>4</v>
          </cell>
          <cell r="B6">
            <v>0.03</v>
          </cell>
          <cell r="C6">
            <v>-0.04</v>
          </cell>
          <cell r="D6">
            <v>-4.4999999999999998E-2</v>
          </cell>
          <cell r="E6">
            <v>-7.0000000000000007E-2</v>
          </cell>
          <cell r="F6">
            <v>5.9700000000000003E-2</v>
          </cell>
          <cell r="G6">
            <v>0.04</v>
          </cell>
          <cell r="H6">
            <v>0.185</v>
          </cell>
          <cell r="I6">
            <v>1.0999999999999999E-2</v>
          </cell>
          <cell r="J6">
            <v>0</v>
          </cell>
          <cell r="K6">
            <v>0</v>
          </cell>
          <cell r="L6">
            <v>0</v>
          </cell>
          <cell r="M6">
            <v>-7.0000000000000007E-2</v>
          </cell>
          <cell r="N6">
            <v>6.6699999999999995E-2</v>
          </cell>
          <cell r="O6">
            <v>0.04</v>
          </cell>
          <cell r="P6">
            <v>0.22</v>
          </cell>
          <cell r="Q6">
            <v>1.0999999999999999E-2</v>
          </cell>
          <cell r="R6">
            <v>0</v>
          </cell>
          <cell r="S6">
            <v>0</v>
          </cell>
          <cell r="T6">
            <v>0</v>
          </cell>
        </row>
        <row r="7">
          <cell r="A7">
            <v>5</v>
          </cell>
          <cell r="B7">
            <v>0.03</v>
          </cell>
          <cell r="C7">
            <v>-0.03</v>
          </cell>
          <cell r="D7">
            <v>-3.5000000000000003E-2</v>
          </cell>
          <cell r="E7">
            <v>-7.0000000000000007E-2</v>
          </cell>
          <cell r="F7">
            <v>5.9700000000000003E-2</v>
          </cell>
          <cell r="G7">
            <v>0.02</v>
          </cell>
          <cell r="H7">
            <v>0.185</v>
          </cell>
          <cell r="I7">
            <v>1.0999999999999999E-2</v>
          </cell>
          <cell r="J7">
            <v>0</v>
          </cell>
          <cell r="K7">
            <v>0</v>
          </cell>
          <cell r="L7">
            <v>0</v>
          </cell>
          <cell r="M7">
            <v>-7.0000000000000007E-2</v>
          </cell>
          <cell r="N7">
            <v>6.6699999999999995E-2</v>
          </cell>
          <cell r="O7">
            <v>0.02</v>
          </cell>
          <cell r="P7">
            <v>0.22</v>
          </cell>
          <cell r="Q7">
            <v>1.0999999999999999E-2</v>
          </cell>
          <cell r="R7">
            <v>0</v>
          </cell>
          <cell r="S7">
            <v>0</v>
          </cell>
          <cell r="T7">
            <v>0</v>
          </cell>
        </row>
        <row r="8">
          <cell r="A8">
            <v>6</v>
          </cell>
          <cell r="B8">
            <v>0.04</v>
          </cell>
          <cell r="C8">
            <v>-0.02</v>
          </cell>
          <cell r="D8">
            <v>-3.5000000000000003E-2</v>
          </cell>
          <cell r="E8">
            <v>-7.0000000000000007E-2</v>
          </cell>
          <cell r="F8">
            <v>5.9700000000000003E-2</v>
          </cell>
          <cell r="G8">
            <v>0.02</v>
          </cell>
          <cell r="H8">
            <v>0.185</v>
          </cell>
          <cell r="I8">
            <v>1.0999999999999999E-2</v>
          </cell>
          <cell r="J8">
            <v>0</v>
          </cell>
          <cell r="K8">
            <v>0</v>
          </cell>
          <cell r="L8">
            <v>0</v>
          </cell>
          <cell r="M8">
            <v>-7.0000000000000007E-2</v>
          </cell>
          <cell r="N8">
            <v>6.6699999999999995E-2</v>
          </cell>
          <cell r="O8">
            <v>0.02</v>
          </cell>
          <cell r="P8">
            <v>0.22</v>
          </cell>
          <cell r="Q8">
            <v>1.0999999999999999E-2</v>
          </cell>
          <cell r="R8">
            <v>0</v>
          </cell>
          <cell r="S8">
            <v>0</v>
          </cell>
          <cell r="T8">
            <v>0</v>
          </cell>
        </row>
        <row r="9">
          <cell r="A9">
            <v>7</v>
          </cell>
          <cell r="B9">
            <v>0.05</v>
          </cell>
          <cell r="C9">
            <v>0</v>
          </cell>
          <cell r="D9">
            <v>-0.02</v>
          </cell>
          <cell r="E9">
            <v>-7.0000000000000007E-2</v>
          </cell>
          <cell r="F9">
            <v>5.9700000000000003E-2</v>
          </cell>
          <cell r="G9">
            <v>0.02</v>
          </cell>
          <cell r="H9">
            <v>0.185</v>
          </cell>
          <cell r="I9">
            <v>1.0999999999999999E-2</v>
          </cell>
          <cell r="J9">
            <v>0</v>
          </cell>
          <cell r="K9">
            <v>0</v>
          </cell>
          <cell r="L9">
            <v>0</v>
          </cell>
          <cell r="M9">
            <v>-7.0000000000000007E-2</v>
          </cell>
          <cell r="N9">
            <v>6.6699999999999995E-2</v>
          </cell>
          <cell r="O9">
            <v>0.02</v>
          </cell>
          <cell r="P9">
            <v>0.22</v>
          </cell>
          <cell r="Q9">
            <v>1.0999999999999999E-2</v>
          </cell>
          <cell r="R9">
            <v>0</v>
          </cell>
          <cell r="S9">
            <v>0</v>
          </cell>
          <cell r="T9">
            <v>0</v>
          </cell>
        </row>
        <row r="10">
          <cell r="A10">
            <v>8</v>
          </cell>
          <cell r="B10">
            <v>0.05</v>
          </cell>
          <cell r="C10">
            <v>0</v>
          </cell>
          <cell r="D10">
            <v>-0.02</v>
          </cell>
          <cell r="E10">
            <v>-7.0000000000000007E-2</v>
          </cell>
          <cell r="F10">
            <v>5.9700000000000003E-2</v>
          </cell>
          <cell r="G10">
            <v>0.02</v>
          </cell>
          <cell r="H10">
            <v>0.185</v>
          </cell>
          <cell r="I10">
            <v>1.0999999999999999E-2</v>
          </cell>
          <cell r="J10">
            <v>0</v>
          </cell>
          <cell r="K10">
            <v>0</v>
          </cell>
          <cell r="L10">
            <v>0</v>
          </cell>
          <cell r="M10">
            <v>-7.0000000000000007E-2</v>
          </cell>
          <cell r="N10">
            <v>6.6699999999999995E-2</v>
          </cell>
          <cell r="O10">
            <v>0.02</v>
          </cell>
          <cell r="P10">
            <v>0.22</v>
          </cell>
          <cell r="Q10">
            <v>1.0999999999999999E-2</v>
          </cell>
          <cell r="R10">
            <v>0</v>
          </cell>
          <cell r="S10">
            <v>0</v>
          </cell>
          <cell r="T10">
            <v>0</v>
          </cell>
        </row>
        <row r="11">
          <cell r="A11">
            <v>9</v>
          </cell>
          <cell r="B11">
            <v>0.03</v>
          </cell>
          <cell r="C11">
            <v>-0.02</v>
          </cell>
          <cell r="D11">
            <v>-0.02</v>
          </cell>
          <cell r="E11">
            <v>-7.0000000000000007E-2</v>
          </cell>
          <cell r="F11">
            <v>5.9700000000000003E-2</v>
          </cell>
          <cell r="G11">
            <v>0.02</v>
          </cell>
          <cell r="H11">
            <v>0.185</v>
          </cell>
          <cell r="I11">
            <v>1.0999999999999999E-2</v>
          </cell>
          <cell r="J11">
            <v>0</v>
          </cell>
          <cell r="K11">
            <v>0</v>
          </cell>
          <cell r="L11">
            <v>0</v>
          </cell>
          <cell r="M11">
            <v>-7.0000000000000007E-2</v>
          </cell>
          <cell r="N11">
            <v>6.6699999999999995E-2</v>
          </cell>
          <cell r="O11">
            <v>0.02</v>
          </cell>
          <cell r="P11">
            <v>0.22</v>
          </cell>
          <cell r="Q11">
            <v>1.0999999999999999E-2</v>
          </cell>
          <cell r="R11">
            <v>0</v>
          </cell>
          <cell r="S11">
            <v>0</v>
          </cell>
          <cell r="T11">
            <v>0</v>
          </cell>
        </row>
        <row r="12">
          <cell r="A12">
            <v>10</v>
          </cell>
          <cell r="B12">
            <v>0.03</v>
          </cell>
          <cell r="C12">
            <v>-0.03</v>
          </cell>
          <cell r="D12">
            <v>-5.5E-2</v>
          </cell>
          <cell r="E12">
            <v>-7.0000000000000007E-2</v>
          </cell>
          <cell r="F12">
            <v>5.9700000000000003E-2</v>
          </cell>
          <cell r="G12">
            <v>0.04</v>
          </cell>
          <cell r="H12">
            <v>0.185</v>
          </cell>
          <cell r="I12">
            <v>1.0999999999999999E-2</v>
          </cell>
          <cell r="J12">
            <v>0</v>
          </cell>
          <cell r="K12">
            <v>0</v>
          </cell>
          <cell r="L12">
            <v>0</v>
          </cell>
          <cell r="M12">
            <v>-7.0000000000000007E-2</v>
          </cell>
          <cell r="N12">
            <v>6.6699999999999995E-2</v>
          </cell>
          <cell r="O12">
            <v>0.04</v>
          </cell>
          <cell r="P12">
            <v>0.22</v>
          </cell>
          <cell r="Q12">
            <v>1.0999999999999999E-2</v>
          </cell>
          <cell r="R12">
            <v>0</v>
          </cell>
          <cell r="S12">
            <v>0</v>
          </cell>
          <cell r="T12">
            <v>0</v>
          </cell>
        </row>
        <row r="13">
          <cell r="A13">
            <v>11</v>
          </cell>
          <cell r="B13">
            <v>0.09</v>
          </cell>
          <cell r="C13">
            <v>-0.12</v>
          </cell>
          <cell r="D13">
            <v>-0.5</v>
          </cell>
          <cell r="E13">
            <v>-7.0000000000000007E-2</v>
          </cell>
          <cell r="F13">
            <v>6.9900000000000004E-2</v>
          </cell>
          <cell r="G13">
            <v>0.41</v>
          </cell>
          <cell r="H13">
            <v>0.185</v>
          </cell>
          <cell r="I13">
            <v>1.0999999999999999E-2</v>
          </cell>
          <cell r="J13">
            <v>1.2800000000000001E-2</v>
          </cell>
          <cell r="K13">
            <v>0.18479999999999999</v>
          </cell>
          <cell r="L13">
            <v>0</v>
          </cell>
          <cell r="M13">
            <v>-0.05</v>
          </cell>
          <cell r="N13">
            <v>7.8200000000000006E-2</v>
          </cell>
          <cell r="O13">
            <v>0.51</v>
          </cell>
          <cell r="P13">
            <v>0.22</v>
          </cell>
          <cell r="Q13">
            <v>1.0999999999999999E-2</v>
          </cell>
          <cell r="R13">
            <v>8.8999999999999999E-3</v>
          </cell>
          <cell r="S13">
            <v>0.21759999999999999</v>
          </cell>
          <cell r="T13">
            <v>0</v>
          </cell>
        </row>
        <row r="14">
          <cell r="A14">
            <v>12</v>
          </cell>
          <cell r="B14">
            <v>0.24</v>
          </cell>
          <cell r="C14">
            <v>-0.08</v>
          </cell>
          <cell r="D14">
            <v>-0.7</v>
          </cell>
          <cell r="E14">
            <v>-0.05</v>
          </cell>
          <cell r="F14">
            <v>6.9900000000000004E-2</v>
          </cell>
          <cell r="G14">
            <v>0.41</v>
          </cell>
          <cell r="H14">
            <v>0.185</v>
          </cell>
          <cell r="I14">
            <v>1.0999999999999999E-2</v>
          </cell>
          <cell r="J14">
            <v>1.2800000000000001E-2</v>
          </cell>
          <cell r="K14">
            <v>0.18479999999999999</v>
          </cell>
          <cell r="L14">
            <v>0</v>
          </cell>
          <cell r="M14">
            <v>-0.05</v>
          </cell>
          <cell r="N14">
            <v>7.8200000000000006E-2</v>
          </cell>
          <cell r="O14">
            <v>0.51</v>
          </cell>
          <cell r="P14">
            <v>0.22</v>
          </cell>
          <cell r="Q14">
            <v>1.0999999999999999E-2</v>
          </cell>
          <cell r="R14">
            <v>8.8999999999999999E-3</v>
          </cell>
          <cell r="S14">
            <v>0.21759999999999999</v>
          </cell>
          <cell r="T14">
            <v>0</v>
          </cell>
        </row>
      </sheetData>
      <sheetData sheetId="6"/>
      <sheetData sheetId="7">
        <row r="18">
          <cell r="C18">
            <v>3.7250000000000001</v>
          </cell>
        </row>
        <row r="19">
          <cell r="C19">
            <v>3.79</v>
          </cell>
        </row>
        <row r="20">
          <cell r="C20">
            <v>3.835</v>
          </cell>
        </row>
        <row r="21">
          <cell r="C21">
            <v>3.91</v>
          </cell>
        </row>
        <row r="22">
          <cell r="C22">
            <v>4.1100000000000003</v>
          </cell>
        </row>
        <row r="23">
          <cell r="C23">
            <v>4.3</v>
          </cell>
        </row>
        <row r="24">
          <cell r="C24">
            <v>4.38</v>
          </cell>
        </row>
        <row r="25">
          <cell r="C25">
            <v>4.24</v>
          </cell>
        </row>
        <row r="26">
          <cell r="C26">
            <v>4.01</v>
          </cell>
        </row>
        <row r="27">
          <cell r="C27">
            <v>3.637</v>
          </cell>
        </row>
        <row r="28">
          <cell r="C28">
            <v>3.62</v>
          </cell>
        </row>
        <row r="29">
          <cell r="C29">
            <v>3.67</v>
          </cell>
        </row>
        <row r="30">
          <cell r="C30">
            <v>3.7</v>
          </cell>
        </row>
        <row r="31">
          <cell r="C31">
            <v>3.73</v>
          </cell>
        </row>
        <row r="32">
          <cell r="C32">
            <v>3.74</v>
          </cell>
        </row>
        <row r="33">
          <cell r="C33">
            <v>3.7240000000000002</v>
          </cell>
        </row>
        <row r="34">
          <cell r="C34">
            <v>3.85</v>
          </cell>
        </row>
        <row r="35">
          <cell r="C35">
            <v>4.01</v>
          </cell>
        </row>
        <row r="36">
          <cell r="C36">
            <v>4.1319999999999997</v>
          </cell>
        </row>
        <row r="37">
          <cell r="C37">
            <v>3.94</v>
          </cell>
        </row>
        <row r="38">
          <cell r="C38">
            <v>3.8690000000000002</v>
          </cell>
        </row>
        <row r="39">
          <cell r="C39">
            <v>3.6240000000000001</v>
          </cell>
        </row>
        <row r="40">
          <cell r="C40">
            <v>3.5990000000000002</v>
          </cell>
        </row>
        <row r="41">
          <cell r="C41">
            <v>3.59</v>
          </cell>
        </row>
        <row r="42">
          <cell r="C42">
            <v>3.6859999999999999</v>
          </cell>
        </row>
        <row r="43">
          <cell r="C43">
            <v>3.714</v>
          </cell>
        </row>
        <row r="44">
          <cell r="C44">
            <v>3.6480000000000001</v>
          </cell>
        </row>
        <row r="45">
          <cell r="C45">
            <v>3.6709999999999998</v>
          </cell>
        </row>
        <row r="46">
          <cell r="C46">
            <v>3.8860000000000001</v>
          </cell>
        </row>
        <row r="47">
          <cell r="C47">
            <v>4.0259999999999998</v>
          </cell>
        </row>
        <row r="48">
          <cell r="C48">
            <v>3.93</v>
          </cell>
        </row>
        <row r="49">
          <cell r="C49">
            <v>3.92</v>
          </cell>
        </row>
        <row r="50">
          <cell r="C50">
            <v>3.78</v>
          </cell>
        </row>
        <row r="51">
          <cell r="C51">
            <v>3.61</v>
          </cell>
        </row>
        <row r="52">
          <cell r="C52">
            <v>3.6</v>
          </cell>
        </row>
        <row r="53">
          <cell r="C53">
            <v>3.6360000000000001</v>
          </cell>
        </row>
      </sheetData>
      <sheetData sheetId="8"/>
      <sheetData sheetId="9">
        <row r="6">
          <cell r="A6" t="str">
            <v>Nov/00-Mar/01</v>
          </cell>
          <cell r="C6">
            <v>1.2953466077848412</v>
          </cell>
          <cell r="D6">
            <v>0.1089662395354405</v>
          </cell>
          <cell r="E6">
            <v>1.2953466077848412</v>
          </cell>
          <cell r="F6">
            <v>0.39182746928351248</v>
          </cell>
          <cell r="G6">
            <v>1.3602663711409442</v>
          </cell>
          <cell r="H6">
            <v>7.4788118517909299E-2</v>
          </cell>
          <cell r="I6">
            <v>1.2871036491864956</v>
          </cell>
          <cell r="J6">
            <v>-0.25602253762079408</v>
          </cell>
          <cell r="AE6">
            <v>1.2893151746641005</v>
          </cell>
          <cell r="AF6">
            <v>7.4788118517909299E-2</v>
          </cell>
          <cell r="AH6">
            <v>-0.59239676253230966</v>
          </cell>
          <cell r="AJ6">
            <v>0.467741025908678</v>
          </cell>
          <cell r="AK6">
            <v>2.7102895805077147</v>
          </cell>
          <cell r="AL6">
            <v>-0.50239808758870586</v>
          </cell>
          <cell r="AM6">
            <v>1.2893151746641005</v>
          </cell>
          <cell r="AN6">
            <v>-0.38871063007684298</v>
          </cell>
          <cell r="AO6">
            <v>1.0840000000000001</v>
          </cell>
          <cell r="AP6">
            <v>5.5979044586172803E-3</v>
          </cell>
          <cell r="AQ6">
            <v>0.23556649887797906</v>
          </cell>
          <cell r="AR6">
            <v>3.2750316452302194E-3</v>
          </cell>
          <cell r="AS6">
            <v>1.2526910579886954</v>
          </cell>
          <cell r="AT6">
            <v>0.30389544751862135</v>
          </cell>
          <cell r="AU6">
            <v>0.58980000271573263</v>
          </cell>
          <cell r="AV6">
            <v>0.32389544751862137</v>
          </cell>
          <cell r="AW6">
            <v>0.31007884729231616</v>
          </cell>
        </row>
        <row r="7">
          <cell r="A7" t="str">
            <v>Apr/01-Oct/01</v>
          </cell>
          <cell r="C7">
            <v>0.37161708660801118</v>
          </cell>
          <cell r="D7">
            <v>2.0000000000000004E-2</v>
          </cell>
          <cell r="E7">
            <v>0.37161708660801118</v>
          </cell>
          <cell r="F7">
            <v>5.7187334261676992E-2</v>
          </cell>
          <cell r="G7">
            <v>0.69161708660801124</v>
          </cell>
          <cell r="H7">
            <v>2.0000000000000004E-2</v>
          </cell>
          <cell r="I7">
            <v>0.37161708660801118</v>
          </cell>
          <cell r="J7">
            <v>5.4254361301674693E-2</v>
          </cell>
          <cell r="AF7">
            <v>2.0000000000000004E-2</v>
          </cell>
          <cell r="AG7">
            <v>0.43564787300085078</v>
          </cell>
          <cell r="AH7">
            <v>-5.2829687976209773E-2</v>
          </cell>
          <cell r="AK7">
            <v>0.43564787300085078</v>
          </cell>
          <cell r="AL7">
            <v>-3.2862496362948669E-2</v>
          </cell>
          <cell r="AM7">
            <v>0.2513452579471504</v>
          </cell>
          <cell r="AN7">
            <v>7.5000000000000015E-3</v>
          </cell>
          <cell r="AO7">
            <v>0.28599999999999998</v>
          </cell>
          <cell r="AP7">
            <v>6.000000000000001E-3</v>
          </cell>
          <cell r="AQ7">
            <v>0.28599999999999998</v>
          </cell>
          <cell r="AR7">
            <v>4.2830306246272347E-3</v>
          </cell>
          <cell r="AS7">
            <v>0.37305684706739234</v>
          </cell>
          <cell r="AT7">
            <v>2.0000000000000004E-2</v>
          </cell>
          <cell r="AU7">
            <v>0.36305684706739239</v>
          </cell>
          <cell r="AV7">
            <v>4.0000000000000008E-2</v>
          </cell>
          <cell r="AW7">
            <v>0.69971736622800096</v>
          </cell>
        </row>
        <row r="8">
          <cell r="A8" t="str">
            <v>Nov/01-Mar/02</v>
          </cell>
          <cell r="C8">
            <v>0.88360958194296457</v>
          </cell>
          <cell r="D8">
            <v>8.0000000000000016E-2</v>
          </cell>
          <cell r="E8">
            <v>0.88360958194296457</v>
          </cell>
          <cell r="F8">
            <v>0.27312371276996233</v>
          </cell>
          <cell r="G8">
            <v>1.2036095819429649</v>
          </cell>
          <cell r="H8">
            <v>8.0000000000000016E-2</v>
          </cell>
          <cell r="I8">
            <v>0.88360958194296457</v>
          </cell>
          <cell r="J8">
            <v>0.27312371276996233</v>
          </cell>
          <cell r="AE8">
            <v>0.88360958194296457</v>
          </cell>
          <cell r="AF8">
            <v>8.0000000000000016E-2</v>
          </cell>
          <cell r="AG8">
            <v>1.339361204302308</v>
          </cell>
          <cell r="AH8">
            <v>-0.32949709787376302</v>
          </cell>
          <cell r="AJ8">
            <v>0.29711656868560787</v>
          </cell>
          <cell r="AK8">
            <v>1.339361204302308</v>
          </cell>
          <cell r="AL8">
            <v>-0.23949767484064458</v>
          </cell>
          <cell r="AM8">
            <v>0.88360958194296457</v>
          </cell>
          <cell r="AN8">
            <v>8.0000000000000016E-2</v>
          </cell>
          <cell r="AO8">
            <v>1.0860000000000001</v>
          </cell>
          <cell r="AP8">
            <v>7.5978242971517585E-3</v>
          </cell>
          <cell r="AQ8">
            <v>0</v>
          </cell>
          <cell r="AR8">
            <v>0</v>
          </cell>
          <cell r="AS8">
            <v>0.81779310751037848</v>
          </cell>
          <cell r="AT8">
            <v>8.0000000000000016E-2</v>
          </cell>
          <cell r="AU8">
            <v>0.80779310751037858</v>
          </cell>
          <cell r="AV8">
            <v>0.1</v>
          </cell>
          <cell r="AW8">
            <v>0.3030190033171658</v>
          </cell>
        </row>
        <row r="9">
          <cell r="A9" t="str">
            <v>Apr/02-Oct/02</v>
          </cell>
          <cell r="C9">
            <v>0.37961083823760144</v>
          </cell>
          <cell r="D9">
            <v>2.0000000000000004E-2</v>
          </cell>
          <cell r="E9">
            <v>0.37961083823760144</v>
          </cell>
          <cell r="F9">
            <v>5.7187301570944475E-2</v>
          </cell>
          <cell r="G9">
            <v>0.69961083823760151</v>
          </cell>
          <cell r="H9">
            <v>2.0000000000000004E-2</v>
          </cell>
          <cell r="I9">
            <v>0.37961083823760144</v>
          </cell>
          <cell r="J9">
            <v>5.7187301570944475E-2</v>
          </cell>
          <cell r="AF9">
            <v>2.0000000000000004E-2</v>
          </cell>
          <cell r="AG9">
            <v>0.47293317930581752</v>
          </cell>
          <cell r="AH9">
            <v>-5.2829545189511426E-2</v>
          </cell>
          <cell r="AI9">
            <v>0.47293317930581752</v>
          </cell>
          <cell r="AK9">
            <v>0.47293317930581752</v>
          </cell>
          <cell r="AL9">
            <v>-3.2862563901991472E-2</v>
          </cell>
          <cell r="AM9">
            <v>0.24147987816477326</v>
          </cell>
          <cell r="AN9">
            <v>7.4999999999999997E-3</v>
          </cell>
          <cell r="AO9">
            <v>0.28799999999999998</v>
          </cell>
          <cell r="AP9">
            <v>8.0000000000000002E-3</v>
          </cell>
          <cell r="AQ9">
            <v>0.28799999999999998</v>
          </cell>
          <cell r="AR9">
            <v>0</v>
          </cell>
          <cell r="AS9">
            <v>0.37961083823760144</v>
          </cell>
          <cell r="AT9">
            <v>2.0000000000000004E-2</v>
          </cell>
          <cell r="AU9">
            <v>0.36961083823760138</v>
          </cell>
          <cell r="AV9">
            <v>4.0000000000000008E-2</v>
          </cell>
          <cell r="AW9">
            <v>0.78667070335423972</v>
          </cell>
        </row>
      </sheetData>
      <sheetData sheetId="10"/>
      <sheetData sheetId="11">
        <row r="40">
          <cell r="B40">
            <v>-2.8460985714285716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toCurve"/>
      <sheetName val="Curves"/>
      <sheetName val="CurveFetch"/>
      <sheetName val="Data"/>
      <sheetName val="Publish"/>
      <sheetName val="Listen"/>
      <sheetName val="Averaging"/>
      <sheetName val="DBReport"/>
      <sheetName val="BasisCurves"/>
    </sheetNames>
    <sheetDataSet>
      <sheetData sheetId="0">
        <row r="10">
          <cell r="U10">
            <v>3.51</v>
          </cell>
        </row>
        <row r="11">
          <cell r="U11">
            <v>3.44</v>
          </cell>
        </row>
        <row r="12">
          <cell r="U12">
            <v>3.34</v>
          </cell>
        </row>
        <row r="13">
          <cell r="U13">
            <v>3.31</v>
          </cell>
        </row>
        <row r="14">
          <cell r="U14">
            <v>3.31</v>
          </cell>
        </row>
        <row r="15">
          <cell r="U15">
            <v>3.31</v>
          </cell>
        </row>
        <row r="16">
          <cell r="U16">
            <v>3.44</v>
          </cell>
        </row>
        <row r="17">
          <cell r="U17">
            <v>3.4</v>
          </cell>
        </row>
        <row r="18">
          <cell r="U18">
            <v>3.32</v>
          </cell>
        </row>
        <row r="19">
          <cell r="U19">
            <v>3.35</v>
          </cell>
        </row>
        <row r="20">
          <cell r="U20">
            <v>3.12</v>
          </cell>
        </row>
        <row r="21">
          <cell r="U21">
            <v>3.12</v>
          </cell>
        </row>
        <row r="22">
          <cell r="U22">
            <v>3.12</v>
          </cell>
        </row>
        <row r="23">
          <cell r="U23">
            <v>3.18</v>
          </cell>
        </row>
        <row r="24">
          <cell r="U24">
            <v>3.25</v>
          </cell>
        </row>
        <row r="25">
          <cell r="U25">
            <v>3.36</v>
          </cell>
        </row>
        <row r="26">
          <cell r="U26">
            <v>3.57</v>
          </cell>
        </row>
        <row r="27">
          <cell r="U27">
            <v>3.44</v>
          </cell>
        </row>
        <row r="28">
          <cell r="U28">
            <v>3.44</v>
          </cell>
        </row>
        <row r="29">
          <cell r="U29">
            <v>3.44</v>
          </cell>
        </row>
        <row r="30">
          <cell r="U30">
            <v>3.4</v>
          </cell>
        </row>
        <row r="31">
          <cell r="U31">
            <v>3.44</v>
          </cell>
        </row>
        <row r="32">
          <cell r="U32">
            <v>3.47</v>
          </cell>
        </row>
        <row r="33">
          <cell r="U33">
            <v>3.1</v>
          </cell>
        </row>
        <row r="34">
          <cell r="U34">
            <v>3</v>
          </cell>
        </row>
        <row r="35">
          <cell r="U35">
            <v>3</v>
          </cell>
        </row>
        <row r="36">
          <cell r="U36">
            <v>3</v>
          </cell>
        </row>
        <row r="37">
          <cell r="U37">
            <v>2.9400000000000004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1.vml"/><Relationship Id="rId7" Type="http://schemas.openxmlformats.org/officeDocument/2006/relationships/control" Target="../activeX/activeX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13" Type="http://schemas.openxmlformats.org/officeDocument/2006/relationships/image" Target="../media/image7.emf"/><Relationship Id="rId18" Type="http://schemas.openxmlformats.org/officeDocument/2006/relationships/ctrlProp" Target="../ctrlProps/ctrlProp4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7.xml"/><Relationship Id="rId7" Type="http://schemas.openxmlformats.org/officeDocument/2006/relationships/image" Target="../media/image4.emf"/><Relationship Id="rId12" Type="http://schemas.openxmlformats.org/officeDocument/2006/relationships/control" Target="../activeX/activeX8.xml"/><Relationship Id="rId17" Type="http://schemas.openxmlformats.org/officeDocument/2006/relationships/ctrlProp" Target="../ctrlProps/ctrlProp3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.xml"/><Relationship Id="rId20" Type="http://schemas.openxmlformats.org/officeDocument/2006/relationships/ctrlProp" Target="../ctrlProps/ctrlProp6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5.xml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1.emf"/><Relationship Id="rId10" Type="http://schemas.openxmlformats.org/officeDocument/2006/relationships/control" Target="../activeX/activeX7.xml"/><Relationship Id="rId19" Type="http://schemas.openxmlformats.org/officeDocument/2006/relationships/ctrlProp" Target="../ctrlProps/ctrlProp5.xml"/><Relationship Id="rId4" Type="http://schemas.openxmlformats.org/officeDocument/2006/relationships/control" Target="../activeX/activeX4.xml"/><Relationship Id="rId9" Type="http://schemas.openxmlformats.org/officeDocument/2006/relationships/image" Target="../media/image5.emf"/><Relationship Id="rId14" Type="http://schemas.openxmlformats.org/officeDocument/2006/relationships/control" Target="../activeX/activeX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0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image" Target="../media/image8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48"/>
  <sheetViews>
    <sheetView workbookViewId="0">
      <selection activeCell="F19" sqref="F19"/>
    </sheetView>
  </sheetViews>
  <sheetFormatPr defaultRowHeight="12.75" x14ac:dyDescent="0.2"/>
  <cols>
    <col min="1" max="1" width="9.140625" style="136"/>
    <col min="2" max="2" width="15.85546875" style="141" customWidth="1"/>
    <col min="3" max="3" width="1.85546875" style="136" customWidth="1"/>
    <col min="4" max="4" width="6.7109375" style="138" customWidth="1"/>
    <col min="5" max="16384" width="9.140625" style="136"/>
  </cols>
  <sheetData>
    <row r="1" spans="1:4" ht="13.5" customHeight="1" x14ac:dyDescent="0.2">
      <c r="B1" s="137">
        <f ca="1">NOW()</f>
        <v>41885.920586342596</v>
      </c>
    </row>
    <row r="2" spans="1:4" ht="51" customHeight="1" x14ac:dyDescent="0.2">
      <c r="A2" s="139" t="s">
        <v>89</v>
      </c>
      <c r="B2" s="140" t="s">
        <v>90</v>
      </c>
    </row>
    <row r="3" spans="1:4" ht="8.25" customHeight="1" x14ac:dyDescent="0.2">
      <c r="A3" s="139"/>
      <c r="B3" s="140"/>
    </row>
    <row r="4" spans="1:4" x14ac:dyDescent="0.2">
      <c r="A4" s="136">
        <v>1</v>
      </c>
      <c r="B4" s="141">
        <f>[2]AutoCurve!$U10</f>
        <v>3.51</v>
      </c>
      <c r="D4" s="138" t="s">
        <v>91</v>
      </c>
    </row>
    <row r="5" spans="1:4" x14ac:dyDescent="0.2">
      <c r="A5" s="136">
        <f t="shared" ref="A5:A34" si="0">+A4+1</f>
        <v>2</v>
      </c>
      <c r="B5" s="141">
        <f>[2]AutoCurve!$U11</f>
        <v>3.44</v>
      </c>
      <c r="D5" s="138" t="s">
        <v>92</v>
      </c>
    </row>
    <row r="6" spans="1:4" x14ac:dyDescent="0.2">
      <c r="A6" s="136">
        <f t="shared" si="0"/>
        <v>3</v>
      </c>
      <c r="B6" s="141">
        <f>[2]AutoCurve!$U12</f>
        <v>3.34</v>
      </c>
      <c r="D6" s="138" t="s">
        <v>93</v>
      </c>
    </row>
    <row r="7" spans="1:4" x14ac:dyDescent="0.2">
      <c r="A7" s="136">
        <f t="shared" si="0"/>
        <v>4</v>
      </c>
      <c r="B7" s="141">
        <f>[2]AutoCurve!$U13</f>
        <v>3.31</v>
      </c>
      <c r="D7" s="138" t="s">
        <v>94</v>
      </c>
    </row>
    <row r="8" spans="1:4" x14ac:dyDescent="0.2">
      <c r="A8" s="136">
        <f t="shared" si="0"/>
        <v>5</v>
      </c>
      <c r="B8" s="141">
        <f>[2]AutoCurve!$U14</f>
        <v>3.31</v>
      </c>
      <c r="D8" s="138" t="s">
        <v>95</v>
      </c>
    </row>
    <row r="9" spans="1:4" x14ac:dyDescent="0.2">
      <c r="A9" s="136">
        <f t="shared" si="0"/>
        <v>6</v>
      </c>
      <c r="B9" s="141">
        <f>[2]AutoCurve!$U15</f>
        <v>3.31</v>
      </c>
      <c r="D9" s="138" t="s">
        <v>96</v>
      </c>
    </row>
    <row r="10" spans="1:4" x14ac:dyDescent="0.2">
      <c r="A10" s="136">
        <f t="shared" si="0"/>
        <v>7</v>
      </c>
      <c r="B10" s="141">
        <f>[2]AutoCurve!$U16</f>
        <v>3.44</v>
      </c>
      <c r="D10" s="138" t="s">
        <v>97</v>
      </c>
    </row>
    <row r="11" spans="1:4" x14ac:dyDescent="0.2">
      <c r="A11" s="136">
        <f t="shared" si="0"/>
        <v>8</v>
      </c>
      <c r="B11" s="141">
        <f>[2]AutoCurve!$U17</f>
        <v>3.4</v>
      </c>
      <c r="D11" s="138" t="s">
        <v>98</v>
      </c>
    </row>
    <row r="12" spans="1:4" x14ac:dyDescent="0.2">
      <c r="A12" s="136">
        <f t="shared" si="0"/>
        <v>9</v>
      </c>
      <c r="B12" s="141">
        <f>[2]AutoCurve!$U18</f>
        <v>3.32</v>
      </c>
      <c r="D12" s="138" t="s">
        <v>92</v>
      </c>
    </row>
    <row r="13" spans="1:4" x14ac:dyDescent="0.2">
      <c r="A13" s="136">
        <f t="shared" si="0"/>
        <v>10</v>
      </c>
      <c r="B13" s="141">
        <f>[2]AutoCurve!$U19</f>
        <v>3.35</v>
      </c>
      <c r="D13" s="138" t="s">
        <v>93</v>
      </c>
    </row>
    <row r="14" spans="1:4" x14ac:dyDescent="0.2">
      <c r="A14" s="136">
        <f t="shared" si="0"/>
        <v>11</v>
      </c>
      <c r="B14" s="141">
        <f>[2]AutoCurve!$U20</f>
        <v>3.12</v>
      </c>
      <c r="D14" s="138" t="s">
        <v>94</v>
      </c>
    </row>
    <row r="15" spans="1:4" x14ac:dyDescent="0.2">
      <c r="A15" s="136">
        <f t="shared" si="0"/>
        <v>12</v>
      </c>
      <c r="B15" s="141">
        <f>[2]AutoCurve!$U21</f>
        <v>3.12</v>
      </c>
      <c r="D15" s="138" t="s">
        <v>95</v>
      </c>
    </row>
    <row r="16" spans="1:4" x14ac:dyDescent="0.2">
      <c r="A16" s="136">
        <f t="shared" si="0"/>
        <v>13</v>
      </c>
      <c r="B16" s="141">
        <f>[2]AutoCurve!$U22</f>
        <v>3.12</v>
      </c>
      <c r="D16" s="138" t="s">
        <v>96</v>
      </c>
    </row>
    <row r="17" spans="1:4" x14ac:dyDescent="0.2">
      <c r="A17" s="136">
        <f t="shared" si="0"/>
        <v>14</v>
      </c>
      <c r="B17" s="141">
        <f>[2]AutoCurve!$U23</f>
        <v>3.18</v>
      </c>
      <c r="D17" s="138" t="s">
        <v>97</v>
      </c>
    </row>
    <row r="18" spans="1:4" x14ac:dyDescent="0.2">
      <c r="A18" s="136">
        <f t="shared" si="0"/>
        <v>15</v>
      </c>
      <c r="B18" s="141">
        <f>[2]AutoCurve!$U24</f>
        <v>3.25</v>
      </c>
      <c r="D18" s="138" t="s">
        <v>98</v>
      </c>
    </row>
    <row r="19" spans="1:4" x14ac:dyDescent="0.2">
      <c r="A19" s="136">
        <f t="shared" si="0"/>
        <v>16</v>
      </c>
      <c r="B19" s="141">
        <f>[2]AutoCurve!$U25</f>
        <v>3.36</v>
      </c>
      <c r="D19" s="138" t="s">
        <v>92</v>
      </c>
    </row>
    <row r="20" spans="1:4" x14ac:dyDescent="0.2">
      <c r="A20" s="136">
        <f t="shared" si="0"/>
        <v>17</v>
      </c>
      <c r="B20" s="141">
        <f>[2]AutoCurve!$U26</f>
        <v>3.57</v>
      </c>
      <c r="D20" s="138" t="s">
        <v>93</v>
      </c>
    </row>
    <row r="21" spans="1:4" x14ac:dyDescent="0.2">
      <c r="A21" s="136">
        <f t="shared" si="0"/>
        <v>18</v>
      </c>
      <c r="B21" s="141">
        <f>[2]AutoCurve!$U27</f>
        <v>3.44</v>
      </c>
      <c r="D21" s="138" t="s">
        <v>94</v>
      </c>
    </row>
    <row r="22" spans="1:4" x14ac:dyDescent="0.2">
      <c r="A22" s="136">
        <f t="shared" si="0"/>
        <v>19</v>
      </c>
      <c r="B22" s="141">
        <f>[2]AutoCurve!$U28</f>
        <v>3.44</v>
      </c>
      <c r="D22" s="138" t="s">
        <v>95</v>
      </c>
    </row>
    <row r="23" spans="1:4" x14ac:dyDescent="0.2">
      <c r="A23" s="136">
        <f t="shared" si="0"/>
        <v>20</v>
      </c>
      <c r="B23" s="141">
        <f>[2]AutoCurve!$U29</f>
        <v>3.44</v>
      </c>
      <c r="D23" s="138" t="s">
        <v>96</v>
      </c>
    </row>
    <row r="24" spans="1:4" x14ac:dyDescent="0.2">
      <c r="A24" s="136">
        <f t="shared" si="0"/>
        <v>21</v>
      </c>
      <c r="B24" s="141">
        <f>[2]AutoCurve!$U30</f>
        <v>3.4</v>
      </c>
      <c r="D24" s="138" t="s">
        <v>97</v>
      </c>
    </row>
    <row r="25" spans="1:4" x14ac:dyDescent="0.2">
      <c r="A25" s="136">
        <f t="shared" si="0"/>
        <v>22</v>
      </c>
      <c r="B25" s="141">
        <f>[2]AutoCurve!$U31</f>
        <v>3.44</v>
      </c>
      <c r="D25" s="138" t="s">
        <v>98</v>
      </c>
    </row>
    <row r="26" spans="1:4" x14ac:dyDescent="0.2">
      <c r="A26" s="136">
        <f t="shared" si="0"/>
        <v>23</v>
      </c>
      <c r="B26" s="141">
        <f>[2]AutoCurve!$U32</f>
        <v>3.47</v>
      </c>
      <c r="D26" s="138" t="s">
        <v>92</v>
      </c>
    </row>
    <row r="27" spans="1:4" x14ac:dyDescent="0.2">
      <c r="A27" s="136">
        <f t="shared" si="0"/>
        <v>24</v>
      </c>
      <c r="B27" s="141">
        <f>[2]AutoCurve!$U33</f>
        <v>3.1</v>
      </c>
      <c r="D27" s="138" t="s">
        <v>93</v>
      </c>
    </row>
    <row r="28" spans="1:4" x14ac:dyDescent="0.2">
      <c r="A28" s="136">
        <f t="shared" si="0"/>
        <v>25</v>
      </c>
      <c r="B28" s="141">
        <f>[2]AutoCurve!$U34</f>
        <v>3</v>
      </c>
      <c r="D28" s="138" t="s">
        <v>94</v>
      </c>
    </row>
    <row r="29" spans="1:4" x14ac:dyDescent="0.2">
      <c r="A29" s="136">
        <f t="shared" si="0"/>
        <v>26</v>
      </c>
      <c r="B29" s="141">
        <f>[2]AutoCurve!$U35</f>
        <v>3</v>
      </c>
      <c r="D29" s="138" t="s">
        <v>95</v>
      </c>
    </row>
    <row r="30" spans="1:4" x14ac:dyDescent="0.2">
      <c r="A30" s="136">
        <f t="shared" si="0"/>
        <v>27</v>
      </c>
      <c r="B30" s="141">
        <f>[2]AutoCurve!$U36</f>
        <v>3</v>
      </c>
      <c r="D30" s="138" t="s">
        <v>96</v>
      </c>
    </row>
    <row r="31" spans="1:4" x14ac:dyDescent="0.2">
      <c r="A31" s="136">
        <f t="shared" si="0"/>
        <v>28</v>
      </c>
      <c r="B31" s="141">
        <f>[2]AutoCurve!$U37</f>
        <v>2.9400000000000004</v>
      </c>
      <c r="D31" s="138" t="s">
        <v>97</v>
      </c>
    </row>
    <row r="32" spans="1:4" x14ac:dyDescent="0.2">
      <c r="A32" s="136">
        <f t="shared" si="0"/>
        <v>29</v>
      </c>
    </row>
    <row r="33" spans="1:4" x14ac:dyDescent="0.2">
      <c r="A33" s="136">
        <f t="shared" si="0"/>
        <v>30</v>
      </c>
    </row>
    <row r="34" spans="1:4" x14ac:dyDescent="0.2">
      <c r="A34" s="136">
        <f t="shared" si="0"/>
        <v>31</v>
      </c>
      <c r="B34" s="142"/>
      <c r="D34" s="143"/>
    </row>
    <row r="36" spans="1:4" x14ac:dyDescent="0.2">
      <c r="B36" s="144">
        <f>SUM(B4:B34)/28</f>
        <v>3.2899999999999991</v>
      </c>
      <c r="D36" s="136" t="s">
        <v>99</v>
      </c>
    </row>
    <row r="37" spans="1:4" ht="8.25" customHeight="1" x14ac:dyDescent="0.2">
      <c r="D37" s="136"/>
    </row>
    <row r="38" spans="1:4" x14ac:dyDescent="0.2">
      <c r="B38" s="144">
        <v>6.9396699999999996</v>
      </c>
      <c r="D38" s="136" t="s">
        <v>100</v>
      </c>
    </row>
    <row r="39" spans="1:4" ht="13.5" thickBot="1" x14ac:dyDescent="0.25">
      <c r="D39" s="136"/>
    </row>
    <row r="40" spans="1:4" ht="13.5" thickBot="1" x14ac:dyDescent="0.25">
      <c r="B40" s="145">
        <f>+B36-B38</f>
        <v>-3.6496700000000004</v>
      </c>
      <c r="D40" s="147" t="s">
        <v>101</v>
      </c>
    </row>
    <row r="41" spans="1:4" x14ac:dyDescent="0.2">
      <c r="D41" s="136"/>
    </row>
    <row r="42" spans="1:4" x14ac:dyDescent="0.2">
      <c r="B42" s="142">
        <v>-0.16431000000000001</v>
      </c>
      <c r="D42" s="138" t="s">
        <v>102</v>
      </c>
    </row>
    <row r="44" spans="1:4" ht="13.5" thickBot="1" x14ac:dyDescent="0.25">
      <c r="B44" s="148">
        <f>+B40-B42</f>
        <v>-3.4853600000000005</v>
      </c>
      <c r="D44" s="138" t="s">
        <v>103</v>
      </c>
    </row>
    <row r="45" spans="1:4" ht="13.5" thickTop="1" x14ac:dyDescent="0.2">
      <c r="B45" s="146"/>
    </row>
    <row r="46" spans="1:4" x14ac:dyDescent="0.2">
      <c r="B46" s="146">
        <v>56000</v>
      </c>
      <c r="D46" s="138" t="s">
        <v>104</v>
      </c>
    </row>
    <row r="47" spans="1:4" ht="13.5" thickBot="1" x14ac:dyDescent="0.25"/>
    <row r="48" spans="1:4" ht="13.5" thickBot="1" x14ac:dyDescent="0.25">
      <c r="B48" s="149">
        <f>+B46*B44</f>
        <v>-195180.16000000003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Q608"/>
  <sheetViews>
    <sheetView workbookViewId="0">
      <pane xSplit="3" ySplit="9" topLeftCell="D234" activePane="bottomRight" state="frozen"/>
      <selection activeCell="B3" sqref="B3"/>
      <selection pane="topRight" activeCell="B3" sqref="B3"/>
      <selection pane="bottomLeft" activeCell="B3" sqref="B3"/>
      <selection pane="bottomRight" activeCell="P235" sqref="P235:P236"/>
    </sheetView>
  </sheetViews>
  <sheetFormatPr defaultRowHeight="12.75" x14ac:dyDescent="0.2"/>
  <cols>
    <col min="1" max="1" width="11.140625" customWidth="1"/>
    <col min="2" max="2" width="14.28515625" customWidth="1"/>
    <col min="3" max="3" width="7.85546875" customWidth="1"/>
    <col min="4" max="6" width="15.28515625" bestFit="1" customWidth="1"/>
    <col min="7" max="9" width="13.28515625" customWidth="1"/>
    <col min="10" max="10" width="12.140625" bestFit="1" customWidth="1"/>
    <col min="11" max="11" width="6" bestFit="1" customWidth="1"/>
    <col min="12" max="13" width="12.140625" bestFit="1" customWidth="1"/>
    <col min="14" max="16" width="17" bestFit="1" customWidth="1"/>
    <col min="17" max="17" width="14.28515625" bestFit="1" customWidth="1"/>
  </cols>
  <sheetData>
    <row r="1" spans="1:17" ht="24.75" thickBot="1" x14ac:dyDescent="0.25">
      <c r="A1" s="67"/>
      <c r="B1" s="67"/>
      <c r="C1" s="67"/>
      <c r="D1" s="95" t="str">
        <f t="shared" ref="D1:J1" si="0">+D8</f>
        <v>NGW-IROQ/WADD</v>
      </c>
      <c r="E1" s="95" t="str">
        <f t="shared" si="0"/>
        <v>NGW-IROQ/WADD</v>
      </c>
      <c r="F1" s="95" t="str">
        <f t="shared" si="0"/>
        <v>NGW-IROQ/WADD</v>
      </c>
      <c r="G1" s="96" t="str">
        <f t="shared" si="0"/>
        <v>NGW-IROQ/Z1</v>
      </c>
      <c r="H1" s="96" t="str">
        <f t="shared" si="0"/>
        <v>NGW-IROQ/Z1</v>
      </c>
      <c r="I1" s="96" t="str">
        <f t="shared" si="0"/>
        <v>NGW-IROQ/Z1</v>
      </c>
      <c r="J1" s="95" t="str">
        <f t="shared" si="0"/>
        <v>NGW-IROQ/Z2</v>
      </c>
      <c r="K1" s="95"/>
      <c r="L1" s="95" t="str">
        <f t="shared" ref="L1:Q1" si="1">+L8</f>
        <v>NGW-IROQ/Z2</v>
      </c>
      <c r="M1" s="95" t="str">
        <f t="shared" si="1"/>
        <v>NGW-IROQ/Z2</v>
      </c>
      <c r="N1" s="96" t="str">
        <f t="shared" si="1"/>
        <v>GD-LOW_IROQUOIS</v>
      </c>
      <c r="O1" s="96" t="str">
        <f t="shared" si="1"/>
        <v>GD-LOW_IROQUOIS</v>
      </c>
      <c r="P1" s="96" t="str">
        <f t="shared" si="1"/>
        <v>GD-LOW_IROQUOIS</v>
      </c>
      <c r="Q1" s="95" t="str">
        <f t="shared" si="1"/>
        <v>IF-FGT/MKT</v>
      </c>
    </row>
    <row r="2" spans="1:17" ht="13.5" thickBot="1" x14ac:dyDescent="0.25">
      <c r="A2" s="68">
        <f ca="1">MATCH($A3,$A$10:$A$302,0)+9</f>
        <v>181</v>
      </c>
      <c r="B2" s="68">
        <f>MATCH($A4,$A$10:$A$302,0)+9</f>
        <v>14</v>
      </c>
      <c r="C2" s="68"/>
      <c r="D2" s="68">
        <f>MATCH($A6,$A$10:$A$302,0)+9</f>
        <v>10</v>
      </c>
      <c r="E2" s="69"/>
      <c r="F2" s="69"/>
      <c r="G2" s="67"/>
      <c r="H2" s="69"/>
      <c r="I2" s="69"/>
      <c r="J2" s="68"/>
      <c r="K2" s="68"/>
      <c r="L2" s="69"/>
      <c r="M2" s="69"/>
      <c r="N2" s="67"/>
      <c r="O2" s="69"/>
      <c r="P2" s="69"/>
      <c r="Q2" s="69"/>
    </row>
    <row r="3" spans="1:17" ht="13.5" thickBot="1" x14ac:dyDescent="0.25">
      <c r="A3" s="70">
        <f ca="1">DATE(YEAR(TODAY()),MONTH(TODAY())+1,1)</f>
        <v>41913</v>
      </c>
      <c r="B3" s="71" t="str">
        <f>+[1]Averaging!A6</f>
        <v>Nov/00-Mar/01</v>
      </c>
      <c r="C3" s="72"/>
      <c r="D3" s="92">
        <f>E3+F3</f>
        <v>1.0895979044586173</v>
      </c>
      <c r="E3" s="92">
        <f>+[1]Averaging!AO6</f>
        <v>1.0840000000000001</v>
      </c>
      <c r="F3" s="92">
        <f>+[1]Averaging!AP6</f>
        <v>5.5979044586172803E-3</v>
      </c>
      <c r="G3" s="92">
        <f>H3+I3</f>
        <v>0.23884153052320928</v>
      </c>
      <c r="H3" s="92">
        <f>+[1]Averaging!AQ6</f>
        <v>0.23556649887797906</v>
      </c>
      <c r="I3" s="92">
        <f>+[1]Averaging!AR6</f>
        <v>3.2750316452302194E-3</v>
      </c>
      <c r="J3" s="92">
        <f>L3+M3</f>
        <v>1.5565865055073167</v>
      </c>
      <c r="K3" s="92"/>
      <c r="L3" s="92">
        <f>+[1]Averaging!AS6</f>
        <v>1.2526910579886954</v>
      </c>
      <c r="M3" s="92">
        <f>+[1]Averaging!AT6</f>
        <v>0.30389544751862135</v>
      </c>
      <c r="N3" s="92">
        <f>O3+P3</f>
        <v>0.91369545023435395</v>
      </c>
      <c r="O3" s="92">
        <f>+[1]Averaging!AU6</f>
        <v>0.58980000271573263</v>
      </c>
      <c r="P3" s="92">
        <f>+[1]Averaging!AV6</f>
        <v>0.32389544751862137</v>
      </c>
      <c r="Q3" s="92">
        <f>+[1]Averaging!AW6</f>
        <v>0.31007884729231616</v>
      </c>
    </row>
    <row r="4" spans="1:17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0.29199999999999998</v>
      </c>
      <c r="E4" s="92">
        <f>+[1]Averaging!AO7</f>
        <v>0.28599999999999998</v>
      </c>
      <c r="F4" s="92">
        <f>+[1]Averaging!AP7</f>
        <v>6.000000000000001E-3</v>
      </c>
      <c r="G4" s="92">
        <f>H4+I4</f>
        <v>0.29028303062462724</v>
      </c>
      <c r="H4" s="92">
        <f>+[1]Averaging!AQ7</f>
        <v>0.28599999999999998</v>
      </c>
      <c r="I4" s="92">
        <f>+[1]Averaging!AR7</f>
        <v>4.2830306246272347E-3</v>
      </c>
      <c r="J4" s="92">
        <f>L4+M4</f>
        <v>0.39305684706739236</v>
      </c>
      <c r="K4" s="92"/>
      <c r="L4" s="92">
        <f>+[1]Averaging!AS7</f>
        <v>0.37305684706739234</v>
      </c>
      <c r="M4" s="92">
        <f>+[1]Averaging!AT7</f>
        <v>2.0000000000000004E-2</v>
      </c>
      <c r="N4" s="92">
        <f>O4+P4</f>
        <v>0.40305684706739242</v>
      </c>
      <c r="O4" s="92">
        <f>+[1]Averaging!AU7</f>
        <v>0.36305684706739239</v>
      </c>
      <c r="P4" s="92">
        <f>+[1]Averaging!AV7</f>
        <v>4.0000000000000008E-2</v>
      </c>
      <c r="Q4" s="92">
        <f>+[1]Averaging!AW7</f>
        <v>0.69971736622800096</v>
      </c>
    </row>
    <row r="5" spans="1:17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1.0935978242971518</v>
      </c>
      <c r="E5" s="92">
        <f>+[1]Averaging!AO8</f>
        <v>1.0860000000000001</v>
      </c>
      <c r="F5" s="92">
        <f>+[1]Averaging!AP8</f>
        <v>7.5978242971517585E-3</v>
      </c>
      <c r="G5" s="92">
        <f>H5+I5</f>
        <v>0</v>
      </c>
      <c r="H5" s="92">
        <f>+[1]Averaging!AQ8</f>
        <v>0</v>
      </c>
      <c r="I5" s="92">
        <f>+[1]Averaging!AR8</f>
        <v>0</v>
      </c>
      <c r="J5" s="92">
        <f>L5+M5</f>
        <v>0.89779310751037844</v>
      </c>
      <c r="K5" s="92"/>
      <c r="L5" s="92">
        <f>+[1]Averaging!AS8</f>
        <v>0.81779310751037848</v>
      </c>
      <c r="M5" s="92">
        <f>+[1]Averaging!AT8</f>
        <v>8.0000000000000016E-2</v>
      </c>
      <c r="N5" s="92">
        <f>O5+P5</f>
        <v>0.90779310751037856</v>
      </c>
      <c r="O5" s="92">
        <f>+[1]Averaging!AU8</f>
        <v>0.80779310751037858</v>
      </c>
      <c r="P5" s="92">
        <f>+[1]Averaging!AV8</f>
        <v>0.1</v>
      </c>
      <c r="Q5" s="92">
        <f>+[1]Averaging!AW8</f>
        <v>0.3030190033171658</v>
      </c>
    </row>
    <row r="6" spans="1:17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0.29599999999999999</v>
      </c>
      <c r="E6" s="92">
        <f>+[1]Averaging!AO9</f>
        <v>0.28799999999999998</v>
      </c>
      <c r="F6" s="92">
        <f>+[1]Averaging!AP9</f>
        <v>8.0000000000000002E-3</v>
      </c>
      <c r="G6" s="92">
        <f>H6+I6</f>
        <v>0.28799999999999998</v>
      </c>
      <c r="H6" s="92">
        <f>+[1]Averaging!AQ9</f>
        <v>0.28799999999999998</v>
      </c>
      <c r="I6" s="92">
        <f>+[1]Averaging!AR9</f>
        <v>0</v>
      </c>
      <c r="J6" s="92">
        <f>L6+M6</f>
        <v>0.39961083823760146</v>
      </c>
      <c r="K6" s="92"/>
      <c r="L6" s="92">
        <f>+[1]Averaging!AS9</f>
        <v>0.37961083823760144</v>
      </c>
      <c r="M6" s="92">
        <f>+[1]Averaging!AT9</f>
        <v>2.0000000000000004E-2</v>
      </c>
      <c r="N6" s="92">
        <f>O6+P6</f>
        <v>0.40961083823760136</v>
      </c>
      <c r="O6" s="92">
        <f>+[1]Averaging!AU9</f>
        <v>0.36961083823760138</v>
      </c>
      <c r="P6" s="92">
        <f>+[1]Averaging!AV9</f>
        <v>4.0000000000000008E-2</v>
      </c>
      <c r="Q6" s="92">
        <f>+[1]Averaging!AW9</f>
        <v>0.78667070335423972</v>
      </c>
    </row>
    <row r="7" spans="1:17" ht="13.5" thickBot="1" x14ac:dyDescent="0.25">
      <c r="A7" s="68" t="e">
        <f>MATCH($L3,$A$10:$A$302,0)+9</f>
        <v>#N/A</v>
      </c>
      <c r="B7" s="68" t="e">
        <f>MATCH($K4,$A$10:$A$302,0)+9</f>
        <v>#N/A</v>
      </c>
      <c r="C7" s="68"/>
      <c r="D7" s="68" t="e">
        <f>MATCH($K6,$A$10:$A$302,0)+9</f>
        <v>#N/A</v>
      </c>
      <c r="E7" s="73"/>
      <c r="F7" s="73"/>
      <c r="G7" s="74"/>
      <c r="H7" s="73"/>
      <c r="I7" s="73"/>
      <c r="J7" s="68"/>
      <c r="K7" s="68"/>
      <c r="L7" s="73"/>
      <c r="M7" s="73"/>
      <c r="N7" s="74"/>
      <c r="O7" s="73"/>
      <c r="P7" s="73"/>
      <c r="Q7" s="73"/>
    </row>
    <row r="8" spans="1:17" x14ac:dyDescent="0.2">
      <c r="A8" s="75"/>
      <c r="B8" s="76" t="s">
        <v>4</v>
      </c>
      <c r="C8" s="77"/>
      <c r="D8" s="93" t="s">
        <v>63</v>
      </c>
      <c r="E8" s="93" t="str">
        <f>+D8</f>
        <v>NGW-IROQ/WADD</v>
      </c>
      <c r="F8" s="93" t="str">
        <f>+E8</f>
        <v>NGW-IROQ/WADD</v>
      </c>
      <c r="G8" s="97" t="s">
        <v>64</v>
      </c>
      <c r="H8" s="97" t="str">
        <f>+G8</f>
        <v>NGW-IROQ/Z1</v>
      </c>
      <c r="I8" s="97" t="str">
        <f>+H8</f>
        <v>NGW-IROQ/Z1</v>
      </c>
      <c r="J8" s="93" t="s">
        <v>79</v>
      </c>
      <c r="K8" s="93" t="s">
        <v>29</v>
      </c>
      <c r="L8" s="93" t="str">
        <f>+J8</f>
        <v>NGW-IROQ/Z2</v>
      </c>
      <c r="M8" s="93" t="str">
        <f>+L8</f>
        <v>NGW-IROQ/Z2</v>
      </c>
      <c r="N8" s="97" t="s">
        <v>65</v>
      </c>
      <c r="O8" s="97" t="str">
        <f>+N8</f>
        <v>GD-LOW_IROQUOIS</v>
      </c>
      <c r="P8" s="97" t="str">
        <f>+O8</f>
        <v>GD-LOW_IROQUOIS</v>
      </c>
      <c r="Q8" s="93" t="s">
        <v>82</v>
      </c>
    </row>
    <row r="9" spans="1:17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66</v>
      </c>
      <c r="L9" s="94" t="s">
        <v>29</v>
      </c>
      <c r="M9" s="99" t="s">
        <v>30</v>
      </c>
      <c r="N9" s="98" t="s">
        <v>28</v>
      </c>
      <c r="O9" s="98" t="s">
        <v>29</v>
      </c>
      <c r="P9" s="98" t="s">
        <v>30</v>
      </c>
      <c r="Q9" s="94" t="s">
        <v>29</v>
      </c>
    </row>
    <row r="10" spans="1:17" hidden="1" x14ac:dyDescent="0.2">
      <c r="A10" s="80">
        <v>36708</v>
      </c>
      <c r="B10" s="81">
        <v>0</v>
      </c>
      <c r="C10" s="10"/>
      <c r="D10" s="100">
        <f t="shared" ref="D10:D73" si="2">E10+F10</f>
        <v>0.28799999999999998</v>
      </c>
      <c r="E10" s="86">
        <v>0.28399999999999997</v>
      </c>
      <c r="F10" s="84">
        <v>4.0000000000000001E-3</v>
      </c>
      <c r="G10" s="81">
        <f t="shared" ref="G10:G73" si="3">H10+I10</f>
        <v>0.128</v>
      </c>
      <c r="H10" s="85">
        <v>0.124</v>
      </c>
      <c r="I10" s="86">
        <v>4.0000000000000001E-3</v>
      </c>
      <c r="J10" s="100">
        <f t="shared" ref="J10:J73" si="4">L10+M10</f>
        <v>0.35349999999999998</v>
      </c>
      <c r="K10" s="109"/>
      <c r="L10" s="86">
        <f>+[1]TETCO_TRANSCO!E10+K10</f>
        <v>0.35099999999999998</v>
      </c>
      <c r="M10" s="84">
        <f>+[1]TETCO_TRANSCO!F10</f>
        <v>2.5000000000000001E-3</v>
      </c>
      <c r="N10" s="81">
        <f t="shared" ref="N10:N73" si="5">O10+P10</f>
        <v>0.36349999999999999</v>
      </c>
      <c r="O10" s="85">
        <f t="shared" ref="O10:O16" si="6">L10-0.01</f>
        <v>0.34099999999999997</v>
      </c>
      <c r="P10" s="86">
        <f t="shared" ref="P10:P41" si="7">M10+0.02</f>
        <v>2.2499999999999999E-2</v>
      </c>
      <c r="Q10" s="85">
        <v>0.8</v>
      </c>
    </row>
    <row r="11" spans="1:17" hidden="1" x14ac:dyDescent="0.2">
      <c r="A11" s="80">
        <v>36739</v>
      </c>
      <c r="B11" s="81">
        <f>+[1]Listen!C7</f>
        <v>0</v>
      </c>
      <c r="C11" s="10"/>
      <c r="D11" s="100">
        <f t="shared" si="2"/>
        <v>0.28799999999999998</v>
      </c>
      <c r="E11" s="86">
        <v>0.28399999999999997</v>
      </c>
      <c r="F11" s="84">
        <v>4.0000000000000001E-3</v>
      </c>
      <c r="G11" s="81">
        <f t="shared" si="3"/>
        <v>0.128</v>
      </c>
      <c r="H11" s="85">
        <v>0.124</v>
      </c>
      <c r="I11" s="86">
        <v>4.0000000000000001E-3</v>
      </c>
      <c r="J11" s="100">
        <f t="shared" si="4"/>
        <v>0.3145</v>
      </c>
      <c r="K11" s="109"/>
      <c r="L11" s="86">
        <f>+[1]TETCO_TRANSCO!E12+K11</f>
        <v>0.312</v>
      </c>
      <c r="M11" s="84">
        <f>+[1]TETCO_TRANSCO!F11</f>
        <v>2.5000000000000001E-3</v>
      </c>
      <c r="N11" s="81">
        <f t="shared" si="5"/>
        <v>0.32450000000000001</v>
      </c>
      <c r="O11" s="85">
        <f t="shared" si="6"/>
        <v>0.30199999999999999</v>
      </c>
      <c r="P11" s="86">
        <f t="shared" si="7"/>
        <v>2.2499999999999999E-2</v>
      </c>
      <c r="Q11" s="85">
        <v>0.6</v>
      </c>
    </row>
    <row r="12" spans="1:17" hidden="1" x14ac:dyDescent="0.2">
      <c r="A12" s="80">
        <v>36770</v>
      </c>
      <c r="B12" s="81">
        <f>+[1]Listen!C8</f>
        <v>0</v>
      </c>
      <c r="C12" s="87"/>
      <c r="D12" s="100">
        <f t="shared" si="2"/>
        <v>0.28799999999999998</v>
      </c>
      <c r="E12" s="86">
        <v>0.28399999999999997</v>
      </c>
      <c r="F12" s="84">
        <v>4.0000000000000001E-3</v>
      </c>
      <c r="G12" s="81">
        <f t="shared" si="3"/>
        <v>0.128</v>
      </c>
      <c r="H12" s="85">
        <v>0.124</v>
      </c>
      <c r="I12" s="86">
        <v>4.0000000000000001E-3</v>
      </c>
      <c r="J12" s="100">
        <f t="shared" si="4"/>
        <v>0.3145</v>
      </c>
      <c r="K12" s="110"/>
      <c r="L12" s="86">
        <f>+[1]TETCO_TRANSCO!E12+K12</f>
        <v>0.312</v>
      </c>
      <c r="M12" s="84">
        <f>+[1]TETCO_TRANSCO!F12</f>
        <v>2.5000000000000001E-3</v>
      </c>
      <c r="N12" s="81">
        <f t="shared" si="5"/>
        <v>0.32450000000000001</v>
      </c>
      <c r="O12" s="85">
        <f t="shared" si="6"/>
        <v>0.30199999999999999</v>
      </c>
      <c r="P12" s="86">
        <f t="shared" si="7"/>
        <v>2.2499999999999999E-2</v>
      </c>
      <c r="Q12" s="85">
        <v>0.45</v>
      </c>
    </row>
    <row r="13" spans="1:17" hidden="1" x14ac:dyDescent="0.2">
      <c r="A13" s="80">
        <v>36800</v>
      </c>
      <c r="B13" s="81">
        <f>+[1]Listen!C9</f>
        <v>0</v>
      </c>
      <c r="C13" s="10"/>
      <c r="D13" s="100">
        <f t="shared" si="2"/>
        <v>0.28799999999999998</v>
      </c>
      <c r="E13" s="86">
        <v>0.28399999999999997</v>
      </c>
      <c r="F13" s="84">
        <v>4.0000000000000001E-3</v>
      </c>
      <c r="G13" s="81">
        <f t="shared" si="3"/>
        <v>0.13800000000000001</v>
      </c>
      <c r="H13" s="85">
        <v>0.13400000000000001</v>
      </c>
      <c r="I13" s="86">
        <v>4.0000000000000001E-3</v>
      </c>
      <c r="J13" s="100">
        <f t="shared" si="4"/>
        <v>0.41049999999999998</v>
      </c>
      <c r="K13" s="109"/>
      <c r="L13" s="86">
        <f>+[1]TETCO_TRANSCO!E13+K13</f>
        <v>0.40799999999999997</v>
      </c>
      <c r="M13" s="84">
        <f>+[1]TETCO_TRANSCO!F13</f>
        <v>2.5000000000000001E-3</v>
      </c>
      <c r="N13" s="81">
        <f t="shared" si="5"/>
        <v>0.42049999999999998</v>
      </c>
      <c r="O13" s="85">
        <f t="shared" si="6"/>
        <v>0.39799999999999996</v>
      </c>
      <c r="P13" s="86">
        <f t="shared" si="7"/>
        <v>2.2499999999999999E-2</v>
      </c>
      <c r="Q13" s="85">
        <v>0.35</v>
      </c>
    </row>
    <row r="14" spans="1:17" hidden="1" x14ac:dyDescent="0.2">
      <c r="A14" s="80">
        <v>36831</v>
      </c>
      <c r="B14" s="81">
        <f>+[1]Listen!C10</f>
        <v>0</v>
      </c>
      <c r="C14" s="10"/>
      <c r="D14" s="101">
        <f t="shared" si="2"/>
        <v>1.0880000000000001</v>
      </c>
      <c r="E14" s="83">
        <v>1.0840000000000001</v>
      </c>
      <c r="F14" s="88">
        <v>4.0000000000000001E-3</v>
      </c>
      <c r="G14" s="102">
        <f t="shared" si="3"/>
        <v>0.22800000000000001</v>
      </c>
      <c r="H14" s="82">
        <v>0.224</v>
      </c>
      <c r="I14" s="83">
        <v>4.0000000000000001E-3</v>
      </c>
      <c r="J14" s="101">
        <f t="shared" si="4"/>
        <v>0.61</v>
      </c>
      <c r="K14" s="109">
        <f>-0.05</f>
        <v>-0.05</v>
      </c>
      <c r="L14" s="83">
        <f>+[1]TETCO_TRANSCO!D13+K14</f>
        <v>0.31</v>
      </c>
      <c r="M14" s="88">
        <v>0.3</v>
      </c>
      <c r="N14" s="102">
        <f t="shared" si="5"/>
        <v>0.62</v>
      </c>
      <c r="O14" s="82">
        <f t="shared" si="6"/>
        <v>0.3</v>
      </c>
      <c r="P14" s="83">
        <f t="shared" si="7"/>
        <v>0.32</v>
      </c>
      <c r="Q14" s="82">
        <v>0.3</v>
      </c>
    </row>
    <row r="15" spans="1:17" hidden="1" x14ac:dyDescent="0.2">
      <c r="A15" s="80">
        <v>36861</v>
      </c>
      <c r="B15" s="81">
        <f>+[1]Listen!C11</f>
        <v>0</v>
      </c>
      <c r="C15" s="10"/>
      <c r="D15" s="100">
        <f t="shared" si="2"/>
        <v>1.0900000000000001</v>
      </c>
      <c r="E15" s="86">
        <v>1.0840000000000001</v>
      </c>
      <c r="F15" s="84">
        <v>6.0000000000000001E-3</v>
      </c>
      <c r="G15" s="81">
        <f t="shared" si="3"/>
        <v>0.52500000000000002</v>
      </c>
      <c r="H15" s="85">
        <v>0.51900000000000002</v>
      </c>
      <c r="I15" s="86">
        <v>6.0000000000000001E-3</v>
      </c>
      <c r="J15" s="100">
        <f t="shared" si="4"/>
        <v>0.95399999999999996</v>
      </c>
      <c r="K15" s="109">
        <f>-0.07</f>
        <v>-7.0000000000000007E-2</v>
      </c>
      <c r="L15" s="86">
        <f>+[1]TETCO_TRANSCO!E15+K15</f>
        <v>0.65399999999999991</v>
      </c>
      <c r="M15" s="84">
        <v>0.3</v>
      </c>
      <c r="N15" s="81">
        <f t="shared" si="5"/>
        <v>0.96399999999999997</v>
      </c>
      <c r="O15" s="85">
        <f t="shared" si="6"/>
        <v>0.64399999999999991</v>
      </c>
      <c r="P15" s="86">
        <f t="shared" si="7"/>
        <v>0.32</v>
      </c>
      <c r="Q15" s="85">
        <v>0.32</v>
      </c>
    </row>
    <row r="16" spans="1:17" hidden="1" x14ac:dyDescent="0.2">
      <c r="A16" s="80">
        <v>36892</v>
      </c>
      <c r="B16" s="81">
        <f>+[1]Listen!C12</f>
        <v>0</v>
      </c>
      <c r="C16" s="10"/>
      <c r="D16" s="100">
        <f t="shared" si="2"/>
        <v>1.0900000000000001</v>
      </c>
      <c r="E16" s="86">
        <v>1.0840000000000001</v>
      </c>
      <c r="F16" s="84">
        <v>6.0000000000000001E-3</v>
      </c>
      <c r="G16" s="81">
        <f t="shared" si="3"/>
        <v>0.41200000000000003</v>
      </c>
      <c r="H16" s="85">
        <v>0.40600000000000003</v>
      </c>
      <c r="I16" s="86">
        <v>6.0000000000000001E-3</v>
      </c>
      <c r="J16" s="100">
        <f t="shared" si="4"/>
        <v>4.3299999999999992</v>
      </c>
      <c r="K16" s="109">
        <f>0.12</f>
        <v>0.12</v>
      </c>
      <c r="L16" s="86">
        <f>+[1]TETCO_TRANSCO!E16+K16</f>
        <v>4.0199999999999996</v>
      </c>
      <c r="M16" s="84">
        <v>0.31</v>
      </c>
      <c r="N16" s="81">
        <f t="shared" si="5"/>
        <v>4.34</v>
      </c>
      <c r="O16" s="85">
        <f t="shared" si="6"/>
        <v>4.01</v>
      </c>
      <c r="P16" s="86">
        <f t="shared" si="7"/>
        <v>0.33</v>
      </c>
      <c r="Q16" s="85">
        <v>0.32</v>
      </c>
    </row>
    <row r="17" spans="1:17" hidden="1" x14ac:dyDescent="0.2">
      <c r="A17" s="80">
        <v>36923</v>
      </c>
      <c r="B17" s="81">
        <f>+[1]Listen!C13</f>
        <v>0</v>
      </c>
      <c r="C17" s="10"/>
      <c r="D17" s="100">
        <f t="shared" si="2"/>
        <v>1.0900000000000001</v>
      </c>
      <c r="E17" s="86">
        <v>1.0840000000000001</v>
      </c>
      <c r="F17" s="84">
        <v>6.0000000000000001E-3</v>
      </c>
      <c r="G17" s="81">
        <f t="shared" si="3"/>
        <v>0</v>
      </c>
      <c r="H17" s="85">
        <v>0</v>
      </c>
      <c r="I17" s="86">
        <v>0</v>
      </c>
      <c r="J17" s="100">
        <f t="shared" si="4"/>
        <v>1.0170000000000001</v>
      </c>
      <c r="K17" s="109">
        <f>-0.08</f>
        <v>-0.08</v>
      </c>
      <c r="L17" s="86">
        <f>+[1]TETCO_TRANSCO!E17+K17</f>
        <v>0.70700000000000007</v>
      </c>
      <c r="M17" s="84">
        <v>0.31</v>
      </c>
      <c r="N17" s="81">
        <f t="shared" si="5"/>
        <v>-2.5160985714285715</v>
      </c>
      <c r="O17" s="85">
        <f>[1]IROQZ2!B40</f>
        <v>-2.8460985714285716</v>
      </c>
      <c r="P17" s="86">
        <f t="shared" si="7"/>
        <v>0.33</v>
      </c>
      <c r="Q17" s="85">
        <v>0.31</v>
      </c>
    </row>
    <row r="18" spans="1:17" hidden="1" x14ac:dyDescent="0.2">
      <c r="A18" s="80">
        <v>36951</v>
      </c>
      <c r="B18" s="81">
        <f>+[1]Listen!C14</f>
        <v>0</v>
      </c>
      <c r="C18" s="10"/>
      <c r="D18" s="100">
        <f t="shared" si="2"/>
        <v>1.0900000000000001</v>
      </c>
      <c r="E18" s="86">
        <v>1.0840000000000001</v>
      </c>
      <c r="F18" s="84">
        <v>6.0000000000000001E-3</v>
      </c>
      <c r="G18" s="81">
        <f t="shared" si="3"/>
        <v>0</v>
      </c>
      <c r="H18" s="85">
        <v>0</v>
      </c>
      <c r="I18" s="86">
        <v>0</v>
      </c>
      <c r="J18" s="100">
        <f t="shared" si="4"/>
        <v>0.79200000000000004</v>
      </c>
      <c r="K18" s="109">
        <f>-0.05</f>
        <v>-0.05</v>
      </c>
      <c r="L18" s="86">
        <f>+[1]TETCO_TRANSCO!E18+K18</f>
        <v>0.49200000000000005</v>
      </c>
      <c r="M18" s="84">
        <v>0.3</v>
      </c>
      <c r="N18" s="81">
        <f t="shared" si="5"/>
        <v>0.80200000000000005</v>
      </c>
      <c r="O18" s="85">
        <f t="shared" ref="O18:O49" si="8">L18-0.01</f>
        <v>0.48200000000000004</v>
      </c>
      <c r="P18" s="86">
        <f t="shared" si="7"/>
        <v>0.32</v>
      </c>
      <c r="Q18" s="85">
        <v>0.3</v>
      </c>
    </row>
    <row r="19" spans="1:17" hidden="1" x14ac:dyDescent="0.2">
      <c r="A19" s="80">
        <v>36982</v>
      </c>
      <c r="B19" s="81">
        <f>+[1]Listen!C15</f>
        <v>0</v>
      </c>
      <c r="C19" s="10"/>
      <c r="D19" s="101">
        <f t="shared" si="2"/>
        <v>0.29199999999999998</v>
      </c>
      <c r="E19" s="83">
        <v>0.28599999999999998</v>
      </c>
      <c r="F19" s="88">
        <v>6.0000000000000001E-3</v>
      </c>
      <c r="G19" s="102">
        <f t="shared" si="3"/>
        <v>0.31599999999999995</v>
      </c>
      <c r="H19" s="82">
        <v>0.28599999999999998</v>
      </c>
      <c r="I19" s="83">
        <v>0.03</v>
      </c>
      <c r="J19" s="101">
        <f t="shared" si="4"/>
        <v>0.45600000000000002</v>
      </c>
      <c r="K19" s="109"/>
      <c r="L19" s="83">
        <f>+[1]TETCO_TRANSCO!E19+K19</f>
        <v>0.436</v>
      </c>
      <c r="M19" s="88">
        <f>+[1]TETCO_TRANSCO!F19</f>
        <v>0.02</v>
      </c>
      <c r="N19" s="102">
        <f t="shared" si="5"/>
        <v>0.46599999999999997</v>
      </c>
      <c r="O19" s="82">
        <f t="shared" si="8"/>
        <v>0.42599999999999999</v>
      </c>
      <c r="P19" s="83">
        <f t="shared" si="7"/>
        <v>0.04</v>
      </c>
      <c r="Q19" s="82">
        <v>0.6</v>
      </c>
    </row>
    <row r="20" spans="1:17" hidden="1" x14ac:dyDescent="0.2">
      <c r="A20" s="80">
        <v>37012</v>
      </c>
      <c r="B20" s="81">
        <f>+[1]Listen!C16</f>
        <v>0</v>
      </c>
      <c r="C20" s="10"/>
      <c r="D20" s="100">
        <f t="shared" si="2"/>
        <v>0.29199999999999998</v>
      </c>
      <c r="E20" s="86">
        <v>0.28599999999999998</v>
      </c>
      <c r="F20" s="84">
        <v>6.0000000000000001E-3</v>
      </c>
      <c r="G20" s="81">
        <f t="shared" si="3"/>
        <v>0.28599999999999998</v>
      </c>
      <c r="H20" s="85">
        <v>0.28599999999999998</v>
      </c>
      <c r="I20" s="86">
        <v>0</v>
      </c>
      <c r="J20" s="100">
        <f t="shared" si="4"/>
        <v>0.41900000000000004</v>
      </c>
      <c r="K20" s="109"/>
      <c r="L20" s="86">
        <f>+[1]TETCO_TRANSCO!E20+K20</f>
        <v>0.39900000000000002</v>
      </c>
      <c r="M20" s="84">
        <f>+[1]TETCO_TRANSCO!F20</f>
        <v>0.02</v>
      </c>
      <c r="N20" s="81">
        <f t="shared" si="5"/>
        <v>0.42899999999999999</v>
      </c>
      <c r="O20" s="85">
        <f t="shared" si="8"/>
        <v>0.38900000000000001</v>
      </c>
      <c r="P20" s="86">
        <f t="shared" si="7"/>
        <v>0.04</v>
      </c>
      <c r="Q20" s="85">
        <v>0.7</v>
      </c>
    </row>
    <row r="21" spans="1:17" x14ac:dyDescent="0.2">
      <c r="A21" s="80">
        <v>37043</v>
      </c>
      <c r="B21" s="81">
        <f>+[1]Listen!C17</f>
        <v>0</v>
      </c>
      <c r="C21" s="10"/>
      <c r="D21" s="100">
        <f t="shared" si="2"/>
        <v>0.29199999999999998</v>
      </c>
      <c r="E21" s="86">
        <v>0.28599999999999998</v>
      </c>
      <c r="F21" s="84">
        <v>6.0000000000000001E-3</v>
      </c>
      <c r="G21" s="81">
        <f t="shared" si="3"/>
        <v>0.28599999999999998</v>
      </c>
      <c r="H21" s="85">
        <f>E21</f>
        <v>0.28599999999999998</v>
      </c>
      <c r="I21" s="86">
        <v>0</v>
      </c>
      <c r="J21" s="100">
        <f t="shared" si="4"/>
        <v>0.36200000000000004</v>
      </c>
      <c r="K21" s="109"/>
      <c r="L21" s="86">
        <f>+[1]TETCO_TRANSCO!E21+K21</f>
        <v>0.34200000000000003</v>
      </c>
      <c r="M21" s="84">
        <f>+[1]TETCO_TRANSCO!F21</f>
        <v>0.02</v>
      </c>
      <c r="N21" s="81">
        <f t="shared" si="5"/>
        <v>0.372</v>
      </c>
      <c r="O21" s="85">
        <f t="shared" si="8"/>
        <v>0.33200000000000002</v>
      </c>
      <c r="P21" s="86">
        <f t="shared" si="7"/>
        <v>0.04</v>
      </c>
      <c r="Q21" s="85">
        <v>0.75</v>
      </c>
    </row>
    <row r="22" spans="1:17" x14ac:dyDescent="0.2">
      <c r="A22" s="80">
        <v>37073</v>
      </c>
      <c r="B22" s="81">
        <f>+[1]Listen!C18</f>
        <v>3.7250000000000001</v>
      </c>
      <c r="C22" s="10"/>
      <c r="D22" s="100">
        <f t="shared" si="2"/>
        <v>0.29199999999999998</v>
      </c>
      <c r="E22" s="86">
        <f t="shared" ref="E22:F52" si="9">E10+0.002</f>
        <v>0.28599999999999998</v>
      </c>
      <c r="F22" s="84">
        <f t="shared" si="9"/>
        <v>6.0000000000000001E-3</v>
      </c>
      <c r="G22" s="81">
        <f t="shared" si="3"/>
        <v>0.28599999999999998</v>
      </c>
      <c r="H22" s="85">
        <f>E22</f>
        <v>0.28599999999999998</v>
      </c>
      <c r="I22" s="86">
        <v>0</v>
      </c>
      <c r="J22" s="100">
        <f t="shared" si="4"/>
        <v>0.38</v>
      </c>
      <c r="K22" s="109"/>
      <c r="L22" s="86">
        <f>+[1]TETCO_TRANSCO!E22+K22</f>
        <v>0.36</v>
      </c>
      <c r="M22" s="84">
        <f>+[1]TETCO_TRANSCO!F22</f>
        <v>0.02</v>
      </c>
      <c r="N22" s="81">
        <f t="shared" si="5"/>
        <v>0.38999999999999996</v>
      </c>
      <c r="O22" s="85">
        <f t="shared" si="8"/>
        <v>0.35</v>
      </c>
      <c r="P22" s="86">
        <f t="shared" si="7"/>
        <v>0.04</v>
      </c>
      <c r="Q22" s="85">
        <v>0.75</v>
      </c>
    </row>
    <row r="23" spans="1:17" x14ac:dyDescent="0.2">
      <c r="A23" s="80">
        <v>37104</v>
      </c>
      <c r="B23" s="81">
        <f>+[1]Listen!C19</f>
        <v>3.79</v>
      </c>
      <c r="C23" s="10"/>
      <c r="D23" s="100">
        <f t="shared" si="2"/>
        <v>0.29199999999999998</v>
      </c>
      <c r="E23" s="86">
        <f t="shared" si="9"/>
        <v>0.28599999999999998</v>
      </c>
      <c r="F23" s="84">
        <f t="shared" si="9"/>
        <v>6.0000000000000001E-3</v>
      </c>
      <c r="G23" s="81">
        <f t="shared" si="3"/>
        <v>0.28599999999999998</v>
      </c>
      <c r="H23" s="85">
        <f>E23</f>
        <v>0.28599999999999998</v>
      </c>
      <c r="I23" s="86">
        <v>0</v>
      </c>
      <c r="J23" s="100">
        <f t="shared" si="4"/>
        <v>0.39</v>
      </c>
      <c r="K23" s="109"/>
      <c r="L23" s="86">
        <f>+[1]TETCO_TRANSCO!E23+K23</f>
        <v>0.37</v>
      </c>
      <c r="M23" s="84">
        <f>+[1]TETCO_TRANSCO!F23</f>
        <v>0.02</v>
      </c>
      <c r="N23" s="81">
        <f t="shared" si="5"/>
        <v>0.39999999999999997</v>
      </c>
      <c r="O23" s="85">
        <f t="shared" si="8"/>
        <v>0.36</v>
      </c>
      <c r="P23" s="86">
        <f t="shared" si="7"/>
        <v>0.04</v>
      </c>
      <c r="Q23" s="85">
        <v>0.85</v>
      </c>
    </row>
    <row r="24" spans="1:17" x14ac:dyDescent="0.2">
      <c r="A24" s="80">
        <v>37135</v>
      </c>
      <c r="B24" s="81">
        <f>+[1]Listen!C20</f>
        <v>3.835</v>
      </c>
      <c r="C24" s="87"/>
      <c r="D24" s="100">
        <f t="shared" si="2"/>
        <v>0.29199999999999998</v>
      </c>
      <c r="E24" s="86">
        <f t="shared" si="9"/>
        <v>0.28599999999999998</v>
      </c>
      <c r="F24" s="84">
        <f t="shared" si="9"/>
        <v>6.0000000000000001E-3</v>
      </c>
      <c r="G24" s="81">
        <f t="shared" si="3"/>
        <v>0.28599999999999998</v>
      </c>
      <c r="H24" s="85">
        <f>E24</f>
        <v>0.28599999999999998</v>
      </c>
      <c r="I24" s="86">
        <v>0</v>
      </c>
      <c r="J24" s="100">
        <f t="shared" si="4"/>
        <v>0.2</v>
      </c>
      <c r="K24" s="110"/>
      <c r="L24" s="86">
        <f>+[1]TETCO_TRANSCO!E24+K24</f>
        <v>0.34</v>
      </c>
      <c r="M24" s="84">
        <v>-0.14000000000000001</v>
      </c>
      <c r="N24" s="81">
        <f t="shared" si="5"/>
        <v>0.21000000000000002</v>
      </c>
      <c r="O24" s="85">
        <f t="shared" si="8"/>
        <v>0.33</v>
      </c>
      <c r="P24" s="86">
        <f t="shared" si="7"/>
        <v>-0.12000000000000001</v>
      </c>
      <c r="Q24" s="85">
        <v>0.45</v>
      </c>
    </row>
    <row r="25" spans="1:17" x14ac:dyDescent="0.2">
      <c r="A25" s="80">
        <v>37165</v>
      </c>
      <c r="B25" s="81">
        <f>+[1]Listen!C21</f>
        <v>3.91</v>
      </c>
      <c r="C25" s="10"/>
      <c r="D25" s="100">
        <f t="shared" si="2"/>
        <v>0.29199999999999998</v>
      </c>
      <c r="E25" s="86">
        <f t="shared" si="9"/>
        <v>0.28599999999999998</v>
      </c>
      <c r="F25" s="84">
        <f t="shared" si="9"/>
        <v>6.0000000000000001E-3</v>
      </c>
      <c r="G25" s="81">
        <f t="shared" si="3"/>
        <v>0.28599999999999998</v>
      </c>
      <c r="H25" s="85">
        <f>E25</f>
        <v>0.28599999999999998</v>
      </c>
      <c r="I25" s="86">
        <v>0</v>
      </c>
      <c r="J25" s="100">
        <f t="shared" si="4"/>
        <v>0.38250000000000001</v>
      </c>
      <c r="K25" s="109"/>
      <c r="L25" s="86">
        <f>+[1]TETCO_TRANSCO!E25+K25</f>
        <v>0.36249999999999999</v>
      </c>
      <c r="M25" s="84">
        <f>+[1]TETCO_TRANSCO!F25</f>
        <v>0.02</v>
      </c>
      <c r="N25" s="81">
        <f t="shared" si="5"/>
        <v>0.39249999999999996</v>
      </c>
      <c r="O25" s="85">
        <f t="shared" si="8"/>
        <v>0.35249999999999998</v>
      </c>
      <c r="P25" s="86">
        <f t="shared" si="7"/>
        <v>0.04</v>
      </c>
      <c r="Q25" s="85">
        <v>0.5</v>
      </c>
    </row>
    <row r="26" spans="1:17" x14ac:dyDescent="0.2">
      <c r="A26" s="80">
        <v>37196</v>
      </c>
      <c r="B26" s="81">
        <f>+[1]Listen!C22</f>
        <v>4.1100000000000003</v>
      </c>
      <c r="C26" s="10"/>
      <c r="D26" s="101">
        <f t="shared" si="2"/>
        <v>1.0920000000000001</v>
      </c>
      <c r="E26" s="83">
        <f t="shared" si="9"/>
        <v>1.0860000000000001</v>
      </c>
      <c r="F26" s="88">
        <f t="shared" si="9"/>
        <v>6.0000000000000001E-3</v>
      </c>
      <c r="G26" s="102">
        <f t="shared" si="3"/>
        <v>0</v>
      </c>
      <c r="H26" s="82">
        <v>0</v>
      </c>
      <c r="I26" s="83">
        <v>0</v>
      </c>
      <c r="J26" s="101">
        <f t="shared" si="4"/>
        <v>0.52</v>
      </c>
      <c r="K26" s="109">
        <v>-0.05</v>
      </c>
      <c r="L26" s="83">
        <f>+[1]TETCO_TRANSCO!E26+K26</f>
        <v>0.44</v>
      </c>
      <c r="M26" s="88">
        <f>+[1]TETCO_TRANSCO!F26</f>
        <v>0.08</v>
      </c>
      <c r="N26" s="102">
        <f t="shared" si="5"/>
        <v>0.53</v>
      </c>
      <c r="O26" s="82">
        <f t="shared" si="8"/>
        <v>0.43</v>
      </c>
      <c r="P26" s="83">
        <f t="shared" si="7"/>
        <v>0.1</v>
      </c>
      <c r="Q26" s="82">
        <v>0.22</v>
      </c>
    </row>
    <row r="27" spans="1:17" x14ac:dyDescent="0.2">
      <c r="A27" s="80">
        <v>37226</v>
      </c>
      <c r="B27" s="81">
        <f>+[1]Listen!C23</f>
        <v>4.3</v>
      </c>
      <c r="C27" s="10"/>
      <c r="D27" s="100">
        <f t="shared" si="2"/>
        <v>1.0940000000000001</v>
      </c>
      <c r="E27" s="86">
        <f t="shared" si="9"/>
        <v>1.0860000000000001</v>
      </c>
      <c r="F27" s="84">
        <f t="shared" si="9"/>
        <v>8.0000000000000002E-3</v>
      </c>
      <c r="G27" s="81">
        <f t="shared" si="3"/>
        <v>0</v>
      </c>
      <c r="H27" s="85">
        <v>0</v>
      </c>
      <c r="I27" s="86">
        <v>0</v>
      </c>
      <c r="J27" s="100">
        <f t="shared" si="4"/>
        <v>0.79999999999999993</v>
      </c>
      <c r="K27" s="109">
        <v>-7.0000000000000007E-2</v>
      </c>
      <c r="L27" s="86">
        <f>+[1]TETCO_TRANSCO!E27+K27</f>
        <v>0.72</v>
      </c>
      <c r="M27" s="84">
        <f>+[1]TETCO_TRANSCO!F27</f>
        <v>0.08</v>
      </c>
      <c r="N27" s="81">
        <f t="shared" si="5"/>
        <v>0.80999999999999994</v>
      </c>
      <c r="O27" s="85">
        <f t="shared" si="8"/>
        <v>0.71</v>
      </c>
      <c r="P27" s="86">
        <f t="shared" si="7"/>
        <v>0.1</v>
      </c>
      <c r="Q27" s="85">
        <v>0.2</v>
      </c>
    </row>
    <row r="28" spans="1:17" x14ac:dyDescent="0.2">
      <c r="A28" s="80">
        <v>37257</v>
      </c>
      <c r="B28" s="81">
        <f>+[1]Listen!C24</f>
        <v>4.38</v>
      </c>
      <c r="C28" s="10"/>
      <c r="D28" s="100">
        <f t="shared" si="2"/>
        <v>1.0940000000000001</v>
      </c>
      <c r="E28" s="86">
        <f t="shared" si="9"/>
        <v>1.0860000000000001</v>
      </c>
      <c r="F28" s="84">
        <f t="shared" si="9"/>
        <v>8.0000000000000002E-3</v>
      </c>
      <c r="G28" s="81">
        <f t="shared" si="3"/>
        <v>0</v>
      </c>
      <c r="H28" s="85">
        <v>0</v>
      </c>
      <c r="I28" s="86">
        <v>0</v>
      </c>
      <c r="J28" s="100">
        <f t="shared" si="4"/>
        <v>1.1599999999999999</v>
      </c>
      <c r="K28" s="109">
        <v>-0.08</v>
      </c>
      <c r="L28" s="86">
        <f>+[1]TETCO_TRANSCO!E28+K28</f>
        <v>1.0799999999999998</v>
      </c>
      <c r="M28" s="84">
        <f>+[1]TETCO_TRANSCO!F28</f>
        <v>0.08</v>
      </c>
      <c r="N28" s="81">
        <f t="shared" si="5"/>
        <v>1.17</v>
      </c>
      <c r="O28" s="85">
        <f t="shared" si="8"/>
        <v>1.0699999999999998</v>
      </c>
      <c r="P28" s="86">
        <f t="shared" si="7"/>
        <v>0.1</v>
      </c>
      <c r="Q28" s="85">
        <v>0.35</v>
      </c>
    </row>
    <row r="29" spans="1:17" x14ac:dyDescent="0.2">
      <c r="A29" s="80">
        <v>37288</v>
      </c>
      <c r="B29" s="81">
        <f>+[1]Listen!C25</f>
        <v>4.24</v>
      </c>
      <c r="C29" s="10"/>
      <c r="D29" s="100">
        <f t="shared" si="2"/>
        <v>1.0940000000000001</v>
      </c>
      <c r="E29" s="86">
        <f t="shared" si="9"/>
        <v>1.0860000000000001</v>
      </c>
      <c r="F29" s="84">
        <f t="shared" si="9"/>
        <v>8.0000000000000002E-3</v>
      </c>
      <c r="G29" s="81">
        <f t="shared" si="3"/>
        <v>0</v>
      </c>
      <c r="H29" s="85">
        <f>H17</f>
        <v>0</v>
      </c>
      <c r="I29" s="86">
        <v>0</v>
      </c>
      <c r="J29" s="100">
        <f t="shared" si="4"/>
        <v>1.1599999999999999</v>
      </c>
      <c r="K29" s="109">
        <v>-0.08</v>
      </c>
      <c r="L29" s="86">
        <f>+[1]TETCO_TRANSCO!E29+K29</f>
        <v>1.0799999999999998</v>
      </c>
      <c r="M29" s="84">
        <f>+[1]TETCO_TRANSCO!F29</f>
        <v>0.08</v>
      </c>
      <c r="N29" s="81">
        <f t="shared" si="5"/>
        <v>1.17</v>
      </c>
      <c r="O29" s="85">
        <f t="shared" si="8"/>
        <v>1.0699999999999998</v>
      </c>
      <c r="P29" s="86">
        <f t="shared" si="7"/>
        <v>0.1</v>
      </c>
      <c r="Q29" s="85">
        <v>0.35</v>
      </c>
    </row>
    <row r="30" spans="1:17" x14ac:dyDescent="0.2">
      <c r="A30" s="80">
        <v>37316</v>
      </c>
      <c r="B30" s="81">
        <f>+[1]Listen!C26</f>
        <v>4.01</v>
      </c>
      <c r="C30" s="10"/>
      <c r="D30" s="100">
        <f t="shared" si="2"/>
        <v>1.0940000000000001</v>
      </c>
      <c r="E30" s="86">
        <f t="shared" si="9"/>
        <v>1.0860000000000001</v>
      </c>
      <c r="F30" s="84">
        <f t="shared" si="9"/>
        <v>8.0000000000000002E-3</v>
      </c>
      <c r="G30" s="81">
        <f t="shared" si="3"/>
        <v>0</v>
      </c>
      <c r="H30" s="85">
        <f>H18</f>
        <v>0</v>
      </c>
      <c r="I30" s="86">
        <v>0</v>
      </c>
      <c r="J30" s="100">
        <f t="shared" si="4"/>
        <v>0.56000000000000005</v>
      </c>
      <c r="K30" s="109">
        <v>-0.05</v>
      </c>
      <c r="L30" s="86">
        <f>+[1]TETCO_TRANSCO!E30+K30</f>
        <v>0.48000000000000004</v>
      </c>
      <c r="M30" s="84">
        <f>+[1]TETCO_TRANSCO!F30</f>
        <v>0.08</v>
      </c>
      <c r="N30" s="81">
        <f t="shared" si="5"/>
        <v>0.57000000000000006</v>
      </c>
      <c r="O30" s="85">
        <f t="shared" si="8"/>
        <v>0.47000000000000003</v>
      </c>
      <c r="P30" s="86">
        <f t="shared" si="7"/>
        <v>0.1</v>
      </c>
      <c r="Q30" s="85">
        <v>0.4</v>
      </c>
    </row>
    <row r="31" spans="1:17" x14ac:dyDescent="0.2">
      <c r="A31" s="80">
        <v>37347</v>
      </c>
      <c r="B31" s="81">
        <f>+[1]Listen!C27</f>
        <v>3.637</v>
      </c>
      <c r="C31" s="10"/>
      <c r="D31" s="101">
        <f t="shared" si="2"/>
        <v>0.29599999999999999</v>
      </c>
      <c r="E31" s="83">
        <f t="shared" si="9"/>
        <v>0.28799999999999998</v>
      </c>
      <c r="F31" s="88">
        <f t="shared" si="9"/>
        <v>8.0000000000000002E-3</v>
      </c>
      <c r="G31" s="102">
        <f t="shared" si="3"/>
        <v>0.28799999999999998</v>
      </c>
      <c r="H31" s="82">
        <f t="shared" ref="H31:H37" si="10">E31</f>
        <v>0.28799999999999998</v>
      </c>
      <c r="I31" s="83">
        <v>0</v>
      </c>
      <c r="J31" s="101">
        <f t="shared" si="4"/>
        <v>0.41000000000000003</v>
      </c>
      <c r="K31" s="109"/>
      <c r="L31" s="83">
        <f>+[1]TETCO_TRANSCO!E31+K31</f>
        <v>0.39</v>
      </c>
      <c r="M31" s="88">
        <f>+[1]TETCO_TRANSCO!F31</f>
        <v>0.02</v>
      </c>
      <c r="N31" s="102">
        <f t="shared" si="5"/>
        <v>0.42</v>
      </c>
      <c r="O31" s="82">
        <f t="shared" si="8"/>
        <v>0.38</v>
      </c>
      <c r="P31" s="83">
        <f t="shared" si="7"/>
        <v>0.04</v>
      </c>
      <c r="Q31" s="82">
        <v>0.6</v>
      </c>
    </row>
    <row r="32" spans="1:17" x14ac:dyDescent="0.2">
      <c r="A32" s="80">
        <v>37377</v>
      </c>
      <c r="B32" s="81">
        <f>+[1]Listen!C28</f>
        <v>3.62</v>
      </c>
      <c r="C32" s="10"/>
      <c r="D32" s="100">
        <f t="shared" si="2"/>
        <v>0.29599999999999999</v>
      </c>
      <c r="E32" s="86">
        <f t="shared" si="9"/>
        <v>0.28799999999999998</v>
      </c>
      <c r="F32" s="84">
        <f t="shared" si="9"/>
        <v>8.0000000000000002E-3</v>
      </c>
      <c r="G32" s="81">
        <f t="shared" si="3"/>
        <v>0.28799999999999998</v>
      </c>
      <c r="H32" s="85">
        <f t="shared" si="10"/>
        <v>0.28799999999999998</v>
      </c>
      <c r="I32" s="86">
        <v>0</v>
      </c>
      <c r="J32" s="100">
        <f t="shared" si="4"/>
        <v>0.36000000000000004</v>
      </c>
      <c r="K32" s="109"/>
      <c r="L32" s="86">
        <f>+[1]TETCO_TRANSCO!E32+K32</f>
        <v>0.34</v>
      </c>
      <c r="M32" s="84">
        <f>+[1]TETCO_TRANSCO!F32</f>
        <v>0.02</v>
      </c>
      <c r="N32" s="81">
        <f t="shared" si="5"/>
        <v>0.37</v>
      </c>
      <c r="O32" s="85">
        <f t="shared" si="8"/>
        <v>0.33</v>
      </c>
      <c r="P32" s="86">
        <f t="shared" si="7"/>
        <v>0.04</v>
      </c>
      <c r="Q32" s="85">
        <v>0.75</v>
      </c>
    </row>
    <row r="33" spans="1:17" x14ac:dyDescent="0.2">
      <c r="A33" s="80">
        <v>37408</v>
      </c>
      <c r="B33" s="81">
        <f>+[1]Listen!C29</f>
        <v>3.67</v>
      </c>
      <c r="C33" s="10"/>
      <c r="D33" s="100">
        <f t="shared" si="2"/>
        <v>0.29599999999999999</v>
      </c>
      <c r="E33" s="86">
        <f t="shared" si="9"/>
        <v>0.28799999999999998</v>
      </c>
      <c r="F33" s="84">
        <f t="shared" si="9"/>
        <v>8.0000000000000002E-3</v>
      </c>
      <c r="G33" s="81">
        <f t="shared" si="3"/>
        <v>0.28799999999999998</v>
      </c>
      <c r="H33" s="85">
        <f t="shared" si="10"/>
        <v>0.28799999999999998</v>
      </c>
      <c r="I33" s="86">
        <v>0</v>
      </c>
      <c r="J33" s="100">
        <f t="shared" si="4"/>
        <v>0.38500000000000001</v>
      </c>
      <c r="K33" s="109"/>
      <c r="L33" s="86">
        <f>+[1]TETCO_TRANSCO!E33+K33</f>
        <v>0.36499999999999999</v>
      </c>
      <c r="M33" s="84">
        <f>+[1]TETCO_TRANSCO!F33</f>
        <v>0.02</v>
      </c>
      <c r="N33" s="81">
        <f t="shared" si="5"/>
        <v>0.39499999999999996</v>
      </c>
      <c r="O33" s="85">
        <f t="shared" si="8"/>
        <v>0.35499999999999998</v>
      </c>
      <c r="P33" s="86">
        <f t="shared" si="7"/>
        <v>0.04</v>
      </c>
      <c r="Q33" s="85">
        <v>0.85</v>
      </c>
    </row>
    <row r="34" spans="1:17" x14ac:dyDescent="0.2">
      <c r="A34" s="80">
        <v>37438</v>
      </c>
      <c r="B34" s="81">
        <f>+[1]Listen!C30</f>
        <v>3.7</v>
      </c>
      <c r="C34" s="10"/>
      <c r="D34" s="100">
        <f t="shared" si="2"/>
        <v>0.29599999999999999</v>
      </c>
      <c r="E34" s="86">
        <f t="shared" si="9"/>
        <v>0.28799999999999998</v>
      </c>
      <c r="F34" s="84">
        <f t="shared" si="9"/>
        <v>8.0000000000000002E-3</v>
      </c>
      <c r="G34" s="81">
        <f t="shared" si="3"/>
        <v>0.28799999999999998</v>
      </c>
      <c r="H34" s="85">
        <f t="shared" si="10"/>
        <v>0.28799999999999998</v>
      </c>
      <c r="I34" s="86">
        <v>0</v>
      </c>
      <c r="J34" s="100">
        <f t="shared" si="4"/>
        <v>0.38</v>
      </c>
      <c r="K34" s="109"/>
      <c r="L34" s="86">
        <f>+[1]TETCO_TRANSCO!E34+K34</f>
        <v>0.36</v>
      </c>
      <c r="M34" s="84">
        <f>+[1]TETCO_TRANSCO!F34</f>
        <v>0.02</v>
      </c>
      <c r="N34" s="81">
        <f t="shared" si="5"/>
        <v>0.38999999999999996</v>
      </c>
      <c r="O34" s="85">
        <f t="shared" si="8"/>
        <v>0.35</v>
      </c>
      <c r="P34" s="86">
        <f t="shared" si="7"/>
        <v>0.04</v>
      </c>
      <c r="Q34" s="85">
        <v>1.05</v>
      </c>
    </row>
    <row r="35" spans="1:17" x14ac:dyDescent="0.2">
      <c r="A35" s="80">
        <v>37469</v>
      </c>
      <c r="B35" s="81">
        <f>+[1]Listen!C31</f>
        <v>3.73</v>
      </c>
      <c r="C35" s="10"/>
      <c r="D35" s="100">
        <f t="shared" si="2"/>
        <v>0.29599999999999999</v>
      </c>
      <c r="E35" s="86">
        <f t="shared" si="9"/>
        <v>0.28799999999999998</v>
      </c>
      <c r="F35" s="84">
        <f t="shared" si="9"/>
        <v>8.0000000000000002E-3</v>
      </c>
      <c r="G35" s="81">
        <f t="shared" si="3"/>
        <v>0.28799999999999998</v>
      </c>
      <c r="H35" s="85">
        <f t="shared" si="10"/>
        <v>0.28799999999999998</v>
      </c>
      <c r="I35" s="86">
        <v>0</v>
      </c>
      <c r="J35" s="100">
        <f t="shared" si="4"/>
        <v>0.38</v>
      </c>
      <c r="K35" s="109"/>
      <c r="L35" s="86">
        <f>+[1]TETCO_TRANSCO!E35+K35</f>
        <v>0.36</v>
      </c>
      <c r="M35" s="84">
        <f>+[1]TETCO_TRANSCO!F35</f>
        <v>0.02</v>
      </c>
      <c r="N35" s="81">
        <f t="shared" si="5"/>
        <v>0.38999999999999996</v>
      </c>
      <c r="O35" s="85">
        <f t="shared" si="8"/>
        <v>0.35</v>
      </c>
      <c r="P35" s="86">
        <f t="shared" si="7"/>
        <v>0.04</v>
      </c>
      <c r="Q35" s="85">
        <v>1.05</v>
      </c>
    </row>
    <row r="36" spans="1:17" x14ac:dyDescent="0.2">
      <c r="A36" s="80">
        <v>37500</v>
      </c>
      <c r="B36" s="81">
        <f>+[1]Listen!C32</f>
        <v>3.74</v>
      </c>
      <c r="C36" s="10"/>
      <c r="D36" s="100">
        <f t="shared" si="2"/>
        <v>0.29599999999999999</v>
      </c>
      <c r="E36" s="86">
        <f t="shared" si="9"/>
        <v>0.28799999999999998</v>
      </c>
      <c r="F36" s="84">
        <f t="shared" si="9"/>
        <v>8.0000000000000002E-3</v>
      </c>
      <c r="G36" s="81">
        <f t="shared" si="3"/>
        <v>0.28799999999999998</v>
      </c>
      <c r="H36" s="85">
        <f t="shared" si="10"/>
        <v>0.28799999999999998</v>
      </c>
      <c r="I36" s="86">
        <v>0</v>
      </c>
      <c r="J36" s="100">
        <f t="shared" si="4"/>
        <v>0.37</v>
      </c>
      <c r="K36" s="109"/>
      <c r="L36" s="86">
        <f>+[1]TETCO_TRANSCO!E36+K36</f>
        <v>0.35</v>
      </c>
      <c r="M36" s="84">
        <f>+[1]TETCO_TRANSCO!F36</f>
        <v>0.02</v>
      </c>
      <c r="N36" s="81">
        <f t="shared" si="5"/>
        <v>0.37999999999999995</v>
      </c>
      <c r="O36" s="85">
        <f t="shared" si="8"/>
        <v>0.33999999999999997</v>
      </c>
      <c r="P36" s="86">
        <f t="shared" si="7"/>
        <v>0.04</v>
      </c>
      <c r="Q36" s="85">
        <v>0.75</v>
      </c>
    </row>
    <row r="37" spans="1:17" x14ac:dyDescent="0.2">
      <c r="A37" s="80">
        <v>37530</v>
      </c>
      <c r="B37" s="81">
        <f>+[1]Listen!C33</f>
        <v>3.7240000000000002</v>
      </c>
      <c r="C37" s="10"/>
      <c r="D37" s="100">
        <f t="shared" si="2"/>
        <v>0.29599999999999999</v>
      </c>
      <c r="E37" s="86">
        <f t="shared" si="9"/>
        <v>0.28799999999999998</v>
      </c>
      <c r="F37" s="84">
        <f t="shared" si="9"/>
        <v>8.0000000000000002E-3</v>
      </c>
      <c r="G37" s="81">
        <f t="shared" si="3"/>
        <v>0.28799999999999998</v>
      </c>
      <c r="H37" s="85">
        <f t="shared" si="10"/>
        <v>0.28799999999999998</v>
      </c>
      <c r="I37" s="86">
        <v>0</v>
      </c>
      <c r="J37" s="100">
        <f t="shared" si="4"/>
        <v>0.4</v>
      </c>
      <c r="K37" s="109"/>
      <c r="L37" s="86">
        <f>+[1]TETCO_TRANSCO!E37+K37</f>
        <v>0.38</v>
      </c>
      <c r="M37" s="84">
        <f>+[1]TETCO_TRANSCO!F37</f>
        <v>0.02</v>
      </c>
      <c r="N37" s="81">
        <f t="shared" si="5"/>
        <v>0.41</v>
      </c>
      <c r="O37" s="85">
        <f t="shared" si="8"/>
        <v>0.37</v>
      </c>
      <c r="P37" s="86">
        <f t="shared" si="7"/>
        <v>0.04</v>
      </c>
      <c r="Q37" s="85">
        <v>0.45</v>
      </c>
    </row>
    <row r="38" spans="1:17" x14ac:dyDescent="0.2">
      <c r="A38" s="80">
        <v>37561</v>
      </c>
      <c r="B38" s="81">
        <f>+[1]Listen!C34</f>
        <v>3.85</v>
      </c>
      <c r="C38" s="10"/>
      <c r="D38" s="101">
        <f t="shared" si="2"/>
        <v>1.0960000000000001</v>
      </c>
      <c r="E38" s="83">
        <f t="shared" si="9"/>
        <v>1.0880000000000001</v>
      </c>
      <c r="F38" s="88">
        <f t="shared" si="9"/>
        <v>8.0000000000000002E-3</v>
      </c>
      <c r="G38" s="102">
        <f t="shared" si="3"/>
        <v>0</v>
      </c>
      <c r="H38" s="82">
        <f>H26</f>
        <v>0</v>
      </c>
      <c r="I38" s="83">
        <v>0</v>
      </c>
      <c r="J38" s="101">
        <f t="shared" si="4"/>
        <v>0.38</v>
      </c>
      <c r="K38" s="109">
        <v>-0.05</v>
      </c>
      <c r="L38" s="83">
        <f>+[1]TETCO_TRANSCO!E37+K38</f>
        <v>0.33</v>
      </c>
      <c r="M38" s="88">
        <f>+[1]TETCO_TRANSCO!F38</f>
        <v>0.05</v>
      </c>
      <c r="N38" s="102">
        <f t="shared" si="5"/>
        <v>0.39</v>
      </c>
      <c r="O38" s="82">
        <f t="shared" si="8"/>
        <v>0.32</v>
      </c>
      <c r="P38" s="83">
        <f t="shared" si="7"/>
        <v>7.0000000000000007E-2</v>
      </c>
      <c r="Q38" s="82">
        <v>0.45</v>
      </c>
    </row>
    <row r="39" spans="1:17" x14ac:dyDescent="0.2">
      <c r="A39" s="80">
        <v>37591</v>
      </c>
      <c r="B39" s="81">
        <f>+[1]Listen!C35</f>
        <v>4.01</v>
      </c>
      <c r="C39" s="10"/>
      <c r="D39" s="100">
        <f t="shared" si="2"/>
        <v>1.0980000000000001</v>
      </c>
      <c r="E39" s="86">
        <f t="shared" si="9"/>
        <v>1.0880000000000001</v>
      </c>
      <c r="F39" s="84">
        <f t="shared" si="9"/>
        <v>0.01</v>
      </c>
      <c r="G39" s="81">
        <f t="shared" si="3"/>
        <v>0</v>
      </c>
      <c r="H39" s="85">
        <f>H27</f>
        <v>0</v>
      </c>
      <c r="I39" s="86">
        <v>0</v>
      </c>
      <c r="J39" s="100">
        <f t="shared" si="4"/>
        <v>0.88000000000000012</v>
      </c>
      <c r="K39" s="109">
        <v>-7.0000000000000007E-2</v>
      </c>
      <c r="L39" s="86">
        <f>+[1]TETCO_TRANSCO!E39+K39</f>
        <v>0.83000000000000007</v>
      </c>
      <c r="M39" s="84">
        <f>+[1]TETCO_TRANSCO!F39</f>
        <v>0.05</v>
      </c>
      <c r="N39" s="81">
        <f t="shared" si="5"/>
        <v>0.89000000000000012</v>
      </c>
      <c r="O39" s="85">
        <f t="shared" si="8"/>
        <v>0.82000000000000006</v>
      </c>
      <c r="P39" s="86">
        <f t="shared" si="7"/>
        <v>7.0000000000000007E-2</v>
      </c>
      <c r="Q39" s="85">
        <v>0.4</v>
      </c>
    </row>
    <row r="40" spans="1:17" x14ac:dyDescent="0.2">
      <c r="A40" s="80">
        <v>37622</v>
      </c>
      <c r="B40" s="81">
        <f>+[1]Listen!C36</f>
        <v>4.1319999999999997</v>
      </c>
      <c r="C40" s="10"/>
      <c r="D40" s="100">
        <f t="shared" si="2"/>
        <v>1.0980000000000001</v>
      </c>
      <c r="E40" s="86">
        <f t="shared" si="9"/>
        <v>1.0880000000000001</v>
      </c>
      <c r="F40" s="84">
        <f t="shared" si="9"/>
        <v>0.01</v>
      </c>
      <c r="G40" s="81">
        <f t="shared" si="3"/>
        <v>0</v>
      </c>
      <c r="H40" s="85">
        <f>H28</f>
        <v>0</v>
      </c>
      <c r="I40" s="86">
        <v>0</v>
      </c>
      <c r="J40" s="100">
        <f t="shared" si="4"/>
        <v>1.1199999999999999</v>
      </c>
      <c r="K40" s="109">
        <v>-0.08</v>
      </c>
      <c r="L40" s="86">
        <f>+[1]TETCO_TRANSCO!E40+K40</f>
        <v>1.0699999999999998</v>
      </c>
      <c r="M40" s="84">
        <f>+[1]TETCO_TRANSCO!F40</f>
        <v>0.05</v>
      </c>
      <c r="N40" s="81">
        <f t="shared" si="5"/>
        <v>1.1299999999999999</v>
      </c>
      <c r="O40" s="85">
        <f t="shared" si="8"/>
        <v>1.0599999999999998</v>
      </c>
      <c r="P40" s="86">
        <f t="shared" si="7"/>
        <v>7.0000000000000007E-2</v>
      </c>
      <c r="Q40" s="85">
        <v>0.35</v>
      </c>
    </row>
    <row r="41" spans="1:17" x14ac:dyDescent="0.2">
      <c r="A41" s="80">
        <v>37653</v>
      </c>
      <c r="B41" s="81">
        <f>+[1]Listen!C37</f>
        <v>3.94</v>
      </c>
      <c r="C41" s="10"/>
      <c r="D41" s="100">
        <f t="shared" si="2"/>
        <v>1.0980000000000001</v>
      </c>
      <c r="E41" s="86">
        <f t="shared" si="9"/>
        <v>1.0880000000000001</v>
      </c>
      <c r="F41" s="84">
        <f t="shared" si="9"/>
        <v>0.01</v>
      </c>
      <c r="G41" s="81">
        <f t="shared" si="3"/>
        <v>0</v>
      </c>
      <c r="H41" s="85">
        <f>H29</f>
        <v>0</v>
      </c>
      <c r="I41" s="86">
        <v>0</v>
      </c>
      <c r="J41" s="100">
        <f t="shared" si="4"/>
        <v>1.1199999999999999</v>
      </c>
      <c r="K41" s="109">
        <v>-0.08</v>
      </c>
      <c r="L41" s="86">
        <f>+[1]TETCO_TRANSCO!E41+K41</f>
        <v>1.0699999999999998</v>
      </c>
      <c r="M41" s="84">
        <f>+[1]TETCO_TRANSCO!F41</f>
        <v>0.05</v>
      </c>
      <c r="N41" s="81">
        <f t="shared" si="5"/>
        <v>1.1299999999999999</v>
      </c>
      <c r="O41" s="85">
        <f t="shared" si="8"/>
        <v>1.0599999999999998</v>
      </c>
      <c r="P41" s="86">
        <f t="shared" si="7"/>
        <v>7.0000000000000007E-2</v>
      </c>
      <c r="Q41" s="85">
        <v>0.35</v>
      </c>
    </row>
    <row r="42" spans="1:17" x14ac:dyDescent="0.2">
      <c r="A42" s="80">
        <v>37681</v>
      </c>
      <c r="B42" s="81">
        <f>+[1]Listen!C38</f>
        <v>3.8690000000000002</v>
      </c>
      <c r="C42" s="10"/>
      <c r="D42" s="100">
        <f t="shared" si="2"/>
        <v>1.0980000000000001</v>
      </c>
      <c r="E42" s="86">
        <f t="shared" si="9"/>
        <v>1.0880000000000001</v>
      </c>
      <c r="F42" s="84">
        <f t="shared" si="9"/>
        <v>0.01</v>
      </c>
      <c r="G42" s="81">
        <f t="shared" si="3"/>
        <v>0</v>
      </c>
      <c r="H42" s="85">
        <f>H30</f>
        <v>0</v>
      </c>
      <c r="I42" s="86">
        <v>0</v>
      </c>
      <c r="J42" s="100">
        <f t="shared" si="4"/>
        <v>0.65</v>
      </c>
      <c r="K42" s="109">
        <v>-0.05</v>
      </c>
      <c r="L42" s="86">
        <f>+[1]TETCO_TRANSCO!E42+K42</f>
        <v>0.6</v>
      </c>
      <c r="M42" s="84">
        <f>+[1]TETCO_TRANSCO!F42</f>
        <v>0.05</v>
      </c>
      <c r="N42" s="81">
        <f t="shared" si="5"/>
        <v>0.65999999999999992</v>
      </c>
      <c r="O42" s="85">
        <f t="shared" si="8"/>
        <v>0.59</v>
      </c>
      <c r="P42" s="86">
        <f t="shared" ref="P42:P73" si="11">M42+0.02</f>
        <v>7.0000000000000007E-2</v>
      </c>
      <c r="Q42" s="85">
        <v>0.4</v>
      </c>
    </row>
    <row r="43" spans="1:17" x14ac:dyDescent="0.2">
      <c r="A43" s="80">
        <v>37712</v>
      </c>
      <c r="B43" s="81">
        <f>+[1]Listen!C39</f>
        <v>3.6240000000000001</v>
      </c>
      <c r="C43" s="10"/>
      <c r="D43" s="101">
        <f t="shared" si="2"/>
        <v>0.3</v>
      </c>
      <c r="E43" s="83">
        <f t="shared" si="9"/>
        <v>0.28999999999999998</v>
      </c>
      <c r="F43" s="88">
        <f t="shared" si="9"/>
        <v>0.01</v>
      </c>
      <c r="G43" s="102">
        <f t="shared" si="3"/>
        <v>0</v>
      </c>
      <c r="H43" s="82">
        <v>0</v>
      </c>
      <c r="I43" s="83">
        <v>0</v>
      </c>
      <c r="J43" s="101">
        <f t="shared" si="4"/>
        <v>0.45500000000000002</v>
      </c>
      <c r="K43" s="109"/>
      <c r="L43" s="83">
        <f>+[1]TETCO_TRANSCO!E43+K43</f>
        <v>0.435</v>
      </c>
      <c r="M43" s="88">
        <f>+[1]TETCO_TRANSCO!F43</f>
        <v>0.02</v>
      </c>
      <c r="N43" s="102">
        <f t="shared" si="5"/>
        <v>0.46499999999999997</v>
      </c>
      <c r="O43" s="82">
        <f t="shared" si="8"/>
        <v>0.42499999999999999</v>
      </c>
      <c r="P43" s="83">
        <f t="shared" si="11"/>
        <v>0.04</v>
      </c>
      <c r="Q43" s="82">
        <v>0.6</v>
      </c>
    </row>
    <row r="44" spans="1:17" x14ac:dyDescent="0.2">
      <c r="A44" s="80">
        <v>37742</v>
      </c>
      <c r="B44" s="81">
        <f>+[1]Listen!C40</f>
        <v>3.5990000000000002</v>
      </c>
      <c r="C44" s="10"/>
      <c r="D44" s="100">
        <f t="shared" si="2"/>
        <v>0.3</v>
      </c>
      <c r="E44" s="86">
        <f t="shared" si="9"/>
        <v>0.28999999999999998</v>
      </c>
      <c r="F44" s="84">
        <f t="shared" si="9"/>
        <v>0.01</v>
      </c>
      <c r="G44" s="81">
        <f t="shared" si="3"/>
        <v>0</v>
      </c>
      <c r="H44" s="85">
        <v>0</v>
      </c>
      <c r="I44" s="86">
        <v>0</v>
      </c>
      <c r="J44" s="100">
        <f t="shared" si="4"/>
        <v>0.40500000000000003</v>
      </c>
      <c r="K44" s="109"/>
      <c r="L44" s="86">
        <f>+[1]TETCO_TRANSCO!E44+K44</f>
        <v>0.38500000000000001</v>
      </c>
      <c r="M44" s="84">
        <f>+[1]TETCO_TRANSCO!F44</f>
        <v>0.02</v>
      </c>
      <c r="N44" s="81">
        <f t="shared" si="5"/>
        <v>0.41499999999999998</v>
      </c>
      <c r="O44" s="85">
        <f t="shared" si="8"/>
        <v>0.375</v>
      </c>
      <c r="P44" s="86">
        <f t="shared" si="11"/>
        <v>0.04</v>
      </c>
      <c r="Q44" s="85">
        <v>0.75</v>
      </c>
    </row>
    <row r="45" spans="1:17" x14ac:dyDescent="0.2">
      <c r="A45" s="80">
        <v>37773</v>
      </c>
      <c r="B45" s="81">
        <f>+[1]Listen!C41</f>
        <v>3.59</v>
      </c>
      <c r="C45" s="10"/>
      <c r="D45" s="100">
        <f t="shared" si="2"/>
        <v>0.3</v>
      </c>
      <c r="E45" s="86">
        <f t="shared" si="9"/>
        <v>0.28999999999999998</v>
      </c>
      <c r="F45" s="84">
        <f t="shared" si="9"/>
        <v>0.01</v>
      </c>
      <c r="G45" s="81">
        <f t="shared" si="3"/>
        <v>0</v>
      </c>
      <c r="H45" s="85">
        <v>0</v>
      </c>
      <c r="I45" s="86">
        <v>0</v>
      </c>
      <c r="J45" s="100">
        <f t="shared" si="4"/>
        <v>0.40500000000000003</v>
      </c>
      <c r="K45" s="109"/>
      <c r="L45" s="86">
        <f>+[1]TETCO_TRANSCO!E45+K45</f>
        <v>0.38500000000000001</v>
      </c>
      <c r="M45" s="84">
        <f>+[1]TETCO_TRANSCO!F45</f>
        <v>0.02</v>
      </c>
      <c r="N45" s="81">
        <f t="shared" si="5"/>
        <v>0.41499999999999998</v>
      </c>
      <c r="O45" s="85">
        <f t="shared" si="8"/>
        <v>0.375</v>
      </c>
      <c r="P45" s="86">
        <f t="shared" si="11"/>
        <v>0.04</v>
      </c>
      <c r="Q45" s="85">
        <v>0.85</v>
      </c>
    </row>
    <row r="46" spans="1:17" x14ac:dyDescent="0.2">
      <c r="A46" s="80">
        <v>37803</v>
      </c>
      <c r="B46" s="81">
        <f>+[1]Listen!C42</f>
        <v>3.6859999999999999</v>
      </c>
      <c r="C46" s="10"/>
      <c r="D46" s="100">
        <f t="shared" si="2"/>
        <v>0.3</v>
      </c>
      <c r="E46" s="86">
        <f t="shared" si="9"/>
        <v>0.28999999999999998</v>
      </c>
      <c r="F46" s="84">
        <f t="shared" si="9"/>
        <v>0.01</v>
      </c>
      <c r="G46" s="81">
        <f t="shared" si="3"/>
        <v>0</v>
      </c>
      <c r="H46" s="85">
        <v>0</v>
      </c>
      <c r="I46" s="86">
        <v>0</v>
      </c>
      <c r="J46" s="100">
        <f t="shared" si="4"/>
        <v>0.41750000000000004</v>
      </c>
      <c r="K46" s="109"/>
      <c r="L46" s="86">
        <f>+[1]TETCO_TRANSCO!E46+K46</f>
        <v>0.39750000000000002</v>
      </c>
      <c r="M46" s="84">
        <f>+[1]TETCO_TRANSCO!F46</f>
        <v>0.02</v>
      </c>
      <c r="N46" s="81">
        <f t="shared" si="5"/>
        <v>0.42749999999999999</v>
      </c>
      <c r="O46" s="85">
        <f t="shared" si="8"/>
        <v>0.38750000000000001</v>
      </c>
      <c r="P46" s="86">
        <f t="shared" si="11"/>
        <v>0.04</v>
      </c>
      <c r="Q46" s="85">
        <v>1.05</v>
      </c>
    </row>
    <row r="47" spans="1:17" x14ac:dyDescent="0.2">
      <c r="A47" s="80">
        <v>37834</v>
      </c>
      <c r="B47" s="81">
        <f>+[1]Listen!C43</f>
        <v>3.714</v>
      </c>
      <c r="C47" s="10"/>
      <c r="D47" s="100">
        <f t="shared" si="2"/>
        <v>0.3</v>
      </c>
      <c r="E47" s="86">
        <f t="shared" si="9"/>
        <v>0.28999999999999998</v>
      </c>
      <c r="F47" s="84">
        <f t="shared" si="9"/>
        <v>0.01</v>
      </c>
      <c r="G47" s="81">
        <f t="shared" si="3"/>
        <v>0</v>
      </c>
      <c r="H47" s="85">
        <v>0</v>
      </c>
      <c r="I47" s="86">
        <v>0</v>
      </c>
      <c r="J47" s="100">
        <f t="shared" si="4"/>
        <v>0.42000000000000004</v>
      </c>
      <c r="K47" s="109"/>
      <c r="L47" s="86">
        <f>+[1]TETCO_TRANSCO!E47+K47</f>
        <v>0.4</v>
      </c>
      <c r="M47" s="84">
        <f>+[1]TETCO_TRANSCO!F47</f>
        <v>0.02</v>
      </c>
      <c r="N47" s="81">
        <f t="shared" si="5"/>
        <v>0.43</v>
      </c>
      <c r="O47" s="85">
        <f t="shared" si="8"/>
        <v>0.39</v>
      </c>
      <c r="P47" s="86">
        <f t="shared" si="11"/>
        <v>0.04</v>
      </c>
      <c r="Q47" s="85">
        <v>1.05</v>
      </c>
    </row>
    <row r="48" spans="1:17" x14ac:dyDescent="0.2">
      <c r="A48" s="80">
        <v>37865</v>
      </c>
      <c r="B48" s="81">
        <f>+[1]Listen!C44</f>
        <v>3.6480000000000001</v>
      </c>
      <c r="C48" s="10"/>
      <c r="D48" s="100">
        <f t="shared" si="2"/>
        <v>0.3</v>
      </c>
      <c r="E48" s="86">
        <f t="shared" si="9"/>
        <v>0.28999999999999998</v>
      </c>
      <c r="F48" s="84">
        <f t="shared" si="9"/>
        <v>0.01</v>
      </c>
      <c r="G48" s="81">
        <f t="shared" si="3"/>
        <v>0</v>
      </c>
      <c r="H48" s="85">
        <v>0</v>
      </c>
      <c r="I48" s="86">
        <v>0</v>
      </c>
      <c r="J48" s="100">
        <f t="shared" si="4"/>
        <v>0.41750000000000004</v>
      </c>
      <c r="K48" s="109"/>
      <c r="L48" s="86">
        <f>+[1]TETCO_TRANSCO!E48+K48</f>
        <v>0.39750000000000002</v>
      </c>
      <c r="M48" s="84">
        <f>+[1]TETCO_TRANSCO!F48</f>
        <v>0.02</v>
      </c>
      <c r="N48" s="81">
        <f t="shared" si="5"/>
        <v>0.42749999999999999</v>
      </c>
      <c r="O48" s="85">
        <f t="shared" si="8"/>
        <v>0.38750000000000001</v>
      </c>
      <c r="P48" s="86">
        <f t="shared" si="11"/>
        <v>0.04</v>
      </c>
      <c r="Q48" s="85">
        <v>0.75</v>
      </c>
    </row>
    <row r="49" spans="1:17" x14ac:dyDescent="0.2">
      <c r="A49" s="80">
        <v>37895</v>
      </c>
      <c r="B49" s="81">
        <f>+[1]Listen!C45</f>
        <v>3.6709999999999998</v>
      </c>
      <c r="C49" s="10"/>
      <c r="D49" s="100">
        <f t="shared" si="2"/>
        <v>0.3</v>
      </c>
      <c r="E49" s="86">
        <f t="shared" si="9"/>
        <v>0.28999999999999998</v>
      </c>
      <c r="F49" s="84">
        <f t="shared" si="9"/>
        <v>0.01</v>
      </c>
      <c r="G49" s="81">
        <f t="shared" si="3"/>
        <v>0</v>
      </c>
      <c r="H49" s="85">
        <v>0</v>
      </c>
      <c r="I49" s="86">
        <v>0</v>
      </c>
      <c r="J49" s="100">
        <f t="shared" si="4"/>
        <v>0.42000000000000004</v>
      </c>
      <c r="K49" s="109"/>
      <c r="L49" s="86">
        <f>+[1]TETCO_TRANSCO!E49+K49</f>
        <v>0.4</v>
      </c>
      <c r="M49" s="84">
        <f>+[1]TETCO_TRANSCO!F49</f>
        <v>0.02</v>
      </c>
      <c r="N49" s="81">
        <f t="shared" si="5"/>
        <v>0.43</v>
      </c>
      <c r="O49" s="85">
        <f t="shared" si="8"/>
        <v>0.39</v>
      </c>
      <c r="P49" s="86">
        <f t="shared" si="11"/>
        <v>0.04</v>
      </c>
      <c r="Q49" s="85">
        <v>0.45</v>
      </c>
    </row>
    <row r="50" spans="1:17" x14ac:dyDescent="0.2">
      <c r="A50" s="80">
        <v>37926</v>
      </c>
      <c r="B50" s="81">
        <f>+[1]Listen!C46</f>
        <v>3.8860000000000001</v>
      </c>
      <c r="C50" s="10"/>
      <c r="D50" s="101">
        <f t="shared" si="2"/>
        <v>1.1000000000000001</v>
      </c>
      <c r="E50" s="83">
        <f t="shared" si="9"/>
        <v>1.0900000000000001</v>
      </c>
      <c r="F50" s="88">
        <f t="shared" si="9"/>
        <v>0.01</v>
      </c>
      <c r="G50" s="102">
        <f t="shared" si="3"/>
        <v>0</v>
      </c>
      <c r="H50" s="82">
        <v>0</v>
      </c>
      <c r="I50" s="83">
        <v>0</v>
      </c>
      <c r="J50" s="101">
        <f t="shared" si="4"/>
        <v>0.55000000000000004</v>
      </c>
      <c r="K50" s="109">
        <v>-0.05</v>
      </c>
      <c r="L50" s="83">
        <f>+[1]TETCO_TRANSCO!E50+K50</f>
        <v>0.5</v>
      </c>
      <c r="M50" s="88">
        <f>+[1]TETCO_TRANSCO!F50</f>
        <v>0.05</v>
      </c>
      <c r="N50" s="102">
        <f t="shared" si="5"/>
        <v>0.56000000000000005</v>
      </c>
      <c r="O50" s="82">
        <f t="shared" ref="O50:O81" si="12">L50-0.01</f>
        <v>0.49</v>
      </c>
      <c r="P50" s="83">
        <f t="shared" si="11"/>
        <v>7.0000000000000007E-2</v>
      </c>
      <c r="Q50" s="82">
        <v>0.45</v>
      </c>
    </row>
    <row r="51" spans="1:17" x14ac:dyDescent="0.2">
      <c r="A51" s="80">
        <v>37956</v>
      </c>
      <c r="B51" s="81">
        <f>+[1]Listen!C47</f>
        <v>4.0259999999999998</v>
      </c>
      <c r="C51" s="10"/>
      <c r="D51" s="100">
        <f t="shared" si="2"/>
        <v>1.1020000000000001</v>
      </c>
      <c r="E51" s="86">
        <f t="shared" si="9"/>
        <v>1.0900000000000001</v>
      </c>
      <c r="F51" s="84">
        <f t="shared" si="9"/>
        <v>1.2E-2</v>
      </c>
      <c r="G51" s="81">
        <f t="shared" si="3"/>
        <v>0</v>
      </c>
      <c r="H51" s="85">
        <v>0</v>
      </c>
      <c r="I51" s="86">
        <v>0</v>
      </c>
      <c r="J51" s="100">
        <f t="shared" si="4"/>
        <v>0.88000000000000012</v>
      </c>
      <c r="K51" s="109">
        <v>-7.0000000000000007E-2</v>
      </c>
      <c r="L51" s="86">
        <f>+[1]TETCO_TRANSCO!E51+K51</f>
        <v>0.83000000000000007</v>
      </c>
      <c r="M51" s="84">
        <f>+[1]TETCO_TRANSCO!F51</f>
        <v>0.05</v>
      </c>
      <c r="N51" s="81">
        <f t="shared" si="5"/>
        <v>0.89000000000000012</v>
      </c>
      <c r="O51" s="85">
        <f t="shared" si="12"/>
        <v>0.82000000000000006</v>
      </c>
      <c r="P51" s="86">
        <f t="shared" si="11"/>
        <v>7.0000000000000007E-2</v>
      </c>
      <c r="Q51" s="85">
        <v>0.4</v>
      </c>
    </row>
    <row r="52" spans="1:17" x14ac:dyDescent="0.2">
      <c r="A52" s="80">
        <v>37987</v>
      </c>
      <c r="B52" s="81">
        <f>+[1]Listen!C48</f>
        <v>3.93</v>
      </c>
      <c r="C52" s="10"/>
      <c r="D52" s="100">
        <f t="shared" si="2"/>
        <v>1.1020000000000001</v>
      </c>
      <c r="E52" s="86">
        <f t="shared" si="9"/>
        <v>1.0900000000000001</v>
      </c>
      <c r="F52" s="84">
        <f t="shared" si="9"/>
        <v>1.2E-2</v>
      </c>
      <c r="G52" s="81">
        <f t="shared" si="3"/>
        <v>0</v>
      </c>
      <c r="H52" s="85">
        <v>0</v>
      </c>
      <c r="I52" s="86">
        <v>0</v>
      </c>
      <c r="J52" s="100">
        <f t="shared" si="4"/>
        <v>1.17</v>
      </c>
      <c r="K52" s="109">
        <v>-0.08</v>
      </c>
      <c r="L52" s="86">
        <f>+[1]TETCO_TRANSCO!E52+K52</f>
        <v>1.1199999999999999</v>
      </c>
      <c r="M52" s="84">
        <f>+[1]TETCO_TRANSCO!F52</f>
        <v>0.05</v>
      </c>
      <c r="N52" s="81">
        <f t="shared" si="5"/>
        <v>1.18</v>
      </c>
      <c r="O52" s="85">
        <f t="shared" si="12"/>
        <v>1.1099999999999999</v>
      </c>
      <c r="P52" s="86">
        <f t="shared" si="11"/>
        <v>7.0000000000000007E-2</v>
      </c>
      <c r="Q52" s="85">
        <v>0.35</v>
      </c>
    </row>
    <row r="53" spans="1:17" x14ac:dyDescent="0.2">
      <c r="A53" s="80">
        <v>38018</v>
      </c>
      <c r="B53" s="81">
        <f>+[1]Listen!C49</f>
        <v>3.92</v>
      </c>
      <c r="C53" s="10"/>
      <c r="D53" s="100">
        <f t="shared" si="2"/>
        <v>1.0920000000000001</v>
      </c>
      <c r="E53" s="86">
        <v>1.08</v>
      </c>
      <c r="F53" s="84">
        <f t="shared" ref="F53:F84" si="13">F41+0.002</f>
        <v>1.2E-2</v>
      </c>
      <c r="G53" s="81">
        <f t="shared" si="3"/>
        <v>0</v>
      </c>
      <c r="H53" s="85">
        <v>0</v>
      </c>
      <c r="I53" s="86">
        <v>0</v>
      </c>
      <c r="J53" s="100">
        <f t="shared" si="4"/>
        <v>1.17</v>
      </c>
      <c r="K53" s="109">
        <v>-0.08</v>
      </c>
      <c r="L53" s="86">
        <f>+[1]TETCO_TRANSCO!E53+K53</f>
        <v>1.1199999999999999</v>
      </c>
      <c r="M53" s="84">
        <f>+[1]TETCO_TRANSCO!F53</f>
        <v>0.05</v>
      </c>
      <c r="N53" s="81">
        <f t="shared" si="5"/>
        <v>1.18</v>
      </c>
      <c r="O53" s="85">
        <f t="shared" si="12"/>
        <v>1.1099999999999999</v>
      </c>
      <c r="P53" s="86">
        <f t="shared" si="11"/>
        <v>7.0000000000000007E-2</v>
      </c>
      <c r="Q53" s="85">
        <v>0.35</v>
      </c>
    </row>
    <row r="54" spans="1:17" x14ac:dyDescent="0.2">
      <c r="A54" s="80">
        <v>38047</v>
      </c>
      <c r="B54" s="81">
        <f>+[1]Listen!C50</f>
        <v>3.78</v>
      </c>
      <c r="C54" s="10"/>
      <c r="D54" s="100">
        <f t="shared" si="2"/>
        <v>1.0920000000000001</v>
      </c>
      <c r="E54" s="86">
        <v>1.08</v>
      </c>
      <c r="F54" s="84">
        <f t="shared" si="13"/>
        <v>1.2E-2</v>
      </c>
      <c r="G54" s="81">
        <f t="shared" si="3"/>
        <v>0</v>
      </c>
      <c r="H54" s="85">
        <v>0</v>
      </c>
      <c r="I54" s="86">
        <v>0</v>
      </c>
      <c r="J54" s="100">
        <f t="shared" si="4"/>
        <v>0.65</v>
      </c>
      <c r="K54" s="109">
        <v>-0.05</v>
      </c>
      <c r="L54" s="86">
        <f>+[1]TETCO_TRANSCO!E54+K54</f>
        <v>0.6</v>
      </c>
      <c r="M54" s="84">
        <f>+[1]TETCO_TRANSCO!F54</f>
        <v>0.05</v>
      </c>
      <c r="N54" s="81">
        <f t="shared" si="5"/>
        <v>0.65999999999999992</v>
      </c>
      <c r="O54" s="85">
        <f t="shared" si="12"/>
        <v>0.59</v>
      </c>
      <c r="P54" s="86">
        <f t="shared" si="11"/>
        <v>7.0000000000000007E-2</v>
      </c>
      <c r="Q54" s="85">
        <v>0.4</v>
      </c>
    </row>
    <row r="55" spans="1:17" x14ac:dyDescent="0.2">
      <c r="A55" s="80">
        <v>38078</v>
      </c>
      <c r="B55" s="81">
        <f>+[1]Listen!C51</f>
        <v>3.61</v>
      </c>
      <c r="C55" s="10"/>
      <c r="D55" s="101">
        <f t="shared" si="2"/>
        <v>0.30399999999999999</v>
      </c>
      <c r="E55" s="83">
        <f t="shared" ref="E55:E86" si="14">E43+0.002</f>
        <v>0.29199999999999998</v>
      </c>
      <c r="F55" s="88">
        <f t="shared" si="13"/>
        <v>1.2E-2</v>
      </c>
      <c r="G55" s="102">
        <f t="shared" si="3"/>
        <v>0</v>
      </c>
      <c r="H55" s="82">
        <v>0</v>
      </c>
      <c r="I55" s="83">
        <v>0</v>
      </c>
      <c r="J55" s="101">
        <f t="shared" si="4"/>
        <v>0.45500000000000002</v>
      </c>
      <c r="K55" s="109"/>
      <c r="L55" s="83">
        <f>+[1]TETCO_TRANSCO!E55+K55</f>
        <v>0.435</v>
      </c>
      <c r="M55" s="88">
        <f>+[1]TETCO_TRANSCO!F55</f>
        <v>0.02</v>
      </c>
      <c r="N55" s="102">
        <f t="shared" si="5"/>
        <v>0.46499999999999997</v>
      </c>
      <c r="O55" s="82">
        <f t="shared" si="12"/>
        <v>0.42499999999999999</v>
      </c>
      <c r="P55" s="83">
        <f t="shared" si="11"/>
        <v>0.04</v>
      </c>
      <c r="Q55" s="82">
        <v>0.6</v>
      </c>
    </row>
    <row r="56" spans="1:17" x14ac:dyDescent="0.2">
      <c r="A56" s="80">
        <v>38108</v>
      </c>
      <c r="B56" s="81">
        <f>+[1]Listen!C52</f>
        <v>3.6</v>
      </c>
      <c r="C56" s="10"/>
      <c r="D56" s="100">
        <f t="shared" si="2"/>
        <v>0.30399999999999999</v>
      </c>
      <c r="E56" s="86">
        <f t="shared" si="14"/>
        <v>0.29199999999999998</v>
      </c>
      <c r="F56" s="84">
        <f t="shared" si="13"/>
        <v>1.2E-2</v>
      </c>
      <c r="G56" s="81">
        <f t="shared" si="3"/>
        <v>0</v>
      </c>
      <c r="H56" s="85">
        <v>0</v>
      </c>
      <c r="I56" s="86">
        <v>0</v>
      </c>
      <c r="J56" s="100">
        <f t="shared" si="4"/>
        <v>0.40500000000000003</v>
      </c>
      <c r="K56" s="109"/>
      <c r="L56" s="86">
        <f>+[1]TETCO_TRANSCO!E56+K56</f>
        <v>0.38500000000000001</v>
      </c>
      <c r="M56" s="84">
        <f>+[1]TETCO_TRANSCO!F56</f>
        <v>0.02</v>
      </c>
      <c r="N56" s="81">
        <f t="shared" si="5"/>
        <v>0.41499999999999998</v>
      </c>
      <c r="O56" s="85">
        <f t="shared" si="12"/>
        <v>0.375</v>
      </c>
      <c r="P56" s="86">
        <f t="shared" si="11"/>
        <v>0.04</v>
      </c>
      <c r="Q56" s="85">
        <v>0.75</v>
      </c>
    </row>
    <row r="57" spans="1:17" x14ac:dyDescent="0.2">
      <c r="A57" s="80">
        <v>38139</v>
      </c>
      <c r="B57" s="81">
        <f>+[1]Listen!C53</f>
        <v>3.6360000000000001</v>
      </c>
      <c r="C57" s="10"/>
      <c r="D57" s="100">
        <f t="shared" si="2"/>
        <v>0.30399999999999999</v>
      </c>
      <c r="E57" s="86">
        <f t="shared" si="14"/>
        <v>0.29199999999999998</v>
      </c>
      <c r="F57" s="84">
        <f t="shared" si="13"/>
        <v>1.2E-2</v>
      </c>
      <c r="G57" s="81">
        <f t="shared" si="3"/>
        <v>0</v>
      </c>
      <c r="H57" s="85">
        <v>0</v>
      </c>
      <c r="I57" s="86">
        <v>0</v>
      </c>
      <c r="J57" s="100">
        <f t="shared" si="4"/>
        <v>0.40500000000000003</v>
      </c>
      <c r="K57" s="109"/>
      <c r="L57" s="86">
        <f>+[1]TETCO_TRANSCO!E57+K57</f>
        <v>0.38500000000000001</v>
      </c>
      <c r="M57" s="84">
        <f>+[1]TETCO_TRANSCO!F57</f>
        <v>0.02</v>
      </c>
      <c r="N57" s="81">
        <f t="shared" si="5"/>
        <v>0.41499999999999998</v>
      </c>
      <c r="O57" s="85">
        <f t="shared" si="12"/>
        <v>0.375</v>
      </c>
      <c r="P57" s="86">
        <f t="shared" si="11"/>
        <v>0.04</v>
      </c>
      <c r="Q57" s="85">
        <v>0.85</v>
      </c>
    </row>
    <row r="58" spans="1:17" x14ac:dyDescent="0.2">
      <c r="A58" s="80">
        <v>38169</v>
      </c>
      <c r="B58" s="81">
        <f>+[1]Listen!C54</f>
        <v>0</v>
      </c>
      <c r="C58" s="10"/>
      <c r="D58" s="100">
        <f t="shared" si="2"/>
        <v>0.30399999999999999</v>
      </c>
      <c r="E58" s="86">
        <f t="shared" si="14"/>
        <v>0.29199999999999998</v>
      </c>
      <c r="F58" s="84">
        <f t="shared" si="13"/>
        <v>1.2E-2</v>
      </c>
      <c r="G58" s="81">
        <f t="shared" si="3"/>
        <v>0</v>
      </c>
      <c r="H58" s="85">
        <v>0</v>
      </c>
      <c r="I58" s="86">
        <v>0</v>
      </c>
      <c r="J58" s="100">
        <f t="shared" si="4"/>
        <v>0.41750000000000004</v>
      </c>
      <c r="K58" s="109"/>
      <c r="L58" s="86">
        <f>+[1]TETCO_TRANSCO!E58+K58</f>
        <v>0.39750000000000002</v>
      </c>
      <c r="M58" s="84">
        <f>+[1]TETCO_TRANSCO!F58</f>
        <v>0.02</v>
      </c>
      <c r="N58" s="81">
        <f t="shared" si="5"/>
        <v>0.42749999999999999</v>
      </c>
      <c r="O58" s="85">
        <f t="shared" si="12"/>
        <v>0.38750000000000001</v>
      </c>
      <c r="P58" s="86">
        <f t="shared" si="11"/>
        <v>0.04</v>
      </c>
      <c r="Q58" s="85">
        <v>1.05</v>
      </c>
    </row>
    <row r="59" spans="1:17" x14ac:dyDescent="0.2">
      <c r="A59" s="80">
        <v>38200</v>
      </c>
      <c r="B59" s="81">
        <f>+[1]Listen!C55</f>
        <v>0</v>
      </c>
      <c r="C59" s="10"/>
      <c r="D59" s="100">
        <f t="shared" si="2"/>
        <v>0.30399999999999999</v>
      </c>
      <c r="E59" s="86">
        <f t="shared" si="14"/>
        <v>0.29199999999999998</v>
      </c>
      <c r="F59" s="84">
        <f t="shared" si="13"/>
        <v>1.2E-2</v>
      </c>
      <c r="G59" s="81">
        <f t="shared" si="3"/>
        <v>0</v>
      </c>
      <c r="H59" s="85">
        <v>0</v>
      </c>
      <c r="I59" s="86">
        <v>0</v>
      </c>
      <c r="J59" s="100">
        <f t="shared" si="4"/>
        <v>0.42000000000000004</v>
      </c>
      <c r="K59" s="109"/>
      <c r="L59" s="86">
        <f>+[1]TETCO_TRANSCO!E59+K59</f>
        <v>0.4</v>
      </c>
      <c r="M59" s="84">
        <f>+[1]TETCO_TRANSCO!F59</f>
        <v>0.02</v>
      </c>
      <c r="N59" s="81">
        <f t="shared" si="5"/>
        <v>0.43</v>
      </c>
      <c r="O59" s="85">
        <f t="shared" si="12"/>
        <v>0.39</v>
      </c>
      <c r="P59" s="86">
        <f t="shared" si="11"/>
        <v>0.04</v>
      </c>
      <c r="Q59" s="85">
        <v>1.05</v>
      </c>
    </row>
    <row r="60" spans="1:17" x14ac:dyDescent="0.2">
      <c r="A60" s="80">
        <v>38231</v>
      </c>
      <c r="B60" s="81">
        <f>+[1]Listen!C56</f>
        <v>0</v>
      </c>
      <c r="C60" s="10"/>
      <c r="D60" s="100">
        <f t="shared" si="2"/>
        <v>0.30399999999999999</v>
      </c>
      <c r="E60" s="86">
        <f t="shared" si="14"/>
        <v>0.29199999999999998</v>
      </c>
      <c r="F60" s="84">
        <f t="shared" si="13"/>
        <v>1.2E-2</v>
      </c>
      <c r="G60" s="81">
        <f t="shared" si="3"/>
        <v>0</v>
      </c>
      <c r="H60" s="85">
        <v>0</v>
      </c>
      <c r="I60" s="86">
        <v>0</v>
      </c>
      <c r="J60" s="100">
        <f t="shared" si="4"/>
        <v>0.41750000000000004</v>
      </c>
      <c r="K60" s="109"/>
      <c r="L60" s="86">
        <f>+[1]TETCO_TRANSCO!E60+K60</f>
        <v>0.39750000000000002</v>
      </c>
      <c r="M60" s="84">
        <f>+[1]TETCO_TRANSCO!F60</f>
        <v>0.02</v>
      </c>
      <c r="N60" s="81">
        <f t="shared" si="5"/>
        <v>0.42749999999999999</v>
      </c>
      <c r="O60" s="85">
        <f t="shared" si="12"/>
        <v>0.38750000000000001</v>
      </c>
      <c r="P60" s="86">
        <f t="shared" si="11"/>
        <v>0.04</v>
      </c>
      <c r="Q60" s="85">
        <v>0.75</v>
      </c>
    </row>
    <row r="61" spans="1:17" x14ac:dyDescent="0.2">
      <c r="A61" s="80">
        <v>38261</v>
      </c>
      <c r="B61" s="81">
        <f>+[1]Listen!C57</f>
        <v>0</v>
      </c>
      <c r="C61" s="10"/>
      <c r="D61" s="100">
        <f t="shared" si="2"/>
        <v>0.30399999999999999</v>
      </c>
      <c r="E61" s="86">
        <f t="shared" si="14"/>
        <v>0.29199999999999998</v>
      </c>
      <c r="F61" s="84">
        <f t="shared" si="13"/>
        <v>1.2E-2</v>
      </c>
      <c r="G61" s="81">
        <f t="shared" si="3"/>
        <v>0</v>
      </c>
      <c r="H61" s="85">
        <v>0</v>
      </c>
      <c r="I61" s="86">
        <v>0</v>
      </c>
      <c r="J61" s="100">
        <f t="shared" si="4"/>
        <v>0.42000000000000004</v>
      </c>
      <c r="K61" s="109"/>
      <c r="L61" s="86">
        <f>+[1]TETCO_TRANSCO!E61+K61</f>
        <v>0.4</v>
      </c>
      <c r="M61" s="84">
        <f>+[1]TETCO_TRANSCO!F61</f>
        <v>0.02</v>
      </c>
      <c r="N61" s="81">
        <f t="shared" si="5"/>
        <v>0.43</v>
      </c>
      <c r="O61" s="85">
        <f t="shared" si="12"/>
        <v>0.39</v>
      </c>
      <c r="P61" s="86">
        <f t="shared" si="11"/>
        <v>0.04</v>
      </c>
      <c r="Q61" s="85">
        <v>0.45</v>
      </c>
    </row>
    <row r="62" spans="1:17" x14ac:dyDescent="0.2">
      <c r="A62" s="80">
        <v>38292</v>
      </c>
      <c r="B62" s="81">
        <f>+[1]Listen!C58</f>
        <v>0</v>
      </c>
      <c r="C62" s="10"/>
      <c r="D62" s="101">
        <f t="shared" si="2"/>
        <v>1.1040000000000001</v>
      </c>
      <c r="E62" s="83">
        <f t="shared" si="14"/>
        <v>1.0920000000000001</v>
      </c>
      <c r="F62" s="88">
        <f t="shared" si="13"/>
        <v>1.2E-2</v>
      </c>
      <c r="G62" s="102">
        <f t="shared" si="3"/>
        <v>0</v>
      </c>
      <c r="H62" s="82">
        <v>0</v>
      </c>
      <c r="I62" s="83">
        <v>0</v>
      </c>
      <c r="J62" s="101">
        <f t="shared" si="4"/>
        <v>0.55000000000000004</v>
      </c>
      <c r="K62" s="109">
        <v>-0.05</v>
      </c>
      <c r="L62" s="83">
        <f>+[1]TETCO_TRANSCO!E62+K62</f>
        <v>0.5</v>
      </c>
      <c r="M62" s="88">
        <f>+[1]TETCO_TRANSCO!F62</f>
        <v>0.05</v>
      </c>
      <c r="N62" s="102">
        <f t="shared" si="5"/>
        <v>0.56000000000000005</v>
      </c>
      <c r="O62" s="82">
        <f t="shared" si="12"/>
        <v>0.49</v>
      </c>
      <c r="P62" s="83">
        <f t="shared" si="11"/>
        <v>7.0000000000000007E-2</v>
      </c>
      <c r="Q62" s="82">
        <v>0.45</v>
      </c>
    </row>
    <row r="63" spans="1:17" x14ac:dyDescent="0.2">
      <c r="A63" s="80">
        <v>38322</v>
      </c>
      <c r="B63" s="81">
        <f>+[1]Listen!C59</f>
        <v>0</v>
      </c>
      <c r="C63" s="10"/>
      <c r="D63" s="100">
        <f t="shared" si="2"/>
        <v>1.1060000000000001</v>
      </c>
      <c r="E63" s="86">
        <f t="shared" si="14"/>
        <v>1.0920000000000001</v>
      </c>
      <c r="F63" s="84">
        <f t="shared" si="13"/>
        <v>1.4E-2</v>
      </c>
      <c r="G63" s="81">
        <f t="shared" si="3"/>
        <v>0</v>
      </c>
      <c r="H63" s="85">
        <v>0</v>
      </c>
      <c r="I63" s="86">
        <v>0</v>
      </c>
      <c r="J63" s="100">
        <f t="shared" si="4"/>
        <v>0.88000000000000012</v>
      </c>
      <c r="K63" s="109">
        <v>-7.0000000000000007E-2</v>
      </c>
      <c r="L63" s="86">
        <f>+[1]TETCO_TRANSCO!E63+K63</f>
        <v>0.83000000000000007</v>
      </c>
      <c r="M63" s="84">
        <f>+[1]TETCO_TRANSCO!F63</f>
        <v>0.05</v>
      </c>
      <c r="N63" s="81">
        <f t="shared" si="5"/>
        <v>0.89000000000000012</v>
      </c>
      <c r="O63" s="85">
        <f t="shared" si="12"/>
        <v>0.82000000000000006</v>
      </c>
      <c r="P63" s="86">
        <f t="shared" si="11"/>
        <v>7.0000000000000007E-2</v>
      </c>
      <c r="Q63" s="85">
        <v>0.4</v>
      </c>
    </row>
    <row r="64" spans="1:17" x14ac:dyDescent="0.2">
      <c r="A64" s="80">
        <v>38353</v>
      </c>
      <c r="B64" s="81">
        <f>+[1]Listen!C60</f>
        <v>0</v>
      </c>
      <c r="C64" s="10"/>
      <c r="D64" s="100">
        <f t="shared" si="2"/>
        <v>1.1060000000000001</v>
      </c>
      <c r="E64" s="86">
        <f t="shared" si="14"/>
        <v>1.0920000000000001</v>
      </c>
      <c r="F64" s="84">
        <f t="shared" si="13"/>
        <v>1.4E-2</v>
      </c>
      <c r="G64" s="81">
        <f t="shared" si="3"/>
        <v>0</v>
      </c>
      <c r="H64" s="85">
        <v>0</v>
      </c>
      <c r="I64" s="86">
        <v>0</v>
      </c>
      <c r="J64" s="100">
        <f t="shared" si="4"/>
        <v>1.17</v>
      </c>
      <c r="K64" s="109">
        <v>-0.08</v>
      </c>
      <c r="L64" s="86">
        <f>+[1]TETCO_TRANSCO!E64+K64</f>
        <v>1.1199999999999999</v>
      </c>
      <c r="M64" s="84">
        <f>+[1]TETCO_TRANSCO!F64</f>
        <v>0.05</v>
      </c>
      <c r="N64" s="81">
        <f t="shared" si="5"/>
        <v>1.18</v>
      </c>
      <c r="O64" s="85">
        <f t="shared" si="12"/>
        <v>1.1099999999999999</v>
      </c>
      <c r="P64" s="86">
        <f t="shared" si="11"/>
        <v>7.0000000000000007E-2</v>
      </c>
      <c r="Q64" s="85">
        <v>0.35</v>
      </c>
    </row>
    <row r="65" spans="1:17" x14ac:dyDescent="0.2">
      <c r="A65" s="80">
        <v>38384</v>
      </c>
      <c r="B65" s="81">
        <f>+[1]Listen!C61</f>
        <v>0</v>
      </c>
      <c r="C65" s="10"/>
      <c r="D65" s="100">
        <f t="shared" si="2"/>
        <v>1.0960000000000001</v>
      </c>
      <c r="E65" s="86">
        <f t="shared" si="14"/>
        <v>1.0820000000000001</v>
      </c>
      <c r="F65" s="84">
        <f t="shared" si="13"/>
        <v>1.4E-2</v>
      </c>
      <c r="G65" s="81">
        <f t="shared" si="3"/>
        <v>0</v>
      </c>
      <c r="H65" s="85">
        <v>0</v>
      </c>
      <c r="I65" s="86">
        <v>0</v>
      </c>
      <c r="J65" s="100">
        <f t="shared" si="4"/>
        <v>1.17</v>
      </c>
      <c r="K65" s="109">
        <v>-0.08</v>
      </c>
      <c r="L65" s="86">
        <f>+[1]TETCO_TRANSCO!E65+K65</f>
        <v>1.1199999999999999</v>
      </c>
      <c r="M65" s="84">
        <f>+[1]TETCO_TRANSCO!F65</f>
        <v>0.05</v>
      </c>
      <c r="N65" s="81">
        <f t="shared" si="5"/>
        <v>1.18</v>
      </c>
      <c r="O65" s="85">
        <f t="shared" si="12"/>
        <v>1.1099999999999999</v>
      </c>
      <c r="P65" s="86">
        <f t="shared" si="11"/>
        <v>7.0000000000000007E-2</v>
      </c>
      <c r="Q65" s="85">
        <v>0.35</v>
      </c>
    </row>
    <row r="66" spans="1:17" x14ac:dyDescent="0.2">
      <c r="A66" s="80">
        <v>38412</v>
      </c>
      <c r="B66" s="81">
        <f>+[1]Listen!C62</f>
        <v>0</v>
      </c>
      <c r="C66" s="10"/>
      <c r="D66" s="100">
        <f t="shared" si="2"/>
        <v>1.0960000000000001</v>
      </c>
      <c r="E66" s="86">
        <f t="shared" si="14"/>
        <v>1.0820000000000001</v>
      </c>
      <c r="F66" s="84">
        <f t="shared" si="13"/>
        <v>1.4E-2</v>
      </c>
      <c r="G66" s="81">
        <f t="shared" si="3"/>
        <v>0</v>
      </c>
      <c r="H66" s="85">
        <v>0</v>
      </c>
      <c r="I66" s="86">
        <v>0</v>
      </c>
      <c r="J66" s="100">
        <f t="shared" si="4"/>
        <v>0.65</v>
      </c>
      <c r="K66" s="109">
        <v>-0.05</v>
      </c>
      <c r="L66" s="86">
        <f>+[1]TETCO_TRANSCO!E66+K66</f>
        <v>0.6</v>
      </c>
      <c r="M66" s="84">
        <f>+[1]TETCO_TRANSCO!F66</f>
        <v>0.05</v>
      </c>
      <c r="N66" s="81">
        <f t="shared" si="5"/>
        <v>0.65999999999999992</v>
      </c>
      <c r="O66" s="85">
        <f t="shared" si="12"/>
        <v>0.59</v>
      </c>
      <c r="P66" s="86">
        <f t="shared" si="11"/>
        <v>7.0000000000000007E-2</v>
      </c>
      <c r="Q66" s="85">
        <v>0.4</v>
      </c>
    </row>
    <row r="67" spans="1:17" x14ac:dyDescent="0.2">
      <c r="A67" s="80">
        <v>38443</v>
      </c>
      <c r="B67" s="81">
        <f>+[1]Listen!C63</f>
        <v>0</v>
      </c>
      <c r="C67" s="10"/>
      <c r="D67" s="101">
        <f t="shared" si="2"/>
        <v>0.308</v>
      </c>
      <c r="E67" s="83">
        <f t="shared" si="14"/>
        <v>0.29399999999999998</v>
      </c>
      <c r="F67" s="88">
        <f t="shared" si="13"/>
        <v>1.4E-2</v>
      </c>
      <c r="G67" s="102">
        <f t="shared" si="3"/>
        <v>0</v>
      </c>
      <c r="H67" s="82">
        <v>0</v>
      </c>
      <c r="I67" s="83">
        <v>0</v>
      </c>
      <c r="J67" s="101">
        <f t="shared" si="4"/>
        <v>0.45500000000000002</v>
      </c>
      <c r="K67" s="109"/>
      <c r="L67" s="83">
        <f>+[1]TETCO_TRANSCO!E67+K67</f>
        <v>0.435</v>
      </c>
      <c r="M67" s="88">
        <f>+[1]TETCO_TRANSCO!F67</f>
        <v>0.02</v>
      </c>
      <c r="N67" s="102">
        <f t="shared" si="5"/>
        <v>0.46499999999999997</v>
      </c>
      <c r="O67" s="82">
        <f t="shared" si="12"/>
        <v>0.42499999999999999</v>
      </c>
      <c r="P67" s="83">
        <f t="shared" si="11"/>
        <v>0.04</v>
      </c>
      <c r="Q67" s="82">
        <v>0.6</v>
      </c>
    </row>
    <row r="68" spans="1:17" x14ac:dyDescent="0.2">
      <c r="A68" s="80">
        <v>38473</v>
      </c>
      <c r="B68" s="81">
        <f>+[1]Listen!C64</f>
        <v>0</v>
      </c>
      <c r="C68" s="10"/>
      <c r="D68" s="100">
        <f t="shared" si="2"/>
        <v>0.308</v>
      </c>
      <c r="E68" s="86">
        <f t="shared" si="14"/>
        <v>0.29399999999999998</v>
      </c>
      <c r="F68" s="84">
        <f t="shared" si="13"/>
        <v>1.4E-2</v>
      </c>
      <c r="G68" s="81">
        <f t="shared" si="3"/>
        <v>0</v>
      </c>
      <c r="H68" s="85">
        <v>0</v>
      </c>
      <c r="I68" s="86">
        <v>0</v>
      </c>
      <c r="J68" s="100">
        <f t="shared" si="4"/>
        <v>0.40500000000000003</v>
      </c>
      <c r="K68" s="109"/>
      <c r="L68" s="86">
        <f>+[1]TETCO_TRANSCO!E68+K68</f>
        <v>0.38500000000000001</v>
      </c>
      <c r="M68" s="84">
        <f>+[1]TETCO_TRANSCO!F68</f>
        <v>0.02</v>
      </c>
      <c r="N68" s="81">
        <f t="shared" si="5"/>
        <v>0.41499999999999998</v>
      </c>
      <c r="O68" s="85">
        <f t="shared" si="12"/>
        <v>0.375</v>
      </c>
      <c r="P68" s="86">
        <f t="shared" si="11"/>
        <v>0.04</v>
      </c>
      <c r="Q68" s="85">
        <v>0.75</v>
      </c>
    </row>
    <row r="69" spans="1:17" x14ac:dyDescent="0.2">
      <c r="A69" s="80">
        <v>38504</v>
      </c>
      <c r="B69" s="81">
        <f>+[1]Listen!C65</f>
        <v>0</v>
      </c>
      <c r="C69" s="10"/>
      <c r="D69" s="100">
        <f t="shared" si="2"/>
        <v>0.308</v>
      </c>
      <c r="E69" s="86">
        <f t="shared" si="14"/>
        <v>0.29399999999999998</v>
      </c>
      <c r="F69" s="84">
        <f t="shared" si="13"/>
        <v>1.4E-2</v>
      </c>
      <c r="G69" s="81">
        <f t="shared" si="3"/>
        <v>0</v>
      </c>
      <c r="H69" s="85">
        <v>0</v>
      </c>
      <c r="I69" s="86">
        <v>0</v>
      </c>
      <c r="J69" s="100">
        <f t="shared" si="4"/>
        <v>0.40500000000000003</v>
      </c>
      <c r="K69" s="109"/>
      <c r="L69" s="86">
        <f>+[1]TETCO_TRANSCO!E69+K69</f>
        <v>0.38500000000000001</v>
      </c>
      <c r="M69" s="84">
        <f>+[1]TETCO_TRANSCO!F69</f>
        <v>0.02</v>
      </c>
      <c r="N69" s="81">
        <f t="shared" si="5"/>
        <v>0.41499999999999998</v>
      </c>
      <c r="O69" s="85">
        <f t="shared" si="12"/>
        <v>0.375</v>
      </c>
      <c r="P69" s="86">
        <f t="shared" si="11"/>
        <v>0.04</v>
      </c>
      <c r="Q69" s="85">
        <v>0.85</v>
      </c>
    </row>
    <row r="70" spans="1:17" x14ac:dyDescent="0.2">
      <c r="A70" s="80">
        <v>38534</v>
      </c>
      <c r="B70" s="81">
        <f>+[1]Listen!C66</f>
        <v>0</v>
      </c>
      <c r="C70" s="10"/>
      <c r="D70" s="100">
        <f t="shared" si="2"/>
        <v>0.308</v>
      </c>
      <c r="E70" s="86">
        <f t="shared" si="14"/>
        <v>0.29399999999999998</v>
      </c>
      <c r="F70" s="84">
        <f t="shared" si="13"/>
        <v>1.4E-2</v>
      </c>
      <c r="G70" s="81">
        <f t="shared" si="3"/>
        <v>0</v>
      </c>
      <c r="H70" s="85">
        <v>0</v>
      </c>
      <c r="I70" s="86">
        <v>0</v>
      </c>
      <c r="J70" s="100">
        <f t="shared" si="4"/>
        <v>0.41750000000000004</v>
      </c>
      <c r="K70" s="109"/>
      <c r="L70" s="86">
        <f>+[1]TETCO_TRANSCO!E70+K70</f>
        <v>0.39750000000000002</v>
      </c>
      <c r="M70" s="84">
        <f>+[1]TETCO_TRANSCO!F70</f>
        <v>0.02</v>
      </c>
      <c r="N70" s="81">
        <f t="shared" si="5"/>
        <v>0.42749999999999999</v>
      </c>
      <c r="O70" s="85">
        <f t="shared" si="12"/>
        <v>0.38750000000000001</v>
      </c>
      <c r="P70" s="86">
        <f t="shared" si="11"/>
        <v>0.04</v>
      </c>
      <c r="Q70" s="85">
        <v>1.05</v>
      </c>
    </row>
    <row r="71" spans="1:17" x14ac:dyDescent="0.2">
      <c r="A71" s="80">
        <v>38565</v>
      </c>
      <c r="B71" s="81">
        <f>+[1]Listen!C67</f>
        <v>0</v>
      </c>
      <c r="C71" s="10"/>
      <c r="D71" s="100">
        <f t="shared" si="2"/>
        <v>0.308</v>
      </c>
      <c r="E71" s="86">
        <f t="shared" si="14"/>
        <v>0.29399999999999998</v>
      </c>
      <c r="F71" s="84">
        <f t="shared" si="13"/>
        <v>1.4E-2</v>
      </c>
      <c r="G71" s="81">
        <f t="shared" si="3"/>
        <v>0</v>
      </c>
      <c r="H71" s="85">
        <v>0</v>
      </c>
      <c r="I71" s="86">
        <v>0</v>
      </c>
      <c r="J71" s="100">
        <f t="shared" si="4"/>
        <v>0.42000000000000004</v>
      </c>
      <c r="K71" s="109"/>
      <c r="L71" s="86">
        <f>+[1]TETCO_TRANSCO!E71+K71</f>
        <v>0.4</v>
      </c>
      <c r="M71" s="84">
        <f>+[1]TETCO_TRANSCO!F71</f>
        <v>0.02</v>
      </c>
      <c r="N71" s="81">
        <f t="shared" si="5"/>
        <v>0.43</v>
      </c>
      <c r="O71" s="85">
        <f t="shared" si="12"/>
        <v>0.39</v>
      </c>
      <c r="P71" s="86">
        <f t="shared" si="11"/>
        <v>0.04</v>
      </c>
      <c r="Q71" s="85">
        <v>1.05</v>
      </c>
    </row>
    <row r="72" spans="1:17" x14ac:dyDescent="0.2">
      <c r="A72" s="80">
        <v>38596</v>
      </c>
      <c r="B72" s="81">
        <f>+[1]Listen!C68</f>
        <v>0</v>
      </c>
      <c r="C72" s="10"/>
      <c r="D72" s="100">
        <f t="shared" si="2"/>
        <v>0.308</v>
      </c>
      <c r="E72" s="86">
        <f t="shared" si="14"/>
        <v>0.29399999999999998</v>
      </c>
      <c r="F72" s="84">
        <f t="shared" si="13"/>
        <v>1.4E-2</v>
      </c>
      <c r="G72" s="81">
        <f t="shared" si="3"/>
        <v>0</v>
      </c>
      <c r="H72" s="85">
        <v>0</v>
      </c>
      <c r="I72" s="86">
        <v>0</v>
      </c>
      <c r="J72" s="100">
        <f t="shared" si="4"/>
        <v>0.41750000000000004</v>
      </c>
      <c r="K72" s="109"/>
      <c r="L72" s="86">
        <f>+[1]TETCO_TRANSCO!E72+K72</f>
        <v>0.39750000000000002</v>
      </c>
      <c r="M72" s="84">
        <f>+[1]TETCO_TRANSCO!F72</f>
        <v>0.02</v>
      </c>
      <c r="N72" s="81">
        <f t="shared" si="5"/>
        <v>0.42749999999999999</v>
      </c>
      <c r="O72" s="85">
        <f t="shared" si="12"/>
        <v>0.38750000000000001</v>
      </c>
      <c r="P72" s="86">
        <f t="shared" si="11"/>
        <v>0.04</v>
      </c>
      <c r="Q72" s="85">
        <v>0.75</v>
      </c>
    </row>
    <row r="73" spans="1:17" x14ac:dyDescent="0.2">
      <c r="A73" s="80">
        <v>38626</v>
      </c>
      <c r="B73" s="81">
        <f>+[1]Listen!C69</f>
        <v>0</v>
      </c>
      <c r="C73" s="10"/>
      <c r="D73" s="100">
        <f t="shared" si="2"/>
        <v>0.308</v>
      </c>
      <c r="E73" s="86">
        <f t="shared" si="14"/>
        <v>0.29399999999999998</v>
      </c>
      <c r="F73" s="84">
        <f t="shared" si="13"/>
        <v>1.4E-2</v>
      </c>
      <c r="G73" s="81">
        <f t="shared" si="3"/>
        <v>0</v>
      </c>
      <c r="H73" s="85">
        <v>0</v>
      </c>
      <c r="I73" s="86">
        <v>0</v>
      </c>
      <c r="J73" s="100">
        <f t="shared" si="4"/>
        <v>0.42000000000000004</v>
      </c>
      <c r="K73" s="109"/>
      <c r="L73" s="86">
        <f>+[1]TETCO_TRANSCO!E73+K73</f>
        <v>0.4</v>
      </c>
      <c r="M73" s="84">
        <f>+[1]TETCO_TRANSCO!F73</f>
        <v>0.02</v>
      </c>
      <c r="N73" s="81">
        <f t="shared" si="5"/>
        <v>0.43</v>
      </c>
      <c r="O73" s="85">
        <f t="shared" si="12"/>
        <v>0.39</v>
      </c>
      <c r="P73" s="86">
        <f t="shared" si="11"/>
        <v>0.04</v>
      </c>
      <c r="Q73" s="85">
        <v>0.45</v>
      </c>
    </row>
    <row r="74" spans="1:17" x14ac:dyDescent="0.2">
      <c r="A74" s="80">
        <v>38657</v>
      </c>
      <c r="B74" s="81">
        <f>+[1]Listen!C70</f>
        <v>0</v>
      </c>
      <c r="C74" s="10"/>
      <c r="D74" s="101">
        <f t="shared" ref="D74:D137" si="15">E74+F74</f>
        <v>1.1080000000000001</v>
      </c>
      <c r="E74" s="83">
        <f t="shared" si="14"/>
        <v>1.0940000000000001</v>
      </c>
      <c r="F74" s="88">
        <f t="shared" si="13"/>
        <v>1.4E-2</v>
      </c>
      <c r="G74" s="102">
        <f t="shared" ref="G74:G137" si="16">H74+I74</f>
        <v>0</v>
      </c>
      <c r="H74" s="82">
        <v>0</v>
      </c>
      <c r="I74" s="83">
        <v>0</v>
      </c>
      <c r="J74" s="101">
        <f t="shared" ref="J74:J137" si="17">L74+M74</f>
        <v>0.55500000000000005</v>
      </c>
      <c r="K74" s="109">
        <v>-0.05</v>
      </c>
      <c r="L74" s="83">
        <f>+[1]TETCO_TRANSCO!E74+K74</f>
        <v>0.505</v>
      </c>
      <c r="M74" s="88">
        <f>+[1]TETCO_TRANSCO!F74</f>
        <v>0.05</v>
      </c>
      <c r="N74" s="102">
        <f t="shared" ref="N74:N137" si="18">O74+P74</f>
        <v>0.56499999999999995</v>
      </c>
      <c r="O74" s="82">
        <f t="shared" si="12"/>
        <v>0.495</v>
      </c>
      <c r="P74" s="83">
        <f t="shared" ref="P74:P105" si="19">M74+0.02</f>
        <v>7.0000000000000007E-2</v>
      </c>
      <c r="Q74" s="82">
        <v>0.45</v>
      </c>
    </row>
    <row r="75" spans="1:17" x14ac:dyDescent="0.2">
      <c r="A75" s="80">
        <v>38687</v>
      </c>
      <c r="B75" s="81">
        <f>+[1]Listen!C71</f>
        <v>0</v>
      </c>
      <c r="C75" s="10"/>
      <c r="D75" s="100">
        <f t="shared" si="15"/>
        <v>1.1100000000000001</v>
      </c>
      <c r="E75" s="86">
        <f t="shared" si="14"/>
        <v>1.0940000000000001</v>
      </c>
      <c r="F75" s="84">
        <f t="shared" si="13"/>
        <v>1.6E-2</v>
      </c>
      <c r="G75" s="81">
        <f t="shared" si="16"/>
        <v>0</v>
      </c>
      <c r="H75" s="85">
        <v>0</v>
      </c>
      <c r="I75" s="86">
        <v>0</v>
      </c>
      <c r="J75" s="100">
        <f t="shared" si="17"/>
        <v>0.89000000000000012</v>
      </c>
      <c r="K75" s="109">
        <v>-7.0000000000000007E-2</v>
      </c>
      <c r="L75" s="86">
        <f>+[1]TETCO_TRANSCO!E75+K75</f>
        <v>0.84000000000000008</v>
      </c>
      <c r="M75" s="84">
        <f>+[1]TETCO_TRANSCO!F75</f>
        <v>0.05</v>
      </c>
      <c r="N75" s="81">
        <f t="shared" si="18"/>
        <v>0.90000000000000013</v>
      </c>
      <c r="O75" s="85">
        <f t="shared" si="12"/>
        <v>0.83000000000000007</v>
      </c>
      <c r="P75" s="86">
        <f t="shared" si="19"/>
        <v>7.0000000000000007E-2</v>
      </c>
      <c r="Q75" s="85">
        <v>0.4</v>
      </c>
    </row>
    <row r="76" spans="1:17" x14ac:dyDescent="0.2">
      <c r="A76" s="80">
        <v>38718</v>
      </c>
      <c r="B76" s="81">
        <f>+[1]Listen!C72</f>
        <v>0</v>
      </c>
      <c r="C76" s="10"/>
      <c r="D76" s="100">
        <f t="shared" si="15"/>
        <v>1.1100000000000001</v>
      </c>
      <c r="E76" s="86">
        <f t="shared" si="14"/>
        <v>1.0940000000000001</v>
      </c>
      <c r="F76" s="84">
        <f t="shared" si="13"/>
        <v>1.6E-2</v>
      </c>
      <c r="G76" s="81">
        <f t="shared" si="16"/>
        <v>0</v>
      </c>
      <c r="H76" s="85">
        <v>0</v>
      </c>
      <c r="I76" s="86">
        <v>0</v>
      </c>
      <c r="J76" s="100">
        <f t="shared" si="17"/>
        <v>1.1849999999999998</v>
      </c>
      <c r="K76" s="109">
        <v>-0.08</v>
      </c>
      <c r="L76" s="86">
        <f>+[1]TETCO_TRANSCO!E76+K76</f>
        <v>1.1349999999999998</v>
      </c>
      <c r="M76" s="84">
        <f>+[1]TETCO_TRANSCO!F76</f>
        <v>0.05</v>
      </c>
      <c r="N76" s="81">
        <f t="shared" si="18"/>
        <v>1.1949999999999998</v>
      </c>
      <c r="O76" s="85">
        <f t="shared" si="12"/>
        <v>1.1249999999999998</v>
      </c>
      <c r="P76" s="86">
        <f t="shared" si="19"/>
        <v>7.0000000000000007E-2</v>
      </c>
      <c r="Q76" s="85">
        <v>0.35</v>
      </c>
    </row>
    <row r="77" spans="1:17" x14ac:dyDescent="0.2">
      <c r="A77" s="80">
        <v>38749</v>
      </c>
      <c r="B77" s="81">
        <f>+[1]Listen!C73</f>
        <v>0</v>
      </c>
      <c r="C77" s="10"/>
      <c r="D77" s="100">
        <f t="shared" si="15"/>
        <v>1.1000000000000001</v>
      </c>
      <c r="E77" s="86">
        <f t="shared" si="14"/>
        <v>1.0840000000000001</v>
      </c>
      <c r="F77" s="84">
        <f t="shared" si="13"/>
        <v>1.6E-2</v>
      </c>
      <c r="G77" s="81">
        <f t="shared" si="16"/>
        <v>0</v>
      </c>
      <c r="H77" s="85">
        <v>0</v>
      </c>
      <c r="I77" s="86">
        <v>0</v>
      </c>
      <c r="J77" s="100">
        <f t="shared" si="17"/>
        <v>1.1849999999999998</v>
      </c>
      <c r="K77" s="109">
        <v>-0.08</v>
      </c>
      <c r="L77" s="86">
        <f>+[1]TETCO_TRANSCO!E77+K77</f>
        <v>1.1349999999999998</v>
      </c>
      <c r="M77" s="84">
        <f>+[1]TETCO_TRANSCO!F77</f>
        <v>0.05</v>
      </c>
      <c r="N77" s="81">
        <f t="shared" si="18"/>
        <v>1.1949999999999998</v>
      </c>
      <c r="O77" s="85">
        <f t="shared" si="12"/>
        <v>1.1249999999999998</v>
      </c>
      <c r="P77" s="86">
        <f t="shared" si="19"/>
        <v>7.0000000000000007E-2</v>
      </c>
      <c r="Q77" s="85">
        <v>0.35</v>
      </c>
    </row>
    <row r="78" spans="1:17" x14ac:dyDescent="0.2">
      <c r="A78" s="80">
        <v>38777</v>
      </c>
      <c r="B78" s="81">
        <f>+[1]Listen!C74</f>
        <v>0</v>
      </c>
      <c r="C78" s="10"/>
      <c r="D78" s="100">
        <f t="shared" si="15"/>
        <v>1.1000000000000001</v>
      </c>
      <c r="E78" s="86">
        <f t="shared" si="14"/>
        <v>1.0840000000000001</v>
      </c>
      <c r="F78" s="84">
        <f t="shared" si="13"/>
        <v>1.6E-2</v>
      </c>
      <c r="G78" s="81">
        <f t="shared" si="16"/>
        <v>0</v>
      </c>
      <c r="H78" s="85">
        <v>0</v>
      </c>
      <c r="I78" s="86">
        <v>0</v>
      </c>
      <c r="J78" s="100">
        <f t="shared" si="17"/>
        <v>0.65500000000000003</v>
      </c>
      <c r="K78" s="109">
        <v>-0.05</v>
      </c>
      <c r="L78" s="86">
        <f>+[1]TETCO_TRANSCO!E78+K78</f>
        <v>0.60499999999999998</v>
      </c>
      <c r="M78" s="84">
        <f>+[1]TETCO_TRANSCO!F78</f>
        <v>0.05</v>
      </c>
      <c r="N78" s="81">
        <f t="shared" si="18"/>
        <v>0.66500000000000004</v>
      </c>
      <c r="O78" s="85">
        <f t="shared" si="12"/>
        <v>0.59499999999999997</v>
      </c>
      <c r="P78" s="86">
        <f t="shared" si="19"/>
        <v>7.0000000000000007E-2</v>
      </c>
      <c r="Q78" s="85">
        <v>0.4</v>
      </c>
    </row>
    <row r="79" spans="1:17" x14ac:dyDescent="0.2">
      <c r="A79" s="80">
        <v>38808</v>
      </c>
      <c r="B79" s="81">
        <f>+[1]Listen!C75</f>
        <v>0</v>
      </c>
      <c r="C79" s="10"/>
      <c r="D79" s="101">
        <f t="shared" si="15"/>
        <v>0.312</v>
      </c>
      <c r="E79" s="83">
        <f t="shared" si="14"/>
        <v>0.29599999999999999</v>
      </c>
      <c r="F79" s="88">
        <f t="shared" si="13"/>
        <v>1.6E-2</v>
      </c>
      <c r="G79" s="102">
        <f t="shared" si="16"/>
        <v>0</v>
      </c>
      <c r="H79" s="82">
        <v>0</v>
      </c>
      <c r="I79" s="83">
        <v>0</v>
      </c>
      <c r="J79" s="101">
        <f t="shared" si="17"/>
        <v>0.45500000000000002</v>
      </c>
      <c r="K79" s="109"/>
      <c r="L79" s="83">
        <f>+[1]TETCO_TRANSCO!E79+K79</f>
        <v>0.435</v>
      </c>
      <c r="M79" s="88">
        <f>+[1]TETCO_TRANSCO!F79</f>
        <v>0.02</v>
      </c>
      <c r="N79" s="102">
        <f t="shared" si="18"/>
        <v>0.46499999999999997</v>
      </c>
      <c r="O79" s="82">
        <f t="shared" si="12"/>
        <v>0.42499999999999999</v>
      </c>
      <c r="P79" s="83">
        <f t="shared" si="19"/>
        <v>0.04</v>
      </c>
      <c r="Q79" s="82">
        <v>0.6</v>
      </c>
    </row>
    <row r="80" spans="1:17" x14ac:dyDescent="0.2">
      <c r="A80" s="80">
        <v>38838</v>
      </c>
      <c r="B80" s="81">
        <f>+[1]Listen!C76</f>
        <v>0</v>
      </c>
      <c r="C80" s="10"/>
      <c r="D80" s="100">
        <f t="shared" si="15"/>
        <v>0.312</v>
      </c>
      <c r="E80" s="86">
        <f t="shared" si="14"/>
        <v>0.29599999999999999</v>
      </c>
      <c r="F80" s="84">
        <f t="shared" si="13"/>
        <v>1.6E-2</v>
      </c>
      <c r="G80" s="81">
        <f t="shared" si="16"/>
        <v>0</v>
      </c>
      <c r="H80" s="85">
        <v>0</v>
      </c>
      <c r="I80" s="86">
        <v>0</v>
      </c>
      <c r="J80" s="100">
        <f t="shared" si="17"/>
        <v>0.40500000000000003</v>
      </c>
      <c r="K80" s="109"/>
      <c r="L80" s="86">
        <f>+[1]TETCO_TRANSCO!E80+K80</f>
        <v>0.38500000000000001</v>
      </c>
      <c r="M80" s="84">
        <f>+[1]TETCO_TRANSCO!F80</f>
        <v>0.02</v>
      </c>
      <c r="N80" s="81">
        <f t="shared" si="18"/>
        <v>0.41499999999999998</v>
      </c>
      <c r="O80" s="85">
        <f t="shared" si="12"/>
        <v>0.375</v>
      </c>
      <c r="P80" s="86">
        <f t="shared" si="19"/>
        <v>0.04</v>
      </c>
      <c r="Q80" s="85">
        <v>0.75</v>
      </c>
    </row>
    <row r="81" spans="1:17" x14ac:dyDescent="0.2">
      <c r="A81" s="80">
        <v>38869</v>
      </c>
      <c r="B81" s="81">
        <f>+[1]Listen!C77</f>
        <v>0</v>
      </c>
      <c r="C81" s="10"/>
      <c r="D81" s="100">
        <f t="shared" si="15"/>
        <v>0.312</v>
      </c>
      <c r="E81" s="86">
        <f t="shared" si="14"/>
        <v>0.29599999999999999</v>
      </c>
      <c r="F81" s="84">
        <f t="shared" si="13"/>
        <v>1.6E-2</v>
      </c>
      <c r="G81" s="81">
        <f t="shared" si="16"/>
        <v>0</v>
      </c>
      <c r="H81" s="85">
        <v>0</v>
      </c>
      <c r="I81" s="86">
        <v>0</v>
      </c>
      <c r="J81" s="100">
        <f t="shared" si="17"/>
        <v>0.40500000000000003</v>
      </c>
      <c r="K81" s="109"/>
      <c r="L81" s="86">
        <f>+[1]TETCO_TRANSCO!E81+K81</f>
        <v>0.38500000000000001</v>
      </c>
      <c r="M81" s="84">
        <f>+[1]TETCO_TRANSCO!F81</f>
        <v>0.02</v>
      </c>
      <c r="N81" s="81">
        <f t="shared" si="18"/>
        <v>0.41499999999999998</v>
      </c>
      <c r="O81" s="85">
        <f t="shared" si="12"/>
        <v>0.375</v>
      </c>
      <c r="P81" s="86">
        <f t="shared" si="19"/>
        <v>0.04</v>
      </c>
      <c r="Q81" s="85">
        <v>0.85</v>
      </c>
    </row>
    <row r="82" spans="1:17" x14ac:dyDescent="0.2">
      <c r="A82" s="80">
        <v>38899</v>
      </c>
      <c r="B82" s="81">
        <f>+[1]Listen!C78</f>
        <v>0</v>
      </c>
      <c r="C82" s="10"/>
      <c r="D82" s="100">
        <f t="shared" si="15"/>
        <v>0.312</v>
      </c>
      <c r="E82" s="86">
        <f t="shared" si="14"/>
        <v>0.29599999999999999</v>
      </c>
      <c r="F82" s="84">
        <f t="shared" si="13"/>
        <v>1.6E-2</v>
      </c>
      <c r="G82" s="81">
        <f t="shared" si="16"/>
        <v>0</v>
      </c>
      <c r="H82" s="85">
        <v>0</v>
      </c>
      <c r="I82" s="86">
        <v>0</v>
      </c>
      <c r="J82" s="100">
        <f t="shared" si="17"/>
        <v>0.41750000000000004</v>
      </c>
      <c r="K82" s="109"/>
      <c r="L82" s="86">
        <f>+[1]TETCO_TRANSCO!E82+K82</f>
        <v>0.39750000000000002</v>
      </c>
      <c r="M82" s="84">
        <f>+[1]TETCO_TRANSCO!F82</f>
        <v>0.02</v>
      </c>
      <c r="N82" s="81">
        <f t="shared" si="18"/>
        <v>0.42749999999999999</v>
      </c>
      <c r="O82" s="85">
        <f t="shared" ref="O82:O109" si="20">L82-0.01</f>
        <v>0.38750000000000001</v>
      </c>
      <c r="P82" s="86">
        <f t="shared" si="19"/>
        <v>0.04</v>
      </c>
      <c r="Q82" s="85">
        <v>1.05</v>
      </c>
    </row>
    <row r="83" spans="1:17" x14ac:dyDescent="0.2">
      <c r="A83" s="80">
        <v>38930</v>
      </c>
      <c r="B83" s="81">
        <f>+[1]Listen!C79</f>
        <v>0</v>
      </c>
      <c r="C83" s="10"/>
      <c r="D83" s="100">
        <f t="shared" si="15"/>
        <v>0.312</v>
      </c>
      <c r="E83" s="86">
        <f t="shared" si="14"/>
        <v>0.29599999999999999</v>
      </c>
      <c r="F83" s="84">
        <f t="shared" si="13"/>
        <v>1.6E-2</v>
      </c>
      <c r="G83" s="81">
        <f t="shared" si="16"/>
        <v>0</v>
      </c>
      <c r="H83" s="85">
        <v>0</v>
      </c>
      <c r="I83" s="86">
        <v>0</v>
      </c>
      <c r="J83" s="100">
        <f t="shared" si="17"/>
        <v>0.42000000000000004</v>
      </c>
      <c r="K83" s="109"/>
      <c r="L83" s="86">
        <f>+[1]TETCO_TRANSCO!E83+K83</f>
        <v>0.4</v>
      </c>
      <c r="M83" s="84">
        <f>+[1]TETCO_TRANSCO!F83</f>
        <v>0.02</v>
      </c>
      <c r="N83" s="81">
        <f t="shared" si="18"/>
        <v>0.43</v>
      </c>
      <c r="O83" s="85">
        <f t="shared" si="20"/>
        <v>0.39</v>
      </c>
      <c r="P83" s="86">
        <f t="shared" si="19"/>
        <v>0.04</v>
      </c>
      <c r="Q83" s="85">
        <v>1.05</v>
      </c>
    </row>
    <row r="84" spans="1:17" x14ac:dyDescent="0.2">
      <c r="A84" s="80">
        <v>38961</v>
      </c>
      <c r="B84" s="81">
        <f>+[1]Listen!C80</f>
        <v>0</v>
      </c>
      <c r="C84" s="10"/>
      <c r="D84" s="100">
        <f t="shared" si="15"/>
        <v>0.312</v>
      </c>
      <c r="E84" s="86">
        <f t="shared" si="14"/>
        <v>0.29599999999999999</v>
      </c>
      <c r="F84" s="84">
        <f t="shared" si="13"/>
        <v>1.6E-2</v>
      </c>
      <c r="G84" s="81">
        <f t="shared" si="16"/>
        <v>0</v>
      </c>
      <c r="H84" s="85">
        <v>0</v>
      </c>
      <c r="I84" s="86">
        <v>0</v>
      </c>
      <c r="J84" s="100">
        <f t="shared" si="17"/>
        <v>0.41750000000000004</v>
      </c>
      <c r="K84" s="109"/>
      <c r="L84" s="86">
        <f>+[1]TETCO_TRANSCO!E84+K84</f>
        <v>0.39750000000000002</v>
      </c>
      <c r="M84" s="84">
        <f>+[1]TETCO_TRANSCO!F84</f>
        <v>0.02</v>
      </c>
      <c r="N84" s="81">
        <f t="shared" si="18"/>
        <v>0.42749999999999999</v>
      </c>
      <c r="O84" s="85">
        <f t="shared" si="20"/>
        <v>0.38750000000000001</v>
      </c>
      <c r="P84" s="86">
        <f t="shared" si="19"/>
        <v>0.04</v>
      </c>
      <c r="Q84" s="85">
        <v>0.75</v>
      </c>
    </row>
    <row r="85" spans="1:17" x14ac:dyDescent="0.2">
      <c r="A85" s="80">
        <v>38991</v>
      </c>
      <c r="B85" s="81">
        <f>+[1]Listen!C81</f>
        <v>0</v>
      </c>
      <c r="C85" s="10"/>
      <c r="D85" s="100">
        <f t="shared" si="15"/>
        <v>0.312</v>
      </c>
      <c r="E85" s="86">
        <f t="shared" si="14"/>
        <v>0.29599999999999999</v>
      </c>
      <c r="F85" s="84">
        <f t="shared" ref="F85:F112" si="21">F73+0.002</f>
        <v>1.6E-2</v>
      </c>
      <c r="G85" s="81">
        <f t="shared" si="16"/>
        <v>0</v>
      </c>
      <c r="H85" s="85">
        <v>0</v>
      </c>
      <c r="I85" s="86">
        <v>0</v>
      </c>
      <c r="J85" s="100">
        <f t="shared" si="17"/>
        <v>0.42000000000000004</v>
      </c>
      <c r="K85" s="109"/>
      <c r="L85" s="86">
        <f>+[1]TETCO_TRANSCO!E85+K85</f>
        <v>0.4</v>
      </c>
      <c r="M85" s="84">
        <f>+[1]TETCO_TRANSCO!F85</f>
        <v>0.02</v>
      </c>
      <c r="N85" s="81">
        <f t="shared" si="18"/>
        <v>0.43</v>
      </c>
      <c r="O85" s="85">
        <f t="shared" si="20"/>
        <v>0.39</v>
      </c>
      <c r="P85" s="86">
        <f t="shared" si="19"/>
        <v>0.04</v>
      </c>
      <c r="Q85" s="85">
        <v>0.45</v>
      </c>
    </row>
    <row r="86" spans="1:17" x14ac:dyDescent="0.2">
      <c r="A86" s="80">
        <v>39022</v>
      </c>
      <c r="B86" s="81">
        <f>+[1]Listen!C82</f>
        <v>0</v>
      </c>
      <c r="C86" s="10"/>
      <c r="D86" s="101">
        <f t="shared" si="15"/>
        <v>1.1120000000000001</v>
      </c>
      <c r="E86" s="83">
        <f t="shared" si="14"/>
        <v>1.0960000000000001</v>
      </c>
      <c r="F86" s="88">
        <f t="shared" si="21"/>
        <v>1.6E-2</v>
      </c>
      <c r="G86" s="102">
        <f t="shared" si="16"/>
        <v>0</v>
      </c>
      <c r="H86" s="82">
        <v>0</v>
      </c>
      <c r="I86" s="83">
        <v>0</v>
      </c>
      <c r="J86" s="101">
        <f t="shared" si="17"/>
        <v>0.55500000000000005</v>
      </c>
      <c r="K86" s="109">
        <v>-0.05</v>
      </c>
      <c r="L86" s="83">
        <f>+[1]TETCO_TRANSCO!E86+K86</f>
        <v>0.505</v>
      </c>
      <c r="M86" s="88">
        <f>+[1]TETCO_TRANSCO!F86</f>
        <v>0.05</v>
      </c>
      <c r="N86" s="102">
        <f t="shared" si="18"/>
        <v>0.56499999999999995</v>
      </c>
      <c r="O86" s="82">
        <f t="shared" si="20"/>
        <v>0.495</v>
      </c>
      <c r="P86" s="83">
        <f t="shared" si="19"/>
        <v>7.0000000000000007E-2</v>
      </c>
      <c r="Q86" s="82">
        <v>0.45</v>
      </c>
    </row>
    <row r="87" spans="1:17" x14ac:dyDescent="0.2">
      <c r="A87" s="80">
        <v>39052</v>
      </c>
      <c r="B87" s="81">
        <f>+[1]Listen!C83</f>
        <v>0</v>
      </c>
      <c r="C87" s="10"/>
      <c r="D87" s="100">
        <f t="shared" si="15"/>
        <v>1.1140000000000001</v>
      </c>
      <c r="E87" s="86">
        <f t="shared" ref="E87:E112" si="22">E75+0.002</f>
        <v>1.0960000000000001</v>
      </c>
      <c r="F87" s="84">
        <f t="shared" si="21"/>
        <v>1.8000000000000002E-2</v>
      </c>
      <c r="G87" s="81">
        <f t="shared" si="16"/>
        <v>0</v>
      </c>
      <c r="H87" s="85">
        <v>0</v>
      </c>
      <c r="I87" s="86">
        <v>0</v>
      </c>
      <c r="J87" s="100">
        <f t="shared" si="17"/>
        <v>0.89000000000000012</v>
      </c>
      <c r="K87" s="109">
        <v>-7.0000000000000007E-2</v>
      </c>
      <c r="L87" s="86">
        <f>+[1]TETCO_TRANSCO!E87+K87</f>
        <v>0.84000000000000008</v>
      </c>
      <c r="M87" s="84">
        <f>+[1]TETCO_TRANSCO!F87</f>
        <v>0.05</v>
      </c>
      <c r="N87" s="81">
        <f t="shared" si="18"/>
        <v>0.90000000000000013</v>
      </c>
      <c r="O87" s="85">
        <f t="shared" si="20"/>
        <v>0.83000000000000007</v>
      </c>
      <c r="P87" s="86">
        <f t="shared" si="19"/>
        <v>7.0000000000000007E-2</v>
      </c>
      <c r="Q87" s="85">
        <v>0.4</v>
      </c>
    </row>
    <row r="88" spans="1:17" x14ac:dyDescent="0.2">
      <c r="A88" s="80">
        <v>39083</v>
      </c>
      <c r="B88" s="81">
        <f>+[1]Listen!C84</f>
        <v>0</v>
      </c>
      <c r="C88" s="10"/>
      <c r="D88" s="100">
        <f t="shared" si="15"/>
        <v>1.1140000000000001</v>
      </c>
      <c r="E88" s="86">
        <f t="shared" si="22"/>
        <v>1.0960000000000001</v>
      </c>
      <c r="F88" s="84">
        <f t="shared" si="21"/>
        <v>1.8000000000000002E-2</v>
      </c>
      <c r="G88" s="81">
        <f t="shared" si="16"/>
        <v>0</v>
      </c>
      <c r="H88" s="85">
        <v>0</v>
      </c>
      <c r="I88" s="86">
        <v>0</v>
      </c>
      <c r="J88" s="100">
        <f t="shared" si="17"/>
        <v>1.1849999999999998</v>
      </c>
      <c r="K88" s="109">
        <v>-0.08</v>
      </c>
      <c r="L88" s="86">
        <f>+[1]TETCO_TRANSCO!E88+K88</f>
        <v>1.1349999999999998</v>
      </c>
      <c r="M88" s="84">
        <f>+[1]TETCO_TRANSCO!F88</f>
        <v>0.05</v>
      </c>
      <c r="N88" s="81">
        <f t="shared" si="18"/>
        <v>1.1949999999999998</v>
      </c>
      <c r="O88" s="85">
        <f t="shared" si="20"/>
        <v>1.1249999999999998</v>
      </c>
      <c r="P88" s="86">
        <f t="shared" si="19"/>
        <v>7.0000000000000007E-2</v>
      </c>
      <c r="Q88" s="85">
        <v>0.35</v>
      </c>
    </row>
    <row r="89" spans="1:17" x14ac:dyDescent="0.2">
      <c r="A89" s="80">
        <v>39114</v>
      </c>
      <c r="B89" s="81">
        <f>+[1]Listen!C85</f>
        <v>0</v>
      </c>
      <c r="C89" s="10"/>
      <c r="D89" s="100">
        <f t="shared" si="15"/>
        <v>1.1040000000000001</v>
      </c>
      <c r="E89" s="86">
        <f t="shared" si="22"/>
        <v>1.0860000000000001</v>
      </c>
      <c r="F89" s="84">
        <f t="shared" si="21"/>
        <v>1.8000000000000002E-2</v>
      </c>
      <c r="G89" s="81">
        <f t="shared" si="16"/>
        <v>0</v>
      </c>
      <c r="H89" s="85">
        <v>0</v>
      </c>
      <c r="I89" s="86">
        <v>0</v>
      </c>
      <c r="J89" s="100">
        <f t="shared" si="17"/>
        <v>1.1849999999999998</v>
      </c>
      <c r="K89" s="109">
        <v>-0.08</v>
      </c>
      <c r="L89" s="86">
        <f>+[1]TETCO_TRANSCO!E89+K89</f>
        <v>1.1349999999999998</v>
      </c>
      <c r="M89" s="84">
        <f>+[1]TETCO_TRANSCO!F89</f>
        <v>0.05</v>
      </c>
      <c r="N89" s="81">
        <f t="shared" si="18"/>
        <v>1.1949999999999998</v>
      </c>
      <c r="O89" s="85">
        <f t="shared" si="20"/>
        <v>1.1249999999999998</v>
      </c>
      <c r="P89" s="86">
        <f t="shared" si="19"/>
        <v>7.0000000000000007E-2</v>
      </c>
      <c r="Q89" s="85">
        <v>0.35</v>
      </c>
    </row>
    <row r="90" spans="1:17" x14ac:dyDescent="0.2">
      <c r="A90" s="80">
        <v>39142</v>
      </c>
      <c r="B90" s="81">
        <f>+[1]Listen!C86</f>
        <v>0</v>
      </c>
      <c r="C90" s="10"/>
      <c r="D90" s="100">
        <f t="shared" si="15"/>
        <v>1.1040000000000001</v>
      </c>
      <c r="E90" s="86">
        <f t="shared" si="22"/>
        <v>1.0860000000000001</v>
      </c>
      <c r="F90" s="84">
        <f t="shared" si="21"/>
        <v>1.8000000000000002E-2</v>
      </c>
      <c r="G90" s="81">
        <f t="shared" si="16"/>
        <v>0</v>
      </c>
      <c r="H90" s="85">
        <v>0</v>
      </c>
      <c r="I90" s="86">
        <v>0</v>
      </c>
      <c r="J90" s="100">
        <f t="shared" si="17"/>
        <v>0.65500000000000003</v>
      </c>
      <c r="K90" s="109">
        <v>-0.05</v>
      </c>
      <c r="L90" s="86">
        <f>+[1]TETCO_TRANSCO!E90+K90</f>
        <v>0.60499999999999998</v>
      </c>
      <c r="M90" s="84">
        <f>+[1]TETCO_TRANSCO!F90</f>
        <v>0.05</v>
      </c>
      <c r="N90" s="81">
        <f t="shared" si="18"/>
        <v>0.66500000000000004</v>
      </c>
      <c r="O90" s="85">
        <f t="shared" si="20"/>
        <v>0.59499999999999997</v>
      </c>
      <c r="P90" s="86">
        <f t="shared" si="19"/>
        <v>7.0000000000000007E-2</v>
      </c>
      <c r="Q90" s="85">
        <v>0.4</v>
      </c>
    </row>
    <row r="91" spans="1:17" x14ac:dyDescent="0.2">
      <c r="A91" s="80">
        <v>39173</v>
      </c>
      <c r="B91" s="81">
        <f>+[1]Listen!C87</f>
        <v>0</v>
      </c>
      <c r="C91" s="10"/>
      <c r="D91" s="101">
        <f t="shared" si="15"/>
        <v>0.316</v>
      </c>
      <c r="E91" s="83">
        <f t="shared" si="22"/>
        <v>0.29799999999999999</v>
      </c>
      <c r="F91" s="88">
        <f t="shared" si="21"/>
        <v>1.8000000000000002E-2</v>
      </c>
      <c r="G91" s="102">
        <f t="shared" si="16"/>
        <v>0</v>
      </c>
      <c r="H91" s="82">
        <v>0</v>
      </c>
      <c r="I91" s="83">
        <v>0</v>
      </c>
      <c r="J91" s="101">
        <f t="shared" si="17"/>
        <v>0.45500000000000002</v>
      </c>
      <c r="K91" s="109"/>
      <c r="L91" s="83">
        <f>+[1]TETCO_TRANSCO!E91+K91</f>
        <v>0.435</v>
      </c>
      <c r="M91" s="88">
        <f>+[1]TETCO_TRANSCO!F91</f>
        <v>0.02</v>
      </c>
      <c r="N91" s="102">
        <f t="shared" si="18"/>
        <v>0.46499999999999997</v>
      </c>
      <c r="O91" s="82">
        <f t="shared" si="20"/>
        <v>0.42499999999999999</v>
      </c>
      <c r="P91" s="83">
        <f t="shared" si="19"/>
        <v>0.04</v>
      </c>
      <c r="Q91" s="82">
        <v>0.6</v>
      </c>
    </row>
    <row r="92" spans="1:17" x14ac:dyDescent="0.2">
      <c r="A92" s="80">
        <v>39203</v>
      </c>
      <c r="B92" s="81">
        <f>+[1]Listen!C88</f>
        <v>0</v>
      </c>
      <c r="C92" s="10"/>
      <c r="D92" s="100">
        <f t="shared" si="15"/>
        <v>0.316</v>
      </c>
      <c r="E92" s="86">
        <f t="shared" si="22"/>
        <v>0.29799999999999999</v>
      </c>
      <c r="F92" s="84">
        <f t="shared" si="21"/>
        <v>1.8000000000000002E-2</v>
      </c>
      <c r="G92" s="81">
        <f t="shared" si="16"/>
        <v>0</v>
      </c>
      <c r="H92" s="85">
        <v>0</v>
      </c>
      <c r="I92" s="86">
        <v>0</v>
      </c>
      <c r="J92" s="100">
        <f t="shared" si="17"/>
        <v>0.40500000000000003</v>
      </c>
      <c r="K92" s="109"/>
      <c r="L92" s="86">
        <f>+[1]TETCO_TRANSCO!E92+K92</f>
        <v>0.38500000000000001</v>
      </c>
      <c r="M92" s="84">
        <f>+[1]TETCO_TRANSCO!F92</f>
        <v>0.02</v>
      </c>
      <c r="N92" s="81">
        <f t="shared" si="18"/>
        <v>0.41499999999999998</v>
      </c>
      <c r="O92" s="85">
        <f t="shared" si="20"/>
        <v>0.375</v>
      </c>
      <c r="P92" s="86">
        <f t="shared" si="19"/>
        <v>0.04</v>
      </c>
      <c r="Q92" s="85">
        <v>0.75</v>
      </c>
    </row>
    <row r="93" spans="1:17" x14ac:dyDescent="0.2">
      <c r="A93" s="80">
        <v>39234</v>
      </c>
      <c r="B93" s="81">
        <f>+[1]Listen!C89</f>
        <v>0</v>
      </c>
      <c r="C93" s="10"/>
      <c r="D93" s="100">
        <f t="shared" si="15"/>
        <v>0.316</v>
      </c>
      <c r="E93" s="86">
        <f t="shared" si="22"/>
        <v>0.29799999999999999</v>
      </c>
      <c r="F93" s="84">
        <f t="shared" si="21"/>
        <v>1.8000000000000002E-2</v>
      </c>
      <c r="G93" s="81">
        <f t="shared" si="16"/>
        <v>0</v>
      </c>
      <c r="H93" s="85">
        <v>0</v>
      </c>
      <c r="I93" s="86">
        <v>0</v>
      </c>
      <c r="J93" s="100">
        <f t="shared" si="17"/>
        <v>0.40500000000000003</v>
      </c>
      <c r="K93" s="109"/>
      <c r="L93" s="86">
        <f>+[1]TETCO_TRANSCO!E93+K93</f>
        <v>0.38500000000000001</v>
      </c>
      <c r="M93" s="84">
        <f>+[1]TETCO_TRANSCO!F93</f>
        <v>0.02</v>
      </c>
      <c r="N93" s="81">
        <f t="shared" si="18"/>
        <v>0.41499999999999998</v>
      </c>
      <c r="O93" s="85">
        <f t="shared" si="20"/>
        <v>0.375</v>
      </c>
      <c r="P93" s="86">
        <f t="shared" si="19"/>
        <v>0.04</v>
      </c>
      <c r="Q93" s="85">
        <v>0.85</v>
      </c>
    </row>
    <row r="94" spans="1:17" x14ac:dyDescent="0.2">
      <c r="A94" s="80">
        <v>39264</v>
      </c>
      <c r="B94" s="81">
        <f>+[1]Listen!C90</f>
        <v>0</v>
      </c>
      <c r="C94" s="10"/>
      <c r="D94" s="100">
        <f t="shared" si="15"/>
        <v>0.316</v>
      </c>
      <c r="E94" s="86">
        <f t="shared" si="22"/>
        <v>0.29799999999999999</v>
      </c>
      <c r="F94" s="84">
        <f t="shared" si="21"/>
        <v>1.8000000000000002E-2</v>
      </c>
      <c r="G94" s="81">
        <f t="shared" si="16"/>
        <v>0</v>
      </c>
      <c r="H94" s="85">
        <v>0</v>
      </c>
      <c r="I94" s="86">
        <v>0</v>
      </c>
      <c r="J94" s="100">
        <f t="shared" si="17"/>
        <v>0.41750000000000004</v>
      </c>
      <c r="K94" s="109"/>
      <c r="L94" s="86">
        <f>+[1]TETCO_TRANSCO!E94+K94</f>
        <v>0.39750000000000002</v>
      </c>
      <c r="M94" s="84">
        <f>+[1]TETCO_TRANSCO!F94</f>
        <v>0.02</v>
      </c>
      <c r="N94" s="81">
        <f t="shared" si="18"/>
        <v>0.42749999999999999</v>
      </c>
      <c r="O94" s="85">
        <f t="shared" si="20"/>
        <v>0.38750000000000001</v>
      </c>
      <c r="P94" s="86">
        <f t="shared" si="19"/>
        <v>0.04</v>
      </c>
      <c r="Q94" s="85">
        <v>1.05</v>
      </c>
    </row>
    <row r="95" spans="1:17" x14ac:dyDescent="0.2">
      <c r="A95" s="80">
        <v>39295</v>
      </c>
      <c r="B95" s="81">
        <f>+[1]Listen!C91</f>
        <v>0</v>
      </c>
      <c r="C95" s="10"/>
      <c r="D95" s="100">
        <f t="shared" si="15"/>
        <v>0.316</v>
      </c>
      <c r="E95" s="86">
        <f t="shared" si="22"/>
        <v>0.29799999999999999</v>
      </c>
      <c r="F95" s="84">
        <f t="shared" si="21"/>
        <v>1.8000000000000002E-2</v>
      </c>
      <c r="G95" s="81">
        <f t="shared" si="16"/>
        <v>0</v>
      </c>
      <c r="H95" s="85">
        <v>0</v>
      </c>
      <c r="I95" s="86">
        <v>0</v>
      </c>
      <c r="J95" s="100">
        <f t="shared" si="17"/>
        <v>0.42000000000000004</v>
      </c>
      <c r="K95" s="109"/>
      <c r="L95" s="86">
        <f>+[1]TETCO_TRANSCO!E95+K95</f>
        <v>0.4</v>
      </c>
      <c r="M95" s="84">
        <f>+[1]TETCO_TRANSCO!F95</f>
        <v>0.02</v>
      </c>
      <c r="N95" s="81">
        <f t="shared" si="18"/>
        <v>0.43</v>
      </c>
      <c r="O95" s="85">
        <f t="shared" si="20"/>
        <v>0.39</v>
      </c>
      <c r="P95" s="86">
        <f t="shared" si="19"/>
        <v>0.04</v>
      </c>
      <c r="Q95" s="85">
        <v>1.05</v>
      </c>
    </row>
    <row r="96" spans="1:17" x14ac:dyDescent="0.2">
      <c r="A96" s="80">
        <v>39326</v>
      </c>
      <c r="B96" s="81">
        <f>+[1]Listen!C92</f>
        <v>0</v>
      </c>
      <c r="C96" s="10"/>
      <c r="D96" s="100">
        <f t="shared" si="15"/>
        <v>0.316</v>
      </c>
      <c r="E96" s="86">
        <f t="shared" si="22"/>
        <v>0.29799999999999999</v>
      </c>
      <c r="F96" s="84">
        <f t="shared" si="21"/>
        <v>1.8000000000000002E-2</v>
      </c>
      <c r="G96" s="81">
        <f t="shared" si="16"/>
        <v>0</v>
      </c>
      <c r="H96" s="85">
        <v>0</v>
      </c>
      <c r="I96" s="86">
        <v>0</v>
      </c>
      <c r="J96" s="100">
        <f t="shared" si="17"/>
        <v>0.41750000000000004</v>
      </c>
      <c r="K96" s="109"/>
      <c r="L96" s="86">
        <f>+[1]TETCO_TRANSCO!E96+K96</f>
        <v>0.39750000000000002</v>
      </c>
      <c r="M96" s="84">
        <f>+[1]TETCO_TRANSCO!F96</f>
        <v>0.02</v>
      </c>
      <c r="N96" s="81">
        <f t="shared" si="18"/>
        <v>0.42749999999999999</v>
      </c>
      <c r="O96" s="85">
        <f t="shared" si="20"/>
        <v>0.38750000000000001</v>
      </c>
      <c r="P96" s="86">
        <f t="shared" si="19"/>
        <v>0.04</v>
      </c>
      <c r="Q96" s="85">
        <v>0.75</v>
      </c>
    </row>
    <row r="97" spans="1:17" x14ac:dyDescent="0.2">
      <c r="A97" s="80">
        <v>39356</v>
      </c>
      <c r="B97" s="81">
        <f>+[1]Listen!C93</f>
        <v>0</v>
      </c>
      <c r="C97" s="10"/>
      <c r="D97" s="100">
        <f t="shared" si="15"/>
        <v>0.316</v>
      </c>
      <c r="E97" s="86">
        <f t="shared" si="22"/>
        <v>0.29799999999999999</v>
      </c>
      <c r="F97" s="84">
        <f t="shared" si="21"/>
        <v>1.8000000000000002E-2</v>
      </c>
      <c r="G97" s="81">
        <f t="shared" si="16"/>
        <v>0</v>
      </c>
      <c r="H97" s="85">
        <v>0</v>
      </c>
      <c r="I97" s="86">
        <v>0</v>
      </c>
      <c r="J97" s="100">
        <f t="shared" si="17"/>
        <v>0.42000000000000004</v>
      </c>
      <c r="K97" s="109"/>
      <c r="L97" s="86">
        <f>+[1]TETCO_TRANSCO!E97+K97</f>
        <v>0.4</v>
      </c>
      <c r="M97" s="84">
        <f>+[1]TETCO_TRANSCO!F97</f>
        <v>0.02</v>
      </c>
      <c r="N97" s="81">
        <f t="shared" si="18"/>
        <v>0.43</v>
      </c>
      <c r="O97" s="85">
        <f t="shared" si="20"/>
        <v>0.39</v>
      </c>
      <c r="P97" s="86">
        <f t="shared" si="19"/>
        <v>0.04</v>
      </c>
      <c r="Q97" s="85">
        <v>0.45</v>
      </c>
    </row>
    <row r="98" spans="1:17" x14ac:dyDescent="0.2">
      <c r="A98" s="80">
        <v>39387</v>
      </c>
      <c r="B98" s="81">
        <f>+[1]Listen!C94</f>
        <v>0</v>
      </c>
      <c r="C98" s="10"/>
      <c r="D98" s="101">
        <f t="shared" si="15"/>
        <v>1.1160000000000001</v>
      </c>
      <c r="E98" s="83">
        <f t="shared" si="22"/>
        <v>1.0980000000000001</v>
      </c>
      <c r="F98" s="88">
        <f t="shared" si="21"/>
        <v>1.8000000000000002E-2</v>
      </c>
      <c r="G98" s="102">
        <f t="shared" si="16"/>
        <v>0</v>
      </c>
      <c r="H98" s="82">
        <v>0</v>
      </c>
      <c r="I98" s="83">
        <v>0</v>
      </c>
      <c r="J98" s="101">
        <f t="shared" si="17"/>
        <v>0.55500000000000005</v>
      </c>
      <c r="K98" s="109">
        <v>-0.05</v>
      </c>
      <c r="L98" s="83">
        <f>+[1]TETCO_TRANSCO!E98+K98</f>
        <v>0.505</v>
      </c>
      <c r="M98" s="88">
        <f>+[1]TETCO_TRANSCO!F98</f>
        <v>0.05</v>
      </c>
      <c r="N98" s="102">
        <f t="shared" si="18"/>
        <v>0.56499999999999995</v>
      </c>
      <c r="O98" s="82">
        <f t="shared" si="20"/>
        <v>0.495</v>
      </c>
      <c r="P98" s="83">
        <f t="shared" si="19"/>
        <v>7.0000000000000007E-2</v>
      </c>
      <c r="Q98" s="82">
        <v>0.45</v>
      </c>
    </row>
    <row r="99" spans="1:17" x14ac:dyDescent="0.2">
      <c r="A99" s="80">
        <v>39417</v>
      </c>
      <c r="B99" s="81">
        <f>+[1]Listen!C95</f>
        <v>0</v>
      </c>
      <c r="C99" s="10"/>
      <c r="D99" s="100">
        <f t="shared" si="15"/>
        <v>1.1180000000000001</v>
      </c>
      <c r="E99" s="86">
        <f t="shared" si="22"/>
        <v>1.0980000000000001</v>
      </c>
      <c r="F99" s="84">
        <f t="shared" si="21"/>
        <v>2.0000000000000004E-2</v>
      </c>
      <c r="G99" s="81">
        <f t="shared" si="16"/>
        <v>0</v>
      </c>
      <c r="H99" s="85">
        <v>0</v>
      </c>
      <c r="I99" s="86">
        <v>0</v>
      </c>
      <c r="J99" s="100">
        <f t="shared" si="17"/>
        <v>0.89000000000000012</v>
      </c>
      <c r="K99" s="109">
        <v>-7.0000000000000007E-2</v>
      </c>
      <c r="L99" s="86">
        <f>+[1]TETCO_TRANSCO!E99+K99</f>
        <v>0.84000000000000008</v>
      </c>
      <c r="M99" s="84">
        <f>+[1]TETCO_TRANSCO!F99</f>
        <v>0.05</v>
      </c>
      <c r="N99" s="81">
        <f t="shared" si="18"/>
        <v>0.90000000000000013</v>
      </c>
      <c r="O99" s="85">
        <f t="shared" si="20"/>
        <v>0.83000000000000007</v>
      </c>
      <c r="P99" s="86">
        <f t="shared" si="19"/>
        <v>7.0000000000000007E-2</v>
      </c>
      <c r="Q99" s="85">
        <v>0.4</v>
      </c>
    </row>
    <row r="100" spans="1:17" x14ac:dyDescent="0.2">
      <c r="A100" s="80">
        <v>39448</v>
      </c>
      <c r="B100" s="81">
        <f>+[1]Listen!C96</f>
        <v>0</v>
      </c>
      <c r="C100" s="10"/>
      <c r="D100" s="100">
        <f t="shared" si="15"/>
        <v>1.1180000000000001</v>
      </c>
      <c r="E100" s="86">
        <f t="shared" si="22"/>
        <v>1.0980000000000001</v>
      </c>
      <c r="F100" s="84">
        <f t="shared" si="21"/>
        <v>2.0000000000000004E-2</v>
      </c>
      <c r="G100" s="81">
        <f t="shared" si="16"/>
        <v>0</v>
      </c>
      <c r="H100" s="85">
        <v>0</v>
      </c>
      <c r="I100" s="86">
        <v>0</v>
      </c>
      <c r="J100" s="100">
        <f t="shared" si="17"/>
        <v>1.1849999999999998</v>
      </c>
      <c r="K100" s="109">
        <v>-0.08</v>
      </c>
      <c r="L100" s="86">
        <f>+[1]TETCO_TRANSCO!E100+K100</f>
        <v>1.1349999999999998</v>
      </c>
      <c r="M100" s="84">
        <f>+[1]TETCO_TRANSCO!F100</f>
        <v>0.05</v>
      </c>
      <c r="N100" s="81">
        <f t="shared" si="18"/>
        <v>1.1949999999999998</v>
      </c>
      <c r="O100" s="85">
        <f t="shared" si="20"/>
        <v>1.1249999999999998</v>
      </c>
      <c r="P100" s="86">
        <f t="shared" si="19"/>
        <v>7.0000000000000007E-2</v>
      </c>
      <c r="Q100" s="85">
        <v>0.35</v>
      </c>
    </row>
    <row r="101" spans="1:17" x14ac:dyDescent="0.2">
      <c r="A101" s="80">
        <v>39479</v>
      </c>
      <c r="B101" s="81">
        <f>+[1]Listen!C97</f>
        <v>0</v>
      </c>
      <c r="C101" s="10"/>
      <c r="D101" s="100">
        <f t="shared" si="15"/>
        <v>1.1080000000000001</v>
      </c>
      <c r="E101" s="86">
        <f t="shared" si="22"/>
        <v>1.0880000000000001</v>
      </c>
      <c r="F101" s="84">
        <f t="shared" si="21"/>
        <v>2.0000000000000004E-2</v>
      </c>
      <c r="G101" s="81">
        <f t="shared" si="16"/>
        <v>0</v>
      </c>
      <c r="H101" s="85">
        <v>0</v>
      </c>
      <c r="I101" s="86">
        <v>0</v>
      </c>
      <c r="J101" s="100">
        <f t="shared" si="17"/>
        <v>1.1849999999999998</v>
      </c>
      <c r="K101" s="109">
        <v>-0.08</v>
      </c>
      <c r="L101" s="86">
        <f>+[1]TETCO_TRANSCO!E101+K101</f>
        <v>1.1349999999999998</v>
      </c>
      <c r="M101" s="84">
        <f>+[1]TETCO_TRANSCO!F101</f>
        <v>0.05</v>
      </c>
      <c r="N101" s="81">
        <f t="shared" si="18"/>
        <v>1.1949999999999998</v>
      </c>
      <c r="O101" s="85">
        <f t="shared" si="20"/>
        <v>1.1249999999999998</v>
      </c>
      <c r="P101" s="86">
        <f t="shared" si="19"/>
        <v>7.0000000000000007E-2</v>
      </c>
      <c r="Q101" s="85">
        <v>0.35</v>
      </c>
    </row>
    <row r="102" spans="1:17" x14ac:dyDescent="0.2">
      <c r="A102" s="80">
        <v>39508</v>
      </c>
      <c r="B102" s="81">
        <f>+[1]Listen!C98</f>
        <v>0</v>
      </c>
      <c r="C102" s="10"/>
      <c r="D102" s="100">
        <f t="shared" si="15"/>
        <v>1.1080000000000001</v>
      </c>
      <c r="E102" s="86">
        <f t="shared" si="22"/>
        <v>1.0880000000000001</v>
      </c>
      <c r="F102" s="84">
        <f t="shared" si="21"/>
        <v>2.0000000000000004E-2</v>
      </c>
      <c r="G102" s="81">
        <f t="shared" si="16"/>
        <v>0</v>
      </c>
      <c r="H102" s="85">
        <v>0</v>
      </c>
      <c r="I102" s="86">
        <v>0</v>
      </c>
      <c r="J102" s="100">
        <f t="shared" si="17"/>
        <v>0.65500000000000003</v>
      </c>
      <c r="K102" s="109">
        <v>-0.05</v>
      </c>
      <c r="L102" s="86">
        <f>+[1]TETCO_TRANSCO!E102+K102</f>
        <v>0.60499999999999998</v>
      </c>
      <c r="M102" s="84">
        <f>+[1]TETCO_TRANSCO!F102</f>
        <v>0.05</v>
      </c>
      <c r="N102" s="81">
        <f t="shared" si="18"/>
        <v>0.66500000000000004</v>
      </c>
      <c r="O102" s="85">
        <f t="shared" si="20"/>
        <v>0.59499999999999997</v>
      </c>
      <c r="P102" s="86">
        <f t="shared" si="19"/>
        <v>7.0000000000000007E-2</v>
      </c>
      <c r="Q102" s="85">
        <v>0.4</v>
      </c>
    </row>
    <row r="103" spans="1:17" x14ac:dyDescent="0.2">
      <c r="A103" s="80">
        <v>39539</v>
      </c>
      <c r="B103" s="81">
        <f>+[1]Listen!C99</f>
        <v>0</v>
      </c>
      <c r="C103" s="10"/>
      <c r="D103" s="101">
        <f t="shared" si="15"/>
        <v>0.32</v>
      </c>
      <c r="E103" s="83">
        <f t="shared" si="22"/>
        <v>0.3</v>
      </c>
      <c r="F103" s="88">
        <f t="shared" si="21"/>
        <v>2.0000000000000004E-2</v>
      </c>
      <c r="G103" s="102">
        <f t="shared" si="16"/>
        <v>0</v>
      </c>
      <c r="H103" s="82">
        <v>0</v>
      </c>
      <c r="I103" s="83">
        <v>0</v>
      </c>
      <c r="J103" s="101">
        <f t="shared" si="17"/>
        <v>0.45500000000000002</v>
      </c>
      <c r="K103" s="109"/>
      <c r="L103" s="83">
        <f>+[1]TETCO_TRANSCO!E103+K103</f>
        <v>0.435</v>
      </c>
      <c r="M103" s="88">
        <f>+[1]TETCO_TRANSCO!F103</f>
        <v>0.02</v>
      </c>
      <c r="N103" s="102">
        <f t="shared" si="18"/>
        <v>0.46499999999999997</v>
      </c>
      <c r="O103" s="82">
        <f t="shared" si="20"/>
        <v>0.42499999999999999</v>
      </c>
      <c r="P103" s="83">
        <f t="shared" si="19"/>
        <v>0.04</v>
      </c>
      <c r="Q103" s="82">
        <v>0.6</v>
      </c>
    </row>
    <row r="104" spans="1:17" x14ac:dyDescent="0.2">
      <c r="A104" s="80">
        <v>39569</v>
      </c>
      <c r="B104" s="81">
        <f>+[1]Listen!C100</f>
        <v>0</v>
      </c>
      <c r="C104" s="10"/>
      <c r="D104" s="100">
        <f t="shared" si="15"/>
        <v>0.32</v>
      </c>
      <c r="E104" s="86">
        <f t="shared" si="22"/>
        <v>0.3</v>
      </c>
      <c r="F104" s="84">
        <f t="shared" si="21"/>
        <v>2.0000000000000004E-2</v>
      </c>
      <c r="G104" s="81">
        <f t="shared" si="16"/>
        <v>0</v>
      </c>
      <c r="H104" s="85">
        <v>0</v>
      </c>
      <c r="I104" s="86">
        <v>0</v>
      </c>
      <c r="J104" s="100">
        <f t="shared" si="17"/>
        <v>0.40500000000000003</v>
      </c>
      <c r="K104" s="109"/>
      <c r="L104" s="86">
        <f>+[1]TETCO_TRANSCO!E104+K104</f>
        <v>0.38500000000000001</v>
      </c>
      <c r="M104" s="84">
        <f>+[1]TETCO_TRANSCO!F104</f>
        <v>0.02</v>
      </c>
      <c r="N104" s="81">
        <f t="shared" si="18"/>
        <v>0.41499999999999998</v>
      </c>
      <c r="O104" s="85">
        <f t="shared" si="20"/>
        <v>0.375</v>
      </c>
      <c r="P104" s="86">
        <f t="shared" si="19"/>
        <v>0.04</v>
      </c>
      <c r="Q104" s="85">
        <v>0.75</v>
      </c>
    </row>
    <row r="105" spans="1:17" x14ac:dyDescent="0.2">
      <c r="A105" s="80">
        <v>39600</v>
      </c>
      <c r="B105" s="81">
        <f>+[1]Listen!C101</f>
        <v>0</v>
      </c>
      <c r="C105" s="10"/>
      <c r="D105" s="100">
        <f t="shared" si="15"/>
        <v>0.32</v>
      </c>
      <c r="E105" s="86">
        <f t="shared" si="22"/>
        <v>0.3</v>
      </c>
      <c r="F105" s="84">
        <f t="shared" si="21"/>
        <v>2.0000000000000004E-2</v>
      </c>
      <c r="G105" s="81">
        <f t="shared" si="16"/>
        <v>0</v>
      </c>
      <c r="H105" s="85">
        <v>0</v>
      </c>
      <c r="I105" s="86">
        <v>0</v>
      </c>
      <c r="J105" s="100">
        <f t="shared" si="17"/>
        <v>0.40500000000000003</v>
      </c>
      <c r="K105" s="109"/>
      <c r="L105" s="86">
        <f>+[1]TETCO_TRANSCO!E105+K105</f>
        <v>0.38500000000000001</v>
      </c>
      <c r="M105" s="84">
        <f>+[1]TETCO_TRANSCO!F105</f>
        <v>0.02</v>
      </c>
      <c r="N105" s="81">
        <f t="shared" si="18"/>
        <v>0.41499999999999998</v>
      </c>
      <c r="O105" s="85">
        <f t="shared" si="20"/>
        <v>0.375</v>
      </c>
      <c r="P105" s="86">
        <f t="shared" si="19"/>
        <v>0.04</v>
      </c>
      <c r="Q105" s="85">
        <v>0.85</v>
      </c>
    </row>
    <row r="106" spans="1:17" x14ac:dyDescent="0.2">
      <c r="A106" s="80">
        <v>39630</v>
      </c>
      <c r="B106" s="81">
        <f>+[1]Listen!C102</f>
        <v>0</v>
      </c>
      <c r="C106" s="10"/>
      <c r="D106" s="100">
        <f t="shared" si="15"/>
        <v>0.32</v>
      </c>
      <c r="E106" s="86">
        <f t="shared" si="22"/>
        <v>0.3</v>
      </c>
      <c r="F106" s="84">
        <f t="shared" si="21"/>
        <v>2.0000000000000004E-2</v>
      </c>
      <c r="G106" s="81">
        <f t="shared" si="16"/>
        <v>0</v>
      </c>
      <c r="H106" s="85">
        <v>0</v>
      </c>
      <c r="I106" s="86">
        <v>0</v>
      </c>
      <c r="J106" s="100">
        <f t="shared" si="17"/>
        <v>0.41750000000000004</v>
      </c>
      <c r="K106" s="109"/>
      <c r="L106" s="86">
        <f>+[1]TETCO_TRANSCO!E106+K106</f>
        <v>0.39750000000000002</v>
      </c>
      <c r="M106" s="84">
        <f>+[1]TETCO_TRANSCO!F106</f>
        <v>0.02</v>
      </c>
      <c r="N106" s="81">
        <f t="shared" si="18"/>
        <v>0.42749999999999999</v>
      </c>
      <c r="O106" s="85">
        <f t="shared" si="20"/>
        <v>0.38750000000000001</v>
      </c>
      <c r="P106" s="86">
        <f t="shared" ref="P106:P133" si="23">M106+0.02</f>
        <v>0.04</v>
      </c>
      <c r="Q106" s="85">
        <v>1.05</v>
      </c>
    </row>
    <row r="107" spans="1:17" x14ac:dyDescent="0.2">
      <c r="A107" s="80">
        <v>39661</v>
      </c>
      <c r="B107" s="81">
        <f>+[1]Listen!C103</f>
        <v>0</v>
      </c>
      <c r="C107" s="10"/>
      <c r="D107" s="100">
        <f t="shared" si="15"/>
        <v>0.32</v>
      </c>
      <c r="E107" s="86">
        <f t="shared" si="22"/>
        <v>0.3</v>
      </c>
      <c r="F107" s="84">
        <f t="shared" si="21"/>
        <v>2.0000000000000004E-2</v>
      </c>
      <c r="G107" s="81">
        <f t="shared" si="16"/>
        <v>0</v>
      </c>
      <c r="H107" s="85">
        <v>0</v>
      </c>
      <c r="I107" s="86">
        <v>0</v>
      </c>
      <c r="J107" s="100">
        <f t="shared" si="17"/>
        <v>0.42000000000000004</v>
      </c>
      <c r="K107" s="109"/>
      <c r="L107" s="86">
        <f>+[1]TETCO_TRANSCO!E107+K107</f>
        <v>0.4</v>
      </c>
      <c r="M107" s="84">
        <f>+[1]TETCO_TRANSCO!F107</f>
        <v>0.02</v>
      </c>
      <c r="N107" s="81">
        <f t="shared" si="18"/>
        <v>0.43</v>
      </c>
      <c r="O107" s="85">
        <f t="shared" si="20"/>
        <v>0.39</v>
      </c>
      <c r="P107" s="86">
        <f t="shared" si="23"/>
        <v>0.04</v>
      </c>
      <c r="Q107" s="85">
        <v>1.05</v>
      </c>
    </row>
    <row r="108" spans="1:17" x14ac:dyDescent="0.2">
      <c r="A108" s="80">
        <v>39692</v>
      </c>
      <c r="B108" s="81">
        <f>+[1]Listen!C104</f>
        <v>0</v>
      </c>
      <c r="C108" s="10"/>
      <c r="D108" s="100">
        <f t="shared" si="15"/>
        <v>0.32</v>
      </c>
      <c r="E108" s="86">
        <f t="shared" si="22"/>
        <v>0.3</v>
      </c>
      <c r="F108" s="84">
        <f t="shared" si="21"/>
        <v>2.0000000000000004E-2</v>
      </c>
      <c r="G108" s="81">
        <f t="shared" si="16"/>
        <v>0</v>
      </c>
      <c r="H108" s="85">
        <v>0</v>
      </c>
      <c r="I108" s="86">
        <v>0</v>
      </c>
      <c r="J108" s="100">
        <f t="shared" si="17"/>
        <v>0.41750000000000004</v>
      </c>
      <c r="K108" s="109"/>
      <c r="L108" s="86">
        <f>+[1]TETCO_TRANSCO!E108+K108</f>
        <v>0.39750000000000002</v>
      </c>
      <c r="M108" s="84">
        <f>+[1]TETCO_TRANSCO!F108</f>
        <v>0.02</v>
      </c>
      <c r="N108" s="81">
        <f t="shared" si="18"/>
        <v>0.42749999999999999</v>
      </c>
      <c r="O108" s="85">
        <f t="shared" si="20"/>
        <v>0.38750000000000001</v>
      </c>
      <c r="P108" s="86">
        <f t="shared" si="23"/>
        <v>0.04</v>
      </c>
      <c r="Q108" s="85">
        <v>0.75</v>
      </c>
    </row>
    <row r="109" spans="1:17" x14ac:dyDescent="0.2">
      <c r="A109" s="80">
        <v>39722</v>
      </c>
      <c r="B109" s="81">
        <f>+[1]Listen!C105</f>
        <v>0</v>
      </c>
      <c r="C109" s="10"/>
      <c r="D109" s="100">
        <f t="shared" si="15"/>
        <v>0.32</v>
      </c>
      <c r="E109" s="86">
        <f t="shared" si="22"/>
        <v>0.3</v>
      </c>
      <c r="F109" s="84">
        <f t="shared" si="21"/>
        <v>2.0000000000000004E-2</v>
      </c>
      <c r="G109" s="81">
        <f t="shared" si="16"/>
        <v>0</v>
      </c>
      <c r="H109" s="85">
        <v>0</v>
      </c>
      <c r="I109" s="86">
        <v>0</v>
      </c>
      <c r="J109" s="100">
        <f t="shared" si="17"/>
        <v>0.42000000000000004</v>
      </c>
      <c r="K109" s="109"/>
      <c r="L109" s="86">
        <f>+[1]TETCO_TRANSCO!E109+K109</f>
        <v>0.4</v>
      </c>
      <c r="M109" s="84">
        <f>+[1]TETCO_TRANSCO!F109</f>
        <v>0.02</v>
      </c>
      <c r="N109" s="81">
        <f t="shared" si="18"/>
        <v>0.43</v>
      </c>
      <c r="O109" s="85">
        <f t="shared" si="20"/>
        <v>0.39</v>
      </c>
      <c r="P109" s="86">
        <f t="shared" si="23"/>
        <v>0.04</v>
      </c>
      <c r="Q109" s="85">
        <v>0.45</v>
      </c>
    </row>
    <row r="110" spans="1:17" x14ac:dyDescent="0.2">
      <c r="A110" s="80">
        <v>39753</v>
      </c>
      <c r="B110" s="81">
        <f>+[1]Listen!C106</f>
        <v>0</v>
      </c>
      <c r="C110" s="10"/>
      <c r="D110" s="101">
        <f t="shared" si="15"/>
        <v>1.1200000000000001</v>
      </c>
      <c r="E110" s="83">
        <f t="shared" si="22"/>
        <v>1.1000000000000001</v>
      </c>
      <c r="F110" s="88">
        <f t="shared" si="21"/>
        <v>2.0000000000000004E-2</v>
      </c>
      <c r="G110" s="102">
        <f t="shared" si="16"/>
        <v>0</v>
      </c>
      <c r="H110" s="82">
        <v>0</v>
      </c>
      <c r="I110" s="83">
        <v>0</v>
      </c>
      <c r="J110" s="101">
        <f t="shared" si="17"/>
        <v>0.60499999999999998</v>
      </c>
      <c r="K110" s="109">
        <v>-0.05</v>
      </c>
      <c r="L110" s="83">
        <f>+[1]TETCO_TRANSCO!E110+K110</f>
        <v>0.505</v>
      </c>
      <c r="M110" s="88">
        <f>+[1]TETCO_TRANSCO!L110</f>
        <v>0.1</v>
      </c>
      <c r="N110" s="102">
        <f t="shared" si="18"/>
        <v>0.60499999999999998</v>
      </c>
      <c r="O110" s="82">
        <f>L110-0.02</f>
        <v>0.48499999999999999</v>
      </c>
      <c r="P110" s="83">
        <f t="shared" si="23"/>
        <v>0.12000000000000001</v>
      </c>
      <c r="Q110" s="82">
        <v>0.45</v>
      </c>
    </row>
    <row r="111" spans="1:17" x14ac:dyDescent="0.2">
      <c r="A111" s="80">
        <v>39783</v>
      </c>
      <c r="B111" s="81">
        <f>+[1]Listen!C107</f>
        <v>0</v>
      </c>
      <c r="C111" s="10"/>
      <c r="D111" s="100">
        <f t="shared" si="15"/>
        <v>1.1220000000000001</v>
      </c>
      <c r="E111" s="86">
        <f t="shared" si="22"/>
        <v>1.1000000000000001</v>
      </c>
      <c r="F111" s="84">
        <f t="shared" si="21"/>
        <v>2.2000000000000006E-2</v>
      </c>
      <c r="G111" s="81">
        <f t="shared" si="16"/>
        <v>0</v>
      </c>
      <c r="H111" s="85">
        <v>0</v>
      </c>
      <c r="I111" s="86">
        <v>0</v>
      </c>
      <c r="J111" s="100">
        <f t="shared" si="17"/>
        <v>1.1400000000000001</v>
      </c>
      <c r="K111" s="109">
        <v>-7.0000000000000007E-2</v>
      </c>
      <c r="L111" s="86">
        <f>+[1]TETCO_TRANSCO!E111+K111</f>
        <v>0.84000000000000008</v>
      </c>
      <c r="M111" s="84">
        <f>+[1]TETCO_TRANSCO!L111</f>
        <v>0.3</v>
      </c>
      <c r="N111" s="81">
        <f t="shared" si="18"/>
        <v>1.1600000000000001</v>
      </c>
      <c r="O111" s="85">
        <f>L111</f>
        <v>0.84000000000000008</v>
      </c>
      <c r="P111" s="86">
        <f t="shared" si="23"/>
        <v>0.32</v>
      </c>
      <c r="Q111" s="85">
        <v>0.4</v>
      </c>
    </row>
    <row r="112" spans="1:17" x14ac:dyDescent="0.2">
      <c r="A112" s="80">
        <v>39814</v>
      </c>
      <c r="B112" s="81">
        <f>+[1]Listen!C108</f>
        <v>0</v>
      </c>
      <c r="C112" s="10"/>
      <c r="D112" s="100">
        <f t="shared" si="15"/>
        <v>1.1220000000000001</v>
      </c>
      <c r="E112" s="86">
        <f t="shared" si="22"/>
        <v>1.1000000000000001</v>
      </c>
      <c r="F112" s="84">
        <f t="shared" si="21"/>
        <v>2.2000000000000006E-2</v>
      </c>
      <c r="G112" s="81">
        <f t="shared" si="16"/>
        <v>0</v>
      </c>
      <c r="H112" s="85">
        <v>0</v>
      </c>
      <c r="I112" s="86">
        <v>0</v>
      </c>
      <c r="J112" s="100">
        <f t="shared" si="17"/>
        <v>1.1849999999999998</v>
      </c>
      <c r="K112" s="109">
        <v>-0.08</v>
      </c>
      <c r="L112" s="86">
        <f>+[1]TETCO_TRANSCO!E112+K112</f>
        <v>1.1349999999999998</v>
      </c>
      <c r="M112" s="84">
        <f>+[1]TETCO_TRANSCO!F112</f>
        <v>0.05</v>
      </c>
      <c r="N112" s="81">
        <f t="shared" si="18"/>
        <v>1.2049999999999998</v>
      </c>
      <c r="O112" s="85">
        <f>L112</f>
        <v>1.1349999999999998</v>
      </c>
      <c r="P112" s="86">
        <f t="shared" si="23"/>
        <v>7.0000000000000007E-2</v>
      </c>
      <c r="Q112" s="85">
        <v>0.35</v>
      </c>
    </row>
    <row r="113" spans="1:17" x14ac:dyDescent="0.2">
      <c r="A113" s="80">
        <v>39845</v>
      </c>
      <c r="B113" s="81">
        <f>+[1]Listen!C109</f>
        <v>0</v>
      </c>
      <c r="C113" s="10"/>
      <c r="D113" s="100">
        <f t="shared" si="15"/>
        <v>0</v>
      </c>
      <c r="E113" s="86">
        <v>0</v>
      </c>
      <c r="F113" s="84">
        <v>0</v>
      </c>
      <c r="G113" s="81">
        <f t="shared" si="16"/>
        <v>0</v>
      </c>
      <c r="H113" s="85">
        <v>0</v>
      </c>
      <c r="I113" s="86">
        <v>0</v>
      </c>
      <c r="J113" s="100">
        <f t="shared" si="17"/>
        <v>1.1849999999999998</v>
      </c>
      <c r="K113" s="109">
        <v>-0.08</v>
      </c>
      <c r="L113" s="86">
        <f>+[1]TETCO_TRANSCO!E113+K113</f>
        <v>1.1349999999999998</v>
      </c>
      <c r="M113" s="84">
        <f>+[1]TETCO_TRANSCO!F113</f>
        <v>0.05</v>
      </c>
      <c r="N113" s="81">
        <f t="shared" si="18"/>
        <v>1.2049999999999998</v>
      </c>
      <c r="O113" s="85">
        <f>L113</f>
        <v>1.1349999999999998</v>
      </c>
      <c r="P113" s="86">
        <f t="shared" si="23"/>
        <v>7.0000000000000007E-2</v>
      </c>
      <c r="Q113" s="85">
        <v>0.35</v>
      </c>
    </row>
    <row r="114" spans="1:17" x14ac:dyDescent="0.2">
      <c r="A114" s="80">
        <v>39873</v>
      </c>
      <c r="B114" s="81">
        <f>+[1]Listen!C110</f>
        <v>0</v>
      </c>
      <c r="C114" s="10"/>
      <c r="D114" s="100">
        <f t="shared" si="15"/>
        <v>0</v>
      </c>
      <c r="E114" s="86">
        <v>0</v>
      </c>
      <c r="F114" s="84">
        <v>0</v>
      </c>
      <c r="G114" s="81">
        <f t="shared" si="16"/>
        <v>0</v>
      </c>
      <c r="H114" s="85">
        <v>0</v>
      </c>
      <c r="I114" s="86">
        <v>0</v>
      </c>
      <c r="J114" s="100">
        <f t="shared" si="17"/>
        <v>0.65500000000000003</v>
      </c>
      <c r="K114" s="109">
        <v>-0.05</v>
      </c>
      <c r="L114" s="86">
        <f>+[1]TETCO_TRANSCO!E114+K114</f>
        <v>0.60499999999999998</v>
      </c>
      <c r="M114" s="84">
        <f>+[1]TETCO_TRANSCO!F114</f>
        <v>0.05</v>
      </c>
      <c r="N114" s="81">
        <f t="shared" si="18"/>
        <v>0.65500000000000003</v>
      </c>
      <c r="O114" s="85">
        <f>L114-0.02</f>
        <v>0.58499999999999996</v>
      </c>
      <c r="P114" s="86">
        <f t="shared" si="23"/>
        <v>7.0000000000000007E-2</v>
      </c>
      <c r="Q114" s="85">
        <v>0.4</v>
      </c>
    </row>
    <row r="115" spans="1:17" x14ac:dyDescent="0.2">
      <c r="A115" s="80">
        <v>39904</v>
      </c>
      <c r="B115" s="81">
        <f>+[1]Listen!C111</f>
        <v>0</v>
      </c>
      <c r="C115" s="10"/>
      <c r="D115" s="101">
        <f t="shared" si="15"/>
        <v>0</v>
      </c>
      <c r="E115" s="83">
        <v>0</v>
      </c>
      <c r="F115" s="88">
        <v>0</v>
      </c>
      <c r="G115" s="102">
        <f t="shared" si="16"/>
        <v>0</v>
      </c>
      <c r="H115" s="82">
        <v>0</v>
      </c>
      <c r="I115" s="83">
        <v>0</v>
      </c>
      <c r="J115" s="101">
        <f t="shared" si="17"/>
        <v>0.45500000000000002</v>
      </c>
      <c r="K115" s="109"/>
      <c r="L115" s="83">
        <f>+[1]TETCO_TRANSCO!E115+K115</f>
        <v>0.435</v>
      </c>
      <c r="M115" s="88">
        <f>+[1]TETCO_TRANSCO!F115</f>
        <v>0.02</v>
      </c>
      <c r="N115" s="102">
        <f t="shared" si="18"/>
        <v>0.47499999999999998</v>
      </c>
      <c r="O115" s="82">
        <f t="shared" ref="O115:O141" si="24">L115</f>
        <v>0.435</v>
      </c>
      <c r="P115" s="83">
        <f t="shared" si="23"/>
        <v>0.04</v>
      </c>
      <c r="Q115" s="82">
        <v>0.6</v>
      </c>
    </row>
    <row r="116" spans="1:17" x14ac:dyDescent="0.2">
      <c r="A116" s="80">
        <v>39934</v>
      </c>
      <c r="B116" s="81">
        <f>+[1]Listen!C112</f>
        <v>0</v>
      </c>
      <c r="C116" s="10"/>
      <c r="D116" s="100">
        <f t="shared" si="15"/>
        <v>0</v>
      </c>
      <c r="E116" s="86">
        <v>0</v>
      </c>
      <c r="F116" s="84">
        <v>0</v>
      </c>
      <c r="G116" s="81">
        <f t="shared" si="16"/>
        <v>0</v>
      </c>
      <c r="H116" s="85">
        <v>0</v>
      </c>
      <c r="I116" s="86">
        <v>0</v>
      </c>
      <c r="J116" s="100">
        <f t="shared" si="17"/>
        <v>0.40500000000000003</v>
      </c>
      <c r="K116" s="109"/>
      <c r="L116" s="86">
        <f>+[1]TETCO_TRANSCO!E116+K116</f>
        <v>0.38500000000000001</v>
      </c>
      <c r="M116" s="84">
        <f>+[1]TETCO_TRANSCO!F116</f>
        <v>0.02</v>
      </c>
      <c r="N116" s="81">
        <f t="shared" si="18"/>
        <v>0.42499999999999999</v>
      </c>
      <c r="O116" s="85">
        <f t="shared" si="24"/>
        <v>0.38500000000000001</v>
      </c>
      <c r="P116" s="86">
        <f t="shared" si="23"/>
        <v>0.04</v>
      </c>
      <c r="Q116" s="85">
        <v>0.75</v>
      </c>
    </row>
    <row r="117" spans="1:17" x14ac:dyDescent="0.2">
      <c r="A117" s="80">
        <v>39965</v>
      </c>
      <c r="B117" s="81">
        <f>+[1]Listen!C113</f>
        <v>0</v>
      </c>
      <c r="C117" s="10"/>
      <c r="D117" s="100">
        <f t="shared" si="15"/>
        <v>0</v>
      </c>
      <c r="E117" s="86">
        <v>0</v>
      </c>
      <c r="F117" s="84">
        <v>0</v>
      </c>
      <c r="G117" s="81">
        <f t="shared" si="16"/>
        <v>0</v>
      </c>
      <c r="H117" s="85">
        <v>0</v>
      </c>
      <c r="I117" s="86">
        <v>0</v>
      </c>
      <c r="J117" s="100">
        <f t="shared" si="17"/>
        <v>0.40500000000000003</v>
      </c>
      <c r="K117" s="109"/>
      <c r="L117" s="86">
        <f>+[1]TETCO_TRANSCO!E117+K117</f>
        <v>0.38500000000000001</v>
      </c>
      <c r="M117" s="84">
        <f>+[1]TETCO_TRANSCO!F117</f>
        <v>0.02</v>
      </c>
      <c r="N117" s="81">
        <f t="shared" si="18"/>
        <v>0.42499999999999999</v>
      </c>
      <c r="O117" s="85">
        <f t="shared" si="24"/>
        <v>0.38500000000000001</v>
      </c>
      <c r="P117" s="86">
        <f t="shared" si="23"/>
        <v>0.04</v>
      </c>
      <c r="Q117" s="85">
        <v>0.85</v>
      </c>
    </row>
    <row r="118" spans="1:17" x14ac:dyDescent="0.2">
      <c r="A118" s="80">
        <v>39995</v>
      </c>
      <c r="B118" s="81">
        <f>+[1]Listen!C114</f>
        <v>0</v>
      </c>
      <c r="C118" s="10"/>
      <c r="D118" s="100">
        <f t="shared" si="15"/>
        <v>0</v>
      </c>
      <c r="E118" s="86">
        <v>0</v>
      </c>
      <c r="F118" s="84">
        <v>0</v>
      </c>
      <c r="G118" s="81">
        <f t="shared" si="16"/>
        <v>0</v>
      </c>
      <c r="H118" s="85">
        <v>0</v>
      </c>
      <c r="I118" s="86">
        <v>0</v>
      </c>
      <c r="J118" s="100">
        <f t="shared" si="17"/>
        <v>0.41750000000000004</v>
      </c>
      <c r="K118" s="109"/>
      <c r="L118" s="86">
        <f>+[1]TETCO_TRANSCO!E118+K118</f>
        <v>0.39750000000000002</v>
      </c>
      <c r="M118" s="84">
        <f>+[1]TETCO_TRANSCO!F118</f>
        <v>0.02</v>
      </c>
      <c r="N118" s="81">
        <f t="shared" si="18"/>
        <v>0.4375</v>
      </c>
      <c r="O118" s="85">
        <f t="shared" si="24"/>
        <v>0.39750000000000002</v>
      </c>
      <c r="P118" s="86">
        <f t="shared" si="23"/>
        <v>0.04</v>
      </c>
      <c r="Q118" s="85">
        <v>1.05</v>
      </c>
    </row>
    <row r="119" spans="1:17" x14ac:dyDescent="0.2">
      <c r="A119" s="80">
        <v>40026</v>
      </c>
      <c r="B119" s="81">
        <f>+[1]Listen!C115</f>
        <v>0</v>
      </c>
      <c r="C119" s="10"/>
      <c r="D119" s="100">
        <f t="shared" si="15"/>
        <v>0</v>
      </c>
      <c r="E119" s="86">
        <v>0</v>
      </c>
      <c r="F119" s="84">
        <v>0</v>
      </c>
      <c r="G119" s="81">
        <f t="shared" si="16"/>
        <v>0</v>
      </c>
      <c r="H119" s="85">
        <v>0</v>
      </c>
      <c r="I119" s="86">
        <v>0</v>
      </c>
      <c r="J119" s="100">
        <f t="shared" si="17"/>
        <v>0.42000000000000004</v>
      </c>
      <c r="K119" s="109"/>
      <c r="L119" s="86">
        <f>+[1]TETCO_TRANSCO!E119+K119</f>
        <v>0.4</v>
      </c>
      <c r="M119" s="84">
        <f>+[1]TETCO_TRANSCO!F119</f>
        <v>0.02</v>
      </c>
      <c r="N119" s="81">
        <f t="shared" si="18"/>
        <v>0.44</v>
      </c>
      <c r="O119" s="85">
        <f t="shared" si="24"/>
        <v>0.4</v>
      </c>
      <c r="P119" s="86">
        <f t="shared" si="23"/>
        <v>0.04</v>
      </c>
      <c r="Q119" s="85">
        <v>1.05</v>
      </c>
    </row>
    <row r="120" spans="1:17" x14ac:dyDescent="0.2">
      <c r="A120" s="80">
        <v>40057</v>
      </c>
      <c r="B120" s="81">
        <f>+[1]Listen!C116</f>
        <v>0</v>
      </c>
      <c r="C120" s="10"/>
      <c r="D120" s="100">
        <f t="shared" si="15"/>
        <v>0</v>
      </c>
      <c r="E120" s="86">
        <v>0</v>
      </c>
      <c r="F120" s="84">
        <v>0</v>
      </c>
      <c r="G120" s="81">
        <f t="shared" si="16"/>
        <v>0</v>
      </c>
      <c r="H120" s="85">
        <v>0</v>
      </c>
      <c r="I120" s="86">
        <v>0</v>
      </c>
      <c r="J120" s="100">
        <f t="shared" si="17"/>
        <v>0.41750000000000004</v>
      </c>
      <c r="K120" s="109"/>
      <c r="L120" s="86">
        <f>+[1]TETCO_TRANSCO!E120+K120</f>
        <v>0.39750000000000002</v>
      </c>
      <c r="M120" s="84">
        <f>+[1]TETCO_TRANSCO!F120</f>
        <v>0.02</v>
      </c>
      <c r="N120" s="81">
        <f t="shared" si="18"/>
        <v>0.4375</v>
      </c>
      <c r="O120" s="85">
        <f t="shared" si="24"/>
        <v>0.39750000000000002</v>
      </c>
      <c r="P120" s="86">
        <f t="shared" si="23"/>
        <v>0.04</v>
      </c>
      <c r="Q120" s="85">
        <v>0.75</v>
      </c>
    </row>
    <row r="121" spans="1:17" x14ac:dyDescent="0.2">
      <c r="A121" s="80">
        <v>40087</v>
      </c>
      <c r="B121" s="81">
        <f>+[1]Listen!C117</f>
        <v>0</v>
      </c>
      <c r="C121" s="10"/>
      <c r="D121" s="100">
        <f t="shared" si="15"/>
        <v>0</v>
      </c>
      <c r="E121" s="86">
        <v>0</v>
      </c>
      <c r="F121" s="84">
        <v>0</v>
      </c>
      <c r="G121" s="81">
        <f t="shared" si="16"/>
        <v>0</v>
      </c>
      <c r="H121" s="85">
        <v>0</v>
      </c>
      <c r="I121" s="86">
        <v>0</v>
      </c>
      <c r="J121" s="100">
        <f t="shared" si="17"/>
        <v>0.42000000000000004</v>
      </c>
      <c r="K121" s="109"/>
      <c r="L121" s="86">
        <f>+[1]TETCO_TRANSCO!E121+K121</f>
        <v>0.4</v>
      </c>
      <c r="M121" s="84">
        <f>+[1]TETCO_TRANSCO!F121</f>
        <v>0.02</v>
      </c>
      <c r="N121" s="81">
        <f t="shared" si="18"/>
        <v>0.44</v>
      </c>
      <c r="O121" s="85">
        <f t="shared" si="24"/>
        <v>0.4</v>
      </c>
      <c r="P121" s="86">
        <f t="shared" si="23"/>
        <v>0.04</v>
      </c>
      <c r="Q121" s="85">
        <v>0.45</v>
      </c>
    </row>
    <row r="122" spans="1:17" x14ac:dyDescent="0.2">
      <c r="A122" s="80">
        <v>40118</v>
      </c>
      <c r="B122" s="81">
        <f>+[1]Listen!C118</f>
        <v>0</v>
      </c>
      <c r="C122" s="10"/>
      <c r="D122" s="101">
        <f t="shared" si="15"/>
        <v>0</v>
      </c>
      <c r="E122" s="83">
        <v>0</v>
      </c>
      <c r="F122" s="88">
        <v>0</v>
      </c>
      <c r="G122" s="102">
        <f t="shared" si="16"/>
        <v>0</v>
      </c>
      <c r="H122" s="82">
        <v>0</v>
      </c>
      <c r="I122" s="83">
        <v>0</v>
      </c>
      <c r="J122" s="101">
        <f t="shared" si="17"/>
        <v>0.60499999999999998</v>
      </c>
      <c r="K122" s="109">
        <v>-0.05</v>
      </c>
      <c r="L122" s="83">
        <f>+[1]TETCO_TRANSCO!E122+K122</f>
        <v>0.505</v>
      </c>
      <c r="M122" s="88">
        <f>+[1]TETCO_TRANSCO!L122</f>
        <v>0.1</v>
      </c>
      <c r="N122" s="102">
        <f t="shared" si="18"/>
        <v>0.625</v>
      </c>
      <c r="O122" s="82">
        <f t="shared" si="24"/>
        <v>0.505</v>
      </c>
      <c r="P122" s="83">
        <f t="shared" si="23"/>
        <v>0.12000000000000001</v>
      </c>
      <c r="Q122" s="82">
        <v>0.45</v>
      </c>
    </row>
    <row r="123" spans="1:17" x14ac:dyDescent="0.2">
      <c r="A123" s="80">
        <v>40148</v>
      </c>
      <c r="B123" s="81">
        <f>+[1]Listen!C119</f>
        <v>0</v>
      </c>
      <c r="C123" s="10"/>
      <c r="D123" s="100">
        <f t="shared" si="15"/>
        <v>0</v>
      </c>
      <c r="E123" s="86">
        <v>0</v>
      </c>
      <c r="F123" s="84">
        <v>0</v>
      </c>
      <c r="G123" s="81">
        <f t="shared" si="16"/>
        <v>0</v>
      </c>
      <c r="H123" s="85">
        <v>0</v>
      </c>
      <c r="I123" s="86">
        <v>0</v>
      </c>
      <c r="J123" s="100">
        <f t="shared" si="17"/>
        <v>1.1400000000000001</v>
      </c>
      <c r="K123" s="109">
        <v>-7.0000000000000007E-2</v>
      </c>
      <c r="L123" s="86">
        <f>+[1]TETCO_TRANSCO!E123+K123</f>
        <v>0.84000000000000008</v>
      </c>
      <c r="M123" s="84">
        <f>+[1]TETCO_TRANSCO!L123</f>
        <v>0.3</v>
      </c>
      <c r="N123" s="81">
        <f t="shared" si="18"/>
        <v>1.1600000000000001</v>
      </c>
      <c r="O123" s="85">
        <f t="shared" si="24"/>
        <v>0.84000000000000008</v>
      </c>
      <c r="P123" s="86">
        <f t="shared" si="23"/>
        <v>0.32</v>
      </c>
      <c r="Q123" s="85">
        <v>0.4</v>
      </c>
    </row>
    <row r="124" spans="1:17" x14ac:dyDescent="0.2">
      <c r="A124" s="80">
        <v>40179</v>
      </c>
      <c r="B124" s="81">
        <f>+[1]Listen!C120</f>
        <v>0</v>
      </c>
      <c r="C124" s="10"/>
      <c r="D124" s="100">
        <f t="shared" si="15"/>
        <v>0</v>
      </c>
      <c r="E124" s="86">
        <v>0</v>
      </c>
      <c r="F124" s="84">
        <v>0</v>
      </c>
      <c r="G124" s="81">
        <f t="shared" si="16"/>
        <v>0</v>
      </c>
      <c r="H124" s="85">
        <v>0</v>
      </c>
      <c r="I124" s="86">
        <v>0</v>
      </c>
      <c r="J124" s="100">
        <f t="shared" si="17"/>
        <v>1.1849999999999998</v>
      </c>
      <c r="K124" s="109">
        <v>-0.08</v>
      </c>
      <c r="L124" s="86">
        <f>+[1]TETCO_TRANSCO!E124+K124</f>
        <v>1.1349999999999998</v>
      </c>
      <c r="M124" s="84">
        <f>+[1]TETCO_TRANSCO!F124</f>
        <v>0.05</v>
      </c>
      <c r="N124" s="81">
        <f t="shared" si="18"/>
        <v>1.2049999999999998</v>
      </c>
      <c r="O124" s="85">
        <f t="shared" si="24"/>
        <v>1.1349999999999998</v>
      </c>
      <c r="P124" s="86">
        <f t="shared" si="23"/>
        <v>7.0000000000000007E-2</v>
      </c>
      <c r="Q124" s="85">
        <v>0.35</v>
      </c>
    </row>
    <row r="125" spans="1:17" x14ac:dyDescent="0.2">
      <c r="A125" s="80">
        <v>40210</v>
      </c>
      <c r="B125" s="81">
        <f>+[1]Listen!C121</f>
        <v>0</v>
      </c>
      <c r="C125" s="10"/>
      <c r="D125" s="100">
        <f t="shared" si="15"/>
        <v>0</v>
      </c>
      <c r="E125" s="86">
        <v>0</v>
      </c>
      <c r="F125" s="84">
        <v>0</v>
      </c>
      <c r="G125" s="81">
        <f t="shared" si="16"/>
        <v>0</v>
      </c>
      <c r="H125" s="85">
        <v>0</v>
      </c>
      <c r="I125" s="86">
        <v>0</v>
      </c>
      <c r="J125" s="100">
        <f t="shared" si="17"/>
        <v>1.1849999999999998</v>
      </c>
      <c r="K125" s="109">
        <v>-0.08</v>
      </c>
      <c r="L125" s="86">
        <f>+[1]TETCO_TRANSCO!E125+K125</f>
        <v>1.1349999999999998</v>
      </c>
      <c r="M125" s="84">
        <f>+[1]TETCO_TRANSCO!F125</f>
        <v>0.05</v>
      </c>
      <c r="N125" s="81">
        <f t="shared" si="18"/>
        <v>1.2049999999999998</v>
      </c>
      <c r="O125" s="85">
        <f t="shared" si="24"/>
        <v>1.1349999999999998</v>
      </c>
      <c r="P125" s="86">
        <f t="shared" si="23"/>
        <v>7.0000000000000007E-2</v>
      </c>
      <c r="Q125" s="85">
        <v>0.35</v>
      </c>
    </row>
    <row r="126" spans="1:17" x14ac:dyDescent="0.2">
      <c r="A126" s="80">
        <v>40238</v>
      </c>
      <c r="B126" s="81">
        <f>+[1]Listen!C122</f>
        <v>0</v>
      </c>
      <c r="C126" s="10"/>
      <c r="D126" s="100">
        <f t="shared" si="15"/>
        <v>0</v>
      </c>
      <c r="E126" s="86">
        <v>0</v>
      </c>
      <c r="F126" s="84">
        <v>0</v>
      </c>
      <c r="G126" s="81">
        <f t="shared" si="16"/>
        <v>0</v>
      </c>
      <c r="H126" s="85">
        <v>0</v>
      </c>
      <c r="I126" s="86">
        <v>0</v>
      </c>
      <c r="J126" s="100">
        <f t="shared" si="17"/>
        <v>0.65500000000000003</v>
      </c>
      <c r="K126" s="109">
        <v>-0.05</v>
      </c>
      <c r="L126" s="86">
        <f>+[1]TETCO_TRANSCO!E126+K126</f>
        <v>0.60499999999999998</v>
      </c>
      <c r="M126" s="84">
        <f>+[1]TETCO_TRANSCO!F126</f>
        <v>0.05</v>
      </c>
      <c r="N126" s="81">
        <f t="shared" si="18"/>
        <v>0.67500000000000004</v>
      </c>
      <c r="O126" s="85">
        <f t="shared" si="24"/>
        <v>0.60499999999999998</v>
      </c>
      <c r="P126" s="86">
        <f t="shared" si="23"/>
        <v>7.0000000000000007E-2</v>
      </c>
      <c r="Q126" s="85">
        <v>0.4</v>
      </c>
    </row>
    <row r="127" spans="1:17" x14ac:dyDescent="0.2">
      <c r="A127" s="80">
        <v>40269</v>
      </c>
      <c r="B127" s="81">
        <f>+[1]Listen!C123</f>
        <v>0</v>
      </c>
      <c r="C127" s="10"/>
      <c r="D127" s="101">
        <f t="shared" si="15"/>
        <v>0</v>
      </c>
      <c r="E127" s="83">
        <v>0</v>
      </c>
      <c r="F127" s="88">
        <v>0</v>
      </c>
      <c r="G127" s="102">
        <f t="shared" si="16"/>
        <v>0</v>
      </c>
      <c r="H127" s="82">
        <v>0</v>
      </c>
      <c r="I127" s="83">
        <v>0</v>
      </c>
      <c r="J127" s="101">
        <f t="shared" si="17"/>
        <v>0.45500000000000002</v>
      </c>
      <c r="K127" s="109"/>
      <c r="L127" s="83">
        <f>+[1]TETCO_TRANSCO!E127+K127</f>
        <v>0.435</v>
      </c>
      <c r="M127" s="88">
        <f>+[1]TETCO_TRANSCO!F127</f>
        <v>0.02</v>
      </c>
      <c r="N127" s="102">
        <f t="shared" si="18"/>
        <v>0.47499999999999998</v>
      </c>
      <c r="O127" s="82">
        <f t="shared" si="24"/>
        <v>0.435</v>
      </c>
      <c r="P127" s="83">
        <f t="shared" si="23"/>
        <v>0.04</v>
      </c>
      <c r="Q127" s="82">
        <v>0.6</v>
      </c>
    </row>
    <row r="128" spans="1:17" x14ac:dyDescent="0.2">
      <c r="A128" s="80">
        <v>40299</v>
      </c>
      <c r="B128" s="81">
        <f>+[1]Listen!C124</f>
        <v>0</v>
      </c>
      <c r="C128" s="10"/>
      <c r="D128" s="100">
        <f t="shared" si="15"/>
        <v>0</v>
      </c>
      <c r="E128" s="86">
        <v>0</v>
      </c>
      <c r="F128" s="84">
        <v>0</v>
      </c>
      <c r="G128" s="81">
        <f t="shared" si="16"/>
        <v>0</v>
      </c>
      <c r="H128" s="85">
        <v>0</v>
      </c>
      <c r="I128" s="86">
        <v>0</v>
      </c>
      <c r="J128" s="100">
        <f t="shared" si="17"/>
        <v>0.40500000000000003</v>
      </c>
      <c r="K128" s="109"/>
      <c r="L128" s="86">
        <f>+[1]TETCO_TRANSCO!E128+K128</f>
        <v>0.38500000000000001</v>
      </c>
      <c r="M128" s="84">
        <f>+[1]TETCO_TRANSCO!F128</f>
        <v>0.02</v>
      </c>
      <c r="N128" s="81">
        <f t="shared" si="18"/>
        <v>0.42499999999999999</v>
      </c>
      <c r="O128" s="85">
        <f t="shared" si="24"/>
        <v>0.38500000000000001</v>
      </c>
      <c r="P128" s="86">
        <f t="shared" si="23"/>
        <v>0.04</v>
      </c>
      <c r="Q128" s="85">
        <v>0.75</v>
      </c>
    </row>
    <row r="129" spans="1:17" x14ac:dyDescent="0.2">
      <c r="A129" s="80">
        <v>40330</v>
      </c>
      <c r="B129" s="81">
        <f>+[1]Listen!C125</f>
        <v>0</v>
      </c>
      <c r="C129" s="10"/>
      <c r="D129" s="100">
        <f t="shared" si="15"/>
        <v>0</v>
      </c>
      <c r="E129" s="86">
        <v>0</v>
      </c>
      <c r="F129" s="84">
        <v>0</v>
      </c>
      <c r="G129" s="81">
        <f t="shared" si="16"/>
        <v>0</v>
      </c>
      <c r="H129" s="85">
        <v>0</v>
      </c>
      <c r="I129" s="86">
        <v>0</v>
      </c>
      <c r="J129" s="100">
        <f t="shared" si="17"/>
        <v>0.40500000000000003</v>
      </c>
      <c r="K129" s="109"/>
      <c r="L129" s="86">
        <f>+[1]TETCO_TRANSCO!E129+K129</f>
        <v>0.38500000000000001</v>
      </c>
      <c r="M129" s="84">
        <f>+[1]TETCO_TRANSCO!F129</f>
        <v>0.02</v>
      </c>
      <c r="N129" s="81">
        <f t="shared" si="18"/>
        <v>0.42499999999999999</v>
      </c>
      <c r="O129" s="85">
        <f t="shared" si="24"/>
        <v>0.38500000000000001</v>
      </c>
      <c r="P129" s="86">
        <f t="shared" si="23"/>
        <v>0.04</v>
      </c>
      <c r="Q129" s="85">
        <v>0.85</v>
      </c>
    </row>
    <row r="130" spans="1:17" x14ac:dyDescent="0.2">
      <c r="A130" s="80">
        <v>40360</v>
      </c>
      <c r="B130" s="81">
        <f>+[1]Listen!C126</f>
        <v>0</v>
      </c>
      <c r="C130" s="10"/>
      <c r="D130" s="100">
        <f t="shared" si="15"/>
        <v>0</v>
      </c>
      <c r="E130" s="86">
        <v>0</v>
      </c>
      <c r="F130" s="84">
        <v>0</v>
      </c>
      <c r="G130" s="81">
        <f t="shared" si="16"/>
        <v>0</v>
      </c>
      <c r="H130" s="85">
        <v>0</v>
      </c>
      <c r="I130" s="86">
        <v>0</v>
      </c>
      <c r="J130" s="100">
        <f t="shared" si="17"/>
        <v>0.41750000000000004</v>
      </c>
      <c r="K130" s="109"/>
      <c r="L130" s="86">
        <f>+[1]TETCO_TRANSCO!E130+K130</f>
        <v>0.39750000000000002</v>
      </c>
      <c r="M130" s="84">
        <f>+[1]TETCO_TRANSCO!F130</f>
        <v>0.02</v>
      </c>
      <c r="N130" s="81">
        <f t="shared" si="18"/>
        <v>0.4375</v>
      </c>
      <c r="O130" s="85">
        <f t="shared" si="24"/>
        <v>0.39750000000000002</v>
      </c>
      <c r="P130" s="86">
        <f t="shared" si="23"/>
        <v>0.04</v>
      </c>
      <c r="Q130" s="85">
        <v>1.05</v>
      </c>
    </row>
    <row r="131" spans="1:17" x14ac:dyDescent="0.2">
      <c r="A131" s="80">
        <v>40391</v>
      </c>
      <c r="B131" s="81">
        <f>+[1]Listen!C127</f>
        <v>0</v>
      </c>
      <c r="C131" s="10"/>
      <c r="D131" s="100">
        <f t="shared" si="15"/>
        <v>0</v>
      </c>
      <c r="E131" s="86">
        <v>0</v>
      </c>
      <c r="F131" s="84">
        <v>0</v>
      </c>
      <c r="G131" s="81">
        <f t="shared" si="16"/>
        <v>0</v>
      </c>
      <c r="H131" s="85">
        <v>0</v>
      </c>
      <c r="I131" s="86">
        <v>0</v>
      </c>
      <c r="J131" s="100">
        <f t="shared" si="17"/>
        <v>0.42000000000000004</v>
      </c>
      <c r="K131" s="109"/>
      <c r="L131" s="86">
        <f>+[1]TETCO_TRANSCO!E131+K131</f>
        <v>0.4</v>
      </c>
      <c r="M131" s="84">
        <f>+[1]TETCO_TRANSCO!F131</f>
        <v>0.02</v>
      </c>
      <c r="N131" s="81">
        <f t="shared" si="18"/>
        <v>0.44</v>
      </c>
      <c r="O131" s="85">
        <f t="shared" si="24"/>
        <v>0.4</v>
      </c>
      <c r="P131" s="86">
        <f t="shared" si="23"/>
        <v>0.04</v>
      </c>
      <c r="Q131" s="85">
        <v>1.05</v>
      </c>
    </row>
    <row r="132" spans="1:17" x14ac:dyDescent="0.2">
      <c r="A132" s="80">
        <v>40422</v>
      </c>
      <c r="B132" s="81">
        <f>+[1]Listen!C128</f>
        <v>0</v>
      </c>
      <c r="C132" s="10"/>
      <c r="D132" s="100">
        <f t="shared" si="15"/>
        <v>0</v>
      </c>
      <c r="E132" s="86">
        <v>0</v>
      </c>
      <c r="F132" s="84">
        <v>0</v>
      </c>
      <c r="G132" s="81">
        <f t="shared" si="16"/>
        <v>0</v>
      </c>
      <c r="H132" s="85">
        <v>0</v>
      </c>
      <c r="I132" s="86">
        <v>0</v>
      </c>
      <c r="J132" s="100">
        <f t="shared" si="17"/>
        <v>0.41750000000000004</v>
      </c>
      <c r="K132" s="109"/>
      <c r="L132" s="86">
        <f>+[1]TETCO_TRANSCO!E132+K132</f>
        <v>0.39750000000000002</v>
      </c>
      <c r="M132" s="84">
        <f>+[1]TETCO_TRANSCO!F132</f>
        <v>0.02</v>
      </c>
      <c r="N132" s="81">
        <f t="shared" si="18"/>
        <v>0.4375</v>
      </c>
      <c r="O132" s="85">
        <f t="shared" si="24"/>
        <v>0.39750000000000002</v>
      </c>
      <c r="P132" s="86">
        <f t="shared" si="23"/>
        <v>0.04</v>
      </c>
      <c r="Q132" s="85">
        <v>0.75</v>
      </c>
    </row>
    <row r="133" spans="1:17" x14ac:dyDescent="0.2">
      <c r="A133" s="80">
        <v>40452</v>
      </c>
      <c r="B133" s="81">
        <f>+[1]Listen!C129</f>
        <v>0</v>
      </c>
      <c r="C133" s="10"/>
      <c r="D133" s="100">
        <f t="shared" si="15"/>
        <v>0</v>
      </c>
      <c r="E133" s="86">
        <v>0</v>
      </c>
      <c r="F133" s="84">
        <v>0</v>
      </c>
      <c r="G133" s="81">
        <f t="shared" si="16"/>
        <v>0</v>
      </c>
      <c r="H133" s="85">
        <v>0</v>
      </c>
      <c r="I133" s="86">
        <v>0</v>
      </c>
      <c r="J133" s="100">
        <f t="shared" si="17"/>
        <v>0.42000000000000004</v>
      </c>
      <c r="K133" s="109"/>
      <c r="L133" s="86">
        <f>+[1]TETCO_TRANSCO!E133+K133</f>
        <v>0.4</v>
      </c>
      <c r="M133" s="84">
        <f>+[1]TETCO_TRANSCO!F133</f>
        <v>0.02</v>
      </c>
      <c r="N133" s="81">
        <f t="shared" si="18"/>
        <v>0.44</v>
      </c>
      <c r="O133" s="85">
        <f t="shared" si="24"/>
        <v>0.4</v>
      </c>
      <c r="P133" s="86">
        <f t="shared" si="23"/>
        <v>0.04</v>
      </c>
      <c r="Q133" s="85">
        <v>0.45</v>
      </c>
    </row>
    <row r="134" spans="1:17" x14ac:dyDescent="0.2">
      <c r="A134" s="80">
        <v>40483</v>
      </c>
      <c r="B134" s="81">
        <f>+[1]Listen!C130</f>
        <v>0</v>
      </c>
      <c r="C134" s="10"/>
      <c r="D134" s="101">
        <f t="shared" si="15"/>
        <v>0</v>
      </c>
      <c r="E134" s="83">
        <v>0</v>
      </c>
      <c r="F134" s="88">
        <v>0</v>
      </c>
      <c r="G134" s="102">
        <f t="shared" si="16"/>
        <v>0</v>
      </c>
      <c r="H134" s="82">
        <v>0</v>
      </c>
      <c r="I134" s="83">
        <v>0</v>
      </c>
      <c r="J134" s="101">
        <f t="shared" si="17"/>
        <v>0.60499999999999998</v>
      </c>
      <c r="K134" s="109">
        <v>-0.05</v>
      </c>
      <c r="L134" s="83">
        <f>+[1]TETCO_TRANSCO!E134+K134</f>
        <v>0.505</v>
      </c>
      <c r="M134" s="88">
        <f>+[1]TETCO_TRANSCO!L134</f>
        <v>0.1</v>
      </c>
      <c r="N134" s="102">
        <f t="shared" si="18"/>
        <v>0.505</v>
      </c>
      <c r="O134" s="82">
        <f t="shared" si="24"/>
        <v>0.505</v>
      </c>
      <c r="P134" s="83">
        <v>0</v>
      </c>
      <c r="Q134" s="82">
        <v>0.45</v>
      </c>
    </row>
    <row r="135" spans="1:17" x14ac:dyDescent="0.2">
      <c r="A135" s="80">
        <v>40513</v>
      </c>
      <c r="B135" s="81">
        <f>+[1]Listen!C131</f>
        <v>0</v>
      </c>
      <c r="C135" s="10"/>
      <c r="D135" s="100">
        <f t="shared" si="15"/>
        <v>0</v>
      </c>
      <c r="E135" s="86">
        <v>0</v>
      </c>
      <c r="F135" s="84">
        <v>0</v>
      </c>
      <c r="G135" s="81">
        <f t="shared" si="16"/>
        <v>0</v>
      </c>
      <c r="H135" s="85">
        <v>0</v>
      </c>
      <c r="I135" s="86">
        <v>0</v>
      </c>
      <c r="J135" s="100">
        <f t="shared" si="17"/>
        <v>1.1400000000000001</v>
      </c>
      <c r="K135" s="109">
        <v>-7.0000000000000007E-2</v>
      </c>
      <c r="L135" s="86">
        <f>+[1]TETCO_TRANSCO!E135+K135</f>
        <v>0.84000000000000008</v>
      </c>
      <c r="M135" s="84">
        <f>+[1]TETCO_TRANSCO!L135</f>
        <v>0.3</v>
      </c>
      <c r="N135" s="81">
        <f t="shared" si="18"/>
        <v>0.84000000000000008</v>
      </c>
      <c r="O135" s="85">
        <f t="shared" si="24"/>
        <v>0.84000000000000008</v>
      </c>
      <c r="P135" s="86">
        <v>0</v>
      </c>
      <c r="Q135" s="85">
        <v>0.4</v>
      </c>
    </row>
    <row r="136" spans="1:17" x14ac:dyDescent="0.2">
      <c r="A136" s="80">
        <v>40544</v>
      </c>
      <c r="B136" s="81">
        <f>+[1]Listen!C132</f>
        <v>0</v>
      </c>
      <c r="C136" s="10"/>
      <c r="D136" s="100">
        <f t="shared" si="15"/>
        <v>0</v>
      </c>
      <c r="E136" s="86">
        <v>0</v>
      </c>
      <c r="F136" s="84">
        <v>0</v>
      </c>
      <c r="G136" s="81">
        <f t="shared" si="16"/>
        <v>0</v>
      </c>
      <c r="H136" s="85">
        <v>0</v>
      </c>
      <c r="I136" s="86">
        <v>0</v>
      </c>
      <c r="J136" s="100">
        <f t="shared" si="17"/>
        <v>1.1849999999999998</v>
      </c>
      <c r="K136" s="109">
        <v>-0.08</v>
      </c>
      <c r="L136" s="86">
        <f>+[1]TETCO_TRANSCO!E136+K136</f>
        <v>1.1349999999999998</v>
      </c>
      <c r="M136" s="84">
        <f>+[1]TETCO_TRANSCO!F136</f>
        <v>0.05</v>
      </c>
      <c r="N136" s="81">
        <f t="shared" si="18"/>
        <v>1.1349999999999998</v>
      </c>
      <c r="O136" s="85">
        <f t="shared" si="24"/>
        <v>1.1349999999999998</v>
      </c>
      <c r="P136" s="86">
        <v>0</v>
      </c>
      <c r="Q136" s="85">
        <v>0.35</v>
      </c>
    </row>
    <row r="137" spans="1:17" x14ac:dyDescent="0.2">
      <c r="A137" s="80">
        <v>40575</v>
      </c>
      <c r="B137" s="81">
        <f>+[1]Listen!C133</f>
        <v>0</v>
      </c>
      <c r="C137" s="10"/>
      <c r="D137" s="100">
        <f t="shared" si="15"/>
        <v>0</v>
      </c>
      <c r="E137" s="86">
        <v>0</v>
      </c>
      <c r="F137" s="84">
        <v>0</v>
      </c>
      <c r="G137" s="81">
        <f t="shared" si="16"/>
        <v>0</v>
      </c>
      <c r="H137" s="85">
        <v>0</v>
      </c>
      <c r="I137" s="86">
        <v>0</v>
      </c>
      <c r="J137" s="100">
        <f t="shared" si="17"/>
        <v>1.1849999999999998</v>
      </c>
      <c r="K137" s="109">
        <v>-0.08</v>
      </c>
      <c r="L137" s="86">
        <f>+[1]TETCO_TRANSCO!E137+K137</f>
        <v>1.1349999999999998</v>
      </c>
      <c r="M137" s="84">
        <f>+[1]TETCO_TRANSCO!F137</f>
        <v>0.05</v>
      </c>
      <c r="N137" s="81">
        <f t="shared" si="18"/>
        <v>1.1349999999999998</v>
      </c>
      <c r="O137" s="85">
        <f t="shared" si="24"/>
        <v>1.1349999999999998</v>
      </c>
      <c r="P137" s="86">
        <v>0</v>
      </c>
      <c r="Q137" s="85">
        <v>0.35</v>
      </c>
    </row>
    <row r="138" spans="1:17" x14ac:dyDescent="0.2">
      <c r="A138" s="80">
        <v>40603</v>
      </c>
      <c r="B138" s="81">
        <f>+[1]Listen!C134</f>
        <v>0</v>
      </c>
      <c r="C138" s="10"/>
      <c r="D138" s="100">
        <f t="shared" ref="D138:D201" si="25">E138+F138</f>
        <v>0</v>
      </c>
      <c r="E138" s="86">
        <v>0</v>
      </c>
      <c r="F138" s="84">
        <v>0</v>
      </c>
      <c r="G138" s="81">
        <f t="shared" ref="G138:G201" si="26">H138+I138</f>
        <v>0</v>
      </c>
      <c r="H138" s="85">
        <v>0</v>
      </c>
      <c r="I138" s="86">
        <v>0</v>
      </c>
      <c r="J138" s="100">
        <f t="shared" ref="J138:J201" si="27">L138+M138</f>
        <v>0.65500000000000003</v>
      </c>
      <c r="K138" s="109">
        <v>-0.05</v>
      </c>
      <c r="L138" s="86">
        <f>+[1]TETCO_TRANSCO!E138+K138</f>
        <v>0.60499999999999998</v>
      </c>
      <c r="M138" s="84">
        <f>+[1]TETCO_TRANSCO!F138</f>
        <v>0.05</v>
      </c>
      <c r="N138" s="81">
        <f t="shared" ref="N138:N201" si="28">O138+P138</f>
        <v>0.60499999999999998</v>
      </c>
      <c r="O138" s="85">
        <f t="shared" si="24"/>
        <v>0.60499999999999998</v>
      </c>
      <c r="P138" s="86">
        <v>0</v>
      </c>
      <c r="Q138" s="85">
        <v>0.4</v>
      </c>
    </row>
    <row r="139" spans="1:17" x14ac:dyDescent="0.2">
      <c r="A139" s="80">
        <v>40634</v>
      </c>
      <c r="B139" s="81">
        <f>+[1]Listen!C135</f>
        <v>0</v>
      </c>
      <c r="C139" s="10"/>
      <c r="D139" s="101">
        <f t="shared" si="25"/>
        <v>0</v>
      </c>
      <c r="E139" s="83">
        <v>0</v>
      </c>
      <c r="F139" s="88">
        <v>0</v>
      </c>
      <c r="G139" s="102">
        <f t="shared" si="26"/>
        <v>0</v>
      </c>
      <c r="H139" s="82">
        <v>0</v>
      </c>
      <c r="I139" s="83">
        <v>0</v>
      </c>
      <c r="J139" s="101">
        <f t="shared" si="27"/>
        <v>0.45500000000000002</v>
      </c>
      <c r="K139" s="109"/>
      <c r="L139" s="83">
        <f>+[1]TETCO_TRANSCO!E139+K139</f>
        <v>0.435</v>
      </c>
      <c r="M139" s="88">
        <f>+[1]TETCO_TRANSCO!F139</f>
        <v>0.02</v>
      </c>
      <c r="N139" s="102">
        <f t="shared" si="28"/>
        <v>0.435</v>
      </c>
      <c r="O139" s="82">
        <f t="shared" si="24"/>
        <v>0.435</v>
      </c>
      <c r="P139" s="83">
        <v>0</v>
      </c>
      <c r="Q139" s="82">
        <v>0.6</v>
      </c>
    </row>
    <row r="140" spans="1:17" x14ac:dyDescent="0.2">
      <c r="A140" s="80">
        <v>40664</v>
      </c>
      <c r="B140" s="81">
        <f>+[1]Listen!C136</f>
        <v>0</v>
      </c>
      <c r="C140" s="10"/>
      <c r="D140" s="100">
        <f t="shared" si="25"/>
        <v>0</v>
      </c>
      <c r="E140" s="86">
        <v>0</v>
      </c>
      <c r="F140" s="84">
        <v>0</v>
      </c>
      <c r="G140" s="81">
        <f t="shared" si="26"/>
        <v>0</v>
      </c>
      <c r="H140" s="85">
        <v>0</v>
      </c>
      <c r="I140" s="86">
        <v>0</v>
      </c>
      <c r="J140" s="100">
        <f t="shared" si="27"/>
        <v>0.40500000000000003</v>
      </c>
      <c r="K140" s="109"/>
      <c r="L140" s="86">
        <f>+[1]TETCO_TRANSCO!E140+K140</f>
        <v>0.38500000000000001</v>
      </c>
      <c r="M140" s="84">
        <f>+[1]TETCO_TRANSCO!F140</f>
        <v>0.02</v>
      </c>
      <c r="N140" s="81">
        <f t="shared" si="28"/>
        <v>0.38500000000000001</v>
      </c>
      <c r="O140" s="85">
        <f t="shared" si="24"/>
        <v>0.38500000000000001</v>
      </c>
      <c r="P140" s="86">
        <v>0</v>
      </c>
      <c r="Q140" s="85">
        <v>0.75</v>
      </c>
    </row>
    <row r="141" spans="1:17" x14ac:dyDescent="0.2">
      <c r="A141" s="80">
        <v>40695</v>
      </c>
      <c r="B141" s="81">
        <f>+[1]Listen!C137</f>
        <v>0</v>
      </c>
      <c r="C141" s="10"/>
      <c r="D141" s="100">
        <f t="shared" si="25"/>
        <v>0</v>
      </c>
      <c r="E141" s="86">
        <v>0</v>
      </c>
      <c r="F141" s="84">
        <v>0</v>
      </c>
      <c r="G141" s="81">
        <f t="shared" si="26"/>
        <v>0</v>
      </c>
      <c r="H141" s="85">
        <v>0</v>
      </c>
      <c r="I141" s="86">
        <v>0</v>
      </c>
      <c r="J141" s="100">
        <f t="shared" si="27"/>
        <v>0.40500000000000003</v>
      </c>
      <c r="K141" s="109"/>
      <c r="L141" s="86">
        <f>+[1]TETCO_TRANSCO!E141+K141</f>
        <v>0.38500000000000001</v>
      </c>
      <c r="M141" s="84">
        <f>+[1]TETCO_TRANSCO!F141</f>
        <v>0.02</v>
      </c>
      <c r="N141" s="81">
        <f t="shared" si="28"/>
        <v>0.38500000000000001</v>
      </c>
      <c r="O141" s="85">
        <f t="shared" si="24"/>
        <v>0.38500000000000001</v>
      </c>
      <c r="P141" s="86">
        <v>0</v>
      </c>
      <c r="Q141" s="85">
        <v>0.85</v>
      </c>
    </row>
    <row r="142" spans="1:17" x14ac:dyDescent="0.2">
      <c r="A142" s="80">
        <v>40725</v>
      </c>
      <c r="B142" s="81">
        <f>+[1]Listen!C138</f>
        <v>0</v>
      </c>
      <c r="C142" s="10"/>
      <c r="D142" s="100">
        <f t="shared" si="25"/>
        <v>0</v>
      </c>
      <c r="E142" s="86">
        <v>0</v>
      </c>
      <c r="F142" s="84">
        <v>0</v>
      </c>
      <c r="G142" s="81">
        <f t="shared" si="26"/>
        <v>0</v>
      </c>
      <c r="H142" s="85">
        <v>0</v>
      </c>
      <c r="I142" s="86">
        <v>0</v>
      </c>
      <c r="J142" s="100">
        <f t="shared" si="27"/>
        <v>0.41750000000000004</v>
      </c>
      <c r="K142" s="109"/>
      <c r="L142" s="86">
        <f>+[1]TETCO_TRANSCO!E142+K142</f>
        <v>0.39750000000000002</v>
      </c>
      <c r="M142" s="84">
        <f>+[1]TETCO_TRANSCO!F142</f>
        <v>0.02</v>
      </c>
      <c r="N142" s="81">
        <f t="shared" si="28"/>
        <v>0</v>
      </c>
      <c r="O142" s="85">
        <v>0</v>
      </c>
      <c r="P142" s="86">
        <v>0</v>
      </c>
      <c r="Q142" s="85">
        <v>1.05</v>
      </c>
    </row>
    <row r="143" spans="1:17" x14ac:dyDescent="0.2">
      <c r="A143" s="80">
        <v>40756</v>
      </c>
      <c r="B143" s="81">
        <f>+[1]Listen!C139</f>
        <v>0</v>
      </c>
      <c r="C143" s="10"/>
      <c r="D143" s="100">
        <f t="shared" si="25"/>
        <v>0</v>
      </c>
      <c r="E143" s="86">
        <v>0</v>
      </c>
      <c r="F143" s="84">
        <v>0</v>
      </c>
      <c r="G143" s="81">
        <f t="shared" si="26"/>
        <v>0</v>
      </c>
      <c r="H143" s="85">
        <v>0</v>
      </c>
      <c r="I143" s="86">
        <v>0</v>
      </c>
      <c r="J143" s="100">
        <f t="shared" si="27"/>
        <v>0.42000000000000004</v>
      </c>
      <c r="K143" s="109"/>
      <c r="L143" s="86">
        <f>+[1]TETCO_TRANSCO!E143+K143</f>
        <v>0.4</v>
      </c>
      <c r="M143" s="84">
        <f>+[1]TETCO_TRANSCO!F143</f>
        <v>0.02</v>
      </c>
      <c r="N143" s="81">
        <f t="shared" si="28"/>
        <v>0</v>
      </c>
      <c r="O143" s="85">
        <v>0</v>
      </c>
      <c r="P143" s="86">
        <v>0</v>
      </c>
      <c r="Q143" s="85">
        <v>1.05</v>
      </c>
    </row>
    <row r="144" spans="1:17" x14ac:dyDescent="0.2">
      <c r="A144" s="80">
        <v>40787</v>
      </c>
      <c r="B144" s="81">
        <f>+[1]Listen!C140</f>
        <v>0</v>
      </c>
      <c r="C144" s="10"/>
      <c r="D144" s="100">
        <f t="shared" si="25"/>
        <v>0</v>
      </c>
      <c r="E144" s="86">
        <v>0</v>
      </c>
      <c r="F144" s="84">
        <v>0</v>
      </c>
      <c r="G144" s="81">
        <f t="shared" si="26"/>
        <v>0</v>
      </c>
      <c r="H144" s="85">
        <v>0</v>
      </c>
      <c r="I144" s="86">
        <v>0</v>
      </c>
      <c r="J144" s="100">
        <f t="shared" si="27"/>
        <v>0.41750000000000004</v>
      </c>
      <c r="K144" s="109"/>
      <c r="L144" s="86">
        <f>+[1]TETCO_TRANSCO!E144+K144</f>
        <v>0.39750000000000002</v>
      </c>
      <c r="M144" s="84">
        <f>+[1]TETCO_TRANSCO!F144</f>
        <v>0.02</v>
      </c>
      <c r="N144" s="81">
        <f t="shared" si="28"/>
        <v>0</v>
      </c>
      <c r="O144" s="85">
        <v>0</v>
      </c>
      <c r="P144" s="86">
        <v>0</v>
      </c>
      <c r="Q144" s="85">
        <v>0.75</v>
      </c>
    </row>
    <row r="145" spans="1:17" x14ac:dyDescent="0.2">
      <c r="A145" s="80">
        <v>40817</v>
      </c>
      <c r="B145" s="81">
        <f>+[1]Listen!C141</f>
        <v>0</v>
      </c>
      <c r="C145" s="10"/>
      <c r="D145" s="100">
        <f t="shared" si="25"/>
        <v>0</v>
      </c>
      <c r="E145" s="86">
        <v>0</v>
      </c>
      <c r="F145" s="84">
        <v>0</v>
      </c>
      <c r="G145" s="81">
        <f t="shared" si="26"/>
        <v>0</v>
      </c>
      <c r="H145" s="85">
        <v>0</v>
      </c>
      <c r="I145" s="86">
        <v>0</v>
      </c>
      <c r="J145" s="100">
        <f t="shared" si="27"/>
        <v>0.42000000000000004</v>
      </c>
      <c r="K145" s="109"/>
      <c r="L145" s="86">
        <f>+[1]TETCO_TRANSCO!E145+K145</f>
        <v>0.4</v>
      </c>
      <c r="M145" s="84">
        <f>+[1]TETCO_TRANSCO!F145</f>
        <v>0.02</v>
      </c>
      <c r="N145" s="81">
        <f t="shared" si="28"/>
        <v>0</v>
      </c>
      <c r="O145" s="85">
        <v>0</v>
      </c>
      <c r="P145" s="86">
        <v>0</v>
      </c>
      <c r="Q145" s="85">
        <v>0.45</v>
      </c>
    </row>
    <row r="146" spans="1:17" x14ac:dyDescent="0.2">
      <c r="A146" s="80">
        <v>40848</v>
      </c>
      <c r="B146" s="81">
        <f>+[1]Listen!C142</f>
        <v>0</v>
      </c>
      <c r="C146" s="10"/>
      <c r="D146" s="101">
        <f t="shared" si="25"/>
        <v>0</v>
      </c>
      <c r="E146" s="83">
        <v>0</v>
      </c>
      <c r="F146" s="88">
        <v>0</v>
      </c>
      <c r="G146" s="102">
        <f t="shared" si="26"/>
        <v>0</v>
      </c>
      <c r="H146" s="82">
        <v>0</v>
      </c>
      <c r="I146" s="83">
        <v>0</v>
      </c>
      <c r="J146" s="101">
        <f t="shared" si="27"/>
        <v>0.60499999999999998</v>
      </c>
      <c r="K146" s="109">
        <v>-0.05</v>
      </c>
      <c r="L146" s="83">
        <f>+[1]TETCO_TRANSCO!E146+K146</f>
        <v>0.505</v>
      </c>
      <c r="M146" s="88">
        <f>+[1]TETCO_TRANSCO!L146</f>
        <v>0.1</v>
      </c>
      <c r="N146" s="102">
        <f t="shared" si="28"/>
        <v>0</v>
      </c>
      <c r="O146" s="82">
        <v>0</v>
      </c>
      <c r="P146" s="83">
        <v>0</v>
      </c>
      <c r="Q146" s="82">
        <v>0.45</v>
      </c>
    </row>
    <row r="147" spans="1:17" x14ac:dyDescent="0.2">
      <c r="A147" s="80">
        <v>40878</v>
      </c>
      <c r="B147" s="81">
        <f>+[1]Listen!C143</f>
        <v>0</v>
      </c>
      <c r="C147" s="10"/>
      <c r="D147" s="100">
        <f t="shared" si="25"/>
        <v>0</v>
      </c>
      <c r="E147" s="86">
        <v>0</v>
      </c>
      <c r="F147" s="84">
        <v>0</v>
      </c>
      <c r="G147" s="81">
        <f t="shared" si="26"/>
        <v>0</v>
      </c>
      <c r="H147" s="85">
        <v>0</v>
      </c>
      <c r="I147" s="86">
        <v>0</v>
      </c>
      <c r="J147" s="100">
        <f t="shared" si="27"/>
        <v>1.1400000000000001</v>
      </c>
      <c r="K147" s="109">
        <v>-7.0000000000000007E-2</v>
      </c>
      <c r="L147" s="86">
        <f>+[1]TETCO_TRANSCO!E147+K147</f>
        <v>0.84000000000000008</v>
      </c>
      <c r="M147" s="84">
        <f>+[1]TETCO_TRANSCO!L147</f>
        <v>0.3</v>
      </c>
      <c r="N147" s="81">
        <f t="shared" si="28"/>
        <v>0</v>
      </c>
      <c r="O147" s="85">
        <v>0</v>
      </c>
      <c r="P147" s="86">
        <v>0</v>
      </c>
      <c r="Q147" s="85">
        <v>0.4</v>
      </c>
    </row>
    <row r="148" spans="1:17" x14ac:dyDescent="0.2">
      <c r="A148" s="80">
        <v>40909</v>
      </c>
      <c r="B148" s="81">
        <f>+[1]Listen!C144</f>
        <v>0</v>
      </c>
      <c r="C148" s="10"/>
      <c r="D148" s="100">
        <f t="shared" si="25"/>
        <v>0</v>
      </c>
      <c r="E148" s="86">
        <v>0</v>
      </c>
      <c r="F148" s="84">
        <v>0</v>
      </c>
      <c r="G148" s="81">
        <f t="shared" si="26"/>
        <v>0</v>
      </c>
      <c r="H148" s="85">
        <v>0</v>
      </c>
      <c r="I148" s="86">
        <v>0</v>
      </c>
      <c r="J148" s="100">
        <f t="shared" si="27"/>
        <v>1.1849999999999998</v>
      </c>
      <c r="K148" s="109">
        <v>-0.08</v>
      </c>
      <c r="L148" s="86">
        <f>+[1]TETCO_TRANSCO!E148+K148</f>
        <v>1.1349999999999998</v>
      </c>
      <c r="M148" s="84">
        <f>+[1]TETCO_TRANSCO!F148</f>
        <v>0.05</v>
      </c>
      <c r="N148" s="81">
        <f t="shared" si="28"/>
        <v>0</v>
      </c>
      <c r="O148" s="85">
        <v>0</v>
      </c>
      <c r="P148" s="86">
        <v>0</v>
      </c>
      <c r="Q148" s="85">
        <v>0.35</v>
      </c>
    </row>
    <row r="149" spans="1:17" x14ac:dyDescent="0.2">
      <c r="A149" s="80">
        <v>40940</v>
      </c>
      <c r="B149" s="81">
        <f>+[1]Listen!C145</f>
        <v>0</v>
      </c>
      <c r="C149" s="10"/>
      <c r="D149" s="100">
        <f t="shared" si="25"/>
        <v>0</v>
      </c>
      <c r="E149" s="86">
        <v>0</v>
      </c>
      <c r="F149" s="84">
        <v>0</v>
      </c>
      <c r="G149" s="81">
        <f t="shared" si="26"/>
        <v>0</v>
      </c>
      <c r="H149" s="85">
        <v>0</v>
      </c>
      <c r="I149" s="86">
        <v>0</v>
      </c>
      <c r="J149" s="100">
        <f t="shared" si="27"/>
        <v>1.1849999999999998</v>
      </c>
      <c r="K149" s="109">
        <v>-0.08</v>
      </c>
      <c r="L149" s="86">
        <f>+[1]TETCO_TRANSCO!E149+K149</f>
        <v>1.1349999999999998</v>
      </c>
      <c r="M149" s="84">
        <f>+[1]TETCO_TRANSCO!F149</f>
        <v>0.05</v>
      </c>
      <c r="N149" s="81">
        <f t="shared" si="28"/>
        <v>0</v>
      </c>
      <c r="O149" s="85">
        <v>0</v>
      </c>
      <c r="P149" s="86">
        <v>0</v>
      </c>
      <c r="Q149" s="85">
        <v>0.35</v>
      </c>
    </row>
    <row r="150" spans="1:17" x14ac:dyDescent="0.2">
      <c r="A150" s="80">
        <v>40969</v>
      </c>
      <c r="B150" s="81">
        <f>+[1]Listen!C146</f>
        <v>0</v>
      </c>
      <c r="C150" s="10"/>
      <c r="D150" s="100">
        <f t="shared" si="25"/>
        <v>0</v>
      </c>
      <c r="E150" s="86">
        <v>0</v>
      </c>
      <c r="F150" s="84">
        <v>0</v>
      </c>
      <c r="G150" s="81">
        <f t="shared" si="26"/>
        <v>0</v>
      </c>
      <c r="H150" s="85">
        <v>0</v>
      </c>
      <c r="I150" s="86">
        <v>0</v>
      </c>
      <c r="J150" s="100">
        <f t="shared" si="27"/>
        <v>0.65500000000000003</v>
      </c>
      <c r="K150" s="109">
        <v>-0.05</v>
      </c>
      <c r="L150" s="86">
        <f>+[1]TETCO_TRANSCO!E150+K150</f>
        <v>0.60499999999999998</v>
      </c>
      <c r="M150" s="84">
        <f>+[1]TETCO_TRANSCO!F150</f>
        <v>0.05</v>
      </c>
      <c r="N150" s="81">
        <f t="shared" si="28"/>
        <v>0</v>
      </c>
      <c r="O150" s="85">
        <v>0</v>
      </c>
      <c r="P150" s="86">
        <v>0</v>
      </c>
      <c r="Q150" s="85">
        <v>0.4</v>
      </c>
    </row>
    <row r="151" spans="1:17" x14ac:dyDescent="0.2">
      <c r="A151" s="80">
        <v>41000</v>
      </c>
      <c r="B151" s="81">
        <f>+[1]Listen!C147</f>
        <v>0</v>
      </c>
      <c r="C151" s="10"/>
      <c r="D151" s="101">
        <f t="shared" si="25"/>
        <v>0</v>
      </c>
      <c r="E151" s="83">
        <v>0</v>
      </c>
      <c r="F151" s="88">
        <v>0</v>
      </c>
      <c r="G151" s="102">
        <f t="shared" si="26"/>
        <v>0</v>
      </c>
      <c r="H151" s="82">
        <v>0</v>
      </c>
      <c r="I151" s="83">
        <v>0</v>
      </c>
      <c r="J151" s="101">
        <f t="shared" si="27"/>
        <v>0.45500000000000002</v>
      </c>
      <c r="K151" s="109"/>
      <c r="L151" s="83">
        <f>+[1]TETCO_TRANSCO!E151+K151</f>
        <v>0.435</v>
      </c>
      <c r="M151" s="88">
        <f>+[1]TETCO_TRANSCO!F151</f>
        <v>0.02</v>
      </c>
      <c r="N151" s="102">
        <f t="shared" si="28"/>
        <v>0</v>
      </c>
      <c r="O151" s="82">
        <v>0</v>
      </c>
      <c r="P151" s="83">
        <v>0</v>
      </c>
      <c r="Q151" s="82">
        <v>0.6</v>
      </c>
    </row>
    <row r="152" spans="1:17" x14ac:dyDescent="0.2">
      <c r="A152" s="80">
        <v>41030</v>
      </c>
      <c r="B152" s="81">
        <f>+[1]Listen!C148</f>
        <v>0</v>
      </c>
      <c r="C152" s="10"/>
      <c r="D152" s="100">
        <f t="shared" si="25"/>
        <v>0</v>
      </c>
      <c r="E152" s="86">
        <v>0</v>
      </c>
      <c r="F152" s="84">
        <v>0</v>
      </c>
      <c r="G152" s="81">
        <f t="shared" si="26"/>
        <v>0</v>
      </c>
      <c r="H152" s="85">
        <v>0</v>
      </c>
      <c r="I152" s="86">
        <v>0</v>
      </c>
      <c r="J152" s="100">
        <f t="shared" si="27"/>
        <v>0.40500000000000003</v>
      </c>
      <c r="K152" s="109"/>
      <c r="L152" s="86">
        <f>+[1]TETCO_TRANSCO!E152+K152</f>
        <v>0.38500000000000001</v>
      </c>
      <c r="M152" s="84">
        <f>+[1]TETCO_TRANSCO!F152</f>
        <v>0.02</v>
      </c>
      <c r="N152" s="81">
        <f t="shared" si="28"/>
        <v>0</v>
      </c>
      <c r="O152" s="85">
        <v>0</v>
      </c>
      <c r="P152" s="86">
        <v>0</v>
      </c>
      <c r="Q152" s="85">
        <v>0.75</v>
      </c>
    </row>
    <row r="153" spans="1:17" x14ac:dyDescent="0.2">
      <c r="A153" s="80">
        <v>41061</v>
      </c>
      <c r="B153" s="81">
        <f>+[1]Listen!C149</f>
        <v>0</v>
      </c>
      <c r="C153" s="10"/>
      <c r="D153" s="100">
        <f t="shared" si="25"/>
        <v>0</v>
      </c>
      <c r="E153" s="86">
        <v>0</v>
      </c>
      <c r="F153" s="84">
        <v>0</v>
      </c>
      <c r="G153" s="81">
        <f t="shared" si="26"/>
        <v>0</v>
      </c>
      <c r="H153" s="85">
        <v>0</v>
      </c>
      <c r="I153" s="86">
        <v>0</v>
      </c>
      <c r="J153" s="100">
        <f t="shared" si="27"/>
        <v>0.40500000000000003</v>
      </c>
      <c r="K153" s="109"/>
      <c r="L153" s="86">
        <f>+[1]TETCO_TRANSCO!E153+K153</f>
        <v>0.38500000000000001</v>
      </c>
      <c r="M153" s="84">
        <f>+[1]TETCO_TRANSCO!F153</f>
        <v>0.02</v>
      </c>
      <c r="N153" s="81">
        <f t="shared" si="28"/>
        <v>0</v>
      </c>
      <c r="O153" s="85">
        <v>0</v>
      </c>
      <c r="P153" s="86">
        <v>0</v>
      </c>
      <c r="Q153" s="85">
        <v>0.85</v>
      </c>
    </row>
    <row r="154" spans="1:17" x14ac:dyDescent="0.2">
      <c r="A154" s="80">
        <v>41091</v>
      </c>
      <c r="B154" s="81">
        <f>+[1]Listen!C150</f>
        <v>0</v>
      </c>
      <c r="C154" s="10"/>
      <c r="D154" s="100">
        <f t="shared" si="25"/>
        <v>0</v>
      </c>
      <c r="E154" s="86">
        <v>0</v>
      </c>
      <c r="F154" s="84">
        <v>0</v>
      </c>
      <c r="G154" s="81">
        <f t="shared" si="26"/>
        <v>0</v>
      </c>
      <c r="H154" s="85">
        <v>0</v>
      </c>
      <c r="I154" s="86">
        <v>0</v>
      </c>
      <c r="J154" s="100">
        <f t="shared" si="27"/>
        <v>0.41750000000000004</v>
      </c>
      <c r="K154" s="109"/>
      <c r="L154" s="86">
        <f>+[1]TETCO_TRANSCO!E154+K154</f>
        <v>0.39750000000000002</v>
      </c>
      <c r="M154" s="84">
        <f>+[1]TETCO_TRANSCO!F154</f>
        <v>0.02</v>
      </c>
      <c r="N154" s="81">
        <f t="shared" si="28"/>
        <v>0</v>
      </c>
      <c r="O154" s="85">
        <v>0</v>
      </c>
      <c r="P154" s="86">
        <v>0</v>
      </c>
      <c r="Q154" s="85">
        <v>1.05</v>
      </c>
    </row>
    <row r="155" spans="1:17" x14ac:dyDescent="0.2">
      <c r="A155" s="80">
        <v>41122</v>
      </c>
      <c r="B155" s="81">
        <f>+[1]Listen!C151</f>
        <v>0</v>
      </c>
      <c r="C155" s="10"/>
      <c r="D155" s="100">
        <f t="shared" si="25"/>
        <v>0</v>
      </c>
      <c r="E155" s="86">
        <v>0</v>
      </c>
      <c r="F155" s="84">
        <v>0</v>
      </c>
      <c r="G155" s="81">
        <f t="shared" si="26"/>
        <v>0</v>
      </c>
      <c r="H155" s="85">
        <v>0</v>
      </c>
      <c r="I155" s="86">
        <v>0</v>
      </c>
      <c r="J155" s="100">
        <f t="shared" si="27"/>
        <v>0.42000000000000004</v>
      </c>
      <c r="K155" s="109"/>
      <c r="L155" s="86">
        <f>+[1]TETCO_TRANSCO!E155+K155</f>
        <v>0.4</v>
      </c>
      <c r="M155" s="84">
        <f>+[1]TETCO_TRANSCO!F155</f>
        <v>0.02</v>
      </c>
      <c r="N155" s="81">
        <f t="shared" si="28"/>
        <v>0</v>
      </c>
      <c r="O155" s="85">
        <v>0</v>
      </c>
      <c r="P155" s="86">
        <v>0</v>
      </c>
      <c r="Q155" s="85">
        <v>1.05</v>
      </c>
    </row>
    <row r="156" spans="1:17" x14ac:dyDescent="0.2">
      <c r="A156" s="80">
        <v>41153</v>
      </c>
      <c r="B156" s="81">
        <f>+[1]Listen!C152</f>
        <v>0</v>
      </c>
      <c r="C156" s="10"/>
      <c r="D156" s="100">
        <f t="shared" si="25"/>
        <v>0</v>
      </c>
      <c r="E156" s="86">
        <v>0</v>
      </c>
      <c r="F156" s="84">
        <v>0</v>
      </c>
      <c r="G156" s="81">
        <f t="shared" si="26"/>
        <v>0</v>
      </c>
      <c r="H156" s="85">
        <v>0</v>
      </c>
      <c r="I156" s="86">
        <v>0</v>
      </c>
      <c r="J156" s="100">
        <f t="shared" si="27"/>
        <v>0.41750000000000004</v>
      </c>
      <c r="K156" s="109"/>
      <c r="L156" s="86">
        <f>+[1]TETCO_TRANSCO!E156+K156</f>
        <v>0.39750000000000002</v>
      </c>
      <c r="M156" s="84">
        <f>+[1]TETCO_TRANSCO!F156</f>
        <v>0.02</v>
      </c>
      <c r="N156" s="81">
        <f t="shared" si="28"/>
        <v>0</v>
      </c>
      <c r="O156" s="85">
        <v>0</v>
      </c>
      <c r="P156" s="86">
        <v>0</v>
      </c>
      <c r="Q156" s="85">
        <v>0.75</v>
      </c>
    </row>
    <row r="157" spans="1:17" x14ac:dyDescent="0.2">
      <c r="A157" s="80">
        <v>41183</v>
      </c>
      <c r="B157" s="81">
        <f>+[1]Listen!C153</f>
        <v>0</v>
      </c>
      <c r="C157" s="10"/>
      <c r="D157" s="100">
        <f t="shared" si="25"/>
        <v>0</v>
      </c>
      <c r="E157" s="86">
        <v>0</v>
      </c>
      <c r="F157" s="84">
        <v>0</v>
      </c>
      <c r="G157" s="81">
        <f t="shared" si="26"/>
        <v>0</v>
      </c>
      <c r="H157" s="85">
        <v>0</v>
      </c>
      <c r="I157" s="86">
        <v>0</v>
      </c>
      <c r="J157" s="100">
        <f t="shared" si="27"/>
        <v>0.42000000000000004</v>
      </c>
      <c r="K157" s="109"/>
      <c r="L157" s="86">
        <f>+[1]TETCO_TRANSCO!E157+K157</f>
        <v>0.4</v>
      </c>
      <c r="M157" s="84">
        <f>+[1]TETCO_TRANSCO!F157</f>
        <v>0.02</v>
      </c>
      <c r="N157" s="81">
        <f t="shared" si="28"/>
        <v>0</v>
      </c>
      <c r="O157" s="85">
        <v>0</v>
      </c>
      <c r="P157" s="86">
        <v>0</v>
      </c>
      <c r="Q157" s="85">
        <v>0.45</v>
      </c>
    </row>
    <row r="158" spans="1:17" x14ac:dyDescent="0.2">
      <c r="A158" s="80">
        <v>41214</v>
      </c>
      <c r="B158" s="81">
        <f>+[1]Listen!C154</f>
        <v>0</v>
      </c>
      <c r="C158" s="10"/>
      <c r="D158" s="101">
        <f t="shared" si="25"/>
        <v>0</v>
      </c>
      <c r="E158" s="83">
        <v>0</v>
      </c>
      <c r="F158" s="88">
        <v>0</v>
      </c>
      <c r="G158" s="102">
        <f t="shared" si="26"/>
        <v>0</v>
      </c>
      <c r="H158" s="82">
        <v>0</v>
      </c>
      <c r="I158" s="83">
        <v>0</v>
      </c>
      <c r="J158" s="101">
        <f t="shared" si="27"/>
        <v>0.60499999999999998</v>
      </c>
      <c r="K158" s="109">
        <v>-0.05</v>
      </c>
      <c r="L158" s="83">
        <f>+[1]TETCO_TRANSCO!E158+K158</f>
        <v>0.505</v>
      </c>
      <c r="M158" s="88">
        <f>+[1]TETCO_TRANSCO!L158</f>
        <v>0.1</v>
      </c>
      <c r="N158" s="102">
        <f t="shared" si="28"/>
        <v>0</v>
      </c>
      <c r="O158" s="82">
        <v>0</v>
      </c>
      <c r="P158" s="83">
        <v>0</v>
      </c>
      <c r="Q158" s="82">
        <v>0.45</v>
      </c>
    </row>
    <row r="159" spans="1:17" x14ac:dyDescent="0.2">
      <c r="A159" s="80">
        <v>41244</v>
      </c>
      <c r="B159" s="81">
        <f>+[1]Listen!C155</f>
        <v>0</v>
      </c>
      <c r="C159" s="10"/>
      <c r="D159" s="100">
        <f t="shared" si="25"/>
        <v>0</v>
      </c>
      <c r="E159" s="86">
        <v>0</v>
      </c>
      <c r="F159" s="84">
        <v>0</v>
      </c>
      <c r="G159" s="81">
        <f t="shared" si="26"/>
        <v>0</v>
      </c>
      <c r="H159" s="85">
        <v>0</v>
      </c>
      <c r="I159" s="86">
        <v>0</v>
      </c>
      <c r="J159" s="100">
        <f t="shared" si="27"/>
        <v>0.83500000000000019</v>
      </c>
      <c r="K159" s="109">
        <v>-7.0000000000000007E-2</v>
      </c>
      <c r="L159" s="134">
        <f>+[1]TETCO_TRANSCO!D158+K159</f>
        <v>0.53500000000000014</v>
      </c>
      <c r="M159" s="84">
        <f>+[1]TETCO_TRANSCO!L159</f>
        <v>0.3</v>
      </c>
      <c r="N159" s="81">
        <f t="shared" si="28"/>
        <v>0</v>
      </c>
      <c r="O159" s="85">
        <v>0</v>
      </c>
      <c r="P159" s="86">
        <v>0</v>
      </c>
      <c r="Q159" s="85">
        <v>0.4</v>
      </c>
    </row>
    <row r="160" spans="1:17" x14ac:dyDescent="0.2">
      <c r="A160" s="80">
        <v>41275</v>
      </c>
      <c r="B160" s="81">
        <f>+[1]Listen!C156</f>
        <v>0</v>
      </c>
      <c r="C160" s="10"/>
      <c r="D160" s="100">
        <f t="shared" si="25"/>
        <v>0</v>
      </c>
      <c r="E160" s="86">
        <v>0</v>
      </c>
      <c r="F160" s="84">
        <v>0</v>
      </c>
      <c r="G160" s="81">
        <f t="shared" si="26"/>
        <v>0</v>
      </c>
      <c r="H160" s="85">
        <v>0</v>
      </c>
      <c r="I160" s="86">
        <v>0</v>
      </c>
      <c r="J160" s="100">
        <f t="shared" si="27"/>
        <v>0.57500000000000018</v>
      </c>
      <c r="K160" s="109">
        <v>-0.08</v>
      </c>
      <c r="L160" s="134">
        <f>+[1]TETCO_TRANSCO!D158+K160</f>
        <v>0.52500000000000013</v>
      </c>
      <c r="M160" s="84">
        <f>+[1]TETCO_TRANSCO!F160</f>
        <v>0.05</v>
      </c>
      <c r="N160" s="81">
        <f t="shared" si="28"/>
        <v>0</v>
      </c>
      <c r="O160" s="85">
        <v>0</v>
      </c>
      <c r="P160" s="86">
        <v>0</v>
      </c>
      <c r="Q160" s="85">
        <v>0.35</v>
      </c>
    </row>
    <row r="161" spans="1:17" x14ac:dyDescent="0.2">
      <c r="A161" s="80">
        <v>41306</v>
      </c>
      <c r="B161" s="81">
        <f>+[1]Listen!C157</f>
        <v>0</v>
      </c>
      <c r="C161" s="10"/>
      <c r="D161" s="100">
        <f t="shared" si="25"/>
        <v>0</v>
      </c>
      <c r="E161" s="86">
        <v>0</v>
      </c>
      <c r="F161" s="84">
        <v>0</v>
      </c>
      <c r="G161" s="81">
        <f t="shared" si="26"/>
        <v>0</v>
      </c>
      <c r="H161" s="85">
        <v>0</v>
      </c>
      <c r="I161" s="86">
        <v>0</v>
      </c>
      <c r="J161" s="100">
        <f t="shared" si="27"/>
        <v>1.1849999999999998</v>
      </c>
      <c r="K161" s="109">
        <v>-0.08</v>
      </c>
      <c r="L161" s="86">
        <f>+[1]TETCO_TRANSCO!E161+K161</f>
        <v>1.1349999999999998</v>
      </c>
      <c r="M161" s="84">
        <f>+[1]TETCO_TRANSCO!F161</f>
        <v>0.05</v>
      </c>
      <c r="N161" s="81">
        <f t="shared" si="28"/>
        <v>0</v>
      </c>
      <c r="O161" s="85">
        <v>0</v>
      </c>
      <c r="P161" s="86">
        <v>0</v>
      </c>
      <c r="Q161" s="85">
        <v>0.35</v>
      </c>
    </row>
    <row r="162" spans="1:17" x14ac:dyDescent="0.2">
      <c r="A162" s="80">
        <v>41334</v>
      </c>
      <c r="B162" s="81">
        <f>+[1]Listen!C158</f>
        <v>0</v>
      </c>
      <c r="C162" s="10"/>
      <c r="D162" s="100">
        <f t="shared" si="25"/>
        <v>0</v>
      </c>
      <c r="E162" s="86">
        <v>0</v>
      </c>
      <c r="F162" s="84">
        <v>0</v>
      </c>
      <c r="G162" s="81">
        <f t="shared" si="26"/>
        <v>0</v>
      </c>
      <c r="H162" s="85">
        <v>0</v>
      </c>
      <c r="I162" s="86">
        <v>0</v>
      </c>
      <c r="J162" s="100">
        <f t="shared" si="27"/>
        <v>0.65500000000000003</v>
      </c>
      <c r="K162" s="109">
        <v>-0.05</v>
      </c>
      <c r="L162" s="86">
        <f>+[1]TETCO_TRANSCO!E162+K162</f>
        <v>0.60499999999999998</v>
      </c>
      <c r="M162" s="84">
        <f>+[1]TETCO_TRANSCO!F162</f>
        <v>0.05</v>
      </c>
      <c r="N162" s="81">
        <f t="shared" si="28"/>
        <v>0</v>
      </c>
      <c r="O162" s="85">
        <v>0</v>
      </c>
      <c r="P162" s="86">
        <v>0</v>
      </c>
      <c r="Q162" s="85">
        <v>0.4</v>
      </c>
    </row>
    <row r="163" spans="1:17" x14ac:dyDescent="0.2">
      <c r="A163" s="80">
        <v>41365</v>
      </c>
      <c r="B163" s="81">
        <f>+[1]Listen!C159</f>
        <v>0</v>
      </c>
      <c r="C163" s="10"/>
      <c r="D163" s="101">
        <f t="shared" si="25"/>
        <v>0</v>
      </c>
      <c r="E163" s="83">
        <v>0</v>
      </c>
      <c r="F163" s="88">
        <v>0</v>
      </c>
      <c r="G163" s="102">
        <f t="shared" si="26"/>
        <v>0</v>
      </c>
      <c r="H163" s="82">
        <v>0</v>
      </c>
      <c r="I163" s="83">
        <v>0</v>
      </c>
      <c r="J163" s="101">
        <f t="shared" si="27"/>
        <v>0.45500000000000002</v>
      </c>
      <c r="K163" s="109"/>
      <c r="L163" s="83">
        <f>+[1]TETCO_TRANSCO!E163+K163</f>
        <v>0.435</v>
      </c>
      <c r="M163" s="88">
        <f>+[1]TETCO_TRANSCO!F163</f>
        <v>0.02</v>
      </c>
      <c r="N163" s="102">
        <f t="shared" si="28"/>
        <v>0</v>
      </c>
      <c r="O163" s="82">
        <v>0</v>
      </c>
      <c r="P163" s="83">
        <v>0</v>
      </c>
      <c r="Q163" s="82">
        <v>0.6</v>
      </c>
    </row>
    <row r="164" spans="1:17" x14ac:dyDescent="0.2">
      <c r="A164" s="80">
        <v>41395</v>
      </c>
      <c r="B164" s="81">
        <f>+[1]Listen!C160</f>
        <v>0</v>
      </c>
      <c r="C164" s="10"/>
      <c r="D164" s="100">
        <f t="shared" si="25"/>
        <v>0</v>
      </c>
      <c r="E164" s="86">
        <v>0</v>
      </c>
      <c r="F164" s="84">
        <v>0</v>
      </c>
      <c r="G164" s="81">
        <f t="shared" si="26"/>
        <v>0</v>
      </c>
      <c r="H164" s="85">
        <v>0</v>
      </c>
      <c r="I164" s="86">
        <v>0</v>
      </c>
      <c r="J164" s="100">
        <f t="shared" si="27"/>
        <v>0.40500000000000003</v>
      </c>
      <c r="K164" s="109"/>
      <c r="L164" s="86">
        <f>+[1]TETCO_TRANSCO!E164+K164</f>
        <v>0.38500000000000001</v>
      </c>
      <c r="M164" s="84">
        <f>+[1]TETCO_TRANSCO!F164</f>
        <v>0.02</v>
      </c>
      <c r="N164" s="81">
        <f t="shared" si="28"/>
        <v>0</v>
      </c>
      <c r="O164" s="85">
        <v>0</v>
      </c>
      <c r="P164" s="86">
        <v>0</v>
      </c>
      <c r="Q164" s="85">
        <v>0.75</v>
      </c>
    </row>
    <row r="165" spans="1:17" x14ac:dyDescent="0.2">
      <c r="A165" s="80">
        <v>41426</v>
      </c>
      <c r="B165" s="81">
        <f>+[1]Listen!C161</f>
        <v>0</v>
      </c>
      <c r="C165" s="10"/>
      <c r="D165" s="100">
        <f t="shared" si="25"/>
        <v>0</v>
      </c>
      <c r="E165" s="86">
        <v>0</v>
      </c>
      <c r="F165" s="84">
        <v>0</v>
      </c>
      <c r="G165" s="81">
        <f t="shared" si="26"/>
        <v>0</v>
      </c>
      <c r="H165" s="85">
        <v>0</v>
      </c>
      <c r="I165" s="86">
        <v>0</v>
      </c>
      <c r="J165" s="100">
        <f t="shared" si="27"/>
        <v>0.40500000000000003</v>
      </c>
      <c r="K165" s="109"/>
      <c r="L165" s="86">
        <f>+[1]TETCO_TRANSCO!E165+K165</f>
        <v>0.38500000000000001</v>
      </c>
      <c r="M165" s="84">
        <f>+[1]TETCO_TRANSCO!F165</f>
        <v>0.02</v>
      </c>
      <c r="N165" s="81">
        <f t="shared" si="28"/>
        <v>0</v>
      </c>
      <c r="O165" s="85">
        <v>0</v>
      </c>
      <c r="P165" s="86">
        <v>0</v>
      </c>
      <c r="Q165" s="85">
        <v>0.85</v>
      </c>
    </row>
    <row r="166" spans="1:17" x14ac:dyDescent="0.2">
      <c r="A166" s="80">
        <v>41456</v>
      </c>
      <c r="B166" s="81">
        <f>+[1]Listen!C162</f>
        <v>0</v>
      </c>
      <c r="C166" s="10"/>
      <c r="D166" s="100">
        <f t="shared" si="25"/>
        <v>0</v>
      </c>
      <c r="E166" s="86">
        <v>0</v>
      </c>
      <c r="F166" s="84">
        <v>0</v>
      </c>
      <c r="G166" s="81">
        <f t="shared" si="26"/>
        <v>0</v>
      </c>
      <c r="H166" s="85">
        <v>0</v>
      </c>
      <c r="I166" s="86">
        <v>0</v>
      </c>
      <c r="J166" s="100">
        <f t="shared" si="27"/>
        <v>0.41750000000000004</v>
      </c>
      <c r="K166" s="109"/>
      <c r="L166" s="86">
        <f>+[1]TETCO_TRANSCO!E166+K166</f>
        <v>0.39750000000000002</v>
      </c>
      <c r="M166" s="84">
        <f>+[1]TETCO_TRANSCO!F166</f>
        <v>0.02</v>
      </c>
      <c r="N166" s="81">
        <f t="shared" si="28"/>
        <v>0</v>
      </c>
      <c r="O166" s="85">
        <v>0</v>
      </c>
      <c r="P166" s="86">
        <v>0</v>
      </c>
      <c r="Q166" s="85">
        <v>1.05</v>
      </c>
    </row>
    <row r="167" spans="1:17" x14ac:dyDescent="0.2">
      <c r="A167" s="80">
        <v>41487</v>
      </c>
      <c r="B167" s="81">
        <f>+[1]Listen!C163</f>
        <v>0</v>
      </c>
      <c r="C167" s="10"/>
      <c r="D167" s="100">
        <f t="shared" si="25"/>
        <v>0</v>
      </c>
      <c r="E167" s="86">
        <v>0</v>
      </c>
      <c r="F167" s="84">
        <v>0</v>
      </c>
      <c r="G167" s="81">
        <f t="shared" si="26"/>
        <v>0</v>
      </c>
      <c r="H167" s="85">
        <v>0</v>
      </c>
      <c r="I167" s="86">
        <v>0</v>
      </c>
      <c r="J167" s="100">
        <f t="shared" si="27"/>
        <v>0.42000000000000004</v>
      </c>
      <c r="K167" s="109"/>
      <c r="L167" s="86">
        <f>+[1]TETCO_TRANSCO!E167+K167</f>
        <v>0.4</v>
      </c>
      <c r="M167" s="84">
        <f>+[1]TETCO_TRANSCO!F167</f>
        <v>0.02</v>
      </c>
      <c r="N167" s="81">
        <f t="shared" si="28"/>
        <v>0</v>
      </c>
      <c r="O167" s="85">
        <v>0</v>
      </c>
      <c r="P167" s="86">
        <v>0</v>
      </c>
      <c r="Q167" s="85">
        <v>1.05</v>
      </c>
    </row>
    <row r="168" spans="1:17" x14ac:dyDescent="0.2">
      <c r="A168" s="80">
        <v>41518</v>
      </c>
      <c r="B168" s="81">
        <f>+[1]Listen!C164</f>
        <v>0</v>
      </c>
      <c r="C168" s="10"/>
      <c r="D168" s="100">
        <f t="shared" si="25"/>
        <v>0</v>
      </c>
      <c r="E168" s="86">
        <v>0</v>
      </c>
      <c r="F168" s="84">
        <v>0</v>
      </c>
      <c r="G168" s="81">
        <f t="shared" si="26"/>
        <v>0</v>
      </c>
      <c r="H168" s="85">
        <v>0</v>
      </c>
      <c r="I168" s="86">
        <v>0</v>
      </c>
      <c r="J168" s="100">
        <f t="shared" si="27"/>
        <v>0.41750000000000004</v>
      </c>
      <c r="K168" s="109"/>
      <c r="L168" s="86">
        <f>+[1]TETCO_TRANSCO!E168+K168</f>
        <v>0.39750000000000002</v>
      </c>
      <c r="M168" s="84">
        <f>+[1]TETCO_TRANSCO!F168</f>
        <v>0.02</v>
      </c>
      <c r="N168" s="81">
        <f t="shared" si="28"/>
        <v>0</v>
      </c>
      <c r="O168" s="85">
        <v>0</v>
      </c>
      <c r="P168" s="86">
        <v>0</v>
      </c>
      <c r="Q168" s="85">
        <v>0.75</v>
      </c>
    </row>
    <row r="169" spans="1:17" x14ac:dyDescent="0.2">
      <c r="A169" s="80">
        <v>41548</v>
      </c>
      <c r="B169" s="81">
        <f>+[1]Listen!C165</f>
        <v>0</v>
      </c>
      <c r="C169" s="10"/>
      <c r="D169" s="100">
        <f t="shared" si="25"/>
        <v>0</v>
      </c>
      <c r="E169" s="86">
        <v>0</v>
      </c>
      <c r="F169" s="84">
        <v>0</v>
      </c>
      <c r="G169" s="81">
        <f t="shared" si="26"/>
        <v>0</v>
      </c>
      <c r="H169" s="85">
        <v>0</v>
      </c>
      <c r="I169" s="86">
        <v>0</v>
      </c>
      <c r="J169" s="100">
        <f t="shared" si="27"/>
        <v>0.42000000000000004</v>
      </c>
      <c r="K169" s="109"/>
      <c r="L169" s="86">
        <f>+[1]TETCO_TRANSCO!E169+K169</f>
        <v>0.4</v>
      </c>
      <c r="M169" s="84">
        <f>+[1]TETCO_TRANSCO!F169</f>
        <v>0.02</v>
      </c>
      <c r="N169" s="81">
        <f t="shared" si="28"/>
        <v>0</v>
      </c>
      <c r="O169" s="85">
        <v>0</v>
      </c>
      <c r="P169" s="86">
        <v>0</v>
      </c>
      <c r="Q169" s="85">
        <v>0.45</v>
      </c>
    </row>
    <row r="170" spans="1:17" x14ac:dyDescent="0.2">
      <c r="A170" s="80">
        <v>41579</v>
      </c>
      <c r="B170" s="81">
        <f>+[1]Listen!C166</f>
        <v>0</v>
      </c>
      <c r="C170" s="10"/>
      <c r="D170" s="101">
        <f t="shared" si="25"/>
        <v>0</v>
      </c>
      <c r="E170" s="83">
        <v>0</v>
      </c>
      <c r="F170" s="88">
        <v>0</v>
      </c>
      <c r="G170" s="102">
        <f t="shared" si="26"/>
        <v>0</v>
      </c>
      <c r="H170" s="82">
        <v>0</v>
      </c>
      <c r="I170" s="83">
        <v>0</v>
      </c>
      <c r="J170" s="101">
        <f t="shared" si="27"/>
        <v>0.60499999999999998</v>
      </c>
      <c r="K170" s="109">
        <v>-0.05</v>
      </c>
      <c r="L170" s="83">
        <f>+[1]TETCO_TRANSCO!E170+K170</f>
        <v>0.505</v>
      </c>
      <c r="M170" s="88">
        <f>+[1]TETCO_TRANSCO!L170</f>
        <v>0.1</v>
      </c>
      <c r="N170" s="102">
        <f t="shared" si="28"/>
        <v>0</v>
      </c>
      <c r="O170" s="82">
        <v>0</v>
      </c>
      <c r="P170" s="83">
        <v>0</v>
      </c>
      <c r="Q170" s="82">
        <v>0.45</v>
      </c>
    </row>
    <row r="171" spans="1:17" x14ac:dyDescent="0.2">
      <c r="A171" s="80">
        <v>41609</v>
      </c>
      <c r="B171" s="81">
        <f>+[1]Listen!C167</f>
        <v>0</v>
      </c>
      <c r="C171" s="10"/>
      <c r="D171" s="100">
        <f t="shared" si="25"/>
        <v>0</v>
      </c>
      <c r="E171" s="86">
        <v>0</v>
      </c>
      <c r="F171" s="84">
        <v>0</v>
      </c>
      <c r="G171" s="81">
        <f t="shared" si="26"/>
        <v>0</v>
      </c>
      <c r="H171" s="85">
        <v>0</v>
      </c>
      <c r="I171" s="86">
        <v>0</v>
      </c>
      <c r="J171" s="100">
        <f t="shared" si="27"/>
        <v>1.1400000000000001</v>
      </c>
      <c r="K171" s="109">
        <v>-7.0000000000000007E-2</v>
      </c>
      <c r="L171" s="86">
        <f>+[1]TETCO_TRANSCO!E171+K171</f>
        <v>0.84000000000000008</v>
      </c>
      <c r="M171" s="84">
        <f>+[1]TETCO_TRANSCO!L171</f>
        <v>0.3</v>
      </c>
      <c r="N171" s="81">
        <f t="shared" si="28"/>
        <v>0</v>
      </c>
      <c r="O171" s="85">
        <v>0</v>
      </c>
      <c r="P171" s="86">
        <v>0</v>
      </c>
      <c r="Q171" s="85">
        <v>0.4</v>
      </c>
    </row>
    <row r="172" spans="1:17" x14ac:dyDescent="0.2">
      <c r="A172" s="80">
        <v>41640</v>
      </c>
      <c r="B172" s="81">
        <f>+[1]Listen!C168</f>
        <v>0</v>
      </c>
      <c r="C172" s="10"/>
      <c r="D172" s="100">
        <f t="shared" si="25"/>
        <v>0</v>
      </c>
      <c r="E172" s="86">
        <v>0</v>
      </c>
      <c r="F172" s="84">
        <v>0</v>
      </c>
      <c r="G172" s="81">
        <f t="shared" si="26"/>
        <v>0</v>
      </c>
      <c r="H172" s="85">
        <v>0</v>
      </c>
      <c r="I172" s="86">
        <v>0</v>
      </c>
      <c r="J172" s="100">
        <f t="shared" si="27"/>
        <v>1.1849999999999998</v>
      </c>
      <c r="K172" s="109">
        <v>-0.08</v>
      </c>
      <c r="L172" s="86">
        <f>+[1]TETCO_TRANSCO!E172+K172</f>
        <v>1.1349999999999998</v>
      </c>
      <c r="M172" s="84">
        <f>+[1]TETCO_TRANSCO!F172</f>
        <v>0.05</v>
      </c>
      <c r="N172" s="81">
        <f t="shared" si="28"/>
        <v>0</v>
      </c>
      <c r="O172" s="85">
        <v>0</v>
      </c>
      <c r="P172" s="86">
        <v>0</v>
      </c>
      <c r="Q172" s="85">
        <v>0.35</v>
      </c>
    </row>
    <row r="173" spans="1:17" x14ac:dyDescent="0.2">
      <c r="A173" s="80">
        <v>41671</v>
      </c>
      <c r="B173" s="81">
        <f>+[1]Listen!C169</f>
        <v>0</v>
      </c>
      <c r="C173" s="10"/>
      <c r="D173" s="100">
        <f t="shared" si="25"/>
        <v>0</v>
      </c>
      <c r="E173" s="86">
        <v>0</v>
      </c>
      <c r="F173" s="84">
        <v>0</v>
      </c>
      <c r="G173" s="81">
        <f t="shared" si="26"/>
        <v>0</v>
      </c>
      <c r="H173" s="85">
        <v>0</v>
      </c>
      <c r="I173" s="86">
        <v>0</v>
      </c>
      <c r="J173" s="100">
        <f t="shared" si="27"/>
        <v>1.1849999999999998</v>
      </c>
      <c r="K173" s="109">
        <v>-0.08</v>
      </c>
      <c r="L173" s="86">
        <f>+[1]TETCO_TRANSCO!E173+K173</f>
        <v>1.1349999999999998</v>
      </c>
      <c r="M173" s="84">
        <f>+[1]TETCO_TRANSCO!F173</f>
        <v>0.05</v>
      </c>
      <c r="N173" s="81">
        <f t="shared" si="28"/>
        <v>0</v>
      </c>
      <c r="O173" s="85">
        <v>0</v>
      </c>
      <c r="P173" s="86">
        <v>0</v>
      </c>
      <c r="Q173" s="85">
        <v>0.35</v>
      </c>
    </row>
    <row r="174" spans="1:17" x14ac:dyDescent="0.2">
      <c r="A174" s="80">
        <v>41699</v>
      </c>
      <c r="B174" s="81">
        <f>+[1]Listen!C170</f>
        <v>0</v>
      </c>
      <c r="C174" s="10"/>
      <c r="D174" s="100">
        <f t="shared" si="25"/>
        <v>0</v>
      </c>
      <c r="E174" s="86">
        <v>0</v>
      </c>
      <c r="F174" s="84">
        <v>0</v>
      </c>
      <c r="G174" s="81">
        <f t="shared" si="26"/>
        <v>0</v>
      </c>
      <c r="H174" s="85">
        <v>0</v>
      </c>
      <c r="I174" s="86">
        <v>0</v>
      </c>
      <c r="J174" s="100">
        <f t="shared" si="27"/>
        <v>0.65500000000000003</v>
      </c>
      <c r="K174" s="109">
        <v>-0.05</v>
      </c>
      <c r="L174" s="86">
        <f>+[1]TETCO_TRANSCO!E174+K174</f>
        <v>0.60499999999999998</v>
      </c>
      <c r="M174" s="84">
        <f>+[1]TETCO_TRANSCO!F174</f>
        <v>0.05</v>
      </c>
      <c r="N174" s="81">
        <f t="shared" si="28"/>
        <v>0</v>
      </c>
      <c r="O174" s="85">
        <v>0</v>
      </c>
      <c r="P174" s="86">
        <v>0</v>
      </c>
      <c r="Q174" s="85">
        <v>0.4</v>
      </c>
    </row>
    <row r="175" spans="1:17" x14ac:dyDescent="0.2">
      <c r="A175" s="80">
        <v>41730</v>
      </c>
      <c r="B175" s="81">
        <f>+[1]Listen!C171</f>
        <v>0</v>
      </c>
      <c r="C175" s="10"/>
      <c r="D175" s="101">
        <f t="shared" si="25"/>
        <v>0</v>
      </c>
      <c r="E175" s="83">
        <v>0</v>
      </c>
      <c r="F175" s="88">
        <v>0</v>
      </c>
      <c r="G175" s="102">
        <f t="shared" si="26"/>
        <v>0</v>
      </c>
      <c r="H175" s="82">
        <v>0</v>
      </c>
      <c r="I175" s="83">
        <v>0</v>
      </c>
      <c r="J175" s="101">
        <f t="shared" si="27"/>
        <v>0.45500000000000002</v>
      </c>
      <c r="K175" s="109"/>
      <c r="L175" s="83">
        <f>+[1]TETCO_TRANSCO!E175+K175</f>
        <v>0.435</v>
      </c>
      <c r="M175" s="88">
        <f>+[1]TETCO_TRANSCO!F175</f>
        <v>0.02</v>
      </c>
      <c r="N175" s="102">
        <f t="shared" si="28"/>
        <v>0</v>
      </c>
      <c r="O175" s="82">
        <v>0</v>
      </c>
      <c r="P175" s="83">
        <v>0</v>
      </c>
      <c r="Q175" s="82">
        <v>0.6</v>
      </c>
    </row>
    <row r="176" spans="1:17" x14ac:dyDescent="0.2">
      <c r="A176" s="80">
        <v>41760</v>
      </c>
      <c r="B176" s="81">
        <f>+[1]Listen!C172</f>
        <v>0</v>
      </c>
      <c r="C176" s="10"/>
      <c r="D176" s="100">
        <f t="shared" si="25"/>
        <v>0</v>
      </c>
      <c r="E176" s="86">
        <v>0</v>
      </c>
      <c r="F176" s="84">
        <v>0</v>
      </c>
      <c r="G176" s="81">
        <f t="shared" si="26"/>
        <v>0</v>
      </c>
      <c r="H176" s="85">
        <v>0</v>
      </c>
      <c r="I176" s="86">
        <v>0</v>
      </c>
      <c r="J176" s="100">
        <f t="shared" si="27"/>
        <v>0.40500000000000003</v>
      </c>
      <c r="K176" s="109"/>
      <c r="L176" s="86">
        <f>+[1]TETCO_TRANSCO!E176+K176</f>
        <v>0.38500000000000001</v>
      </c>
      <c r="M176" s="84">
        <f>+[1]TETCO_TRANSCO!F176</f>
        <v>0.02</v>
      </c>
      <c r="N176" s="81">
        <f t="shared" si="28"/>
        <v>0</v>
      </c>
      <c r="O176" s="85">
        <v>0</v>
      </c>
      <c r="P176" s="86">
        <v>0</v>
      </c>
      <c r="Q176" s="85">
        <v>0.75</v>
      </c>
    </row>
    <row r="177" spans="1:17" x14ac:dyDescent="0.2">
      <c r="A177" s="80">
        <v>41791</v>
      </c>
      <c r="B177" s="81">
        <f>+[1]Listen!C173</f>
        <v>0</v>
      </c>
      <c r="C177" s="10"/>
      <c r="D177" s="100">
        <f t="shared" si="25"/>
        <v>0</v>
      </c>
      <c r="E177" s="86">
        <v>0</v>
      </c>
      <c r="F177" s="84">
        <v>0</v>
      </c>
      <c r="G177" s="81">
        <f t="shared" si="26"/>
        <v>0</v>
      </c>
      <c r="H177" s="85">
        <v>0</v>
      </c>
      <c r="I177" s="86">
        <v>0</v>
      </c>
      <c r="J177" s="100">
        <f t="shared" si="27"/>
        <v>0.40500000000000003</v>
      </c>
      <c r="K177" s="109"/>
      <c r="L177" s="86">
        <f>+[1]TETCO_TRANSCO!E177+K177</f>
        <v>0.38500000000000001</v>
      </c>
      <c r="M177" s="84">
        <f>+[1]TETCO_TRANSCO!F177</f>
        <v>0.02</v>
      </c>
      <c r="N177" s="81">
        <f t="shared" si="28"/>
        <v>0</v>
      </c>
      <c r="O177" s="85">
        <v>0</v>
      </c>
      <c r="P177" s="86">
        <v>0</v>
      </c>
      <c r="Q177" s="85">
        <v>0.85</v>
      </c>
    </row>
    <row r="178" spans="1:17" x14ac:dyDescent="0.2">
      <c r="A178" s="80">
        <v>41821</v>
      </c>
      <c r="B178" s="81">
        <f>+[1]Listen!C174</f>
        <v>0</v>
      </c>
      <c r="C178" s="10"/>
      <c r="D178" s="100">
        <f t="shared" si="25"/>
        <v>0</v>
      </c>
      <c r="E178" s="86">
        <v>0</v>
      </c>
      <c r="F178" s="84">
        <v>0</v>
      </c>
      <c r="G178" s="81">
        <f t="shared" si="26"/>
        <v>0</v>
      </c>
      <c r="H178" s="85">
        <v>0</v>
      </c>
      <c r="I178" s="86">
        <v>0</v>
      </c>
      <c r="J178" s="100">
        <f t="shared" si="27"/>
        <v>0.41750000000000004</v>
      </c>
      <c r="K178" s="109"/>
      <c r="L178" s="86">
        <f>+[1]TETCO_TRANSCO!E178+K178</f>
        <v>0.39750000000000002</v>
      </c>
      <c r="M178" s="84">
        <f>+[1]TETCO_TRANSCO!F178</f>
        <v>0.02</v>
      </c>
      <c r="N178" s="81">
        <f t="shared" si="28"/>
        <v>0</v>
      </c>
      <c r="O178" s="85">
        <v>0</v>
      </c>
      <c r="P178" s="86">
        <v>0</v>
      </c>
      <c r="Q178" s="85">
        <v>1.05</v>
      </c>
    </row>
    <row r="179" spans="1:17" x14ac:dyDescent="0.2">
      <c r="A179" s="80">
        <v>41852</v>
      </c>
      <c r="B179" s="81">
        <f>+[1]Listen!C175</f>
        <v>0</v>
      </c>
      <c r="C179" s="10"/>
      <c r="D179" s="100">
        <f t="shared" si="25"/>
        <v>0</v>
      </c>
      <c r="E179" s="86">
        <v>0</v>
      </c>
      <c r="F179" s="84">
        <v>0</v>
      </c>
      <c r="G179" s="81">
        <f t="shared" si="26"/>
        <v>0</v>
      </c>
      <c r="H179" s="85">
        <v>0</v>
      </c>
      <c r="I179" s="86">
        <v>0</v>
      </c>
      <c r="J179" s="100">
        <f t="shared" si="27"/>
        <v>0.42000000000000004</v>
      </c>
      <c r="K179" s="109"/>
      <c r="L179" s="86">
        <f>+[1]TETCO_TRANSCO!E179+K179</f>
        <v>0.4</v>
      </c>
      <c r="M179" s="84">
        <f>+[1]TETCO_TRANSCO!F179</f>
        <v>0.02</v>
      </c>
      <c r="N179" s="81">
        <f t="shared" si="28"/>
        <v>0</v>
      </c>
      <c r="O179" s="85">
        <v>0</v>
      </c>
      <c r="P179" s="86">
        <v>0</v>
      </c>
      <c r="Q179" s="85">
        <v>1.05</v>
      </c>
    </row>
    <row r="180" spans="1:17" x14ac:dyDescent="0.2">
      <c r="A180" s="80">
        <v>41883</v>
      </c>
      <c r="B180" s="81">
        <f>+[1]Listen!C176</f>
        <v>0</v>
      </c>
      <c r="C180" s="10"/>
      <c r="D180" s="100">
        <f t="shared" si="25"/>
        <v>0</v>
      </c>
      <c r="E180" s="86">
        <v>0</v>
      </c>
      <c r="F180" s="84">
        <v>0</v>
      </c>
      <c r="G180" s="81">
        <f t="shared" si="26"/>
        <v>0</v>
      </c>
      <c r="H180" s="85">
        <v>0</v>
      </c>
      <c r="I180" s="86">
        <v>0</v>
      </c>
      <c r="J180" s="100">
        <f t="shared" si="27"/>
        <v>0.41750000000000004</v>
      </c>
      <c r="K180" s="109"/>
      <c r="L180" s="86">
        <f>+[1]TETCO_TRANSCO!E180+K180</f>
        <v>0.39750000000000002</v>
      </c>
      <c r="M180" s="84">
        <f>+[1]TETCO_TRANSCO!F180</f>
        <v>0.02</v>
      </c>
      <c r="N180" s="81">
        <f t="shared" si="28"/>
        <v>0</v>
      </c>
      <c r="O180" s="85">
        <v>0</v>
      </c>
      <c r="P180" s="86">
        <v>0</v>
      </c>
      <c r="Q180" s="85">
        <v>0.75</v>
      </c>
    </row>
    <row r="181" spans="1:17" x14ac:dyDescent="0.2">
      <c r="A181" s="80">
        <v>41913</v>
      </c>
      <c r="B181" s="81">
        <f>+[1]Listen!C177</f>
        <v>0</v>
      </c>
      <c r="C181" s="10"/>
      <c r="D181" s="100">
        <f t="shared" si="25"/>
        <v>0</v>
      </c>
      <c r="E181" s="86">
        <v>0</v>
      </c>
      <c r="F181" s="84">
        <v>0</v>
      </c>
      <c r="G181" s="81">
        <f t="shared" si="26"/>
        <v>0</v>
      </c>
      <c r="H181" s="85">
        <v>0</v>
      </c>
      <c r="I181" s="86">
        <v>0</v>
      </c>
      <c r="J181" s="100">
        <f t="shared" si="27"/>
        <v>0.42000000000000004</v>
      </c>
      <c r="K181" s="109"/>
      <c r="L181" s="86">
        <f>+[1]TETCO_TRANSCO!E181+K181</f>
        <v>0.4</v>
      </c>
      <c r="M181" s="84">
        <f>+[1]TETCO_TRANSCO!F181</f>
        <v>0.02</v>
      </c>
      <c r="N181" s="81">
        <f t="shared" si="28"/>
        <v>0</v>
      </c>
      <c r="O181" s="85">
        <v>0</v>
      </c>
      <c r="P181" s="86">
        <v>0</v>
      </c>
      <c r="Q181" s="85">
        <v>0.45</v>
      </c>
    </row>
    <row r="182" spans="1:17" x14ac:dyDescent="0.2">
      <c r="A182" s="80">
        <v>41944</v>
      </c>
      <c r="B182" s="81">
        <f>+[1]Listen!C178</f>
        <v>0</v>
      </c>
      <c r="C182" s="10"/>
      <c r="D182" s="101">
        <f t="shared" si="25"/>
        <v>0</v>
      </c>
      <c r="E182" s="83">
        <v>0</v>
      </c>
      <c r="F182" s="88">
        <v>0</v>
      </c>
      <c r="G182" s="102">
        <f t="shared" si="26"/>
        <v>0</v>
      </c>
      <c r="H182" s="82">
        <v>0</v>
      </c>
      <c r="I182" s="83">
        <v>0</v>
      </c>
      <c r="J182" s="101">
        <f t="shared" si="27"/>
        <v>0.60499999999999998</v>
      </c>
      <c r="K182" s="109">
        <v>-0.05</v>
      </c>
      <c r="L182" s="83">
        <f>+[1]TETCO_TRANSCO!E182+K182</f>
        <v>0.505</v>
      </c>
      <c r="M182" s="88">
        <f>+[1]TETCO_TRANSCO!L182</f>
        <v>0.1</v>
      </c>
      <c r="N182" s="102">
        <f t="shared" si="28"/>
        <v>0</v>
      </c>
      <c r="O182" s="82">
        <v>0</v>
      </c>
      <c r="P182" s="83">
        <v>0</v>
      </c>
      <c r="Q182" s="82">
        <v>0.45</v>
      </c>
    </row>
    <row r="183" spans="1:17" x14ac:dyDescent="0.2">
      <c r="A183" s="80">
        <v>41974</v>
      </c>
      <c r="B183" s="81">
        <f>+[1]Listen!C179</f>
        <v>0</v>
      </c>
      <c r="C183" s="10"/>
      <c r="D183" s="100">
        <f t="shared" si="25"/>
        <v>0</v>
      </c>
      <c r="E183" s="86">
        <v>0</v>
      </c>
      <c r="F183" s="84">
        <v>0</v>
      </c>
      <c r="G183" s="81">
        <f t="shared" si="26"/>
        <v>0</v>
      </c>
      <c r="H183" s="85">
        <v>0</v>
      </c>
      <c r="I183" s="86">
        <v>0</v>
      </c>
      <c r="J183" s="100">
        <f t="shared" si="27"/>
        <v>1.1400000000000001</v>
      </c>
      <c r="K183" s="109">
        <v>-7.0000000000000007E-2</v>
      </c>
      <c r="L183" s="86">
        <f>+[1]TETCO_TRANSCO!E183+K183</f>
        <v>0.84000000000000008</v>
      </c>
      <c r="M183" s="84">
        <f>+[1]TETCO_TRANSCO!L183</f>
        <v>0.3</v>
      </c>
      <c r="N183" s="81">
        <f t="shared" si="28"/>
        <v>0</v>
      </c>
      <c r="O183" s="85">
        <v>0</v>
      </c>
      <c r="P183" s="86">
        <v>0</v>
      </c>
      <c r="Q183" s="85">
        <v>0.4</v>
      </c>
    </row>
    <row r="184" spans="1:17" x14ac:dyDescent="0.2">
      <c r="A184" s="80">
        <v>42005</v>
      </c>
      <c r="B184" s="81">
        <f>+[1]Listen!C180</f>
        <v>0</v>
      </c>
      <c r="C184" s="10"/>
      <c r="D184" s="100">
        <f t="shared" si="25"/>
        <v>0</v>
      </c>
      <c r="E184" s="86">
        <v>0</v>
      </c>
      <c r="F184" s="84">
        <v>0</v>
      </c>
      <c r="G184" s="81">
        <f t="shared" si="26"/>
        <v>0</v>
      </c>
      <c r="H184" s="85">
        <v>0</v>
      </c>
      <c r="I184" s="86">
        <v>0</v>
      </c>
      <c r="J184" s="100">
        <f t="shared" si="27"/>
        <v>1.1849999999999998</v>
      </c>
      <c r="K184" s="109">
        <v>-0.08</v>
      </c>
      <c r="L184" s="86">
        <f>+[1]TETCO_TRANSCO!E184+K184</f>
        <v>1.1349999999999998</v>
      </c>
      <c r="M184" s="84">
        <f>+[1]TETCO_TRANSCO!F184</f>
        <v>0.05</v>
      </c>
      <c r="N184" s="81">
        <f t="shared" si="28"/>
        <v>0</v>
      </c>
      <c r="O184" s="85">
        <v>0</v>
      </c>
      <c r="P184" s="86">
        <v>0</v>
      </c>
      <c r="Q184" s="85">
        <v>0.35</v>
      </c>
    </row>
    <row r="185" spans="1:17" x14ac:dyDescent="0.2">
      <c r="A185" s="80">
        <v>42036</v>
      </c>
      <c r="B185" s="81">
        <f>+[1]Listen!C181</f>
        <v>0</v>
      </c>
      <c r="C185" s="10"/>
      <c r="D185" s="100">
        <f t="shared" si="25"/>
        <v>0</v>
      </c>
      <c r="E185" s="86">
        <v>0</v>
      </c>
      <c r="F185" s="84">
        <v>0</v>
      </c>
      <c r="G185" s="81">
        <f t="shared" si="26"/>
        <v>0</v>
      </c>
      <c r="H185" s="85">
        <v>0</v>
      </c>
      <c r="I185" s="86">
        <v>0</v>
      </c>
      <c r="J185" s="100">
        <f t="shared" si="27"/>
        <v>1.1849999999999998</v>
      </c>
      <c r="K185" s="109">
        <v>-0.08</v>
      </c>
      <c r="L185" s="86">
        <f>+[1]TETCO_TRANSCO!E185+K185</f>
        <v>1.1349999999999998</v>
      </c>
      <c r="M185" s="84">
        <f>+[1]TETCO_TRANSCO!F185</f>
        <v>0.05</v>
      </c>
      <c r="N185" s="81">
        <f t="shared" si="28"/>
        <v>0</v>
      </c>
      <c r="O185" s="85">
        <v>0</v>
      </c>
      <c r="P185" s="86">
        <v>0</v>
      </c>
      <c r="Q185" s="85">
        <v>0.35</v>
      </c>
    </row>
    <row r="186" spans="1:17" x14ac:dyDescent="0.2">
      <c r="A186" s="80">
        <v>42064</v>
      </c>
      <c r="B186" s="81">
        <f>+[1]Listen!C182</f>
        <v>0</v>
      </c>
      <c r="C186" s="10"/>
      <c r="D186" s="100">
        <f t="shared" si="25"/>
        <v>0</v>
      </c>
      <c r="E186" s="86">
        <v>0</v>
      </c>
      <c r="F186" s="84">
        <v>0</v>
      </c>
      <c r="G186" s="81">
        <f t="shared" si="26"/>
        <v>0</v>
      </c>
      <c r="H186" s="85">
        <v>0</v>
      </c>
      <c r="I186" s="86">
        <v>0</v>
      </c>
      <c r="J186" s="100">
        <f t="shared" si="27"/>
        <v>0.65500000000000003</v>
      </c>
      <c r="K186" s="109">
        <v>-0.05</v>
      </c>
      <c r="L186" s="86">
        <f>+[1]TETCO_TRANSCO!E186+K186</f>
        <v>0.60499999999999998</v>
      </c>
      <c r="M186" s="84">
        <f>+[1]TETCO_TRANSCO!F186</f>
        <v>0.05</v>
      </c>
      <c r="N186" s="81">
        <f t="shared" si="28"/>
        <v>0</v>
      </c>
      <c r="O186" s="85">
        <v>0</v>
      </c>
      <c r="P186" s="86">
        <v>0</v>
      </c>
      <c r="Q186" s="85">
        <v>0.4</v>
      </c>
    </row>
    <row r="187" spans="1:17" x14ac:dyDescent="0.2">
      <c r="A187" s="80">
        <v>42095</v>
      </c>
      <c r="B187" s="81">
        <f>+[1]Listen!C183</f>
        <v>0</v>
      </c>
      <c r="C187" s="10"/>
      <c r="D187" s="101">
        <f t="shared" si="25"/>
        <v>0</v>
      </c>
      <c r="E187" s="83">
        <v>0</v>
      </c>
      <c r="F187" s="88">
        <v>0</v>
      </c>
      <c r="G187" s="102">
        <f t="shared" si="26"/>
        <v>0</v>
      </c>
      <c r="H187" s="82">
        <v>0</v>
      </c>
      <c r="I187" s="83">
        <v>0</v>
      </c>
      <c r="J187" s="101">
        <f t="shared" si="27"/>
        <v>0.45500000000000002</v>
      </c>
      <c r="K187" s="109"/>
      <c r="L187" s="83">
        <f>+[1]TETCO_TRANSCO!E187+K187</f>
        <v>0.435</v>
      </c>
      <c r="M187" s="88">
        <f>+[1]TETCO_TRANSCO!F187</f>
        <v>0.02</v>
      </c>
      <c r="N187" s="102">
        <f t="shared" si="28"/>
        <v>0</v>
      </c>
      <c r="O187" s="82">
        <v>0</v>
      </c>
      <c r="P187" s="83">
        <v>0</v>
      </c>
      <c r="Q187" s="82">
        <v>0.6</v>
      </c>
    </row>
    <row r="188" spans="1:17" x14ac:dyDescent="0.2">
      <c r="A188" s="80">
        <v>42125</v>
      </c>
      <c r="B188" s="81">
        <f>+[1]Listen!C184</f>
        <v>0</v>
      </c>
      <c r="C188" s="10"/>
      <c r="D188" s="100">
        <f t="shared" si="25"/>
        <v>0</v>
      </c>
      <c r="E188" s="86">
        <v>0</v>
      </c>
      <c r="F188" s="84">
        <v>0</v>
      </c>
      <c r="G188" s="81">
        <f t="shared" si="26"/>
        <v>0</v>
      </c>
      <c r="H188" s="85">
        <v>0</v>
      </c>
      <c r="I188" s="86">
        <v>0</v>
      </c>
      <c r="J188" s="100">
        <f t="shared" si="27"/>
        <v>0.40500000000000003</v>
      </c>
      <c r="K188" s="109"/>
      <c r="L188" s="86">
        <f>+[1]TETCO_TRANSCO!E188+K188</f>
        <v>0.38500000000000001</v>
      </c>
      <c r="M188" s="84">
        <f>+[1]TETCO_TRANSCO!F188</f>
        <v>0.02</v>
      </c>
      <c r="N188" s="81">
        <f t="shared" si="28"/>
        <v>0</v>
      </c>
      <c r="O188" s="85">
        <v>0</v>
      </c>
      <c r="P188" s="86">
        <v>0</v>
      </c>
      <c r="Q188" s="85">
        <v>0.75</v>
      </c>
    </row>
    <row r="189" spans="1:17" x14ac:dyDescent="0.2">
      <c r="A189" s="80">
        <v>42156</v>
      </c>
      <c r="B189" s="81">
        <f>+[1]Listen!C185</f>
        <v>0</v>
      </c>
      <c r="C189" s="10"/>
      <c r="D189" s="100">
        <f t="shared" si="25"/>
        <v>0</v>
      </c>
      <c r="E189" s="86">
        <v>0</v>
      </c>
      <c r="F189" s="84">
        <v>0</v>
      </c>
      <c r="G189" s="81">
        <f t="shared" si="26"/>
        <v>0</v>
      </c>
      <c r="H189" s="85">
        <v>0</v>
      </c>
      <c r="I189" s="86">
        <v>0</v>
      </c>
      <c r="J189" s="100">
        <f t="shared" si="27"/>
        <v>0.40500000000000003</v>
      </c>
      <c r="K189" s="109"/>
      <c r="L189" s="86">
        <f>+[1]TETCO_TRANSCO!E189+K189</f>
        <v>0.38500000000000001</v>
      </c>
      <c r="M189" s="84">
        <f>+[1]TETCO_TRANSCO!F189</f>
        <v>0.02</v>
      </c>
      <c r="N189" s="81">
        <f t="shared" si="28"/>
        <v>0</v>
      </c>
      <c r="O189" s="85">
        <f>O177</f>
        <v>0</v>
      </c>
      <c r="P189" s="86">
        <v>0</v>
      </c>
      <c r="Q189" s="85">
        <v>0.85</v>
      </c>
    </row>
    <row r="190" spans="1:17" x14ac:dyDescent="0.2">
      <c r="A190" s="80">
        <v>42186</v>
      </c>
      <c r="B190" s="81">
        <f>+[1]Listen!C186</f>
        <v>0</v>
      </c>
      <c r="C190" s="10"/>
      <c r="D190" s="100">
        <f t="shared" si="25"/>
        <v>0</v>
      </c>
      <c r="E190" s="86">
        <v>0</v>
      </c>
      <c r="F190" s="84">
        <v>0</v>
      </c>
      <c r="G190" s="81">
        <f t="shared" si="26"/>
        <v>0</v>
      </c>
      <c r="H190" s="85">
        <v>0</v>
      </c>
      <c r="I190" s="86">
        <v>0</v>
      </c>
      <c r="J190" s="100">
        <f t="shared" si="27"/>
        <v>0.41750000000000004</v>
      </c>
      <c r="K190" s="109"/>
      <c r="L190" s="86">
        <f>+[1]TETCO_TRANSCO!E190+K190</f>
        <v>0.39750000000000002</v>
      </c>
      <c r="M190" s="84">
        <f>+[1]TETCO_TRANSCO!F190</f>
        <v>0.02</v>
      </c>
      <c r="N190" s="81">
        <f t="shared" si="28"/>
        <v>0</v>
      </c>
      <c r="O190" s="85">
        <v>0</v>
      </c>
      <c r="P190" s="86">
        <v>0</v>
      </c>
      <c r="Q190" s="85">
        <v>1.05</v>
      </c>
    </row>
    <row r="191" spans="1:17" x14ac:dyDescent="0.2">
      <c r="A191" s="80">
        <v>42217</v>
      </c>
      <c r="B191" s="81">
        <f>+[1]Listen!C187</f>
        <v>0</v>
      </c>
      <c r="C191" s="10"/>
      <c r="D191" s="100">
        <f t="shared" si="25"/>
        <v>0</v>
      </c>
      <c r="E191" s="86">
        <v>0</v>
      </c>
      <c r="F191" s="84">
        <v>0</v>
      </c>
      <c r="G191" s="81">
        <f t="shared" si="26"/>
        <v>0</v>
      </c>
      <c r="H191" s="85">
        <v>0</v>
      </c>
      <c r="I191" s="86">
        <v>0</v>
      </c>
      <c r="J191" s="100">
        <f t="shared" si="27"/>
        <v>0.42000000000000004</v>
      </c>
      <c r="K191" s="109"/>
      <c r="L191" s="86">
        <f>+[1]TETCO_TRANSCO!E191+K191</f>
        <v>0.4</v>
      </c>
      <c r="M191" s="84">
        <f>+[1]TETCO_TRANSCO!F191</f>
        <v>0.02</v>
      </c>
      <c r="N191" s="81">
        <f t="shared" si="28"/>
        <v>0</v>
      </c>
      <c r="O191" s="85">
        <v>0</v>
      </c>
      <c r="P191" s="86">
        <v>0</v>
      </c>
      <c r="Q191" s="85">
        <v>1.05</v>
      </c>
    </row>
    <row r="192" spans="1:17" x14ac:dyDescent="0.2">
      <c r="A192" s="80">
        <v>42248</v>
      </c>
      <c r="B192" s="81">
        <f>+[1]Listen!C188</f>
        <v>0</v>
      </c>
      <c r="C192" s="10"/>
      <c r="D192" s="100">
        <f t="shared" si="25"/>
        <v>0</v>
      </c>
      <c r="E192" s="86">
        <v>0</v>
      </c>
      <c r="F192" s="84">
        <v>0</v>
      </c>
      <c r="G192" s="81">
        <f t="shared" si="26"/>
        <v>0</v>
      </c>
      <c r="H192" s="85">
        <v>0</v>
      </c>
      <c r="I192" s="86">
        <v>0</v>
      </c>
      <c r="J192" s="100">
        <f t="shared" si="27"/>
        <v>0.41750000000000004</v>
      </c>
      <c r="K192" s="109"/>
      <c r="L192" s="86">
        <f>+[1]TETCO_TRANSCO!E192+K192</f>
        <v>0.39750000000000002</v>
      </c>
      <c r="M192" s="84">
        <f>+[1]TETCO_TRANSCO!F192</f>
        <v>0.02</v>
      </c>
      <c r="N192" s="81">
        <f t="shared" si="28"/>
        <v>0</v>
      </c>
      <c r="O192" s="85">
        <v>0</v>
      </c>
      <c r="P192" s="86">
        <v>0</v>
      </c>
      <c r="Q192" s="85">
        <v>0.75</v>
      </c>
    </row>
    <row r="193" spans="1:17" x14ac:dyDescent="0.2">
      <c r="A193" s="80">
        <v>42278</v>
      </c>
      <c r="B193" s="81">
        <f>+[1]Listen!C189</f>
        <v>0</v>
      </c>
      <c r="C193" s="10"/>
      <c r="D193" s="100">
        <f t="shared" si="25"/>
        <v>0</v>
      </c>
      <c r="E193" s="86">
        <v>0</v>
      </c>
      <c r="F193" s="84">
        <v>0</v>
      </c>
      <c r="G193" s="81">
        <f t="shared" si="26"/>
        <v>0</v>
      </c>
      <c r="H193" s="85">
        <v>0</v>
      </c>
      <c r="I193" s="86">
        <v>0</v>
      </c>
      <c r="J193" s="100">
        <f t="shared" si="27"/>
        <v>0.42000000000000004</v>
      </c>
      <c r="K193" s="109"/>
      <c r="L193" s="86">
        <f>+[1]TETCO_TRANSCO!E193+K193</f>
        <v>0.4</v>
      </c>
      <c r="M193" s="84">
        <f>+[1]TETCO_TRANSCO!F193</f>
        <v>0.02</v>
      </c>
      <c r="N193" s="81">
        <f t="shared" si="28"/>
        <v>0</v>
      </c>
      <c r="O193" s="85">
        <v>0</v>
      </c>
      <c r="P193" s="86">
        <v>0</v>
      </c>
      <c r="Q193" s="85">
        <v>0.45</v>
      </c>
    </row>
    <row r="194" spans="1:17" x14ac:dyDescent="0.2">
      <c r="A194" s="80">
        <v>42309</v>
      </c>
      <c r="B194" s="81">
        <f>+[1]Listen!C190</f>
        <v>0</v>
      </c>
      <c r="C194" s="10"/>
      <c r="D194" s="101">
        <f t="shared" si="25"/>
        <v>0</v>
      </c>
      <c r="E194" s="83">
        <v>0</v>
      </c>
      <c r="F194" s="88">
        <v>0</v>
      </c>
      <c r="G194" s="102">
        <f t="shared" si="26"/>
        <v>0</v>
      </c>
      <c r="H194" s="82">
        <v>0</v>
      </c>
      <c r="I194" s="83">
        <v>0</v>
      </c>
      <c r="J194" s="101">
        <f t="shared" si="27"/>
        <v>0.60499999999999998</v>
      </c>
      <c r="K194" s="109">
        <v>-0.05</v>
      </c>
      <c r="L194" s="83">
        <f>+[1]TETCO_TRANSCO!E194+K194</f>
        <v>0.505</v>
      </c>
      <c r="M194" s="88">
        <f>+[1]TETCO_TRANSCO!L194</f>
        <v>0.1</v>
      </c>
      <c r="N194" s="102">
        <f t="shared" si="28"/>
        <v>0</v>
      </c>
      <c r="O194" s="82">
        <v>0</v>
      </c>
      <c r="P194" s="83">
        <v>0</v>
      </c>
      <c r="Q194" s="82">
        <v>0.45</v>
      </c>
    </row>
    <row r="195" spans="1:17" x14ac:dyDescent="0.2">
      <c r="A195" s="80">
        <v>42339</v>
      </c>
      <c r="B195" s="81">
        <f>+[1]Listen!C191</f>
        <v>0</v>
      </c>
      <c r="C195" s="10"/>
      <c r="D195" s="100">
        <f t="shared" si="25"/>
        <v>0</v>
      </c>
      <c r="E195" s="86">
        <v>0</v>
      </c>
      <c r="F195" s="84">
        <v>0</v>
      </c>
      <c r="G195" s="81">
        <f t="shared" si="26"/>
        <v>0</v>
      </c>
      <c r="H195" s="85">
        <v>0</v>
      </c>
      <c r="I195" s="86">
        <v>0</v>
      </c>
      <c r="J195" s="100">
        <f t="shared" si="27"/>
        <v>1.1400000000000001</v>
      </c>
      <c r="K195" s="109">
        <v>-7.0000000000000007E-2</v>
      </c>
      <c r="L195" s="86">
        <f>+[1]TETCO_TRANSCO!E195+K195</f>
        <v>0.84000000000000008</v>
      </c>
      <c r="M195" s="84">
        <f>+[1]TETCO_TRANSCO!L195</f>
        <v>0.3</v>
      </c>
      <c r="N195" s="81">
        <f t="shared" si="28"/>
        <v>0</v>
      </c>
      <c r="O195" s="85">
        <v>0</v>
      </c>
      <c r="P195" s="86">
        <v>0</v>
      </c>
      <c r="Q195" s="85">
        <v>0.4</v>
      </c>
    </row>
    <row r="196" spans="1:17" x14ac:dyDescent="0.2">
      <c r="A196" s="80">
        <v>42370</v>
      </c>
      <c r="B196" s="81">
        <f>+[1]Listen!C192</f>
        <v>0</v>
      </c>
      <c r="C196" s="10"/>
      <c r="D196" s="100">
        <f t="shared" si="25"/>
        <v>0</v>
      </c>
      <c r="E196" s="86">
        <v>0</v>
      </c>
      <c r="F196" s="84">
        <v>0</v>
      </c>
      <c r="G196" s="81">
        <f t="shared" si="26"/>
        <v>0</v>
      </c>
      <c r="H196" s="85">
        <v>0</v>
      </c>
      <c r="I196" s="86">
        <v>0</v>
      </c>
      <c r="J196" s="100">
        <f t="shared" si="27"/>
        <v>1.1849999999999998</v>
      </c>
      <c r="K196" s="109">
        <v>-0.08</v>
      </c>
      <c r="L196" s="86">
        <f>+[1]TETCO_TRANSCO!E196+K196</f>
        <v>1.1349999999999998</v>
      </c>
      <c r="M196" s="84">
        <f>+[1]TETCO_TRANSCO!F196</f>
        <v>0.05</v>
      </c>
      <c r="N196" s="81">
        <f t="shared" si="28"/>
        <v>0</v>
      </c>
      <c r="O196" s="85">
        <v>0</v>
      </c>
      <c r="P196" s="86">
        <v>0</v>
      </c>
      <c r="Q196" s="85">
        <v>0.35</v>
      </c>
    </row>
    <row r="197" spans="1:17" x14ac:dyDescent="0.2">
      <c r="A197" s="80">
        <v>42401</v>
      </c>
      <c r="B197" s="81">
        <f>+[1]Listen!C193</f>
        <v>0</v>
      </c>
      <c r="C197" s="10"/>
      <c r="D197" s="100">
        <f t="shared" si="25"/>
        <v>0</v>
      </c>
      <c r="E197" s="86">
        <v>0</v>
      </c>
      <c r="F197" s="84">
        <v>0</v>
      </c>
      <c r="G197" s="81">
        <f t="shared" si="26"/>
        <v>0</v>
      </c>
      <c r="H197" s="85">
        <v>0</v>
      </c>
      <c r="I197" s="86">
        <v>0</v>
      </c>
      <c r="J197" s="100">
        <f t="shared" si="27"/>
        <v>1.1849999999999998</v>
      </c>
      <c r="K197" s="109">
        <v>-0.08</v>
      </c>
      <c r="L197" s="86">
        <f>+[1]TETCO_TRANSCO!E197+K197</f>
        <v>1.1349999999999998</v>
      </c>
      <c r="M197" s="84">
        <f>+[1]TETCO_TRANSCO!F197</f>
        <v>0.05</v>
      </c>
      <c r="N197" s="81">
        <f t="shared" si="28"/>
        <v>0</v>
      </c>
      <c r="O197" s="85">
        <v>0</v>
      </c>
      <c r="P197" s="86">
        <v>0</v>
      </c>
      <c r="Q197" s="85">
        <v>0.35</v>
      </c>
    </row>
    <row r="198" spans="1:17" x14ac:dyDescent="0.2">
      <c r="A198" s="80">
        <v>42430</v>
      </c>
      <c r="B198" s="81">
        <f>+[1]Listen!C194</f>
        <v>0</v>
      </c>
      <c r="C198" s="10"/>
      <c r="D198" s="100">
        <f t="shared" si="25"/>
        <v>0</v>
      </c>
      <c r="E198" s="86">
        <v>0</v>
      </c>
      <c r="F198" s="84">
        <v>0</v>
      </c>
      <c r="G198" s="81">
        <f t="shared" si="26"/>
        <v>0</v>
      </c>
      <c r="H198" s="85">
        <v>0</v>
      </c>
      <c r="I198" s="86">
        <v>0</v>
      </c>
      <c r="J198" s="100">
        <f t="shared" si="27"/>
        <v>0.65500000000000003</v>
      </c>
      <c r="K198" s="109">
        <v>-0.05</v>
      </c>
      <c r="L198" s="86">
        <f>+[1]TETCO_TRANSCO!E198+K198</f>
        <v>0.60499999999999998</v>
      </c>
      <c r="M198" s="84">
        <f>+[1]TETCO_TRANSCO!F198</f>
        <v>0.05</v>
      </c>
      <c r="N198" s="81">
        <f t="shared" si="28"/>
        <v>0</v>
      </c>
      <c r="O198" s="85">
        <v>0</v>
      </c>
      <c r="P198" s="86">
        <v>0</v>
      </c>
      <c r="Q198" s="85">
        <v>0.4</v>
      </c>
    </row>
    <row r="199" spans="1:17" x14ac:dyDescent="0.2">
      <c r="A199" s="80">
        <v>42461</v>
      </c>
      <c r="B199" s="81">
        <f>+[1]Listen!C195</f>
        <v>0</v>
      </c>
      <c r="C199" s="10"/>
      <c r="D199" s="100">
        <f t="shared" si="25"/>
        <v>0</v>
      </c>
      <c r="E199" s="86">
        <v>0</v>
      </c>
      <c r="F199" s="84">
        <v>0</v>
      </c>
      <c r="G199" s="81">
        <f t="shared" si="26"/>
        <v>0</v>
      </c>
      <c r="H199" s="85">
        <v>0</v>
      </c>
      <c r="I199" s="86">
        <v>0</v>
      </c>
      <c r="J199" s="100">
        <f t="shared" si="27"/>
        <v>0.45500000000000002</v>
      </c>
      <c r="K199" s="109"/>
      <c r="L199" s="86">
        <f>+[1]TETCO_TRANSCO!E199+K199</f>
        <v>0.435</v>
      </c>
      <c r="M199" s="88">
        <f>+[1]TETCO_TRANSCO!F199</f>
        <v>0.02</v>
      </c>
      <c r="N199" s="81">
        <f t="shared" si="28"/>
        <v>0</v>
      </c>
      <c r="O199" s="85">
        <v>0</v>
      </c>
      <c r="P199" s="86">
        <v>0</v>
      </c>
      <c r="Q199" s="82">
        <v>0.6</v>
      </c>
    </row>
    <row r="200" spans="1:17" x14ac:dyDescent="0.2">
      <c r="A200" s="80">
        <v>42491</v>
      </c>
      <c r="B200" s="81">
        <f>+[1]Listen!C196</f>
        <v>0</v>
      </c>
      <c r="C200" s="10"/>
      <c r="D200" s="100">
        <f t="shared" si="25"/>
        <v>0</v>
      </c>
      <c r="E200" s="86">
        <v>0</v>
      </c>
      <c r="F200" s="84">
        <v>0</v>
      </c>
      <c r="G200" s="81">
        <f t="shared" si="26"/>
        <v>0</v>
      </c>
      <c r="H200" s="85">
        <v>0</v>
      </c>
      <c r="I200" s="86">
        <v>0</v>
      </c>
      <c r="J200" s="100">
        <f t="shared" si="27"/>
        <v>0.40500000000000003</v>
      </c>
      <c r="K200" s="109"/>
      <c r="L200" s="86">
        <f>+[1]TETCO_TRANSCO!E200+K200</f>
        <v>0.38500000000000001</v>
      </c>
      <c r="M200" s="84">
        <f>+[1]TETCO_TRANSCO!F200</f>
        <v>0.02</v>
      </c>
      <c r="N200" s="81">
        <f t="shared" si="28"/>
        <v>0</v>
      </c>
      <c r="O200" s="85">
        <v>0</v>
      </c>
      <c r="P200" s="86">
        <v>0</v>
      </c>
      <c r="Q200" s="85">
        <v>0.75</v>
      </c>
    </row>
    <row r="201" spans="1:17" x14ac:dyDescent="0.2">
      <c r="A201" s="80">
        <v>42522</v>
      </c>
      <c r="B201" s="81">
        <f>+[1]Listen!C197</f>
        <v>0</v>
      </c>
      <c r="C201" s="10"/>
      <c r="D201" s="100">
        <f t="shared" si="25"/>
        <v>0</v>
      </c>
      <c r="E201" s="86">
        <v>0</v>
      </c>
      <c r="F201" s="84">
        <v>0</v>
      </c>
      <c r="G201" s="81">
        <f t="shared" si="26"/>
        <v>0</v>
      </c>
      <c r="H201" s="85">
        <v>0</v>
      </c>
      <c r="I201" s="86">
        <v>0</v>
      </c>
      <c r="J201" s="100">
        <f t="shared" si="27"/>
        <v>0.40500000000000003</v>
      </c>
      <c r="K201" s="109"/>
      <c r="L201" s="86">
        <f>+[1]TETCO_TRANSCO!E201+K201</f>
        <v>0.38500000000000001</v>
      </c>
      <c r="M201" s="84">
        <f>+[1]TETCO_TRANSCO!F201</f>
        <v>0.02</v>
      </c>
      <c r="N201" s="81">
        <f t="shared" si="28"/>
        <v>0</v>
      </c>
      <c r="O201" s="85">
        <v>0</v>
      </c>
      <c r="P201" s="86">
        <v>0</v>
      </c>
      <c r="Q201" s="85">
        <v>0.85</v>
      </c>
    </row>
    <row r="202" spans="1:17" x14ac:dyDescent="0.2">
      <c r="A202" s="80">
        <v>42552</v>
      </c>
      <c r="B202" s="81">
        <f>+[1]Listen!C198</f>
        <v>0</v>
      </c>
      <c r="C202" s="10"/>
      <c r="D202" s="100">
        <f t="shared" ref="D202:D265" si="29">E202+F202</f>
        <v>0</v>
      </c>
      <c r="E202" s="86">
        <v>0</v>
      </c>
      <c r="F202" s="84">
        <v>0</v>
      </c>
      <c r="G202" s="81">
        <f t="shared" ref="G202:G265" si="30">H202+I202</f>
        <v>0</v>
      </c>
      <c r="H202" s="85">
        <v>0</v>
      </c>
      <c r="I202" s="86">
        <v>0</v>
      </c>
      <c r="J202" s="100">
        <f t="shared" ref="J202:J265" si="31">L202+M202</f>
        <v>0.41750000000000004</v>
      </c>
      <c r="K202" s="109"/>
      <c r="L202" s="86">
        <f>+[1]TETCO_TRANSCO!E202+K202</f>
        <v>0.39750000000000002</v>
      </c>
      <c r="M202" s="84">
        <f>+[1]TETCO_TRANSCO!F202</f>
        <v>0.02</v>
      </c>
      <c r="N202" s="81">
        <f t="shared" ref="N202:N265" si="32">O202+P202</f>
        <v>0</v>
      </c>
      <c r="O202" s="85">
        <v>0</v>
      </c>
      <c r="P202" s="86">
        <v>0</v>
      </c>
      <c r="Q202" s="85">
        <v>1.05</v>
      </c>
    </row>
    <row r="203" spans="1:17" x14ac:dyDescent="0.2">
      <c r="A203" s="80">
        <v>42583</v>
      </c>
      <c r="B203" s="81">
        <f>+[1]Listen!C199</f>
        <v>0</v>
      </c>
      <c r="C203" s="10"/>
      <c r="D203" s="100">
        <f t="shared" si="29"/>
        <v>0</v>
      </c>
      <c r="E203" s="86">
        <v>0</v>
      </c>
      <c r="F203" s="84">
        <v>0</v>
      </c>
      <c r="G203" s="81">
        <f t="shared" si="30"/>
        <v>0</v>
      </c>
      <c r="H203" s="85">
        <v>0</v>
      </c>
      <c r="I203" s="86">
        <v>0</v>
      </c>
      <c r="J203" s="100">
        <f t="shared" si="31"/>
        <v>0.42000000000000004</v>
      </c>
      <c r="K203" s="109"/>
      <c r="L203" s="86">
        <f>+[1]TETCO_TRANSCO!E203+K203</f>
        <v>0.4</v>
      </c>
      <c r="M203" s="84">
        <f>+[1]TETCO_TRANSCO!F203</f>
        <v>0.02</v>
      </c>
      <c r="N203" s="81">
        <f t="shared" si="32"/>
        <v>0</v>
      </c>
      <c r="O203" s="85">
        <v>0</v>
      </c>
      <c r="P203" s="86">
        <v>0</v>
      </c>
      <c r="Q203" s="85">
        <v>1.05</v>
      </c>
    </row>
    <row r="204" spans="1:17" x14ac:dyDescent="0.2">
      <c r="A204" s="80">
        <v>42614</v>
      </c>
      <c r="B204" s="81">
        <f>+[1]Listen!C200</f>
        <v>0</v>
      </c>
      <c r="C204" s="10"/>
      <c r="D204" s="100">
        <f t="shared" si="29"/>
        <v>0</v>
      </c>
      <c r="E204" s="86">
        <v>0</v>
      </c>
      <c r="F204" s="84">
        <v>0</v>
      </c>
      <c r="G204" s="81">
        <f t="shared" si="30"/>
        <v>0</v>
      </c>
      <c r="H204" s="85">
        <v>0</v>
      </c>
      <c r="I204" s="86">
        <v>0</v>
      </c>
      <c r="J204" s="100">
        <f t="shared" si="31"/>
        <v>0.41750000000000004</v>
      </c>
      <c r="K204" s="109"/>
      <c r="L204" s="86">
        <f>+[1]TETCO_TRANSCO!E204+K204</f>
        <v>0.39750000000000002</v>
      </c>
      <c r="M204" s="84">
        <f>+[1]TETCO_TRANSCO!F204</f>
        <v>0.02</v>
      </c>
      <c r="N204" s="81">
        <f t="shared" si="32"/>
        <v>0</v>
      </c>
      <c r="O204" s="85">
        <v>0</v>
      </c>
      <c r="P204" s="86">
        <v>0</v>
      </c>
      <c r="Q204" s="85">
        <v>0.75</v>
      </c>
    </row>
    <row r="205" spans="1:17" x14ac:dyDescent="0.2">
      <c r="A205" s="80">
        <v>42644</v>
      </c>
      <c r="B205" s="81">
        <f>+[1]Listen!C201</f>
        <v>0</v>
      </c>
      <c r="C205" s="10"/>
      <c r="D205" s="100">
        <f t="shared" si="29"/>
        <v>0</v>
      </c>
      <c r="E205" s="86">
        <v>0</v>
      </c>
      <c r="F205" s="84">
        <v>0</v>
      </c>
      <c r="G205" s="81">
        <f t="shared" si="30"/>
        <v>0</v>
      </c>
      <c r="H205" s="85">
        <v>0</v>
      </c>
      <c r="I205" s="86">
        <v>0</v>
      </c>
      <c r="J205" s="100">
        <f t="shared" si="31"/>
        <v>0.42000000000000004</v>
      </c>
      <c r="K205" s="109"/>
      <c r="L205" s="86">
        <f>+[1]TETCO_TRANSCO!E205+K205</f>
        <v>0.4</v>
      </c>
      <c r="M205" s="84">
        <f>+[1]TETCO_TRANSCO!F205</f>
        <v>0.02</v>
      </c>
      <c r="N205" s="81">
        <f t="shared" si="32"/>
        <v>0</v>
      </c>
      <c r="O205" s="85">
        <v>0</v>
      </c>
      <c r="P205" s="86">
        <v>0</v>
      </c>
      <c r="Q205" s="85">
        <v>0.45</v>
      </c>
    </row>
    <row r="206" spans="1:17" x14ac:dyDescent="0.2">
      <c r="A206" s="80">
        <v>42675</v>
      </c>
      <c r="B206" s="81">
        <f>+[1]Listen!C202</f>
        <v>0</v>
      </c>
      <c r="C206" s="10"/>
      <c r="D206" s="100">
        <f t="shared" si="29"/>
        <v>0</v>
      </c>
      <c r="E206" s="86">
        <v>0</v>
      </c>
      <c r="F206" s="84">
        <v>0</v>
      </c>
      <c r="G206" s="81">
        <f t="shared" si="30"/>
        <v>0</v>
      </c>
      <c r="H206" s="85">
        <v>0</v>
      </c>
      <c r="I206" s="86">
        <v>0</v>
      </c>
      <c r="J206" s="100">
        <f t="shared" si="31"/>
        <v>0.60499999999999998</v>
      </c>
      <c r="K206" s="109">
        <v>-0.05</v>
      </c>
      <c r="L206" s="86">
        <f>+[1]TETCO_TRANSCO!E206+K206</f>
        <v>0.505</v>
      </c>
      <c r="M206" s="88">
        <f>+[1]TETCO_TRANSCO!L206</f>
        <v>0.1</v>
      </c>
      <c r="N206" s="81">
        <f t="shared" si="32"/>
        <v>0</v>
      </c>
      <c r="O206" s="85">
        <v>0</v>
      </c>
      <c r="P206" s="86">
        <v>0</v>
      </c>
      <c r="Q206" s="82">
        <v>0.45</v>
      </c>
    </row>
    <row r="207" spans="1:17" x14ac:dyDescent="0.2">
      <c r="A207" s="80">
        <v>42705</v>
      </c>
      <c r="B207" s="81">
        <f>+[1]Listen!C203</f>
        <v>0</v>
      </c>
      <c r="C207" s="10"/>
      <c r="D207" s="100">
        <f t="shared" si="29"/>
        <v>0</v>
      </c>
      <c r="E207" s="86">
        <v>0</v>
      </c>
      <c r="F207" s="84">
        <v>0</v>
      </c>
      <c r="G207" s="81">
        <f t="shared" si="30"/>
        <v>0</v>
      </c>
      <c r="H207" s="85">
        <v>0</v>
      </c>
      <c r="I207" s="86">
        <v>0</v>
      </c>
      <c r="J207" s="100">
        <f t="shared" si="31"/>
        <v>1.1400000000000001</v>
      </c>
      <c r="K207" s="109">
        <v>-7.0000000000000007E-2</v>
      </c>
      <c r="L207" s="86">
        <f>+[1]TETCO_TRANSCO!E207+K207</f>
        <v>0.84000000000000008</v>
      </c>
      <c r="M207" s="84">
        <f>+[1]TETCO_TRANSCO!L207</f>
        <v>0.3</v>
      </c>
      <c r="N207" s="81">
        <f t="shared" si="32"/>
        <v>0</v>
      </c>
      <c r="O207" s="85">
        <v>0</v>
      </c>
      <c r="P207" s="86">
        <v>0</v>
      </c>
      <c r="Q207" s="85">
        <v>0.4</v>
      </c>
    </row>
    <row r="208" spans="1:17" x14ac:dyDescent="0.2">
      <c r="A208" s="80">
        <v>42736</v>
      </c>
      <c r="B208" s="81">
        <f>+[1]Listen!C204</f>
        <v>0</v>
      </c>
      <c r="C208" s="10"/>
      <c r="D208" s="100">
        <f t="shared" si="29"/>
        <v>0</v>
      </c>
      <c r="E208" s="86">
        <v>0</v>
      </c>
      <c r="F208" s="84">
        <v>0</v>
      </c>
      <c r="G208" s="81">
        <f t="shared" si="30"/>
        <v>0</v>
      </c>
      <c r="H208" s="85">
        <v>0</v>
      </c>
      <c r="I208" s="86">
        <v>0</v>
      </c>
      <c r="J208" s="100">
        <f t="shared" si="31"/>
        <v>0</v>
      </c>
      <c r="K208" s="109">
        <v>0</v>
      </c>
      <c r="L208" s="86">
        <v>0</v>
      </c>
      <c r="M208" s="88">
        <v>0</v>
      </c>
      <c r="N208" s="81">
        <f t="shared" si="32"/>
        <v>0</v>
      </c>
      <c r="O208" s="85">
        <v>0</v>
      </c>
      <c r="P208" s="86">
        <v>0</v>
      </c>
      <c r="Q208" s="85">
        <v>0.35</v>
      </c>
    </row>
    <row r="209" spans="1:17" x14ac:dyDescent="0.2">
      <c r="A209" s="80">
        <v>42767</v>
      </c>
      <c r="B209" s="81">
        <f>+[1]Listen!C205</f>
        <v>0</v>
      </c>
      <c r="C209" s="10"/>
      <c r="D209" s="100">
        <f t="shared" si="29"/>
        <v>0</v>
      </c>
      <c r="E209" s="86">
        <v>0</v>
      </c>
      <c r="F209" s="84">
        <v>0</v>
      </c>
      <c r="G209" s="81">
        <f t="shared" si="30"/>
        <v>0</v>
      </c>
      <c r="H209" s="85">
        <v>0</v>
      </c>
      <c r="I209" s="86">
        <v>0</v>
      </c>
      <c r="J209" s="100">
        <f t="shared" si="31"/>
        <v>0</v>
      </c>
      <c r="K209" s="109">
        <v>0</v>
      </c>
      <c r="L209" s="86">
        <v>0</v>
      </c>
      <c r="M209" s="84">
        <v>0</v>
      </c>
      <c r="N209" s="81">
        <f t="shared" si="32"/>
        <v>0</v>
      </c>
      <c r="O209" s="85">
        <v>0</v>
      </c>
      <c r="P209" s="86">
        <v>0</v>
      </c>
      <c r="Q209" s="85">
        <v>0.35</v>
      </c>
    </row>
    <row r="210" spans="1:17" x14ac:dyDescent="0.2">
      <c r="A210" s="80">
        <v>42795</v>
      </c>
      <c r="B210" s="81">
        <f>+[1]Listen!C206</f>
        <v>0</v>
      </c>
      <c r="C210" s="10"/>
      <c r="D210" s="100">
        <f t="shared" si="29"/>
        <v>0</v>
      </c>
      <c r="E210" s="86">
        <v>0</v>
      </c>
      <c r="F210" s="84">
        <v>0</v>
      </c>
      <c r="G210" s="81">
        <f t="shared" si="30"/>
        <v>0</v>
      </c>
      <c r="H210" s="85">
        <v>0</v>
      </c>
      <c r="I210" s="86">
        <v>0</v>
      </c>
      <c r="J210" s="100">
        <f t="shared" si="31"/>
        <v>0</v>
      </c>
      <c r="K210" s="109">
        <v>0</v>
      </c>
      <c r="L210" s="86">
        <v>0</v>
      </c>
      <c r="M210" s="84">
        <v>0</v>
      </c>
      <c r="N210" s="81">
        <f t="shared" si="32"/>
        <v>0</v>
      </c>
      <c r="O210" s="85">
        <v>0</v>
      </c>
      <c r="P210" s="86">
        <v>0</v>
      </c>
      <c r="Q210" s="85">
        <v>0.4</v>
      </c>
    </row>
    <row r="211" spans="1:17" x14ac:dyDescent="0.2">
      <c r="A211" s="80">
        <v>42826</v>
      </c>
      <c r="B211" s="81">
        <f>+[1]Listen!C207</f>
        <v>0</v>
      </c>
      <c r="C211" s="10"/>
      <c r="D211" s="100">
        <f t="shared" si="29"/>
        <v>0</v>
      </c>
      <c r="E211" s="86">
        <v>0</v>
      </c>
      <c r="F211" s="84">
        <v>0</v>
      </c>
      <c r="G211" s="81">
        <f t="shared" si="30"/>
        <v>0</v>
      </c>
      <c r="H211" s="85">
        <v>0</v>
      </c>
      <c r="I211" s="86">
        <v>0</v>
      </c>
      <c r="J211" s="100">
        <f t="shared" si="31"/>
        <v>0</v>
      </c>
      <c r="K211" s="109">
        <v>0</v>
      </c>
      <c r="L211" s="86">
        <v>0</v>
      </c>
      <c r="M211" s="84">
        <v>0</v>
      </c>
      <c r="N211" s="81">
        <f t="shared" si="32"/>
        <v>0</v>
      </c>
      <c r="O211" s="85">
        <v>0</v>
      </c>
      <c r="P211" s="86">
        <v>0</v>
      </c>
      <c r="Q211" s="82">
        <v>0.6</v>
      </c>
    </row>
    <row r="212" spans="1:17" x14ac:dyDescent="0.2">
      <c r="A212" s="80">
        <v>42856</v>
      </c>
      <c r="B212" s="81">
        <f>+[1]Listen!C208</f>
        <v>0</v>
      </c>
      <c r="C212" s="10"/>
      <c r="D212" s="100">
        <f t="shared" si="29"/>
        <v>0</v>
      </c>
      <c r="E212" s="86">
        <v>0</v>
      </c>
      <c r="F212" s="84">
        <v>0</v>
      </c>
      <c r="G212" s="81">
        <f t="shared" si="30"/>
        <v>0</v>
      </c>
      <c r="H212" s="85">
        <v>0</v>
      </c>
      <c r="I212" s="86">
        <v>0</v>
      </c>
      <c r="J212" s="100">
        <f t="shared" si="31"/>
        <v>0</v>
      </c>
      <c r="K212" s="109">
        <v>0</v>
      </c>
      <c r="L212" s="86">
        <v>0</v>
      </c>
      <c r="M212" s="84">
        <v>0</v>
      </c>
      <c r="N212" s="81">
        <f t="shared" si="32"/>
        <v>0</v>
      </c>
      <c r="O212" s="85">
        <v>0</v>
      </c>
      <c r="P212" s="86">
        <v>0</v>
      </c>
      <c r="Q212" s="85">
        <v>0.75</v>
      </c>
    </row>
    <row r="213" spans="1:17" x14ac:dyDescent="0.2">
      <c r="A213" s="80">
        <v>42887</v>
      </c>
      <c r="B213" s="81">
        <f>+[1]Listen!C209</f>
        <v>0</v>
      </c>
      <c r="C213" s="10"/>
      <c r="D213">
        <f t="shared" si="29"/>
        <v>0</v>
      </c>
      <c r="E213">
        <v>0</v>
      </c>
      <c r="F213">
        <v>0</v>
      </c>
      <c r="G213">
        <f t="shared" si="30"/>
        <v>0</v>
      </c>
      <c r="H213">
        <v>0</v>
      </c>
      <c r="I213">
        <v>0</v>
      </c>
      <c r="J213">
        <f t="shared" si="31"/>
        <v>0</v>
      </c>
      <c r="K213" s="109">
        <v>0</v>
      </c>
      <c r="L213">
        <v>0</v>
      </c>
      <c r="M213" s="84">
        <v>0</v>
      </c>
      <c r="N213">
        <f t="shared" si="32"/>
        <v>0</v>
      </c>
      <c r="O213">
        <v>0</v>
      </c>
      <c r="P213">
        <v>0</v>
      </c>
      <c r="Q213" s="85">
        <v>0.85</v>
      </c>
    </row>
    <row r="214" spans="1:17" x14ac:dyDescent="0.2">
      <c r="A214" s="80">
        <v>42917</v>
      </c>
      <c r="B214" s="81">
        <f>+[1]Listen!C210</f>
        <v>0</v>
      </c>
      <c r="C214" s="10"/>
      <c r="D214">
        <f t="shared" si="29"/>
        <v>0</v>
      </c>
      <c r="E214">
        <v>0</v>
      </c>
      <c r="F214">
        <v>0</v>
      </c>
      <c r="G214">
        <f t="shared" si="30"/>
        <v>0</v>
      </c>
      <c r="H214">
        <v>0</v>
      </c>
      <c r="I214">
        <v>0</v>
      </c>
      <c r="J214">
        <f t="shared" si="31"/>
        <v>0</v>
      </c>
      <c r="K214" s="109">
        <v>0</v>
      </c>
      <c r="L214">
        <v>0</v>
      </c>
      <c r="M214" s="84">
        <v>0</v>
      </c>
      <c r="N214">
        <f t="shared" si="32"/>
        <v>0</v>
      </c>
      <c r="O214">
        <v>0</v>
      </c>
      <c r="P214">
        <v>0</v>
      </c>
      <c r="Q214" s="85">
        <v>1.05</v>
      </c>
    </row>
    <row r="215" spans="1:17" x14ac:dyDescent="0.2">
      <c r="A215" s="80">
        <v>42948</v>
      </c>
      <c r="B215" s="81">
        <f>+[1]Listen!C211</f>
        <v>0</v>
      </c>
      <c r="C215" s="10"/>
      <c r="D215">
        <f t="shared" si="29"/>
        <v>0</v>
      </c>
      <c r="E215">
        <v>0</v>
      </c>
      <c r="F215">
        <v>0</v>
      </c>
      <c r="G215">
        <f t="shared" si="30"/>
        <v>0</v>
      </c>
      <c r="H215">
        <v>0</v>
      </c>
      <c r="I215">
        <v>0</v>
      </c>
      <c r="J215">
        <f t="shared" si="31"/>
        <v>0</v>
      </c>
      <c r="K215" s="109">
        <v>0</v>
      </c>
      <c r="L215">
        <v>0</v>
      </c>
      <c r="M215" s="84">
        <v>0</v>
      </c>
      <c r="N215">
        <f t="shared" si="32"/>
        <v>0</v>
      </c>
      <c r="O215">
        <v>0</v>
      </c>
      <c r="P215">
        <v>0</v>
      </c>
      <c r="Q215" s="85">
        <v>1.05</v>
      </c>
    </row>
    <row r="216" spans="1:17" x14ac:dyDescent="0.2">
      <c r="A216" s="80">
        <v>42979</v>
      </c>
      <c r="B216" s="81">
        <f>+[1]Listen!C212</f>
        <v>0</v>
      </c>
      <c r="C216" s="10"/>
      <c r="D216">
        <f t="shared" si="29"/>
        <v>0</v>
      </c>
      <c r="E216">
        <v>0</v>
      </c>
      <c r="F216">
        <v>0</v>
      </c>
      <c r="G216">
        <f t="shared" si="30"/>
        <v>0</v>
      </c>
      <c r="H216">
        <v>0</v>
      </c>
      <c r="I216">
        <v>0</v>
      </c>
      <c r="J216">
        <f t="shared" si="31"/>
        <v>0</v>
      </c>
      <c r="K216" s="109">
        <v>0</v>
      </c>
      <c r="L216">
        <v>0</v>
      </c>
      <c r="M216" s="84">
        <v>0</v>
      </c>
      <c r="N216">
        <f t="shared" si="32"/>
        <v>0</v>
      </c>
      <c r="O216">
        <v>0</v>
      </c>
      <c r="P216">
        <v>0</v>
      </c>
      <c r="Q216" s="85">
        <v>0.75</v>
      </c>
    </row>
    <row r="217" spans="1:17" x14ac:dyDescent="0.2">
      <c r="A217" s="80">
        <v>43009</v>
      </c>
      <c r="B217" s="81">
        <f>+[1]Listen!C213</f>
        <v>0</v>
      </c>
      <c r="C217" s="10"/>
      <c r="D217">
        <f t="shared" si="29"/>
        <v>0</v>
      </c>
      <c r="E217">
        <v>0</v>
      </c>
      <c r="F217">
        <v>0</v>
      </c>
      <c r="G217">
        <f t="shared" si="30"/>
        <v>0</v>
      </c>
      <c r="H217">
        <v>0</v>
      </c>
      <c r="I217">
        <v>0</v>
      </c>
      <c r="J217">
        <f t="shared" si="31"/>
        <v>0</v>
      </c>
      <c r="K217" s="109">
        <v>0</v>
      </c>
      <c r="L217">
        <v>0</v>
      </c>
      <c r="M217" s="84">
        <v>0</v>
      </c>
      <c r="N217">
        <f t="shared" si="32"/>
        <v>0</v>
      </c>
      <c r="O217">
        <v>0</v>
      </c>
      <c r="P217">
        <v>0</v>
      </c>
      <c r="Q217" s="85">
        <v>0.45</v>
      </c>
    </row>
    <row r="218" spans="1:17" x14ac:dyDescent="0.2">
      <c r="A218" s="80">
        <v>43040</v>
      </c>
      <c r="B218" s="81">
        <f>+[1]Listen!C214</f>
        <v>0</v>
      </c>
      <c r="C218" s="10"/>
      <c r="D218">
        <f t="shared" si="29"/>
        <v>0</v>
      </c>
      <c r="E218">
        <v>0</v>
      </c>
      <c r="F218">
        <v>0</v>
      </c>
      <c r="G218">
        <f t="shared" si="30"/>
        <v>0</v>
      </c>
      <c r="H218">
        <v>0</v>
      </c>
      <c r="I218">
        <v>0</v>
      </c>
      <c r="J218">
        <f t="shared" si="31"/>
        <v>0</v>
      </c>
      <c r="K218" s="109">
        <v>0</v>
      </c>
      <c r="L218">
        <v>0</v>
      </c>
      <c r="M218" s="84">
        <v>0</v>
      </c>
      <c r="N218">
        <f t="shared" si="32"/>
        <v>0</v>
      </c>
      <c r="O218">
        <v>0</v>
      </c>
      <c r="P218">
        <v>0</v>
      </c>
      <c r="Q218" s="82">
        <v>0.45</v>
      </c>
    </row>
    <row r="219" spans="1:17" x14ac:dyDescent="0.2">
      <c r="A219" s="80">
        <v>43070</v>
      </c>
      <c r="B219" s="81">
        <f>+[1]Listen!C215</f>
        <v>0</v>
      </c>
      <c r="C219" s="10"/>
      <c r="D219">
        <f t="shared" si="29"/>
        <v>0</v>
      </c>
      <c r="E219">
        <v>0</v>
      </c>
      <c r="F219">
        <v>0</v>
      </c>
      <c r="G219">
        <f t="shared" si="30"/>
        <v>0</v>
      </c>
      <c r="H219">
        <v>0</v>
      </c>
      <c r="I219">
        <v>0</v>
      </c>
      <c r="J219">
        <f t="shared" si="31"/>
        <v>0</v>
      </c>
      <c r="K219" s="109">
        <v>0</v>
      </c>
      <c r="L219">
        <v>0</v>
      </c>
      <c r="M219" s="84">
        <v>0</v>
      </c>
      <c r="N219">
        <f t="shared" si="32"/>
        <v>0</v>
      </c>
      <c r="O219">
        <v>0</v>
      </c>
      <c r="P219">
        <v>0</v>
      </c>
      <c r="Q219" s="85">
        <v>0.4</v>
      </c>
    </row>
    <row r="220" spans="1:17" x14ac:dyDescent="0.2">
      <c r="A220" s="80">
        <v>43101</v>
      </c>
      <c r="B220" s="81">
        <f>+[1]Listen!C216</f>
        <v>0</v>
      </c>
      <c r="C220" s="10"/>
      <c r="D220">
        <f t="shared" si="29"/>
        <v>0</v>
      </c>
      <c r="E220">
        <v>0</v>
      </c>
      <c r="F220">
        <v>0</v>
      </c>
      <c r="G220">
        <f t="shared" si="30"/>
        <v>0</v>
      </c>
      <c r="H220">
        <v>0</v>
      </c>
      <c r="I220">
        <v>0</v>
      </c>
      <c r="J220">
        <f t="shared" si="31"/>
        <v>0</v>
      </c>
      <c r="K220" s="109">
        <v>0</v>
      </c>
      <c r="L220">
        <v>0</v>
      </c>
      <c r="M220" s="84">
        <v>0</v>
      </c>
      <c r="N220">
        <f t="shared" si="32"/>
        <v>0</v>
      </c>
      <c r="O220">
        <v>0</v>
      </c>
      <c r="P220">
        <v>0</v>
      </c>
      <c r="Q220" s="85">
        <v>0.35</v>
      </c>
    </row>
    <row r="221" spans="1:17" x14ac:dyDescent="0.2">
      <c r="A221" s="80">
        <v>43132</v>
      </c>
      <c r="B221" s="81">
        <f>+[1]Listen!C217</f>
        <v>0</v>
      </c>
      <c r="C221" s="10"/>
      <c r="D221">
        <f t="shared" si="29"/>
        <v>0</v>
      </c>
      <c r="E221">
        <v>0</v>
      </c>
      <c r="F221">
        <v>0</v>
      </c>
      <c r="G221">
        <f t="shared" si="30"/>
        <v>0</v>
      </c>
      <c r="H221">
        <v>0</v>
      </c>
      <c r="I221">
        <v>0</v>
      </c>
      <c r="J221">
        <f t="shared" si="31"/>
        <v>0</v>
      </c>
      <c r="K221" s="109">
        <v>0</v>
      </c>
      <c r="L221">
        <v>0</v>
      </c>
      <c r="M221" s="84">
        <v>0</v>
      </c>
      <c r="N221">
        <f t="shared" si="32"/>
        <v>0</v>
      </c>
      <c r="O221">
        <v>0</v>
      </c>
      <c r="P221">
        <v>0</v>
      </c>
      <c r="Q221" s="85">
        <v>0.35</v>
      </c>
    </row>
    <row r="222" spans="1:17" x14ac:dyDescent="0.2">
      <c r="A222" s="80">
        <v>43160</v>
      </c>
      <c r="B222" s="81">
        <f>+[1]Listen!C218</f>
        <v>0</v>
      </c>
      <c r="C222" s="10"/>
      <c r="D222">
        <f t="shared" si="29"/>
        <v>0</v>
      </c>
      <c r="E222">
        <v>0</v>
      </c>
      <c r="F222">
        <v>0</v>
      </c>
      <c r="G222">
        <f t="shared" si="30"/>
        <v>0</v>
      </c>
      <c r="H222">
        <v>0</v>
      </c>
      <c r="I222">
        <v>0</v>
      </c>
      <c r="J222">
        <f t="shared" si="31"/>
        <v>0</v>
      </c>
      <c r="K222" s="109">
        <v>0</v>
      </c>
      <c r="L222">
        <v>0</v>
      </c>
      <c r="M222" s="84">
        <v>0</v>
      </c>
      <c r="N222">
        <f t="shared" si="32"/>
        <v>0</v>
      </c>
      <c r="O222">
        <v>0</v>
      </c>
      <c r="P222">
        <v>0</v>
      </c>
      <c r="Q222" s="85">
        <v>0.4</v>
      </c>
    </row>
    <row r="223" spans="1:17" x14ac:dyDescent="0.2">
      <c r="A223" s="80">
        <v>43191</v>
      </c>
      <c r="B223" s="81">
        <f>+[1]Listen!C219</f>
        <v>0</v>
      </c>
      <c r="C223" s="10"/>
      <c r="D223">
        <f t="shared" si="29"/>
        <v>0</v>
      </c>
      <c r="E223">
        <v>0</v>
      </c>
      <c r="F223">
        <v>0</v>
      </c>
      <c r="G223">
        <f t="shared" si="30"/>
        <v>0</v>
      </c>
      <c r="H223">
        <v>0</v>
      </c>
      <c r="I223">
        <v>0</v>
      </c>
      <c r="J223">
        <f t="shared" si="31"/>
        <v>0</v>
      </c>
      <c r="K223" s="109">
        <v>0</v>
      </c>
      <c r="L223">
        <v>0</v>
      </c>
      <c r="M223" s="84">
        <v>0</v>
      </c>
      <c r="N223">
        <f t="shared" si="32"/>
        <v>0</v>
      </c>
      <c r="O223">
        <v>0</v>
      </c>
      <c r="P223">
        <v>0</v>
      </c>
      <c r="Q223" s="82">
        <v>0.6</v>
      </c>
    </row>
    <row r="224" spans="1:17" x14ac:dyDescent="0.2">
      <c r="A224" s="80">
        <v>43221</v>
      </c>
      <c r="B224" s="81">
        <f>+[1]Listen!C220</f>
        <v>0</v>
      </c>
      <c r="C224" s="10"/>
      <c r="D224">
        <f t="shared" si="29"/>
        <v>0</v>
      </c>
      <c r="E224">
        <v>0</v>
      </c>
      <c r="F224">
        <v>0</v>
      </c>
      <c r="G224">
        <f t="shared" si="30"/>
        <v>0</v>
      </c>
      <c r="H224">
        <v>0</v>
      </c>
      <c r="I224">
        <v>0</v>
      </c>
      <c r="J224">
        <f t="shared" si="31"/>
        <v>0</v>
      </c>
      <c r="K224" s="109">
        <v>0</v>
      </c>
      <c r="L224">
        <v>0</v>
      </c>
      <c r="M224" s="84">
        <v>0</v>
      </c>
      <c r="N224">
        <f t="shared" si="32"/>
        <v>0</v>
      </c>
      <c r="O224">
        <v>0</v>
      </c>
      <c r="P224">
        <v>0</v>
      </c>
      <c r="Q224" s="85">
        <v>0.75</v>
      </c>
    </row>
    <row r="225" spans="1:17" x14ac:dyDescent="0.2">
      <c r="A225" s="80">
        <v>43252</v>
      </c>
      <c r="B225" s="81">
        <f>+[1]Listen!C221</f>
        <v>0</v>
      </c>
      <c r="C225" s="10"/>
      <c r="D225">
        <f t="shared" si="29"/>
        <v>0</v>
      </c>
      <c r="E225">
        <v>0</v>
      </c>
      <c r="F225">
        <v>0</v>
      </c>
      <c r="G225">
        <f t="shared" si="30"/>
        <v>0</v>
      </c>
      <c r="H225">
        <v>0</v>
      </c>
      <c r="I225">
        <v>0</v>
      </c>
      <c r="J225">
        <f t="shared" si="31"/>
        <v>0</v>
      </c>
      <c r="K225" s="109">
        <v>0</v>
      </c>
      <c r="L225">
        <v>0</v>
      </c>
      <c r="M225" s="84">
        <v>0</v>
      </c>
      <c r="N225">
        <f t="shared" si="32"/>
        <v>0</v>
      </c>
      <c r="O225">
        <v>0</v>
      </c>
      <c r="P225">
        <v>0</v>
      </c>
      <c r="Q225" s="85">
        <v>0.85</v>
      </c>
    </row>
    <row r="226" spans="1:17" x14ac:dyDescent="0.2">
      <c r="A226" s="80">
        <v>43282</v>
      </c>
      <c r="B226" s="81">
        <f>+[1]Listen!C222</f>
        <v>0</v>
      </c>
      <c r="C226" s="10"/>
      <c r="D226">
        <f t="shared" si="29"/>
        <v>0</v>
      </c>
      <c r="E226">
        <v>0</v>
      </c>
      <c r="F226">
        <v>0</v>
      </c>
      <c r="G226">
        <f t="shared" si="30"/>
        <v>0</v>
      </c>
      <c r="H226">
        <v>0</v>
      </c>
      <c r="I226">
        <v>0</v>
      </c>
      <c r="J226">
        <f t="shared" si="31"/>
        <v>0</v>
      </c>
      <c r="K226" s="109">
        <v>0</v>
      </c>
      <c r="L226">
        <v>0</v>
      </c>
      <c r="M226" s="84">
        <v>0</v>
      </c>
      <c r="N226">
        <f t="shared" si="32"/>
        <v>0</v>
      </c>
      <c r="O226">
        <v>0</v>
      </c>
      <c r="P226">
        <v>0</v>
      </c>
      <c r="Q226" s="85">
        <v>1.05</v>
      </c>
    </row>
    <row r="227" spans="1:17" x14ac:dyDescent="0.2">
      <c r="A227" s="80">
        <v>43313</v>
      </c>
      <c r="B227" s="81">
        <f>+[1]Listen!C223</f>
        <v>0</v>
      </c>
      <c r="C227" s="10"/>
      <c r="D227">
        <f t="shared" si="29"/>
        <v>0</v>
      </c>
      <c r="E227">
        <v>0</v>
      </c>
      <c r="F227">
        <v>0</v>
      </c>
      <c r="G227">
        <f t="shared" si="30"/>
        <v>0</v>
      </c>
      <c r="H227">
        <v>0</v>
      </c>
      <c r="I227">
        <v>0</v>
      </c>
      <c r="J227">
        <f t="shared" si="31"/>
        <v>0</v>
      </c>
      <c r="K227" s="109">
        <v>0</v>
      </c>
      <c r="L227">
        <v>0</v>
      </c>
      <c r="M227" s="84">
        <v>0</v>
      </c>
      <c r="N227">
        <f t="shared" si="32"/>
        <v>0</v>
      </c>
      <c r="O227">
        <v>0</v>
      </c>
      <c r="P227">
        <v>0</v>
      </c>
      <c r="Q227" s="85">
        <v>1.05</v>
      </c>
    </row>
    <row r="228" spans="1:17" x14ac:dyDescent="0.2">
      <c r="A228" s="80">
        <v>43344</v>
      </c>
      <c r="B228" s="81">
        <f>+[1]Listen!C224</f>
        <v>0</v>
      </c>
      <c r="C228" s="10"/>
      <c r="D228">
        <f t="shared" si="29"/>
        <v>0</v>
      </c>
      <c r="E228">
        <v>0</v>
      </c>
      <c r="F228">
        <v>0</v>
      </c>
      <c r="G228">
        <f t="shared" si="30"/>
        <v>0</v>
      </c>
      <c r="H228">
        <v>0</v>
      </c>
      <c r="I228">
        <v>0</v>
      </c>
      <c r="J228">
        <f t="shared" si="31"/>
        <v>0</v>
      </c>
      <c r="K228" s="109">
        <v>0</v>
      </c>
      <c r="L228">
        <v>0</v>
      </c>
      <c r="M228" s="84">
        <v>0</v>
      </c>
      <c r="N228">
        <f t="shared" si="32"/>
        <v>0</v>
      </c>
      <c r="O228">
        <v>0</v>
      </c>
      <c r="P228">
        <v>0</v>
      </c>
      <c r="Q228" s="85">
        <v>0.75</v>
      </c>
    </row>
    <row r="229" spans="1:17" x14ac:dyDescent="0.2">
      <c r="A229" s="80">
        <v>43374</v>
      </c>
      <c r="B229" s="81">
        <f>+[1]Listen!C225</f>
        <v>0</v>
      </c>
      <c r="C229" s="10"/>
      <c r="D229">
        <f t="shared" si="29"/>
        <v>0</v>
      </c>
      <c r="E229">
        <v>0</v>
      </c>
      <c r="F229">
        <v>0</v>
      </c>
      <c r="G229">
        <f t="shared" si="30"/>
        <v>0</v>
      </c>
      <c r="H229">
        <v>0</v>
      </c>
      <c r="I229">
        <v>0</v>
      </c>
      <c r="J229">
        <f t="shared" si="31"/>
        <v>0</v>
      </c>
      <c r="K229" s="109">
        <v>0</v>
      </c>
      <c r="L229">
        <v>0</v>
      </c>
      <c r="M229" s="84">
        <v>0</v>
      </c>
      <c r="N229">
        <f t="shared" si="32"/>
        <v>0</v>
      </c>
      <c r="O229">
        <v>0</v>
      </c>
      <c r="P229">
        <v>0</v>
      </c>
      <c r="Q229" s="85">
        <v>0.45</v>
      </c>
    </row>
    <row r="230" spans="1:17" x14ac:dyDescent="0.2">
      <c r="A230" s="80">
        <v>43405</v>
      </c>
      <c r="B230" s="81">
        <f>+[1]Listen!C226</f>
        <v>0</v>
      </c>
      <c r="C230" s="10"/>
      <c r="D230">
        <f t="shared" si="29"/>
        <v>0</v>
      </c>
      <c r="E230">
        <v>0</v>
      </c>
      <c r="F230">
        <v>0</v>
      </c>
      <c r="G230">
        <f t="shared" si="30"/>
        <v>0</v>
      </c>
      <c r="H230">
        <v>0</v>
      </c>
      <c r="I230">
        <v>0</v>
      </c>
      <c r="J230">
        <f t="shared" si="31"/>
        <v>0</v>
      </c>
      <c r="K230" s="109">
        <v>0</v>
      </c>
      <c r="L230">
        <v>0</v>
      </c>
      <c r="M230" s="84">
        <v>0</v>
      </c>
      <c r="N230">
        <f t="shared" si="32"/>
        <v>0</v>
      </c>
      <c r="O230">
        <v>0</v>
      </c>
      <c r="P230">
        <v>0</v>
      </c>
      <c r="Q230" s="82">
        <v>0.45</v>
      </c>
    </row>
    <row r="231" spans="1:17" x14ac:dyDescent="0.2">
      <c r="A231" s="80">
        <v>43435</v>
      </c>
      <c r="B231" s="81">
        <f>+[1]Listen!C227</f>
        <v>0</v>
      </c>
      <c r="C231" s="10"/>
      <c r="D231">
        <f t="shared" si="29"/>
        <v>0</v>
      </c>
      <c r="E231">
        <v>0</v>
      </c>
      <c r="F231">
        <v>0</v>
      </c>
      <c r="G231">
        <f t="shared" si="30"/>
        <v>0</v>
      </c>
      <c r="H231">
        <v>0</v>
      </c>
      <c r="I231">
        <v>0</v>
      </c>
      <c r="J231">
        <f t="shared" si="31"/>
        <v>0</v>
      </c>
      <c r="K231" s="109">
        <v>0</v>
      </c>
      <c r="L231">
        <v>0</v>
      </c>
      <c r="M231" s="84">
        <v>0</v>
      </c>
      <c r="N231">
        <f t="shared" si="32"/>
        <v>0</v>
      </c>
      <c r="O231">
        <v>0</v>
      </c>
      <c r="P231">
        <v>0</v>
      </c>
      <c r="Q231" s="85">
        <v>0.4</v>
      </c>
    </row>
    <row r="232" spans="1:17" x14ac:dyDescent="0.2">
      <c r="A232" s="80">
        <v>43466</v>
      </c>
      <c r="B232" s="81">
        <f>+[1]Listen!C228</f>
        <v>0</v>
      </c>
      <c r="C232" s="10"/>
      <c r="D232">
        <f t="shared" si="29"/>
        <v>0</v>
      </c>
      <c r="E232">
        <v>0</v>
      </c>
      <c r="F232">
        <v>0</v>
      </c>
      <c r="G232">
        <f t="shared" si="30"/>
        <v>0</v>
      </c>
      <c r="H232">
        <v>0</v>
      </c>
      <c r="I232">
        <v>0</v>
      </c>
      <c r="J232">
        <f t="shared" si="31"/>
        <v>0</v>
      </c>
      <c r="K232" s="109">
        <v>0</v>
      </c>
      <c r="L232">
        <v>0</v>
      </c>
      <c r="M232" s="84">
        <v>0</v>
      </c>
      <c r="N232">
        <f t="shared" si="32"/>
        <v>0</v>
      </c>
      <c r="O232">
        <v>0</v>
      </c>
      <c r="P232">
        <v>0</v>
      </c>
      <c r="Q232" s="85">
        <v>0.35</v>
      </c>
    </row>
    <row r="233" spans="1:17" x14ac:dyDescent="0.2">
      <c r="A233" s="80">
        <v>43497</v>
      </c>
      <c r="B233" s="81">
        <f>+[1]Listen!C229</f>
        <v>0</v>
      </c>
      <c r="C233" s="10"/>
      <c r="D233">
        <f t="shared" si="29"/>
        <v>0</v>
      </c>
      <c r="E233">
        <v>0</v>
      </c>
      <c r="F233">
        <v>0</v>
      </c>
      <c r="G233">
        <f t="shared" si="30"/>
        <v>0</v>
      </c>
      <c r="H233">
        <v>0</v>
      </c>
      <c r="I233">
        <v>0</v>
      </c>
      <c r="J233">
        <f t="shared" si="31"/>
        <v>0</v>
      </c>
      <c r="K233" s="109">
        <v>0</v>
      </c>
      <c r="L233">
        <v>0</v>
      </c>
      <c r="M233" s="84">
        <v>0</v>
      </c>
      <c r="N233">
        <f t="shared" si="32"/>
        <v>0</v>
      </c>
      <c r="O233">
        <v>0</v>
      </c>
      <c r="P233">
        <v>0</v>
      </c>
      <c r="Q233" s="85">
        <v>0.35</v>
      </c>
    </row>
    <row r="234" spans="1:17" x14ac:dyDescent="0.2">
      <c r="A234" s="80">
        <v>43525</v>
      </c>
      <c r="B234" s="81">
        <f>+[1]Listen!C230</f>
        <v>0</v>
      </c>
      <c r="C234" s="10"/>
      <c r="D234">
        <f t="shared" si="29"/>
        <v>0</v>
      </c>
      <c r="E234">
        <v>0</v>
      </c>
      <c r="F234">
        <v>0</v>
      </c>
      <c r="G234">
        <f t="shared" si="30"/>
        <v>0</v>
      </c>
      <c r="H234">
        <v>0</v>
      </c>
      <c r="I234">
        <v>0</v>
      </c>
      <c r="J234">
        <f t="shared" si="31"/>
        <v>0</v>
      </c>
      <c r="K234" s="109">
        <v>0</v>
      </c>
      <c r="L234">
        <v>0</v>
      </c>
      <c r="M234" s="84">
        <v>0</v>
      </c>
      <c r="N234">
        <f t="shared" si="32"/>
        <v>0</v>
      </c>
      <c r="O234">
        <v>0</v>
      </c>
      <c r="P234">
        <v>0</v>
      </c>
      <c r="Q234" s="85">
        <v>0.4</v>
      </c>
    </row>
    <row r="235" spans="1:17" x14ac:dyDescent="0.2">
      <c r="A235" s="80">
        <v>43556</v>
      </c>
      <c r="B235" s="81">
        <f>+[1]Listen!C231</f>
        <v>0</v>
      </c>
      <c r="C235" s="10"/>
      <c r="D235">
        <f t="shared" si="29"/>
        <v>0</v>
      </c>
      <c r="E235">
        <v>0</v>
      </c>
      <c r="F235">
        <v>0</v>
      </c>
      <c r="G235">
        <f t="shared" si="30"/>
        <v>0</v>
      </c>
      <c r="H235">
        <v>0</v>
      </c>
      <c r="I235">
        <v>0</v>
      </c>
      <c r="J235">
        <f t="shared" si="31"/>
        <v>0</v>
      </c>
      <c r="K235" s="109">
        <v>0</v>
      </c>
      <c r="L235">
        <v>0</v>
      </c>
      <c r="M235" s="84">
        <v>0</v>
      </c>
      <c r="N235">
        <f t="shared" si="32"/>
        <v>0</v>
      </c>
      <c r="O235">
        <v>0</v>
      </c>
      <c r="P235">
        <v>0</v>
      </c>
      <c r="Q235" s="82">
        <v>0.6</v>
      </c>
    </row>
    <row r="236" spans="1:17" x14ac:dyDescent="0.2">
      <c r="A236" s="80">
        <v>43586</v>
      </c>
      <c r="B236" s="81">
        <f>+[1]Listen!C232</f>
        <v>0</v>
      </c>
      <c r="C236" s="10"/>
      <c r="D236">
        <f t="shared" si="29"/>
        <v>0</v>
      </c>
      <c r="E236">
        <v>0</v>
      </c>
      <c r="F236">
        <v>0</v>
      </c>
      <c r="G236">
        <f t="shared" si="30"/>
        <v>0</v>
      </c>
      <c r="H236">
        <v>0</v>
      </c>
      <c r="I236">
        <v>0</v>
      </c>
      <c r="J236">
        <f t="shared" si="31"/>
        <v>0</v>
      </c>
      <c r="K236" s="109">
        <v>0</v>
      </c>
      <c r="L236">
        <v>0</v>
      </c>
      <c r="M236" s="84">
        <v>0</v>
      </c>
      <c r="N236">
        <f t="shared" si="32"/>
        <v>0</v>
      </c>
      <c r="O236">
        <v>0</v>
      </c>
      <c r="P236">
        <v>0</v>
      </c>
      <c r="Q236" s="85">
        <v>0.75</v>
      </c>
    </row>
    <row r="237" spans="1:17" x14ac:dyDescent="0.2">
      <c r="A237" s="80">
        <v>43617</v>
      </c>
      <c r="B237" s="81">
        <f>+[1]Listen!C233</f>
        <v>0</v>
      </c>
      <c r="C237" s="10"/>
      <c r="D237">
        <f t="shared" si="29"/>
        <v>0</v>
      </c>
      <c r="E237">
        <v>0</v>
      </c>
      <c r="F237">
        <v>0</v>
      </c>
      <c r="G237">
        <f t="shared" si="30"/>
        <v>0</v>
      </c>
      <c r="H237">
        <v>0</v>
      </c>
      <c r="I237">
        <v>0</v>
      </c>
      <c r="J237">
        <f t="shared" si="31"/>
        <v>0</v>
      </c>
      <c r="K237" s="109">
        <v>0</v>
      </c>
      <c r="L237">
        <v>0</v>
      </c>
      <c r="M237" s="84">
        <v>0</v>
      </c>
      <c r="N237">
        <f t="shared" si="32"/>
        <v>0</v>
      </c>
      <c r="O237">
        <v>0</v>
      </c>
      <c r="P237">
        <v>0</v>
      </c>
      <c r="Q237" s="85">
        <v>0.85</v>
      </c>
    </row>
    <row r="238" spans="1:17" x14ac:dyDescent="0.2">
      <c r="A238" s="80">
        <v>43647</v>
      </c>
      <c r="B238" s="81">
        <f>+[1]Listen!C234</f>
        <v>0</v>
      </c>
      <c r="C238" s="10"/>
      <c r="D238">
        <f t="shared" si="29"/>
        <v>0</v>
      </c>
      <c r="E238">
        <v>0</v>
      </c>
      <c r="F238">
        <v>0</v>
      </c>
      <c r="G238">
        <f t="shared" si="30"/>
        <v>0</v>
      </c>
      <c r="H238">
        <v>0</v>
      </c>
      <c r="I238">
        <v>0</v>
      </c>
      <c r="J238">
        <f t="shared" si="31"/>
        <v>0</v>
      </c>
      <c r="K238" s="109">
        <v>0</v>
      </c>
      <c r="L238">
        <v>0</v>
      </c>
      <c r="M238" s="84">
        <v>0</v>
      </c>
      <c r="N238">
        <f t="shared" si="32"/>
        <v>0</v>
      </c>
      <c r="O238">
        <v>0</v>
      </c>
      <c r="P238">
        <v>0</v>
      </c>
      <c r="Q238" s="85">
        <v>1.05</v>
      </c>
    </row>
    <row r="239" spans="1:17" x14ac:dyDescent="0.2">
      <c r="A239" s="80">
        <v>43678</v>
      </c>
      <c r="B239" s="81">
        <f>+[1]Listen!C235</f>
        <v>0</v>
      </c>
      <c r="C239" s="10"/>
      <c r="D239">
        <f t="shared" si="29"/>
        <v>0</v>
      </c>
      <c r="E239">
        <v>0</v>
      </c>
      <c r="F239">
        <v>0</v>
      </c>
      <c r="G239">
        <f t="shared" si="30"/>
        <v>0</v>
      </c>
      <c r="H239">
        <v>0</v>
      </c>
      <c r="I239">
        <v>0</v>
      </c>
      <c r="J239">
        <f t="shared" si="31"/>
        <v>0</v>
      </c>
      <c r="K239" s="109">
        <v>0</v>
      </c>
      <c r="L239">
        <v>0</v>
      </c>
      <c r="M239" s="84">
        <v>0</v>
      </c>
      <c r="N239">
        <f t="shared" si="32"/>
        <v>0</v>
      </c>
      <c r="O239">
        <v>0</v>
      </c>
      <c r="P239">
        <v>0</v>
      </c>
      <c r="Q239" s="85">
        <v>1.05</v>
      </c>
    </row>
    <row r="240" spans="1:17" x14ac:dyDescent="0.2">
      <c r="A240" s="80">
        <v>43709</v>
      </c>
      <c r="B240" s="81">
        <f>+[1]Listen!C236</f>
        <v>0</v>
      </c>
      <c r="C240" s="10"/>
      <c r="D240">
        <f t="shared" si="29"/>
        <v>0</v>
      </c>
      <c r="E240">
        <v>0</v>
      </c>
      <c r="F240">
        <v>0</v>
      </c>
      <c r="G240">
        <f t="shared" si="30"/>
        <v>0</v>
      </c>
      <c r="H240">
        <v>0</v>
      </c>
      <c r="I240">
        <v>0</v>
      </c>
      <c r="J240">
        <f t="shared" si="31"/>
        <v>0</v>
      </c>
      <c r="K240" s="109">
        <v>0</v>
      </c>
      <c r="L240">
        <v>0</v>
      </c>
      <c r="M240" s="84">
        <v>0</v>
      </c>
      <c r="N240">
        <f t="shared" si="32"/>
        <v>0</v>
      </c>
      <c r="O240">
        <v>0</v>
      </c>
      <c r="P240">
        <v>0</v>
      </c>
      <c r="Q240" s="85">
        <v>0.75</v>
      </c>
    </row>
    <row r="241" spans="1:17" x14ac:dyDescent="0.2">
      <c r="A241" s="80">
        <v>43739</v>
      </c>
      <c r="B241" s="81">
        <f>+[1]Listen!C237</f>
        <v>0</v>
      </c>
      <c r="C241" s="10"/>
      <c r="D241">
        <f t="shared" si="29"/>
        <v>0</v>
      </c>
      <c r="E241">
        <v>0</v>
      </c>
      <c r="F241">
        <v>0</v>
      </c>
      <c r="G241">
        <f t="shared" si="30"/>
        <v>0</v>
      </c>
      <c r="H241">
        <v>0</v>
      </c>
      <c r="I241">
        <v>0</v>
      </c>
      <c r="J241">
        <f t="shared" si="31"/>
        <v>0</v>
      </c>
      <c r="K241" s="109">
        <v>0</v>
      </c>
      <c r="L241">
        <v>0</v>
      </c>
      <c r="M241" s="84">
        <v>0</v>
      </c>
      <c r="N241">
        <f t="shared" si="32"/>
        <v>0</v>
      </c>
      <c r="O241">
        <v>0</v>
      </c>
      <c r="P241">
        <v>0</v>
      </c>
      <c r="Q241" s="85">
        <v>0.45</v>
      </c>
    </row>
    <row r="242" spans="1:17" x14ac:dyDescent="0.2">
      <c r="A242" s="80">
        <v>43770</v>
      </c>
      <c r="B242" s="81">
        <f>+[1]Listen!C238</f>
        <v>0</v>
      </c>
      <c r="C242" s="10"/>
      <c r="D242">
        <f t="shared" si="29"/>
        <v>0</v>
      </c>
      <c r="E242">
        <v>0</v>
      </c>
      <c r="F242">
        <v>0</v>
      </c>
      <c r="G242">
        <f t="shared" si="30"/>
        <v>0</v>
      </c>
      <c r="H242">
        <v>0</v>
      </c>
      <c r="I242">
        <v>0</v>
      </c>
      <c r="J242">
        <f t="shared" si="31"/>
        <v>0</v>
      </c>
      <c r="K242" s="109">
        <v>0</v>
      </c>
      <c r="L242">
        <v>0</v>
      </c>
      <c r="M242" s="84">
        <v>0</v>
      </c>
      <c r="N242">
        <f t="shared" si="32"/>
        <v>0</v>
      </c>
      <c r="O242">
        <v>0</v>
      </c>
      <c r="P242">
        <v>0</v>
      </c>
      <c r="Q242" s="82">
        <v>0.45</v>
      </c>
    </row>
    <row r="243" spans="1:17" x14ac:dyDescent="0.2">
      <c r="A243" s="80">
        <v>43800</v>
      </c>
      <c r="B243" s="81">
        <f>+[1]Listen!C239</f>
        <v>0</v>
      </c>
      <c r="C243" s="10"/>
      <c r="D243">
        <f t="shared" si="29"/>
        <v>0</v>
      </c>
      <c r="E243">
        <v>0</v>
      </c>
      <c r="F243">
        <v>0</v>
      </c>
      <c r="G243">
        <f t="shared" si="30"/>
        <v>0</v>
      </c>
      <c r="H243">
        <v>0</v>
      </c>
      <c r="I243">
        <v>0</v>
      </c>
      <c r="J243">
        <f t="shared" si="31"/>
        <v>0</v>
      </c>
      <c r="K243" s="109">
        <v>0</v>
      </c>
      <c r="L243">
        <v>0</v>
      </c>
      <c r="M243" s="84">
        <v>0</v>
      </c>
      <c r="N243">
        <f t="shared" si="32"/>
        <v>0</v>
      </c>
      <c r="O243">
        <v>0</v>
      </c>
      <c r="P243">
        <v>0</v>
      </c>
      <c r="Q243" s="85">
        <v>0.4</v>
      </c>
    </row>
    <row r="244" spans="1:17" x14ac:dyDescent="0.2">
      <c r="A244" s="80">
        <v>43831</v>
      </c>
      <c r="B244" s="81">
        <f>+[1]Listen!C240</f>
        <v>0</v>
      </c>
      <c r="C244" s="10"/>
      <c r="D244">
        <f t="shared" si="29"/>
        <v>0</v>
      </c>
      <c r="E244">
        <v>0</v>
      </c>
      <c r="F244">
        <v>0</v>
      </c>
      <c r="G244">
        <f t="shared" si="30"/>
        <v>0</v>
      </c>
      <c r="H244">
        <v>0</v>
      </c>
      <c r="I244">
        <v>0</v>
      </c>
      <c r="J244">
        <f t="shared" si="31"/>
        <v>0</v>
      </c>
      <c r="K244" s="109">
        <v>0</v>
      </c>
      <c r="L244">
        <v>0</v>
      </c>
      <c r="M244" s="84">
        <v>0</v>
      </c>
      <c r="N244">
        <f t="shared" si="32"/>
        <v>0</v>
      </c>
      <c r="O244">
        <v>0</v>
      </c>
      <c r="P244">
        <v>0</v>
      </c>
      <c r="Q244" s="85">
        <v>0.35</v>
      </c>
    </row>
    <row r="245" spans="1:17" x14ac:dyDescent="0.2">
      <c r="A245" s="80">
        <v>43862</v>
      </c>
      <c r="B245" s="81">
        <f>+[1]Listen!C241</f>
        <v>0</v>
      </c>
      <c r="C245" s="10"/>
      <c r="D245">
        <f t="shared" si="29"/>
        <v>0</v>
      </c>
      <c r="E245">
        <v>0</v>
      </c>
      <c r="F245">
        <v>0</v>
      </c>
      <c r="G245">
        <f t="shared" si="30"/>
        <v>0</v>
      </c>
      <c r="H245">
        <v>0</v>
      </c>
      <c r="I245">
        <v>0</v>
      </c>
      <c r="J245">
        <f t="shared" si="31"/>
        <v>0</v>
      </c>
      <c r="K245" s="109">
        <v>0</v>
      </c>
      <c r="L245">
        <v>0</v>
      </c>
      <c r="M245" s="84">
        <v>0</v>
      </c>
      <c r="N245">
        <f t="shared" si="32"/>
        <v>0</v>
      </c>
      <c r="O245">
        <v>0</v>
      </c>
      <c r="P245">
        <v>0</v>
      </c>
      <c r="Q245" s="85">
        <v>0.35</v>
      </c>
    </row>
    <row r="246" spans="1:17" x14ac:dyDescent="0.2">
      <c r="A246" s="80">
        <v>43891</v>
      </c>
      <c r="B246" s="81">
        <f>+[1]Listen!C242</f>
        <v>0</v>
      </c>
      <c r="C246" s="10"/>
      <c r="D246">
        <f t="shared" si="29"/>
        <v>0</v>
      </c>
      <c r="E246">
        <v>0</v>
      </c>
      <c r="F246">
        <v>0</v>
      </c>
      <c r="G246">
        <f t="shared" si="30"/>
        <v>0</v>
      </c>
      <c r="H246">
        <v>0</v>
      </c>
      <c r="I246">
        <v>0</v>
      </c>
      <c r="J246">
        <f t="shared" si="31"/>
        <v>0</v>
      </c>
      <c r="K246" s="109">
        <v>0</v>
      </c>
      <c r="L246">
        <v>0</v>
      </c>
      <c r="M246" s="84">
        <v>0</v>
      </c>
      <c r="N246">
        <f t="shared" si="32"/>
        <v>0</v>
      </c>
      <c r="O246">
        <v>0</v>
      </c>
      <c r="P246">
        <v>0</v>
      </c>
      <c r="Q246" s="85">
        <v>0.4</v>
      </c>
    </row>
    <row r="247" spans="1:17" x14ac:dyDescent="0.2">
      <c r="A247" s="80">
        <v>43922</v>
      </c>
      <c r="B247" s="81">
        <f>+[1]Listen!C243</f>
        <v>0</v>
      </c>
      <c r="C247" s="10"/>
      <c r="D247">
        <f t="shared" si="29"/>
        <v>0</v>
      </c>
      <c r="E247">
        <v>0</v>
      </c>
      <c r="F247">
        <v>0</v>
      </c>
      <c r="G247">
        <f t="shared" si="30"/>
        <v>0</v>
      </c>
      <c r="H247">
        <v>0</v>
      </c>
      <c r="I247">
        <v>0</v>
      </c>
      <c r="J247">
        <f t="shared" si="31"/>
        <v>0</v>
      </c>
      <c r="K247" s="109">
        <v>0</v>
      </c>
      <c r="L247">
        <v>0</v>
      </c>
      <c r="M247" s="84">
        <v>0</v>
      </c>
      <c r="N247">
        <f t="shared" si="32"/>
        <v>0</v>
      </c>
      <c r="O247">
        <v>0</v>
      </c>
      <c r="P247">
        <v>0</v>
      </c>
      <c r="Q247" s="82">
        <v>0.6</v>
      </c>
    </row>
    <row r="248" spans="1:17" x14ac:dyDescent="0.2">
      <c r="A248" s="80">
        <v>43952</v>
      </c>
      <c r="B248" s="81">
        <f>+[1]Listen!C244</f>
        <v>0</v>
      </c>
      <c r="C248" s="10"/>
      <c r="D248">
        <f t="shared" si="29"/>
        <v>0</v>
      </c>
      <c r="E248">
        <v>0</v>
      </c>
      <c r="F248">
        <v>0</v>
      </c>
      <c r="G248">
        <f t="shared" si="30"/>
        <v>0</v>
      </c>
      <c r="H248">
        <v>0</v>
      </c>
      <c r="I248">
        <v>0</v>
      </c>
      <c r="J248">
        <f t="shared" si="31"/>
        <v>0</v>
      </c>
      <c r="K248" s="109">
        <v>0</v>
      </c>
      <c r="L248">
        <v>0</v>
      </c>
      <c r="M248" s="84">
        <v>0</v>
      </c>
      <c r="N248">
        <f t="shared" si="32"/>
        <v>0</v>
      </c>
      <c r="O248">
        <v>0</v>
      </c>
      <c r="P248">
        <v>0</v>
      </c>
      <c r="Q248" s="85">
        <v>0.75</v>
      </c>
    </row>
    <row r="249" spans="1:17" x14ac:dyDescent="0.2">
      <c r="A249" s="80">
        <v>43983</v>
      </c>
      <c r="B249" s="81">
        <f>+[1]Listen!C245</f>
        <v>0</v>
      </c>
      <c r="C249" s="10"/>
      <c r="D249">
        <f t="shared" si="29"/>
        <v>0</v>
      </c>
      <c r="E249">
        <v>0</v>
      </c>
      <c r="F249">
        <v>0</v>
      </c>
      <c r="G249">
        <f t="shared" si="30"/>
        <v>0</v>
      </c>
      <c r="H249">
        <v>0</v>
      </c>
      <c r="I249">
        <v>0</v>
      </c>
      <c r="J249">
        <f t="shared" si="31"/>
        <v>0</v>
      </c>
      <c r="K249" s="109">
        <v>0</v>
      </c>
      <c r="L249">
        <v>0</v>
      </c>
      <c r="M249" s="84">
        <v>0</v>
      </c>
      <c r="N249">
        <f t="shared" si="32"/>
        <v>0</v>
      </c>
      <c r="O249">
        <v>0</v>
      </c>
      <c r="P249">
        <v>0</v>
      </c>
      <c r="Q249" s="85">
        <v>0.85</v>
      </c>
    </row>
    <row r="250" spans="1:17" x14ac:dyDescent="0.2">
      <c r="A250" s="80">
        <v>44013</v>
      </c>
      <c r="B250" s="81">
        <f>+[1]Listen!C246</f>
        <v>0</v>
      </c>
      <c r="C250" s="10"/>
      <c r="D250">
        <f t="shared" si="29"/>
        <v>0</v>
      </c>
      <c r="E250">
        <v>0</v>
      </c>
      <c r="F250">
        <v>0</v>
      </c>
      <c r="G250">
        <f t="shared" si="30"/>
        <v>0</v>
      </c>
      <c r="H250">
        <v>0</v>
      </c>
      <c r="I250">
        <v>0</v>
      </c>
      <c r="J250">
        <f t="shared" si="31"/>
        <v>0</v>
      </c>
      <c r="K250" s="109">
        <v>0</v>
      </c>
      <c r="L250">
        <v>0</v>
      </c>
      <c r="M250" s="84">
        <v>0</v>
      </c>
      <c r="N250">
        <f t="shared" si="32"/>
        <v>0</v>
      </c>
      <c r="O250">
        <v>0</v>
      </c>
      <c r="P250">
        <v>0</v>
      </c>
      <c r="Q250" s="85">
        <v>1.05</v>
      </c>
    </row>
    <row r="251" spans="1:17" x14ac:dyDescent="0.2">
      <c r="A251" s="80">
        <v>44044</v>
      </c>
      <c r="B251" s="81">
        <f>+[1]Listen!C247</f>
        <v>0</v>
      </c>
      <c r="C251" s="10"/>
      <c r="D251">
        <f t="shared" si="29"/>
        <v>0</v>
      </c>
      <c r="E251">
        <v>0</v>
      </c>
      <c r="F251">
        <v>0</v>
      </c>
      <c r="G251">
        <f t="shared" si="30"/>
        <v>0</v>
      </c>
      <c r="H251">
        <v>0</v>
      </c>
      <c r="I251">
        <v>0</v>
      </c>
      <c r="J251">
        <f t="shared" si="31"/>
        <v>0</v>
      </c>
      <c r="K251" s="109">
        <v>0</v>
      </c>
      <c r="L251">
        <v>0</v>
      </c>
      <c r="M251" s="84">
        <v>0</v>
      </c>
      <c r="N251">
        <f t="shared" si="32"/>
        <v>0</v>
      </c>
      <c r="O251">
        <v>0</v>
      </c>
      <c r="P251">
        <v>0</v>
      </c>
      <c r="Q251" s="85">
        <v>1.05</v>
      </c>
    </row>
    <row r="252" spans="1:17" x14ac:dyDescent="0.2">
      <c r="A252" s="80">
        <v>44075</v>
      </c>
      <c r="B252" s="81">
        <f>+[1]Listen!C248</f>
        <v>0</v>
      </c>
      <c r="C252" s="10"/>
      <c r="D252">
        <f t="shared" si="29"/>
        <v>0</v>
      </c>
      <c r="E252">
        <v>0</v>
      </c>
      <c r="F252">
        <v>0</v>
      </c>
      <c r="G252">
        <f t="shared" si="30"/>
        <v>0</v>
      </c>
      <c r="H252">
        <v>0</v>
      </c>
      <c r="I252">
        <v>0</v>
      </c>
      <c r="J252">
        <f t="shared" si="31"/>
        <v>0</v>
      </c>
      <c r="K252" s="109">
        <v>0</v>
      </c>
      <c r="L252">
        <v>0</v>
      </c>
      <c r="M252" s="84">
        <v>0</v>
      </c>
      <c r="N252">
        <f t="shared" si="32"/>
        <v>0</v>
      </c>
      <c r="O252">
        <v>0</v>
      </c>
      <c r="P252">
        <v>0</v>
      </c>
      <c r="Q252" s="85">
        <v>0.75</v>
      </c>
    </row>
    <row r="253" spans="1:17" x14ac:dyDescent="0.2">
      <c r="A253" s="80">
        <v>44105</v>
      </c>
      <c r="B253" s="81">
        <f>+[1]Listen!C249</f>
        <v>0</v>
      </c>
      <c r="C253" s="10"/>
      <c r="D253">
        <f t="shared" si="29"/>
        <v>0</v>
      </c>
      <c r="E253">
        <v>0</v>
      </c>
      <c r="F253">
        <v>0</v>
      </c>
      <c r="G253">
        <f t="shared" si="30"/>
        <v>0</v>
      </c>
      <c r="H253">
        <v>0</v>
      </c>
      <c r="I253">
        <v>0</v>
      </c>
      <c r="J253">
        <f t="shared" si="31"/>
        <v>0</v>
      </c>
      <c r="K253" s="109">
        <v>0</v>
      </c>
      <c r="L253">
        <v>0</v>
      </c>
      <c r="M253" s="84">
        <v>0</v>
      </c>
      <c r="N253">
        <f t="shared" si="32"/>
        <v>0</v>
      </c>
      <c r="O253">
        <v>0</v>
      </c>
      <c r="P253">
        <v>0</v>
      </c>
      <c r="Q253" s="85">
        <v>0.45</v>
      </c>
    </row>
    <row r="254" spans="1:17" x14ac:dyDescent="0.2">
      <c r="A254" s="80">
        <v>44136</v>
      </c>
      <c r="B254" s="81">
        <f>+[1]Listen!C250</f>
        <v>0</v>
      </c>
      <c r="C254" s="10"/>
      <c r="D254">
        <f t="shared" si="29"/>
        <v>0</v>
      </c>
      <c r="E254">
        <v>0</v>
      </c>
      <c r="F254">
        <v>0</v>
      </c>
      <c r="G254">
        <f t="shared" si="30"/>
        <v>0</v>
      </c>
      <c r="H254">
        <v>0</v>
      </c>
      <c r="I254">
        <v>0</v>
      </c>
      <c r="J254">
        <f t="shared" si="31"/>
        <v>0</v>
      </c>
      <c r="K254" s="109">
        <v>0</v>
      </c>
      <c r="L254">
        <v>0</v>
      </c>
      <c r="M254" s="84">
        <v>0</v>
      </c>
      <c r="N254">
        <f t="shared" si="32"/>
        <v>0</v>
      </c>
      <c r="O254">
        <v>0</v>
      </c>
      <c r="P254">
        <v>0</v>
      </c>
      <c r="Q254" s="82">
        <v>0.45</v>
      </c>
    </row>
    <row r="255" spans="1:17" x14ac:dyDescent="0.2">
      <c r="A255" s="80">
        <v>44166</v>
      </c>
      <c r="B255" s="81">
        <f>+[1]Listen!C251</f>
        <v>0</v>
      </c>
      <c r="C255" s="10"/>
      <c r="D255">
        <f t="shared" si="29"/>
        <v>0</v>
      </c>
      <c r="E255">
        <v>0</v>
      </c>
      <c r="F255">
        <v>0</v>
      </c>
      <c r="G255">
        <f t="shared" si="30"/>
        <v>0</v>
      </c>
      <c r="H255">
        <v>0</v>
      </c>
      <c r="I255">
        <v>0</v>
      </c>
      <c r="J255">
        <f t="shared" si="31"/>
        <v>0</v>
      </c>
      <c r="K255" s="109">
        <v>0</v>
      </c>
      <c r="L255">
        <v>0</v>
      </c>
      <c r="M255" s="84">
        <v>0</v>
      </c>
      <c r="N255">
        <f t="shared" si="32"/>
        <v>0</v>
      </c>
      <c r="O255">
        <v>0</v>
      </c>
      <c r="P255">
        <v>0</v>
      </c>
      <c r="Q255" s="85">
        <v>0.4</v>
      </c>
    </row>
    <row r="256" spans="1:17" x14ac:dyDescent="0.2">
      <c r="A256" s="80">
        <v>44197</v>
      </c>
      <c r="B256" s="81">
        <f>+[1]Listen!C252</f>
        <v>0</v>
      </c>
      <c r="C256" s="10"/>
      <c r="D256">
        <f t="shared" si="29"/>
        <v>0</v>
      </c>
      <c r="E256">
        <v>0</v>
      </c>
      <c r="F256">
        <v>0</v>
      </c>
      <c r="G256">
        <f t="shared" si="30"/>
        <v>0</v>
      </c>
      <c r="H256">
        <v>0</v>
      </c>
      <c r="I256">
        <v>0</v>
      </c>
      <c r="J256">
        <f t="shared" si="31"/>
        <v>0</v>
      </c>
      <c r="K256" s="109">
        <v>0</v>
      </c>
      <c r="L256">
        <v>0</v>
      </c>
      <c r="M256" s="84">
        <v>0</v>
      </c>
      <c r="N256">
        <f t="shared" si="32"/>
        <v>0</v>
      </c>
      <c r="O256">
        <v>0</v>
      </c>
      <c r="P256">
        <v>0</v>
      </c>
      <c r="Q256" s="85">
        <v>0.35</v>
      </c>
    </row>
    <row r="257" spans="1:17" x14ac:dyDescent="0.2">
      <c r="A257" s="80">
        <v>44228</v>
      </c>
      <c r="B257" s="81">
        <f>+[1]Listen!C253</f>
        <v>0</v>
      </c>
      <c r="C257" s="85"/>
      <c r="D257">
        <f t="shared" si="29"/>
        <v>0</v>
      </c>
      <c r="E257">
        <v>0</v>
      </c>
      <c r="F257">
        <v>0</v>
      </c>
      <c r="G257">
        <f t="shared" si="30"/>
        <v>0</v>
      </c>
      <c r="H257">
        <v>0</v>
      </c>
      <c r="I257">
        <v>0</v>
      </c>
      <c r="J257">
        <f t="shared" si="31"/>
        <v>0</v>
      </c>
      <c r="K257" s="111">
        <v>0</v>
      </c>
      <c r="L257">
        <v>0</v>
      </c>
      <c r="M257" s="84">
        <v>0</v>
      </c>
      <c r="N257">
        <f t="shared" si="32"/>
        <v>0</v>
      </c>
      <c r="O257">
        <v>0</v>
      </c>
      <c r="P257">
        <v>0</v>
      </c>
      <c r="Q257" s="85">
        <v>0.35</v>
      </c>
    </row>
    <row r="258" spans="1:17" x14ac:dyDescent="0.2">
      <c r="A258" s="80">
        <v>44256</v>
      </c>
      <c r="B258" s="81">
        <f>+[1]Listen!C254</f>
        <v>0</v>
      </c>
      <c r="C258" s="85"/>
      <c r="D258">
        <f t="shared" si="29"/>
        <v>0</v>
      </c>
      <c r="E258">
        <v>0</v>
      </c>
      <c r="F258">
        <v>0</v>
      </c>
      <c r="G258">
        <f t="shared" si="30"/>
        <v>0</v>
      </c>
      <c r="H258">
        <v>0</v>
      </c>
      <c r="I258">
        <v>0</v>
      </c>
      <c r="J258">
        <f t="shared" si="31"/>
        <v>0</v>
      </c>
      <c r="K258" s="111">
        <v>0</v>
      </c>
      <c r="L258">
        <v>0</v>
      </c>
      <c r="M258" s="84">
        <v>0</v>
      </c>
      <c r="N258">
        <f t="shared" si="32"/>
        <v>0</v>
      </c>
      <c r="O258">
        <v>0</v>
      </c>
      <c r="P258">
        <v>0</v>
      </c>
      <c r="Q258" s="85">
        <v>0.4</v>
      </c>
    </row>
    <row r="259" spans="1:17" x14ac:dyDescent="0.2">
      <c r="A259" s="80">
        <v>44287</v>
      </c>
      <c r="B259" s="81">
        <f>+[1]Listen!C255</f>
        <v>0</v>
      </c>
      <c r="C259" s="85"/>
      <c r="D259">
        <f t="shared" si="29"/>
        <v>0</v>
      </c>
      <c r="E259">
        <v>0</v>
      </c>
      <c r="F259">
        <v>0</v>
      </c>
      <c r="G259">
        <f t="shared" si="30"/>
        <v>0</v>
      </c>
      <c r="H259">
        <v>0</v>
      </c>
      <c r="I259">
        <v>0</v>
      </c>
      <c r="J259">
        <f t="shared" si="31"/>
        <v>0</v>
      </c>
      <c r="K259" s="111">
        <v>0</v>
      </c>
      <c r="L259">
        <v>0</v>
      </c>
      <c r="M259" s="84">
        <v>0</v>
      </c>
      <c r="N259">
        <f t="shared" si="32"/>
        <v>0</v>
      </c>
      <c r="O259">
        <v>0</v>
      </c>
      <c r="P259">
        <v>0</v>
      </c>
      <c r="Q259" s="82">
        <v>0.6</v>
      </c>
    </row>
    <row r="260" spans="1:17" x14ac:dyDescent="0.2">
      <c r="A260" s="80">
        <v>44317</v>
      </c>
      <c r="B260" s="81">
        <f>+[1]Listen!C256</f>
        <v>0</v>
      </c>
      <c r="C260" s="85"/>
      <c r="D260">
        <f t="shared" si="29"/>
        <v>0</v>
      </c>
      <c r="E260">
        <v>0</v>
      </c>
      <c r="F260">
        <v>0</v>
      </c>
      <c r="G260">
        <f t="shared" si="30"/>
        <v>0</v>
      </c>
      <c r="H260">
        <v>0</v>
      </c>
      <c r="I260">
        <v>0</v>
      </c>
      <c r="J260">
        <f t="shared" si="31"/>
        <v>0</v>
      </c>
      <c r="K260" s="111">
        <v>0</v>
      </c>
      <c r="L260">
        <v>0</v>
      </c>
      <c r="M260" s="84">
        <v>0</v>
      </c>
      <c r="N260">
        <f t="shared" si="32"/>
        <v>0</v>
      </c>
      <c r="O260">
        <v>0</v>
      </c>
      <c r="P260">
        <v>0</v>
      </c>
      <c r="Q260" s="85">
        <v>0.75</v>
      </c>
    </row>
    <row r="261" spans="1:17" x14ac:dyDescent="0.2">
      <c r="A261" s="80">
        <v>44348</v>
      </c>
      <c r="B261" s="81">
        <f>+[1]Listen!C257</f>
        <v>0</v>
      </c>
      <c r="C261" s="85"/>
      <c r="D261">
        <f t="shared" si="29"/>
        <v>0</v>
      </c>
      <c r="E261">
        <v>0</v>
      </c>
      <c r="F261">
        <v>0</v>
      </c>
      <c r="G261">
        <f t="shared" si="30"/>
        <v>0</v>
      </c>
      <c r="H261">
        <v>0</v>
      </c>
      <c r="I261">
        <v>0</v>
      </c>
      <c r="J261">
        <f t="shared" si="31"/>
        <v>0</v>
      </c>
      <c r="K261" s="111">
        <v>0</v>
      </c>
      <c r="L261">
        <v>0</v>
      </c>
      <c r="M261" s="84">
        <v>0</v>
      </c>
      <c r="N261">
        <f t="shared" si="32"/>
        <v>0</v>
      </c>
      <c r="O261">
        <v>0</v>
      </c>
      <c r="P261">
        <v>0</v>
      </c>
      <c r="Q261" s="85">
        <v>0.85</v>
      </c>
    </row>
    <row r="262" spans="1:17" x14ac:dyDescent="0.2">
      <c r="A262" s="80">
        <v>44378</v>
      </c>
      <c r="B262" s="81">
        <f>+[1]Listen!C258</f>
        <v>0</v>
      </c>
      <c r="C262" s="85"/>
      <c r="D262">
        <f t="shared" si="29"/>
        <v>0</v>
      </c>
      <c r="E262">
        <v>0</v>
      </c>
      <c r="F262">
        <v>0</v>
      </c>
      <c r="G262">
        <f t="shared" si="30"/>
        <v>0</v>
      </c>
      <c r="H262">
        <v>0</v>
      </c>
      <c r="I262">
        <v>0</v>
      </c>
      <c r="J262">
        <f t="shared" si="31"/>
        <v>0</v>
      </c>
      <c r="K262" s="111">
        <v>0</v>
      </c>
      <c r="L262">
        <v>0</v>
      </c>
      <c r="M262" s="84">
        <v>0</v>
      </c>
      <c r="N262">
        <f t="shared" si="32"/>
        <v>0</v>
      </c>
      <c r="O262">
        <v>0</v>
      </c>
      <c r="P262">
        <v>0</v>
      </c>
      <c r="Q262" s="85">
        <v>1.05</v>
      </c>
    </row>
    <row r="263" spans="1:17" x14ac:dyDescent="0.2">
      <c r="A263" s="80">
        <v>44409</v>
      </c>
      <c r="B263" s="81">
        <f>+[1]Listen!C259</f>
        <v>0</v>
      </c>
      <c r="C263" s="85"/>
      <c r="D263">
        <f t="shared" si="29"/>
        <v>0</v>
      </c>
      <c r="E263">
        <v>0</v>
      </c>
      <c r="F263">
        <v>0</v>
      </c>
      <c r="G263">
        <f t="shared" si="30"/>
        <v>0</v>
      </c>
      <c r="H263">
        <v>0</v>
      </c>
      <c r="I263">
        <v>0</v>
      </c>
      <c r="J263">
        <f t="shared" si="31"/>
        <v>0</v>
      </c>
      <c r="K263" s="111">
        <v>0</v>
      </c>
      <c r="L263">
        <v>0</v>
      </c>
      <c r="M263" s="84">
        <v>0</v>
      </c>
      <c r="N263">
        <f t="shared" si="32"/>
        <v>0</v>
      </c>
      <c r="O263">
        <v>0</v>
      </c>
      <c r="P263">
        <v>0</v>
      </c>
      <c r="Q263" s="85">
        <v>1.05</v>
      </c>
    </row>
    <row r="264" spans="1:17" x14ac:dyDescent="0.2">
      <c r="A264" s="80">
        <v>44440</v>
      </c>
      <c r="B264" s="81">
        <f>+[1]Listen!C260</f>
        <v>0</v>
      </c>
      <c r="C264" s="85"/>
      <c r="D264">
        <f t="shared" si="29"/>
        <v>0</v>
      </c>
      <c r="E264">
        <v>0</v>
      </c>
      <c r="F264">
        <v>0</v>
      </c>
      <c r="G264">
        <f t="shared" si="30"/>
        <v>0</v>
      </c>
      <c r="H264">
        <v>0</v>
      </c>
      <c r="I264">
        <v>0</v>
      </c>
      <c r="J264">
        <f t="shared" si="31"/>
        <v>0</v>
      </c>
      <c r="K264" s="111">
        <v>0</v>
      </c>
      <c r="L264">
        <v>0</v>
      </c>
      <c r="M264" s="84">
        <v>0</v>
      </c>
      <c r="N264">
        <f t="shared" si="32"/>
        <v>0</v>
      </c>
      <c r="O264">
        <v>0</v>
      </c>
      <c r="P264">
        <v>0</v>
      </c>
      <c r="Q264" s="85">
        <v>0.75</v>
      </c>
    </row>
    <row r="265" spans="1:17" x14ac:dyDescent="0.2">
      <c r="A265" s="80">
        <v>44470</v>
      </c>
      <c r="B265" s="81">
        <f>+[1]Listen!C261</f>
        <v>0</v>
      </c>
      <c r="C265" s="85"/>
      <c r="D265">
        <f t="shared" si="29"/>
        <v>0</v>
      </c>
      <c r="E265">
        <v>0</v>
      </c>
      <c r="F265">
        <v>0</v>
      </c>
      <c r="G265">
        <f t="shared" si="30"/>
        <v>0</v>
      </c>
      <c r="H265">
        <v>0</v>
      </c>
      <c r="I265">
        <v>0</v>
      </c>
      <c r="J265">
        <f t="shared" si="31"/>
        <v>0</v>
      </c>
      <c r="K265" s="111">
        <v>0</v>
      </c>
      <c r="L265">
        <v>0</v>
      </c>
      <c r="M265" s="84">
        <v>0</v>
      </c>
      <c r="N265">
        <f t="shared" si="32"/>
        <v>0</v>
      </c>
      <c r="O265">
        <v>0</v>
      </c>
      <c r="P265">
        <v>0</v>
      </c>
      <c r="Q265" s="85">
        <v>0.45</v>
      </c>
    </row>
    <row r="266" spans="1:17" x14ac:dyDescent="0.2">
      <c r="A266" s="80">
        <v>44501</v>
      </c>
      <c r="B266" s="81">
        <f>+[1]Listen!C262</f>
        <v>0</v>
      </c>
      <c r="C266" s="85"/>
      <c r="D266">
        <f t="shared" ref="D266:D329" si="33">E266+F266</f>
        <v>0</v>
      </c>
      <c r="E266">
        <v>0</v>
      </c>
      <c r="F266">
        <v>0</v>
      </c>
      <c r="G266">
        <f t="shared" ref="G266:G329" si="34">H266+I266</f>
        <v>0</v>
      </c>
      <c r="H266">
        <v>0</v>
      </c>
      <c r="I266">
        <v>0</v>
      </c>
      <c r="J266">
        <f t="shared" ref="J266:J329" si="35">L266+M266</f>
        <v>0</v>
      </c>
      <c r="K266" s="111">
        <v>0</v>
      </c>
      <c r="L266">
        <v>0</v>
      </c>
      <c r="M266" s="84">
        <v>0</v>
      </c>
      <c r="N266">
        <f t="shared" ref="N266:N329" si="36">O266+P266</f>
        <v>0</v>
      </c>
      <c r="O266">
        <v>0</v>
      </c>
      <c r="P266">
        <v>0</v>
      </c>
      <c r="Q266" s="82">
        <v>0.45</v>
      </c>
    </row>
    <row r="267" spans="1:17" x14ac:dyDescent="0.2">
      <c r="A267" s="80">
        <v>44531</v>
      </c>
      <c r="B267" s="81">
        <f>+[1]Listen!C263</f>
        <v>0</v>
      </c>
      <c r="C267" s="85"/>
      <c r="D267">
        <f t="shared" si="33"/>
        <v>0</v>
      </c>
      <c r="E267">
        <v>0</v>
      </c>
      <c r="F267">
        <v>0</v>
      </c>
      <c r="G267">
        <f t="shared" si="34"/>
        <v>0</v>
      </c>
      <c r="H267">
        <v>0</v>
      </c>
      <c r="I267">
        <v>0</v>
      </c>
      <c r="J267">
        <f t="shared" si="35"/>
        <v>0</v>
      </c>
      <c r="K267" s="111">
        <v>0</v>
      </c>
      <c r="L267">
        <v>0</v>
      </c>
      <c r="M267" s="84">
        <v>0</v>
      </c>
      <c r="N267">
        <f t="shared" si="36"/>
        <v>0</v>
      </c>
      <c r="O267">
        <v>0</v>
      </c>
      <c r="P267">
        <v>0</v>
      </c>
      <c r="Q267" s="85">
        <v>0.4</v>
      </c>
    </row>
    <row r="268" spans="1:17" x14ac:dyDescent="0.2">
      <c r="A268" s="80">
        <v>44562</v>
      </c>
      <c r="B268" s="81">
        <f>+[1]Listen!C264</f>
        <v>0</v>
      </c>
      <c r="C268" s="85"/>
      <c r="D268">
        <f t="shared" si="33"/>
        <v>0</v>
      </c>
      <c r="E268">
        <v>0</v>
      </c>
      <c r="F268">
        <v>0</v>
      </c>
      <c r="G268">
        <f t="shared" si="34"/>
        <v>0</v>
      </c>
      <c r="H268">
        <v>0</v>
      </c>
      <c r="I268">
        <v>0</v>
      </c>
      <c r="J268">
        <f t="shared" si="35"/>
        <v>0</v>
      </c>
      <c r="K268" s="111">
        <v>0</v>
      </c>
      <c r="L268">
        <v>0</v>
      </c>
      <c r="M268" s="84">
        <v>0</v>
      </c>
      <c r="N268">
        <f t="shared" si="36"/>
        <v>0</v>
      </c>
      <c r="O268">
        <v>0</v>
      </c>
      <c r="P268">
        <v>0</v>
      </c>
      <c r="Q268" s="85">
        <v>0.35</v>
      </c>
    </row>
    <row r="269" spans="1:17" x14ac:dyDescent="0.2">
      <c r="A269" s="80">
        <v>44593</v>
      </c>
      <c r="B269" s="81">
        <f>+[1]Listen!C265</f>
        <v>0</v>
      </c>
      <c r="C269" s="85"/>
      <c r="D269">
        <f t="shared" si="33"/>
        <v>0</v>
      </c>
      <c r="E269">
        <v>0</v>
      </c>
      <c r="F269">
        <v>0</v>
      </c>
      <c r="G269">
        <f t="shared" si="34"/>
        <v>0</v>
      </c>
      <c r="H269">
        <v>0</v>
      </c>
      <c r="I269">
        <v>0</v>
      </c>
      <c r="J269">
        <f t="shared" si="35"/>
        <v>0</v>
      </c>
      <c r="K269" s="111">
        <v>0</v>
      </c>
      <c r="L269">
        <v>0</v>
      </c>
      <c r="M269" s="84">
        <v>0</v>
      </c>
      <c r="N269">
        <f t="shared" si="36"/>
        <v>0</v>
      </c>
      <c r="O269">
        <v>0</v>
      </c>
      <c r="P269">
        <v>0</v>
      </c>
      <c r="Q269" s="85">
        <v>0.35</v>
      </c>
    </row>
    <row r="270" spans="1:17" x14ac:dyDescent="0.2">
      <c r="A270" s="80">
        <v>44621</v>
      </c>
      <c r="B270" s="81">
        <f>+[1]Listen!C266</f>
        <v>0</v>
      </c>
      <c r="C270" s="85"/>
      <c r="D270">
        <f t="shared" si="33"/>
        <v>0</v>
      </c>
      <c r="E270">
        <v>0</v>
      </c>
      <c r="F270">
        <v>0</v>
      </c>
      <c r="G270">
        <f t="shared" si="34"/>
        <v>0</v>
      </c>
      <c r="H270">
        <v>0</v>
      </c>
      <c r="I270">
        <v>0</v>
      </c>
      <c r="J270">
        <f t="shared" si="35"/>
        <v>0</v>
      </c>
      <c r="K270" s="111">
        <v>0</v>
      </c>
      <c r="L270">
        <v>0</v>
      </c>
      <c r="M270" s="84">
        <v>0</v>
      </c>
      <c r="N270">
        <f t="shared" si="36"/>
        <v>0</v>
      </c>
      <c r="O270">
        <v>0</v>
      </c>
      <c r="P270">
        <v>0</v>
      </c>
      <c r="Q270" s="85">
        <v>0.4</v>
      </c>
    </row>
    <row r="271" spans="1:17" x14ac:dyDescent="0.2">
      <c r="A271" s="80">
        <v>44652</v>
      </c>
      <c r="B271" s="81">
        <f>+[1]Listen!C267</f>
        <v>0</v>
      </c>
      <c r="C271" s="85"/>
      <c r="D271">
        <f t="shared" si="33"/>
        <v>0</v>
      </c>
      <c r="E271">
        <v>0</v>
      </c>
      <c r="F271">
        <v>0</v>
      </c>
      <c r="G271">
        <f t="shared" si="34"/>
        <v>0</v>
      </c>
      <c r="H271">
        <v>0</v>
      </c>
      <c r="I271">
        <v>0</v>
      </c>
      <c r="J271">
        <f t="shared" si="35"/>
        <v>0</v>
      </c>
      <c r="K271" s="111">
        <v>0</v>
      </c>
      <c r="L271">
        <v>0</v>
      </c>
      <c r="M271" s="84">
        <v>0</v>
      </c>
      <c r="N271">
        <f t="shared" si="36"/>
        <v>0</v>
      </c>
      <c r="O271">
        <v>0</v>
      </c>
      <c r="P271">
        <v>0</v>
      </c>
      <c r="Q271" s="82">
        <v>0.6</v>
      </c>
    </row>
    <row r="272" spans="1:17" x14ac:dyDescent="0.2">
      <c r="A272" s="80">
        <v>44682</v>
      </c>
      <c r="B272" s="81">
        <f>+[1]Listen!C268</f>
        <v>0</v>
      </c>
      <c r="C272" s="85"/>
      <c r="D272">
        <f t="shared" si="33"/>
        <v>0</v>
      </c>
      <c r="E272">
        <v>0</v>
      </c>
      <c r="F272">
        <v>0</v>
      </c>
      <c r="G272">
        <f t="shared" si="34"/>
        <v>0</v>
      </c>
      <c r="H272">
        <v>0</v>
      </c>
      <c r="I272">
        <v>0</v>
      </c>
      <c r="J272">
        <f t="shared" si="35"/>
        <v>0</v>
      </c>
      <c r="K272" s="111">
        <v>0</v>
      </c>
      <c r="L272">
        <v>0</v>
      </c>
      <c r="M272" s="84">
        <v>0</v>
      </c>
      <c r="N272">
        <f t="shared" si="36"/>
        <v>0</v>
      </c>
      <c r="O272">
        <v>0</v>
      </c>
      <c r="P272">
        <v>0</v>
      </c>
      <c r="Q272" s="85">
        <v>0.75</v>
      </c>
    </row>
    <row r="273" spans="1:17" x14ac:dyDescent="0.2">
      <c r="A273" s="80">
        <v>44713</v>
      </c>
      <c r="B273" s="81">
        <f>+[1]Listen!C269</f>
        <v>0</v>
      </c>
      <c r="C273" s="85"/>
      <c r="D273">
        <f t="shared" si="33"/>
        <v>0</v>
      </c>
      <c r="E273">
        <v>0</v>
      </c>
      <c r="F273">
        <v>0</v>
      </c>
      <c r="G273">
        <f t="shared" si="34"/>
        <v>0</v>
      </c>
      <c r="H273">
        <v>0</v>
      </c>
      <c r="I273">
        <v>0</v>
      </c>
      <c r="J273">
        <f t="shared" si="35"/>
        <v>0</v>
      </c>
      <c r="K273" s="111">
        <v>0</v>
      </c>
      <c r="L273">
        <v>0</v>
      </c>
      <c r="M273" s="84">
        <v>0</v>
      </c>
      <c r="N273">
        <f t="shared" si="36"/>
        <v>0</v>
      </c>
      <c r="O273">
        <v>0</v>
      </c>
      <c r="P273">
        <v>0</v>
      </c>
      <c r="Q273" s="85">
        <v>0.85</v>
      </c>
    </row>
    <row r="274" spans="1:17" x14ac:dyDescent="0.2">
      <c r="A274" s="80">
        <v>44743</v>
      </c>
      <c r="B274" s="81">
        <f>+[1]Listen!C270</f>
        <v>0</v>
      </c>
      <c r="C274" s="85"/>
      <c r="D274">
        <f t="shared" si="33"/>
        <v>0</v>
      </c>
      <c r="E274">
        <v>0</v>
      </c>
      <c r="F274">
        <v>0</v>
      </c>
      <c r="G274">
        <f t="shared" si="34"/>
        <v>0</v>
      </c>
      <c r="H274">
        <v>0</v>
      </c>
      <c r="I274">
        <v>0</v>
      </c>
      <c r="J274">
        <f t="shared" si="35"/>
        <v>0</v>
      </c>
      <c r="K274" s="111">
        <v>0</v>
      </c>
      <c r="L274">
        <v>0</v>
      </c>
      <c r="M274" s="84">
        <v>0</v>
      </c>
      <c r="N274">
        <f t="shared" si="36"/>
        <v>0</v>
      </c>
      <c r="O274">
        <v>0</v>
      </c>
      <c r="P274">
        <v>0</v>
      </c>
      <c r="Q274" s="85">
        <v>1.05</v>
      </c>
    </row>
    <row r="275" spans="1:17" x14ac:dyDescent="0.2">
      <c r="A275" s="80">
        <v>44774</v>
      </c>
      <c r="B275" s="81">
        <f>+[1]Listen!C271</f>
        <v>0</v>
      </c>
      <c r="C275" s="85"/>
      <c r="D275">
        <f t="shared" si="33"/>
        <v>0</v>
      </c>
      <c r="E275">
        <v>0</v>
      </c>
      <c r="F275">
        <v>0</v>
      </c>
      <c r="G275">
        <f t="shared" si="34"/>
        <v>0</v>
      </c>
      <c r="H275">
        <v>0</v>
      </c>
      <c r="I275">
        <v>0</v>
      </c>
      <c r="J275">
        <f t="shared" si="35"/>
        <v>0</v>
      </c>
      <c r="K275" s="111">
        <v>0</v>
      </c>
      <c r="L275">
        <v>0</v>
      </c>
      <c r="M275" s="84">
        <v>0</v>
      </c>
      <c r="N275">
        <f t="shared" si="36"/>
        <v>0</v>
      </c>
      <c r="O275">
        <v>0</v>
      </c>
      <c r="P275">
        <v>0</v>
      </c>
      <c r="Q275" s="85">
        <v>1.05</v>
      </c>
    </row>
    <row r="276" spans="1:17" x14ac:dyDescent="0.2">
      <c r="A276" s="80">
        <v>44805</v>
      </c>
      <c r="B276" s="81">
        <f>+[1]Listen!C272</f>
        <v>0</v>
      </c>
      <c r="C276" s="85"/>
      <c r="D276">
        <f t="shared" si="33"/>
        <v>0</v>
      </c>
      <c r="E276">
        <v>0</v>
      </c>
      <c r="F276">
        <v>0</v>
      </c>
      <c r="G276">
        <f t="shared" si="34"/>
        <v>0</v>
      </c>
      <c r="H276">
        <v>0</v>
      </c>
      <c r="I276">
        <v>0</v>
      </c>
      <c r="J276">
        <f t="shared" si="35"/>
        <v>0</v>
      </c>
      <c r="K276" s="111">
        <v>0</v>
      </c>
      <c r="L276">
        <v>0</v>
      </c>
      <c r="M276" s="84">
        <v>0</v>
      </c>
      <c r="N276">
        <f t="shared" si="36"/>
        <v>0</v>
      </c>
      <c r="O276">
        <v>0</v>
      </c>
      <c r="P276">
        <v>0</v>
      </c>
      <c r="Q276" s="85">
        <v>0.75</v>
      </c>
    </row>
    <row r="277" spans="1:17" x14ac:dyDescent="0.2">
      <c r="A277" s="80">
        <v>44835</v>
      </c>
      <c r="B277" s="81">
        <f>+[1]Listen!C273</f>
        <v>0</v>
      </c>
      <c r="C277" s="85"/>
      <c r="D277">
        <f t="shared" si="33"/>
        <v>0</v>
      </c>
      <c r="E277">
        <v>0</v>
      </c>
      <c r="F277">
        <v>0</v>
      </c>
      <c r="G277">
        <f t="shared" si="34"/>
        <v>0</v>
      </c>
      <c r="H277">
        <v>0</v>
      </c>
      <c r="I277">
        <v>0</v>
      </c>
      <c r="J277">
        <f t="shared" si="35"/>
        <v>0</v>
      </c>
      <c r="K277" s="111">
        <v>0</v>
      </c>
      <c r="L277">
        <v>0</v>
      </c>
      <c r="M277" s="84">
        <v>0</v>
      </c>
      <c r="N277">
        <f t="shared" si="36"/>
        <v>0</v>
      </c>
      <c r="O277">
        <v>0</v>
      </c>
      <c r="P277">
        <v>0</v>
      </c>
      <c r="Q277" s="85">
        <v>0.45</v>
      </c>
    </row>
    <row r="278" spans="1:17" x14ac:dyDescent="0.2">
      <c r="A278" s="80">
        <v>44866</v>
      </c>
      <c r="B278" s="81">
        <f>+[1]Listen!C274</f>
        <v>0</v>
      </c>
      <c r="C278" s="85"/>
      <c r="D278">
        <f t="shared" si="33"/>
        <v>0</v>
      </c>
      <c r="E278">
        <v>0</v>
      </c>
      <c r="F278">
        <v>0</v>
      </c>
      <c r="G278">
        <f t="shared" si="34"/>
        <v>0</v>
      </c>
      <c r="H278">
        <v>0</v>
      </c>
      <c r="I278">
        <v>0</v>
      </c>
      <c r="J278">
        <f t="shared" si="35"/>
        <v>0</v>
      </c>
      <c r="K278" s="111">
        <v>0</v>
      </c>
      <c r="L278">
        <v>0</v>
      </c>
      <c r="M278" s="84">
        <v>0</v>
      </c>
      <c r="N278">
        <f t="shared" si="36"/>
        <v>0</v>
      </c>
      <c r="O278">
        <v>0</v>
      </c>
      <c r="P278">
        <v>0</v>
      </c>
      <c r="Q278" s="82">
        <v>0.45</v>
      </c>
    </row>
    <row r="279" spans="1:17" x14ac:dyDescent="0.2">
      <c r="A279" s="80">
        <v>44896</v>
      </c>
      <c r="B279" s="81">
        <f>+[1]Listen!C275</f>
        <v>0</v>
      </c>
      <c r="C279" s="85"/>
      <c r="D279">
        <f t="shared" si="33"/>
        <v>0</v>
      </c>
      <c r="E279">
        <v>0</v>
      </c>
      <c r="F279">
        <v>0</v>
      </c>
      <c r="G279">
        <f t="shared" si="34"/>
        <v>0</v>
      </c>
      <c r="H279">
        <v>0</v>
      </c>
      <c r="I279">
        <v>0</v>
      </c>
      <c r="J279">
        <f t="shared" si="35"/>
        <v>0</v>
      </c>
      <c r="K279" s="111">
        <v>0</v>
      </c>
      <c r="L279">
        <v>0</v>
      </c>
      <c r="M279" s="84">
        <v>0</v>
      </c>
      <c r="N279">
        <f t="shared" si="36"/>
        <v>0</v>
      </c>
      <c r="O279">
        <v>0</v>
      </c>
      <c r="P279">
        <v>0</v>
      </c>
      <c r="Q279" s="85">
        <v>0.4</v>
      </c>
    </row>
    <row r="280" spans="1:17" x14ac:dyDescent="0.2">
      <c r="A280" s="80">
        <v>44927</v>
      </c>
      <c r="B280" s="81">
        <f>+[1]Listen!C276</f>
        <v>0</v>
      </c>
      <c r="C280" s="85"/>
      <c r="D280">
        <f t="shared" si="33"/>
        <v>0</v>
      </c>
      <c r="E280">
        <v>0</v>
      </c>
      <c r="F280">
        <v>0</v>
      </c>
      <c r="G280">
        <f t="shared" si="34"/>
        <v>0</v>
      </c>
      <c r="H280">
        <v>0</v>
      </c>
      <c r="I280">
        <v>0</v>
      </c>
      <c r="J280">
        <f t="shared" si="35"/>
        <v>0</v>
      </c>
      <c r="K280" s="111">
        <v>0</v>
      </c>
      <c r="L280">
        <v>0</v>
      </c>
      <c r="M280" s="84">
        <v>0</v>
      </c>
      <c r="N280">
        <f t="shared" si="36"/>
        <v>0</v>
      </c>
      <c r="O280">
        <v>0</v>
      </c>
      <c r="P280">
        <v>0</v>
      </c>
      <c r="Q280" s="85">
        <v>0.35</v>
      </c>
    </row>
    <row r="281" spans="1:17" x14ac:dyDescent="0.2">
      <c r="A281" s="80">
        <v>44958</v>
      </c>
      <c r="B281" s="81">
        <f>+[1]Listen!C277</f>
        <v>0</v>
      </c>
      <c r="C281" s="85"/>
      <c r="D281">
        <f t="shared" si="33"/>
        <v>0</v>
      </c>
      <c r="E281">
        <v>0</v>
      </c>
      <c r="F281">
        <v>0</v>
      </c>
      <c r="G281">
        <f t="shared" si="34"/>
        <v>0</v>
      </c>
      <c r="H281">
        <v>0</v>
      </c>
      <c r="I281">
        <v>0</v>
      </c>
      <c r="J281">
        <f t="shared" si="35"/>
        <v>0</v>
      </c>
      <c r="K281" s="111">
        <v>0</v>
      </c>
      <c r="L281">
        <v>0</v>
      </c>
      <c r="M281" s="84">
        <v>0</v>
      </c>
      <c r="N281">
        <f t="shared" si="36"/>
        <v>0</v>
      </c>
      <c r="O281">
        <v>0</v>
      </c>
      <c r="P281">
        <v>0</v>
      </c>
      <c r="Q281" s="85">
        <v>0.35</v>
      </c>
    </row>
    <row r="282" spans="1:17" x14ac:dyDescent="0.2">
      <c r="A282" s="80">
        <v>44986</v>
      </c>
      <c r="B282" s="81">
        <f>+[1]Listen!C278</f>
        <v>0</v>
      </c>
      <c r="C282" s="85"/>
      <c r="D282">
        <f t="shared" si="33"/>
        <v>0</v>
      </c>
      <c r="E282">
        <v>0</v>
      </c>
      <c r="F282">
        <v>0</v>
      </c>
      <c r="G282">
        <f t="shared" si="34"/>
        <v>0</v>
      </c>
      <c r="H282">
        <v>0</v>
      </c>
      <c r="I282">
        <v>0</v>
      </c>
      <c r="J282">
        <f t="shared" si="35"/>
        <v>0</v>
      </c>
      <c r="K282" s="111">
        <v>0</v>
      </c>
      <c r="L282">
        <v>0</v>
      </c>
      <c r="M282" s="84">
        <v>0</v>
      </c>
      <c r="N282">
        <f t="shared" si="36"/>
        <v>0</v>
      </c>
      <c r="O282">
        <v>0</v>
      </c>
      <c r="P282">
        <v>0</v>
      </c>
      <c r="Q282" s="85">
        <v>0.4</v>
      </c>
    </row>
    <row r="283" spans="1:17" x14ac:dyDescent="0.2">
      <c r="A283" s="80">
        <v>45017</v>
      </c>
      <c r="B283" s="81">
        <f>+[1]Listen!C279</f>
        <v>0</v>
      </c>
      <c r="C283" s="85"/>
      <c r="D283">
        <f t="shared" si="33"/>
        <v>0</v>
      </c>
      <c r="E283">
        <v>0</v>
      </c>
      <c r="F283">
        <v>0</v>
      </c>
      <c r="G283">
        <f t="shared" si="34"/>
        <v>0</v>
      </c>
      <c r="H283">
        <v>0</v>
      </c>
      <c r="I283">
        <v>0</v>
      </c>
      <c r="J283">
        <f t="shared" si="35"/>
        <v>0</v>
      </c>
      <c r="K283" s="111">
        <v>0</v>
      </c>
      <c r="L283">
        <v>0</v>
      </c>
      <c r="M283" s="84">
        <v>0</v>
      </c>
      <c r="N283">
        <f t="shared" si="36"/>
        <v>0</v>
      </c>
      <c r="O283">
        <v>0</v>
      </c>
      <c r="P283">
        <v>0</v>
      </c>
      <c r="Q283" s="82">
        <v>0.6</v>
      </c>
    </row>
    <row r="284" spans="1:17" x14ac:dyDescent="0.2">
      <c r="A284" s="80">
        <v>45047</v>
      </c>
      <c r="B284" s="81">
        <f>+[1]Listen!C280</f>
        <v>0</v>
      </c>
      <c r="C284" s="85"/>
      <c r="D284">
        <f t="shared" si="33"/>
        <v>0</v>
      </c>
      <c r="E284">
        <v>0</v>
      </c>
      <c r="F284">
        <v>0</v>
      </c>
      <c r="G284">
        <f t="shared" si="34"/>
        <v>0</v>
      </c>
      <c r="H284">
        <v>0</v>
      </c>
      <c r="I284">
        <v>0</v>
      </c>
      <c r="J284">
        <f t="shared" si="35"/>
        <v>0</v>
      </c>
      <c r="K284" s="111">
        <v>0</v>
      </c>
      <c r="L284">
        <v>0</v>
      </c>
      <c r="M284" s="84">
        <v>0</v>
      </c>
      <c r="N284">
        <f t="shared" si="36"/>
        <v>0</v>
      </c>
      <c r="O284">
        <v>0</v>
      </c>
      <c r="P284">
        <v>0</v>
      </c>
      <c r="Q284" s="85">
        <v>0.75</v>
      </c>
    </row>
    <row r="285" spans="1:17" x14ac:dyDescent="0.2">
      <c r="A285" s="80">
        <v>45078</v>
      </c>
      <c r="B285" s="81">
        <f>+[1]Listen!C281</f>
        <v>0</v>
      </c>
      <c r="C285" s="85"/>
      <c r="D285">
        <f t="shared" si="33"/>
        <v>0</v>
      </c>
      <c r="E285">
        <v>0</v>
      </c>
      <c r="F285">
        <v>0</v>
      </c>
      <c r="G285">
        <f t="shared" si="34"/>
        <v>0</v>
      </c>
      <c r="H285">
        <v>0</v>
      </c>
      <c r="I285">
        <v>0</v>
      </c>
      <c r="J285">
        <f t="shared" si="35"/>
        <v>0</v>
      </c>
      <c r="K285" s="111">
        <v>0</v>
      </c>
      <c r="L285">
        <v>0</v>
      </c>
      <c r="M285" s="84">
        <v>0</v>
      </c>
      <c r="N285">
        <f t="shared" si="36"/>
        <v>0</v>
      </c>
      <c r="O285">
        <v>0</v>
      </c>
      <c r="P285">
        <v>0</v>
      </c>
      <c r="Q285" s="85">
        <v>0.85</v>
      </c>
    </row>
    <row r="286" spans="1:17" x14ac:dyDescent="0.2">
      <c r="A286" s="80">
        <v>45108</v>
      </c>
      <c r="B286" s="81">
        <f>+[1]Listen!C282</f>
        <v>0</v>
      </c>
      <c r="C286" s="85"/>
      <c r="D286">
        <f t="shared" si="33"/>
        <v>0</v>
      </c>
      <c r="E286">
        <v>0</v>
      </c>
      <c r="F286">
        <v>0</v>
      </c>
      <c r="G286">
        <f t="shared" si="34"/>
        <v>0</v>
      </c>
      <c r="H286">
        <v>0</v>
      </c>
      <c r="I286">
        <v>0</v>
      </c>
      <c r="J286">
        <f t="shared" si="35"/>
        <v>0</v>
      </c>
      <c r="K286" s="111">
        <v>0</v>
      </c>
      <c r="L286">
        <v>0</v>
      </c>
      <c r="M286" s="84">
        <v>0</v>
      </c>
      <c r="N286">
        <f t="shared" si="36"/>
        <v>0</v>
      </c>
      <c r="O286">
        <v>0</v>
      </c>
      <c r="P286">
        <v>0</v>
      </c>
      <c r="Q286" s="85">
        <v>1.05</v>
      </c>
    </row>
    <row r="287" spans="1:17" x14ac:dyDescent="0.2">
      <c r="A287" s="80">
        <v>45139</v>
      </c>
      <c r="B287" s="81">
        <f>+[1]Listen!C283</f>
        <v>0</v>
      </c>
      <c r="C287" s="85"/>
      <c r="D287">
        <f t="shared" si="33"/>
        <v>0</v>
      </c>
      <c r="E287">
        <v>0</v>
      </c>
      <c r="F287">
        <v>0</v>
      </c>
      <c r="G287">
        <f t="shared" si="34"/>
        <v>0</v>
      </c>
      <c r="H287">
        <v>0</v>
      </c>
      <c r="I287">
        <v>0</v>
      </c>
      <c r="J287">
        <f t="shared" si="35"/>
        <v>0</v>
      </c>
      <c r="K287" s="111">
        <v>0</v>
      </c>
      <c r="L287">
        <v>0</v>
      </c>
      <c r="M287" s="84">
        <v>0</v>
      </c>
      <c r="N287">
        <f t="shared" si="36"/>
        <v>0</v>
      </c>
      <c r="O287">
        <v>0</v>
      </c>
      <c r="P287">
        <v>0</v>
      </c>
      <c r="Q287" s="85">
        <v>1.05</v>
      </c>
    </row>
    <row r="288" spans="1:17" x14ac:dyDescent="0.2">
      <c r="A288" s="80">
        <v>45170</v>
      </c>
      <c r="B288" s="81">
        <f>+[1]Listen!C284</f>
        <v>0</v>
      </c>
      <c r="C288" s="85"/>
      <c r="D288">
        <f t="shared" si="33"/>
        <v>0</v>
      </c>
      <c r="E288">
        <v>0</v>
      </c>
      <c r="F288">
        <v>0</v>
      </c>
      <c r="G288">
        <f t="shared" si="34"/>
        <v>0</v>
      </c>
      <c r="H288">
        <v>0</v>
      </c>
      <c r="I288">
        <v>0</v>
      </c>
      <c r="J288">
        <f t="shared" si="35"/>
        <v>0</v>
      </c>
      <c r="K288" s="111">
        <v>0</v>
      </c>
      <c r="L288">
        <v>0</v>
      </c>
      <c r="M288" s="84">
        <v>0</v>
      </c>
      <c r="N288">
        <f t="shared" si="36"/>
        <v>0</v>
      </c>
      <c r="O288">
        <v>0</v>
      </c>
      <c r="P288">
        <v>0</v>
      </c>
      <c r="Q288" s="85">
        <v>0.75</v>
      </c>
    </row>
    <row r="289" spans="1:17" x14ac:dyDescent="0.2">
      <c r="A289" s="80">
        <v>45200</v>
      </c>
      <c r="B289" s="81">
        <f>+[1]Listen!C285</f>
        <v>0</v>
      </c>
      <c r="C289" s="85"/>
      <c r="D289">
        <f t="shared" si="33"/>
        <v>0</v>
      </c>
      <c r="E289">
        <v>0</v>
      </c>
      <c r="F289">
        <v>0</v>
      </c>
      <c r="G289">
        <f t="shared" si="34"/>
        <v>0</v>
      </c>
      <c r="H289">
        <v>0</v>
      </c>
      <c r="I289">
        <v>0</v>
      </c>
      <c r="J289">
        <f t="shared" si="35"/>
        <v>0</v>
      </c>
      <c r="K289" s="111">
        <v>0</v>
      </c>
      <c r="L289">
        <v>0</v>
      </c>
      <c r="M289" s="84">
        <v>0</v>
      </c>
      <c r="N289">
        <f t="shared" si="36"/>
        <v>0</v>
      </c>
      <c r="O289">
        <v>0</v>
      </c>
      <c r="P289">
        <v>0</v>
      </c>
      <c r="Q289" s="85">
        <v>0.45</v>
      </c>
    </row>
    <row r="290" spans="1:17" x14ac:dyDescent="0.2">
      <c r="A290" s="80">
        <v>45231</v>
      </c>
      <c r="B290" s="81">
        <f>+[1]Listen!C286</f>
        <v>0</v>
      </c>
      <c r="C290" s="85"/>
      <c r="D290">
        <f t="shared" si="33"/>
        <v>0</v>
      </c>
      <c r="E290">
        <v>0</v>
      </c>
      <c r="F290">
        <v>0</v>
      </c>
      <c r="G290">
        <f t="shared" si="34"/>
        <v>0</v>
      </c>
      <c r="H290">
        <v>0</v>
      </c>
      <c r="I290">
        <v>0</v>
      </c>
      <c r="J290">
        <f t="shared" si="35"/>
        <v>0</v>
      </c>
      <c r="K290" s="111">
        <v>0</v>
      </c>
      <c r="L290">
        <v>0</v>
      </c>
      <c r="M290" s="84">
        <v>0</v>
      </c>
      <c r="N290">
        <f t="shared" si="36"/>
        <v>0</v>
      </c>
      <c r="O290">
        <v>0</v>
      </c>
      <c r="P290">
        <v>0</v>
      </c>
      <c r="Q290" s="82">
        <v>0.45</v>
      </c>
    </row>
    <row r="291" spans="1:17" x14ac:dyDescent="0.2">
      <c r="A291" s="80">
        <v>45261</v>
      </c>
      <c r="B291" s="81">
        <f>+[1]Listen!C287</f>
        <v>0</v>
      </c>
      <c r="C291" s="85"/>
      <c r="D291">
        <f t="shared" si="33"/>
        <v>0</v>
      </c>
      <c r="E291">
        <v>0</v>
      </c>
      <c r="F291">
        <v>0</v>
      </c>
      <c r="G291">
        <f t="shared" si="34"/>
        <v>0</v>
      </c>
      <c r="H291">
        <v>0</v>
      </c>
      <c r="I291">
        <v>0</v>
      </c>
      <c r="J291">
        <f t="shared" si="35"/>
        <v>0</v>
      </c>
      <c r="K291" s="111">
        <v>0</v>
      </c>
      <c r="L291">
        <v>0</v>
      </c>
      <c r="M291" s="84">
        <v>0</v>
      </c>
      <c r="N291">
        <f t="shared" si="36"/>
        <v>0</v>
      </c>
      <c r="O291">
        <v>0</v>
      </c>
      <c r="P291">
        <v>0</v>
      </c>
      <c r="Q291" s="85">
        <v>0.4</v>
      </c>
    </row>
    <row r="292" spans="1:17" x14ac:dyDescent="0.2">
      <c r="A292" s="80">
        <v>45292</v>
      </c>
      <c r="B292" s="81">
        <f>+[1]Listen!C288</f>
        <v>0</v>
      </c>
      <c r="C292" s="85"/>
      <c r="D292">
        <f t="shared" si="33"/>
        <v>0</v>
      </c>
      <c r="E292">
        <v>0</v>
      </c>
      <c r="F292">
        <v>0</v>
      </c>
      <c r="G292">
        <f t="shared" si="34"/>
        <v>0</v>
      </c>
      <c r="H292">
        <v>0</v>
      </c>
      <c r="I292">
        <v>0</v>
      </c>
      <c r="J292">
        <f t="shared" si="35"/>
        <v>0</v>
      </c>
      <c r="K292" s="111">
        <v>0</v>
      </c>
      <c r="L292">
        <v>0</v>
      </c>
      <c r="M292" s="84">
        <v>0</v>
      </c>
      <c r="N292">
        <f t="shared" si="36"/>
        <v>0</v>
      </c>
      <c r="O292">
        <v>0</v>
      </c>
      <c r="P292">
        <v>0</v>
      </c>
      <c r="Q292" s="86">
        <v>0</v>
      </c>
    </row>
    <row r="293" spans="1:17" x14ac:dyDescent="0.2">
      <c r="A293" s="80">
        <v>45323</v>
      </c>
      <c r="B293" s="81">
        <f>+[1]Listen!C289</f>
        <v>0</v>
      </c>
      <c r="C293" s="85"/>
      <c r="D293">
        <f t="shared" si="33"/>
        <v>0</v>
      </c>
      <c r="E293">
        <v>0</v>
      </c>
      <c r="F293">
        <v>0</v>
      </c>
      <c r="G293">
        <f t="shared" si="34"/>
        <v>0</v>
      </c>
      <c r="H293">
        <v>0</v>
      </c>
      <c r="I293">
        <v>0</v>
      </c>
      <c r="J293">
        <f t="shared" si="35"/>
        <v>0</v>
      </c>
      <c r="K293" s="111">
        <v>0</v>
      </c>
      <c r="L293">
        <v>0</v>
      </c>
      <c r="M293" s="84">
        <v>0</v>
      </c>
      <c r="N293">
        <f t="shared" si="36"/>
        <v>0</v>
      </c>
      <c r="O293">
        <v>0</v>
      </c>
      <c r="P293">
        <v>0</v>
      </c>
      <c r="Q293" s="86">
        <v>0</v>
      </c>
    </row>
    <row r="294" spans="1:17" x14ac:dyDescent="0.2">
      <c r="A294" s="80">
        <v>45352</v>
      </c>
      <c r="B294" s="81">
        <f>+[1]Listen!C290</f>
        <v>0</v>
      </c>
      <c r="C294" s="85"/>
      <c r="D294">
        <f t="shared" si="33"/>
        <v>0</v>
      </c>
      <c r="E294">
        <v>0</v>
      </c>
      <c r="F294">
        <v>0</v>
      </c>
      <c r="G294">
        <f t="shared" si="34"/>
        <v>0</v>
      </c>
      <c r="H294">
        <v>0</v>
      </c>
      <c r="I294">
        <v>0</v>
      </c>
      <c r="J294">
        <f t="shared" si="35"/>
        <v>0</v>
      </c>
      <c r="K294" s="111">
        <v>0</v>
      </c>
      <c r="L294">
        <v>0</v>
      </c>
      <c r="M294" s="84">
        <v>0</v>
      </c>
      <c r="N294">
        <f t="shared" si="36"/>
        <v>0</v>
      </c>
      <c r="O294">
        <v>0</v>
      </c>
      <c r="P294">
        <v>0</v>
      </c>
      <c r="Q294" s="86">
        <v>0</v>
      </c>
    </row>
    <row r="295" spans="1:17" x14ac:dyDescent="0.2">
      <c r="A295" s="80">
        <v>45383</v>
      </c>
      <c r="B295" s="81">
        <f>+[1]Listen!C291</f>
        <v>0</v>
      </c>
      <c r="C295" s="85"/>
      <c r="D295">
        <f t="shared" si="33"/>
        <v>0</v>
      </c>
      <c r="E295">
        <v>0</v>
      </c>
      <c r="F295">
        <v>0</v>
      </c>
      <c r="G295">
        <f t="shared" si="34"/>
        <v>0</v>
      </c>
      <c r="H295">
        <v>0</v>
      </c>
      <c r="I295">
        <v>0</v>
      </c>
      <c r="J295">
        <f t="shared" si="35"/>
        <v>0</v>
      </c>
      <c r="K295" s="111">
        <v>0</v>
      </c>
      <c r="L295">
        <v>0</v>
      </c>
      <c r="M295" s="84">
        <v>0</v>
      </c>
      <c r="N295">
        <f t="shared" si="36"/>
        <v>0</v>
      </c>
      <c r="O295">
        <v>0</v>
      </c>
      <c r="P295">
        <v>0</v>
      </c>
      <c r="Q295" s="86">
        <v>0</v>
      </c>
    </row>
    <row r="296" spans="1:17" x14ac:dyDescent="0.2">
      <c r="A296" s="80">
        <v>45413</v>
      </c>
      <c r="B296" s="81">
        <f>+[1]Listen!C292</f>
        <v>0</v>
      </c>
      <c r="C296" s="85"/>
      <c r="D296">
        <f t="shared" si="33"/>
        <v>0</v>
      </c>
      <c r="E296">
        <v>0</v>
      </c>
      <c r="F296">
        <v>0</v>
      </c>
      <c r="G296">
        <f t="shared" si="34"/>
        <v>0</v>
      </c>
      <c r="H296">
        <v>0</v>
      </c>
      <c r="I296">
        <v>0</v>
      </c>
      <c r="J296">
        <f t="shared" si="35"/>
        <v>0</v>
      </c>
      <c r="K296" s="111">
        <v>0</v>
      </c>
      <c r="L296">
        <v>0</v>
      </c>
      <c r="M296" s="84">
        <v>0</v>
      </c>
      <c r="N296">
        <f t="shared" si="36"/>
        <v>0</v>
      </c>
      <c r="O296">
        <v>0</v>
      </c>
      <c r="P296">
        <v>0</v>
      </c>
      <c r="Q296" s="86">
        <v>0</v>
      </c>
    </row>
    <row r="297" spans="1:17" x14ac:dyDescent="0.2">
      <c r="A297" s="80">
        <v>45444</v>
      </c>
      <c r="B297" s="81">
        <f>+[1]Listen!C293</f>
        <v>0</v>
      </c>
      <c r="C297" s="85"/>
      <c r="D297">
        <f t="shared" si="33"/>
        <v>0</v>
      </c>
      <c r="E297">
        <v>0</v>
      </c>
      <c r="F297">
        <v>0</v>
      </c>
      <c r="G297">
        <f t="shared" si="34"/>
        <v>0</v>
      </c>
      <c r="H297">
        <v>0</v>
      </c>
      <c r="I297">
        <v>0</v>
      </c>
      <c r="J297">
        <f t="shared" si="35"/>
        <v>0</v>
      </c>
      <c r="K297" s="111">
        <v>0</v>
      </c>
      <c r="L297">
        <v>0</v>
      </c>
      <c r="M297" s="84">
        <v>0</v>
      </c>
      <c r="N297">
        <f t="shared" si="36"/>
        <v>0</v>
      </c>
      <c r="O297">
        <v>0</v>
      </c>
      <c r="P297">
        <v>0</v>
      </c>
      <c r="Q297" s="86">
        <v>0</v>
      </c>
    </row>
    <row r="298" spans="1:17" x14ac:dyDescent="0.2">
      <c r="A298" s="80">
        <v>45474</v>
      </c>
      <c r="B298" s="81">
        <f>+[1]Listen!C294</f>
        <v>0</v>
      </c>
      <c r="C298" s="85"/>
      <c r="D298">
        <f t="shared" si="33"/>
        <v>0</v>
      </c>
      <c r="E298">
        <v>0</v>
      </c>
      <c r="F298">
        <v>0</v>
      </c>
      <c r="G298">
        <f t="shared" si="34"/>
        <v>0</v>
      </c>
      <c r="H298">
        <v>0</v>
      </c>
      <c r="I298">
        <v>0</v>
      </c>
      <c r="J298">
        <f t="shared" si="35"/>
        <v>0</v>
      </c>
      <c r="K298" s="111">
        <v>0</v>
      </c>
      <c r="L298">
        <v>0</v>
      </c>
      <c r="M298" s="84">
        <v>0</v>
      </c>
      <c r="N298">
        <f t="shared" si="36"/>
        <v>0</v>
      </c>
      <c r="O298">
        <v>0</v>
      </c>
      <c r="P298">
        <v>0</v>
      </c>
      <c r="Q298" s="86">
        <v>0</v>
      </c>
    </row>
    <row r="299" spans="1:17" x14ac:dyDescent="0.2">
      <c r="A299" s="80">
        <v>45505</v>
      </c>
      <c r="B299" s="81">
        <f>+[1]Listen!C295</f>
        <v>0</v>
      </c>
      <c r="C299" s="85"/>
      <c r="D299">
        <f t="shared" si="33"/>
        <v>0</v>
      </c>
      <c r="E299">
        <v>0</v>
      </c>
      <c r="F299">
        <v>0</v>
      </c>
      <c r="G299">
        <f t="shared" si="34"/>
        <v>0</v>
      </c>
      <c r="H299">
        <v>0</v>
      </c>
      <c r="I299">
        <v>0</v>
      </c>
      <c r="J299">
        <f t="shared" si="35"/>
        <v>0</v>
      </c>
      <c r="K299" s="111">
        <v>0</v>
      </c>
      <c r="L299">
        <v>0</v>
      </c>
      <c r="M299" s="84">
        <v>0</v>
      </c>
      <c r="N299">
        <f t="shared" si="36"/>
        <v>0</v>
      </c>
      <c r="O299">
        <v>0</v>
      </c>
      <c r="P299">
        <v>0</v>
      </c>
      <c r="Q299" s="86">
        <v>0</v>
      </c>
    </row>
    <row r="300" spans="1:17" x14ac:dyDescent="0.2">
      <c r="A300" s="80">
        <v>45536</v>
      </c>
      <c r="B300" s="81">
        <f>+[1]Listen!C296</f>
        <v>0</v>
      </c>
      <c r="C300" s="85"/>
      <c r="D300">
        <f t="shared" si="33"/>
        <v>0</v>
      </c>
      <c r="E300">
        <v>0</v>
      </c>
      <c r="F300">
        <v>0</v>
      </c>
      <c r="G300">
        <f t="shared" si="34"/>
        <v>0</v>
      </c>
      <c r="H300">
        <v>0</v>
      </c>
      <c r="I300">
        <v>0</v>
      </c>
      <c r="J300">
        <f t="shared" si="35"/>
        <v>0</v>
      </c>
      <c r="K300" s="111">
        <v>0</v>
      </c>
      <c r="L300">
        <v>0</v>
      </c>
      <c r="M300" s="84">
        <v>0</v>
      </c>
      <c r="N300">
        <f t="shared" si="36"/>
        <v>0</v>
      </c>
      <c r="O300">
        <v>0</v>
      </c>
      <c r="P300">
        <v>0</v>
      </c>
      <c r="Q300" s="86">
        <v>0</v>
      </c>
    </row>
    <row r="301" spans="1:17" x14ac:dyDescent="0.2">
      <c r="A301" s="80">
        <v>45566</v>
      </c>
      <c r="B301" s="81">
        <f>+[1]Listen!C297</f>
        <v>0</v>
      </c>
      <c r="C301" s="85"/>
      <c r="D301">
        <f t="shared" si="33"/>
        <v>0</v>
      </c>
      <c r="E301">
        <v>0</v>
      </c>
      <c r="F301">
        <v>0</v>
      </c>
      <c r="G301">
        <f t="shared" si="34"/>
        <v>0</v>
      </c>
      <c r="H301">
        <v>0</v>
      </c>
      <c r="I301">
        <v>0</v>
      </c>
      <c r="J301">
        <f t="shared" si="35"/>
        <v>0</v>
      </c>
      <c r="K301" s="111">
        <v>0</v>
      </c>
      <c r="L301">
        <v>0</v>
      </c>
      <c r="M301" s="84">
        <v>0</v>
      </c>
      <c r="N301">
        <f t="shared" si="36"/>
        <v>0</v>
      </c>
      <c r="O301">
        <v>0</v>
      </c>
      <c r="P301">
        <v>0</v>
      </c>
      <c r="Q301" s="86">
        <v>0</v>
      </c>
    </row>
    <row r="302" spans="1:17" x14ac:dyDescent="0.2">
      <c r="A302" s="80">
        <v>45597</v>
      </c>
      <c r="B302" s="81">
        <f>+[1]Listen!C298</f>
        <v>0</v>
      </c>
      <c r="C302" s="85"/>
      <c r="D302">
        <f t="shared" si="33"/>
        <v>0</v>
      </c>
      <c r="E302">
        <v>0</v>
      </c>
      <c r="F302">
        <v>0</v>
      </c>
      <c r="G302">
        <f t="shared" si="34"/>
        <v>0</v>
      </c>
      <c r="H302">
        <v>0</v>
      </c>
      <c r="I302">
        <v>0</v>
      </c>
      <c r="J302">
        <f t="shared" si="35"/>
        <v>0</v>
      </c>
      <c r="K302" s="111">
        <v>0</v>
      </c>
      <c r="L302">
        <v>0</v>
      </c>
      <c r="M302" s="84">
        <v>0</v>
      </c>
      <c r="N302">
        <f t="shared" si="36"/>
        <v>0</v>
      </c>
      <c r="O302">
        <v>0</v>
      </c>
      <c r="P302">
        <v>0</v>
      </c>
      <c r="Q302" s="86">
        <v>0</v>
      </c>
    </row>
    <row r="303" spans="1:17" x14ac:dyDescent="0.2">
      <c r="A303" s="80">
        <v>45627</v>
      </c>
      <c r="B303" s="81">
        <f>+[1]Listen!C299</f>
        <v>0</v>
      </c>
      <c r="C303" s="85"/>
      <c r="D303">
        <f t="shared" si="33"/>
        <v>0</v>
      </c>
      <c r="E303">
        <v>0</v>
      </c>
      <c r="F303">
        <v>0</v>
      </c>
      <c r="G303">
        <f t="shared" si="34"/>
        <v>0</v>
      </c>
      <c r="H303">
        <v>0</v>
      </c>
      <c r="I303">
        <v>0</v>
      </c>
      <c r="J303">
        <f t="shared" si="35"/>
        <v>0</v>
      </c>
      <c r="K303" s="111">
        <v>0</v>
      </c>
      <c r="L303">
        <v>0</v>
      </c>
      <c r="M303" s="84">
        <v>0</v>
      </c>
      <c r="N303">
        <f t="shared" si="36"/>
        <v>0</v>
      </c>
      <c r="O303">
        <v>0</v>
      </c>
      <c r="P303">
        <v>0</v>
      </c>
      <c r="Q303" s="86">
        <v>0</v>
      </c>
    </row>
    <row r="304" spans="1:17" x14ac:dyDescent="0.2">
      <c r="A304" s="80">
        <v>45658</v>
      </c>
      <c r="B304" s="81">
        <f>+[1]Listen!C300</f>
        <v>0</v>
      </c>
      <c r="C304" s="85"/>
      <c r="D304">
        <f t="shared" si="33"/>
        <v>0</v>
      </c>
      <c r="E304">
        <v>0</v>
      </c>
      <c r="F304">
        <v>0</v>
      </c>
      <c r="G304">
        <f t="shared" si="34"/>
        <v>0</v>
      </c>
      <c r="H304">
        <v>0</v>
      </c>
      <c r="I304">
        <v>0</v>
      </c>
      <c r="J304">
        <f t="shared" si="35"/>
        <v>0</v>
      </c>
      <c r="K304" s="111">
        <v>0</v>
      </c>
      <c r="L304">
        <v>0</v>
      </c>
      <c r="M304" s="84">
        <v>0</v>
      </c>
      <c r="N304">
        <f t="shared" si="36"/>
        <v>0</v>
      </c>
      <c r="O304">
        <v>0</v>
      </c>
      <c r="P304">
        <v>0</v>
      </c>
      <c r="Q304" s="86">
        <v>0</v>
      </c>
    </row>
    <row r="305" spans="1:17" x14ac:dyDescent="0.2">
      <c r="A305" s="80">
        <v>45689</v>
      </c>
      <c r="B305" s="81">
        <f>+[1]Listen!C301</f>
        <v>0</v>
      </c>
      <c r="C305" s="85"/>
      <c r="D305">
        <f t="shared" si="33"/>
        <v>0</v>
      </c>
      <c r="E305">
        <v>0</v>
      </c>
      <c r="F305">
        <v>0</v>
      </c>
      <c r="G305">
        <f t="shared" si="34"/>
        <v>0</v>
      </c>
      <c r="H305">
        <v>0</v>
      </c>
      <c r="I305">
        <v>0</v>
      </c>
      <c r="J305">
        <f t="shared" si="35"/>
        <v>0</v>
      </c>
      <c r="K305" s="111">
        <v>0</v>
      </c>
      <c r="L305">
        <v>0</v>
      </c>
      <c r="M305" s="84">
        <v>0</v>
      </c>
      <c r="N305">
        <f t="shared" si="36"/>
        <v>0</v>
      </c>
      <c r="O305">
        <v>0</v>
      </c>
      <c r="P305">
        <v>0</v>
      </c>
      <c r="Q305" s="86">
        <v>0</v>
      </c>
    </row>
    <row r="306" spans="1:17" x14ac:dyDescent="0.2">
      <c r="A306" s="80">
        <v>45717</v>
      </c>
      <c r="B306" s="81">
        <f>+[1]Listen!C302</f>
        <v>0</v>
      </c>
      <c r="C306" s="85"/>
      <c r="D306">
        <f t="shared" si="33"/>
        <v>0</v>
      </c>
      <c r="E306">
        <v>0</v>
      </c>
      <c r="F306">
        <v>0</v>
      </c>
      <c r="G306">
        <f t="shared" si="34"/>
        <v>0</v>
      </c>
      <c r="H306">
        <v>0</v>
      </c>
      <c r="I306">
        <v>0</v>
      </c>
      <c r="J306">
        <f t="shared" si="35"/>
        <v>0</v>
      </c>
      <c r="K306" s="111">
        <v>0</v>
      </c>
      <c r="L306">
        <v>0</v>
      </c>
      <c r="M306" s="84">
        <v>0</v>
      </c>
      <c r="N306">
        <f t="shared" si="36"/>
        <v>0</v>
      </c>
      <c r="O306">
        <v>0</v>
      </c>
      <c r="P306">
        <v>0</v>
      </c>
      <c r="Q306" s="86">
        <v>0</v>
      </c>
    </row>
    <row r="307" spans="1:17" x14ac:dyDescent="0.2">
      <c r="A307" s="80">
        <v>45748</v>
      </c>
      <c r="B307" s="81">
        <f>+[1]Listen!C303</f>
        <v>0</v>
      </c>
      <c r="C307" s="85"/>
      <c r="D307">
        <f t="shared" si="33"/>
        <v>0</v>
      </c>
      <c r="E307">
        <v>0</v>
      </c>
      <c r="F307">
        <v>0</v>
      </c>
      <c r="G307">
        <f t="shared" si="34"/>
        <v>0</v>
      </c>
      <c r="H307">
        <v>0</v>
      </c>
      <c r="I307">
        <v>0</v>
      </c>
      <c r="J307">
        <f t="shared" si="35"/>
        <v>0</v>
      </c>
      <c r="K307" s="111">
        <v>0</v>
      </c>
      <c r="L307">
        <v>0</v>
      </c>
      <c r="M307" s="84">
        <v>0</v>
      </c>
      <c r="N307">
        <f t="shared" si="36"/>
        <v>0</v>
      </c>
      <c r="O307">
        <v>0</v>
      </c>
      <c r="P307">
        <v>0</v>
      </c>
      <c r="Q307" s="86">
        <v>0</v>
      </c>
    </row>
    <row r="308" spans="1:17" x14ac:dyDescent="0.2">
      <c r="A308" s="80">
        <v>45778</v>
      </c>
      <c r="B308" s="81">
        <f>+[1]Listen!C304</f>
        <v>0</v>
      </c>
      <c r="C308" s="85"/>
      <c r="D308">
        <f t="shared" si="33"/>
        <v>0</v>
      </c>
      <c r="E308">
        <v>0</v>
      </c>
      <c r="F308">
        <v>0</v>
      </c>
      <c r="G308">
        <f t="shared" si="34"/>
        <v>0</v>
      </c>
      <c r="H308">
        <v>0</v>
      </c>
      <c r="I308">
        <v>0</v>
      </c>
      <c r="J308">
        <f t="shared" si="35"/>
        <v>0</v>
      </c>
      <c r="K308" s="111">
        <v>0</v>
      </c>
      <c r="L308">
        <v>0</v>
      </c>
      <c r="M308" s="84">
        <v>0</v>
      </c>
      <c r="N308">
        <f t="shared" si="36"/>
        <v>0</v>
      </c>
      <c r="O308">
        <v>0</v>
      </c>
      <c r="P308">
        <v>0</v>
      </c>
      <c r="Q308" s="86">
        <v>0</v>
      </c>
    </row>
    <row r="309" spans="1:17" x14ac:dyDescent="0.2">
      <c r="A309" s="80">
        <v>45809</v>
      </c>
      <c r="B309" s="81">
        <f>+[1]Listen!C305</f>
        <v>0</v>
      </c>
      <c r="C309" s="85"/>
      <c r="D309">
        <f t="shared" si="33"/>
        <v>0</v>
      </c>
      <c r="E309">
        <v>0</v>
      </c>
      <c r="F309">
        <v>0</v>
      </c>
      <c r="G309">
        <f t="shared" si="34"/>
        <v>0</v>
      </c>
      <c r="H309">
        <v>0</v>
      </c>
      <c r="I309">
        <v>0</v>
      </c>
      <c r="J309">
        <f t="shared" si="35"/>
        <v>0</v>
      </c>
      <c r="K309" s="111">
        <v>0</v>
      </c>
      <c r="L309">
        <v>0</v>
      </c>
      <c r="M309" s="84">
        <v>0</v>
      </c>
      <c r="N309">
        <f t="shared" si="36"/>
        <v>0</v>
      </c>
      <c r="O309">
        <v>0</v>
      </c>
      <c r="P309">
        <v>0</v>
      </c>
      <c r="Q309" s="86">
        <v>0</v>
      </c>
    </row>
    <row r="310" spans="1:17" x14ac:dyDescent="0.2">
      <c r="A310" s="80">
        <v>45839</v>
      </c>
      <c r="B310" s="81">
        <f>+[1]Listen!C306</f>
        <v>0</v>
      </c>
      <c r="C310" s="85"/>
      <c r="D310">
        <f t="shared" si="33"/>
        <v>0</v>
      </c>
      <c r="E310">
        <v>0</v>
      </c>
      <c r="F310">
        <v>0</v>
      </c>
      <c r="G310">
        <f t="shared" si="34"/>
        <v>0</v>
      </c>
      <c r="H310">
        <v>0</v>
      </c>
      <c r="I310">
        <v>0</v>
      </c>
      <c r="J310">
        <f t="shared" si="35"/>
        <v>0</v>
      </c>
      <c r="K310" s="111">
        <v>0</v>
      </c>
      <c r="L310">
        <v>0</v>
      </c>
      <c r="M310" s="84">
        <v>0</v>
      </c>
      <c r="N310">
        <f t="shared" si="36"/>
        <v>0</v>
      </c>
      <c r="O310">
        <v>0</v>
      </c>
      <c r="P310">
        <v>0</v>
      </c>
      <c r="Q310" s="86">
        <v>0</v>
      </c>
    </row>
    <row r="311" spans="1:17" x14ac:dyDescent="0.2">
      <c r="A311" s="80">
        <v>45870</v>
      </c>
      <c r="B311" s="81">
        <f>+[1]Listen!C307</f>
        <v>0</v>
      </c>
      <c r="C311" s="85"/>
      <c r="D311">
        <f t="shared" si="33"/>
        <v>0</v>
      </c>
      <c r="E311">
        <v>0</v>
      </c>
      <c r="F311">
        <v>0</v>
      </c>
      <c r="G311">
        <f t="shared" si="34"/>
        <v>0</v>
      </c>
      <c r="H311">
        <v>0</v>
      </c>
      <c r="I311">
        <v>0</v>
      </c>
      <c r="J311">
        <f t="shared" si="35"/>
        <v>0</v>
      </c>
      <c r="K311" s="111">
        <v>0</v>
      </c>
      <c r="L311">
        <v>0</v>
      </c>
      <c r="M311" s="84">
        <v>0</v>
      </c>
      <c r="N311">
        <f t="shared" si="36"/>
        <v>0</v>
      </c>
      <c r="O311">
        <v>0</v>
      </c>
      <c r="P311">
        <v>0</v>
      </c>
      <c r="Q311" s="86">
        <v>0</v>
      </c>
    </row>
    <row r="312" spans="1:17" x14ac:dyDescent="0.2">
      <c r="A312" s="80">
        <v>45901</v>
      </c>
      <c r="B312" s="81">
        <f>+[1]Listen!C308</f>
        <v>0</v>
      </c>
      <c r="C312" s="85"/>
      <c r="D312">
        <f t="shared" si="33"/>
        <v>0</v>
      </c>
      <c r="E312">
        <v>0</v>
      </c>
      <c r="F312">
        <v>0</v>
      </c>
      <c r="G312">
        <f t="shared" si="34"/>
        <v>0</v>
      </c>
      <c r="H312">
        <v>0</v>
      </c>
      <c r="I312">
        <v>0</v>
      </c>
      <c r="J312">
        <f t="shared" si="35"/>
        <v>0</v>
      </c>
      <c r="K312" s="111">
        <v>0</v>
      </c>
      <c r="L312">
        <v>0</v>
      </c>
      <c r="M312" s="84">
        <v>0</v>
      </c>
      <c r="N312">
        <f t="shared" si="36"/>
        <v>0</v>
      </c>
      <c r="O312">
        <v>0</v>
      </c>
      <c r="P312">
        <v>0</v>
      </c>
      <c r="Q312" s="86">
        <v>0</v>
      </c>
    </row>
    <row r="313" spans="1:17" x14ac:dyDescent="0.2">
      <c r="A313" s="80">
        <v>45931</v>
      </c>
      <c r="B313" s="81">
        <f>+[1]Listen!C309</f>
        <v>0</v>
      </c>
      <c r="C313" s="85"/>
      <c r="D313">
        <f t="shared" si="33"/>
        <v>0</v>
      </c>
      <c r="E313">
        <v>0</v>
      </c>
      <c r="F313">
        <v>0</v>
      </c>
      <c r="G313">
        <f t="shared" si="34"/>
        <v>0</v>
      </c>
      <c r="H313">
        <v>0</v>
      </c>
      <c r="I313">
        <v>0</v>
      </c>
      <c r="J313">
        <f t="shared" si="35"/>
        <v>0</v>
      </c>
      <c r="K313" s="111">
        <v>0</v>
      </c>
      <c r="L313">
        <v>0</v>
      </c>
      <c r="M313" s="84">
        <v>0</v>
      </c>
      <c r="N313">
        <f t="shared" si="36"/>
        <v>0</v>
      </c>
      <c r="O313">
        <v>0</v>
      </c>
      <c r="P313">
        <v>0</v>
      </c>
      <c r="Q313" s="86">
        <v>0</v>
      </c>
    </row>
    <row r="314" spans="1:17" x14ac:dyDescent="0.2">
      <c r="A314" s="80">
        <v>45962</v>
      </c>
      <c r="B314" s="81">
        <f>+[1]Listen!C310</f>
        <v>0</v>
      </c>
      <c r="C314" s="85"/>
      <c r="D314">
        <f t="shared" si="33"/>
        <v>0</v>
      </c>
      <c r="E314">
        <v>0</v>
      </c>
      <c r="F314">
        <v>0</v>
      </c>
      <c r="G314">
        <f t="shared" si="34"/>
        <v>0</v>
      </c>
      <c r="H314">
        <v>0</v>
      </c>
      <c r="I314">
        <v>0</v>
      </c>
      <c r="J314">
        <f t="shared" si="35"/>
        <v>0</v>
      </c>
      <c r="K314" s="111">
        <v>0</v>
      </c>
      <c r="L314">
        <v>0</v>
      </c>
      <c r="M314" s="84">
        <v>0</v>
      </c>
      <c r="N314">
        <f t="shared" si="36"/>
        <v>0</v>
      </c>
      <c r="O314">
        <v>0</v>
      </c>
      <c r="P314">
        <v>0</v>
      </c>
      <c r="Q314" s="86">
        <v>0</v>
      </c>
    </row>
    <row r="315" spans="1:17" x14ac:dyDescent="0.2">
      <c r="A315" s="80">
        <v>45992</v>
      </c>
      <c r="B315" s="81">
        <f>+[1]Listen!C311</f>
        <v>0</v>
      </c>
      <c r="C315" s="85"/>
      <c r="D315">
        <f t="shared" si="33"/>
        <v>0</v>
      </c>
      <c r="E315">
        <v>0</v>
      </c>
      <c r="F315">
        <v>0</v>
      </c>
      <c r="G315">
        <f t="shared" si="34"/>
        <v>0</v>
      </c>
      <c r="H315">
        <v>0</v>
      </c>
      <c r="I315">
        <v>0</v>
      </c>
      <c r="J315">
        <f t="shared" si="35"/>
        <v>0</v>
      </c>
      <c r="K315" s="111">
        <v>0</v>
      </c>
      <c r="L315">
        <v>0</v>
      </c>
      <c r="M315" s="84">
        <v>0</v>
      </c>
      <c r="N315">
        <f t="shared" si="36"/>
        <v>0</v>
      </c>
      <c r="O315">
        <v>0</v>
      </c>
      <c r="P315">
        <v>0</v>
      </c>
      <c r="Q315" s="86">
        <v>0</v>
      </c>
    </row>
    <row r="316" spans="1:17" x14ac:dyDescent="0.2">
      <c r="A316" s="80">
        <v>46023</v>
      </c>
      <c r="B316" s="81">
        <f>+[1]Listen!C312</f>
        <v>0</v>
      </c>
      <c r="C316" s="85"/>
      <c r="D316">
        <f t="shared" si="33"/>
        <v>0</v>
      </c>
      <c r="E316">
        <v>0</v>
      </c>
      <c r="F316">
        <v>0</v>
      </c>
      <c r="G316">
        <f t="shared" si="34"/>
        <v>0</v>
      </c>
      <c r="H316">
        <v>0</v>
      </c>
      <c r="I316">
        <v>0</v>
      </c>
      <c r="J316">
        <f t="shared" si="35"/>
        <v>0</v>
      </c>
      <c r="K316" s="111">
        <v>0</v>
      </c>
      <c r="L316">
        <v>0</v>
      </c>
      <c r="M316" s="84">
        <v>0</v>
      </c>
      <c r="N316">
        <f t="shared" si="36"/>
        <v>0</v>
      </c>
      <c r="O316">
        <v>0</v>
      </c>
      <c r="P316">
        <v>0</v>
      </c>
      <c r="Q316" s="86">
        <v>0</v>
      </c>
    </row>
    <row r="317" spans="1:17" x14ac:dyDescent="0.2">
      <c r="A317" s="80">
        <v>46054</v>
      </c>
      <c r="B317" s="81">
        <f>+[1]Listen!C313</f>
        <v>0</v>
      </c>
      <c r="C317" s="85"/>
      <c r="D317">
        <f t="shared" si="33"/>
        <v>0</v>
      </c>
      <c r="E317">
        <v>0</v>
      </c>
      <c r="F317">
        <v>0</v>
      </c>
      <c r="G317">
        <f t="shared" si="34"/>
        <v>0</v>
      </c>
      <c r="H317">
        <v>0</v>
      </c>
      <c r="I317">
        <v>0</v>
      </c>
      <c r="J317">
        <f t="shared" si="35"/>
        <v>0</v>
      </c>
      <c r="K317" s="111">
        <v>0</v>
      </c>
      <c r="L317">
        <v>0</v>
      </c>
      <c r="M317" s="84">
        <v>0</v>
      </c>
      <c r="N317">
        <f t="shared" si="36"/>
        <v>0</v>
      </c>
      <c r="O317">
        <v>0</v>
      </c>
      <c r="P317">
        <v>0</v>
      </c>
      <c r="Q317" s="86">
        <v>0</v>
      </c>
    </row>
    <row r="318" spans="1:17" x14ac:dyDescent="0.2">
      <c r="A318" s="80">
        <v>46082</v>
      </c>
      <c r="B318" s="81">
        <f>+[1]Listen!C314</f>
        <v>0</v>
      </c>
      <c r="C318" s="85"/>
      <c r="D318">
        <f t="shared" si="33"/>
        <v>0</v>
      </c>
      <c r="E318">
        <v>0</v>
      </c>
      <c r="F318">
        <v>0</v>
      </c>
      <c r="G318">
        <f t="shared" si="34"/>
        <v>0</v>
      </c>
      <c r="H318">
        <v>0</v>
      </c>
      <c r="I318">
        <v>0</v>
      </c>
      <c r="J318">
        <f t="shared" si="35"/>
        <v>0</v>
      </c>
      <c r="K318" s="111">
        <v>0</v>
      </c>
      <c r="L318">
        <v>0</v>
      </c>
      <c r="M318" s="84">
        <v>0</v>
      </c>
      <c r="N318">
        <f t="shared" si="36"/>
        <v>0</v>
      </c>
      <c r="O318">
        <v>0</v>
      </c>
      <c r="P318">
        <v>0</v>
      </c>
      <c r="Q318" s="86">
        <v>0</v>
      </c>
    </row>
    <row r="319" spans="1:17" x14ac:dyDescent="0.2">
      <c r="A319" s="80">
        <v>46113</v>
      </c>
      <c r="B319" s="81">
        <f>+[1]Listen!C315</f>
        <v>0</v>
      </c>
      <c r="C319" s="85"/>
      <c r="D319">
        <f t="shared" si="33"/>
        <v>0</v>
      </c>
      <c r="E319">
        <v>0</v>
      </c>
      <c r="F319">
        <v>0</v>
      </c>
      <c r="G319">
        <f t="shared" si="34"/>
        <v>0</v>
      </c>
      <c r="H319">
        <v>0</v>
      </c>
      <c r="I319">
        <v>0</v>
      </c>
      <c r="J319">
        <f t="shared" si="35"/>
        <v>0</v>
      </c>
      <c r="K319" s="111">
        <v>0</v>
      </c>
      <c r="L319">
        <v>0</v>
      </c>
      <c r="M319" s="84">
        <v>0</v>
      </c>
      <c r="N319">
        <f t="shared" si="36"/>
        <v>0</v>
      </c>
      <c r="O319">
        <v>0</v>
      </c>
      <c r="P319">
        <v>0</v>
      </c>
      <c r="Q319" s="86">
        <v>0</v>
      </c>
    </row>
    <row r="320" spans="1:17" x14ac:dyDescent="0.2">
      <c r="A320" s="80">
        <v>46143</v>
      </c>
      <c r="B320" s="81">
        <f>+[1]Listen!C316</f>
        <v>0</v>
      </c>
      <c r="C320" s="85"/>
      <c r="D320">
        <f t="shared" si="33"/>
        <v>0</v>
      </c>
      <c r="E320">
        <v>0</v>
      </c>
      <c r="F320">
        <v>0</v>
      </c>
      <c r="G320">
        <f t="shared" si="34"/>
        <v>0</v>
      </c>
      <c r="H320">
        <v>0</v>
      </c>
      <c r="I320">
        <v>0</v>
      </c>
      <c r="J320">
        <f t="shared" si="35"/>
        <v>0</v>
      </c>
      <c r="K320" s="111">
        <v>0</v>
      </c>
      <c r="L320">
        <v>0</v>
      </c>
      <c r="M320" s="84">
        <v>0</v>
      </c>
      <c r="N320">
        <f t="shared" si="36"/>
        <v>0</v>
      </c>
      <c r="O320">
        <v>0</v>
      </c>
      <c r="P320">
        <v>0</v>
      </c>
      <c r="Q320" s="86">
        <v>0</v>
      </c>
    </row>
    <row r="321" spans="1:17" x14ac:dyDescent="0.2">
      <c r="A321" s="80">
        <v>46174</v>
      </c>
      <c r="B321" s="81">
        <f>+[1]Listen!C317</f>
        <v>0</v>
      </c>
      <c r="C321" s="85"/>
      <c r="D321">
        <f t="shared" si="33"/>
        <v>0</v>
      </c>
      <c r="E321">
        <v>0</v>
      </c>
      <c r="F321">
        <v>0</v>
      </c>
      <c r="G321">
        <f t="shared" si="34"/>
        <v>0</v>
      </c>
      <c r="H321">
        <v>0</v>
      </c>
      <c r="I321">
        <v>0</v>
      </c>
      <c r="J321">
        <f t="shared" si="35"/>
        <v>0</v>
      </c>
      <c r="K321" s="111">
        <v>0</v>
      </c>
      <c r="L321">
        <v>0</v>
      </c>
      <c r="M321" s="84">
        <v>0</v>
      </c>
      <c r="N321">
        <f t="shared" si="36"/>
        <v>0</v>
      </c>
      <c r="O321">
        <v>0</v>
      </c>
      <c r="P321">
        <v>0</v>
      </c>
      <c r="Q321" s="86">
        <v>0</v>
      </c>
    </row>
    <row r="322" spans="1:17" x14ac:dyDescent="0.2">
      <c r="A322" s="80">
        <v>46204</v>
      </c>
      <c r="B322" s="81">
        <f>+[1]Listen!C318</f>
        <v>0</v>
      </c>
      <c r="C322" s="85"/>
      <c r="D322">
        <f t="shared" si="33"/>
        <v>0</v>
      </c>
      <c r="E322">
        <v>0</v>
      </c>
      <c r="F322">
        <v>0</v>
      </c>
      <c r="G322">
        <f t="shared" si="34"/>
        <v>0</v>
      </c>
      <c r="H322">
        <v>0</v>
      </c>
      <c r="I322">
        <v>0</v>
      </c>
      <c r="J322">
        <f t="shared" si="35"/>
        <v>0</v>
      </c>
      <c r="K322" s="111">
        <v>0</v>
      </c>
      <c r="L322">
        <v>0</v>
      </c>
      <c r="M322" s="84">
        <v>0</v>
      </c>
      <c r="N322">
        <f t="shared" si="36"/>
        <v>0</v>
      </c>
      <c r="O322">
        <v>0</v>
      </c>
      <c r="P322">
        <v>0</v>
      </c>
      <c r="Q322" s="86">
        <v>0</v>
      </c>
    </row>
    <row r="323" spans="1:17" x14ac:dyDescent="0.2">
      <c r="A323" s="80">
        <v>46235</v>
      </c>
      <c r="B323" s="81">
        <f>+[1]Listen!C319</f>
        <v>0</v>
      </c>
      <c r="C323" s="85"/>
      <c r="D323">
        <f t="shared" si="33"/>
        <v>0</v>
      </c>
      <c r="E323">
        <v>0</v>
      </c>
      <c r="F323">
        <v>0</v>
      </c>
      <c r="G323">
        <f t="shared" si="34"/>
        <v>0</v>
      </c>
      <c r="H323">
        <v>0</v>
      </c>
      <c r="I323">
        <v>0</v>
      </c>
      <c r="J323">
        <f t="shared" si="35"/>
        <v>0</v>
      </c>
      <c r="K323" s="111">
        <v>0</v>
      </c>
      <c r="L323">
        <v>0</v>
      </c>
      <c r="M323" s="84">
        <v>0</v>
      </c>
      <c r="N323">
        <f t="shared" si="36"/>
        <v>0</v>
      </c>
      <c r="O323">
        <v>0</v>
      </c>
      <c r="P323">
        <v>0</v>
      </c>
      <c r="Q323" s="86">
        <v>0</v>
      </c>
    </row>
    <row r="324" spans="1:17" x14ac:dyDescent="0.2">
      <c r="A324" s="80">
        <v>46266</v>
      </c>
      <c r="B324" s="81">
        <f>+[1]Listen!C320</f>
        <v>0</v>
      </c>
      <c r="C324" s="85"/>
      <c r="D324">
        <f t="shared" si="33"/>
        <v>0</v>
      </c>
      <c r="E324">
        <v>0</v>
      </c>
      <c r="F324">
        <v>0</v>
      </c>
      <c r="G324">
        <f t="shared" si="34"/>
        <v>0</v>
      </c>
      <c r="H324">
        <v>0</v>
      </c>
      <c r="I324">
        <v>0</v>
      </c>
      <c r="J324">
        <f t="shared" si="35"/>
        <v>0</v>
      </c>
      <c r="K324" s="111">
        <v>0</v>
      </c>
      <c r="L324">
        <v>0</v>
      </c>
      <c r="M324" s="84">
        <v>0</v>
      </c>
      <c r="N324">
        <f t="shared" si="36"/>
        <v>0</v>
      </c>
      <c r="O324">
        <v>0</v>
      </c>
      <c r="P324">
        <v>0</v>
      </c>
      <c r="Q324" s="86">
        <v>0</v>
      </c>
    </row>
    <row r="325" spans="1:17" x14ac:dyDescent="0.2">
      <c r="A325" s="80">
        <v>46296</v>
      </c>
      <c r="B325" s="81">
        <f>+[1]Listen!C321</f>
        <v>0</v>
      </c>
      <c r="C325" s="85"/>
      <c r="D325">
        <f t="shared" si="33"/>
        <v>0</v>
      </c>
      <c r="E325">
        <v>0</v>
      </c>
      <c r="F325">
        <v>0</v>
      </c>
      <c r="G325">
        <f t="shared" si="34"/>
        <v>0</v>
      </c>
      <c r="H325">
        <v>0</v>
      </c>
      <c r="I325">
        <v>0</v>
      </c>
      <c r="J325">
        <f t="shared" si="35"/>
        <v>0</v>
      </c>
      <c r="K325" s="111">
        <v>0</v>
      </c>
      <c r="L325">
        <v>0</v>
      </c>
      <c r="M325" s="84">
        <v>0</v>
      </c>
      <c r="N325">
        <f t="shared" si="36"/>
        <v>0</v>
      </c>
      <c r="O325">
        <v>0</v>
      </c>
      <c r="P325">
        <v>0</v>
      </c>
      <c r="Q325" s="86">
        <v>0</v>
      </c>
    </row>
    <row r="326" spans="1:17" x14ac:dyDescent="0.2">
      <c r="A326" s="80">
        <v>46327</v>
      </c>
      <c r="B326" s="81">
        <f>+[1]Listen!C322</f>
        <v>0</v>
      </c>
      <c r="C326" s="85"/>
      <c r="D326">
        <f t="shared" si="33"/>
        <v>0</v>
      </c>
      <c r="E326">
        <v>0</v>
      </c>
      <c r="F326">
        <v>0</v>
      </c>
      <c r="G326">
        <f t="shared" si="34"/>
        <v>0</v>
      </c>
      <c r="H326">
        <v>0</v>
      </c>
      <c r="I326">
        <v>0</v>
      </c>
      <c r="J326">
        <f t="shared" si="35"/>
        <v>0</v>
      </c>
      <c r="K326" s="111">
        <v>0</v>
      </c>
      <c r="L326">
        <v>0</v>
      </c>
      <c r="M326" s="84">
        <v>0</v>
      </c>
      <c r="N326">
        <f t="shared" si="36"/>
        <v>0</v>
      </c>
      <c r="O326">
        <v>0</v>
      </c>
      <c r="P326">
        <v>0</v>
      </c>
      <c r="Q326" s="86">
        <v>0</v>
      </c>
    </row>
    <row r="327" spans="1:17" x14ac:dyDescent="0.2">
      <c r="A327" s="80">
        <v>46357</v>
      </c>
      <c r="B327" s="81">
        <f>+[1]Listen!C323</f>
        <v>0</v>
      </c>
      <c r="C327" s="85"/>
      <c r="D327">
        <f t="shared" si="33"/>
        <v>0</v>
      </c>
      <c r="E327">
        <v>0</v>
      </c>
      <c r="F327">
        <v>0</v>
      </c>
      <c r="G327">
        <f t="shared" si="34"/>
        <v>0</v>
      </c>
      <c r="H327">
        <v>0</v>
      </c>
      <c r="I327">
        <v>0</v>
      </c>
      <c r="J327">
        <f t="shared" si="35"/>
        <v>0</v>
      </c>
      <c r="K327" s="111">
        <v>0</v>
      </c>
      <c r="L327">
        <v>0</v>
      </c>
      <c r="M327" s="84">
        <v>0</v>
      </c>
      <c r="N327">
        <f t="shared" si="36"/>
        <v>0</v>
      </c>
      <c r="O327">
        <v>0</v>
      </c>
      <c r="P327">
        <v>0</v>
      </c>
      <c r="Q327" s="86">
        <v>0</v>
      </c>
    </row>
    <row r="328" spans="1:17" x14ac:dyDescent="0.2">
      <c r="A328" s="80">
        <v>46388</v>
      </c>
      <c r="B328" s="81">
        <f>+[1]Listen!C324</f>
        <v>0</v>
      </c>
      <c r="C328" s="85"/>
      <c r="D328">
        <f t="shared" si="33"/>
        <v>0</v>
      </c>
      <c r="E328">
        <v>0</v>
      </c>
      <c r="F328">
        <v>0</v>
      </c>
      <c r="G328">
        <f t="shared" si="34"/>
        <v>0</v>
      </c>
      <c r="H328">
        <v>0</v>
      </c>
      <c r="I328">
        <v>0</v>
      </c>
      <c r="J328">
        <f t="shared" si="35"/>
        <v>0</v>
      </c>
      <c r="K328" s="111">
        <v>0</v>
      </c>
      <c r="L328">
        <v>0</v>
      </c>
      <c r="M328" s="84">
        <v>0</v>
      </c>
      <c r="N328">
        <f t="shared" si="36"/>
        <v>0</v>
      </c>
      <c r="O328">
        <v>0</v>
      </c>
      <c r="P328">
        <v>0</v>
      </c>
      <c r="Q328" s="86">
        <v>0</v>
      </c>
    </row>
    <row r="329" spans="1:17" x14ac:dyDescent="0.2">
      <c r="A329" s="80">
        <v>46419</v>
      </c>
      <c r="B329" s="81">
        <f>+[1]Listen!C325</f>
        <v>0</v>
      </c>
      <c r="C329" s="85"/>
      <c r="D329">
        <f t="shared" si="33"/>
        <v>0</v>
      </c>
      <c r="E329">
        <v>0</v>
      </c>
      <c r="F329">
        <v>0</v>
      </c>
      <c r="G329">
        <f t="shared" si="34"/>
        <v>0</v>
      </c>
      <c r="H329">
        <v>0</v>
      </c>
      <c r="I329">
        <v>0</v>
      </c>
      <c r="J329">
        <f t="shared" si="35"/>
        <v>0</v>
      </c>
      <c r="K329" s="111">
        <v>0</v>
      </c>
      <c r="L329">
        <v>0</v>
      </c>
      <c r="M329" s="84">
        <v>0</v>
      </c>
      <c r="N329">
        <f t="shared" si="36"/>
        <v>0</v>
      </c>
      <c r="O329">
        <v>0</v>
      </c>
      <c r="P329">
        <v>0</v>
      </c>
      <c r="Q329" s="86">
        <v>0</v>
      </c>
    </row>
    <row r="330" spans="1:17" x14ac:dyDescent="0.2">
      <c r="A330" s="80">
        <v>46447</v>
      </c>
      <c r="B330" s="81">
        <f>+[1]Listen!C326</f>
        <v>0</v>
      </c>
      <c r="C330" s="85"/>
      <c r="D330">
        <f t="shared" ref="D330:D363" si="37">E330+F330</f>
        <v>0</v>
      </c>
      <c r="E330">
        <v>0</v>
      </c>
      <c r="F330">
        <v>0</v>
      </c>
      <c r="G330">
        <f t="shared" ref="G330:G363" si="38">H330+I330</f>
        <v>0</v>
      </c>
      <c r="H330">
        <v>0</v>
      </c>
      <c r="I330">
        <v>0</v>
      </c>
      <c r="J330">
        <f t="shared" ref="J330:J363" si="39">L330+M330</f>
        <v>0</v>
      </c>
      <c r="K330" s="111">
        <v>0</v>
      </c>
      <c r="L330">
        <v>0</v>
      </c>
      <c r="M330" s="84">
        <v>0</v>
      </c>
      <c r="N330">
        <f t="shared" ref="N330:N363" si="40">O330+P330</f>
        <v>0</v>
      </c>
      <c r="O330">
        <v>0</v>
      </c>
      <c r="P330">
        <v>0</v>
      </c>
      <c r="Q330" s="86">
        <v>0</v>
      </c>
    </row>
    <row r="331" spans="1:17" x14ac:dyDescent="0.2">
      <c r="A331" s="80">
        <v>46478</v>
      </c>
      <c r="B331" s="81">
        <f>+[1]Listen!C327</f>
        <v>0</v>
      </c>
      <c r="C331" s="85"/>
      <c r="D331">
        <f t="shared" si="37"/>
        <v>0</v>
      </c>
      <c r="E331">
        <v>0</v>
      </c>
      <c r="F331">
        <v>0</v>
      </c>
      <c r="G331">
        <f t="shared" si="38"/>
        <v>0</v>
      </c>
      <c r="H331">
        <v>0</v>
      </c>
      <c r="I331">
        <v>0</v>
      </c>
      <c r="J331">
        <f t="shared" si="39"/>
        <v>0</v>
      </c>
      <c r="K331" s="111">
        <v>0</v>
      </c>
      <c r="L331">
        <v>0</v>
      </c>
      <c r="M331" s="84">
        <v>0</v>
      </c>
      <c r="N331">
        <f t="shared" si="40"/>
        <v>0</v>
      </c>
      <c r="O331">
        <v>0</v>
      </c>
      <c r="P331">
        <v>0</v>
      </c>
      <c r="Q331" s="86">
        <v>0</v>
      </c>
    </row>
    <row r="332" spans="1:17" x14ac:dyDescent="0.2">
      <c r="A332" s="80">
        <v>46508</v>
      </c>
      <c r="B332" s="81">
        <f>+[1]Listen!C328</f>
        <v>0</v>
      </c>
      <c r="C332" s="85"/>
      <c r="D332">
        <f t="shared" si="37"/>
        <v>0</v>
      </c>
      <c r="E332">
        <v>0</v>
      </c>
      <c r="F332">
        <v>0</v>
      </c>
      <c r="G332">
        <f t="shared" si="38"/>
        <v>0</v>
      </c>
      <c r="H332">
        <v>0</v>
      </c>
      <c r="I332">
        <v>0</v>
      </c>
      <c r="J332">
        <f t="shared" si="39"/>
        <v>0</v>
      </c>
      <c r="K332" s="111">
        <v>0</v>
      </c>
      <c r="L332">
        <v>0</v>
      </c>
      <c r="M332" s="84">
        <v>0</v>
      </c>
      <c r="N332">
        <f t="shared" si="40"/>
        <v>0</v>
      </c>
      <c r="O332">
        <v>0</v>
      </c>
      <c r="P332">
        <v>0</v>
      </c>
      <c r="Q332" s="86">
        <v>0</v>
      </c>
    </row>
    <row r="333" spans="1:17" x14ac:dyDescent="0.2">
      <c r="A333" s="80">
        <v>46539</v>
      </c>
      <c r="B333" s="81">
        <f>+[1]Listen!C329</f>
        <v>0</v>
      </c>
      <c r="C333" s="85"/>
      <c r="D333">
        <f t="shared" si="37"/>
        <v>0</v>
      </c>
      <c r="E333">
        <v>0</v>
      </c>
      <c r="F333">
        <v>0</v>
      </c>
      <c r="G333">
        <f t="shared" si="38"/>
        <v>0</v>
      </c>
      <c r="H333">
        <v>0</v>
      </c>
      <c r="I333">
        <v>0</v>
      </c>
      <c r="J333">
        <f t="shared" si="39"/>
        <v>0</v>
      </c>
      <c r="K333" s="111">
        <v>0</v>
      </c>
      <c r="L333">
        <v>0</v>
      </c>
      <c r="M333" s="84">
        <v>0</v>
      </c>
      <c r="N333">
        <f t="shared" si="40"/>
        <v>0</v>
      </c>
      <c r="O333">
        <v>0</v>
      </c>
      <c r="P333">
        <v>0</v>
      </c>
      <c r="Q333" s="86">
        <v>0</v>
      </c>
    </row>
    <row r="334" spans="1:17" x14ac:dyDescent="0.2">
      <c r="A334" s="80">
        <v>46569</v>
      </c>
      <c r="B334" s="81">
        <f>+[1]Listen!C330</f>
        <v>0</v>
      </c>
      <c r="C334" s="85"/>
      <c r="D334">
        <f t="shared" si="37"/>
        <v>0</v>
      </c>
      <c r="E334">
        <v>0</v>
      </c>
      <c r="F334">
        <v>0</v>
      </c>
      <c r="G334">
        <f t="shared" si="38"/>
        <v>0</v>
      </c>
      <c r="H334">
        <v>0</v>
      </c>
      <c r="I334">
        <v>0</v>
      </c>
      <c r="J334">
        <f t="shared" si="39"/>
        <v>0</v>
      </c>
      <c r="K334" s="111">
        <v>0</v>
      </c>
      <c r="L334">
        <v>0</v>
      </c>
      <c r="M334" s="84">
        <v>0</v>
      </c>
      <c r="N334">
        <f t="shared" si="40"/>
        <v>0</v>
      </c>
      <c r="O334">
        <v>0</v>
      </c>
      <c r="P334">
        <v>0</v>
      </c>
      <c r="Q334" s="86">
        <v>0</v>
      </c>
    </row>
    <row r="335" spans="1:17" x14ac:dyDescent="0.2">
      <c r="A335" s="80">
        <v>46600</v>
      </c>
      <c r="B335" s="81">
        <f>+[1]Listen!C331</f>
        <v>0</v>
      </c>
      <c r="C335" s="85"/>
      <c r="D335">
        <f t="shared" si="37"/>
        <v>0</v>
      </c>
      <c r="E335">
        <v>0</v>
      </c>
      <c r="F335">
        <v>0</v>
      </c>
      <c r="G335">
        <f t="shared" si="38"/>
        <v>0</v>
      </c>
      <c r="H335">
        <v>0</v>
      </c>
      <c r="I335">
        <v>0</v>
      </c>
      <c r="J335">
        <f t="shared" si="39"/>
        <v>0</v>
      </c>
      <c r="K335" s="111">
        <v>0</v>
      </c>
      <c r="L335">
        <v>0</v>
      </c>
      <c r="M335" s="84">
        <v>0</v>
      </c>
      <c r="N335">
        <f t="shared" si="40"/>
        <v>0</v>
      </c>
      <c r="O335">
        <v>0</v>
      </c>
      <c r="P335">
        <v>0</v>
      </c>
      <c r="Q335" s="86">
        <v>0</v>
      </c>
    </row>
    <row r="336" spans="1:17" x14ac:dyDescent="0.2">
      <c r="A336" s="80">
        <v>46631</v>
      </c>
      <c r="B336" s="81">
        <f>+[1]Listen!C332</f>
        <v>0</v>
      </c>
      <c r="C336" s="85"/>
      <c r="D336">
        <f t="shared" si="37"/>
        <v>0</v>
      </c>
      <c r="E336">
        <v>0</v>
      </c>
      <c r="F336">
        <v>0</v>
      </c>
      <c r="G336">
        <f t="shared" si="38"/>
        <v>0</v>
      </c>
      <c r="H336">
        <v>0</v>
      </c>
      <c r="I336">
        <v>0</v>
      </c>
      <c r="J336">
        <f t="shared" si="39"/>
        <v>0</v>
      </c>
      <c r="K336" s="111">
        <v>0</v>
      </c>
      <c r="L336">
        <v>0</v>
      </c>
      <c r="M336" s="84">
        <v>0</v>
      </c>
      <c r="N336">
        <f t="shared" si="40"/>
        <v>0</v>
      </c>
      <c r="O336">
        <v>0</v>
      </c>
      <c r="P336">
        <v>0</v>
      </c>
      <c r="Q336" s="86">
        <v>0</v>
      </c>
    </row>
    <row r="337" spans="1:17" x14ac:dyDescent="0.2">
      <c r="A337" s="80">
        <v>46661</v>
      </c>
      <c r="B337" s="81">
        <f>+[1]Listen!C333</f>
        <v>0</v>
      </c>
      <c r="C337" s="85"/>
      <c r="D337">
        <f t="shared" si="37"/>
        <v>0</v>
      </c>
      <c r="E337">
        <v>0</v>
      </c>
      <c r="F337">
        <v>0</v>
      </c>
      <c r="G337">
        <f t="shared" si="38"/>
        <v>0</v>
      </c>
      <c r="H337">
        <v>0</v>
      </c>
      <c r="I337">
        <v>0</v>
      </c>
      <c r="J337">
        <f t="shared" si="39"/>
        <v>0</v>
      </c>
      <c r="K337" s="111">
        <v>0</v>
      </c>
      <c r="L337">
        <v>0</v>
      </c>
      <c r="M337" s="84">
        <v>0</v>
      </c>
      <c r="N337">
        <f t="shared" si="40"/>
        <v>0</v>
      </c>
      <c r="O337">
        <v>0</v>
      </c>
      <c r="P337">
        <v>0</v>
      </c>
      <c r="Q337" s="86">
        <v>0</v>
      </c>
    </row>
    <row r="338" spans="1:17" x14ac:dyDescent="0.2">
      <c r="A338" s="80">
        <v>46692</v>
      </c>
      <c r="B338" s="81">
        <f>+[1]Listen!C334</f>
        <v>0</v>
      </c>
      <c r="C338" s="85"/>
      <c r="D338">
        <f t="shared" si="37"/>
        <v>0</v>
      </c>
      <c r="E338">
        <v>0</v>
      </c>
      <c r="F338">
        <v>0</v>
      </c>
      <c r="G338">
        <f t="shared" si="38"/>
        <v>0</v>
      </c>
      <c r="H338">
        <v>0</v>
      </c>
      <c r="I338">
        <v>0</v>
      </c>
      <c r="J338">
        <f t="shared" si="39"/>
        <v>0</v>
      </c>
      <c r="K338" s="111">
        <v>0</v>
      </c>
      <c r="L338">
        <v>0</v>
      </c>
      <c r="M338" s="84">
        <v>0</v>
      </c>
      <c r="N338">
        <f t="shared" si="40"/>
        <v>0</v>
      </c>
      <c r="O338">
        <v>0</v>
      </c>
      <c r="P338">
        <v>0</v>
      </c>
      <c r="Q338" s="86">
        <v>0</v>
      </c>
    </row>
    <row r="339" spans="1:17" x14ac:dyDescent="0.2">
      <c r="A339" s="80">
        <v>46722</v>
      </c>
      <c r="B339" s="81">
        <f>+[1]Listen!C335</f>
        <v>0</v>
      </c>
      <c r="C339" s="85"/>
      <c r="D339">
        <f t="shared" si="37"/>
        <v>0</v>
      </c>
      <c r="E339">
        <v>0</v>
      </c>
      <c r="F339">
        <v>0</v>
      </c>
      <c r="G339">
        <f t="shared" si="38"/>
        <v>0</v>
      </c>
      <c r="H339">
        <v>0</v>
      </c>
      <c r="I339">
        <v>0</v>
      </c>
      <c r="J339">
        <f t="shared" si="39"/>
        <v>0</v>
      </c>
      <c r="K339" s="111">
        <v>0</v>
      </c>
      <c r="L339">
        <v>0</v>
      </c>
      <c r="M339" s="84">
        <v>0</v>
      </c>
      <c r="N339">
        <f t="shared" si="40"/>
        <v>0</v>
      </c>
      <c r="O339">
        <v>0</v>
      </c>
      <c r="P339">
        <v>0</v>
      </c>
      <c r="Q339" s="86">
        <v>0</v>
      </c>
    </row>
    <row r="340" spans="1:17" x14ac:dyDescent="0.2">
      <c r="A340" s="80">
        <v>46753</v>
      </c>
      <c r="B340" s="81">
        <f>+[1]Listen!C336</f>
        <v>0</v>
      </c>
      <c r="C340" s="85"/>
      <c r="D340">
        <f t="shared" si="37"/>
        <v>0</v>
      </c>
      <c r="E340">
        <v>0</v>
      </c>
      <c r="F340">
        <v>0</v>
      </c>
      <c r="G340">
        <f t="shared" si="38"/>
        <v>0</v>
      </c>
      <c r="H340">
        <v>0</v>
      </c>
      <c r="I340">
        <v>0</v>
      </c>
      <c r="J340">
        <f t="shared" si="39"/>
        <v>0</v>
      </c>
      <c r="K340" s="111">
        <v>0</v>
      </c>
      <c r="L340">
        <v>0</v>
      </c>
      <c r="M340" s="84">
        <v>0</v>
      </c>
      <c r="N340">
        <f t="shared" si="40"/>
        <v>0</v>
      </c>
      <c r="O340">
        <v>0</v>
      </c>
      <c r="P340">
        <v>0</v>
      </c>
      <c r="Q340" s="86">
        <v>0</v>
      </c>
    </row>
    <row r="341" spans="1:17" x14ac:dyDescent="0.2">
      <c r="A341" s="80">
        <v>46784</v>
      </c>
      <c r="B341" s="81">
        <f>+[1]Listen!C337</f>
        <v>0</v>
      </c>
      <c r="C341" s="85"/>
      <c r="D341">
        <f t="shared" si="37"/>
        <v>0</v>
      </c>
      <c r="E341">
        <v>0</v>
      </c>
      <c r="F341">
        <v>0</v>
      </c>
      <c r="G341">
        <f t="shared" si="38"/>
        <v>0</v>
      </c>
      <c r="H341">
        <v>0</v>
      </c>
      <c r="I341">
        <v>0</v>
      </c>
      <c r="J341">
        <f t="shared" si="39"/>
        <v>0</v>
      </c>
      <c r="K341" s="111">
        <v>0</v>
      </c>
      <c r="L341">
        <v>0</v>
      </c>
      <c r="M341" s="84">
        <v>0</v>
      </c>
      <c r="N341">
        <f t="shared" si="40"/>
        <v>0</v>
      </c>
      <c r="O341">
        <v>0</v>
      </c>
      <c r="P341">
        <v>0</v>
      </c>
      <c r="Q341" s="86">
        <v>0</v>
      </c>
    </row>
    <row r="342" spans="1:17" x14ac:dyDescent="0.2">
      <c r="A342" s="80">
        <v>46813</v>
      </c>
      <c r="B342" s="81">
        <f>+[1]Listen!C338</f>
        <v>0</v>
      </c>
      <c r="C342" s="85"/>
      <c r="D342">
        <f t="shared" si="37"/>
        <v>0</v>
      </c>
      <c r="E342">
        <v>0</v>
      </c>
      <c r="F342">
        <v>0</v>
      </c>
      <c r="G342">
        <f t="shared" si="38"/>
        <v>0</v>
      </c>
      <c r="H342">
        <v>0</v>
      </c>
      <c r="I342">
        <v>0</v>
      </c>
      <c r="J342">
        <f t="shared" si="39"/>
        <v>0</v>
      </c>
      <c r="K342" s="111">
        <v>0</v>
      </c>
      <c r="L342">
        <v>0</v>
      </c>
      <c r="M342" s="84">
        <v>0</v>
      </c>
      <c r="N342">
        <f t="shared" si="40"/>
        <v>0</v>
      </c>
      <c r="O342">
        <v>0</v>
      </c>
      <c r="P342">
        <v>0</v>
      </c>
      <c r="Q342" s="86">
        <v>0</v>
      </c>
    </row>
    <row r="343" spans="1:17" x14ac:dyDescent="0.2">
      <c r="A343" s="80">
        <v>46844</v>
      </c>
      <c r="B343" s="81">
        <f>+[1]Listen!C339</f>
        <v>0</v>
      </c>
      <c r="C343" s="85"/>
      <c r="D343">
        <f t="shared" si="37"/>
        <v>0</v>
      </c>
      <c r="E343">
        <v>0</v>
      </c>
      <c r="F343">
        <v>0</v>
      </c>
      <c r="G343">
        <f t="shared" si="38"/>
        <v>0</v>
      </c>
      <c r="H343">
        <v>0</v>
      </c>
      <c r="I343">
        <v>0</v>
      </c>
      <c r="J343">
        <f t="shared" si="39"/>
        <v>0</v>
      </c>
      <c r="K343" s="111">
        <v>0</v>
      </c>
      <c r="L343">
        <v>0</v>
      </c>
      <c r="M343" s="84">
        <v>0</v>
      </c>
      <c r="N343">
        <f t="shared" si="40"/>
        <v>0</v>
      </c>
      <c r="O343">
        <v>0</v>
      </c>
      <c r="P343">
        <v>0</v>
      </c>
      <c r="Q343" s="86">
        <v>0</v>
      </c>
    </row>
    <row r="344" spans="1:17" x14ac:dyDescent="0.2">
      <c r="A344" s="80">
        <v>46874</v>
      </c>
      <c r="B344" s="81">
        <f>+[1]Listen!C340</f>
        <v>0</v>
      </c>
      <c r="C344" s="85"/>
      <c r="D344">
        <f t="shared" si="37"/>
        <v>0</v>
      </c>
      <c r="E344">
        <v>0</v>
      </c>
      <c r="F344">
        <v>0</v>
      </c>
      <c r="G344">
        <f t="shared" si="38"/>
        <v>0</v>
      </c>
      <c r="H344">
        <v>0</v>
      </c>
      <c r="I344">
        <v>0</v>
      </c>
      <c r="J344">
        <f t="shared" si="39"/>
        <v>0</v>
      </c>
      <c r="K344" s="111">
        <v>0</v>
      </c>
      <c r="L344">
        <v>0</v>
      </c>
      <c r="M344" s="84">
        <v>0</v>
      </c>
      <c r="N344">
        <f t="shared" si="40"/>
        <v>0</v>
      </c>
      <c r="O344">
        <v>0</v>
      </c>
      <c r="P344">
        <v>0</v>
      </c>
      <c r="Q344" s="86">
        <v>0</v>
      </c>
    </row>
    <row r="345" spans="1:17" x14ac:dyDescent="0.2">
      <c r="A345" s="80">
        <v>46905</v>
      </c>
      <c r="B345" s="81">
        <f>+[1]Listen!C341</f>
        <v>0</v>
      </c>
      <c r="C345" s="85"/>
      <c r="D345">
        <f t="shared" si="37"/>
        <v>0</v>
      </c>
      <c r="E345">
        <v>0</v>
      </c>
      <c r="F345">
        <v>0</v>
      </c>
      <c r="G345">
        <f t="shared" si="38"/>
        <v>0</v>
      </c>
      <c r="H345">
        <v>0</v>
      </c>
      <c r="I345">
        <v>0</v>
      </c>
      <c r="J345">
        <f t="shared" si="39"/>
        <v>0</v>
      </c>
      <c r="K345" s="111">
        <v>0</v>
      </c>
      <c r="L345">
        <v>0</v>
      </c>
      <c r="M345" s="84">
        <v>0</v>
      </c>
      <c r="N345">
        <f t="shared" si="40"/>
        <v>0</v>
      </c>
      <c r="O345">
        <v>0</v>
      </c>
      <c r="P345">
        <v>0</v>
      </c>
      <c r="Q345" s="86">
        <v>0</v>
      </c>
    </row>
    <row r="346" spans="1:17" x14ac:dyDescent="0.2">
      <c r="A346" s="80">
        <v>46935</v>
      </c>
      <c r="B346" s="81">
        <f>+[1]Listen!C342</f>
        <v>0</v>
      </c>
      <c r="C346" s="85"/>
      <c r="D346">
        <f t="shared" si="37"/>
        <v>0</v>
      </c>
      <c r="E346">
        <v>0</v>
      </c>
      <c r="F346">
        <v>0</v>
      </c>
      <c r="G346">
        <f t="shared" si="38"/>
        <v>0</v>
      </c>
      <c r="H346">
        <v>0</v>
      </c>
      <c r="I346">
        <v>0</v>
      </c>
      <c r="J346">
        <f t="shared" si="39"/>
        <v>0</v>
      </c>
      <c r="K346" s="111">
        <v>0</v>
      </c>
      <c r="L346">
        <v>0</v>
      </c>
      <c r="M346" s="84">
        <v>0</v>
      </c>
      <c r="N346">
        <f t="shared" si="40"/>
        <v>0</v>
      </c>
      <c r="O346">
        <v>0</v>
      </c>
      <c r="P346">
        <v>0</v>
      </c>
      <c r="Q346" s="86">
        <v>0</v>
      </c>
    </row>
    <row r="347" spans="1:17" x14ac:dyDescent="0.2">
      <c r="A347" s="80">
        <v>46966</v>
      </c>
      <c r="B347" s="81">
        <f>+[1]Listen!C343</f>
        <v>0</v>
      </c>
      <c r="C347" s="85"/>
      <c r="D347">
        <f t="shared" si="37"/>
        <v>0</v>
      </c>
      <c r="E347">
        <v>0</v>
      </c>
      <c r="F347">
        <v>0</v>
      </c>
      <c r="G347">
        <f t="shared" si="38"/>
        <v>0</v>
      </c>
      <c r="H347">
        <v>0</v>
      </c>
      <c r="I347">
        <v>0</v>
      </c>
      <c r="J347">
        <f t="shared" si="39"/>
        <v>0</v>
      </c>
      <c r="K347" s="111">
        <v>0</v>
      </c>
      <c r="L347">
        <v>0</v>
      </c>
      <c r="M347" s="84">
        <v>0</v>
      </c>
      <c r="N347">
        <f t="shared" si="40"/>
        <v>0</v>
      </c>
      <c r="O347">
        <v>0</v>
      </c>
      <c r="P347">
        <v>0</v>
      </c>
      <c r="Q347" s="86">
        <v>0</v>
      </c>
    </row>
    <row r="348" spans="1:17" x14ac:dyDescent="0.2">
      <c r="A348" s="80">
        <v>46997</v>
      </c>
      <c r="B348" s="81">
        <f>+[1]Listen!C344</f>
        <v>0</v>
      </c>
      <c r="C348" s="85"/>
      <c r="D348">
        <f t="shared" si="37"/>
        <v>0</v>
      </c>
      <c r="E348">
        <v>0</v>
      </c>
      <c r="F348">
        <v>0</v>
      </c>
      <c r="G348">
        <f t="shared" si="38"/>
        <v>0</v>
      </c>
      <c r="H348">
        <v>0</v>
      </c>
      <c r="I348">
        <v>0</v>
      </c>
      <c r="J348">
        <f t="shared" si="39"/>
        <v>0</v>
      </c>
      <c r="K348" s="111">
        <v>0</v>
      </c>
      <c r="L348">
        <v>0</v>
      </c>
      <c r="M348" s="84">
        <v>0</v>
      </c>
      <c r="N348">
        <f t="shared" si="40"/>
        <v>0</v>
      </c>
      <c r="O348">
        <v>0</v>
      </c>
      <c r="P348">
        <v>0</v>
      </c>
      <c r="Q348" s="86">
        <v>0</v>
      </c>
    </row>
    <row r="349" spans="1:17" x14ac:dyDescent="0.2">
      <c r="A349" s="80">
        <v>47027</v>
      </c>
      <c r="B349" s="81">
        <f>+[1]Listen!C345</f>
        <v>0</v>
      </c>
      <c r="C349" s="85"/>
      <c r="D349">
        <f t="shared" si="37"/>
        <v>0</v>
      </c>
      <c r="E349">
        <v>0</v>
      </c>
      <c r="F349">
        <v>0</v>
      </c>
      <c r="G349">
        <f t="shared" si="38"/>
        <v>0</v>
      </c>
      <c r="H349">
        <v>0</v>
      </c>
      <c r="I349">
        <v>0</v>
      </c>
      <c r="J349">
        <f t="shared" si="39"/>
        <v>0</v>
      </c>
      <c r="K349" s="111">
        <v>0</v>
      </c>
      <c r="L349">
        <v>0</v>
      </c>
      <c r="M349" s="84">
        <v>0</v>
      </c>
      <c r="N349">
        <f t="shared" si="40"/>
        <v>0</v>
      </c>
      <c r="O349">
        <v>0</v>
      </c>
      <c r="P349">
        <v>0</v>
      </c>
      <c r="Q349" s="86">
        <v>0</v>
      </c>
    </row>
    <row r="350" spans="1:17" x14ac:dyDescent="0.2">
      <c r="A350" s="80">
        <v>47058</v>
      </c>
      <c r="B350" s="81">
        <f>+[1]Listen!C346</f>
        <v>0</v>
      </c>
      <c r="C350" s="85"/>
      <c r="D350">
        <f t="shared" si="37"/>
        <v>0</v>
      </c>
      <c r="E350">
        <v>0</v>
      </c>
      <c r="F350">
        <v>0</v>
      </c>
      <c r="G350">
        <f t="shared" si="38"/>
        <v>0</v>
      </c>
      <c r="H350">
        <v>0</v>
      </c>
      <c r="I350">
        <v>0</v>
      </c>
      <c r="J350">
        <f t="shared" si="39"/>
        <v>0</v>
      </c>
      <c r="K350" s="111">
        <v>0</v>
      </c>
      <c r="L350">
        <v>0</v>
      </c>
      <c r="M350" s="84">
        <v>0</v>
      </c>
      <c r="N350">
        <f t="shared" si="40"/>
        <v>0</v>
      </c>
      <c r="O350">
        <v>0</v>
      </c>
      <c r="P350">
        <v>0</v>
      </c>
      <c r="Q350" s="86">
        <v>0</v>
      </c>
    </row>
    <row r="351" spans="1:17" x14ac:dyDescent="0.2">
      <c r="A351" s="80">
        <v>47088</v>
      </c>
      <c r="B351" s="81">
        <f>+[1]Listen!C347</f>
        <v>0</v>
      </c>
      <c r="C351" s="85"/>
      <c r="D351">
        <f t="shared" si="37"/>
        <v>0</v>
      </c>
      <c r="E351">
        <v>0</v>
      </c>
      <c r="F351">
        <v>0</v>
      </c>
      <c r="G351">
        <f t="shared" si="38"/>
        <v>0</v>
      </c>
      <c r="H351">
        <v>0</v>
      </c>
      <c r="I351">
        <v>0</v>
      </c>
      <c r="J351">
        <f t="shared" si="39"/>
        <v>0</v>
      </c>
      <c r="K351" s="111">
        <v>0</v>
      </c>
      <c r="L351">
        <v>0</v>
      </c>
      <c r="M351" s="84">
        <v>0</v>
      </c>
      <c r="N351">
        <f t="shared" si="40"/>
        <v>0</v>
      </c>
      <c r="O351">
        <v>0</v>
      </c>
      <c r="P351">
        <v>0</v>
      </c>
      <c r="Q351" s="86">
        <v>0</v>
      </c>
    </row>
    <row r="352" spans="1:17" x14ac:dyDescent="0.2">
      <c r="A352" s="80">
        <v>47119</v>
      </c>
      <c r="B352" s="81">
        <f>+[1]Listen!C348</f>
        <v>0</v>
      </c>
      <c r="C352" s="85"/>
      <c r="D352">
        <f t="shared" si="37"/>
        <v>0</v>
      </c>
      <c r="E352">
        <v>0</v>
      </c>
      <c r="F352">
        <v>0</v>
      </c>
      <c r="G352">
        <f t="shared" si="38"/>
        <v>0</v>
      </c>
      <c r="H352">
        <v>0</v>
      </c>
      <c r="I352">
        <v>0</v>
      </c>
      <c r="J352">
        <f t="shared" si="39"/>
        <v>0</v>
      </c>
      <c r="K352" s="111">
        <v>0</v>
      </c>
      <c r="L352">
        <v>0</v>
      </c>
      <c r="M352" s="84">
        <v>0</v>
      </c>
      <c r="N352">
        <f t="shared" si="40"/>
        <v>0</v>
      </c>
      <c r="O352">
        <v>0</v>
      </c>
      <c r="P352">
        <v>0</v>
      </c>
      <c r="Q352" s="86">
        <v>0</v>
      </c>
    </row>
    <row r="353" spans="1:17" x14ac:dyDescent="0.2">
      <c r="A353" s="80">
        <v>47150</v>
      </c>
      <c r="B353" s="81">
        <f>+[1]Listen!C349</f>
        <v>0</v>
      </c>
      <c r="C353" s="85"/>
      <c r="D353">
        <f t="shared" si="37"/>
        <v>0</v>
      </c>
      <c r="E353">
        <v>0</v>
      </c>
      <c r="F353">
        <v>0</v>
      </c>
      <c r="G353">
        <f t="shared" si="38"/>
        <v>0</v>
      </c>
      <c r="H353">
        <v>0</v>
      </c>
      <c r="I353">
        <v>0</v>
      </c>
      <c r="J353">
        <f t="shared" si="39"/>
        <v>0</v>
      </c>
      <c r="K353" s="111">
        <v>0</v>
      </c>
      <c r="L353">
        <v>0</v>
      </c>
      <c r="M353" s="84">
        <v>0</v>
      </c>
      <c r="N353">
        <f t="shared" si="40"/>
        <v>0</v>
      </c>
      <c r="O353">
        <v>0</v>
      </c>
      <c r="P353">
        <v>0</v>
      </c>
      <c r="Q353" s="86">
        <v>0</v>
      </c>
    </row>
    <row r="354" spans="1:17" x14ac:dyDescent="0.2">
      <c r="A354" s="80">
        <v>47178</v>
      </c>
      <c r="B354" s="81">
        <f>+[1]Listen!C350</f>
        <v>0</v>
      </c>
      <c r="C354" s="85"/>
      <c r="D354">
        <f t="shared" si="37"/>
        <v>0</v>
      </c>
      <c r="E354">
        <v>0</v>
      </c>
      <c r="F354">
        <v>0</v>
      </c>
      <c r="G354">
        <f t="shared" si="38"/>
        <v>0</v>
      </c>
      <c r="H354">
        <v>0</v>
      </c>
      <c r="I354">
        <v>0</v>
      </c>
      <c r="J354">
        <f t="shared" si="39"/>
        <v>0</v>
      </c>
      <c r="K354" s="111">
        <v>0</v>
      </c>
      <c r="L354">
        <v>0</v>
      </c>
      <c r="M354" s="84">
        <v>0</v>
      </c>
      <c r="N354">
        <f t="shared" si="40"/>
        <v>0</v>
      </c>
      <c r="O354">
        <v>0</v>
      </c>
      <c r="P354">
        <v>0</v>
      </c>
      <c r="Q354" s="86">
        <v>0</v>
      </c>
    </row>
    <row r="355" spans="1:17" x14ac:dyDescent="0.2">
      <c r="A355" s="80">
        <v>47209</v>
      </c>
      <c r="B355" s="81">
        <f>+[1]Listen!C351</f>
        <v>0</v>
      </c>
      <c r="C355" s="85"/>
      <c r="D355">
        <f t="shared" si="37"/>
        <v>0</v>
      </c>
      <c r="E355">
        <v>0</v>
      </c>
      <c r="F355">
        <v>0</v>
      </c>
      <c r="G355">
        <f t="shared" si="38"/>
        <v>0</v>
      </c>
      <c r="H355">
        <v>0</v>
      </c>
      <c r="I355">
        <v>0</v>
      </c>
      <c r="J355">
        <f t="shared" si="39"/>
        <v>0</v>
      </c>
      <c r="K355" s="111">
        <v>0</v>
      </c>
      <c r="L355">
        <v>0</v>
      </c>
      <c r="M355" s="84">
        <v>0</v>
      </c>
      <c r="N355">
        <f t="shared" si="40"/>
        <v>0</v>
      </c>
      <c r="O355">
        <v>0</v>
      </c>
      <c r="P355">
        <v>0</v>
      </c>
      <c r="Q355" s="86">
        <v>0</v>
      </c>
    </row>
    <row r="356" spans="1:17" x14ac:dyDescent="0.2">
      <c r="A356" s="80">
        <v>47239</v>
      </c>
      <c r="B356" s="81">
        <f>+[1]Listen!C352</f>
        <v>0</v>
      </c>
      <c r="C356" s="85"/>
      <c r="D356">
        <f t="shared" si="37"/>
        <v>0</v>
      </c>
      <c r="E356">
        <v>0</v>
      </c>
      <c r="F356">
        <v>0</v>
      </c>
      <c r="G356">
        <f t="shared" si="38"/>
        <v>0</v>
      </c>
      <c r="H356">
        <v>0</v>
      </c>
      <c r="I356">
        <v>0</v>
      </c>
      <c r="J356">
        <f t="shared" si="39"/>
        <v>0</v>
      </c>
      <c r="K356" s="111">
        <v>0</v>
      </c>
      <c r="L356">
        <v>0</v>
      </c>
      <c r="M356" s="84">
        <v>0</v>
      </c>
      <c r="N356">
        <f t="shared" si="40"/>
        <v>0</v>
      </c>
      <c r="O356">
        <v>0</v>
      </c>
      <c r="P356">
        <v>0</v>
      </c>
      <c r="Q356" s="86">
        <v>0</v>
      </c>
    </row>
    <row r="357" spans="1:17" x14ac:dyDescent="0.2">
      <c r="A357" s="80">
        <v>47270</v>
      </c>
      <c r="B357" s="81">
        <f>+[1]Listen!C353</f>
        <v>0</v>
      </c>
      <c r="C357" s="85"/>
      <c r="D357">
        <f t="shared" si="37"/>
        <v>0</v>
      </c>
      <c r="E357">
        <v>0</v>
      </c>
      <c r="F357">
        <v>0</v>
      </c>
      <c r="G357">
        <f t="shared" si="38"/>
        <v>0</v>
      </c>
      <c r="H357">
        <v>0</v>
      </c>
      <c r="I357">
        <v>0</v>
      </c>
      <c r="J357">
        <f t="shared" si="39"/>
        <v>0</v>
      </c>
      <c r="K357" s="111">
        <v>0</v>
      </c>
      <c r="L357">
        <v>0</v>
      </c>
      <c r="M357" s="84">
        <v>0</v>
      </c>
      <c r="N357">
        <f t="shared" si="40"/>
        <v>0</v>
      </c>
      <c r="O357">
        <v>0</v>
      </c>
      <c r="P357">
        <v>0</v>
      </c>
      <c r="Q357" s="86">
        <v>0</v>
      </c>
    </row>
    <row r="358" spans="1:17" x14ac:dyDescent="0.2">
      <c r="A358" s="80">
        <v>47300</v>
      </c>
      <c r="B358" s="81">
        <f>+[1]Listen!C354</f>
        <v>0</v>
      </c>
      <c r="C358" s="85"/>
      <c r="D358">
        <f t="shared" si="37"/>
        <v>0</v>
      </c>
      <c r="E358">
        <v>0</v>
      </c>
      <c r="F358">
        <v>0</v>
      </c>
      <c r="G358">
        <f t="shared" si="38"/>
        <v>0</v>
      </c>
      <c r="H358">
        <v>0</v>
      </c>
      <c r="I358">
        <v>0</v>
      </c>
      <c r="J358">
        <f t="shared" si="39"/>
        <v>0</v>
      </c>
      <c r="K358" s="111">
        <v>0</v>
      </c>
      <c r="L358">
        <v>0</v>
      </c>
      <c r="M358" s="84">
        <v>0</v>
      </c>
      <c r="N358">
        <f t="shared" si="40"/>
        <v>0</v>
      </c>
      <c r="O358">
        <v>0</v>
      </c>
      <c r="P358">
        <v>0</v>
      </c>
      <c r="Q358" s="86">
        <v>0</v>
      </c>
    </row>
    <row r="359" spans="1:17" x14ac:dyDescent="0.2">
      <c r="A359" s="80">
        <v>47331</v>
      </c>
      <c r="B359" s="81">
        <f>+[1]Listen!C355</f>
        <v>0</v>
      </c>
      <c r="C359" s="85"/>
      <c r="D359">
        <f t="shared" si="37"/>
        <v>0</v>
      </c>
      <c r="E359">
        <v>0</v>
      </c>
      <c r="F359">
        <v>0</v>
      </c>
      <c r="G359">
        <f t="shared" si="38"/>
        <v>0</v>
      </c>
      <c r="H359">
        <v>0</v>
      </c>
      <c r="I359">
        <v>0</v>
      </c>
      <c r="J359">
        <f t="shared" si="39"/>
        <v>0</v>
      </c>
      <c r="K359" s="111">
        <v>0</v>
      </c>
      <c r="L359">
        <v>0</v>
      </c>
      <c r="M359" s="84">
        <v>0</v>
      </c>
      <c r="N359">
        <f t="shared" si="40"/>
        <v>0</v>
      </c>
      <c r="O359">
        <v>0</v>
      </c>
      <c r="P359">
        <v>0</v>
      </c>
      <c r="Q359" s="86">
        <v>0</v>
      </c>
    </row>
    <row r="360" spans="1:17" x14ac:dyDescent="0.2">
      <c r="A360" s="80">
        <v>47362</v>
      </c>
      <c r="B360" s="81">
        <f>+[1]Listen!C356</f>
        <v>0</v>
      </c>
      <c r="C360" s="85"/>
      <c r="D360">
        <f t="shared" si="37"/>
        <v>0</v>
      </c>
      <c r="E360">
        <v>0</v>
      </c>
      <c r="F360">
        <v>0</v>
      </c>
      <c r="G360">
        <f t="shared" si="38"/>
        <v>0</v>
      </c>
      <c r="H360">
        <v>0</v>
      </c>
      <c r="I360">
        <v>0</v>
      </c>
      <c r="J360">
        <f t="shared" si="39"/>
        <v>0</v>
      </c>
      <c r="K360" s="111">
        <v>0</v>
      </c>
      <c r="L360">
        <v>0</v>
      </c>
      <c r="M360" s="84">
        <v>0</v>
      </c>
      <c r="N360">
        <f t="shared" si="40"/>
        <v>0</v>
      </c>
      <c r="O360">
        <v>0</v>
      </c>
      <c r="P360">
        <v>0</v>
      </c>
      <c r="Q360" s="86">
        <v>0</v>
      </c>
    </row>
    <row r="361" spans="1:17" x14ac:dyDescent="0.2">
      <c r="A361" s="80">
        <v>47392</v>
      </c>
      <c r="B361" s="81">
        <f>+[1]Listen!C357</f>
        <v>0</v>
      </c>
      <c r="C361" s="85"/>
      <c r="D361">
        <f t="shared" si="37"/>
        <v>0</v>
      </c>
      <c r="E361">
        <v>0</v>
      </c>
      <c r="F361">
        <v>0</v>
      </c>
      <c r="G361">
        <f t="shared" si="38"/>
        <v>0</v>
      </c>
      <c r="H361">
        <v>0</v>
      </c>
      <c r="I361">
        <v>0</v>
      </c>
      <c r="J361">
        <f t="shared" si="39"/>
        <v>0</v>
      </c>
      <c r="K361" s="111">
        <v>0</v>
      </c>
      <c r="L361">
        <v>0</v>
      </c>
      <c r="M361" s="84">
        <v>0</v>
      </c>
      <c r="N361">
        <f t="shared" si="40"/>
        <v>0</v>
      </c>
      <c r="O361">
        <v>0</v>
      </c>
      <c r="P361">
        <v>0</v>
      </c>
      <c r="Q361" s="86">
        <v>0</v>
      </c>
    </row>
    <row r="362" spans="1:17" x14ac:dyDescent="0.2">
      <c r="A362" s="80">
        <v>47423</v>
      </c>
      <c r="B362" s="81">
        <f>+[1]Listen!C358</f>
        <v>0</v>
      </c>
      <c r="C362" s="85"/>
      <c r="D362">
        <f t="shared" si="37"/>
        <v>0</v>
      </c>
      <c r="E362">
        <v>0</v>
      </c>
      <c r="F362">
        <v>0</v>
      </c>
      <c r="G362">
        <f t="shared" si="38"/>
        <v>0</v>
      </c>
      <c r="H362">
        <v>0</v>
      </c>
      <c r="I362">
        <v>0</v>
      </c>
      <c r="J362">
        <f t="shared" si="39"/>
        <v>0</v>
      </c>
      <c r="K362" s="111">
        <v>0</v>
      </c>
      <c r="L362">
        <v>0</v>
      </c>
      <c r="M362" s="84">
        <v>0</v>
      </c>
      <c r="N362">
        <f t="shared" si="40"/>
        <v>0</v>
      </c>
      <c r="O362">
        <v>0</v>
      </c>
      <c r="P362">
        <v>0</v>
      </c>
      <c r="Q362" s="86">
        <v>0</v>
      </c>
    </row>
    <row r="363" spans="1:17" x14ac:dyDescent="0.2">
      <c r="A363" s="80">
        <v>47453</v>
      </c>
      <c r="B363" s="81">
        <f>+[1]Listen!C359</f>
        <v>0</v>
      </c>
      <c r="C363" s="85"/>
      <c r="D363">
        <f t="shared" si="37"/>
        <v>0</v>
      </c>
      <c r="E363">
        <v>0</v>
      </c>
      <c r="F363">
        <v>0</v>
      </c>
      <c r="G363">
        <f t="shared" si="38"/>
        <v>0</v>
      </c>
      <c r="H363">
        <v>0</v>
      </c>
      <c r="I363">
        <v>0</v>
      </c>
      <c r="J363">
        <f t="shared" si="39"/>
        <v>0</v>
      </c>
      <c r="K363" s="111">
        <v>0</v>
      </c>
      <c r="L363">
        <v>0</v>
      </c>
      <c r="M363" s="84">
        <v>0</v>
      </c>
      <c r="N363">
        <f t="shared" si="40"/>
        <v>0</v>
      </c>
      <c r="O363">
        <v>0</v>
      </c>
      <c r="P363">
        <v>0</v>
      </c>
      <c r="Q363" s="86">
        <v>0</v>
      </c>
    </row>
    <row r="364" spans="1:17" x14ac:dyDescent="0.2">
      <c r="K364" s="109"/>
    </row>
    <row r="365" spans="1:17" x14ac:dyDescent="0.2">
      <c r="K365" s="109"/>
    </row>
    <row r="366" spans="1:17" x14ac:dyDescent="0.2">
      <c r="K366" s="109"/>
    </row>
    <row r="367" spans="1:17" x14ac:dyDescent="0.2">
      <c r="K367" s="109"/>
    </row>
    <row r="368" spans="1:17" x14ac:dyDescent="0.2">
      <c r="K368" s="109"/>
    </row>
    <row r="369" spans="11:11" x14ac:dyDescent="0.2">
      <c r="K369" s="109"/>
    </row>
    <row r="370" spans="11:11" x14ac:dyDescent="0.2">
      <c r="K370" s="109"/>
    </row>
    <row r="371" spans="11:11" x14ac:dyDescent="0.2">
      <c r="K371" s="109"/>
    </row>
    <row r="372" spans="11:11" x14ac:dyDescent="0.2">
      <c r="K372" s="109"/>
    </row>
    <row r="373" spans="11:11" x14ac:dyDescent="0.2">
      <c r="K373" s="109"/>
    </row>
    <row r="374" spans="11:11" x14ac:dyDescent="0.2">
      <c r="K374" s="109"/>
    </row>
    <row r="375" spans="11:11" x14ac:dyDescent="0.2">
      <c r="K375" s="109"/>
    </row>
    <row r="376" spans="11:11" x14ac:dyDescent="0.2">
      <c r="K376" s="109"/>
    </row>
    <row r="377" spans="11:11" x14ac:dyDescent="0.2">
      <c r="K377" s="109"/>
    </row>
    <row r="378" spans="11:11" x14ac:dyDescent="0.2">
      <c r="K378" s="109"/>
    </row>
    <row r="379" spans="11:11" x14ac:dyDescent="0.2">
      <c r="K379" s="109"/>
    </row>
    <row r="380" spans="11:11" x14ac:dyDescent="0.2">
      <c r="K380" s="109"/>
    </row>
    <row r="381" spans="11:11" x14ac:dyDescent="0.2">
      <c r="K381" s="109"/>
    </row>
    <row r="382" spans="11:11" x14ac:dyDescent="0.2">
      <c r="K382" s="109"/>
    </row>
    <row r="383" spans="11:11" x14ac:dyDescent="0.2">
      <c r="K383" s="109"/>
    </row>
    <row r="384" spans="11:11" x14ac:dyDescent="0.2">
      <c r="K384" s="109"/>
    </row>
    <row r="385" spans="11:11" x14ac:dyDescent="0.2">
      <c r="K385" s="109"/>
    </row>
    <row r="386" spans="11:11" x14ac:dyDescent="0.2">
      <c r="K386" s="109"/>
    </row>
    <row r="387" spans="11:11" x14ac:dyDescent="0.2">
      <c r="K387" s="109"/>
    </row>
    <row r="388" spans="11:11" x14ac:dyDescent="0.2">
      <c r="K388" s="109"/>
    </row>
    <row r="389" spans="11:11" x14ac:dyDescent="0.2">
      <c r="K389" s="109"/>
    </row>
    <row r="390" spans="11:11" x14ac:dyDescent="0.2">
      <c r="K390" s="109"/>
    </row>
    <row r="391" spans="11:11" x14ac:dyDescent="0.2">
      <c r="K391" s="109"/>
    </row>
    <row r="392" spans="11:11" x14ac:dyDescent="0.2">
      <c r="K392" s="109"/>
    </row>
    <row r="393" spans="11:11" x14ac:dyDescent="0.2">
      <c r="K393" s="109"/>
    </row>
    <row r="394" spans="11:11" x14ac:dyDescent="0.2">
      <c r="K394" s="109"/>
    </row>
    <row r="395" spans="11:11" x14ac:dyDescent="0.2">
      <c r="K395" s="109"/>
    </row>
    <row r="396" spans="11:11" x14ac:dyDescent="0.2">
      <c r="K396" s="109"/>
    </row>
    <row r="397" spans="11:11" x14ac:dyDescent="0.2">
      <c r="K397" s="109"/>
    </row>
    <row r="398" spans="11:11" x14ac:dyDescent="0.2">
      <c r="K398" s="109"/>
    </row>
    <row r="399" spans="11:11" x14ac:dyDescent="0.2">
      <c r="K399" s="109"/>
    </row>
    <row r="400" spans="11:11" x14ac:dyDescent="0.2">
      <c r="K400" s="109"/>
    </row>
    <row r="401" spans="11:11" x14ac:dyDescent="0.2">
      <c r="K401" s="109"/>
    </row>
    <row r="402" spans="11:11" x14ac:dyDescent="0.2">
      <c r="K402" s="109"/>
    </row>
    <row r="403" spans="11:11" x14ac:dyDescent="0.2">
      <c r="K403" s="109"/>
    </row>
    <row r="404" spans="11:11" x14ac:dyDescent="0.2">
      <c r="K404" s="109"/>
    </row>
    <row r="405" spans="11:11" x14ac:dyDescent="0.2">
      <c r="K405" s="109"/>
    </row>
    <row r="406" spans="11:11" x14ac:dyDescent="0.2">
      <c r="K406" s="109"/>
    </row>
    <row r="407" spans="11:11" x14ac:dyDescent="0.2">
      <c r="K407" s="109"/>
    </row>
    <row r="408" spans="11:11" x14ac:dyDescent="0.2">
      <c r="K408" s="109"/>
    </row>
    <row r="409" spans="11:11" x14ac:dyDescent="0.2">
      <c r="K409" s="109"/>
    </row>
    <row r="410" spans="11:11" x14ac:dyDescent="0.2">
      <c r="K410" s="109"/>
    </row>
    <row r="411" spans="11:11" x14ac:dyDescent="0.2">
      <c r="K411" s="109"/>
    </row>
    <row r="412" spans="11:11" x14ac:dyDescent="0.2">
      <c r="K412" s="109"/>
    </row>
    <row r="413" spans="11:11" x14ac:dyDescent="0.2">
      <c r="K413" s="109"/>
    </row>
    <row r="414" spans="11:11" x14ac:dyDescent="0.2">
      <c r="K414" s="109"/>
    </row>
    <row r="415" spans="11:11" x14ac:dyDescent="0.2">
      <c r="K415" s="109"/>
    </row>
    <row r="416" spans="11:11" x14ac:dyDescent="0.2">
      <c r="K416" s="109"/>
    </row>
    <row r="417" spans="11:11" x14ac:dyDescent="0.2">
      <c r="K417" s="109"/>
    </row>
    <row r="418" spans="11:11" x14ac:dyDescent="0.2">
      <c r="K418" s="109"/>
    </row>
    <row r="419" spans="11:11" x14ac:dyDescent="0.2">
      <c r="K419" s="109"/>
    </row>
    <row r="420" spans="11:11" x14ac:dyDescent="0.2">
      <c r="K420" s="109"/>
    </row>
    <row r="421" spans="11:11" x14ac:dyDescent="0.2">
      <c r="K421" s="109"/>
    </row>
    <row r="422" spans="11:11" x14ac:dyDescent="0.2">
      <c r="K422" s="109"/>
    </row>
    <row r="423" spans="11:11" x14ac:dyDescent="0.2">
      <c r="K423" s="109"/>
    </row>
    <row r="424" spans="11:11" x14ac:dyDescent="0.2">
      <c r="K424" s="109"/>
    </row>
    <row r="425" spans="11:11" x14ac:dyDescent="0.2">
      <c r="K425" s="109"/>
    </row>
    <row r="426" spans="11:11" x14ac:dyDescent="0.2">
      <c r="K426" s="109"/>
    </row>
    <row r="427" spans="11:11" x14ac:dyDescent="0.2">
      <c r="K427" s="109"/>
    </row>
    <row r="428" spans="11:11" x14ac:dyDescent="0.2">
      <c r="K428" s="109"/>
    </row>
    <row r="429" spans="11:11" x14ac:dyDescent="0.2">
      <c r="K429" s="109"/>
    </row>
    <row r="430" spans="11:11" x14ac:dyDescent="0.2">
      <c r="K430" s="109"/>
    </row>
    <row r="431" spans="11:11" x14ac:dyDescent="0.2">
      <c r="K431" s="109"/>
    </row>
    <row r="432" spans="11:11" x14ac:dyDescent="0.2">
      <c r="K432" s="109"/>
    </row>
    <row r="433" spans="11:11" x14ac:dyDescent="0.2">
      <c r="K433" s="109"/>
    </row>
    <row r="434" spans="11:11" x14ac:dyDescent="0.2">
      <c r="K434" s="109"/>
    </row>
    <row r="435" spans="11:11" x14ac:dyDescent="0.2">
      <c r="K435" s="109"/>
    </row>
    <row r="436" spans="11:11" x14ac:dyDescent="0.2">
      <c r="K436" s="109"/>
    </row>
    <row r="437" spans="11:11" x14ac:dyDescent="0.2">
      <c r="K437" s="109"/>
    </row>
    <row r="438" spans="11:11" x14ac:dyDescent="0.2">
      <c r="K438" s="109"/>
    </row>
    <row r="439" spans="11:11" x14ac:dyDescent="0.2">
      <c r="K439" s="109"/>
    </row>
    <row r="440" spans="11:11" x14ac:dyDescent="0.2">
      <c r="K440" s="109"/>
    </row>
    <row r="441" spans="11:11" x14ac:dyDescent="0.2">
      <c r="K441" s="109"/>
    </row>
    <row r="442" spans="11:11" x14ac:dyDescent="0.2">
      <c r="K442" s="109"/>
    </row>
    <row r="443" spans="11:11" x14ac:dyDescent="0.2">
      <c r="K443" s="109"/>
    </row>
    <row r="444" spans="11:11" x14ac:dyDescent="0.2">
      <c r="K444" s="109"/>
    </row>
    <row r="445" spans="11:11" x14ac:dyDescent="0.2">
      <c r="K445" s="109"/>
    </row>
    <row r="446" spans="11:11" x14ac:dyDescent="0.2">
      <c r="K446" s="109"/>
    </row>
    <row r="447" spans="11:11" x14ac:dyDescent="0.2">
      <c r="K447" s="109"/>
    </row>
    <row r="448" spans="11:11" x14ac:dyDescent="0.2">
      <c r="K448" s="109"/>
    </row>
    <row r="449" spans="11:11" x14ac:dyDescent="0.2">
      <c r="K449" s="109"/>
    </row>
    <row r="450" spans="11:11" x14ac:dyDescent="0.2">
      <c r="K450" s="109"/>
    </row>
    <row r="451" spans="11:11" x14ac:dyDescent="0.2">
      <c r="K451" s="109"/>
    </row>
    <row r="452" spans="11:11" x14ac:dyDescent="0.2">
      <c r="K452" s="109"/>
    </row>
    <row r="453" spans="11:11" x14ac:dyDescent="0.2">
      <c r="K453" s="109"/>
    </row>
    <row r="454" spans="11:11" x14ac:dyDescent="0.2">
      <c r="K454" s="109"/>
    </row>
    <row r="455" spans="11:11" x14ac:dyDescent="0.2">
      <c r="K455" s="109"/>
    </row>
    <row r="456" spans="11:11" x14ac:dyDescent="0.2">
      <c r="K456" s="109"/>
    </row>
    <row r="457" spans="11:11" x14ac:dyDescent="0.2">
      <c r="K457" s="109"/>
    </row>
    <row r="458" spans="11:11" x14ac:dyDescent="0.2">
      <c r="K458" s="109"/>
    </row>
    <row r="459" spans="11:11" x14ac:dyDescent="0.2">
      <c r="K459" s="109"/>
    </row>
    <row r="460" spans="11:11" x14ac:dyDescent="0.2">
      <c r="K460" s="109"/>
    </row>
    <row r="461" spans="11:11" x14ac:dyDescent="0.2">
      <c r="K461" s="109"/>
    </row>
    <row r="462" spans="11:11" x14ac:dyDescent="0.2">
      <c r="K462" s="109"/>
    </row>
    <row r="463" spans="11:11" x14ac:dyDescent="0.2">
      <c r="K463" s="109"/>
    </row>
    <row r="464" spans="11:11" x14ac:dyDescent="0.2">
      <c r="K464" s="109"/>
    </row>
    <row r="465" spans="11:11" x14ac:dyDescent="0.2">
      <c r="K465" s="109"/>
    </row>
    <row r="466" spans="11:11" x14ac:dyDescent="0.2">
      <c r="K466" s="109"/>
    </row>
    <row r="467" spans="11:11" x14ac:dyDescent="0.2">
      <c r="K467" s="109"/>
    </row>
    <row r="468" spans="11:11" x14ac:dyDescent="0.2">
      <c r="K468" s="109"/>
    </row>
    <row r="469" spans="11:11" x14ac:dyDescent="0.2">
      <c r="K469" s="109"/>
    </row>
    <row r="470" spans="11:11" x14ac:dyDescent="0.2">
      <c r="K470" s="109"/>
    </row>
    <row r="471" spans="11:11" x14ac:dyDescent="0.2">
      <c r="K471" s="109"/>
    </row>
    <row r="472" spans="11:11" x14ac:dyDescent="0.2">
      <c r="K472" s="109"/>
    </row>
    <row r="473" spans="11:11" x14ac:dyDescent="0.2">
      <c r="K473" s="109"/>
    </row>
    <row r="474" spans="11:11" x14ac:dyDescent="0.2">
      <c r="K474" s="109"/>
    </row>
    <row r="475" spans="11:11" x14ac:dyDescent="0.2">
      <c r="K475" s="109"/>
    </row>
    <row r="476" spans="11:11" x14ac:dyDescent="0.2">
      <c r="K476" s="109"/>
    </row>
    <row r="477" spans="11:11" x14ac:dyDescent="0.2">
      <c r="K477" s="109"/>
    </row>
    <row r="478" spans="11:11" x14ac:dyDescent="0.2">
      <c r="K478" s="109"/>
    </row>
    <row r="479" spans="11:11" x14ac:dyDescent="0.2">
      <c r="K479" s="109"/>
    </row>
    <row r="480" spans="11:11" x14ac:dyDescent="0.2">
      <c r="K480" s="109"/>
    </row>
    <row r="481" spans="11:11" x14ac:dyDescent="0.2">
      <c r="K481" s="109"/>
    </row>
    <row r="482" spans="11:11" x14ac:dyDescent="0.2">
      <c r="K482" s="109"/>
    </row>
    <row r="483" spans="11:11" x14ac:dyDescent="0.2">
      <c r="K483" s="109"/>
    </row>
    <row r="484" spans="11:11" x14ac:dyDescent="0.2">
      <c r="K484" s="109"/>
    </row>
    <row r="485" spans="11:11" x14ac:dyDescent="0.2">
      <c r="K485" s="109"/>
    </row>
    <row r="486" spans="11:11" x14ac:dyDescent="0.2">
      <c r="K486" s="109"/>
    </row>
    <row r="487" spans="11:11" x14ac:dyDescent="0.2">
      <c r="K487" s="109"/>
    </row>
    <row r="488" spans="11:11" x14ac:dyDescent="0.2">
      <c r="K488" s="109"/>
    </row>
    <row r="489" spans="11:11" x14ac:dyDescent="0.2">
      <c r="K489" s="109"/>
    </row>
    <row r="490" spans="11:11" x14ac:dyDescent="0.2">
      <c r="K490" s="109"/>
    </row>
    <row r="491" spans="11:11" x14ac:dyDescent="0.2">
      <c r="K491" s="109"/>
    </row>
    <row r="492" spans="11:11" x14ac:dyDescent="0.2">
      <c r="K492" s="109"/>
    </row>
    <row r="493" spans="11:11" x14ac:dyDescent="0.2">
      <c r="K493" s="109"/>
    </row>
    <row r="494" spans="11:11" x14ac:dyDescent="0.2">
      <c r="K494" s="109"/>
    </row>
    <row r="495" spans="11:11" x14ac:dyDescent="0.2">
      <c r="K495" s="109"/>
    </row>
    <row r="496" spans="11:11" x14ac:dyDescent="0.2">
      <c r="K496" s="109"/>
    </row>
    <row r="497" spans="11:11" x14ac:dyDescent="0.2">
      <c r="K497" s="109"/>
    </row>
    <row r="498" spans="11:11" x14ac:dyDescent="0.2">
      <c r="K498" s="109"/>
    </row>
    <row r="499" spans="11:11" x14ac:dyDescent="0.2">
      <c r="K499" s="109"/>
    </row>
    <row r="500" spans="11:11" x14ac:dyDescent="0.2">
      <c r="K500" s="109"/>
    </row>
    <row r="501" spans="11:11" x14ac:dyDescent="0.2">
      <c r="K501" s="109"/>
    </row>
    <row r="502" spans="11:11" x14ac:dyDescent="0.2">
      <c r="K502" s="109"/>
    </row>
    <row r="503" spans="11:11" x14ac:dyDescent="0.2">
      <c r="K503" s="109"/>
    </row>
    <row r="504" spans="11:11" x14ac:dyDescent="0.2">
      <c r="K504" s="109"/>
    </row>
    <row r="505" spans="11:11" x14ac:dyDescent="0.2">
      <c r="K505" s="109"/>
    </row>
    <row r="506" spans="11:11" x14ac:dyDescent="0.2">
      <c r="K506" s="109"/>
    </row>
    <row r="507" spans="11:11" x14ac:dyDescent="0.2">
      <c r="K507" s="109"/>
    </row>
    <row r="508" spans="11:11" x14ac:dyDescent="0.2">
      <c r="K508" s="109"/>
    </row>
    <row r="509" spans="11:11" x14ac:dyDescent="0.2">
      <c r="K509" s="109"/>
    </row>
    <row r="510" spans="11:11" x14ac:dyDescent="0.2">
      <c r="K510" s="109"/>
    </row>
    <row r="511" spans="11:11" x14ac:dyDescent="0.2">
      <c r="K511" s="109"/>
    </row>
    <row r="512" spans="11:11" x14ac:dyDescent="0.2">
      <c r="K512" s="109"/>
    </row>
    <row r="513" spans="11:11" x14ac:dyDescent="0.2">
      <c r="K513" s="109"/>
    </row>
    <row r="514" spans="11:11" x14ac:dyDescent="0.2">
      <c r="K514" s="109"/>
    </row>
    <row r="515" spans="11:11" x14ac:dyDescent="0.2">
      <c r="K515" s="109"/>
    </row>
    <row r="516" spans="11:11" x14ac:dyDescent="0.2">
      <c r="K516" s="109"/>
    </row>
    <row r="517" spans="11:11" x14ac:dyDescent="0.2">
      <c r="K517" s="109"/>
    </row>
    <row r="518" spans="11:11" x14ac:dyDescent="0.2">
      <c r="K518" s="109"/>
    </row>
    <row r="519" spans="11:11" x14ac:dyDescent="0.2">
      <c r="K519" s="109"/>
    </row>
    <row r="520" spans="11:11" x14ac:dyDescent="0.2">
      <c r="K520" s="109"/>
    </row>
    <row r="521" spans="11:11" x14ac:dyDescent="0.2">
      <c r="K521" s="109"/>
    </row>
    <row r="522" spans="11:11" x14ac:dyDescent="0.2">
      <c r="K522" s="109"/>
    </row>
    <row r="523" spans="11:11" x14ac:dyDescent="0.2">
      <c r="K523" s="109"/>
    </row>
    <row r="524" spans="11:11" x14ac:dyDescent="0.2">
      <c r="K524" s="109"/>
    </row>
    <row r="525" spans="11:11" x14ac:dyDescent="0.2">
      <c r="K525" s="109"/>
    </row>
    <row r="526" spans="11:11" x14ac:dyDescent="0.2">
      <c r="K526" s="109"/>
    </row>
    <row r="527" spans="11:11" x14ac:dyDescent="0.2">
      <c r="K527" s="109"/>
    </row>
    <row r="528" spans="11:11" x14ac:dyDescent="0.2">
      <c r="K528" s="109"/>
    </row>
    <row r="529" spans="11:11" x14ac:dyDescent="0.2">
      <c r="K529" s="109"/>
    </row>
    <row r="530" spans="11:11" x14ac:dyDescent="0.2">
      <c r="K530" s="109"/>
    </row>
    <row r="531" spans="11:11" x14ac:dyDescent="0.2">
      <c r="K531" s="109"/>
    </row>
    <row r="532" spans="11:11" x14ac:dyDescent="0.2">
      <c r="K532" s="109"/>
    </row>
    <row r="533" spans="11:11" x14ac:dyDescent="0.2">
      <c r="K533" s="109"/>
    </row>
    <row r="534" spans="11:11" x14ac:dyDescent="0.2">
      <c r="K534" s="109"/>
    </row>
    <row r="535" spans="11:11" x14ac:dyDescent="0.2">
      <c r="K535" s="109"/>
    </row>
    <row r="536" spans="11:11" x14ac:dyDescent="0.2">
      <c r="K536" s="109"/>
    </row>
    <row r="537" spans="11:11" x14ac:dyDescent="0.2">
      <c r="K537" s="109"/>
    </row>
    <row r="538" spans="11:11" x14ac:dyDescent="0.2">
      <c r="K538" s="109"/>
    </row>
    <row r="539" spans="11:11" x14ac:dyDescent="0.2">
      <c r="K539" s="109"/>
    </row>
    <row r="540" spans="11:11" x14ac:dyDescent="0.2">
      <c r="K540" s="109"/>
    </row>
    <row r="541" spans="11:11" x14ac:dyDescent="0.2">
      <c r="K541" s="109"/>
    </row>
    <row r="542" spans="11:11" x14ac:dyDescent="0.2">
      <c r="K542" s="109"/>
    </row>
    <row r="543" spans="11:11" x14ac:dyDescent="0.2">
      <c r="K543" s="109"/>
    </row>
    <row r="544" spans="11:11" x14ac:dyDescent="0.2">
      <c r="K544" s="109"/>
    </row>
    <row r="545" spans="11:11" x14ac:dyDescent="0.2">
      <c r="K545" s="109"/>
    </row>
    <row r="546" spans="11:11" x14ac:dyDescent="0.2">
      <c r="K546" s="109"/>
    </row>
    <row r="547" spans="11:11" x14ac:dyDescent="0.2">
      <c r="K547" s="109"/>
    </row>
    <row r="548" spans="11:11" x14ac:dyDescent="0.2">
      <c r="K548" s="109"/>
    </row>
    <row r="549" spans="11:11" x14ac:dyDescent="0.2">
      <c r="K549" s="109"/>
    </row>
    <row r="550" spans="11:11" x14ac:dyDescent="0.2">
      <c r="K550" s="109"/>
    </row>
    <row r="551" spans="11:11" x14ac:dyDescent="0.2">
      <c r="K551" s="109"/>
    </row>
    <row r="552" spans="11:11" x14ac:dyDescent="0.2">
      <c r="K552" s="109"/>
    </row>
    <row r="553" spans="11:11" x14ac:dyDescent="0.2">
      <c r="K553" s="109"/>
    </row>
    <row r="554" spans="11:11" x14ac:dyDescent="0.2">
      <c r="K554" s="109"/>
    </row>
    <row r="555" spans="11:11" x14ac:dyDescent="0.2">
      <c r="K555" s="109"/>
    </row>
    <row r="556" spans="11:11" x14ac:dyDescent="0.2">
      <c r="K556" s="109"/>
    </row>
    <row r="557" spans="11:11" x14ac:dyDescent="0.2">
      <c r="K557" s="109"/>
    </row>
    <row r="558" spans="11:11" x14ac:dyDescent="0.2">
      <c r="K558" s="109"/>
    </row>
    <row r="559" spans="11:11" x14ac:dyDescent="0.2">
      <c r="K559" s="109"/>
    </row>
    <row r="560" spans="11:11" x14ac:dyDescent="0.2">
      <c r="K560" s="109"/>
    </row>
    <row r="561" spans="11:11" x14ac:dyDescent="0.2">
      <c r="K561" s="109"/>
    </row>
    <row r="562" spans="11:11" x14ac:dyDescent="0.2">
      <c r="K562" s="109"/>
    </row>
    <row r="563" spans="11:11" x14ac:dyDescent="0.2">
      <c r="K563" s="109"/>
    </row>
    <row r="564" spans="11:11" x14ac:dyDescent="0.2">
      <c r="K564" s="109"/>
    </row>
    <row r="565" spans="11:11" x14ac:dyDescent="0.2">
      <c r="K565" s="109"/>
    </row>
    <row r="566" spans="11:11" x14ac:dyDescent="0.2">
      <c r="K566" s="109"/>
    </row>
    <row r="567" spans="11:11" x14ac:dyDescent="0.2">
      <c r="K567" s="109"/>
    </row>
    <row r="568" spans="11:11" x14ac:dyDescent="0.2">
      <c r="K568" s="109"/>
    </row>
    <row r="569" spans="11:11" x14ac:dyDescent="0.2">
      <c r="K569" s="109"/>
    </row>
    <row r="570" spans="11:11" x14ac:dyDescent="0.2">
      <c r="K570" s="109"/>
    </row>
    <row r="571" spans="11:11" x14ac:dyDescent="0.2">
      <c r="K571" s="109"/>
    </row>
    <row r="572" spans="11:11" x14ac:dyDescent="0.2">
      <c r="K572" s="109"/>
    </row>
    <row r="573" spans="11:11" x14ac:dyDescent="0.2">
      <c r="K573" s="109"/>
    </row>
    <row r="574" spans="11:11" x14ac:dyDescent="0.2">
      <c r="K574" s="109"/>
    </row>
    <row r="575" spans="11:11" x14ac:dyDescent="0.2">
      <c r="K575" s="109"/>
    </row>
    <row r="576" spans="11:11" x14ac:dyDescent="0.2">
      <c r="K576" s="109"/>
    </row>
    <row r="577" spans="11:11" x14ac:dyDescent="0.2">
      <c r="K577" s="109"/>
    </row>
    <row r="578" spans="11:11" x14ac:dyDescent="0.2">
      <c r="K578" s="109"/>
    </row>
    <row r="579" spans="11:11" x14ac:dyDescent="0.2">
      <c r="K579" s="109"/>
    </row>
    <row r="580" spans="11:11" x14ac:dyDescent="0.2">
      <c r="K580" s="109"/>
    </row>
    <row r="581" spans="11:11" x14ac:dyDescent="0.2">
      <c r="K581" s="109"/>
    </row>
    <row r="582" spans="11:11" x14ac:dyDescent="0.2">
      <c r="K582" s="109"/>
    </row>
    <row r="583" spans="11:11" x14ac:dyDescent="0.2">
      <c r="K583" s="109"/>
    </row>
    <row r="584" spans="11:11" x14ac:dyDescent="0.2">
      <c r="K584" s="109"/>
    </row>
    <row r="585" spans="11:11" x14ac:dyDescent="0.2">
      <c r="K585" s="109"/>
    </row>
    <row r="586" spans="11:11" x14ac:dyDescent="0.2">
      <c r="K586" s="109"/>
    </row>
    <row r="587" spans="11:11" x14ac:dyDescent="0.2">
      <c r="K587" s="109"/>
    </row>
    <row r="588" spans="11:11" x14ac:dyDescent="0.2">
      <c r="K588" s="109"/>
    </row>
    <row r="589" spans="11:11" x14ac:dyDescent="0.2">
      <c r="K589" s="109"/>
    </row>
    <row r="590" spans="11:11" x14ac:dyDescent="0.2">
      <c r="K590" s="109"/>
    </row>
    <row r="591" spans="11:11" x14ac:dyDescent="0.2">
      <c r="K591" s="109"/>
    </row>
    <row r="592" spans="11:11" x14ac:dyDescent="0.2">
      <c r="K592" s="109"/>
    </row>
    <row r="593" spans="11:11" x14ac:dyDescent="0.2">
      <c r="K593" s="109"/>
    </row>
    <row r="594" spans="11:11" x14ac:dyDescent="0.2">
      <c r="K594" s="109"/>
    </row>
    <row r="595" spans="11:11" x14ac:dyDescent="0.2">
      <c r="K595" s="109"/>
    </row>
    <row r="596" spans="11:11" x14ac:dyDescent="0.2">
      <c r="K596" s="109"/>
    </row>
    <row r="597" spans="11:11" x14ac:dyDescent="0.2">
      <c r="K597" s="109"/>
    </row>
    <row r="598" spans="11:11" x14ac:dyDescent="0.2">
      <c r="K598" s="109"/>
    </row>
    <row r="599" spans="11:11" x14ac:dyDescent="0.2">
      <c r="K599" s="109"/>
    </row>
    <row r="600" spans="11:11" x14ac:dyDescent="0.2">
      <c r="K600" s="109"/>
    </row>
    <row r="601" spans="11:11" x14ac:dyDescent="0.2">
      <c r="K601" s="109"/>
    </row>
    <row r="602" spans="11:11" x14ac:dyDescent="0.2">
      <c r="K602" s="109"/>
    </row>
    <row r="603" spans="11:11" x14ac:dyDescent="0.2">
      <c r="K603" s="109"/>
    </row>
    <row r="604" spans="11:11" x14ac:dyDescent="0.2">
      <c r="K604" s="109"/>
    </row>
    <row r="605" spans="11:11" x14ac:dyDescent="0.2">
      <c r="K605" s="109"/>
    </row>
    <row r="606" spans="11:11" x14ac:dyDescent="0.2">
      <c r="K606" s="109"/>
    </row>
    <row r="607" spans="11:11" x14ac:dyDescent="0.2">
      <c r="K607" s="109"/>
    </row>
    <row r="608" spans="11:11" x14ac:dyDescent="0.2">
      <c r="K608" s="109"/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30"/>
  <sheetViews>
    <sheetView showGridLines="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C22" sqref="C22"/>
    </sheetView>
  </sheetViews>
  <sheetFormatPr defaultRowHeight="12.75" x14ac:dyDescent="0.2"/>
  <cols>
    <col min="1" max="1" width="3" style="108" bestFit="1" customWidth="1"/>
    <col min="3" max="4" width="12.42578125" bestFit="1" customWidth="1"/>
    <col min="5" max="5" width="8.28515625" bestFit="1" customWidth="1"/>
    <col min="6" max="6" width="7.7109375" bestFit="1" customWidth="1"/>
    <col min="7" max="7" width="8.42578125" bestFit="1" customWidth="1"/>
    <col min="8" max="8" width="7.7109375" bestFit="1" customWidth="1"/>
    <col min="9" max="9" width="12.7109375" bestFit="1" customWidth="1"/>
    <col min="10" max="16" width="9.5703125" bestFit="1" customWidth="1"/>
    <col min="17" max="17" width="12.42578125" customWidth="1"/>
    <col min="18" max="20" width="9.5703125" bestFit="1" customWidth="1"/>
  </cols>
  <sheetData>
    <row r="1" spans="1:22" ht="40.5" customHeight="1" thickBot="1" x14ac:dyDescent="0.25">
      <c r="A1" s="112" t="s">
        <v>67</v>
      </c>
      <c r="B1" s="113" t="s">
        <v>68</v>
      </c>
      <c r="C1" s="114" t="s">
        <v>51</v>
      </c>
      <c r="D1" s="113" t="s">
        <v>69</v>
      </c>
      <c r="E1" s="160" t="s">
        <v>70</v>
      </c>
      <c r="F1" s="158"/>
      <c r="G1" s="158"/>
      <c r="H1" s="158"/>
      <c r="I1" s="159"/>
      <c r="J1" s="161" t="s">
        <v>71</v>
      </c>
      <c r="K1" s="162"/>
      <c r="L1" s="163"/>
      <c r="M1" s="158" t="s">
        <v>72</v>
      </c>
      <c r="N1" s="158"/>
      <c r="O1" s="158"/>
      <c r="P1" s="158"/>
      <c r="Q1" s="159"/>
      <c r="R1" s="156" t="s">
        <v>73</v>
      </c>
      <c r="S1" s="156"/>
      <c r="T1" s="157"/>
      <c r="U1" s="115"/>
      <c r="V1" s="115"/>
    </row>
    <row r="2" spans="1:22" x14ac:dyDescent="0.2">
      <c r="B2" s="113"/>
      <c r="C2" s="114"/>
      <c r="D2" s="113"/>
      <c r="E2" s="116" t="s">
        <v>29</v>
      </c>
      <c r="F2" s="116" t="s">
        <v>74</v>
      </c>
      <c r="G2" s="116" t="s">
        <v>49</v>
      </c>
      <c r="H2" s="116" t="s">
        <v>75</v>
      </c>
      <c r="I2" s="116" t="s">
        <v>76</v>
      </c>
      <c r="J2" s="99" t="s">
        <v>74</v>
      </c>
      <c r="K2" s="99" t="s">
        <v>75</v>
      </c>
      <c r="L2" s="99" t="s">
        <v>77</v>
      </c>
      <c r="M2" s="117" t="s">
        <v>29</v>
      </c>
      <c r="N2" s="116" t="s">
        <v>74</v>
      </c>
      <c r="O2" s="116" t="s">
        <v>49</v>
      </c>
      <c r="P2" s="116" t="s">
        <v>75</v>
      </c>
      <c r="Q2" s="116" t="s">
        <v>76</v>
      </c>
      <c r="R2" s="118" t="s">
        <v>74</v>
      </c>
      <c r="S2" s="113" t="s">
        <v>75</v>
      </c>
      <c r="T2" s="113" t="s">
        <v>77</v>
      </c>
    </row>
    <row r="3" spans="1:22" x14ac:dyDescent="0.2">
      <c r="A3" s="119">
        <v>1</v>
      </c>
      <c r="B3" s="120">
        <v>0.27</v>
      </c>
      <c r="C3" s="120">
        <v>-0.05</v>
      </c>
      <c r="D3" s="120">
        <v>-0.7</v>
      </c>
      <c r="E3" s="121">
        <v>-0.05</v>
      </c>
      <c r="F3" s="122">
        <v>6.9900000000000004E-2</v>
      </c>
      <c r="G3" s="122">
        <v>0.41</v>
      </c>
      <c r="H3" s="122">
        <v>0.185</v>
      </c>
      <c r="I3" s="123">
        <v>1.0999999999999999E-2</v>
      </c>
      <c r="J3" s="121">
        <v>1.2800000000000001E-2</v>
      </c>
      <c r="K3" s="122">
        <v>0.18479999999999999</v>
      </c>
      <c r="L3" s="123">
        <v>0</v>
      </c>
      <c r="M3" s="122">
        <v>-0.05</v>
      </c>
      <c r="N3" s="122">
        <v>7.8200000000000006E-2</v>
      </c>
      <c r="O3" s="122">
        <v>0.51</v>
      </c>
      <c r="P3" s="122">
        <v>0.22</v>
      </c>
      <c r="Q3" s="123">
        <v>1.0999999999999999E-2</v>
      </c>
      <c r="R3" s="122">
        <v>8.8999999999999999E-3</v>
      </c>
      <c r="S3" s="122">
        <v>0.21759999999999999</v>
      </c>
      <c r="T3" s="123">
        <v>0</v>
      </c>
    </row>
    <row r="4" spans="1:22" x14ac:dyDescent="0.2">
      <c r="A4" s="119">
        <v>2</v>
      </c>
      <c r="B4" s="120">
        <v>0.27</v>
      </c>
      <c r="C4" s="120">
        <v>-0.08</v>
      </c>
      <c r="D4" s="120">
        <v>-0.7</v>
      </c>
      <c r="E4" s="121">
        <v>-0.05</v>
      </c>
      <c r="F4" s="122">
        <v>6.9900000000000004E-2</v>
      </c>
      <c r="G4" s="122">
        <v>0.41</v>
      </c>
      <c r="H4" s="122">
        <v>0.185</v>
      </c>
      <c r="I4" s="123">
        <v>1.0999999999999999E-2</v>
      </c>
      <c r="J4" s="121">
        <v>1.2800000000000001E-2</v>
      </c>
      <c r="K4" s="122">
        <v>0.18479999999999999</v>
      </c>
      <c r="L4" s="123">
        <v>0</v>
      </c>
      <c r="M4" s="122">
        <v>-0.05</v>
      </c>
      <c r="N4" s="122">
        <v>7.8200000000000006E-2</v>
      </c>
      <c r="O4" s="122">
        <v>0.51</v>
      </c>
      <c r="P4" s="122">
        <v>0.22</v>
      </c>
      <c r="Q4" s="123">
        <v>1.0999999999999999E-2</v>
      </c>
      <c r="R4" s="122">
        <v>8.8999999999999999E-3</v>
      </c>
      <c r="S4" s="122">
        <v>0.21759999999999999</v>
      </c>
      <c r="T4" s="123">
        <v>0</v>
      </c>
    </row>
    <row r="5" spans="1:22" x14ac:dyDescent="0.2">
      <c r="A5" s="119">
        <v>3</v>
      </c>
      <c r="B5" s="120">
        <v>0.1</v>
      </c>
      <c r="C5" s="120">
        <v>-0.12</v>
      </c>
      <c r="D5" s="120">
        <v>-0.5</v>
      </c>
      <c r="E5" s="121">
        <v>-0.05</v>
      </c>
      <c r="F5" s="122">
        <v>6.9900000000000004E-2</v>
      </c>
      <c r="G5" s="122">
        <v>0.41</v>
      </c>
      <c r="H5" s="122">
        <v>0.185</v>
      </c>
      <c r="I5" s="123">
        <v>1.0999999999999999E-2</v>
      </c>
      <c r="J5" s="121">
        <v>1.2800000000000001E-2</v>
      </c>
      <c r="K5" s="122">
        <v>0.18479999999999999</v>
      </c>
      <c r="L5" s="123">
        <v>0</v>
      </c>
      <c r="M5" s="122">
        <v>-0.05</v>
      </c>
      <c r="N5" s="122">
        <v>7.8200000000000006E-2</v>
      </c>
      <c r="O5" s="122">
        <v>0.51</v>
      </c>
      <c r="P5" s="122">
        <v>0.22</v>
      </c>
      <c r="Q5" s="123">
        <v>1.0999999999999999E-2</v>
      </c>
      <c r="R5" s="122">
        <v>8.8999999999999999E-3</v>
      </c>
      <c r="S5" s="122">
        <v>0.21759999999999999</v>
      </c>
      <c r="T5" s="123">
        <v>0</v>
      </c>
    </row>
    <row r="6" spans="1:22" x14ac:dyDescent="0.2">
      <c r="A6" s="119">
        <v>4</v>
      </c>
      <c r="B6" s="120">
        <v>0.03</v>
      </c>
      <c r="C6" s="120">
        <v>-0.04</v>
      </c>
      <c r="D6" s="120">
        <v>-4.4999999999999998E-2</v>
      </c>
      <c r="E6" s="121">
        <v>-7.0000000000000007E-2</v>
      </c>
      <c r="F6" s="122">
        <v>5.9700000000000003E-2</v>
      </c>
      <c r="G6" s="122">
        <v>0.04</v>
      </c>
      <c r="H6" s="122">
        <v>0.185</v>
      </c>
      <c r="I6" s="123">
        <v>1.0999999999999999E-2</v>
      </c>
      <c r="J6" s="121">
        <v>0</v>
      </c>
      <c r="K6" s="122">
        <v>0</v>
      </c>
      <c r="L6" s="123">
        <v>0</v>
      </c>
      <c r="M6" s="122">
        <v>-7.0000000000000007E-2</v>
      </c>
      <c r="N6" s="122">
        <v>6.6699999999999995E-2</v>
      </c>
      <c r="O6" s="122">
        <v>0.04</v>
      </c>
      <c r="P6" s="122">
        <v>0.22</v>
      </c>
      <c r="Q6" s="123">
        <v>1.0999999999999999E-2</v>
      </c>
      <c r="R6" s="122">
        <v>0</v>
      </c>
      <c r="S6" s="122">
        <v>0</v>
      </c>
      <c r="T6" s="123">
        <v>0</v>
      </c>
    </row>
    <row r="7" spans="1:22" x14ac:dyDescent="0.2">
      <c r="A7" s="119">
        <v>5</v>
      </c>
      <c r="B7" s="120">
        <v>0.03</v>
      </c>
      <c r="C7" s="120">
        <v>-0.03</v>
      </c>
      <c r="D7" s="120">
        <v>-3.5000000000000003E-2</v>
      </c>
      <c r="E7" s="121">
        <v>-7.0000000000000007E-2</v>
      </c>
      <c r="F7" s="122">
        <v>5.9700000000000003E-2</v>
      </c>
      <c r="G7" s="122">
        <v>0.02</v>
      </c>
      <c r="H7" s="122">
        <v>0.185</v>
      </c>
      <c r="I7" s="123">
        <v>1.0999999999999999E-2</v>
      </c>
      <c r="J7" s="121">
        <v>0</v>
      </c>
      <c r="K7" s="122">
        <v>0</v>
      </c>
      <c r="L7" s="123">
        <v>0</v>
      </c>
      <c r="M7" s="122">
        <v>-7.0000000000000007E-2</v>
      </c>
      <c r="N7" s="122">
        <v>6.6699999999999995E-2</v>
      </c>
      <c r="O7" s="122">
        <v>0.02</v>
      </c>
      <c r="P7" s="122">
        <v>0.22</v>
      </c>
      <c r="Q7" s="123">
        <v>1.0999999999999999E-2</v>
      </c>
      <c r="R7" s="122">
        <v>0</v>
      </c>
      <c r="S7" s="122">
        <v>0</v>
      </c>
      <c r="T7" s="123">
        <v>0</v>
      </c>
    </row>
    <row r="8" spans="1:22" x14ac:dyDescent="0.2">
      <c r="A8" s="119">
        <v>6</v>
      </c>
      <c r="B8" s="120">
        <v>0.04</v>
      </c>
      <c r="C8" s="120">
        <v>-0.02</v>
      </c>
      <c r="D8" s="120">
        <v>-3.5000000000000003E-2</v>
      </c>
      <c r="E8" s="121">
        <v>-7.0000000000000007E-2</v>
      </c>
      <c r="F8" s="122">
        <v>5.9700000000000003E-2</v>
      </c>
      <c r="G8" s="122">
        <v>0.02</v>
      </c>
      <c r="H8" s="122">
        <v>0.185</v>
      </c>
      <c r="I8" s="123">
        <v>1.0999999999999999E-2</v>
      </c>
      <c r="J8" s="121">
        <v>0</v>
      </c>
      <c r="K8" s="122">
        <v>0</v>
      </c>
      <c r="L8" s="123">
        <v>0</v>
      </c>
      <c r="M8" s="122">
        <v>-7.0000000000000007E-2</v>
      </c>
      <c r="N8" s="122">
        <v>6.6699999999999995E-2</v>
      </c>
      <c r="O8" s="122">
        <v>0.02</v>
      </c>
      <c r="P8" s="122">
        <v>0.22</v>
      </c>
      <c r="Q8" s="123">
        <v>1.0999999999999999E-2</v>
      </c>
      <c r="R8" s="122">
        <v>0</v>
      </c>
      <c r="S8" s="122">
        <v>0</v>
      </c>
      <c r="T8" s="123">
        <v>0</v>
      </c>
    </row>
    <row r="9" spans="1:22" x14ac:dyDescent="0.2">
      <c r="A9" s="119">
        <v>7</v>
      </c>
      <c r="B9" s="120">
        <v>0.05</v>
      </c>
      <c r="C9" s="120">
        <v>0</v>
      </c>
      <c r="D9" s="120">
        <v>-0.02</v>
      </c>
      <c r="E9" s="124">
        <v>-7.0000000000000007E-2</v>
      </c>
      <c r="F9" s="125">
        <v>5.9700000000000003E-2</v>
      </c>
      <c r="G9" s="125">
        <v>0.02</v>
      </c>
      <c r="H9" s="125">
        <v>0.185</v>
      </c>
      <c r="I9" s="126">
        <v>1.0999999999999999E-2</v>
      </c>
      <c r="J9" s="124">
        <v>0</v>
      </c>
      <c r="K9" s="125">
        <v>0</v>
      </c>
      <c r="L9" s="126">
        <v>0</v>
      </c>
      <c r="M9" s="125">
        <v>-7.0000000000000007E-2</v>
      </c>
      <c r="N9" s="125">
        <v>6.6699999999999995E-2</v>
      </c>
      <c r="O9" s="125">
        <v>0.02</v>
      </c>
      <c r="P9" s="125">
        <v>0.22</v>
      </c>
      <c r="Q9" s="126">
        <v>1.0999999999999999E-2</v>
      </c>
      <c r="R9" s="125">
        <v>0</v>
      </c>
      <c r="S9" s="125">
        <v>0</v>
      </c>
      <c r="T9" s="126">
        <v>0</v>
      </c>
    </row>
    <row r="10" spans="1:22" x14ac:dyDescent="0.2">
      <c r="A10" s="119">
        <v>8</v>
      </c>
      <c r="B10" s="120">
        <v>0.05</v>
      </c>
      <c r="C10" s="120">
        <v>0</v>
      </c>
      <c r="D10" s="120">
        <v>-0.02</v>
      </c>
      <c r="E10" s="121">
        <v>-7.0000000000000007E-2</v>
      </c>
      <c r="F10" s="122">
        <v>5.9700000000000003E-2</v>
      </c>
      <c r="G10" s="122">
        <v>0.02</v>
      </c>
      <c r="H10" s="122">
        <v>0.185</v>
      </c>
      <c r="I10" s="126">
        <v>1.0999999999999999E-2</v>
      </c>
      <c r="J10" s="121">
        <v>0</v>
      </c>
      <c r="K10" s="125">
        <v>0</v>
      </c>
      <c r="L10" s="126">
        <v>0</v>
      </c>
      <c r="M10" s="122">
        <v>-7.0000000000000007E-2</v>
      </c>
      <c r="N10" s="122">
        <v>6.6699999999999995E-2</v>
      </c>
      <c r="O10" s="122">
        <v>0.02</v>
      </c>
      <c r="P10" s="122">
        <v>0.22</v>
      </c>
      <c r="Q10" s="126">
        <v>1.0999999999999999E-2</v>
      </c>
      <c r="R10" s="125">
        <v>0</v>
      </c>
      <c r="S10" s="125">
        <v>0</v>
      </c>
      <c r="T10" s="123">
        <v>0</v>
      </c>
    </row>
    <row r="11" spans="1:22" x14ac:dyDescent="0.2">
      <c r="A11" s="119">
        <v>9</v>
      </c>
      <c r="B11" s="120">
        <v>0.03</v>
      </c>
      <c r="C11" s="120">
        <v>-0.02</v>
      </c>
      <c r="D11" s="120">
        <v>-0.02</v>
      </c>
      <c r="E11" s="121">
        <v>-7.0000000000000007E-2</v>
      </c>
      <c r="F11" s="122">
        <v>5.9700000000000003E-2</v>
      </c>
      <c r="G11" s="122">
        <v>0.02</v>
      </c>
      <c r="H11" s="122">
        <v>0.185</v>
      </c>
      <c r="I11" s="126">
        <v>1.0999999999999999E-2</v>
      </c>
      <c r="J11" s="121">
        <v>0</v>
      </c>
      <c r="K11" s="125">
        <v>0</v>
      </c>
      <c r="L11" s="126">
        <v>0</v>
      </c>
      <c r="M11" s="122">
        <v>-7.0000000000000007E-2</v>
      </c>
      <c r="N11" s="122">
        <v>6.6699999999999995E-2</v>
      </c>
      <c r="O11" s="122">
        <v>0.02</v>
      </c>
      <c r="P11" s="122">
        <v>0.22</v>
      </c>
      <c r="Q11" s="126">
        <v>1.0999999999999999E-2</v>
      </c>
      <c r="R11" s="125">
        <v>0</v>
      </c>
      <c r="S11" s="125">
        <v>0</v>
      </c>
      <c r="T11" s="123">
        <v>0</v>
      </c>
    </row>
    <row r="12" spans="1:22" x14ac:dyDescent="0.2">
      <c r="A12" s="119">
        <v>10</v>
      </c>
      <c r="B12" s="120">
        <v>0.03</v>
      </c>
      <c r="C12" s="120">
        <v>-0.03</v>
      </c>
      <c r="D12" s="120">
        <v>-5.5E-2</v>
      </c>
      <c r="E12" s="121">
        <v>-7.0000000000000007E-2</v>
      </c>
      <c r="F12" s="122">
        <v>5.9700000000000003E-2</v>
      </c>
      <c r="G12" s="122">
        <v>0.04</v>
      </c>
      <c r="H12" s="122">
        <v>0.185</v>
      </c>
      <c r="I12" s="126">
        <v>1.0999999999999999E-2</v>
      </c>
      <c r="J12" s="121">
        <v>0</v>
      </c>
      <c r="K12" s="125">
        <v>0</v>
      </c>
      <c r="L12" s="126">
        <v>0</v>
      </c>
      <c r="M12" s="122">
        <v>-7.0000000000000007E-2</v>
      </c>
      <c r="N12" s="122">
        <v>6.6699999999999995E-2</v>
      </c>
      <c r="O12" s="122">
        <v>0.04</v>
      </c>
      <c r="P12" s="122">
        <v>0.22</v>
      </c>
      <c r="Q12" s="126">
        <v>1.0999999999999999E-2</v>
      </c>
      <c r="R12" s="125">
        <v>0</v>
      </c>
      <c r="S12" s="125">
        <v>0</v>
      </c>
      <c r="T12" s="123">
        <v>0</v>
      </c>
    </row>
    <row r="13" spans="1:22" x14ac:dyDescent="0.2">
      <c r="A13" s="119">
        <v>11</v>
      </c>
      <c r="B13" s="120">
        <v>0.09</v>
      </c>
      <c r="C13" s="120">
        <v>-0.12</v>
      </c>
      <c r="D13" s="120">
        <v>-0.5</v>
      </c>
      <c r="E13" s="121">
        <v>-7.0000000000000007E-2</v>
      </c>
      <c r="F13" s="122">
        <v>6.9900000000000004E-2</v>
      </c>
      <c r="G13" s="122">
        <v>0.41</v>
      </c>
      <c r="H13" s="122">
        <v>0.185</v>
      </c>
      <c r="I13" s="126">
        <v>1.0999999999999999E-2</v>
      </c>
      <c r="J13" s="121">
        <v>1.2800000000000001E-2</v>
      </c>
      <c r="K13" s="122">
        <v>0.18479999999999999</v>
      </c>
      <c r="L13" s="126">
        <v>0</v>
      </c>
      <c r="M13" s="122">
        <v>-0.05</v>
      </c>
      <c r="N13" s="122">
        <v>7.8200000000000006E-2</v>
      </c>
      <c r="O13" s="122">
        <v>0.51</v>
      </c>
      <c r="P13" s="122">
        <v>0.22</v>
      </c>
      <c r="Q13" s="126">
        <v>1.0999999999999999E-2</v>
      </c>
      <c r="R13" s="122">
        <v>8.8999999999999999E-3</v>
      </c>
      <c r="S13" s="125">
        <v>0.21759999999999999</v>
      </c>
      <c r="T13" s="123">
        <v>0</v>
      </c>
    </row>
    <row r="14" spans="1:22" ht="13.5" thickBot="1" x14ac:dyDescent="0.25">
      <c r="A14" s="127">
        <v>12</v>
      </c>
      <c r="B14" s="128">
        <v>0.24</v>
      </c>
      <c r="C14" s="128">
        <v>-0.08</v>
      </c>
      <c r="D14" s="128">
        <v>-0.7</v>
      </c>
      <c r="E14" s="129">
        <v>-0.05</v>
      </c>
      <c r="F14" s="130">
        <v>6.9900000000000004E-2</v>
      </c>
      <c r="G14" s="130">
        <v>0.41</v>
      </c>
      <c r="H14" s="130">
        <v>0.185</v>
      </c>
      <c r="I14" s="131">
        <v>1.0999999999999999E-2</v>
      </c>
      <c r="J14" s="129">
        <v>1.2800000000000001E-2</v>
      </c>
      <c r="K14" s="130">
        <v>0.18479999999999999</v>
      </c>
      <c r="L14" s="131">
        <v>0</v>
      </c>
      <c r="M14" s="130">
        <v>-0.05</v>
      </c>
      <c r="N14" s="130">
        <v>7.8200000000000006E-2</v>
      </c>
      <c r="O14" s="130">
        <v>0.51</v>
      </c>
      <c r="P14" s="130">
        <v>0.22</v>
      </c>
      <c r="Q14" s="131">
        <v>1.0999999999999999E-2</v>
      </c>
      <c r="R14" s="130">
        <v>8.8999999999999999E-3</v>
      </c>
      <c r="S14" s="130">
        <v>0.21759999999999999</v>
      </c>
      <c r="T14" s="131">
        <v>0</v>
      </c>
      <c r="U14" s="79"/>
    </row>
    <row r="15" spans="1:22" x14ac:dyDescent="0.2">
      <c r="A15"/>
    </row>
    <row r="16" spans="1:22" x14ac:dyDescent="0.2">
      <c r="A16"/>
    </row>
    <row r="17" spans="1:1" x14ac:dyDescent="0.2">
      <c r="A17"/>
    </row>
    <row r="18" spans="1:1" x14ac:dyDescent="0.2">
      <c r="A18" s="132"/>
    </row>
    <row r="19" spans="1:1" x14ac:dyDescent="0.2">
      <c r="A19" s="133"/>
    </row>
    <row r="20" spans="1:1" x14ac:dyDescent="0.2">
      <c r="A20" s="133"/>
    </row>
    <row r="21" spans="1:1" x14ac:dyDescent="0.2">
      <c r="A21" s="133"/>
    </row>
    <row r="22" spans="1:1" x14ac:dyDescent="0.2">
      <c r="A22" s="133"/>
    </row>
    <row r="23" spans="1:1" x14ac:dyDescent="0.2">
      <c r="A23" s="133"/>
    </row>
    <row r="24" spans="1:1" x14ac:dyDescent="0.2">
      <c r="A24" s="133"/>
    </row>
    <row r="25" spans="1:1" x14ac:dyDescent="0.2">
      <c r="A25" s="133"/>
    </row>
    <row r="26" spans="1:1" x14ac:dyDescent="0.2">
      <c r="A26" s="133"/>
    </row>
    <row r="27" spans="1:1" x14ac:dyDescent="0.2">
      <c r="A27" s="133"/>
    </row>
    <row r="28" spans="1:1" x14ac:dyDescent="0.2">
      <c r="A28" s="133"/>
    </row>
    <row r="29" spans="1:1" x14ac:dyDescent="0.2">
      <c r="A29" s="133"/>
    </row>
    <row r="30" spans="1:1" x14ac:dyDescent="0.2">
      <c r="A30" s="133"/>
    </row>
  </sheetData>
  <mergeCells count="4">
    <mergeCell ref="R1:T1"/>
    <mergeCell ref="M1:Q1"/>
    <mergeCell ref="E1:I1"/>
    <mergeCell ref="J1:L1"/>
  </mergeCells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0"/>
  <dimension ref="A1:AC366"/>
  <sheetViews>
    <sheetView tabSelected="1" workbookViewId="0">
      <pane xSplit="3" ySplit="9" topLeftCell="J21" activePane="bottomRight" state="frozen"/>
      <selection activeCell="B3" sqref="B3"/>
      <selection pane="topRight" activeCell="B3" sqref="B3"/>
      <selection pane="bottomLeft" activeCell="B3" sqref="B3"/>
      <selection pane="bottomRight" activeCell="O6" sqref="O6"/>
    </sheetView>
  </sheetViews>
  <sheetFormatPr defaultRowHeight="12.75" x14ac:dyDescent="0.2"/>
  <cols>
    <col min="1" max="1" width="12.28515625" customWidth="1"/>
    <col min="2" max="2" width="14.140625" customWidth="1"/>
    <col min="4" max="4" width="12.7109375" customWidth="1"/>
    <col min="5" max="5" width="17.7109375" customWidth="1"/>
    <col min="6" max="6" width="12.7109375" customWidth="1"/>
    <col min="7" max="12" width="13.28515625" customWidth="1"/>
    <col min="13" max="15" width="17.140625" bestFit="1" customWidth="1"/>
    <col min="16" max="18" width="13.7109375" bestFit="1" customWidth="1"/>
    <col min="19" max="21" width="13.7109375" customWidth="1"/>
    <col min="22" max="22" width="13.28515625" customWidth="1"/>
    <col min="24" max="24" width="11.28515625" customWidth="1"/>
    <col min="25" max="25" width="10.85546875" customWidth="1"/>
    <col min="26" max="26" width="11.28515625" customWidth="1"/>
    <col min="27" max="27" width="10.7109375" customWidth="1"/>
    <col min="28" max="28" width="9.5703125" customWidth="1"/>
  </cols>
  <sheetData>
    <row r="1" spans="1:29" ht="24.75" thickBot="1" x14ac:dyDescent="0.25">
      <c r="A1" s="67" t="s">
        <v>115</v>
      </c>
      <c r="B1" s="67"/>
      <c r="C1" s="67"/>
      <c r="D1" s="95" t="str">
        <f t="shared" ref="D1:R1" si="0">+D8</f>
        <v>IF-TETCO/M3</v>
      </c>
      <c r="E1" s="95" t="str">
        <f t="shared" si="0"/>
        <v>IF-TETCO/M3</v>
      </c>
      <c r="F1" s="95" t="str">
        <f t="shared" si="0"/>
        <v>IF-TETCO/M3</v>
      </c>
      <c r="G1" s="96" t="str">
        <f t="shared" si="0"/>
        <v>IF-TRANSCO/Z5</v>
      </c>
      <c r="H1" s="96" t="str">
        <f t="shared" si="0"/>
        <v>IF-TRANSCO/Z5</v>
      </c>
      <c r="I1" s="96" t="str">
        <f t="shared" si="0"/>
        <v>IF-TRANSCO/Z5</v>
      </c>
      <c r="J1" s="95" t="str">
        <f t="shared" si="0"/>
        <v>IF-TRANSCO/Z6</v>
      </c>
      <c r="K1" s="95" t="str">
        <f t="shared" si="0"/>
        <v>IF-TRANSCO/Z6</v>
      </c>
      <c r="L1" s="95" t="str">
        <f t="shared" si="0"/>
        <v>IF-TRANSCO/Z6</v>
      </c>
      <c r="M1" s="96" t="str">
        <f t="shared" si="0"/>
        <v>TRANSCO/Z6NONNY</v>
      </c>
      <c r="N1" s="96" t="str">
        <f t="shared" si="0"/>
        <v>TRANSCO/Z6NONNY</v>
      </c>
      <c r="O1" s="96" t="str">
        <f t="shared" si="0"/>
        <v>TRANSCO/Z6NONNY</v>
      </c>
      <c r="P1" s="95" t="str">
        <f t="shared" si="0"/>
        <v>NAT/FUEL/LEIDY</v>
      </c>
      <c r="Q1" s="95" t="str">
        <f t="shared" si="0"/>
        <v>NAT/FUEL/LEIDY</v>
      </c>
      <c r="R1" s="95" t="str">
        <f t="shared" si="0"/>
        <v>NAT/FUEL/LEIDY</v>
      </c>
      <c r="S1" s="95"/>
      <c r="T1" s="95" t="s">
        <v>105</v>
      </c>
      <c r="U1" s="95" t="s">
        <v>105</v>
      </c>
      <c r="V1" s="164" t="s">
        <v>51</v>
      </c>
      <c r="W1" s="164" t="s">
        <v>52</v>
      </c>
      <c r="X1" s="164" t="s">
        <v>53</v>
      </c>
      <c r="Y1" s="164" t="s">
        <v>54</v>
      </c>
      <c r="Z1" s="164" t="s">
        <v>55</v>
      </c>
      <c r="AA1" s="164" t="s">
        <v>56</v>
      </c>
      <c r="AB1" s="164" t="s">
        <v>57</v>
      </c>
      <c r="AC1" s="164"/>
    </row>
    <row r="2" spans="1:29" ht="13.5" thickBot="1" x14ac:dyDescent="0.25">
      <c r="A2" s="68">
        <f ca="1">MATCH($A3,$A$10:$A$302,0)+9</f>
        <v>181</v>
      </c>
      <c r="B2" s="68">
        <f>MATCH($A4,$A$10:$A$302,0)+9</f>
        <v>14</v>
      </c>
      <c r="C2" s="68">
        <f>MATCH($A5,$A$10:$A$302,0)+9</f>
        <v>19</v>
      </c>
      <c r="D2" s="68">
        <f>MATCH($A6,$A$10:$A$302,0)+9</f>
        <v>10</v>
      </c>
      <c r="E2" s="69"/>
      <c r="F2" s="69"/>
      <c r="G2" s="67"/>
      <c r="H2" s="69"/>
      <c r="I2" s="69"/>
      <c r="J2" s="67"/>
      <c r="K2" s="69"/>
      <c r="L2" s="69"/>
      <c r="M2" s="69"/>
      <c r="N2" s="69"/>
      <c r="O2" s="69"/>
      <c r="P2" s="67"/>
      <c r="Q2" s="69"/>
      <c r="R2" s="69"/>
      <c r="S2" s="69"/>
      <c r="T2" s="69"/>
      <c r="U2" s="69"/>
      <c r="V2" s="164"/>
      <c r="W2" s="164"/>
      <c r="X2" s="164"/>
      <c r="Y2" s="164"/>
      <c r="Z2" s="164"/>
      <c r="AA2" s="164"/>
      <c r="AB2" s="164"/>
      <c r="AC2" s="164"/>
    </row>
    <row r="3" spans="1:29" ht="18.75" customHeight="1" thickBot="1" x14ac:dyDescent="0.25">
      <c r="A3" s="70">
        <f ca="1">DATE(YEAR(TODAY()),MONTH(TODAY())+1,1)</f>
        <v>41913</v>
      </c>
      <c r="B3" s="71" t="str">
        <f>+[1]Averaging!A6</f>
        <v>Nov/00-Mar/01</v>
      </c>
      <c r="C3" s="72">
        <v>36800</v>
      </c>
      <c r="D3" s="92">
        <f>E3+F3</f>
        <v>1.3641032931820098</v>
      </c>
      <c r="E3" s="92">
        <f>+[1]Averaging!AE6</f>
        <v>1.2893151746641005</v>
      </c>
      <c r="F3" s="92">
        <f>+[1]Averaging!AF6</f>
        <v>7.4788118517909299E-2</v>
      </c>
      <c r="G3" s="92">
        <f>H3+I3</f>
        <v>2.0860032374676902</v>
      </c>
      <c r="H3" s="92">
        <f>SUM(H14:H18)/5</f>
        <v>2.6783999999999999</v>
      </c>
      <c r="I3" s="92">
        <f>+[1]Averaging!AH6</f>
        <v>-0.59239676253230966</v>
      </c>
      <c r="J3" s="92">
        <f>K3+L3</f>
        <v>3.1461410259086779</v>
      </c>
      <c r="K3" s="92">
        <f>SUM(K14:K18)/5</f>
        <v>2.6783999999999999</v>
      </c>
      <c r="L3" s="92">
        <f>+[1]Averaging!AJ6</f>
        <v>0.467741025908678</v>
      </c>
      <c r="M3" s="92">
        <f>N3+O3</f>
        <v>2.2078914929190088</v>
      </c>
      <c r="N3" s="92">
        <f>+[1]Averaging!AK6</f>
        <v>2.7102895805077147</v>
      </c>
      <c r="O3" s="92">
        <f>+[1]Averaging!AL6</f>
        <v>-0.50239808758870586</v>
      </c>
      <c r="P3" s="92">
        <f>Q3+R3</f>
        <v>0.90060454458725747</v>
      </c>
      <c r="Q3" s="92">
        <f>+[1]Averaging!AM6</f>
        <v>1.2893151746641005</v>
      </c>
      <c r="R3" s="92">
        <f>+[1]Averaging!AN6</f>
        <v>-0.38871063007684298</v>
      </c>
      <c r="S3" s="92"/>
      <c r="T3" s="92"/>
      <c r="U3" s="92"/>
      <c r="V3" s="164"/>
      <c r="W3" s="164"/>
      <c r="X3" s="164"/>
      <c r="Y3" s="164"/>
      <c r="Z3" s="164"/>
      <c r="AA3" s="164"/>
      <c r="AB3" s="164"/>
      <c r="AC3" s="164"/>
    </row>
    <row r="4" spans="1:29" ht="12" customHeight="1" thickBot="1" x14ac:dyDescent="0.25">
      <c r="A4" s="70">
        <v>36831</v>
      </c>
      <c r="B4" s="71" t="str">
        <f>+[1]Averaging!A7</f>
        <v>Apr/01-Oct/01</v>
      </c>
      <c r="C4" s="72">
        <v>36951</v>
      </c>
      <c r="D4" s="92">
        <f>E4+F4</f>
        <v>1.2944</v>
      </c>
      <c r="E4" s="92">
        <f>SUM(E14:E18)/5</f>
        <v>1.2744</v>
      </c>
      <c r="F4" s="92">
        <f>+[1]Averaging!AF7</f>
        <v>2.0000000000000004E-2</v>
      </c>
      <c r="G4" s="92">
        <f>H4+I4</f>
        <v>0.38281818502464099</v>
      </c>
      <c r="H4" s="92">
        <f>+[1]Averaging!AG7</f>
        <v>0.43564787300085078</v>
      </c>
      <c r="I4" s="92">
        <f>+[1]Averaging!AH7</f>
        <v>-5.2829687976209773E-2</v>
      </c>
      <c r="J4" s="92">
        <f>K4+L4</f>
        <v>3.1423999999999999</v>
      </c>
      <c r="K4" s="92">
        <f>SUM(K14:K18)/5</f>
        <v>2.6783999999999999</v>
      </c>
      <c r="L4" s="92">
        <f>SUM(L14:L18)/5</f>
        <v>0.46399999999999997</v>
      </c>
      <c r="M4" s="92">
        <f>N4+O4</f>
        <v>0.40278537663790209</v>
      </c>
      <c r="N4" s="92">
        <f>+[1]Averaging!AK7</f>
        <v>0.43564787300085078</v>
      </c>
      <c r="O4" s="92">
        <f>+[1]Averaging!AL7</f>
        <v>-3.2862496362948669E-2</v>
      </c>
      <c r="P4" s="92">
        <f>Q4+R4</f>
        <v>0.25884525794715041</v>
      </c>
      <c r="Q4" s="92">
        <f>+[1]Averaging!AM7</f>
        <v>0.2513452579471504</v>
      </c>
      <c r="R4" s="92">
        <f>+[1]Averaging!AN7</f>
        <v>7.5000000000000015E-3</v>
      </c>
      <c r="S4" s="92"/>
      <c r="T4" s="92"/>
      <c r="U4" s="92"/>
      <c r="V4" s="164"/>
      <c r="W4" s="164"/>
      <c r="X4" s="164"/>
      <c r="Y4" s="164"/>
      <c r="Z4" s="164"/>
      <c r="AA4" s="164"/>
      <c r="AB4" s="164"/>
      <c r="AC4" s="164"/>
    </row>
    <row r="5" spans="1:29" ht="13.5" thickBot="1" x14ac:dyDescent="0.25">
      <c r="A5" s="70">
        <v>36982</v>
      </c>
      <c r="B5" s="71" t="str">
        <f>+[1]Averaging!A8</f>
        <v>Nov/01-Mar/02</v>
      </c>
      <c r="C5" s="72">
        <v>37165</v>
      </c>
      <c r="D5" s="92">
        <f>E5+F5</f>
        <v>0.96360958194296464</v>
      </c>
      <c r="E5" s="92">
        <f>+[1]Averaging!AE8</f>
        <v>0.88360958194296457</v>
      </c>
      <c r="F5" s="92">
        <f>+[1]Averaging!AF8</f>
        <v>8.0000000000000016E-2</v>
      </c>
      <c r="G5" s="92">
        <f>H5+I5</f>
        <v>1.009864106428545</v>
      </c>
      <c r="H5" s="92">
        <f>+[1]Averaging!AG8</f>
        <v>1.339361204302308</v>
      </c>
      <c r="I5" s="92">
        <f>+[1]Averaging!AH8</f>
        <v>-0.32949709787376302</v>
      </c>
      <c r="J5" s="92">
        <f>K5+L5</f>
        <v>1.1045165686856078</v>
      </c>
      <c r="K5" s="92">
        <f>SUM(K26:K30)/5</f>
        <v>0.80740000000000001</v>
      </c>
      <c r="L5" s="92">
        <f>+[1]Averaging!AJ8</f>
        <v>0.29711656868560787</v>
      </c>
      <c r="M5" s="92">
        <f>N5+O5</f>
        <v>1.0998635294616634</v>
      </c>
      <c r="N5" s="92">
        <f>+[1]Averaging!AK8</f>
        <v>1.339361204302308</v>
      </c>
      <c r="O5" s="92">
        <f>+[1]Averaging!AL8</f>
        <v>-0.23949767484064458</v>
      </c>
      <c r="P5" s="92">
        <f>Q5+R5</f>
        <v>0.96360958194296464</v>
      </c>
      <c r="Q5" s="92">
        <f>+[1]Averaging!AM8</f>
        <v>0.88360958194296457</v>
      </c>
      <c r="R5" s="92">
        <f>+[1]Averaging!AN8</f>
        <v>8.0000000000000016E-2</v>
      </c>
      <c r="S5" s="92"/>
      <c r="T5" s="92"/>
      <c r="U5" s="92"/>
      <c r="V5" s="164"/>
      <c r="W5" s="164"/>
      <c r="X5" s="164"/>
      <c r="Y5" s="164"/>
      <c r="Z5" s="164"/>
      <c r="AA5" s="164"/>
      <c r="AB5" s="164"/>
      <c r="AC5" s="164"/>
    </row>
    <row r="6" spans="1:29" ht="13.5" thickBot="1" x14ac:dyDescent="0.25">
      <c r="A6" s="70">
        <v>36708</v>
      </c>
      <c r="B6" s="71" t="str">
        <f>+[1]Averaging!A9</f>
        <v>Apr/02-Oct/02</v>
      </c>
      <c r="C6" s="72">
        <v>37043</v>
      </c>
      <c r="D6" s="92">
        <f>E6+F6</f>
        <v>0.53139999999999998</v>
      </c>
      <c r="E6" s="92">
        <f>SUM(E26:E30)/5</f>
        <v>0.51139999999999997</v>
      </c>
      <c r="F6" s="92">
        <f>+[1]Averaging!AF9</f>
        <v>2.0000000000000004E-2</v>
      </c>
      <c r="G6" s="92">
        <f>H6+I6</f>
        <v>0.42010363411630608</v>
      </c>
      <c r="H6" s="92">
        <f>+[1]Averaging!AG9</f>
        <v>0.47293317930581752</v>
      </c>
      <c r="I6" s="92">
        <f>+[1]Averaging!AH9</f>
        <v>-5.2829545189511426E-2</v>
      </c>
      <c r="J6" s="92">
        <f>K6+L6</f>
        <v>0.60493317930581747</v>
      </c>
      <c r="K6" s="92">
        <f>+[1]Averaging!AI9</f>
        <v>0.47293317930581752</v>
      </c>
      <c r="L6" s="92">
        <f>SUM(L26:L30)/5</f>
        <v>0.13200000000000001</v>
      </c>
      <c r="M6" s="92">
        <f>N6+O6</f>
        <v>0.44007061540382603</v>
      </c>
      <c r="N6" s="92">
        <f>+[1]Averaging!AK9</f>
        <v>0.47293317930581752</v>
      </c>
      <c r="O6" s="92">
        <f>+[1]Averaging!AL9</f>
        <v>-3.2862563901991472E-2</v>
      </c>
      <c r="P6" s="92">
        <f>Q6+R6</f>
        <v>0.24897987816477327</v>
      </c>
      <c r="Q6" s="92">
        <f>+[1]Averaging!AM9</f>
        <v>0.24147987816477326</v>
      </c>
      <c r="R6" s="92">
        <f>+[1]Averaging!AN9</f>
        <v>7.4999999999999997E-3</v>
      </c>
      <c r="S6" s="92"/>
      <c r="T6" s="92"/>
      <c r="U6" s="92"/>
      <c r="V6" s="164"/>
      <c r="W6" s="164"/>
      <c r="X6" s="164"/>
      <c r="Y6" s="164"/>
      <c r="Z6" s="164"/>
      <c r="AA6" s="164"/>
      <c r="AB6" s="164"/>
      <c r="AC6" s="164"/>
    </row>
    <row r="7" spans="1:29" ht="13.5" thickBot="1" x14ac:dyDescent="0.25">
      <c r="A7" s="68">
        <f>MATCH($C3,$A$10:$A$302,0)+9</f>
        <v>13</v>
      </c>
      <c r="B7" s="68">
        <f>MATCH($C4,$A$10:$A$302,0)+9</f>
        <v>18</v>
      </c>
      <c r="C7" s="68">
        <f>MATCH($C5,$A$10:$A$302,0)+9</f>
        <v>25</v>
      </c>
      <c r="D7" s="68">
        <f>MATCH($C6,$A$10:$A$302,0)+9</f>
        <v>21</v>
      </c>
      <c r="E7" s="73"/>
      <c r="F7" s="73"/>
      <c r="G7" s="74"/>
      <c r="H7" s="73"/>
      <c r="I7" s="73"/>
      <c r="J7" s="74"/>
      <c r="K7" s="73"/>
      <c r="L7" s="73"/>
      <c r="M7" s="73"/>
      <c r="N7" s="73"/>
      <c r="O7" s="73"/>
      <c r="P7" s="74"/>
      <c r="Q7" s="73"/>
      <c r="R7" s="73"/>
      <c r="S7" s="73"/>
      <c r="T7" s="73"/>
      <c r="U7" s="73"/>
      <c r="V7" s="164"/>
      <c r="W7" s="164"/>
      <c r="X7" s="164"/>
      <c r="Y7" s="164"/>
      <c r="Z7" s="164"/>
      <c r="AA7" s="164"/>
      <c r="AB7" s="164"/>
      <c r="AC7" s="164"/>
    </row>
    <row r="8" spans="1:29" x14ac:dyDescent="0.2">
      <c r="A8" s="75"/>
      <c r="B8" s="76" t="s">
        <v>4</v>
      </c>
      <c r="C8" s="77"/>
      <c r="D8" s="93" t="s">
        <v>58</v>
      </c>
      <c r="E8" s="93" t="str">
        <f>+D8</f>
        <v>IF-TETCO/M3</v>
      </c>
      <c r="F8" s="93" t="str">
        <f>+E8</f>
        <v>IF-TETCO/M3</v>
      </c>
      <c r="G8" s="97" t="s">
        <v>59</v>
      </c>
      <c r="H8" s="97" t="str">
        <f>+G8</f>
        <v>IF-TRANSCO/Z5</v>
      </c>
      <c r="I8" s="97" t="str">
        <f>+H8</f>
        <v>IF-TRANSCO/Z5</v>
      </c>
      <c r="J8" s="93" t="s">
        <v>60</v>
      </c>
      <c r="K8" s="93" t="str">
        <f>+J8</f>
        <v>IF-TRANSCO/Z6</v>
      </c>
      <c r="L8" s="93" t="str">
        <f>+K8</f>
        <v>IF-TRANSCO/Z6</v>
      </c>
      <c r="M8" s="97" t="s">
        <v>61</v>
      </c>
      <c r="N8" s="97" t="str">
        <f>+M8</f>
        <v>TRANSCO/Z6NONNY</v>
      </c>
      <c r="O8" s="97" t="str">
        <f>+N8</f>
        <v>TRANSCO/Z6NONNY</v>
      </c>
      <c r="P8" s="93" t="s">
        <v>62</v>
      </c>
      <c r="Q8" s="93" t="str">
        <f>+P8</f>
        <v>NAT/FUEL/LEIDY</v>
      </c>
      <c r="R8" s="93" t="str">
        <f>+Q8</f>
        <v>NAT/FUEL/LEIDY</v>
      </c>
      <c r="S8" s="93" t="s">
        <v>105</v>
      </c>
      <c r="T8" s="93" t="s">
        <v>106</v>
      </c>
      <c r="U8" s="93" t="s">
        <v>106</v>
      </c>
      <c r="V8" s="164"/>
      <c r="W8" s="164"/>
      <c r="X8" s="164"/>
      <c r="Y8" s="164"/>
      <c r="Z8" s="164"/>
      <c r="AA8" s="164"/>
      <c r="AB8" s="164"/>
      <c r="AC8" s="164"/>
    </row>
    <row r="9" spans="1:29" ht="13.5" customHeight="1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4" t="s">
        <v>30</v>
      </c>
      <c r="M9" s="98" t="s">
        <v>28</v>
      </c>
      <c r="N9" s="98" t="s">
        <v>29</v>
      </c>
      <c r="O9" s="98" t="s">
        <v>30</v>
      </c>
      <c r="P9" s="94" t="s">
        <v>28</v>
      </c>
      <c r="Q9" s="94" t="s">
        <v>29</v>
      </c>
      <c r="R9" s="94" t="s">
        <v>30</v>
      </c>
      <c r="S9" s="94" t="s">
        <v>28</v>
      </c>
      <c r="T9" s="94" t="s">
        <v>29</v>
      </c>
      <c r="U9" s="94" t="s">
        <v>30</v>
      </c>
      <c r="V9" s="164"/>
      <c r="W9" s="164"/>
      <c r="X9" s="164"/>
      <c r="Y9" s="164"/>
      <c r="Z9" s="164"/>
      <c r="AA9" s="164"/>
      <c r="AB9" s="164"/>
      <c r="AC9" s="164"/>
    </row>
    <row r="10" spans="1:29" hidden="1" x14ac:dyDescent="0.2">
      <c r="A10" s="80">
        <v>36708</v>
      </c>
      <c r="B10" s="81">
        <v>0</v>
      </c>
      <c r="C10" s="10"/>
      <c r="D10" s="100">
        <f>E10+F10</f>
        <v>0.35349999999999998</v>
      </c>
      <c r="E10" s="86">
        <v>0.35099999999999998</v>
      </c>
      <c r="F10" s="84">
        <v>2.5000000000000001E-3</v>
      </c>
      <c r="G10" s="81">
        <f t="shared" ref="G10:G73" si="1">H10+I10</f>
        <v>0.54100000000000004</v>
      </c>
      <c r="H10" s="85">
        <f t="shared" ref="H10:H24" si="2">K10</f>
        <v>0.56100000000000005</v>
      </c>
      <c r="I10" s="86">
        <f t="shared" ref="I10:I73" si="3">O10+Z10</f>
        <v>-0.02</v>
      </c>
      <c r="J10" s="100">
        <f t="shared" ref="J10:J41" si="4">K10+L10</f>
        <v>0.59600000000000009</v>
      </c>
      <c r="K10" s="85">
        <v>0.56100000000000005</v>
      </c>
      <c r="L10" s="84">
        <v>3.5000000000000003E-2</v>
      </c>
      <c r="M10" s="81">
        <f t="shared" ref="M10:M73" si="5">N10+O10</f>
        <v>0.54100000000000004</v>
      </c>
      <c r="N10" s="85">
        <f>K10</f>
        <v>0.56100000000000005</v>
      </c>
      <c r="O10" s="86">
        <f>V10</f>
        <v>-0.02</v>
      </c>
      <c r="P10" s="100">
        <f t="shared" ref="P10:P73" si="6">Q10+R10</f>
        <v>0.19850000000000001</v>
      </c>
      <c r="Q10" s="86">
        <f>+[1]CGT_CNG!N10</f>
        <v>0.191</v>
      </c>
      <c r="R10" s="103">
        <f>+[1]CGT_CNG!O10</f>
        <v>7.4999999999999997E-3</v>
      </c>
      <c r="S10" s="103">
        <f t="shared" ref="S10:S73" si="7">T10+U10</f>
        <v>0.16350000000000001</v>
      </c>
      <c r="T10" s="103">
        <f>[1]CGT_CNG!E10</f>
        <v>0.151</v>
      </c>
      <c r="U10" s="103">
        <f>[1]CGT_CNG!F10</f>
        <v>1.2500000000000001E-2</v>
      </c>
      <c r="V10">
        <f t="shared" ref="V10:V17" si="8">VLOOKUP(MONTH(A10),tblMthAdj,4,FALSE)</f>
        <v>-0.02</v>
      </c>
      <c r="W10">
        <v>0</v>
      </c>
      <c r="Z10">
        <f t="shared" ref="Z10:Z73" si="9">VLOOKUP(MONTH(A10),tblMthAdj,3,FALSE)</f>
        <v>0</v>
      </c>
    </row>
    <row r="11" spans="1:29" hidden="1" x14ac:dyDescent="0.2">
      <c r="A11" s="80">
        <v>36739</v>
      </c>
      <c r="B11" s="81">
        <f>+[1]Listen!C7</f>
        <v>0</v>
      </c>
      <c r="C11" s="10"/>
      <c r="D11" s="100">
        <v>0.315</v>
      </c>
      <c r="E11" s="86">
        <v>0.3</v>
      </c>
      <c r="F11" s="84">
        <v>2.5000000000000001E-3</v>
      </c>
      <c r="G11" s="81">
        <f t="shared" si="1"/>
        <v>0.33999999999999997</v>
      </c>
      <c r="H11" s="85">
        <f t="shared" si="2"/>
        <v>0.36</v>
      </c>
      <c r="I11" s="86">
        <f t="shared" si="3"/>
        <v>-0.02</v>
      </c>
      <c r="J11" s="100">
        <f t="shared" si="4"/>
        <v>0.39500000000000002</v>
      </c>
      <c r="K11" s="85">
        <v>0.36</v>
      </c>
      <c r="L11" s="84">
        <v>3.5000000000000003E-2</v>
      </c>
      <c r="M11" s="81">
        <f t="shared" si="5"/>
        <v>0.33999999999999997</v>
      </c>
      <c r="N11" s="85">
        <f>K11</f>
        <v>0.36</v>
      </c>
      <c r="O11" s="86">
        <f>V11</f>
        <v>-0.02</v>
      </c>
      <c r="P11" s="100">
        <f t="shared" si="6"/>
        <v>0.22750000000000001</v>
      </c>
      <c r="Q11" s="86">
        <f>+[1]CGT_CNG!N11</f>
        <v>0.22</v>
      </c>
      <c r="R11" s="103">
        <f>+[1]CGT_CNG!O11</f>
        <v>7.4999999999999997E-3</v>
      </c>
      <c r="S11" s="103">
        <f t="shared" si="7"/>
        <v>0.1925</v>
      </c>
      <c r="T11" s="103">
        <f>[1]CGT_CNG!E11</f>
        <v>0.19</v>
      </c>
      <c r="U11" s="103">
        <f>[1]CGT_CNG!F11</f>
        <v>2.5000000000000001E-3</v>
      </c>
      <c r="V11">
        <f t="shared" si="8"/>
        <v>-0.02</v>
      </c>
      <c r="W11">
        <v>0</v>
      </c>
      <c r="Z11">
        <f t="shared" si="9"/>
        <v>0</v>
      </c>
    </row>
    <row r="12" spans="1:29" hidden="1" x14ac:dyDescent="0.2">
      <c r="A12" s="80">
        <v>36770</v>
      </c>
      <c r="B12" s="81">
        <f>+[1]Listen!C8</f>
        <v>0</v>
      </c>
      <c r="C12" s="87"/>
      <c r="D12" s="100">
        <v>0.36</v>
      </c>
      <c r="E12" s="86">
        <v>0.312</v>
      </c>
      <c r="F12" s="84">
        <v>2.5000000000000001E-3</v>
      </c>
      <c r="G12" s="81">
        <f t="shared" si="1"/>
        <v>0.252</v>
      </c>
      <c r="H12" s="85">
        <f t="shared" si="2"/>
        <v>0.34200000000000003</v>
      </c>
      <c r="I12" s="86">
        <f t="shared" si="3"/>
        <v>-9.0000000000000011E-2</v>
      </c>
      <c r="J12" s="100">
        <f t="shared" si="4"/>
        <v>0.377</v>
      </c>
      <c r="K12" s="85">
        <v>0.34200000000000003</v>
      </c>
      <c r="L12" s="84">
        <v>3.5000000000000003E-2</v>
      </c>
      <c r="M12" s="81">
        <f t="shared" si="5"/>
        <v>0.307</v>
      </c>
      <c r="N12" s="85">
        <f>J12</f>
        <v>0.377</v>
      </c>
      <c r="O12" s="86">
        <v>-7.0000000000000007E-2</v>
      </c>
      <c r="P12" s="100">
        <f t="shared" si="6"/>
        <v>0.23700000000000002</v>
      </c>
      <c r="Q12" s="86">
        <f>+[1]CGT_CNG!N12</f>
        <v>0.23200000000000001</v>
      </c>
      <c r="R12" s="103">
        <f>+[1]CGT_CNG!O12</f>
        <v>5.0000000000000001E-3</v>
      </c>
      <c r="S12" s="103">
        <f t="shared" si="7"/>
        <v>0.19700000000000001</v>
      </c>
      <c r="T12" s="103">
        <f>[1]CGT_CNG!E12</f>
        <v>0.192</v>
      </c>
      <c r="U12" s="103">
        <f>[1]CGT_CNG!F12</f>
        <v>5.0000000000000001E-3</v>
      </c>
      <c r="V12">
        <f t="shared" si="8"/>
        <v>-0.02</v>
      </c>
      <c r="W12">
        <v>0</v>
      </c>
      <c r="Z12">
        <f t="shared" si="9"/>
        <v>-0.02</v>
      </c>
      <c r="AC12">
        <v>0</v>
      </c>
    </row>
    <row r="13" spans="1:29" hidden="1" x14ac:dyDescent="0.2">
      <c r="A13" s="80">
        <v>36800</v>
      </c>
      <c r="B13" s="81">
        <f>+[1]Listen!C9</f>
        <v>0</v>
      </c>
      <c r="C13" s="10"/>
      <c r="D13" s="100">
        <v>0.36</v>
      </c>
      <c r="E13" s="86">
        <v>0.40799999999999997</v>
      </c>
      <c r="F13" s="84">
        <v>2.5000000000000001E-3</v>
      </c>
      <c r="G13" s="81">
        <f t="shared" si="1"/>
        <v>0.318</v>
      </c>
      <c r="H13" s="85">
        <f t="shared" si="2"/>
        <v>0.44800000000000001</v>
      </c>
      <c r="I13" s="86">
        <f t="shared" si="3"/>
        <v>-0.13</v>
      </c>
      <c r="J13" s="100">
        <f t="shared" si="4"/>
        <v>0.48299999999999998</v>
      </c>
      <c r="K13" s="85">
        <v>0.44800000000000001</v>
      </c>
      <c r="L13" s="84">
        <v>3.5000000000000003E-2</v>
      </c>
      <c r="M13" s="81">
        <f t="shared" si="5"/>
        <v>0.38300000000000001</v>
      </c>
      <c r="N13" s="85">
        <f>J13</f>
        <v>0.48299999999999998</v>
      </c>
      <c r="O13" s="86">
        <v>-0.1</v>
      </c>
      <c r="P13" s="100">
        <f t="shared" si="6"/>
        <v>0.32050000000000001</v>
      </c>
      <c r="Q13" s="86">
        <f>+[1]CGT_CNG!N13</f>
        <v>0.318</v>
      </c>
      <c r="R13" s="103">
        <f>+[1]CGT_CNG!O13</f>
        <v>2.5000000000000001E-3</v>
      </c>
      <c r="S13" s="103">
        <f t="shared" si="7"/>
        <v>0.2455</v>
      </c>
      <c r="T13" s="103">
        <f>[1]CGT_CNG!E13</f>
        <v>0.23799999999999999</v>
      </c>
      <c r="U13" s="103">
        <f>[1]CGT_CNG!F13</f>
        <v>7.4999999999999997E-3</v>
      </c>
      <c r="V13">
        <f t="shared" si="8"/>
        <v>-5.5E-2</v>
      </c>
      <c r="W13">
        <v>0</v>
      </c>
      <c r="Z13">
        <f t="shared" si="9"/>
        <v>-0.03</v>
      </c>
      <c r="AC13">
        <v>0</v>
      </c>
    </row>
    <row r="14" spans="1:29" hidden="1" x14ac:dyDescent="0.2">
      <c r="A14" s="80">
        <v>36831</v>
      </c>
      <c r="B14" s="81">
        <f>+[1]Listen!C10</f>
        <v>0</v>
      </c>
      <c r="C14" s="10"/>
      <c r="D14" s="101">
        <f t="shared" ref="D14:D22" si="10">E14+F14</f>
        <v>0.44899999999999995</v>
      </c>
      <c r="E14" s="83">
        <v>0.41899999999999998</v>
      </c>
      <c r="F14" s="88">
        <v>0.03</v>
      </c>
      <c r="G14" s="102">
        <f t="shared" si="1"/>
        <v>0.33900000000000008</v>
      </c>
      <c r="H14" s="85">
        <f t="shared" si="2"/>
        <v>0.55900000000000005</v>
      </c>
      <c r="I14" s="83">
        <f t="shared" si="3"/>
        <v>-0.22</v>
      </c>
      <c r="J14" s="101">
        <f t="shared" si="4"/>
        <v>0.65900000000000003</v>
      </c>
      <c r="K14" s="82">
        <v>0.55900000000000005</v>
      </c>
      <c r="L14" s="88">
        <v>0.1</v>
      </c>
      <c r="M14" s="102">
        <f t="shared" si="5"/>
        <v>0.45900000000000007</v>
      </c>
      <c r="N14" s="82">
        <f t="shared" ref="N14:N77" si="11">K14</f>
        <v>0.55900000000000005</v>
      </c>
      <c r="O14" s="83">
        <v>-0.1</v>
      </c>
      <c r="P14" s="101">
        <f t="shared" si="6"/>
        <v>0.31899999999999995</v>
      </c>
      <c r="Q14" s="83">
        <f>E14</f>
        <v>0.41899999999999998</v>
      </c>
      <c r="R14" s="107">
        <v>-0.1</v>
      </c>
      <c r="S14" s="107">
        <f t="shared" si="7"/>
        <v>0.44899999999999995</v>
      </c>
      <c r="T14" s="107">
        <f t="shared" ref="T14:U18" si="12">E14</f>
        <v>0.41899999999999998</v>
      </c>
      <c r="U14" s="107">
        <f t="shared" si="12"/>
        <v>0.03</v>
      </c>
      <c r="V14">
        <f t="shared" si="8"/>
        <v>-0.5</v>
      </c>
      <c r="W14">
        <v>0</v>
      </c>
      <c r="Z14">
        <f t="shared" si="9"/>
        <v>-0.12</v>
      </c>
      <c r="AC14">
        <v>0</v>
      </c>
    </row>
    <row r="15" spans="1:29" hidden="1" x14ac:dyDescent="0.2">
      <c r="A15" s="80">
        <v>36861</v>
      </c>
      <c r="B15" s="81">
        <f>+[1]Listen!C11</f>
        <v>0</v>
      </c>
      <c r="C15" s="10"/>
      <c r="D15" s="100">
        <f t="shared" si="10"/>
        <v>0.754</v>
      </c>
      <c r="E15" s="86">
        <v>0.72399999999999998</v>
      </c>
      <c r="F15" s="84">
        <v>0.03</v>
      </c>
      <c r="G15" s="81">
        <f t="shared" si="1"/>
        <v>0.74400000000000011</v>
      </c>
      <c r="H15" s="85">
        <f t="shared" si="2"/>
        <v>1.1240000000000001</v>
      </c>
      <c r="I15" s="86">
        <f t="shared" si="3"/>
        <v>-0.38</v>
      </c>
      <c r="J15" s="100">
        <f t="shared" si="4"/>
        <v>1.4240000000000002</v>
      </c>
      <c r="K15" s="85">
        <v>1.1240000000000001</v>
      </c>
      <c r="L15" s="135">
        <v>0.3</v>
      </c>
      <c r="M15" s="81">
        <f t="shared" si="5"/>
        <v>0.82400000000000007</v>
      </c>
      <c r="N15" s="85">
        <f t="shared" si="11"/>
        <v>1.1240000000000001</v>
      </c>
      <c r="O15" s="86">
        <v>-0.3</v>
      </c>
      <c r="P15" s="100">
        <f t="shared" si="6"/>
        <v>0.624</v>
      </c>
      <c r="Q15" s="86">
        <f>E15</f>
        <v>0.72399999999999998</v>
      </c>
      <c r="R15" s="107">
        <v>-0.1</v>
      </c>
      <c r="S15" s="103">
        <f t="shared" si="7"/>
        <v>0.754</v>
      </c>
      <c r="T15" s="103">
        <f t="shared" si="12"/>
        <v>0.72399999999999998</v>
      </c>
      <c r="U15" s="103">
        <f t="shared" si="12"/>
        <v>0.03</v>
      </c>
      <c r="V15">
        <f t="shared" si="8"/>
        <v>-0.7</v>
      </c>
      <c r="W15">
        <v>0</v>
      </c>
      <c r="Z15">
        <f t="shared" si="9"/>
        <v>-0.08</v>
      </c>
      <c r="AC15">
        <v>0</v>
      </c>
    </row>
    <row r="16" spans="1:29" hidden="1" x14ac:dyDescent="0.2">
      <c r="A16" s="80">
        <v>36892</v>
      </c>
      <c r="B16" s="81">
        <f>+[1]Listen!C12</f>
        <v>0</v>
      </c>
      <c r="C16" s="10"/>
      <c r="D16" s="100">
        <f t="shared" si="10"/>
        <v>4.1500000000000004</v>
      </c>
      <c r="E16" s="86">
        <v>3.9</v>
      </c>
      <c r="F16" s="84">
        <v>0.25</v>
      </c>
      <c r="G16" s="81">
        <f t="shared" si="1"/>
        <v>7.8</v>
      </c>
      <c r="H16" s="85">
        <f t="shared" si="2"/>
        <v>9.35</v>
      </c>
      <c r="I16" s="86">
        <f t="shared" si="3"/>
        <v>-1.55</v>
      </c>
      <c r="J16" s="100">
        <f t="shared" si="4"/>
        <v>10.85</v>
      </c>
      <c r="K16" s="85">
        <v>9.35</v>
      </c>
      <c r="L16" s="84">
        <v>1.5</v>
      </c>
      <c r="M16" s="81">
        <f t="shared" si="5"/>
        <v>7.85</v>
      </c>
      <c r="N16" s="85">
        <f t="shared" si="11"/>
        <v>9.35</v>
      </c>
      <c r="O16" s="86">
        <v>-1.5</v>
      </c>
      <c r="P16" s="100">
        <f t="shared" si="6"/>
        <v>2.5999999999999996</v>
      </c>
      <c r="Q16" s="86">
        <f>E16</f>
        <v>3.9</v>
      </c>
      <c r="R16" s="107">
        <v>-1.3</v>
      </c>
      <c r="S16" s="103">
        <f t="shared" si="7"/>
        <v>4.1500000000000004</v>
      </c>
      <c r="T16" s="103">
        <f t="shared" si="12"/>
        <v>3.9</v>
      </c>
      <c r="U16" s="103">
        <f t="shared" si="12"/>
        <v>0.25</v>
      </c>
      <c r="V16">
        <f t="shared" si="8"/>
        <v>-0.7</v>
      </c>
      <c r="W16">
        <v>0</v>
      </c>
      <c r="Z16">
        <f t="shared" si="9"/>
        <v>-0.05</v>
      </c>
      <c r="AC16">
        <v>0</v>
      </c>
    </row>
    <row r="17" spans="1:29" hidden="1" x14ac:dyDescent="0.2">
      <c r="A17" s="80">
        <v>36923</v>
      </c>
      <c r="B17" s="81">
        <f>+[1]Listen!C13</f>
        <v>0</v>
      </c>
      <c r="C17" s="10"/>
      <c r="D17" s="100">
        <f t="shared" si="10"/>
        <v>0.83700000000000008</v>
      </c>
      <c r="E17" s="86">
        <v>0.78700000000000003</v>
      </c>
      <c r="F17" s="84">
        <v>0.05</v>
      </c>
      <c r="G17" s="81">
        <f t="shared" si="1"/>
        <v>1.1470000000000002</v>
      </c>
      <c r="H17" s="85">
        <f t="shared" si="2"/>
        <v>1.7270000000000001</v>
      </c>
      <c r="I17" s="86">
        <f t="shared" si="3"/>
        <v>-0.57999999999999996</v>
      </c>
      <c r="J17" s="100">
        <f t="shared" si="4"/>
        <v>2.1270000000000002</v>
      </c>
      <c r="K17" s="85">
        <v>1.7270000000000001</v>
      </c>
      <c r="L17" s="84">
        <v>0.4</v>
      </c>
      <c r="M17" s="81">
        <f t="shared" si="5"/>
        <v>1.2270000000000001</v>
      </c>
      <c r="N17" s="85">
        <f t="shared" si="11"/>
        <v>1.7270000000000001</v>
      </c>
      <c r="O17" s="86">
        <v>-0.5</v>
      </c>
      <c r="P17" s="100">
        <f t="shared" si="6"/>
        <v>0.45700000000000002</v>
      </c>
      <c r="Q17" s="86">
        <f>E17</f>
        <v>0.78700000000000003</v>
      </c>
      <c r="R17" s="107">
        <v>-0.33</v>
      </c>
      <c r="S17" s="103">
        <f t="shared" si="7"/>
        <v>0.83700000000000008</v>
      </c>
      <c r="T17" s="103">
        <f t="shared" si="12"/>
        <v>0.78700000000000003</v>
      </c>
      <c r="U17" s="103">
        <f t="shared" si="12"/>
        <v>0.05</v>
      </c>
      <c r="V17">
        <f t="shared" si="8"/>
        <v>-0.7</v>
      </c>
      <c r="W17">
        <v>0</v>
      </c>
      <c r="Z17">
        <f t="shared" si="9"/>
        <v>-0.08</v>
      </c>
      <c r="AC17">
        <v>0</v>
      </c>
    </row>
    <row r="18" spans="1:29" hidden="1" x14ac:dyDescent="0.2">
      <c r="A18" s="80">
        <v>36951</v>
      </c>
      <c r="B18" s="81">
        <f>+[1]Listen!C14</f>
        <v>0</v>
      </c>
      <c r="C18" s="10"/>
      <c r="D18" s="100">
        <f t="shared" si="10"/>
        <v>0.55200000000000005</v>
      </c>
      <c r="E18" s="86">
        <v>0.54200000000000004</v>
      </c>
      <c r="F18" s="84">
        <v>0.01</v>
      </c>
      <c r="G18" s="81">
        <f t="shared" si="1"/>
        <v>0.41200000000000003</v>
      </c>
      <c r="H18" s="85">
        <f t="shared" si="2"/>
        <v>0.63200000000000001</v>
      </c>
      <c r="I18" s="86">
        <f t="shared" si="3"/>
        <v>-0.22</v>
      </c>
      <c r="J18" s="100">
        <f t="shared" si="4"/>
        <v>0.65200000000000002</v>
      </c>
      <c r="K18" s="85">
        <v>0.63200000000000001</v>
      </c>
      <c r="L18" s="84">
        <v>0.02</v>
      </c>
      <c r="M18" s="81">
        <f t="shared" si="5"/>
        <v>0.53200000000000003</v>
      </c>
      <c r="N18" s="85">
        <f t="shared" si="11"/>
        <v>0.63200000000000001</v>
      </c>
      <c r="O18" s="86">
        <v>-0.1</v>
      </c>
      <c r="P18" s="100">
        <f t="shared" si="6"/>
        <v>0.44200000000000006</v>
      </c>
      <c r="Q18" s="86">
        <f>E18</f>
        <v>0.54200000000000004</v>
      </c>
      <c r="R18" s="107">
        <v>-0.1</v>
      </c>
      <c r="S18" s="103">
        <f t="shared" si="7"/>
        <v>0.55200000000000005</v>
      </c>
      <c r="T18" s="103">
        <f t="shared" si="12"/>
        <v>0.54200000000000004</v>
      </c>
      <c r="U18" s="103">
        <f t="shared" si="12"/>
        <v>0.01</v>
      </c>
      <c r="V18">
        <v>-0.2</v>
      </c>
      <c r="W18">
        <v>0</v>
      </c>
      <c r="Z18">
        <f t="shared" si="9"/>
        <v>-0.12</v>
      </c>
      <c r="AC18">
        <v>0</v>
      </c>
    </row>
    <row r="19" spans="1:29" hidden="1" x14ac:dyDescent="0.2">
      <c r="A19" s="80">
        <v>36982</v>
      </c>
      <c r="B19" s="81">
        <f>+[1]Listen!C15</f>
        <v>0</v>
      </c>
      <c r="C19" s="10"/>
      <c r="D19" s="101">
        <f t="shared" si="10"/>
        <v>0.45600000000000002</v>
      </c>
      <c r="E19" s="83">
        <v>0.436</v>
      </c>
      <c r="F19" s="88">
        <v>0.02</v>
      </c>
      <c r="G19" s="102">
        <f t="shared" si="1"/>
        <v>0.39100000000000001</v>
      </c>
      <c r="H19" s="85">
        <f t="shared" si="2"/>
        <v>0.47599999999999998</v>
      </c>
      <c r="I19" s="83">
        <f t="shared" si="3"/>
        <v>-8.4999999999999992E-2</v>
      </c>
      <c r="J19" s="101">
        <f t="shared" si="4"/>
        <v>0.496</v>
      </c>
      <c r="K19" s="82">
        <v>0.47599999999999998</v>
      </c>
      <c r="L19" s="88">
        <v>0.02</v>
      </c>
      <c r="M19" s="102">
        <f t="shared" si="5"/>
        <v>0.43099999999999999</v>
      </c>
      <c r="N19" s="82">
        <f t="shared" si="11"/>
        <v>0.47599999999999998</v>
      </c>
      <c r="O19" s="83">
        <f t="shared" ref="O19:O25" si="13">V19</f>
        <v>-4.4999999999999998E-2</v>
      </c>
      <c r="P19" s="101">
        <f t="shared" si="6"/>
        <v>0.35349999999999998</v>
      </c>
      <c r="Q19" s="83">
        <f>+[1]CGT_CNG!N19</f>
        <v>0.34599999999999997</v>
      </c>
      <c r="R19" s="107">
        <f>+[1]CGT_CNG!O20</f>
        <v>7.4999999999999997E-3</v>
      </c>
      <c r="S19" s="107">
        <f t="shared" si="7"/>
        <v>0.2535</v>
      </c>
      <c r="T19" s="107">
        <f>[1]CGT_CNG!E19</f>
        <v>0.23599999999999999</v>
      </c>
      <c r="U19" s="107">
        <f>[1]CGT_CNG!F19</f>
        <v>1.7500000000000002E-2</v>
      </c>
      <c r="V19">
        <f t="shared" ref="V19:V37" si="14">VLOOKUP(MONTH(A19),tblMthAdj,4,FALSE)</f>
        <v>-4.4999999999999998E-2</v>
      </c>
      <c r="W19">
        <v>0</v>
      </c>
      <c r="Z19">
        <f t="shared" si="9"/>
        <v>-0.04</v>
      </c>
      <c r="AB19" t="s">
        <v>39</v>
      </c>
      <c r="AC19">
        <v>0</v>
      </c>
    </row>
    <row r="20" spans="1:29" hidden="1" x14ac:dyDescent="0.2">
      <c r="A20" s="80">
        <v>37012</v>
      </c>
      <c r="B20" s="81">
        <f>+[1]Listen!C16</f>
        <v>0</v>
      </c>
      <c r="C20" s="10"/>
      <c r="D20" s="100">
        <f t="shared" si="10"/>
        <v>0.41900000000000004</v>
      </c>
      <c r="E20" s="86">
        <v>0.39900000000000002</v>
      </c>
      <c r="F20" s="84">
        <v>0.02</v>
      </c>
      <c r="G20" s="81">
        <f t="shared" si="1"/>
        <v>0.374</v>
      </c>
      <c r="H20" s="85">
        <f t="shared" si="2"/>
        <v>0.439</v>
      </c>
      <c r="I20" s="86">
        <f t="shared" si="3"/>
        <v>-6.5000000000000002E-2</v>
      </c>
      <c r="J20" s="100">
        <f t="shared" si="4"/>
        <v>0.45900000000000002</v>
      </c>
      <c r="K20" s="85">
        <v>0.439</v>
      </c>
      <c r="L20" s="84">
        <v>0.02</v>
      </c>
      <c r="M20" s="81">
        <f t="shared" si="5"/>
        <v>0.40400000000000003</v>
      </c>
      <c r="N20" s="85">
        <f t="shared" si="11"/>
        <v>0.439</v>
      </c>
      <c r="O20" s="86">
        <f t="shared" si="13"/>
        <v>-3.5000000000000003E-2</v>
      </c>
      <c r="P20" s="100">
        <f t="shared" si="6"/>
        <v>0.30649999999999999</v>
      </c>
      <c r="Q20" s="86">
        <f>+[1]CGT_CNG!N20</f>
        <v>0.29899999999999999</v>
      </c>
      <c r="R20" s="103">
        <f>+[1]CGT_CNG!O21</f>
        <v>7.4999999999999997E-3</v>
      </c>
      <c r="S20" s="103">
        <f t="shared" si="7"/>
        <v>0.23900000000000002</v>
      </c>
      <c r="T20" s="103">
        <f>[1]CGT_CNG!E20</f>
        <v>0.22900000000000001</v>
      </c>
      <c r="U20" s="103">
        <f>[1]CGT_CNG!F20</f>
        <v>0.01</v>
      </c>
      <c r="V20">
        <f t="shared" si="14"/>
        <v>-3.5000000000000003E-2</v>
      </c>
      <c r="W20">
        <v>0</v>
      </c>
      <c r="Z20">
        <f t="shared" si="9"/>
        <v>-0.03</v>
      </c>
      <c r="AB20" t="s">
        <v>39</v>
      </c>
      <c r="AC20">
        <v>0</v>
      </c>
    </row>
    <row r="21" spans="1:29" x14ac:dyDescent="0.2">
      <c r="A21" s="80">
        <v>37043</v>
      </c>
      <c r="B21" s="81">
        <f>+[1]Listen!C17</f>
        <v>0</v>
      </c>
      <c r="C21" s="10"/>
      <c r="D21" s="100">
        <f t="shared" si="10"/>
        <v>0.36200000000000004</v>
      </c>
      <c r="E21" s="86">
        <v>0.34200000000000003</v>
      </c>
      <c r="F21" s="84">
        <v>0.02</v>
      </c>
      <c r="G21" s="81">
        <f t="shared" si="1"/>
        <v>0.33700000000000002</v>
      </c>
      <c r="H21" s="85">
        <f t="shared" si="2"/>
        <v>0.39200000000000002</v>
      </c>
      <c r="I21" s="86">
        <f t="shared" si="3"/>
        <v>-5.5000000000000007E-2</v>
      </c>
      <c r="J21" s="100">
        <f t="shared" si="4"/>
        <v>0.42700000000000005</v>
      </c>
      <c r="K21" s="85">
        <v>0.39200000000000002</v>
      </c>
      <c r="L21" s="84">
        <v>3.5000000000000003E-2</v>
      </c>
      <c r="M21" s="81">
        <f t="shared" si="5"/>
        <v>0.35699999999999998</v>
      </c>
      <c r="N21" s="85">
        <f t="shared" si="11"/>
        <v>0.39200000000000002</v>
      </c>
      <c r="O21" s="86">
        <f t="shared" si="13"/>
        <v>-3.5000000000000003E-2</v>
      </c>
      <c r="P21" s="100">
        <f t="shared" si="6"/>
        <v>0.2195</v>
      </c>
      <c r="Q21" s="86">
        <f>+[1]CGT_CNG!N21</f>
        <v>0.21199999999999999</v>
      </c>
      <c r="R21" s="103">
        <f>+[1]CGT_CNG!O21</f>
        <v>7.4999999999999997E-3</v>
      </c>
      <c r="S21" s="103">
        <f t="shared" si="7"/>
        <v>0.20450000000000002</v>
      </c>
      <c r="T21" s="103">
        <f>[1]CGT_CNG!E21</f>
        <v>0.192</v>
      </c>
      <c r="U21" s="103">
        <f>[1]CGT_CNG!F21</f>
        <v>1.2500000000000001E-2</v>
      </c>
      <c r="V21">
        <f t="shared" si="14"/>
        <v>-3.5000000000000003E-2</v>
      </c>
      <c r="W21">
        <v>0</v>
      </c>
      <c r="Z21">
        <f t="shared" si="9"/>
        <v>-0.02</v>
      </c>
      <c r="AB21" t="s">
        <v>39</v>
      </c>
      <c r="AC21">
        <v>0</v>
      </c>
    </row>
    <row r="22" spans="1:29" x14ac:dyDescent="0.2">
      <c r="A22" s="80">
        <v>37073</v>
      </c>
      <c r="B22" s="81">
        <f>+[1]Listen!C18</f>
        <v>3.7250000000000001</v>
      </c>
      <c r="C22" s="10"/>
      <c r="D22" s="100">
        <f t="shared" si="10"/>
        <v>0.33800000000000002</v>
      </c>
      <c r="E22" s="86">
        <v>0.318</v>
      </c>
      <c r="F22" s="84">
        <v>0.02</v>
      </c>
      <c r="G22" s="81">
        <f t="shared" si="1"/>
        <v>0.41799999999999998</v>
      </c>
      <c r="H22" s="85">
        <f t="shared" si="2"/>
        <v>0.438</v>
      </c>
      <c r="I22" s="86">
        <f t="shared" si="3"/>
        <v>-0.02</v>
      </c>
      <c r="J22" s="100">
        <f t="shared" si="4"/>
        <v>0.47299999999999998</v>
      </c>
      <c r="K22" s="85">
        <v>0.438</v>
      </c>
      <c r="L22" s="84">
        <f>L10</f>
        <v>3.5000000000000003E-2</v>
      </c>
      <c r="M22" s="81">
        <f t="shared" si="5"/>
        <v>0.41799999999999998</v>
      </c>
      <c r="N22" s="85">
        <f t="shared" si="11"/>
        <v>0.438</v>
      </c>
      <c r="O22" s="86">
        <f t="shared" si="13"/>
        <v>-0.02</v>
      </c>
      <c r="P22" s="100">
        <f t="shared" si="6"/>
        <v>0.22750000000000001</v>
      </c>
      <c r="Q22" s="86">
        <f>+[1]CGT_CNG!N22</f>
        <v>0.22</v>
      </c>
      <c r="R22" s="103">
        <f>+[1]CGT_CNG!O22</f>
        <v>7.4999999999999997E-3</v>
      </c>
      <c r="S22" s="103">
        <f t="shared" si="7"/>
        <v>0.16</v>
      </c>
      <c r="T22" s="103">
        <f>[1]CGT_CNG!E22</f>
        <v>0.14749999999999999</v>
      </c>
      <c r="U22" s="103">
        <f>[1]CGT_CNG!F22</f>
        <v>1.2500000000000001E-2</v>
      </c>
      <c r="V22">
        <f t="shared" si="14"/>
        <v>-0.02</v>
      </c>
      <c r="W22">
        <v>0</v>
      </c>
      <c r="Z22">
        <f t="shared" si="9"/>
        <v>0</v>
      </c>
      <c r="AB22" t="s">
        <v>39</v>
      </c>
      <c r="AC22">
        <v>0</v>
      </c>
    </row>
    <row r="23" spans="1:29" x14ac:dyDescent="0.2">
      <c r="A23" s="80">
        <v>37104</v>
      </c>
      <c r="B23" s="81">
        <f>+[1]Listen!C19</f>
        <v>3.79</v>
      </c>
      <c r="C23" s="10"/>
      <c r="D23" s="100">
        <f>E22+F23</f>
        <v>0.32800000000000001</v>
      </c>
      <c r="E23" s="86">
        <v>0.33300000000000002</v>
      </c>
      <c r="F23" s="84">
        <v>0.01</v>
      </c>
      <c r="G23" s="81">
        <f t="shared" si="1"/>
        <v>0.443</v>
      </c>
      <c r="H23" s="85">
        <f t="shared" si="2"/>
        <v>0.46300000000000002</v>
      </c>
      <c r="I23" s="86">
        <f t="shared" si="3"/>
        <v>-0.02</v>
      </c>
      <c r="J23" s="100">
        <f t="shared" si="4"/>
        <v>0.47300000000000003</v>
      </c>
      <c r="K23" s="85">
        <v>0.46300000000000002</v>
      </c>
      <c r="L23" s="84">
        <v>0.01</v>
      </c>
      <c r="M23" s="81">
        <f t="shared" si="5"/>
        <v>0.443</v>
      </c>
      <c r="N23" s="85">
        <f t="shared" si="11"/>
        <v>0.46300000000000002</v>
      </c>
      <c r="O23" s="86">
        <f t="shared" si="13"/>
        <v>-0.02</v>
      </c>
      <c r="P23" s="100">
        <f t="shared" si="6"/>
        <v>0.23750000000000002</v>
      </c>
      <c r="Q23" s="86">
        <f>+[1]CGT_CNG!N23</f>
        <v>0.23</v>
      </c>
      <c r="R23" s="103">
        <f>+[1]CGT_CNG!O23</f>
        <v>7.4999999999999997E-3</v>
      </c>
      <c r="S23" s="103">
        <f t="shared" si="7"/>
        <v>0.1575</v>
      </c>
      <c r="T23" s="103">
        <f>[1]CGT_CNG!E23</f>
        <v>0.14499999999999999</v>
      </c>
      <c r="U23" s="103">
        <f>[1]CGT_CNG!F23</f>
        <v>1.2500000000000001E-2</v>
      </c>
      <c r="V23">
        <f t="shared" si="14"/>
        <v>-0.02</v>
      </c>
      <c r="W23">
        <v>0</v>
      </c>
      <c r="Z23">
        <f t="shared" si="9"/>
        <v>0</v>
      </c>
      <c r="AB23" t="s">
        <v>39</v>
      </c>
      <c r="AC23">
        <v>0</v>
      </c>
    </row>
    <row r="24" spans="1:29" x14ac:dyDescent="0.2">
      <c r="A24" s="80">
        <v>37135</v>
      </c>
      <c r="B24" s="81">
        <f>+[1]Listen!C20</f>
        <v>3.835</v>
      </c>
      <c r="C24" s="87"/>
      <c r="D24" s="100">
        <f t="shared" ref="D24:D37" si="15">E24+F24</f>
        <v>0.29499999999999998</v>
      </c>
      <c r="E24" s="86">
        <v>0.28499999999999998</v>
      </c>
      <c r="F24" s="84">
        <v>0.01</v>
      </c>
      <c r="G24" s="81">
        <f t="shared" si="1"/>
        <v>0.26500000000000001</v>
      </c>
      <c r="H24" s="152">
        <f t="shared" si="2"/>
        <v>0.30499999999999999</v>
      </c>
      <c r="I24" s="86">
        <f t="shared" si="3"/>
        <v>-0.04</v>
      </c>
      <c r="J24" s="100">
        <f t="shared" si="4"/>
        <v>0.315</v>
      </c>
      <c r="K24" s="85">
        <v>0.30499999999999999</v>
      </c>
      <c r="L24" s="84">
        <v>0.01</v>
      </c>
      <c r="M24" s="81">
        <f t="shared" si="5"/>
        <v>0.28499999999999998</v>
      </c>
      <c r="N24" s="85">
        <f t="shared" si="11"/>
        <v>0.30499999999999999</v>
      </c>
      <c r="O24" s="86">
        <f t="shared" si="13"/>
        <v>-0.02</v>
      </c>
      <c r="P24" s="100">
        <f t="shared" si="6"/>
        <v>0.2175</v>
      </c>
      <c r="Q24" s="86">
        <f>+[1]CGT_CNG!N24</f>
        <v>0.21</v>
      </c>
      <c r="R24" s="103">
        <f>+[1]CGT_CNG!O24</f>
        <v>7.4999999999999997E-3</v>
      </c>
      <c r="S24" s="103">
        <f t="shared" si="7"/>
        <v>0.16750000000000001</v>
      </c>
      <c r="T24" s="103">
        <f>[1]CGT_CNG!E24</f>
        <v>0.155</v>
      </c>
      <c r="U24" s="103">
        <f>[1]CGT_CNG!F24</f>
        <v>1.2500000000000001E-2</v>
      </c>
      <c r="V24">
        <f t="shared" si="14"/>
        <v>-0.02</v>
      </c>
      <c r="W24">
        <v>0</v>
      </c>
      <c r="Z24">
        <f t="shared" si="9"/>
        <v>-0.02</v>
      </c>
      <c r="AB24" t="s">
        <v>39</v>
      </c>
      <c r="AC24">
        <v>0</v>
      </c>
    </row>
    <row r="25" spans="1:29" x14ac:dyDescent="0.2">
      <c r="A25" s="80">
        <v>37165</v>
      </c>
      <c r="B25" s="81">
        <f>+[1]Listen!C21</f>
        <v>3.91</v>
      </c>
      <c r="C25" s="10"/>
      <c r="D25" s="100">
        <f t="shared" si="15"/>
        <v>0.3</v>
      </c>
      <c r="E25" s="86">
        <v>0.28999999999999998</v>
      </c>
      <c r="F25" s="84">
        <v>0.01</v>
      </c>
      <c r="G25" s="81">
        <f t="shared" si="1"/>
        <v>0.23500000000000001</v>
      </c>
      <c r="H25" s="85">
        <v>0.32</v>
      </c>
      <c r="I25" s="86">
        <f t="shared" si="3"/>
        <v>-8.4999999999999992E-2</v>
      </c>
      <c r="J25" s="100">
        <f t="shared" si="4"/>
        <v>0.34</v>
      </c>
      <c r="K25" s="85">
        <v>0.33</v>
      </c>
      <c r="L25" s="84">
        <v>0.01</v>
      </c>
      <c r="M25" s="81">
        <f t="shared" si="5"/>
        <v>0.27500000000000002</v>
      </c>
      <c r="N25" s="85">
        <f t="shared" si="11"/>
        <v>0.33</v>
      </c>
      <c r="O25" s="86">
        <f t="shared" si="13"/>
        <v>-5.5E-2</v>
      </c>
      <c r="P25" s="100">
        <f t="shared" si="6"/>
        <v>0.2475</v>
      </c>
      <c r="Q25" s="86">
        <f>+[1]CGT_CNG!N25</f>
        <v>0.24</v>
      </c>
      <c r="R25" s="103">
        <f>+[1]CGT_CNG!O25</f>
        <v>7.4999999999999997E-3</v>
      </c>
      <c r="S25" s="103">
        <f t="shared" si="7"/>
        <v>0.17</v>
      </c>
      <c r="T25" s="103">
        <f>[1]CGT_CNG!E25</f>
        <v>0.1575</v>
      </c>
      <c r="U25" s="103">
        <f>[1]CGT_CNG!F25</f>
        <v>1.2500000000000001E-2</v>
      </c>
      <c r="V25">
        <f t="shared" si="14"/>
        <v>-5.5E-2</v>
      </c>
      <c r="W25">
        <v>0</v>
      </c>
      <c r="Z25">
        <f t="shared" si="9"/>
        <v>-0.03</v>
      </c>
      <c r="AB25" t="s">
        <v>39</v>
      </c>
      <c r="AC25">
        <v>0</v>
      </c>
    </row>
    <row r="26" spans="1:29" x14ac:dyDescent="0.2">
      <c r="A26" s="80">
        <v>37196</v>
      </c>
      <c r="B26" s="81">
        <f>+[1]Listen!C22</f>
        <v>4.1100000000000003</v>
      </c>
      <c r="C26" s="10"/>
      <c r="D26" s="101">
        <f t="shared" si="15"/>
        <v>0.35800000000000004</v>
      </c>
      <c r="E26" s="150">
        <v>0.33800000000000002</v>
      </c>
      <c r="F26" s="88">
        <v>0.02</v>
      </c>
      <c r="G26" s="102">
        <f t="shared" si="1"/>
        <v>0.25800000000000001</v>
      </c>
      <c r="H26" s="82">
        <f>K26</f>
        <v>0.44800000000000001</v>
      </c>
      <c r="I26" s="83">
        <f t="shared" si="3"/>
        <v>-0.19</v>
      </c>
      <c r="J26" s="101">
        <f t="shared" si="4"/>
        <v>0.49299999999999999</v>
      </c>
      <c r="K26" s="82">
        <v>0.44800000000000001</v>
      </c>
      <c r="L26" s="88">
        <v>4.4999999999999998E-2</v>
      </c>
      <c r="M26" s="102">
        <f t="shared" si="5"/>
        <v>0.378</v>
      </c>
      <c r="N26" s="82">
        <f t="shared" si="11"/>
        <v>0.44800000000000001</v>
      </c>
      <c r="O26" s="83">
        <v>-7.0000000000000007E-2</v>
      </c>
      <c r="P26" s="101">
        <f t="shared" si="6"/>
        <v>0.35800000000000004</v>
      </c>
      <c r="Q26" s="83">
        <f t="shared" ref="Q26:R30" si="16">E26</f>
        <v>0.33800000000000002</v>
      </c>
      <c r="R26" s="107">
        <f t="shared" si="16"/>
        <v>0.02</v>
      </c>
      <c r="S26" s="107">
        <f t="shared" si="7"/>
        <v>0.35800000000000004</v>
      </c>
      <c r="T26" s="107">
        <f t="shared" ref="T26:U30" si="17">E26</f>
        <v>0.33800000000000002</v>
      </c>
      <c r="U26" s="107">
        <f t="shared" si="17"/>
        <v>0.02</v>
      </c>
      <c r="V26">
        <f t="shared" si="14"/>
        <v>-0.5</v>
      </c>
      <c r="W26">
        <v>0</v>
      </c>
      <c r="Z26">
        <f t="shared" si="9"/>
        <v>-0.12</v>
      </c>
      <c r="AA26">
        <v>0</v>
      </c>
      <c r="AB26" t="s">
        <v>39</v>
      </c>
      <c r="AC26">
        <v>0</v>
      </c>
    </row>
    <row r="27" spans="1:29" x14ac:dyDescent="0.2">
      <c r="A27" s="80">
        <v>37226</v>
      </c>
      <c r="B27" s="81">
        <f>+[1]Listen!C23</f>
        <v>4.3</v>
      </c>
      <c r="C27" s="10"/>
      <c r="D27" s="100">
        <f t="shared" si="15"/>
        <v>0.64400000000000002</v>
      </c>
      <c r="E27" s="151">
        <v>0.59399999999999997</v>
      </c>
      <c r="F27" s="84">
        <v>0.05</v>
      </c>
      <c r="G27" s="81">
        <f t="shared" si="1"/>
        <v>0.82400000000000007</v>
      </c>
      <c r="H27" s="85">
        <f>K27</f>
        <v>0.80400000000000005</v>
      </c>
      <c r="I27" s="86">
        <f t="shared" si="3"/>
        <v>2.0000000000000004E-2</v>
      </c>
      <c r="J27" s="100">
        <f t="shared" si="4"/>
        <v>0.95400000000000007</v>
      </c>
      <c r="K27" s="85">
        <v>0.80400000000000005</v>
      </c>
      <c r="L27" s="84">
        <v>0.15</v>
      </c>
      <c r="M27" s="81">
        <f t="shared" si="5"/>
        <v>0.90400000000000003</v>
      </c>
      <c r="N27" s="85">
        <f>K27</f>
        <v>0.80400000000000005</v>
      </c>
      <c r="O27" s="86">
        <v>0.1</v>
      </c>
      <c r="P27" s="100">
        <f t="shared" si="6"/>
        <v>0.64400000000000002</v>
      </c>
      <c r="Q27" s="86">
        <f t="shared" si="16"/>
        <v>0.59399999999999997</v>
      </c>
      <c r="R27" s="103">
        <f t="shared" si="16"/>
        <v>0.05</v>
      </c>
      <c r="S27" s="103">
        <f t="shared" si="7"/>
        <v>0.64400000000000002</v>
      </c>
      <c r="T27" s="103">
        <f t="shared" si="17"/>
        <v>0.59399999999999997</v>
      </c>
      <c r="U27" s="103">
        <f t="shared" si="17"/>
        <v>0.05</v>
      </c>
      <c r="V27">
        <f t="shared" si="14"/>
        <v>-0.7</v>
      </c>
      <c r="W27">
        <v>0</v>
      </c>
      <c r="Z27">
        <f t="shared" si="9"/>
        <v>-0.08</v>
      </c>
      <c r="AA27">
        <v>0</v>
      </c>
      <c r="AB27" t="s">
        <v>39</v>
      </c>
      <c r="AC27">
        <v>0</v>
      </c>
    </row>
    <row r="28" spans="1:29" x14ac:dyDescent="0.2">
      <c r="A28" s="80">
        <v>37257</v>
      </c>
      <c r="B28" s="81">
        <f>+[1]Listen!C24</f>
        <v>4.38</v>
      </c>
      <c r="C28" s="10"/>
      <c r="D28" s="100">
        <f t="shared" si="15"/>
        <v>1.0149999999999999</v>
      </c>
      <c r="E28" s="151">
        <v>0.98</v>
      </c>
      <c r="F28" s="84">
        <v>3.5000000000000003E-2</v>
      </c>
      <c r="G28" s="81">
        <f t="shared" si="1"/>
        <v>1.2000000000000002</v>
      </c>
      <c r="H28" s="85">
        <f>K28</f>
        <v>1.85</v>
      </c>
      <c r="I28" s="86">
        <f t="shared" si="3"/>
        <v>-0.65</v>
      </c>
      <c r="J28" s="100">
        <f t="shared" si="4"/>
        <v>2.25</v>
      </c>
      <c r="K28" s="85">
        <v>1.85</v>
      </c>
      <c r="L28" s="84">
        <v>0.4</v>
      </c>
      <c r="M28" s="81">
        <f t="shared" si="5"/>
        <v>1.25</v>
      </c>
      <c r="N28" s="85">
        <f t="shared" si="11"/>
        <v>1.85</v>
      </c>
      <c r="O28" s="86">
        <v>-0.6</v>
      </c>
      <c r="P28" s="100">
        <f t="shared" si="6"/>
        <v>1.0149999999999999</v>
      </c>
      <c r="Q28" s="86">
        <f t="shared" si="16"/>
        <v>0.98</v>
      </c>
      <c r="R28" s="103">
        <f t="shared" si="16"/>
        <v>3.5000000000000003E-2</v>
      </c>
      <c r="S28" s="103">
        <f t="shared" si="7"/>
        <v>1.0149999999999999</v>
      </c>
      <c r="T28" s="103">
        <f t="shared" si="17"/>
        <v>0.98</v>
      </c>
      <c r="U28" s="103">
        <f t="shared" si="17"/>
        <v>3.5000000000000003E-2</v>
      </c>
      <c r="V28">
        <f t="shared" si="14"/>
        <v>-0.7</v>
      </c>
      <c r="W28">
        <v>0</v>
      </c>
      <c r="Z28">
        <f t="shared" si="9"/>
        <v>-0.05</v>
      </c>
      <c r="AA28">
        <v>0</v>
      </c>
      <c r="AB28" t="s">
        <v>39</v>
      </c>
      <c r="AC28">
        <v>0</v>
      </c>
    </row>
    <row r="29" spans="1:29" x14ac:dyDescent="0.2">
      <c r="A29" s="80">
        <v>37288</v>
      </c>
      <c r="B29" s="81">
        <f>+[1]Listen!C25</f>
        <v>4.24</v>
      </c>
      <c r="C29" s="10"/>
      <c r="D29" s="100">
        <f t="shared" si="15"/>
        <v>0.38500000000000001</v>
      </c>
      <c r="E29" s="151">
        <v>0.37</v>
      </c>
      <c r="F29" s="84">
        <v>1.4999999999999999E-2</v>
      </c>
      <c r="G29" s="81">
        <f t="shared" si="1"/>
        <v>0.42</v>
      </c>
      <c r="H29" s="85">
        <f>K29</f>
        <v>0.59499999999999997</v>
      </c>
      <c r="I29" s="86">
        <f t="shared" si="3"/>
        <v>-0.17499999999999999</v>
      </c>
      <c r="J29" s="100">
        <f t="shared" si="4"/>
        <v>0.64500000000000002</v>
      </c>
      <c r="K29" s="85">
        <v>0.59499999999999997</v>
      </c>
      <c r="L29" s="84">
        <v>0.05</v>
      </c>
      <c r="M29" s="81">
        <f t="shared" si="5"/>
        <v>0.5</v>
      </c>
      <c r="N29" s="85">
        <f t="shared" si="11"/>
        <v>0.59499999999999997</v>
      </c>
      <c r="O29" s="86">
        <v>-9.5000000000000001E-2</v>
      </c>
      <c r="P29" s="100">
        <f t="shared" si="6"/>
        <v>0.38500000000000001</v>
      </c>
      <c r="Q29" s="86">
        <f t="shared" si="16"/>
        <v>0.37</v>
      </c>
      <c r="R29" s="103">
        <f t="shared" si="16"/>
        <v>1.4999999999999999E-2</v>
      </c>
      <c r="S29" s="103">
        <f t="shared" si="7"/>
        <v>0.38500000000000001</v>
      </c>
      <c r="T29" s="103">
        <f t="shared" si="17"/>
        <v>0.37</v>
      </c>
      <c r="U29" s="103">
        <f t="shared" si="17"/>
        <v>1.4999999999999999E-2</v>
      </c>
      <c r="V29">
        <f t="shared" si="14"/>
        <v>-0.7</v>
      </c>
      <c r="W29">
        <v>0</v>
      </c>
      <c r="Z29">
        <f t="shared" si="9"/>
        <v>-0.08</v>
      </c>
      <c r="AA29">
        <v>0</v>
      </c>
      <c r="AB29" t="s">
        <v>39</v>
      </c>
      <c r="AC29">
        <v>0</v>
      </c>
    </row>
    <row r="30" spans="1:29" x14ac:dyDescent="0.2">
      <c r="A30" s="80">
        <v>37316</v>
      </c>
      <c r="B30" s="81">
        <f>+[1]Listen!C26</f>
        <v>4.01</v>
      </c>
      <c r="C30" s="10"/>
      <c r="D30" s="100">
        <f t="shared" si="15"/>
        <v>0.28000000000000003</v>
      </c>
      <c r="E30" s="151">
        <v>0.27500000000000002</v>
      </c>
      <c r="F30" s="84">
        <v>5.0000000000000001E-3</v>
      </c>
      <c r="G30" s="81">
        <f t="shared" si="1"/>
        <v>0.18000000000000002</v>
      </c>
      <c r="H30" s="85">
        <f>K30</f>
        <v>0.34</v>
      </c>
      <c r="I30" s="86">
        <f t="shared" si="3"/>
        <v>-0.16</v>
      </c>
      <c r="J30" s="100">
        <f t="shared" si="4"/>
        <v>0.35500000000000004</v>
      </c>
      <c r="K30" s="85">
        <v>0.34</v>
      </c>
      <c r="L30" s="84">
        <v>1.4999999999999999E-2</v>
      </c>
      <c r="M30" s="81">
        <f t="shared" si="5"/>
        <v>0.30000000000000004</v>
      </c>
      <c r="N30" s="85">
        <f t="shared" si="11"/>
        <v>0.34</v>
      </c>
      <c r="O30" s="86">
        <v>-0.04</v>
      </c>
      <c r="P30" s="100">
        <f t="shared" si="6"/>
        <v>0.28000000000000003</v>
      </c>
      <c r="Q30" s="86">
        <f t="shared" si="16"/>
        <v>0.27500000000000002</v>
      </c>
      <c r="R30" s="103">
        <f t="shared" si="16"/>
        <v>5.0000000000000001E-3</v>
      </c>
      <c r="S30" s="103">
        <f t="shared" si="7"/>
        <v>0.28000000000000003</v>
      </c>
      <c r="T30" s="103">
        <f t="shared" si="17"/>
        <v>0.27500000000000002</v>
      </c>
      <c r="U30" s="103">
        <f t="shared" si="17"/>
        <v>5.0000000000000001E-3</v>
      </c>
      <c r="V30">
        <f t="shared" si="14"/>
        <v>-0.5</v>
      </c>
      <c r="W30">
        <v>0</v>
      </c>
      <c r="Z30">
        <f t="shared" si="9"/>
        <v>-0.12</v>
      </c>
      <c r="AA30">
        <v>0</v>
      </c>
      <c r="AB30" t="s">
        <v>39</v>
      </c>
      <c r="AC30">
        <v>0</v>
      </c>
    </row>
    <row r="31" spans="1:29" x14ac:dyDescent="0.2">
      <c r="A31" s="80">
        <v>37347</v>
      </c>
      <c r="B31" s="81">
        <f>+[1]Listen!C27</f>
        <v>3.637</v>
      </c>
      <c r="C31" s="10"/>
      <c r="D31" s="101">
        <f t="shared" si="15"/>
        <v>0.23500000000000001</v>
      </c>
      <c r="E31" s="83">
        <v>0.23250000000000001</v>
      </c>
      <c r="F31" s="88">
        <v>2.5000000000000001E-3</v>
      </c>
      <c r="G31" s="102">
        <f t="shared" si="1"/>
        <v>0.36499999999999999</v>
      </c>
      <c r="H31" s="82">
        <v>0.41</v>
      </c>
      <c r="I31" s="83">
        <f t="shared" si="3"/>
        <v>-4.4999999999999998E-2</v>
      </c>
      <c r="J31" s="101">
        <f t="shared" si="4"/>
        <v>0.29000000000000004</v>
      </c>
      <c r="K31" s="82">
        <v>0.28000000000000003</v>
      </c>
      <c r="L31" s="88">
        <v>0.01</v>
      </c>
      <c r="M31" s="102">
        <f t="shared" si="5"/>
        <v>0.27500000000000002</v>
      </c>
      <c r="N31" s="82">
        <f t="shared" si="11"/>
        <v>0.28000000000000003</v>
      </c>
      <c r="O31" s="83">
        <v>-5.0000000000000001E-3</v>
      </c>
      <c r="P31" s="101">
        <f t="shared" si="6"/>
        <v>0.23750000000000002</v>
      </c>
      <c r="Q31" s="83">
        <v>0.23</v>
      </c>
      <c r="R31" s="107">
        <f>+[1]CGT_CNG!O31</f>
        <v>7.4999999999999997E-3</v>
      </c>
      <c r="S31" s="107">
        <f t="shared" si="7"/>
        <v>0.20250000000000001</v>
      </c>
      <c r="T31" s="107">
        <f>[1]CGT_CNG!E31</f>
        <v>0.185</v>
      </c>
      <c r="U31" s="107">
        <f>[1]CGT_CNG!F31</f>
        <v>1.7500000000000002E-2</v>
      </c>
      <c r="V31">
        <f t="shared" si="14"/>
        <v>-4.4999999999999998E-2</v>
      </c>
      <c r="W31">
        <v>0</v>
      </c>
      <c r="Z31">
        <f t="shared" si="9"/>
        <v>-0.04</v>
      </c>
      <c r="AA31">
        <v>0</v>
      </c>
      <c r="AB31" t="s">
        <v>39</v>
      </c>
      <c r="AC31">
        <v>0</v>
      </c>
    </row>
    <row r="32" spans="1:29" x14ac:dyDescent="0.2">
      <c r="A32" s="80">
        <v>37377</v>
      </c>
      <c r="B32" s="81">
        <f>+[1]Listen!C28</f>
        <v>3.62</v>
      </c>
      <c r="C32" s="10"/>
      <c r="D32" s="100">
        <f t="shared" si="15"/>
        <v>0.215</v>
      </c>
      <c r="E32" s="86">
        <v>0.21249999999999999</v>
      </c>
      <c r="F32" s="84">
        <f>F31</f>
        <v>2.5000000000000001E-3</v>
      </c>
      <c r="G32" s="81">
        <f t="shared" si="1"/>
        <v>0.35</v>
      </c>
      <c r="H32" s="85">
        <v>0.38</v>
      </c>
      <c r="I32" s="86">
        <f t="shared" si="3"/>
        <v>-0.03</v>
      </c>
      <c r="J32" s="100">
        <f t="shared" si="4"/>
        <v>0.26500000000000001</v>
      </c>
      <c r="K32" s="85">
        <v>0.255</v>
      </c>
      <c r="L32" s="84">
        <f>L31</f>
        <v>0.01</v>
      </c>
      <c r="M32" s="81">
        <f t="shared" si="5"/>
        <v>0.255</v>
      </c>
      <c r="N32" s="85">
        <f t="shared" si="11"/>
        <v>0.255</v>
      </c>
      <c r="O32" s="86">
        <v>0</v>
      </c>
      <c r="P32" s="100">
        <f t="shared" si="6"/>
        <v>0.22750000000000001</v>
      </c>
      <c r="Q32" s="86">
        <f>+[1]CGT_CNG!N32</f>
        <v>0.22</v>
      </c>
      <c r="R32" s="103">
        <f>+[1]CGT_CNG!O32</f>
        <v>7.4999999999999997E-3</v>
      </c>
      <c r="S32" s="103">
        <f t="shared" si="7"/>
        <v>0.185</v>
      </c>
      <c r="T32" s="103">
        <f>[1]CGT_CNG!E32</f>
        <v>0.17499999999999999</v>
      </c>
      <c r="U32" s="103">
        <f>[1]CGT_CNG!F32</f>
        <v>0.01</v>
      </c>
      <c r="V32">
        <f t="shared" si="14"/>
        <v>-3.5000000000000003E-2</v>
      </c>
      <c r="W32">
        <v>0</v>
      </c>
      <c r="Z32">
        <f t="shared" si="9"/>
        <v>-0.03</v>
      </c>
      <c r="AA32">
        <v>0</v>
      </c>
      <c r="AB32" t="s">
        <v>39</v>
      </c>
      <c r="AC32">
        <v>0</v>
      </c>
    </row>
    <row r="33" spans="1:29" x14ac:dyDescent="0.2">
      <c r="A33" s="80">
        <v>37408</v>
      </c>
      <c r="B33" s="81">
        <f>+[1]Listen!C29</f>
        <v>3.67</v>
      </c>
      <c r="C33" s="10"/>
      <c r="D33" s="100">
        <f t="shared" si="15"/>
        <v>0.22</v>
      </c>
      <c r="E33" s="86">
        <v>0.2225</v>
      </c>
      <c r="F33" s="84">
        <v>-2.5000000000000001E-3</v>
      </c>
      <c r="G33" s="81">
        <f t="shared" si="1"/>
        <v>0.35</v>
      </c>
      <c r="H33" s="85">
        <v>0.36499999999999999</v>
      </c>
      <c r="I33" s="86">
        <f t="shared" si="3"/>
        <v>-1.4999999999999999E-2</v>
      </c>
      <c r="J33" s="100">
        <f t="shared" si="4"/>
        <v>0.25</v>
      </c>
      <c r="K33" s="85">
        <v>0.24</v>
      </c>
      <c r="L33" s="84">
        <f>L32</f>
        <v>0.01</v>
      </c>
      <c r="M33" s="81">
        <f t="shared" si="5"/>
        <v>0.245</v>
      </c>
      <c r="N33" s="85">
        <f t="shared" si="11"/>
        <v>0.24</v>
      </c>
      <c r="O33" s="86">
        <v>5.0000000000000001E-3</v>
      </c>
      <c r="P33" s="100">
        <f t="shared" si="6"/>
        <v>0.25750000000000001</v>
      </c>
      <c r="Q33" s="86">
        <f>+[1]CGT_CNG!N33</f>
        <v>0.25</v>
      </c>
      <c r="R33" s="103">
        <f>+[1]CGT_CNG!O33</f>
        <v>7.4999999999999997E-3</v>
      </c>
      <c r="S33" s="103">
        <f t="shared" si="7"/>
        <v>0.19750000000000001</v>
      </c>
      <c r="T33" s="103">
        <f>[1]CGT_CNG!E33</f>
        <v>0.185</v>
      </c>
      <c r="U33" s="103">
        <f>[1]CGT_CNG!F33</f>
        <v>1.2500000000000001E-2</v>
      </c>
      <c r="V33">
        <f t="shared" si="14"/>
        <v>-3.5000000000000003E-2</v>
      </c>
      <c r="W33">
        <v>0</v>
      </c>
      <c r="Z33">
        <f t="shared" si="9"/>
        <v>-0.02</v>
      </c>
      <c r="AA33">
        <v>0</v>
      </c>
      <c r="AB33" t="s">
        <v>39</v>
      </c>
      <c r="AC33">
        <v>0</v>
      </c>
    </row>
    <row r="34" spans="1:29" x14ac:dyDescent="0.2">
      <c r="A34" s="80">
        <v>37438</v>
      </c>
      <c r="B34" s="81">
        <f>+[1]Listen!C30</f>
        <v>3.7</v>
      </c>
      <c r="C34" s="10"/>
      <c r="D34" s="100">
        <f t="shared" si="15"/>
        <v>0.23499999999999999</v>
      </c>
      <c r="E34" s="86">
        <v>0.23749999999999999</v>
      </c>
      <c r="F34" s="84">
        <v>-2.5000000000000001E-3</v>
      </c>
      <c r="G34" s="81">
        <f t="shared" si="1"/>
        <v>0.45250000000000001</v>
      </c>
      <c r="H34" s="85">
        <v>0.4375</v>
      </c>
      <c r="I34" s="86">
        <f t="shared" si="3"/>
        <v>1.4999999999999999E-2</v>
      </c>
      <c r="J34" s="100">
        <f t="shared" si="4"/>
        <v>0.32</v>
      </c>
      <c r="K34" s="85">
        <v>0.31</v>
      </c>
      <c r="L34" s="84">
        <f>L33</f>
        <v>0.01</v>
      </c>
      <c r="M34" s="81">
        <f t="shared" si="5"/>
        <v>0.32500000000000001</v>
      </c>
      <c r="N34" s="85">
        <f t="shared" si="11"/>
        <v>0.31</v>
      </c>
      <c r="O34" s="86">
        <v>1.4999999999999999E-2</v>
      </c>
      <c r="P34" s="100">
        <f t="shared" si="6"/>
        <v>0.26750000000000002</v>
      </c>
      <c r="Q34" s="86">
        <f>+[1]CGT_CNG!N34</f>
        <v>0.26</v>
      </c>
      <c r="R34" s="103">
        <f>+[1]CGT_CNG!O34</f>
        <v>7.4999999999999997E-3</v>
      </c>
      <c r="S34" s="103">
        <f t="shared" si="7"/>
        <v>0.21250000000000002</v>
      </c>
      <c r="T34" s="103">
        <f>[1]CGT_CNG!E34</f>
        <v>0.2</v>
      </c>
      <c r="U34" s="103">
        <f>[1]CGT_CNG!F34</f>
        <v>1.2500000000000001E-2</v>
      </c>
      <c r="V34">
        <f t="shared" si="14"/>
        <v>-0.02</v>
      </c>
      <c r="W34">
        <v>0</v>
      </c>
      <c r="Z34">
        <f t="shared" si="9"/>
        <v>0</v>
      </c>
      <c r="AA34">
        <v>0</v>
      </c>
      <c r="AB34" t="s">
        <v>39</v>
      </c>
      <c r="AC34">
        <v>0</v>
      </c>
    </row>
    <row r="35" spans="1:29" x14ac:dyDescent="0.2">
      <c r="A35" s="80">
        <v>37469</v>
      </c>
      <c r="B35" s="81">
        <f>+[1]Listen!C31</f>
        <v>3.73</v>
      </c>
      <c r="C35" s="10"/>
      <c r="D35" s="100">
        <f t="shared" si="15"/>
        <v>0.23499999999999999</v>
      </c>
      <c r="E35" s="86">
        <f>E34</f>
        <v>0.23749999999999999</v>
      </c>
      <c r="F35" s="84">
        <f>F34</f>
        <v>-2.5000000000000001E-3</v>
      </c>
      <c r="G35" s="81">
        <f t="shared" si="1"/>
        <v>0.32500000000000001</v>
      </c>
      <c r="H35" s="85">
        <f>K35</f>
        <v>0.31</v>
      </c>
      <c r="I35" s="86">
        <f t="shared" si="3"/>
        <v>1.4999999999999999E-2</v>
      </c>
      <c r="J35" s="100">
        <f t="shared" si="4"/>
        <v>0.31</v>
      </c>
      <c r="K35" s="85">
        <f>K34</f>
        <v>0.31</v>
      </c>
      <c r="L35" s="84">
        <v>0</v>
      </c>
      <c r="M35" s="81">
        <f t="shared" si="5"/>
        <v>0.32500000000000001</v>
      </c>
      <c r="N35" s="85">
        <f t="shared" si="11"/>
        <v>0.31</v>
      </c>
      <c r="O35" s="86">
        <f>O34</f>
        <v>1.4999999999999999E-2</v>
      </c>
      <c r="P35" s="100">
        <f t="shared" si="6"/>
        <v>0.26750000000000002</v>
      </c>
      <c r="Q35" s="86">
        <f>+[1]CGT_CNG!N35</f>
        <v>0.26</v>
      </c>
      <c r="R35" s="103">
        <f>+[1]CGT_CNG!O35</f>
        <v>7.4999999999999997E-3</v>
      </c>
      <c r="S35" s="103">
        <f t="shared" si="7"/>
        <v>0.21250000000000002</v>
      </c>
      <c r="T35" s="103">
        <f>[1]CGT_CNG!E35</f>
        <v>0.2</v>
      </c>
      <c r="U35" s="103">
        <f>[1]CGT_CNG!F35</f>
        <v>1.2500000000000001E-2</v>
      </c>
      <c r="V35">
        <f t="shared" si="14"/>
        <v>-0.02</v>
      </c>
      <c r="W35">
        <v>0</v>
      </c>
      <c r="Z35">
        <f t="shared" si="9"/>
        <v>0</v>
      </c>
      <c r="AA35">
        <v>0</v>
      </c>
      <c r="AB35" t="s">
        <v>39</v>
      </c>
      <c r="AC35">
        <v>0</v>
      </c>
    </row>
    <row r="36" spans="1:29" x14ac:dyDescent="0.2">
      <c r="A36" s="80">
        <v>37500</v>
      </c>
      <c r="B36" s="81">
        <f>+[1]Listen!C32</f>
        <v>3.74</v>
      </c>
      <c r="C36" s="10"/>
      <c r="D36" s="100">
        <f t="shared" si="15"/>
        <v>0.21</v>
      </c>
      <c r="E36" s="86">
        <v>0.21249999999999999</v>
      </c>
      <c r="F36" s="84">
        <f>F35</f>
        <v>-2.5000000000000001E-3</v>
      </c>
      <c r="G36" s="81">
        <f t="shared" si="1"/>
        <v>0.20500000000000002</v>
      </c>
      <c r="H36" s="85">
        <f>K36</f>
        <v>0.22</v>
      </c>
      <c r="I36" s="86">
        <f t="shared" si="3"/>
        <v>-1.4999999999999999E-2</v>
      </c>
      <c r="J36" s="100">
        <f t="shared" si="4"/>
        <v>0.22</v>
      </c>
      <c r="K36" s="85">
        <v>0.22</v>
      </c>
      <c r="L36" s="84">
        <f>L35</f>
        <v>0</v>
      </c>
      <c r="M36" s="81">
        <f t="shared" si="5"/>
        <v>0.22500000000000001</v>
      </c>
      <c r="N36" s="85">
        <f t="shared" si="11"/>
        <v>0.22</v>
      </c>
      <c r="O36" s="86">
        <v>5.0000000000000001E-3</v>
      </c>
      <c r="P36" s="100">
        <f t="shared" si="6"/>
        <v>0.22750000000000001</v>
      </c>
      <c r="Q36" s="86">
        <f>+[1]CGT_CNG!N36</f>
        <v>0.22</v>
      </c>
      <c r="R36" s="103">
        <f>+[1]CGT_CNG!O36</f>
        <v>7.4999999999999997E-3</v>
      </c>
      <c r="S36" s="103">
        <f t="shared" si="7"/>
        <v>0.20250000000000001</v>
      </c>
      <c r="T36" s="103">
        <f>[1]CGT_CNG!E36</f>
        <v>0.19</v>
      </c>
      <c r="U36" s="103">
        <f>[1]CGT_CNG!F36</f>
        <v>1.2500000000000001E-2</v>
      </c>
      <c r="V36">
        <f t="shared" si="14"/>
        <v>-0.02</v>
      </c>
      <c r="W36">
        <v>0</v>
      </c>
      <c r="Z36">
        <f t="shared" si="9"/>
        <v>-0.02</v>
      </c>
      <c r="AA36">
        <v>0</v>
      </c>
      <c r="AB36" t="s">
        <v>39</v>
      </c>
      <c r="AC36">
        <v>0</v>
      </c>
    </row>
    <row r="37" spans="1:29" x14ac:dyDescent="0.2">
      <c r="A37" s="80">
        <v>37530</v>
      </c>
      <c r="B37" s="81">
        <f>+[1]Listen!C33</f>
        <v>3.7240000000000002</v>
      </c>
      <c r="C37" s="10"/>
      <c r="D37" s="100">
        <f t="shared" si="15"/>
        <v>0.26750000000000002</v>
      </c>
      <c r="E37" s="86">
        <v>0.27250000000000002</v>
      </c>
      <c r="F37" s="84">
        <f>F36-0.0025</f>
        <v>-5.0000000000000001E-3</v>
      </c>
      <c r="G37" s="81">
        <f t="shared" si="1"/>
        <v>0.21</v>
      </c>
      <c r="H37" s="85">
        <f>K37</f>
        <v>0.24</v>
      </c>
      <c r="I37" s="86">
        <f t="shared" si="3"/>
        <v>-0.03</v>
      </c>
      <c r="J37" s="100">
        <f t="shared" si="4"/>
        <v>0.23499999999999999</v>
      </c>
      <c r="K37" s="85">
        <v>0.24</v>
      </c>
      <c r="L37" s="84">
        <f>L36-0.005</f>
        <v>-5.0000000000000001E-3</v>
      </c>
      <c r="M37" s="81">
        <f t="shared" si="5"/>
        <v>0.24</v>
      </c>
      <c r="N37" s="85">
        <f t="shared" si="11"/>
        <v>0.24</v>
      </c>
      <c r="O37" s="86">
        <v>0</v>
      </c>
      <c r="P37" s="100">
        <f t="shared" si="6"/>
        <v>0.25750000000000001</v>
      </c>
      <c r="Q37" s="86">
        <f>+[1]CGT_CNG!N37</f>
        <v>0.25</v>
      </c>
      <c r="R37" s="103">
        <f>+[1]CGT_CNG!O37</f>
        <v>7.4999999999999997E-3</v>
      </c>
      <c r="S37" s="103">
        <f t="shared" si="7"/>
        <v>0.19750000000000001</v>
      </c>
      <c r="T37" s="103">
        <f>[1]CGT_CNG!E37</f>
        <v>0.185</v>
      </c>
      <c r="U37" s="103">
        <f>[1]CGT_CNG!F37</f>
        <v>1.2500000000000001E-2</v>
      </c>
      <c r="V37">
        <f t="shared" si="14"/>
        <v>-5.5E-2</v>
      </c>
      <c r="W37">
        <v>0</v>
      </c>
      <c r="Z37">
        <f t="shared" si="9"/>
        <v>-0.03</v>
      </c>
      <c r="AA37">
        <v>0</v>
      </c>
      <c r="AB37" t="s">
        <v>39</v>
      </c>
      <c r="AC37">
        <v>0</v>
      </c>
    </row>
    <row r="38" spans="1:29" x14ac:dyDescent="0.2">
      <c r="A38" s="80">
        <v>37561</v>
      </c>
      <c r="B38" s="81">
        <f>+[1]Listen!C34</f>
        <v>3.85</v>
      </c>
      <c r="C38" s="10" t="s">
        <v>88</v>
      </c>
      <c r="D38" s="101">
        <f>E37+F38</f>
        <v>0.3125</v>
      </c>
      <c r="E38" s="83">
        <v>0.32</v>
      </c>
      <c r="F38" s="88">
        <v>0.04</v>
      </c>
      <c r="G38" s="102">
        <f t="shared" si="1"/>
        <v>0.11499999999999999</v>
      </c>
      <c r="H38" s="82">
        <f>J37</f>
        <v>0.23499999999999999</v>
      </c>
      <c r="I38" s="83">
        <f t="shared" si="3"/>
        <v>-0.12</v>
      </c>
      <c r="J38" s="101">
        <f t="shared" si="4"/>
        <v>0.46</v>
      </c>
      <c r="K38" s="82">
        <v>0.4</v>
      </c>
      <c r="L38" s="88">
        <v>0.06</v>
      </c>
      <c r="M38" s="102">
        <f t="shared" si="5"/>
        <v>0.4</v>
      </c>
      <c r="N38" s="82">
        <f t="shared" si="11"/>
        <v>0.4</v>
      </c>
      <c r="O38" s="83">
        <v>0</v>
      </c>
      <c r="P38" s="101">
        <f t="shared" si="6"/>
        <v>0.36</v>
      </c>
      <c r="Q38" s="83">
        <f t="shared" ref="Q38:R42" si="18">E38</f>
        <v>0.32</v>
      </c>
      <c r="R38" s="107">
        <f t="shared" si="18"/>
        <v>0.04</v>
      </c>
      <c r="S38" s="107">
        <f t="shared" si="7"/>
        <v>0.36</v>
      </c>
      <c r="T38" s="107">
        <f t="shared" ref="T38:U42" si="19">E38</f>
        <v>0.32</v>
      </c>
      <c r="U38" s="107">
        <f t="shared" si="19"/>
        <v>0.04</v>
      </c>
      <c r="V38">
        <v>-0.05</v>
      </c>
      <c r="W38">
        <v>0</v>
      </c>
      <c r="Z38">
        <f t="shared" si="9"/>
        <v>-0.12</v>
      </c>
      <c r="AA38">
        <v>0</v>
      </c>
      <c r="AB38" t="s">
        <v>39</v>
      </c>
      <c r="AC38">
        <v>0</v>
      </c>
    </row>
    <row r="39" spans="1:29" x14ac:dyDescent="0.2">
      <c r="A39" s="80">
        <v>37591</v>
      </c>
      <c r="B39" s="81">
        <f>+[1]Listen!C35</f>
        <v>4.01</v>
      </c>
      <c r="C39" s="10"/>
      <c r="D39" s="100">
        <f>E39+F39</f>
        <v>0.67500000000000004</v>
      </c>
      <c r="E39" s="86">
        <v>0.63500000000000001</v>
      </c>
      <c r="F39" s="84">
        <f>F38</f>
        <v>0.04</v>
      </c>
      <c r="G39" s="81">
        <f t="shared" si="1"/>
        <v>0.52</v>
      </c>
      <c r="H39" s="85">
        <f t="shared" ref="H39:H102" si="20">K39</f>
        <v>0.64</v>
      </c>
      <c r="I39" s="86">
        <f t="shared" si="3"/>
        <v>-0.12</v>
      </c>
      <c r="J39" s="100">
        <f t="shared" si="4"/>
        <v>0.75</v>
      </c>
      <c r="K39" s="85">
        <v>0.64</v>
      </c>
      <c r="L39" s="84">
        <v>0.11</v>
      </c>
      <c r="M39" s="81">
        <f t="shared" si="5"/>
        <v>0.6</v>
      </c>
      <c r="N39" s="85">
        <f t="shared" si="11"/>
        <v>0.64</v>
      </c>
      <c r="O39" s="86">
        <v>-0.04</v>
      </c>
      <c r="P39" s="100">
        <f t="shared" si="6"/>
        <v>0.67500000000000004</v>
      </c>
      <c r="Q39" s="86">
        <f>E39</f>
        <v>0.63500000000000001</v>
      </c>
      <c r="R39" s="103">
        <f t="shared" si="18"/>
        <v>0.04</v>
      </c>
      <c r="S39" s="103">
        <f t="shared" si="7"/>
        <v>0.67500000000000004</v>
      </c>
      <c r="T39" s="103">
        <f>E39</f>
        <v>0.63500000000000001</v>
      </c>
      <c r="U39" s="103">
        <f t="shared" si="19"/>
        <v>0.04</v>
      </c>
      <c r="V39">
        <v>-0.05</v>
      </c>
      <c r="W39">
        <v>0</v>
      </c>
      <c r="Z39">
        <f t="shared" si="9"/>
        <v>-0.08</v>
      </c>
      <c r="AA39">
        <v>0</v>
      </c>
      <c r="AB39" t="s">
        <v>39</v>
      </c>
      <c r="AC39">
        <v>0</v>
      </c>
    </row>
    <row r="40" spans="1:29" x14ac:dyDescent="0.2">
      <c r="A40" s="80">
        <v>37622</v>
      </c>
      <c r="B40" s="81">
        <f>+[1]Listen!C36</f>
        <v>4.1319999999999997</v>
      </c>
      <c r="C40" s="10"/>
      <c r="D40" s="100">
        <f>E40+F40</f>
        <v>0.91500000000000004</v>
      </c>
      <c r="E40" s="86">
        <v>0.875</v>
      </c>
      <c r="F40" s="84">
        <f>F39</f>
        <v>0.04</v>
      </c>
      <c r="G40" s="81">
        <f t="shared" si="1"/>
        <v>1.42</v>
      </c>
      <c r="H40" s="85">
        <f t="shared" si="20"/>
        <v>1.52</v>
      </c>
      <c r="I40" s="86">
        <f t="shared" si="3"/>
        <v>-0.1</v>
      </c>
      <c r="J40" s="100">
        <f t="shared" si="4"/>
        <v>1.81</v>
      </c>
      <c r="K40" s="85">
        <v>1.52</v>
      </c>
      <c r="L40" s="84">
        <v>0.28999999999999998</v>
      </c>
      <c r="M40" s="81">
        <f t="shared" si="5"/>
        <v>1.47</v>
      </c>
      <c r="N40" s="85">
        <f t="shared" si="11"/>
        <v>1.52</v>
      </c>
      <c r="O40" s="86">
        <v>-0.05</v>
      </c>
      <c r="P40" s="100">
        <f t="shared" si="6"/>
        <v>0.91500000000000004</v>
      </c>
      <c r="Q40" s="86">
        <f>E40</f>
        <v>0.875</v>
      </c>
      <c r="R40" s="103">
        <f t="shared" si="18"/>
        <v>0.04</v>
      </c>
      <c r="S40" s="103">
        <f t="shared" si="7"/>
        <v>0.91500000000000004</v>
      </c>
      <c r="T40" s="103">
        <f>E40</f>
        <v>0.875</v>
      </c>
      <c r="U40" s="103">
        <f t="shared" si="19"/>
        <v>0.04</v>
      </c>
      <c r="V40">
        <v>-0.2</v>
      </c>
      <c r="W40">
        <v>0</v>
      </c>
      <c r="Z40">
        <f t="shared" si="9"/>
        <v>-0.05</v>
      </c>
      <c r="AA40">
        <v>0</v>
      </c>
      <c r="AB40" t="s">
        <v>39</v>
      </c>
      <c r="AC40">
        <v>0</v>
      </c>
    </row>
    <row r="41" spans="1:29" x14ac:dyDescent="0.2">
      <c r="A41" s="80">
        <v>37653</v>
      </c>
      <c r="B41" s="81">
        <f>+[1]Listen!C37</f>
        <v>3.94</v>
      </c>
      <c r="C41" s="10"/>
      <c r="D41" s="100">
        <f t="shared" ref="D41:D49" si="21">E41+F41</f>
        <v>0.89500000000000002</v>
      </c>
      <c r="E41" s="86">
        <v>0.85499999999999998</v>
      </c>
      <c r="F41" s="84">
        <f>F40</f>
        <v>0.04</v>
      </c>
      <c r="G41" s="81">
        <f t="shared" si="1"/>
        <v>1.3900000000000001</v>
      </c>
      <c r="H41" s="85">
        <f t="shared" si="20"/>
        <v>1.52</v>
      </c>
      <c r="I41" s="86">
        <f t="shared" si="3"/>
        <v>-0.13</v>
      </c>
      <c r="J41" s="100">
        <f t="shared" si="4"/>
        <v>1.81</v>
      </c>
      <c r="K41" s="85">
        <f>K40</f>
        <v>1.52</v>
      </c>
      <c r="L41" s="84">
        <f>L40</f>
        <v>0.28999999999999998</v>
      </c>
      <c r="M41" s="81">
        <f t="shared" si="5"/>
        <v>1.47</v>
      </c>
      <c r="N41" s="85">
        <f t="shared" si="11"/>
        <v>1.52</v>
      </c>
      <c r="O41" s="86">
        <f>O40</f>
        <v>-0.05</v>
      </c>
      <c r="P41" s="100">
        <f t="shared" si="6"/>
        <v>0.89500000000000002</v>
      </c>
      <c r="Q41" s="86">
        <f t="shared" si="18"/>
        <v>0.85499999999999998</v>
      </c>
      <c r="R41" s="103">
        <f t="shared" si="18"/>
        <v>0.04</v>
      </c>
      <c r="S41" s="103">
        <f t="shared" si="7"/>
        <v>0.89500000000000002</v>
      </c>
      <c r="T41" s="103">
        <f t="shared" si="19"/>
        <v>0.85499999999999998</v>
      </c>
      <c r="U41" s="103">
        <f t="shared" si="19"/>
        <v>0.04</v>
      </c>
      <c r="V41">
        <v>-0.2</v>
      </c>
      <c r="W41">
        <v>0</v>
      </c>
      <c r="Z41">
        <f t="shared" si="9"/>
        <v>-0.08</v>
      </c>
      <c r="AA41">
        <v>0</v>
      </c>
      <c r="AB41" t="s">
        <v>39</v>
      </c>
      <c r="AC41">
        <v>0</v>
      </c>
    </row>
    <row r="42" spans="1:29" x14ac:dyDescent="0.2">
      <c r="A42" s="80">
        <v>37681</v>
      </c>
      <c r="B42" s="81">
        <f>+[1]Listen!C38</f>
        <v>3.8690000000000002</v>
      </c>
      <c r="C42" s="10"/>
      <c r="D42" s="100">
        <f t="shared" si="21"/>
        <v>0.43</v>
      </c>
      <c r="E42" s="86">
        <v>0.39</v>
      </c>
      <c r="F42" s="84">
        <f>F41</f>
        <v>0.04</v>
      </c>
      <c r="G42" s="81">
        <f t="shared" si="1"/>
        <v>0.3</v>
      </c>
      <c r="H42" s="85">
        <f t="shared" si="20"/>
        <v>0.42</v>
      </c>
      <c r="I42" s="86">
        <f t="shared" si="3"/>
        <v>-0.12</v>
      </c>
      <c r="J42" s="100">
        <f t="shared" ref="J42:J73" si="22">K42+L42</f>
        <v>0.495</v>
      </c>
      <c r="K42" s="85">
        <v>0.42</v>
      </c>
      <c r="L42" s="84">
        <v>7.4999999999999997E-2</v>
      </c>
      <c r="M42" s="81">
        <f t="shared" si="5"/>
        <v>0.42</v>
      </c>
      <c r="N42" s="85">
        <f t="shared" si="11"/>
        <v>0.42</v>
      </c>
      <c r="O42" s="86">
        <v>0</v>
      </c>
      <c r="P42" s="100">
        <f t="shared" si="6"/>
        <v>0.43</v>
      </c>
      <c r="Q42" s="86">
        <f t="shared" si="18"/>
        <v>0.39</v>
      </c>
      <c r="R42" s="103">
        <f t="shared" si="18"/>
        <v>0.04</v>
      </c>
      <c r="S42" s="103">
        <f t="shared" si="7"/>
        <v>0.43</v>
      </c>
      <c r="T42" s="103">
        <f t="shared" si="19"/>
        <v>0.39</v>
      </c>
      <c r="U42" s="103">
        <f t="shared" si="19"/>
        <v>0.04</v>
      </c>
      <c r="V42">
        <v>-0.05</v>
      </c>
      <c r="W42">
        <v>0</v>
      </c>
      <c r="Z42">
        <f t="shared" si="9"/>
        <v>-0.12</v>
      </c>
      <c r="AA42">
        <v>0</v>
      </c>
      <c r="AB42" t="s">
        <v>39</v>
      </c>
      <c r="AC42">
        <v>0</v>
      </c>
    </row>
    <row r="43" spans="1:29" x14ac:dyDescent="0.2">
      <c r="A43" s="80">
        <v>37712</v>
      </c>
      <c r="B43" s="81">
        <f>+[1]Listen!C39</f>
        <v>3.6240000000000001</v>
      </c>
      <c r="C43" s="10"/>
      <c r="D43" s="101">
        <f t="shared" si="21"/>
        <v>0.27500000000000002</v>
      </c>
      <c r="E43" s="83">
        <f>E31+0.04</f>
        <v>0.27250000000000002</v>
      </c>
      <c r="F43" s="88">
        <f t="shared" ref="F43:F106" si="23">F31</f>
        <v>2.5000000000000001E-3</v>
      </c>
      <c r="G43" s="102">
        <f t="shared" si="1"/>
        <v>0.24000000000000005</v>
      </c>
      <c r="H43" s="82">
        <f t="shared" si="20"/>
        <v>0.30500000000000005</v>
      </c>
      <c r="I43" s="83">
        <f t="shared" si="3"/>
        <v>-6.5000000000000002E-2</v>
      </c>
      <c r="J43" s="101">
        <f t="shared" si="22"/>
        <v>0.33000000000000007</v>
      </c>
      <c r="K43" s="82">
        <f>K31+0.025</f>
        <v>0.30500000000000005</v>
      </c>
      <c r="L43" s="88">
        <f>L31+0.015</f>
        <v>2.5000000000000001E-2</v>
      </c>
      <c r="M43" s="102">
        <f t="shared" si="5"/>
        <v>0.28000000000000003</v>
      </c>
      <c r="N43" s="82">
        <f t="shared" si="11"/>
        <v>0.30500000000000005</v>
      </c>
      <c r="O43" s="83">
        <v>-2.5000000000000001E-2</v>
      </c>
      <c r="P43" s="101">
        <f t="shared" si="6"/>
        <v>0.33250000000000002</v>
      </c>
      <c r="Q43" s="83">
        <f>+[1]CGT_CNG!N43</f>
        <v>0.32500000000000001</v>
      </c>
      <c r="R43" s="107">
        <f>+[1]CGT_CNG!O43</f>
        <v>7.4999999999999997E-3</v>
      </c>
      <c r="S43" s="107">
        <f t="shared" si="7"/>
        <v>0.21250000000000002</v>
      </c>
      <c r="T43" s="107">
        <f>[1]CGT_CNG!E43</f>
        <v>0.19500000000000001</v>
      </c>
      <c r="U43" s="107">
        <f>[1]CGT_CNG!F43</f>
        <v>1.7500000000000002E-2</v>
      </c>
      <c r="V43">
        <f t="shared" ref="V43:V49" si="24">VLOOKUP(MONTH(A43),tblMthAdj,4,FALSE)</f>
        <v>-4.4999999999999998E-2</v>
      </c>
      <c r="W43">
        <v>0</v>
      </c>
      <c r="X43" t="s">
        <v>39</v>
      </c>
      <c r="Z43">
        <f t="shared" si="9"/>
        <v>-0.04</v>
      </c>
      <c r="AA43">
        <v>0</v>
      </c>
      <c r="AB43" t="s">
        <v>39</v>
      </c>
      <c r="AC43">
        <v>0</v>
      </c>
    </row>
    <row r="44" spans="1:29" x14ac:dyDescent="0.2">
      <c r="A44" s="80">
        <v>37742</v>
      </c>
      <c r="B44" s="81">
        <f>+[1]Listen!C40</f>
        <v>3.5990000000000002</v>
      </c>
      <c r="C44" s="10"/>
      <c r="D44" s="100">
        <f t="shared" si="21"/>
        <v>0.255</v>
      </c>
      <c r="E44" s="86">
        <f t="shared" ref="E44:E49" si="25">E32+0.04</f>
        <v>0.2525</v>
      </c>
      <c r="F44" s="84">
        <f t="shared" si="23"/>
        <v>2.5000000000000001E-3</v>
      </c>
      <c r="G44" s="81">
        <f t="shared" si="1"/>
        <v>0.23000000000000004</v>
      </c>
      <c r="H44" s="85">
        <f t="shared" si="20"/>
        <v>0.28000000000000003</v>
      </c>
      <c r="I44" s="86">
        <f t="shared" si="3"/>
        <v>-0.05</v>
      </c>
      <c r="J44" s="100">
        <f t="shared" si="22"/>
        <v>0.30500000000000005</v>
      </c>
      <c r="K44" s="85">
        <f t="shared" ref="K44:K49" si="26">K32+0.025</f>
        <v>0.28000000000000003</v>
      </c>
      <c r="L44" s="84">
        <f t="shared" ref="L44:L49" si="27">L32+0.015</f>
        <v>2.5000000000000001E-2</v>
      </c>
      <c r="M44" s="81">
        <f t="shared" si="5"/>
        <v>0.26</v>
      </c>
      <c r="N44" s="85">
        <f t="shared" si="11"/>
        <v>0.28000000000000003</v>
      </c>
      <c r="O44" s="86">
        <v>-0.02</v>
      </c>
      <c r="P44" s="100">
        <f t="shared" si="6"/>
        <v>0.22750000000000001</v>
      </c>
      <c r="Q44" s="86">
        <f>+[1]CGT_CNG!N44</f>
        <v>0.22</v>
      </c>
      <c r="R44" s="103">
        <f>+[1]CGT_CNG!O44</f>
        <v>7.4999999999999997E-3</v>
      </c>
      <c r="S44" s="103">
        <f t="shared" si="7"/>
        <v>0.19500000000000001</v>
      </c>
      <c r="T44" s="103">
        <f>[1]CGT_CNG!E44</f>
        <v>0.185</v>
      </c>
      <c r="U44" s="103">
        <f>[1]CGT_CNG!F44</f>
        <v>0.01</v>
      </c>
      <c r="V44">
        <f t="shared" si="24"/>
        <v>-3.5000000000000003E-2</v>
      </c>
      <c r="W44">
        <v>0</v>
      </c>
      <c r="X44" t="s">
        <v>39</v>
      </c>
      <c r="Z44">
        <f t="shared" si="9"/>
        <v>-0.03</v>
      </c>
      <c r="AA44">
        <v>0</v>
      </c>
      <c r="AB44" t="s">
        <v>39</v>
      </c>
      <c r="AC44">
        <v>0</v>
      </c>
    </row>
    <row r="45" spans="1:29" x14ac:dyDescent="0.2">
      <c r="A45" s="80">
        <v>37773</v>
      </c>
      <c r="B45" s="81">
        <f>+[1]Listen!C41</f>
        <v>3.59</v>
      </c>
      <c r="C45" s="10"/>
      <c r="D45" s="100">
        <f t="shared" si="21"/>
        <v>0.26</v>
      </c>
      <c r="E45" s="86">
        <f t="shared" si="25"/>
        <v>0.26250000000000001</v>
      </c>
      <c r="F45" s="84">
        <f t="shared" si="23"/>
        <v>-2.5000000000000001E-3</v>
      </c>
      <c r="G45" s="81">
        <f t="shared" si="1"/>
        <v>0.23500000000000001</v>
      </c>
      <c r="H45" s="85">
        <f t="shared" si="20"/>
        <v>0.26500000000000001</v>
      </c>
      <c r="I45" s="86">
        <f t="shared" si="3"/>
        <v>-0.03</v>
      </c>
      <c r="J45" s="100">
        <f t="shared" si="22"/>
        <v>0.29000000000000004</v>
      </c>
      <c r="K45" s="85">
        <f t="shared" si="26"/>
        <v>0.26500000000000001</v>
      </c>
      <c r="L45" s="84">
        <f t="shared" si="27"/>
        <v>2.5000000000000001E-2</v>
      </c>
      <c r="M45" s="81">
        <f t="shared" si="5"/>
        <v>0.255</v>
      </c>
      <c r="N45" s="85">
        <f t="shared" si="11"/>
        <v>0.26500000000000001</v>
      </c>
      <c r="O45" s="86">
        <v>-0.01</v>
      </c>
      <c r="P45" s="100">
        <f t="shared" si="6"/>
        <v>0.25750000000000001</v>
      </c>
      <c r="Q45" s="86">
        <f>+[1]CGT_CNG!N45</f>
        <v>0.25</v>
      </c>
      <c r="R45" s="103">
        <f>+[1]CGT_CNG!O45</f>
        <v>7.4999999999999997E-3</v>
      </c>
      <c r="S45" s="103">
        <f t="shared" si="7"/>
        <v>0.20750000000000002</v>
      </c>
      <c r="T45" s="103">
        <f>[1]CGT_CNG!E45</f>
        <v>0.19500000000000001</v>
      </c>
      <c r="U45" s="103">
        <f>[1]CGT_CNG!F45</f>
        <v>1.2500000000000001E-2</v>
      </c>
      <c r="V45">
        <f t="shared" si="24"/>
        <v>-3.5000000000000003E-2</v>
      </c>
      <c r="W45">
        <v>0</v>
      </c>
      <c r="X45" t="s">
        <v>39</v>
      </c>
      <c r="Z45">
        <f t="shared" si="9"/>
        <v>-0.02</v>
      </c>
      <c r="AA45">
        <v>0</v>
      </c>
      <c r="AB45" t="s">
        <v>39</v>
      </c>
      <c r="AC45">
        <v>0</v>
      </c>
    </row>
    <row r="46" spans="1:29" x14ac:dyDescent="0.2">
      <c r="A46" s="80">
        <v>37803</v>
      </c>
      <c r="B46" s="81">
        <f>+[1]Listen!C42</f>
        <v>3.6859999999999999</v>
      </c>
      <c r="C46" s="10"/>
      <c r="D46" s="100">
        <f t="shared" si="21"/>
        <v>0.27499999999999997</v>
      </c>
      <c r="E46" s="86">
        <f t="shared" si="25"/>
        <v>0.27749999999999997</v>
      </c>
      <c r="F46" s="84">
        <f t="shared" si="23"/>
        <v>-2.5000000000000001E-3</v>
      </c>
      <c r="G46" s="81">
        <f t="shared" si="1"/>
        <v>0.33500000000000002</v>
      </c>
      <c r="H46" s="85">
        <f t="shared" si="20"/>
        <v>0.33500000000000002</v>
      </c>
      <c r="I46" s="86">
        <f t="shared" si="3"/>
        <v>0</v>
      </c>
      <c r="J46" s="100">
        <f t="shared" si="22"/>
        <v>0.36000000000000004</v>
      </c>
      <c r="K46" s="85">
        <f t="shared" si="26"/>
        <v>0.33500000000000002</v>
      </c>
      <c r="L46" s="84">
        <f t="shared" si="27"/>
        <v>2.5000000000000001E-2</v>
      </c>
      <c r="M46" s="81">
        <f t="shared" si="5"/>
        <v>0.33500000000000002</v>
      </c>
      <c r="N46" s="85">
        <f t="shared" si="11"/>
        <v>0.33500000000000002</v>
      </c>
      <c r="O46" s="86">
        <v>0</v>
      </c>
      <c r="P46" s="100">
        <f t="shared" si="6"/>
        <v>0.26750000000000002</v>
      </c>
      <c r="Q46" s="86">
        <f>+[1]CGT_CNG!N46</f>
        <v>0.26</v>
      </c>
      <c r="R46" s="103">
        <f>+[1]CGT_CNG!O46</f>
        <v>7.4999999999999997E-3</v>
      </c>
      <c r="S46" s="103">
        <f t="shared" si="7"/>
        <v>0.21250000000000002</v>
      </c>
      <c r="T46" s="103">
        <f>[1]CGT_CNG!E46</f>
        <v>0.2</v>
      </c>
      <c r="U46" s="103">
        <f>[1]CGT_CNG!F46</f>
        <v>1.2500000000000001E-2</v>
      </c>
      <c r="V46">
        <f t="shared" si="24"/>
        <v>-0.02</v>
      </c>
      <c r="W46">
        <v>0</v>
      </c>
      <c r="X46" t="s">
        <v>39</v>
      </c>
      <c r="Z46">
        <f t="shared" si="9"/>
        <v>0</v>
      </c>
      <c r="AA46">
        <v>0</v>
      </c>
      <c r="AB46" t="s">
        <v>39</v>
      </c>
      <c r="AC46">
        <v>0</v>
      </c>
    </row>
    <row r="47" spans="1:29" x14ac:dyDescent="0.2">
      <c r="A47" s="80">
        <v>37834</v>
      </c>
      <c r="B47" s="81">
        <f>+[1]Listen!C43</f>
        <v>3.714</v>
      </c>
      <c r="C47" s="10"/>
      <c r="D47" s="100">
        <f t="shared" si="21"/>
        <v>0.27499999999999997</v>
      </c>
      <c r="E47" s="86">
        <f t="shared" si="25"/>
        <v>0.27749999999999997</v>
      </c>
      <c r="F47" s="84">
        <f t="shared" si="23"/>
        <v>-2.5000000000000001E-3</v>
      </c>
      <c r="G47" s="81">
        <f t="shared" si="1"/>
        <v>0.33500000000000002</v>
      </c>
      <c r="H47" s="85">
        <f t="shared" si="20"/>
        <v>0.33500000000000002</v>
      </c>
      <c r="I47" s="86">
        <f t="shared" si="3"/>
        <v>0</v>
      </c>
      <c r="J47" s="100">
        <f t="shared" si="22"/>
        <v>0.35000000000000003</v>
      </c>
      <c r="K47" s="85">
        <f t="shared" si="26"/>
        <v>0.33500000000000002</v>
      </c>
      <c r="L47" s="84">
        <f t="shared" si="27"/>
        <v>1.4999999999999999E-2</v>
      </c>
      <c r="M47" s="81">
        <f t="shared" si="5"/>
        <v>0.33500000000000002</v>
      </c>
      <c r="N47" s="85">
        <f t="shared" si="11"/>
        <v>0.33500000000000002</v>
      </c>
      <c r="O47" s="86">
        <v>0</v>
      </c>
      <c r="P47" s="100">
        <f t="shared" si="6"/>
        <v>0.26750000000000002</v>
      </c>
      <c r="Q47" s="86">
        <f>+[1]CGT_CNG!N47</f>
        <v>0.26</v>
      </c>
      <c r="R47" s="103">
        <f>+[1]CGT_CNG!O47</f>
        <v>7.4999999999999997E-3</v>
      </c>
      <c r="S47" s="103">
        <f t="shared" si="7"/>
        <v>0.2225</v>
      </c>
      <c r="T47" s="103">
        <f>[1]CGT_CNG!E47</f>
        <v>0.21</v>
      </c>
      <c r="U47" s="103">
        <f>[1]CGT_CNG!F47</f>
        <v>1.2500000000000001E-2</v>
      </c>
      <c r="V47">
        <f t="shared" si="24"/>
        <v>-0.02</v>
      </c>
      <c r="W47">
        <v>0</v>
      </c>
      <c r="X47" t="s">
        <v>39</v>
      </c>
      <c r="Z47">
        <f t="shared" si="9"/>
        <v>0</v>
      </c>
      <c r="AA47">
        <v>0</v>
      </c>
      <c r="AB47" t="s">
        <v>39</v>
      </c>
      <c r="AC47">
        <v>0</v>
      </c>
    </row>
    <row r="48" spans="1:29" x14ac:dyDescent="0.2">
      <c r="A48" s="80">
        <v>37865</v>
      </c>
      <c r="B48" s="81">
        <f>+[1]Listen!C44</f>
        <v>3.6480000000000001</v>
      </c>
      <c r="C48" s="10"/>
      <c r="D48" s="100">
        <f t="shared" si="21"/>
        <v>0.25</v>
      </c>
      <c r="E48" s="86">
        <f t="shared" si="25"/>
        <v>0.2525</v>
      </c>
      <c r="F48" s="84">
        <f t="shared" si="23"/>
        <v>-2.5000000000000001E-3</v>
      </c>
      <c r="G48" s="81">
        <f t="shared" si="1"/>
        <v>0.20499999999999999</v>
      </c>
      <c r="H48" s="85">
        <f t="shared" si="20"/>
        <v>0.245</v>
      </c>
      <c r="I48" s="86">
        <f t="shared" si="3"/>
        <v>-0.04</v>
      </c>
      <c r="J48" s="100">
        <f t="shared" si="22"/>
        <v>0.26</v>
      </c>
      <c r="K48" s="85">
        <f t="shared" si="26"/>
        <v>0.245</v>
      </c>
      <c r="L48" s="84">
        <f t="shared" si="27"/>
        <v>1.4999999999999999E-2</v>
      </c>
      <c r="M48" s="81">
        <f t="shared" si="5"/>
        <v>0.22500000000000001</v>
      </c>
      <c r="N48" s="85">
        <f t="shared" si="11"/>
        <v>0.245</v>
      </c>
      <c r="O48" s="86">
        <v>-0.02</v>
      </c>
      <c r="P48" s="100">
        <f t="shared" si="6"/>
        <v>0.22750000000000001</v>
      </c>
      <c r="Q48" s="86">
        <f>+[1]CGT_CNG!N48</f>
        <v>0.22</v>
      </c>
      <c r="R48" s="103">
        <f>+[1]CGT_CNG!O48</f>
        <v>7.4999999999999997E-3</v>
      </c>
      <c r="S48" s="103">
        <f t="shared" si="7"/>
        <v>0.19750000000000001</v>
      </c>
      <c r="T48" s="103">
        <f>[1]CGT_CNG!E48</f>
        <v>0.185</v>
      </c>
      <c r="U48" s="103">
        <f>[1]CGT_CNG!F48</f>
        <v>1.2500000000000001E-2</v>
      </c>
      <c r="V48">
        <f t="shared" si="24"/>
        <v>-0.02</v>
      </c>
      <c r="W48">
        <v>0</v>
      </c>
      <c r="X48" t="s">
        <v>39</v>
      </c>
      <c r="Z48">
        <f t="shared" si="9"/>
        <v>-0.02</v>
      </c>
      <c r="AA48">
        <v>0</v>
      </c>
      <c r="AB48" t="s">
        <v>39</v>
      </c>
      <c r="AC48">
        <v>0</v>
      </c>
    </row>
    <row r="49" spans="1:29" x14ac:dyDescent="0.2">
      <c r="A49" s="80">
        <v>37895</v>
      </c>
      <c r="B49" s="81">
        <f>+[1]Listen!C45</f>
        <v>3.6709999999999998</v>
      </c>
      <c r="C49" s="10"/>
      <c r="D49" s="100">
        <f t="shared" si="21"/>
        <v>0.3075</v>
      </c>
      <c r="E49" s="86">
        <f t="shared" si="25"/>
        <v>0.3125</v>
      </c>
      <c r="F49" s="84">
        <f t="shared" si="23"/>
        <v>-5.0000000000000001E-3</v>
      </c>
      <c r="G49" s="81">
        <f t="shared" si="1"/>
        <v>0.20500000000000002</v>
      </c>
      <c r="H49" s="85">
        <f t="shared" si="20"/>
        <v>0.26500000000000001</v>
      </c>
      <c r="I49" s="86">
        <f t="shared" si="3"/>
        <v>-0.06</v>
      </c>
      <c r="J49" s="100">
        <f t="shared" si="22"/>
        <v>0.27500000000000002</v>
      </c>
      <c r="K49" s="85">
        <f t="shared" si="26"/>
        <v>0.26500000000000001</v>
      </c>
      <c r="L49" s="84">
        <f t="shared" si="27"/>
        <v>9.9999999999999985E-3</v>
      </c>
      <c r="M49" s="81">
        <f t="shared" si="5"/>
        <v>0.23500000000000001</v>
      </c>
      <c r="N49" s="85">
        <f t="shared" si="11"/>
        <v>0.26500000000000001</v>
      </c>
      <c r="O49" s="86">
        <v>-0.03</v>
      </c>
      <c r="P49" s="100">
        <f t="shared" si="6"/>
        <v>0.25750000000000001</v>
      </c>
      <c r="Q49" s="86">
        <f>+[1]CGT_CNG!N49</f>
        <v>0.25</v>
      </c>
      <c r="R49" s="103">
        <f>+[1]CGT_CNG!O49</f>
        <v>7.4999999999999997E-3</v>
      </c>
      <c r="S49" s="103">
        <f t="shared" si="7"/>
        <v>0.20750000000000002</v>
      </c>
      <c r="T49" s="103">
        <f>[1]CGT_CNG!E49</f>
        <v>0.19500000000000001</v>
      </c>
      <c r="U49" s="103">
        <f>[1]CGT_CNG!F49</f>
        <v>1.2500000000000001E-2</v>
      </c>
      <c r="V49">
        <f t="shared" si="24"/>
        <v>-5.5E-2</v>
      </c>
      <c r="W49">
        <v>0</v>
      </c>
      <c r="X49" t="s">
        <v>39</v>
      </c>
      <c r="Z49">
        <f t="shared" si="9"/>
        <v>-0.03</v>
      </c>
      <c r="AA49">
        <v>0</v>
      </c>
      <c r="AB49" t="s">
        <v>39</v>
      </c>
      <c r="AC49">
        <v>0</v>
      </c>
    </row>
    <row r="50" spans="1:29" x14ac:dyDescent="0.2">
      <c r="A50" s="80">
        <v>37926</v>
      </c>
      <c r="B50" s="81">
        <f>+[1]Listen!C46</f>
        <v>3.8860000000000001</v>
      </c>
      <c r="C50" s="10"/>
      <c r="D50" s="101">
        <f>E49+F50</f>
        <v>0.35249999999999998</v>
      </c>
      <c r="E50" s="83">
        <f>E38+0.015</f>
        <v>0.33500000000000002</v>
      </c>
      <c r="F50" s="88">
        <f t="shared" si="23"/>
        <v>0.04</v>
      </c>
      <c r="G50" s="102">
        <f t="shared" si="1"/>
        <v>0.29000000000000004</v>
      </c>
      <c r="H50" s="82">
        <f t="shared" si="20"/>
        <v>0.43000000000000005</v>
      </c>
      <c r="I50" s="83">
        <f t="shared" si="3"/>
        <v>-0.13999999999999999</v>
      </c>
      <c r="J50" s="101">
        <f t="shared" si="22"/>
        <v>0.49000000000000005</v>
      </c>
      <c r="K50" s="82">
        <f>K38+0.03</f>
        <v>0.43000000000000005</v>
      </c>
      <c r="L50" s="88">
        <f t="shared" ref="L50:L74" si="28">L38</f>
        <v>0.06</v>
      </c>
      <c r="M50" s="102">
        <f t="shared" si="5"/>
        <v>0.41000000000000003</v>
      </c>
      <c r="N50" s="82">
        <f t="shared" si="11"/>
        <v>0.43000000000000005</v>
      </c>
      <c r="O50" s="83">
        <v>-0.02</v>
      </c>
      <c r="P50" s="101">
        <f t="shared" si="6"/>
        <v>0.375</v>
      </c>
      <c r="Q50" s="83">
        <f t="shared" ref="Q50:R54" si="29">E50</f>
        <v>0.33500000000000002</v>
      </c>
      <c r="R50" s="107">
        <f t="shared" si="29"/>
        <v>0.04</v>
      </c>
      <c r="S50" s="107">
        <f t="shared" si="7"/>
        <v>0.375</v>
      </c>
      <c r="T50" s="107">
        <f t="shared" ref="T50:U54" si="30">E50</f>
        <v>0.33500000000000002</v>
      </c>
      <c r="U50" s="107">
        <f t="shared" si="30"/>
        <v>0.04</v>
      </c>
      <c r="V50">
        <v>-0.05</v>
      </c>
      <c r="W50">
        <v>0</v>
      </c>
      <c r="X50">
        <v>5.0000000000000001E-3</v>
      </c>
      <c r="Y50">
        <v>5.0000000000000001E-3</v>
      </c>
      <c r="Z50">
        <f t="shared" si="9"/>
        <v>-0.12</v>
      </c>
      <c r="AA50">
        <v>0</v>
      </c>
      <c r="AB50" t="s">
        <v>39</v>
      </c>
      <c r="AC50">
        <v>0</v>
      </c>
    </row>
    <row r="51" spans="1:29" x14ac:dyDescent="0.2">
      <c r="A51" s="80">
        <v>37956</v>
      </c>
      <c r="B51" s="81">
        <f>+[1]Listen!C47</f>
        <v>4.0259999999999998</v>
      </c>
      <c r="C51" s="10"/>
      <c r="D51" s="100">
        <f t="shared" ref="D51:D114" si="31">E51+F51</f>
        <v>0.69000000000000006</v>
      </c>
      <c r="E51" s="86">
        <f>E39+0.015</f>
        <v>0.65</v>
      </c>
      <c r="F51" s="84">
        <f t="shared" si="23"/>
        <v>0.04</v>
      </c>
      <c r="G51" s="81">
        <f t="shared" si="1"/>
        <v>0.56000000000000005</v>
      </c>
      <c r="H51" s="85">
        <f t="shared" si="20"/>
        <v>0.67</v>
      </c>
      <c r="I51" s="86">
        <f t="shared" si="3"/>
        <v>-0.11</v>
      </c>
      <c r="J51" s="100">
        <f t="shared" si="22"/>
        <v>0.78</v>
      </c>
      <c r="K51" s="85">
        <f>K39+0.03</f>
        <v>0.67</v>
      </c>
      <c r="L51" s="84">
        <f t="shared" si="28"/>
        <v>0.11</v>
      </c>
      <c r="M51" s="81">
        <f t="shared" si="5"/>
        <v>0.64</v>
      </c>
      <c r="N51" s="85">
        <f t="shared" si="11"/>
        <v>0.67</v>
      </c>
      <c r="O51" s="86">
        <v>-0.03</v>
      </c>
      <c r="P51" s="100">
        <f t="shared" si="6"/>
        <v>0.69000000000000006</v>
      </c>
      <c r="Q51" s="86">
        <f t="shared" si="29"/>
        <v>0.65</v>
      </c>
      <c r="R51" s="103">
        <f t="shared" si="29"/>
        <v>0.04</v>
      </c>
      <c r="S51" s="103">
        <f t="shared" si="7"/>
        <v>0.69000000000000006</v>
      </c>
      <c r="T51" s="103">
        <f t="shared" si="30"/>
        <v>0.65</v>
      </c>
      <c r="U51" s="103">
        <f t="shared" si="30"/>
        <v>0.04</v>
      </c>
      <c r="V51">
        <v>-0.05</v>
      </c>
      <c r="W51">
        <v>0</v>
      </c>
      <c r="X51">
        <v>0.01</v>
      </c>
      <c r="Y51">
        <v>0.01</v>
      </c>
      <c r="Z51">
        <f t="shared" si="9"/>
        <v>-0.08</v>
      </c>
      <c r="AA51">
        <v>0</v>
      </c>
      <c r="AB51" t="s">
        <v>39</v>
      </c>
      <c r="AC51">
        <v>0</v>
      </c>
    </row>
    <row r="52" spans="1:29" x14ac:dyDescent="0.2">
      <c r="A52" s="80">
        <v>37987</v>
      </c>
      <c r="B52" s="81">
        <f>+[1]Listen!C48</f>
        <v>3.93</v>
      </c>
      <c r="C52" s="10"/>
      <c r="D52" s="100">
        <f t="shared" si="31"/>
        <v>0.93</v>
      </c>
      <c r="E52" s="86">
        <f>E40+0.015</f>
        <v>0.89</v>
      </c>
      <c r="F52" s="84">
        <f t="shared" si="23"/>
        <v>0.04</v>
      </c>
      <c r="G52" s="81">
        <f t="shared" si="1"/>
        <v>1.43</v>
      </c>
      <c r="H52" s="85">
        <f t="shared" si="20"/>
        <v>1.55</v>
      </c>
      <c r="I52" s="86">
        <f t="shared" si="3"/>
        <v>-0.12000000000000001</v>
      </c>
      <c r="J52" s="100">
        <f t="shared" si="22"/>
        <v>1.84</v>
      </c>
      <c r="K52" s="85">
        <f>K40+0.03</f>
        <v>1.55</v>
      </c>
      <c r="L52" s="84">
        <f t="shared" si="28"/>
        <v>0.28999999999999998</v>
      </c>
      <c r="M52" s="81">
        <f t="shared" si="5"/>
        <v>1.48</v>
      </c>
      <c r="N52" s="85">
        <f t="shared" si="11"/>
        <v>1.55</v>
      </c>
      <c r="O52" s="86">
        <v>-7.0000000000000007E-2</v>
      </c>
      <c r="P52" s="100">
        <f t="shared" si="6"/>
        <v>0.93</v>
      </c>
      <c r="Q52" s="86">
        <f t="shared" si="29"/>
        <v>0.89</v>
      </c>
      <c r="R52" s="103">
        <f t="shared" si="29"/>
        <v>0.04</v>
      </c>
      <c r="S52" s="103">
        <f t="shared" si="7"/>
        <v>0.93</v>
      </c>
      <c r="T52" s="103">
        <f t="shared" si="30"/>
        <v>0.89</v>
      </c>
      <c r="U52" s="103">
        <f t="shared" si="30"/>
        <v>0.04</v>
      </c>
      <c r="V52">
        <v>-0.2</v>
      </c>
      <c r="W52">
        <v>0</v>
      </c>
      <c r="X52">
        <v>1.4999999999999999E-2</v>
      </c>
      <c r="Y52">
        <v>1.4999999999999999E-2</v>
      </c>
      <c r="Z52">
        <f t="shared" si="9"/>
        <v>-0.05</v>
      </c>
      <c r="AA52">
        <v>0</v>
      </c>
      <c r="AB52" t="s">
        <v>39</v>
      </c>
      <c r="AC52">
        <v>0</v>
      </c>
    </row>
    <row r="53" spans="1:29" x14ac:dyDescent="0.2">
      <c r="A53" s="80">
        <v>38018</v>
      </c>
      <c r="B53" s="81">
        <f>+[1]Listen!C49</f>
        <v>3.92</v>
      </c>
      <c r="C53" s="10"/>
      <c r="D53" s="100">
        <f t="shared" si="31"/>
        <v>0.91</v>
      </c>
      <c r="E53" s="86">
        <f>E41+0.015</f>
        <v>0.87</v>
      </c>
      <c r="F53" s="84">
        <f t="shared" si="23"/>
        <v>0.04</v>
      </c>
      <c r="G53" s="81">
        <f t="shared" si="1"/>
        <v>1.4</v>
      </c>
      <c r="H53" s="85">
        <f t="shared" si="20"/>
        <v>1.55</v>
      </c>
      <c r="I53" s="86">
        <f t="shared" si="3"/>
        <v>-0.15000000000000002</v>
      </c>
      <c r="J53" s="100">
        <f t="shared" si="22"/>
        <v>1.84</v>
      </c>
      <c r="K53" s="85">
        <f>K41+0.03</f>
        <v>1.55</v>
      </c>
      <c r="L53" s="84">
        <f t="shared" si="28"/>
        <v>0.28999999999999998</v>
      </c>
      <c r="M53" s="81">
        <f t="shared" si="5"/>
        <v>1.48</v>
      </c>
      <c r="N53" s="85">
        <f t="shared" si="11"/>
        <v>1.55</v>
      </c>
      <c r="O53" s="86">
        <f>O52</f>
        <v>-7.0000000000000007E-2</v>
      </c>
      <c r="P53" s="100">
        <f t="shared" si="6"/>
        <v>0.91</v>
      </c>
      <c r="Q53" s="86">
        <f t="shared" si="29"/>
        <v>0.87</v>
      </c>
      <c r="R53" s="103">
        <f t="shared" si="29"/>
        <v>0.04</v>
      </c>
      <c r="S53" s="103">
        <f t="shared" si="7"/>
        <v>0.91</v>
      </c>
      <c r="T53" s="103">
        <f t="shared" si="30"/>
        <v>0.87</v>
      </c>
      <c r="U53" s="103">
        <f t="shared" si="30"/>
        <v>0.04</v>
      </c>
      <c r="V53">
        <v>-0.2</v>
      </c>
      <c r="W53">
        <v>0</v>
      </c>
      <c r="X53">
        <v>1.4999999999999999E-2</v>
      </c>
      <c r="Y53">
        <v>1.4999999999999999E-2</v>
      </c>
      <c r="Z53">
        <f t="shared" si="9"/>
        <v>-0.08</v>
      </c>
      <c r="AA53">
        <v>0</v>
      </c>
      <c r="AB53" t="s">
        <v>39</v>
      </c>
      <c r="AC53">
        <v>0</v>
      </c>
    </row>
    <row r="54" spans="1:29" x14ac:dyDescent="0.2">
      <c r="A54" s="80">
        <v>38047</v>
      </c>
      <c r="B54" s="81">
        <f>+[1]Listen!C50</f>
        <v>3.78</v>
      </c>
      <c r="C54" s="10"/>
      <c r="D54" s="100">
        <f t="shared" si="31"/>
        <v>0.44500000000000001</v>
      </c>
      <c r="E54" s="86">
        <f>E42+0.015</f>
        <v>0.40500000000000003</v>
      </c>
      <c r="F54" s="84">
        <f t="shared" si="23"/>
        <v>0.04</v>
      </c>
      <c r="G54" s="81">
        <f t="shared" si="1"/>
        <v>0.30999999999999994</v>
      </c>
      <c r="H54" s="85">
        <f t="shared" si="20"/>
        <v>0.44999999999999996</v>
      </c>
      <c r="I54" s="86">
        <f t="shared" si="3"/>
        <v>-0.13999999999999999</v>
      </c>
      <c r="J54" s="100">
        <f t="shared" si="22"/>
        <v>0.52499999999999991</v>
      </c>
      <c r="K54" s="85">
        <f>K42+0.03</f>
        <v>0.44999999999999996</v>
      </c>
      <c r="L54" s="84">
        <f t="shared" si="28"/>
        <v>7.4999999999999997E-2</v>
      </c>
      <c r="M54" s="81">
        <f t="shared" si="5"/>
        <v>0.42999999999999994</v>
      </c>
      <c r="N54" s="85">
        <f t="shared" si="11"/>
        <v>0.44999999999999996</v>
      </c>
      <c r="O54" s="86">
        <v>-0.02</v>
      </c>
      <c r="P54" s="100">
        <f t="shared" si="6"/>
        <v>0.44500000000000001</v>
      </c>
      <c r="Q54" s="86">
        <f t="shared" si="29"/>
        <v>0.40500000000000003</v>
      </c>
      <c r="R54" s="103">
        <f t="shared" si="29"/>
        <v>0.04</v>
      </c>
      <c r="S54" s="103">
        <f t="shared" si="7"/>
        <v>0.44500000000000001</v>
      </c>
      <c r="T54" s="103">
        <f t="shared" si="30"/>
        <v>0.40500000000000003</v>
      </c>
      <c r="U54" s="103">
        <f t="shared" si="30"/>
        <v>0.04</v>
      </c>
      <c r="V54">
        <v>-0.05</v>
      </c>
      <c r="W54">
        <v>0</v>
      </c>
      <c r="X54">
        <v>5.0000000000000001E-3</v>
      </c>
      <c r="Y54">
        <v>5.0000000000000001E-3</v>
      </c>
      <c r="Z54">
        <f t="shared" si="9"/>
        <v>-0.12</v>
      </c>
      <c r="AA54">
        <v>0</v>
      </c>
      <c r="AB54" t="s">
        <v>39</v>
      </c>
      <c r="AC54">
        <v>0</v>
      </c>
    </row>
    <row r="55" spans="1:29" x14ac:dyDescent="0.2">
      <c r="A55" s="80">
        <v>38078</v>
      </c>
      <c r="B55" s="81">
        <f>+[1]Listen!C51</f>
        <v>3.61</v>
      </c>
      <c r="C55" s="10"/>
      <c r="D55" s="101">
        <f t="shared" si="31"/>
        <v>0.31</v>
      </c>
      <c r="E55" s="83">
        <f>E43+0.035</f>
        <v>0.3075</v>
      </c>
      <c r="F55" s="88">
        <f t="shared" si="23"/>
        <v>2.5000000000000001E-3</v>
      </c>
      <c r="G55" s="102">
        <f t="shared" si="1"/>
        <v>0.25500000000000006</v>
      </c>
      <c r="H55" s="82">
        <f t="shared" si="20"/>
        <v>0.30500000000000005</v>
      </c>
      <c r="I55" s="83">
        <f t="shared" si="3"/>
        <v>-0.05</v>
      </c>
      <c r="J55" s="101">
        <f t="shared" si="22"/>
        <v>0.33000000000000007</v>
      </c>
      <c r="K55" s="82">
        <f>K43</f>
        <v>0.30500000000000005</v>
      </c>
      <c r="L55" s="88">
        <f t="shared" si="28"/>
        <v>2.5000000000000001E-2</v>
      </c>
      <c r="M55" s="102">
        <f t="shared" si="5"/>
        <v>0.29500000000000004</v>
      </c>
      <c r="N55" s="82">
        <f t="shared" si="11"/>
        <v>0.30500000000000005</v>
      </c>
      <c r="O55" s="83">
        <v>-0.01</v>
      </c>
      <c r="P55" s="101">
        <f t="shared" si="6"/>
        <v>0.33250000000000002</v>
      </c>
      <c r="Q55" s="83">
        <f>+[1]CGT_CNG!N55</f>
        <v>0.32500000000000001</v>
      </c>
      <c r="R55" s="107">
        <f>+[1]CGT_CNG!O55</f>
        <v>7.4999999999999997E-3</v>
      </c>
      <c r="S55" s="107">
        <f t="shared" si="7"/>
        <v>0.21250000000000002</v>
      </c>
      <c r="T55" s="107">
        <f>[1]CGT_CNG!E55</f>
        <v>0.19500000000000001</v>
      </c>
      <c r="U55" s="107">
        <f>[1]CGT_CNG!F55</f>
        <v>1.7500000000000002E-2</v>
      </c>
      <c r="V55">
        <f t="shared" ref="V55:V61" si="32">VLOOKUP(MONTH(A55),tblMthAdj,4,FALSE)</f>
        <v>-4.4999999999999998E-2</v>
      </c>
      <c r="W55">
        <v>0</v>
      </c>
      <c r="Z55">
        <f t="shared" si="9"/>
        <v>-0.04</v>
      </c>
      <c r="AA55">
        <v>0</v>
      </c>
      <c r="AB55" t="s">
        <v>39</v>
      </c>
      <c r="AC55">
        <v>0</v>
      </c>
    </row>
    <row r="56" spans="1:29" x14ac:dyDescent="0.2">
      <c r="A56" s="80">
        <v>38108</v>
      </c>
      <c r="B56" s="81">
        <f>+[1]Listen!C52</f>
        <v>3.6</v>
      </c>
      <c r="C56" s="10"/>
      <c r="D56" s="100">
        <f t="shared" si="31"/>
        <v>0.28999999999999998</v>
      </c>
      <c r="E56" s="86">
        <f t="shared" ref="E56:E61" si="33">E44+0.035</f>
        <v>0.28749999999999998</v>
      </c>
      <c r="F56" s="84">
        <f t="shared" si="23"/>
        <v>2.5000000000000001E-3</v>
      </c>
      <c r="G56" s="81">
        <f t="shared" si="1"/>
        <v>0.24500000000000002</v>
      </c>
      <c r="H56" s="85">
        <f t="shared" si="20"/>
        <v>0.28000000000000003</v>
      </c>
      <c r="I56" s="86">
        <f t="shared" si="3"/>
        <v>-3.4999999999999996E-2</v>
      </c>
      <c r="J56" s="100">
        <f t="shared" si="22"/>
        <v>0.30500000000000005</v>
      </c>
      <c r="K56" s="85">
        <f t="shared" ref="K56:K61" si="34">K44</f>
        <v>0.28000000000000003</v>
      </c>
      <c r="L56" s="84">
        <f t="shared" si="28"/>
        <v>2.5000000000000001E-2</v>
      </c>
      <c r="M56" s="81">
        <f t="shared" si="5"/>
        <v>0.27500000000000002</v>
      </c>
      <c r="N56" s="85">
        <f t="shared" si="11"/>
        <v>0.28000000000000003</v>
      </c>
      <c r="O56" s="86">
        <v>-5.0000000000000001E-3</v>
      </c>
      <c r="P56" s="100">
        <f t="shared" si="6"/>
        <v>0.22750000000000001</v>
      </c>
      <c r="Q56" s="86">
        <f>+[1]CGT_CNG!N56</f>
        <v>0.22</v>
      </c>
      <c r="R56" s="103">
        <f>+[1]CGT_CNG!O56</f>
        <v>7.4999999999999997E-3</v>
      </c>
      <c r="S56" s="103">
        <f t="shared" si="7"/>
        <v>0.19500000000000001</v>
      </c>
      <c r="T56" s="103">
        <f>[1]CGT_CNG!E56</f>
        <v>0.185</v>
      </c>
      <c r="U56" s="103">
        <f>[1]CGT_CNG!F56</f>
        <v>0.01</v>
      </c>
      <c r="V56">
        <f t="shared" si="32"/>
        <v>-3.5000000000000003E-2</v>
      </c>
      <c r="W56">
        <v>0</v>
      </c>
      <c r="Z56">
        <f t="shared" si="9"/>
        <v>-0.03</v>
      </c>
      <c r="AA56">
        <v>0</v>
      </c>
      <c r="AB56" t="s">
        <v>39</v>
      </c>
      <c r="AC56">
        <v>0</v>
      </c>
    </row>
    <row r="57" spans="1:29" x14ac:dyDescent="0.2">
      <c r="A57" s="80">
        <v>38139</v>
      </c>
      <c r="B57" s="81">
        <f>+[1]Listen!C53</f>
        <v>3.6360000000000001</v>
      </c>
      <c r="C57" s="10"/>
      <c r="D57" s="100">
        <f t="shared" si="31"/>
        <v>0.29499999999999998</v>
      </c>
      <c r="E57" s="86">
        <f t="shared" si="33"/>
        <v>0.29749999999999999</v>
      </c>
      <c r="F57" s="84">
        <f t="shared" si="23"/>
        <v>-2.5000000000000001E-3</v>
      </c>
      <c r="G57" s="81">
        <f t="shared" si="1"/>
        <v>0.24000000000000002</v>
      </c>
      <c r="H57" s="85">
        <f t="shared" si="20"/>
        <v>0.26500000000000001</v>
      </c>
      <c r="I57" s="86">
        <f t="shared" si="3"/>
        <v>-2.5000000000000001E-2</v>
      </c>
      <c r="J57" s="100">
        <f t="shared" si="22"/>
        <v>0.29000000000000004</v>
      </c>
      <c r="K57" s="85">
        <f t="shared" si="34"/>
        <v>0.26500000000000001</v>
      </c>
      <c r="L57" s="84">
        <f t="shared" si="28"/>
        <v>2.5000000000000001E-2</v>
      </c>
      <c r="M57" s="81">
        <f t="shared" si="5"/>
        <v>0.26</v>
      </c>
      <c r="N57" s="85">
        <f t="shared" si="11"/>
        <v>0.26500000000000001</v>
      </c>
      <c r="O57" s="86">
        <v>-5.0000000000000001E-3</v>
      </c>
      <c r="P57" s="100">
        <f t="shared" si="6"/>
        <v>0.25750000000000001</v>
      </c>
      <c r="Q57" s="86">
        <f>+[1]CGT_CNG!N57</f>
        <v>0.25</v>
      </c>
      <c r="R57" s="103">
        <f>+[1]CGT_CNG!O57</f>
        <v>7.4999999999999997E-3</v>
      </c>
      <c r="S57" s="103">
        <f t="shared" si="7"/>
        <v>0.20750000000000002</v>
      </c>
      <c r="T57" s="103">
        <f>[1]CGT_CNG!E57</f>
        <v>0.19500000000000001</v>
      </c>
      <c r="U57" s="103">
        <f>[1]CGT_CNG!F57</f>
        <v>1.2500000000000001E-2</v>
      </c>
      <c r="V57">
        <f t="shared" si="32"/>
        <v>-3.5000000000000003E-2</v>
      </c>
      <c r="W57">
        <v>0</v>
      </c>
      <c r="Z57">
        <f t="shared" si="9"/>
        <v>-0.02</v>
      </c>
      <c r="AA57">
        <v>0</v>
      </c>
      <c r="AB57" t="s">
        <v>39</v>
      </c>
      <c r="AC57">
        <v>0</v>
      </c>
    </row>
    <row r="58" spans="1:29" x14ac:dyDescent="0.2">
      <c r="A58" s="80">
        <v>38169</v>
      </c>
      <c r="B58" s="81">
        <f>+[1]Listen!C54</f>
        <v>0</v>
      </c>
      <c r="C58" s="10"/>
      <c r="D58" s="100">
        <f t="shared" si="31"/>
        <v>0.31</v>
      </c>
      <c r="E58" s="86">
        <f t="shared" si="33"/>
        <v>0.3125</v>
      </c>
      <c r="F58" s="84">
        <f t="shared" si="23"/>
        <v>-2.5000000000000001E-3</v>
      </c>
      <c r="G58" s="81">
        <f t="shared" si="1"/>
        <v>0.33500000000000002</v>
      </c>
      <c r="H58" s="85">
        <f t="shared" si="20"/>
        <v>0.33500000000000002</v>
      </c>
      <c r="I58" s="86">
        <f t="shared" si="3"/>
        <v>0</v>
      </c>
      <c r="J58" s="100">
        <f t="shared" si="22"/>
        <v>0.36000000000000004</v>
      </c>
      <c r="K58" s="85">
        <f t="shared" si="34"/>
        <v>0.33500000000000002</v>
      </c>
      <c r="L58" s="84">
        <f t="shared" si="28"/>
        <v>2.5000000000000001E-2</v>
      </c>
      <c r="M58" s="81">
        <f t="shared" si="5"/>
        <v>0.33500000000000002</v>
      </c>
      <c r="N58" s="85">
        <f t="shared" si="11"/>
        <v>0.33500000000000002</v>
      </c>
      <c r="O58" s="86">
        <v>0</v>
      </c>
      <c r="P58" s="100">
        <f t="shared" si="6"/>
        <v>0.26750000000000002</v>
      </c>
      <c r="Q58" s="86">
        <f>+[1]CGT_CNG!N58</f>
        <v>0.26</v>
      </c>
      <c r="R58" s="103">
        <f>+[1]CGT_CNG!O58</f>
        <v>7.4999999999999997E-3</v>
      </c>
      <c r="S58" s="103">
        <f t="shared" si="7"/>
        <v>0.21250000000000002</v>
      </c>
      <c r="T58" s="103">
        <f>[1]CGT_CNG!E58</f>
        <v>0.2</v>
      </c>
      <c r="U58" s="103">
        <f>[1]CGT_CNG!F58</f>
        <v>1.2500000000000001E-2</v>
      </c>
      <c r="V58">
        <f t="shared" si="32"/>
        <v>-0.02</v>
      </c>
      <c r="W58">
        <v>0</v>
      </c>
      <c r="Z58">
        <f t="shared" si="9"/>
        <v>0</v>
      </c>
      <c r="AA58">
        <v>0</v>
      </c>
      <c r="AB58" t="s">
        <v>39</v>
      </c>
      <c r="AC58">
        <v>0</v>
      </c>
    </row>
    <row r="59" spans="1:29" x14ac:dyDescent="0.2">
      <c r="A59" s="80">
        <v>38200</v>
      </c>
      <c r="B59" s="81">
        <f>+[1]Listen!C55</f>
        <v>0</v>
      </c>
      <c r="C59" s="10"/>
      <c r="D59" s="100">
        <f t="shared" si="31"/>
        <v>0.31</v>
      </c>
      <c r="E59" s="86">
        <f t="shared" si="33"/>
        <v>0.3125</v>
      </c>
      <c r="F59" s="84">
        <f t="shared" si="23"/>
        <v>-2.5000000000000001E-3</v>
      </c>
      <c r="G59" s="81">
        <f t="shared" si="1"/>
        <v>0.33500000000000002</v>
      </c>
      <c r="H59" s="85">
        <f t="shared" si="20"/>
        <v>0.33500000000000002</v>
      </c>
      <c r="I59" s="86">
        <f t="shared" si="3"/>
        <v>0</v>
      </c>
      <c r="J59" s="100">
        <f t="shared" si="22"/>
        <v>0.35000000000000003</v>
      </c>
      <c r="K59" s="85">
        <f t="shared" si="34"/>
        <v>0.33500000000000002</v>
      </c>
      <c r="L59" s="84">
        <f t="shared" si="28"/>
        <v>1.4999999999999999E-2</v>
      </c>
      <c r="M59" s="81">
        <f t="shared" si="5"/>
        <v>0.33500000000000002</v>
      </c>
      <c r="N59" s="85">
        <f t="shared" si="11"/>
        <v>0.33500000000000002</v>
      </c>
      <c r="O59" s="86">
        <f>O58</f>
        <v>0</v>
      </c>
      <c r="P59" s="100">
        <f t="shared" si="6"/>
        <v>0.26750000000000002</v>
      </c>
      <c r="Q59" s="86">
        <f>+[1]CGT_CNG!N59</f>
        <v>0.26</v>
      </c>
      <c r="R59" s="103">
        <f>+[1]CGT_CNG!O59</f>
        <v>7.4999999999999997E-3</v>
      </c>
      <c r="S59" s="103">
        <f t="shared" si="7"/>
        <v>0.2225</v>
      </c>
      <c r="T59" s="103">
        <f>[1]CGT_CNG!E59</f>
        <v>0.21</v>
      </c>
      <c r="U59" s="103">
        <f>[1]CGT_CNG!F59</f>
        <v>1.2500000000000001E-2</v>
      </c>
      <c r="V59">
        <f t="shared" si="32"/>
        <v>-0.02</v>
      </c>
      <c r="W59">
        <v>0</v>
      </c>
      <c r="Z59">
        <f t="shared" si="9"/>
        <v>0</v>
      </c>
      <c r="AA59">
        <v>0</v>
      </c>
      <c r="AB59" t="s">
        <v>39</v>
      </c>
      <c r="AC59">
        <v>0</v>
      </c>
    </row>
    <row r="60" spans="1:29" x14ac:dyDescent="0.2">
      <c r="A60" s="80">
        <v>38231</v>
      </c>
      <c r="B60" s="81">
        <f>+[1]Listen!C56</f>
        <v>0</v>
      </c>
      <c r="C60" s="10"/>
      <c r="D60" s="100">
        <f t="shared" si="31"/>
        <v>0.28499999999999998</v>
      </c>
      <c r="E60" s="86">
        <f t="shared" si="33"/>
        <v>0.28749999999999998</v>
      </c>
      <c r="F60" s="84">
        <f t="shared" si="23"/>
        <v>-2.5000000000000001E-3</v>
      </c>
      <c r="G60" s="81">
        <f t="shared" si="1"/>
        <v>0.22500000000000001</v>
      </c>
      <c r="H60" s="85">
        <f t="shared" si="20"/>
        <v>0.245</v>
      </c>
      <c r="I60" s="86">
        <f t="shared" si="3"/>
        <v>-0.02</v>
      </c>
      <c r="J60" s="100">
        <f t="shared" si="22"/>
        <v>0.26</v>
      </c>
      <c r="K60" s="85">
        <f t="shared" si="34"/>
        <v>0.245</v>
      </c>
      <c r="L60" s="84">
        <f t="shared" si="28"/>
        <v>1.4999999999999999E-2</v>
      </c>
      <c r="M60" s="81">
        <f t="shared" si="5"/>
        <v>0.245</v>
      </c>
      <c r="N60" s="85">
        <f t="shared" si="11"/>
        <v>0.245</v>
      </c>
      <c r="O60" s="86">
        <f>O59</f>
        <v>0</v>
      </c>
      <c r="P60" s="100">
        <f t="shared" si="6"/>
        <v>0.22750000000000001</v>
      </c>
      <c r="Q60" s="86">
        <f>+[1]CGT_CNG!N60</f>
        <v>0.22</v>
      </c>
      <c r="R60" s="103">
        <f>+[1]CGT_CNG!O60</f>
        <v>7.4999999999999997E-3</v>
      </c>
      <c r="S60" s="103">
        <f t="shared" si="7"/>
        <v>0.19750000000000001</v>
      </c>
      <c r="T60" s="103">
        <f>[1]CGT_CNG!E60</f>
        <v>0.185</v>
      </c>
      <c r="U60" s="103">
        <f>[1]CGT_CNG!F60</f>
        <v>1.2500000000000001E-2</v>
      </c>
      <c r="V60">
        <f t="shared" si="32"/>
        <v>-0.02</v>
      </c>
      <c r="W60">
        <v>0</v>
      </c>
      <c r="Z60">
        <f t="shared" si="9"/>
        <v>-0.02</v>
      </c>
      <c r="AA60">
        <v>0</v>
      </c>
      <c r="AB60" t="s">
        <v>39</v>
      </c>
      <c r="AC60">
        <v>0</v>
      </c>
    </row>
    <row r="61" spans="1:29" x14ac:dyDescent="0.2">
      <c r="A61" s="80">
        <v>38261</v>
      </c>
      <c r="B61" s="81">
        <f>+[1]Listen!C57</f>
        <v>0</v>
      </c>
      <c r="C61" s="10"/>
      <c r="D61" s="100">
        <f t="shared" si="31"/>
        <v>0.34250000000000003</v>
      </c>
      <c r="E61" s="86">
        <f t="shared" si="33"/>
        <v>0.34750000000000003</v>
      </c>
      <c r="F61" s="84">
        <f t="shared" si="23"/>
        <v>-5.0000000000000001E-3</v>
      </c>
      <c r="G61" s="81">
        <f t="shared" si="1"/>
        <v>0.21500000000000002</v>
      </c>
      <c r="H61" s="85">
        <f t="shared" si="20"/>
        <v>0.26500000000000001</v>
      </c>
      <c r="I61" s="86">
        <f t="shared" si="3"/>
        <v>-0.05</v>
      </c>
      <c r="J61" s="100">
        <f t="shared" si="22"/>
        <v>0.27500000000000002</v>
      </c>
      <c r="K61" s="85">
        <f t="shared" si="34"/>
        <v>0.26500000000000001</v>
      </c>
      <c r="L61" s="84">
        <f t="shared" si="28"/>
        <v>9.9999999999999985E-3</v>
      </c>
      <c r="M61" s="81">
        <f t="shared" si="5"/>
        <v>0.24500000000000002</v>
      </c>
      <c r="N61" s="85">
        <f t="shared" si="11"/>
        <v>0.26500000000000001</v>
      </c>
      <c r="O61" s="86">
        <f>O60-0.02</f>
        <v>-0.02</v>
      </c>
      <c r="P61" s="100">
        <f t="shared" si="6"/>
        <v>0.25750000000000001</v>
      </c>
      <c r="Q61" s="86">
        <f>+[1]CGT_CNG!N61</f>
        <v>0.25</v>
      </c>
      <c r="R61" s="103">
        <f>+[1]CGT_CNG!O61</f>
        <v>7.4999999999999997E-3</v>
      </c>
      <c r="S61" s="103">
        <f t="shared" si="7"/>
        <v>0.20750000000000002</v>
      </c>
      <c r="T61" s="103">
        <f>[1]CGT_CNG!E61</f>
        <v>0.19500000000000001</v>
      </c>
      <c r="U61" s="103">
        <f>[1]CGT_CNG!F61</f>
        <v>1.2500000000000001E-2</v>
      </c>
      <c r="V61">
        <f t="shared" si="32"/>
        <v>-5.5E-2</v>
      </c>
      <c r="W61">
        <v>0</v>
      </c>
      <c r="Z61">
        <f t="shared" si="9"/>
        <v>-0.03</v>
      </c>
      <c r="AA61">
        <v>0</v>
      </c>
      <c r="AB61" t="s">
        <v>39</v>
      </c>
      <c r="AC61">
        <v>0</v>
      </c>
    </row>
    <row r="62" spans="1:29" x14ac:dyDescent="0.2">
      <c r="A62" s="80">
        <v>38292</v>
      </c>
      <c r="B62" s="81">
        <f>+[1]Listen!C58</f>
        <v>0</v>
      </c>
      <c r="C62" s="10"/>
      <c r="D62" s="101">
        <f t="shared" si="31"/>
        <v>0.38</v>
      </c>
      <c r="E62" s="83">
        <f>E50+0.005</f>
        <v>0.34</v>
      </c>
      <c r="F62" s="88">
        <f t="shared" si="23"/>
        <v>0.04</v>
      </c>
      <c r="G62" s="102">
        <f t="shared" si="1"/>
        <v>0.26500000000000007</v>
      </c>
      <c r="H62" s="82">
        <f t="shared" si="20"/>
        <v>0.43500000000000005</v>
      </c>
      <c r="I62" s="83">
        <f t="shared" si="3"/>
        <v>-0.16999999999999998</v>
      </c>
      <c r="J62" s="101">
        <f t="shared" si="22"/>
        <v>0.49500000000000005</v>
      </c>
      <c r="K62" s="82">
        <f t="shared" ref="K62:K118" si="35">K50+Y62+AA62</f>
        <v>0.43500000000000005</v>
      </c>
      <c r="L62" s="88">
        <f t="shared" si="28"/>
        <v>0.06</v>
      </c>
      <c r="M62" s="102">
        <f t="shared" si="5"/>
        <v>0.38500000000000006</v>
      </c>
      <c r="N62" s="82">
        <f t="shared" si="11"/>
        <v>0.43500000000000005</v>
      </c>
      <c r="O62" s="83">
        <f t="shared" ref="O62:O94" si="36">V62</f>
        <v>-0.05</v>
      </c>
      <c r="P62" s="101">
        <f t="shared" si="6"/>
        <v>0.38</v>
      </c>
      <c r="Q62" s="83">
        <f t="shared" ref="Q62:R66" si="37">E62</f>
        <v>0.34</v>
      </c>
      <c r="R62" s="107">
        <f t="shared" si="37"/>
        <v>0.04</v>
      </c>
      <c r="S62" s="107">
        <f t="shared" si="7"/>
        <v>0.38</v>
      </c>
      <c r="T62" s="107">
        <f t="shared" ref="T62:U66" si="38">E62</f>
        <v>0.34</v>
      </c>
      <c r="U62" s="107">
        <f t="shared" si="38"/>
        <v>0.04</v>
      </c>
      <c r="V62">
        <v>-0.05</v>
      </c>
      <c r="W62">
        <v>0</v>
      </c>
      <c r="X62">
        <v>5.0000000000000001E-3</v>
      </c>
      <c r="Y62">
        <v>5.0000000000000001E-3</v>
      </c>
      <c r="Z62">
        <f t="shared" si="9"/>
        <v>-0.12</v>
      </c>
      <c r="AA62">
        <v>0</v>
      </c>
      <c r="AB62">
        <v>0</v>
      </c>
      <c r="AC62">
        <v>0</v>
      </c>
    </row>
    <row r="63" spans="1:29" x14ac:dyDescent="0.2">
      <c r="A63" s="80">
        <v>38322</v>
      </c>
      <c r="B63" s="81">
        <f>+[1]Listen!C59</f>
        <v>0</v>
      </c>
      <c r="C63" s="10"/>
      <c r="D63" s="100">
        <f t="shared" si="31"/>
        <v>0.69500000000000006</v>
      </c>
      <c r="E63" s="86">
        <f>E51+0.005</f>
        <v>0.65500000000000003</v>
      </c>
      <c r="F63" s="84">
        <f t="shared" si="23"/>
        <v>0.04</v>
      </c>
      <c r="G63" s="81">
        <f t="shared" si="1"/>
        <v>0.55000000000000004</v>
      </c>
      <c r="H63" s="85">
        <f t="shared" si="20"/>
        <v>0.68</v>
      </c>
      <c r="I63" s="86">
        <f t="shared" si="3"/>
        <v>-0.13</v>
      </c>
      <c r="J63" s="100">
        <f t="shared" si="22"/>
        <v>0.79</v>
      </c>
      <c r="K63" s="85">
        <f t="shared" si="35"/>
        <v>0.68</v>
      </c>
      <c r="L63" s="84">
        <f t="shared" si="28"/>
        <v>0.11</v>
      </c>
      <c r="M63" s="81">
        <f t="shared" si="5"/>
        <v>0.63</v>
      </c>
      <c r="N63" s="85">
        <f t="shared" si="11"/>
        <v>0.68</v>
      </c>
      <c r="O63" s="86">
        <f t="shared" si="36"/>
        <v>-0.05</v>
      </c>
      <c r="P63" s="100">
        <f t="shared" si="6"/>
        <v>0.69500000000000006</v>
      </c>
      <c r="Q63" s="86">
        <f t="shared" si="37"/>
        <v>0.65500000000000003</v>
      </c>
      <c r="R63" s="103">
        <f t="shared" si="37"/>
        <v>0.04</v>
      </c>
      <c r="S63" s="103">
        <f t="shared" si="7"/>
        <v>0.69500000000000006</v>
      </c>
      <c r="T63" s="103">
        <f t="shared" si="38"/>
        <v>0.65500000000000003</v>
      </c>
      <c r="U63" s="103">
        <f t="shared" si="38"/>
        <v>0.04</v>
      </c>
      <c r="V63">
        <v>-0.05</v>
      </c>
      <c r="W63">
        <v>0</v>
      </c>
      <c r="X63">
        <v>0.01</v>
      </c>
      <c r="Y63">
        <v>0.01</v>
      </c>
      <c r="Z63">
        <f t="shared" si="9"/>
        <v>-0.08</v>
      </c>
      <c r="AA63">
        <v>0</v>
      </c>
      <c r="AB63">
        <v>0</v>
      </c>
      <c r="AC63">
        <v>0</v>
      </c>
    </row>
    <row r="64" spans="1:29" x14ac:dyDescent="0.2">
      <c r="A64" s="80">
        <v>38353</v>
      </c>
      <c r="B64" s="81">
        <f>+[1]Listen!C60</f>
        <v>0</v>
      </c>
      <c r="C64" s="10"/>
      <c r="D64" s="100">
        <f t="shared" si="31"/>
        <v>0.93500000000000005</v>
      </c>
      <c r="E64" s="86">
        <f>E52+0.005</f>
        <v>0.89500000000000002</v>
      </c>
      <c r="F64" s="84">
        <f t="shared" si="23"/>
        <v>0.04</v>
      </c>
      <c r="G64" s="81">
        <f t="shared" si="1"/>
        <v>1.3149999999999999</v>
      </c>
      <c r="H64" s="85">
        <f t="shared" si="20"/>
        <v>1.5649999999999999</v>
      </c>
      <c r="I64" s="86">
        <f t="shared" si="3"/>
        <v>-0.25</v>
      </c>
      <c r="J64" s="100">
        <f t="shared" si="22"/>
        <v>1.855</v>
      </c>
      <c r="K64" s="85">
        <f t="shared" si="35"/>
        <v>1.5649999999999999</v>
      </c>
      <c r="L64" s="84">
        <f t="shared" si="28"/>
        <v>0.28999999999999998</v>
      </c>
      <c r="M64" s="81">
        <f t="shared" si="5"/>
        <v>1.365</v>
      </c>
      <c r="N64" s="85">
        <f t="shared" si="11"/>
        <v>1.5649999999999999</v>
      </c>
      <c r="O64" s="86">
        <f t="shared" si="36"/>
        <v>-0.2</v>
      </c>
      <c r="P64" s="100">
        <f t="shared" si="6"/>
        <v>0.93500000000000005</v>
      </c>
      <c r="Q64" s="86">
        <f t="shared" si="37"/>
        <v>0.89500000000000002</v>
      </c>
      <c r="R64" s="103">
        <f t="shared" si="37"/>
        <v>0.04</v>
      </c>
      <c r="S64" s="103">
        <f t="shared" si="7"/>
        <v>0.93500000000000005</v>
      </c>
      <c r="T64" s="103">
        <f t="shared" si="38"/>
        <v>0.89500000000000002</v>
      </c>
      <c r="U64" s="103">
        <f t="shared" si="38"/>
        <v>0.04</v>
      </c>
      <c r="V64">
        <v>-0.2</v>
      </c>
      <c r="W64">
        <v>0</v>
      </c>
      <c r="X64">
        <v>1.4999999999999999E-2</v>
      </c>
      <c r="Y64">
        <v>1.4999999999999999E-2</v>
      </c>
      <c r="Z64">
        <f t="shared" si="9"/>
        <v>-0.05</v>
      </c>
      <c r="AA64">
        <v>0</v>
      </c>
      <c r="AB64">
        <v>0</v>
      </c>
      <c r="AC64">
        <v>0</v>
      </c>
    </row>
    <row r="65" spans="1:29" x14ac:dyDescent="0.2">
      <c r="A65" s="80">
        <v>38384</v>
      </c>
      <c r="B65" s="81">
        <f>+[1]Listen!C61</f>
        <v>0</v>
      </c>
      <c r="C65" s="10"/>
      <c r="D65" s="100">
        <f t="shared" si="31"/>
        <v>0.91500000000000004</v>
      </c>
      <c r="E65" s="86">
        <f>E53+0.005</f>
        <v>0.875</v>
      </c>
      <c r="F65" s="84">
        <f t="shared" si="23"/>
        <v>0.04</v>
      </c>
      <c r="G65" s="81">
        <f t="shared" si="1"/>
        <v>1.2849999999999999</v>
      </c>
      <c r="H65" s="85">
        <f>K65</f>
        <v>1.5649999999999999</v>
      </c>
      <c r="I65" s="86">
        <f t="shared" si="3"/>
        <v>-0.28000000000000003</v>
      </c>
      <c r="J65" s="100">
        <f t="shared" si="22"/>
        <v>1.855</v>
      </c>
      <c r="K65" s="85">
        <f t="shared" si="35"/>
        <v>1.5649999999999999</v>
      </c>
      <c r="L65" s="84">
        <f t="shared" si="28"/>
        <v>0.28999999999999998</v>
      </c>
      <c r="M65" s="81">
        <f t="shared" si="5"/>
        <v>1.365</v>
      </c>
      <c r="N65" s="85">
        <f t="shared" si="11"/>
        <v>1.5649999999999999</v>
      </c>
      <c r="O65" s="86">
        <f t="shared" si="36"/>
        <v>-0.2</v>
      </c>
      <c r="P65" s="100">
        <f t="shared" si="6"/>
        <v>0.91500000000000004</v>
      </c>
      <c r="Q65" s="86">
        <f t="shared" si="37"/>
        <v>0.875</v>
      </c>
      <c r="R65" s="103">
        <f t="shared" si="37"/>
        <v>0.04</v>
      </c>
      <c r="S65" s="103">
        <f t="shared" si="7"/>
        <v>0.91500000000000004</v>
      </c>
      <c r="T65" s="103">
        <f t="shared" si="38"/>
        <v>0.875</v>
      </c>
      <c r="U65" s="103">
        <f t="shared" si="38"/>
        <v>0.04</v>
      </c>
      <c r="V65">
        <v>-0.2</v>
      </c>
      <c r="W65">
        <v>0</v>
      </c>
      <c r="X65">
        <v>1.4999999999999999E-2</v>
      </c>
      <c r="Y65">
        <v>1.4999999999999999E-2</v>
      </c>
      <c r="Z65">
        <f t="shared" si="9"/>
        <v>-0.08</v>
      </c>
      <c r="AA65">
        <v>0</v>
      </c>
      <c r="AB65">
        <v>0</v>
      </c>
      <c r="AC65">
        <v>0</v>
      </c>
    </row>
    <row r="66" spans="1:29" x14ac:dyDescent="0.2">
      <c r="A66" s="80">
        <v>38412</v>
      </c>
      <c r="B66" s="81">
        <f>+[1]Listen!C62</f>
        <v>0</v>
      </c>
      <c r="C66" s="10"/>
      <c r="D66" s="100">
        <f t="shared" si="31"/>
        <v>0.45</v>
      </c>
      <c r="E66" s="86">
        <f>E54+0.005</f>
        <v>0.41000000000000003</v>
      </c>
      <c r="F66" s="84">
        <f t="shared" si="23"/>
        <v>0.04</v>
      </c>
      <c r="G66" s="81">
        <f t="shared" si="1"/>
        <v>0.28499999999999998</v>
      </c>
      <c r="H66" s="85">
        <f t="shared" si="20"/>
        <v>0.45499999999999996</v>
      </c>
      <c r="I66" s="86">
        <f t="shared" si="3"/>
        <v>-0.16999999999999998</v>
      </c>
      <c r="J66" s="100">
        <f t="shared" si="22"/>
        <v>0.52999999999999992</v>
      </c>
      <c r="K66" s="85">
        <f t="shared" si="35"/>
        <v>0.45499999999999996</v>
      </c>
      <c r="L66" s="84">
        <f t="shared" si="28"/>
        <v>7.4999999999999997E-2</v>
      </c>
      <c r="M66" s="81">
        <f t="shared" si="5"/>
        <v>0.40499999999999997</v>
      </c>
      <c r="N66" s="85">
        <f t="shared" si="11"/>
        <v>0.45499999999999996</v>
      </c>
      <c r="O66" s="86">
        <f t="shared" si="36"/>
        <v>-0.05</v>
      </c>
      <c r="P66" s="100">
        <f t="shared" si="6"/>
        <v>0.45</v>
      </c>
      <c r="Q66" s="86">
        <f t="shared" si="37"/>
        <v>0.41000000000000003</v>
      </c>
      <c r="R66" s="103">
        <f t="shared" si="37"/>
        <v>0.04</v>
      </c>
      <c r="S66" s="103">
        <f t="shared" si="7"/>
        <v>0.45</v>
      </c>
      <c r="T66" s="103">
        <f t="shared" si="38"/>
        <v>0.41000000000000003</v>
      </c>
      <c r="U66" s="103">
        <f t="shared" si="38"/>
        <v>0.04</v>
      </c>
      <c r="V66">
        <v>-0.05</v>
      </c>
      <c r="W66">
        <v>0</v>
      </c>
      <c r="X66">
        <v>5.0000000000000001E-3</v>
      </c>
      <c r="Y66">
        <v>5.0000000000000001E-3</v>
      </c>
      <c r="Z66">
        <f t="shared" si="9"/>
        <v>-0.12</v>
      </c>
      <c r="AA66">
        <v>0</v>
      </c>
      <c r="AB66">
        <v>0</v>
      </c>
      <c r="AC66">
        <v>0</v>
      </c>
    </row>
    <row r="67" spans="1:29" x14ac:dyDescent="0.2">
      <c r="A67" s="80">
        <v>38443</v>
      </c>
      <c r="B67" s="81">
        <f>+[1]Listen!C63</f>
        <v>0</v>
      </c>
      <c r="C67" s="10"/>
      <c r="D67" s="101">
        <f t="shared" si="31"/>
        <v>0.31</v>
      </c>
      <c r="E67" s="83">
        <f t="shared" ref="E67:E98" si="39">E55+Y67+AA67</f>
        <v>0.3075</v>
      </c>
      <c r="F67" s="88">
        <f t="shared" si="23"/>
        <v>2.5000000000000001E-3</v>
      </c>
      <c r="G67" s="102">
        <f t="shared" si="1"/>
        <v>0.22000000000000006</v>
      </c>
      <c r="H67" s="82">
        <f t="shared" si="20"/>
        <v>0.30500000000000005</v>
      </c>
      <c r="I67" s="83">
        <f t="shared" si="3"/>
        <v>-8.4999999999999992E-2</v>
      </c>
      <c r="J67" s="101">
        <f t="shared" si="22"/>
        <v>0.33000000000000007</v>
      </c>
      <c r="K67" s="82">
        <f t="shared" si="35"/>
        <v>0.30500000000000005</v>
      </c>
      <c r="L67" s="88">
        <f t="shared" si="28"/>
        <v>2.5000000000000001E-2</v>
      </c>
      <c r="M67" s="102">
        <f t="shared" si="5"/>
        <v>0.26000000000000006</v>
      </c>
      <c r="N67" s="82">
        <f t="shared" si="11"/>
        <v>0.30500000000000005</v>
      </c>
      <c r="O67" s="83">
        <f t="shared" si="36"/>
        <v>-4.4999999999999998E-2</v>
      </c>
      <c r="P67" s="101">
        <f t="shared" si="6"/>
        <v>0.33250000000000002</v>
      </c>
      <c r="Q67" s="83">
        <f>+[1]CGT_CNG!N67</f>
        <v>0.32500000000000001</v>
      </c>
      <c r="R67" s="107">
        <f>+[1]CGT_CNG!O67</f>
        <v>7.4999999999999997E-3</v>
      </c>
      <c r="S67" s="107">
        <f t="shared" si="7"/>
        <v>0.21250000000000002</v>
      </c>
      <c r="T67" s="107">
        <f>[1]CGT_CNG!E67</f>
        <v>0.19500000000000001</v>
      </c>
      <c r="U67" s="107">
        <f>[1]CGT_CNG!F67</f>
        <v>1.7500000000000002E-2</v>
      </c>
      <c r="V67">
        <f t="shared" ref="V67:V73" si="40">VLOOKUP(MONTH(A67),tblMthAdj,4,FALSE)</f>
        <v>-4.4999999999999998E-2</v>
      </c>
      <c r="W67">
        <v>0</v>
      </c>
      <c r="Z67">
        <f t="shared" si="9"/>
        <v>-0.04</v>
      </c>
      <c r="AA67">
        <v>0</v>
      </c>
      <c r="AB67">
        <v>0</v>
      </c>
      <c r="AC67">
        <v>0</v>
      </c>
    </row>
    <row r="68" spans="1:29" x14ac:dyDescent="0.2">
      <c r="A68" s="80">
        <v>38473</v>
      </c>
      <c r="B68" s="81">
        <f>+[1]Listen!C64</f>
        <v>0</v>
      </c>
      <c r="C68" s="10"/>
      <c r="D68" s="100">
        <f t="shared" si="31"/>
        <v>0.28999999999999998</v>
      </c>
      <c r="E68" s="86">
        <f t="shared" si="39"/>
        <v>0.28749999999999998</v>
      </c>
      <c r="F68" s="84">
        <f t="shared" si="23"/>
        <v>2.5000000000000001E-3</v>
      </c>
      <c r="G68" s="81">
        <f t="shared" si="1"/>
        <v>0.21500000000000002</v>
      </c>
      <c r="H68" s="85">
        <f t="shared" si="20"/>
        <v>0.28000000000000003</v>
      </c>
      <c r="I68" s="86">
        <f t="shared" si="3"/>
        <v>-6.5000000000000002E-2</v>
      </c>
      <c r="J68" s="100">
        <f t="shared" si="22"/>
        <v>0.30500000000000005</v>
      </c>
      <c r="K68" s="85">
        <f t="shared" si="35"/>
        <v>0.28000000000000003</v>
      </c>
      <c r="L68" s="84">
        <f t="shared" si="28"/>
        <v>2.5000000000000001E-2</v>
      </c>
      <c r="M68" s="81">
        <f t="shared" si="5"/>
        <v>0.24500000000000002</v>
      </c>
      <c r="N68" s="85">
        <f t="shared" si="11"/>
        <v>0.28000000000000003</v>
      </c>
      <c r="O68" s="86">
        <f t="shared" si="36"/>
        <v>-3.5000000000000003E-2</v>
      </c>
      <c r="P68" s="100">
        <f t="shared" si="6"/>
        <v>0.22750000000000001</v>
      </c>
      <c r="Q68" s="86">
        <f>+[1]CGT_CNG!N68</f>
        <v>0.22</v>
      </c>
      <c r="R68" s="103">
        <f>+[1]CGT_CNG!O68</f>
        <v>7.4999999999999997E-3</v>
      </c>
      <c r="S68" s="103">
        <f t="shared" si="7"/>
        <v>0.19500000000000001</v>
      </c>
      <c r="T68" s="103">
        <f>[1]CGT_CNG!E68</f>
        <v>0.185</v>
      </c>
      <c r="U68" s="103">
        <f>[1]CGT_CNG!F68</f>
        <v>0.01</v>
      </c>
      <c r="V68">
        <f t="shared" si="40"/>
        <v>-3.5000000000000003E-2</v>
      </c>
      <c r="W68">
        <v>0</v>
      </c>
      <c r="Z68">
        <f t="shared" si="9"/>
        <v>-0.03</v>
      </c>
      <c r="AA68">
        <v>0</v>
      </c>
      <c r="AB68">
        <v>0</v>
      </c>
      <c r="AC68">
        <v>0</v>
      </c>
    </row>
    <row r="69" spans="1:29" x14ac:dyDescent="0.2">
      <c r="A69" s="80">
        <v>38504</v>
      </c>
      <c r="B69" s="81">
        <f>+[1]Listen!C65</f>
        <v>0</v>
      </c>
      <c r="C69" s="10"/>
      <c r="D69" s="100">
        <f t="shared" si="31"/>
        <v>0.29499999999999998</v>
      </c>
      <c r="E69" s="86">
        <f t="shared" si="39"/>
        <v>0.29749999999999999</v>
      </c>
      <c r="F69" s="84">
        <f t="shared" si="23"/>
        <v>-2.5000000000000001E-3</v>
      </c>
      <c r="G69" s="81">
        <f t="shared" si="1"/>
        <v>0.21000000000000002</v>
      </c>
      <c r="H69" s="85">
        <f t="shared" si="20"/>
        <v>0.26500000000000001</v>
      </c>
      <c r="I69" s="86">
        <f t="shared" si="3"/>
        <v>-5.5000000000000007E-2</v>
      </c>
      <c r="J69" s="100">
        <f t="shared" si="22"/>
        <v>0.29000000000000004</v>
      </c>
      <c r="K69" s="85">
        <f t="shared" si="35"/>
        <v>0.26500000000000001</v>
      </c>
      <c r="L69" s="84">
        <f t="shared" si="28"/>
        <v>2.5000000000000001E-2</v>
      </c>
      <c r="M69" s="81">
        <f t="shared" si="5"/>
        <v>0.23</v>
      </c>
      <c r="N69" s="85">
        <f t="shared" si="11"/>
        <v>0.26500000000000001</v>
      </c>
      <c r="O69" s="86">
        <f t="shared" si="36"/>
        <v>-3.5000000000000003E-2</v>
      </c>
      <c r="P69" s="100">
        <f t="shared" si="6"/>
        <v>0.25750000000000001</v>
      </c>
      <c r="Q69" s="86">
        <f>+[1]CGT_CNG!N69</f>
        <v>0.25</v>
      </c>
      <c r="R69" s="103">
        <f>+[1]CGT_CNG!O69</f>
        <v>7.4999999999999997E-3</v>
      </c>
      <c r="S69" s="103">
        <f t="shared" si="7"/>
        <v>0.20750000000000002</v>
      </c>
      <c r="T69" s="103">
        <f>[1]CGT_CNG!E69</f>
        <v>0.19500000000000001</v>
      </c>
      <c r="U69" s="103">
        <f>[1]CGT_CNG!F69</f>
        <v>1.2500000000000001E-2</v>
      </c>
      <c r="V69">
        <f t="shared" si="40"/>
        <v>-3.5000000000000003E-2</v>
      </c>
      <c r="W69">
        <v>0</v>
      </c>
      <c r="Z69">
        <f t="shared" si="9"/>
        <v>-0.02</v>
      </c>
      <c r="AA69">
        <v>0</v>
      </c>
      <c r="AB69">
        <v>0</v>
      </c>
      <c r="AC69">
        <v>0</v>
      </c>
    </row>
    <row r="70" spans="1:29" x14ac:dyDescent="0.2">
      <c r="A70" s="80">
        <v>38534</v>
      </c>
      <c r="B70" s="81">
        <f>+[1]Listen!C66</f>
        <v>0</v>
      </c>
      <c r="C70" s="10"/>
      <c r="D70" s="100">
        <f t="shared" si="31"/>
        <v>0.31</v>
      </c>
      <c r="E70" s="86">
        <f t="shared" si="39"/>
        <v>0.3125</v>
      </c>
      <c r="F70" s="84">
        <f t="shared" si="23"/>
        <v>-2.5000000000000001E-3</v>
      </c>
      <c r="G70" s="81">
        <f t="shared" si="1"/>
        <v>0.315</v>
      </c>
      <c r="H70" s="85">
        <f t="shared" si="20"/>
        <v>0.33500000000000002</v>
      </c>
      <c r="I70" s="86">
        <f t="shared" si="3"/>
        <v>-0.02</v>
      </c>
      <c r="J70" s="100">
        <f t="shared" si="22"/>
        <v>0.36000000000000004</v>
      </c>
      <c r="K70" s="85">
        <f t="shared" si="35"/>
        <v>0.33500000000000002</v>
      </c>
      <c r="L70" s="84">
        <f t="shared" si="28"/>
        <v>2.5000000000000001E-2</v>
      </c>
      <c r="M70" s="81">
        <f t="shared" si="5"/>
        <v>0.315</v>
      </c>
      <c r="N70" s="85">
        <f t="shared" si="11"/>
        <v>0.33500000000000002</v>
      </c>
      <c r="O70" s="86">
        <f t="shared" si="36"/>
        <v>-0.02</v>
      </c>
      <c r="P70" s="100">
        <f t="shared" si="6"/>
        <v>0.26750000000000002</v>
      </c>
      <c r="Q70" s="86">
        <f>+[1]CGT_CNG!N70</f>
        <v>0.26</v>
      </c>
      <c r="R70" s="103">
        <f>+[1]CGT_CNG!O70</f>
        <v>7.4999999999999997E-3</v>
      </c>
      <c r="S70" s="103">
        <f t="shared" si="7"/>
        <v>0.21250000000000002</v>
      </c>
      <c r="T70" s="103">
        <f>[1]CGT_CNG!E70</f>
        <v>0.2</v>
      </c>
      <c r="U70" s="103">
        <f>[1]CGT_CNG!F70</f>
        <v>1.2500000000000001E-2</v>
      </c>
      <c r="V70">
        <f t="shared" si="40"/>
        <v>-0.02</v>
      </c>
      <c r="W70">
        <v>0</v>
      </c>
      <c r="Z70">
        <f t="shared" si="9"/>
        <v>0</v>
      </c>
      <c r="AA70">
        <v>0</v>
      </c>
      <c r="AB70">
        <v>0</v>
      </c>
      <c r="AC70">
        <v>0</v>
      </c>
    </row>
    <row r="71" spans="1:29" x14ac:dyDescent="0.2">
      <c r="A71" s="80">
        <v>38565</v>
      </c>
      <c r="B71" s="81">
        <f>+[1]Listen!C67</f>
        <v>0</v>
      </c>
      <c r="C71" s="10"/>
      <c r="D71" s="100">
        <f t="shared" si="31"/>
        <v>0.31</v>
      </c>
      <c r="E71" s="86">
        <f t="shared" si="39"/>
        <v>0.3125</v>
      </c>
      <c r="F71" s="84">
        <f t="shared" si="23"/>
        <v>-2.5000000000000001E-3</v>
      </c>
      <c r="G71" s="81">
        <f t="shared" si="1"/>
        <v>0.315</v>
      </c>
      <c r="H71" s="85">
        <f t="shared" si="20"/>
        <v>0.33500000000000002</v>
      </c>
      <c r="I71" s="86">
        <f t="shared" si="3"/>
        <v>-0.02</v>
      </c>
      <c r="J71" s="100">
        <f t="shared" si="22"/>
        <v>0.35000000000000003</v>
      </c>
      <c r="K71" s="85">
        <f t="shared" si="35"/>
        <v>0.33500000000000002</v>
      </c>
      <c r="L71" s="84">
        <f t="shared" si="28"/>
        <v>1.4999999999999999E-2</v>
      </c>
      <c r="M71" s="81">
        <f t="shared" si="5"/>
        <v>0.315</v>
      </c>
      <c r="N71" s="85">
        <f t="shared" si="11"/>
        <v>0.33500000000000002</v>
      </c>
      <c r="O71" s="86">
        <f t="shared" si="36"/>
        <v>-0.02</v>
      </c>
      <c r="P71" s="100">
        <f t="shared" si="6"/>
        <v>0.26750000000000002</v>
      </c>
      <c r="Q71" s="86">
        <f>+[1]CGT_CNG!N71</f>
        <v>0.26</v>
      </c>
      <c r="R71" s="103">
        <f>+[1]CGT_CNG!O71</f>
        <v>7.4999999999999997E-3</v>
      </c>
      <c r="S71" s="103">
        <f t="shared" si="7"/>
        <v>0.2225</v>
      </c>
      <c r="T71" s="103">
        <f>[1]CGT_CNG!E71</f>
        <v>0.21</v>
      </c>
      <c r="U71" s="103">
        <f>[1]CGT_CNG!F71</f>
        <v>1.2500000000000001E-2</v>
      </c>
      <c r="V71">
        <f t="shared" si="40"/>
        <v>-0.02</v>
      </c>
      <c r="W71">
        <v>0</v>
      </c>
      <c r="Z71">
        <f t="shared" si="9"/>
        <v>0</v>
      </c>
      <c r="AA71">
        <v>0</v>
      </c>
      <c r="AB71">
        <v>0</v>
      </c>
      <c r="AC71">
        <v>0</v>
      </c>
    </row>
    <row r="72" spans="1:29" x14ac:dyDescent="0.2">
      <c r="A72" s="80">
        <v>38596</v>
      </c>
      <c r="B72" s="81">
        <f>+[1]Listen!C68</f>
        <v>0</v>
      </c>
      <c r="C72" s="10"/>
      <c r="D72" s="100">
        <f t="shared" si="31"/>
        <v>0.28499999999999998</v>
      </c>
      <c r="E72" s="86">
        <f t="shared" si="39"/>
        <v>0.28749999999999998</v>
      </c>
      <c r="F72" s="84">
        <f t="shared" si="23"/>
        <v>-2.5000000000000001E-3</v>
      </c>
      <c r="G72" s="81">
        <f t="shared" si="1"/>
        <v>0.20499999999999999</v>
      </c>
      <c r="H72" s="85">
        <f t="shared" si="20"/>
        <v>0.245</v>
      </c>
      <c r="I72" s="86">
        <f t="shared" si="3"/>
        <v>-0.04</v>
      </c>
      <c r="J72" s="100">
        <f t="shared" si="22"/>
        <v>0.26</v>
      </c>
      <c r="K72" s="85">
        <f t="shared" si="35"/>
        <v>0.245</v>
      </c>
      <c r="L72" s="84">
        <f t="shared" si="28"/>
        <v>1.4999999999999999E-2</v>
      </c>
      <c r="M72" s="81">
        <f t="shared" si="5"/>
        <v>0.22500000000000001</v>
      </c>
      <c r="N72" s="85">
        <f t="shared" si="11"/>
        <v>0.245</v>
      </c>
      <c r="O72" s="86">
        <f t="shared" si="36"/>
        <v>-0.02</v>
      </c>
      <c r="P72" s="100">
        <f t="shared" si="6"/>
        <v>0.22750000000000001</v>
      </c>
      <c r="Q72" s="86">
        <f>+[1]CGT_CNG!N72</f>
        <v>0.22</v>
      </c>
      <c r="R72" s="103">
        <f>+[1]CGT_CNG!O72</f>
        <v>7.4999999999999997E-3</v>
      </c>
      <c r="S72" s="103">
        <f t="shared" si="7"/>
        <v>0.19750000000000001</v>
      </c>
      <c r="T72" s="103">
        <f>[1]CGT_CNG!E72</f>
        <v>0.185</v>
      </c>
      <c r="U72" s="103">
        <f>[1]CGT_CNG!F72</f>
        <v>1.2500000000000001E-2</v>
      </c>
      <c r="V72">
        <f t="shared" si="40"/>
        <v>-0.02</v>
      </c>
      <c r="W72">
        <v>0</v>
      </c>
      <c r="Z72">
        <f t="shared" si="9"/>
        <v>-0.02</v>
      </c>
      <c r="AA72">
        <v>0</v>
      </c>
      <c r="AB72">
        <v>0</v>
      </c>
      <c r="AC72">
        <v>0</v>
      </c>
    </row>
    <row r="73" spans="1:29" x14ac:dyDescent="0.2">
      <c r="A73" s="80">
        <v>38626</v>
      </c>
      <c r="B73" s="81">
        <f>+[1]Listen!C69</f>
        <v>0</v>
      </c>
      <c r="C73" s="10"/>
      <c r="D73" s="100">
        <f t="shared" si="31"/>
        <v>0.34250000000000003</v>
      </c>
      <c r="E73" s="86">
        <f t="shared" si="39"/>
        <v>0.34750000000000003</v>
      </c>
      <c r="F73" s="84">
        <f t="shared" si="23"/>
        <v>-5.0000000000000001E-3</v>
      </c>
      <c r="G73" s="81">
        <f t="shared" si="1"/>
        <v>0.18000000000000002</v>
      </c>
      <c r="H73" s="85">
        <f t="shared" si="20"/>
        <v>0.26500000000000001</v>
      </c>
      <c r="I73" s="86">
        <f t="shared" si="3"/>
        <v>-8.4999999999999992E-2</v>
      </c>
      <c r="J73" s="100">
        <f t="shared" si="22"/>
        <v>0.27500000000000002</v>
      </c>
      <c r="K73" s="85">
        <f t="shared" si="35"/>
        <v>0.26500000000000001</v>
      </c>
      <c r="L73" s="84">
        <f t="shared" si="28"/>
        <v>9.9999999999999985E-3</v>
      </c>
      <c r="M73" s="81">
        <f t="shared" si="5"/>
        <v>0.21000000000000002</v>
      </c>
      <c r="N73" s="85">
        <f t="shared" si="11"/>
        <v>0.26500000000000001</v>
      </c>
      <c r="O73" s="86">
        <f t="shared" si="36"/>
        <v>-5.5E-2</v>
      </c>
      <c r="P73" s="100">
        <f t="shared" si="6"/>
        <v>0.25750000000000001</v>
      </c>
      <c r="Q73" s="86">
        <f>+[1]CGT_CNG!N73</f>
        <v>0.25</v>
      </c>
      <c r="R73" s="103">
        <f>+[1]CGT_CNG!O73</f>
        <v>7.4999999999999997E-3</v>
      </c>
      <c r="S73" s="103">
        <f t="shared" si="7"/>
        <v>0.20750000000000002</v>
      </c>
      <c r="T73" s="103">
        <f>[1]CGT_CNG!E73</f>
        <v>0.19500000000000001</v>
      </c>
      <c r="U73" s="103">
        <f>[1]CGT_CNG!F73</f>
        <v>1.2500000000000001E-2</v>
      </c>
      <c r="V73">
        <f t="shared" si="40"/>
        <v>-5.5E-2</v>
      </c>
      <c r="W73">
        <v>0</v>
      </c>
      <c r="Z73">
        <f t="shared" si="9"/>
        <v>-0.03</v>
      </c>
      <c r="AA73">
        <v>0</v>
      </c>
      <c r="AB73">
        <v>0</v>
      </c>
      <c r="AC73">
        <v>0</v>
      </c>
    </row>
    <row r="74" spans="1:29" x14ac:dyDescent="0.2">
      <c r="A74" s="80">
        <v>38657</v>
      </c>
      <c r="B74" s="81">
        <f>+[1]Listen!C70</f>
        <v>0</v>
      </c>
      <c r="C74" s="10"/>
      <c r="D74" s="101">
        <f t="shared" si="31"/>
        <v>0.38</v>
      </c>
      <c r="E74" s="83">
        <f>E62</f>
        <v>0.34</v>
      </c>
      <c r="F74" s="88">
        <f t="shared" si="23"/>
        <v>0.04</v>
      </c>
      <c r="G74" s="102">
        <f t="shared" ref="G74:G137" si="41">H74+I74</f>
        <v>0.27000000000000007</v>
      </c>
      <c r="H74" s="82">
        <f t="shared" si="20"/>
        <v>0.44000000000000006</v>
      </c>
      <c r="I74" s="83">
        <f t="shared" ref="I74:I137" si="42">O74+Z74</f>
        <v>-0.16999999999999998</v>
      </c>
      <c r="J74" s="101">
        <f t="shared" ref="J74:J105" si="43">K74+L74</f>
        <v>0.5</v>
      </c>
      <c r="K74" s="82">
        <f t="shared" si="35"/>
        <v>0.44000000000000006</v>
      </c>
      <c r="L74" s="88">
        <f t="shared" si="28"/>
        <v>0.06</v>
      </c>
      <c r="M74" s="102">
        <f t="shared" ref="M74:M137" si="44">N74+O74</f>
        <v>0.39000000000000007</v>
      </c>
      <c r="N74" s="82">
        <f t="shared" si="11"/>
        <v>0.44000000000000006</v>
      </c>
      <c r="O74" s="83">
        <f t="shared" si="36"/>
        <v>-0.05</v>
      </c>
      <c r="P74" s="101">
        <f t="shared" ref="P74:P137" si="45">Q74+R74</f>
        <v>0.38</v>
      </c>
      <c r="Q74" s="83">
        <f t="shared" ref="Q74:R78" si="46">E74</f>
        <v>0.34</v>
      </c>
      <c r="R74" s="107">
        <f t="shared" si="46"/>
        <v>0.04</v>
      </c>
      <c r="S74" s="107">
        <f t="shared" ref="S74:S137" si="47">T74+U74</f>
        <v>0.38</v>
      </c>
      <c r="T74" s="107">
        <f t="shared" ref="T74:U78" si="48">E74</f>
        <v>0.34</v>
      </c>
      <c r="U74" s="107">
        <f t="shared" si="48"/>
        <v>0.04</v>
      </c>
      <c r="V74">
        <v>-0.05</v>
      </c>
      <c r="W74">
        <v>0</v>
      </c>
      <c r="X74">
        <v>5.0000000000000001E-3</v>
      </c>
      <c r="Y74">
        <v>5.0000000000000001E-3</v>
      </c>
      <c r="Z74">
        <f t="shared" ref="Z74:Z137" si="49">VLOOKUP(MONTH(A74),tblMthAdj,3,FALSE)</f>
        <v>-0.12</v>
      </c>
      <c r="AA74">
        <v>0</v>
      </c>
      <c r="AB74">
        <v>0</v>
      </c>
      <c r="AC74">
        <v>0</v>
      </c>
    </row>
    <row r="75" spans="1:29" x14ac:dyDescent="0.2">
      <c r="A75" s="80">
        <v>38687</v>
      </c>
      <c r="B75" s="81">
        <f>+[1]Listen!C71</f>
        <v>0</v>
      </c>
      <c r="C75" s="10"/>
      <c r="D75" s="100">
        <f t="shared" si="31"/>
        <v>0.69500000000000006</v>
      </c>
      <c r="E75" s="86">
        <f>E63</f>
        <v>0.65500000000000003</v>
      </c>
      <c r="F75" s="84">
        <f t="shared" si="23"/>
        <v>0.04</v>
      </c>
      <c r="G75" s="81">
        <f t="shared" si="41"/>
        <v>0.85</v>
      </c>
      <c r="H75" s="85">
        <f t="shared" si="20"/>
        <v>0.98</v>
      </c>
      <c r="I75" s="86">
        <f t="shared" si="42"/>
        <v>-0.13</v>
      </c>
      <c r="J75" s="100">
        <f t="shared" si="43"/>
        <v>1.0900000000000001</v>
      </c>
      <c r="K75" s="85">
        <v>0.98</v>
      </c>
      <c r="L75" s="84">
        <f t="shared" ref="L75:L106" si="50">L63</f>
        <v>0.11</v>
      </c>
      <c r="M75" s="81">
        <f t="shared" si="44"/>
        <v>0.92999999999999994</v>
      </c>
      <c r="N75" s="85">
        <f t="shared" si="11"/>
        <v>0.98</v>
      </c>
      <c r="O75" s="86">
        <f t="shared" si="36"/>
        <v>-0.05</v>
      </c>
      <c r="P75" s="100">
        <f t="shared" si="45"/>
        <v>0.69500000000000006</v>
      </c>
      <c r="Q75" s="86">
        <f t="shared" si="46"/>
        <v>0.65500000000000003</v>
      </c>
      <c r="R75" s="103">
        <f t="shared" si="46"/>
        <v>0.04</v>
      </c>
      <c r="S75" s="103">
        <f t="shared" si="47"/>
        <v>0.69500000000000006</v>
      </c>
      <c r="T75" s="103">
        <f t="shared" si="48"/>
        <v>0.65500000000000003</v>
      </c>
      <c r="U75" s="103">
        <f t="shared" si="48"/>
        <v>0.04</v>
      </c>
      <c r="V75">
        <v>-0.05</v>
      </c>
      <c r="W75">
        <v>0</v>
      </c>
      <c r="X75">
        <v>0.01</v>
      </c>
      <c r="Y75">
        <v>0.01</v>
      </c>
      <c r="Z75">
        <f t="shared" si="49"/>
        <v>-0.08</v>
      </c>
      <c r="AA75">
        <v>0</v>
      </c>
      <c r="AB75">
        <v>0</v>
      </c>
      <c r="AC75">
        <v>0</v>
      </c>
    </row>
    <row r="76" spans="1:29" x14ac:dyDescent="0.2">
      <c r="A76" s="80">
        <v>38718</v>
      </c>
      <c r="B76" s="81">
        <f>+[1]Listen!C72</f>
        <v>0</v>
      </c>
      <c r="C76" s="10"/>
      <c r="D76" s="100">
        <f t="shared" si="31"/>
        <v>0.93500000000000005</v>
      </c>
      <c r="E76" s="86">
        <f>E64</f>
        <v>0.89500000000000002</v>
      </c>
      <c r="F76" s="84">
        <f t="shared" si="23"/>
        <v>0.04</v>
      </c>
      <c r="G76" s="81">
        <f t="shared" si="41"/>
        <v>1.35</v>
      </c>
      <c r="H76" s="85">
        <f t="shared" si="20"/>
        <v>1.6</v>
      </c>
      <c r="I76" s="86">
        <f t="shared" si="42"/>
        <v>-0.25</v>
      </c>
      <c r="J76" s="100">
        <f t="shared" si="43"/>
        <v>1.8900000000000001</v>
      </c>
      <c r="K76" s="85">
        <v>1.6</v>
      </c>
      <c r="L76" s="84">
        <f t="shared" si="50"/>
        <v>0.28999999999999998</v>
      </c>
      <c r="M76" s="81">
        <f t="shared" si="44"/>
        <v>1.4000000000000001</v>
      </c>
      <c r="N76" s="85">
        <f t="shared" si="11"/>
        <v>1.6</v>
      </c>
      <c r="O76" s="86">
        <f t="shared" si="36"/>
        <v>-0.2</v>
      </c>
      <c r="P76" s="100">
        <f t="shared" si="45"/>
        <v>0.93500000000000005</v>
      </c>
      <c r="Q76" s="86">
        <f t="shared" si="46"/>
        <v>0.89500000000000002</v>
      </c>
      <c r="R76" s="103">
        <f t="shared" si="46"/>
        <v>0.04</v>
      </c>
      <c r="S76" s="103">
        <f t="shared" si="47"/>
        <v>0.93500000000000005</v>
      </c>
      <c r="T76" s="103">
        <f t="shared" si="48"/>
        <v>0.89500000000000002</v>
      </c>
      <c r="U76" s="103">
        <f t="shared" si="48"/>
        <v>0.04</v>
      </c>
      <c r="V76">
        <v>-0.2</v>
      </c>
      <c r="W76">
        <v>0</v>
      </c>
      <c r="X76">
        <v>1.4999999999999999E-2</v>
      </c>
      <c r="Y76">
        <v>1.4999999999999999E-2</v>
      </c>
      <c r="Z76">
        <f t="shared" si="49"/>
        <v>-0.05</v>
      </c>
      <c r="AA76">
        <v>0</v>
      </c>
      <c r="AB76">
        <v>0</v>
      </c>
      <c r="AC76">
        <v>0</v>
      </c>
    </row>
    <row r="77" spans="1:29" x14ac:dyDescent="0.2">
      <c r="A77" s="80">
        <v>38749</v>
      </c>
      <c r="B77" s="81">
        <f>+[1]Listen!C73</f>
        <v>0</v>
      </c>
      <c r="C77" s="10"/>
      <c r="D77" s="100">
        <f t="shared" si="31"/>
        <v>0.91500000000000004</v>
      </c>
      <c r="E77" s="86">
        <f>E65</f>
        <v>0.875</v>
      </c>
      <c r="F77" s="84">
        <f t="shared" si="23"/>
        <v>0.04</v>
      </c>
      <c r="G77" s="81">
        <f t="shared" si="41"/>
        <v>1.32</v>
      </c>
      <c r="H77" s="85">
        <f t="shared" si="20"/>
        <v>1.6</v>
      </c>
      <c r="I77" s="86">
        <f t="shared" si="42"/>
        <v>-0.28000000000000003</v>
      </c>
      <c r="J77" s="100">
        <f t="shared" si="43"/>
        <v>1.8900000000000001</v>
      </c>
      <c r="K77" s="85">
        <v>1.6</v>
      </c>
      <c r="L77" s="84">
        <f t="shared" si="50"/>
        <v>0.28999999999999998</v>
      </c>
      <c r="M77" s="81">
        <f t="shared" si="44"/>
        <v>1.4000000000000001</v>
      </c>
      <c r="N77" s="85">
        <f t="shared" si="11"/>
        <v>1.6</v>
      </c>
      <c r="O77" s="86">
        <f t="shared" si="36"/>
        <v>-0.2</v>
      </c>
      <c r="P77" s="100">
        <f t="shared" si="45"/>
        <v>0.91500000000000004</v>
      </c>
      <c r="Q77" s="86">
        <f t="shared" si="46"/>
        <v>0.875</v>
      </c>
      <c r="R77" s="103">
        <f t="shared" si="46"/>
        <v>0.04</v>
      </c>
      <c r="S77" s="103">
        <f t="shared" si="47"/>
        <v>0.91500000000000004</v>
      </c>
      <c r="T77" s="103">
        <f t="shared" si="48"/>
        <v>0.875</v>
      </c>
      <c r="U77" s="103">
        <f t="shared" si="48"/>
        <v>0.04</v>
      </c>
      <c r="V77">
        <v>-0.2</v>
      </c>
      <c r="W77">
        <v>0</v>
      </c>
      <c r="X77">
        <v>1.4999999999999999E-2</v>
      </c>
      <c r="Y77">
        <v>1.4999999999999999E-2</v>
      </c>
      <c r="Z77">
        <f t="shared" si="49"/>
        <v>-0.08</v>
      </c>
      <c r="AA77">
        <v>0</v>
      </c>
      <c r="AB77">
        <v>0</v>
      </c>
      <c r="AC77">
        <v>0</v>
      </c>
    </row>
    <row r="78" spans="1:29" x14ac:dyDescent="0.2">
      <c r="A78" s="80">
        <v>38777</v>
      </c>
      <c r="B78" s="81">
        <f>+[1]Listen!C74</f>
        <v>0</v>
      </c>
      <c r="C78" s="10"/>
      <c r="D78" s="100">
        <f t="shared" si="31"/>
        <v>0.45</v>
      </c>
      <c r="E78" s="86">
        <f>E66</f>
        <v>0.41000000000000003</v>
      </c>
      <c r="F78" s="84">
        <f t="shared" si="23"/>
        <v>0.04</v>
      </c>
      <c r="G78" s="81">
        <f t="shared" si="41"/>
        <v>0.28999999999999998</v>
      </c>
      <c r="H78" s="85">
        <f t="shared" si="20"/>
        <v>0.45999999999999996</v>
      </c>
      <c r="I78" s="86">
        <f t="shared" si="42"/>
        <v>-0.16999999999999998</v>
      </c>
      <c r="J78" s="100">
        <f t="shared" si="43"/>
        <v>0.53499999999999992</v>
      </c>
      <c r="K78" s="85">
        <f t="shared" si="35"/>
        <v>0.45999999999999996</v>
      </c>
      <c r="L78" s="84">
        <f t="shared" si="50"/>
        <v>7.4999999999999997E-2</v>
      </c>
      <c r="M78" s="81">
        <f t="shared" si="44"/>
        <v>0.41</v>
      </c>
      <c r="N78" s="85">
        <f t="shared" ref="N78:N141" si="51">K78</f>
        <v>0.45999999999999996</v>
      </c>
      <c r="O78" s="86">
        <f t="shared" si="36"/>
        <v>-0.05</v>
      </c>
      <c r="P78" s="100">
        <f t="shared" si="45"/>
        <v>0.45</v>
      </c>
      <c r="Q78" s="86">
        <f t="shared" si="46"/>
        <v>0.41000000000000003</v>
      </c>
      <c r="R78" s="103">
        <f t="shared" si="46"/>
        <v>0.04</v>
      </c>
      <c r="S78" s="103">
        <f t="shared" si="47"/>
        <v>0.45</v>
      </c>
      <c r="T78" s="103">
        <f t="shared" si="48"/>
        <v>0.41000000000000003</v>
      </c>
      <c r="U78" s="103">
        <f t="shared" si="48"/>
        <v>0.04</v>
      </c>
      <c r="V78">
        <v>-0.05</v>
      </c>
      <c r="W78">
        <v>0</v>
      </c>
      <c r="X78">
        <v>5.0000000000000001E-3</v>
      </c>
      <c r="Y78">
        <v>5.0000000000000001E-3</v>
      </c>
      <c r="Z78">
        <f t="shared" si="49"/>
        <v>-0.12</v>
      </c>
      <c r="AA78">
        <v>0</v>
      </c>
      <c r="AB78">
        <v>0</v>
      </c>
      <c r="AC78">
        <v>0</v>
      </c>
    </row>
    <row r="79" spans="1:29" x14ac:dyDescent="0.2">
      <c r="A79" s="80">
        <v>38808</v>
      </c>
      <c r="B79" s="81">
        <f>+[1]Listen!C75</f>
        <v>0</v>
      </c>
      <c r="C79" s="10"/>
      <c r="D79" s="101">
        <f t="shared" si="31"/>
        <v>0.31</v>
      </c>
      <c r="E79" s="83">
        <f t="shared" si="39"/>
        <v>0.3075</v>
      </c>
      <c r="F79" s="88">
        <f t="shared" si="23"/>
        <v>2.5000000000000001E-3</v>
      </c>
      <c r="G79" s="102">
        <f t="shared" si="41"/>
        <v>0.22000000000000006</v>
      </c>
      <c r="H79" s="82">
        <f t="shared" si="20"/>
        <v>0.30500000000000005</v>
      </c>
      <c r="I79" s="83">
        <f t="shared" si="42"/>
        <v>-8.4999999999999992E-2</v>
      </c>
      <c r="J79" s="101">
        <f t="shared" si="43"/>
        <v>0.33000000000000007</v>
      </c>
      <c r="K79" s="82">
        <f t="shared" si="35"/>
        <v>0.30500000000000005</v>
      </c>
      <c r="L79" s="88">
        <f t="shared" si="50"/>
        <v>2.5000000000000001E-2</v>
      </c>
      <c r="M79" s="102">
        <f t="shared" si="44"/>
        <v>0.26000000000000006</v>
      </c>
      <c r="N79" s="82">
        <f t="shared" si="51"/>
        <v>0.30500000000000005</v>
      </c>
      <c r="O79" s="83">
        <f t="shared" si="36"/>
        <v>-4.4999999999999998E-2</v>
      </c>
      <c r="P79" s="101">
        <f t="shared" si="45"/>
        <v>0.33250000000000002</v>
      </c>
      <c r="Q79" s="83">
        <f>+[1]CGT_CNG!N79</f>
        <v>0.32500000000000001</v>
      </c>
      <c r="R79" s="107">
        <f>+[1]CGT_CNG!O79</f>
        <v>7.4999999999999997E-3</v>
      </c>
      <c r="S79" s="107">
        <f t="shared" si="47"/>
        <v>0.21250000000000002</v>
      </c>
      <c r="T79" s="107">
        <f>[1]CGT_CNG!E79</f>
        <v>0.19500000000000001</v>
      </c>
      <c r="U79" s="107">
        <f>[1]CGT_CNG!F79</f>
        <v>1.7500000000000002E-2</v>
      </c>
      <c r="V79">
        <f t="shared" ref="V79:V85" si="52">VLOOKUP(MONTH(A79),tblMthAdj,4,FALSE)</f>
        <v>-4.4999999999999998E-2</v>
      </c>
      <c r="W79">
        <v>0</v>
      </c>
      <c r="Z79">
        <f t="shared" si="49"/>
        <v>-0.04</v>
      </c>
      <c r="AA79">
        <v>0</v>
      </c>
      <c r="AB79">
        <v>0</v>
      </c>
      <c r="AC79">
        <v>0</v>
      </c>
    </row>
    <row r="80" spans="1:29" x14ac:dyDescent="0.2">
      <c r="A80" s="80">
        <v>38838</v>
      </c>
      <c r="B80" s="81">
        <f>+[1]Listen!C76</f>
        <v>0</v>
      </c>
      <c r="C80" s="10"/>
      <c r="D80" s="100">
        <f t="shared" si="31"/>
        <v>0.28999999999999998</v>
      </c>
      <c r="E80" s="86">
        <f t="shared" si="39"/>
        <v>0.28749999999999998</v>
      </c>
      <c r="F80" s="84">
        <f t="shared" si="23"/>
        <v>2.5000000000000001E-3</v>
      </c>
      <c r="G80" s="81">
        <f t="shared" si="41"/>
        <v>0.21500000000000002</v>
      </c>
      <c r="H80" s="85">
        <f t="shared" si="20"/>
        <v>0.28000000000000003</v>
      </c>
      <c r="I80" s="86">
        <f t="shared" si="42"/>
        <v>-6.5000000000000002E-2</v>
      </c>
      <c r="J80" s="100">
        <f t="shared" si="43"/>
        <v>0.30500000000000005</v>
      </c>
      <c r="K80" s="85">
        <f t="shared" si="35"/>
        <v>0.28000000000000003</v>
      </c>
      <c r="L80" s="84">
        <f t="shared" si="50"/>
        <v>2.5000000000000001E-2</v>
      </c>
      <c r="M80" s="81">
        <f t="shared" si="44"/>
        <v>0.24500000000000002</v>
      </c>
      <c r="N80" s="85">
        <f t="shared" si="51"/>
        <v>0.28000000000000003</v>
      </c>
      <c r="O80" s="86">
        <f t="shared" si="36"/>
        <v>-3.5000000000000003E-2</v>
      </c>
      <c r="P80" s="100">
        <f t="shared" si="45"/>
        <v>0.22750000000000001</v>
      </c>
      <c r="Q80" s="86">
        <f>+[1]CGT_CNG!N80</f>
        <v>0.22</v>
      </c>
      <c r="R80" s="103">
        <f>+[1]CGT_CNG!O80</f>
        <v>7.4999999999999997E-3</v>
      </c>
      <c r="S80" s="103">
        <f t="shared" si="47"/>
        <v>0.19500000000000001</v>
      </c>
      <c r="T80" s="103">
        <f>[1]CGT_CNG!E80</f>
        <v>0.185</v>
      </c>
      <c r="U80" s="103">
        <f>[1]CGT_CNG!F80</f>
        <v>0.01</v>
      </c>
      <c r="V80">
        <f t="shared" si="52"/>
        <v>-3.5000000000000003E-2</v>
      </c>
      <c r="W80">
        <v>0</v>
      </c>
      <c r="Z80">
        <f t="shared" si="49"/>
        <v>-0.03</v>
      </c>
      <c r="AA80">
        <v>0</v>
      </c>
      <c r="AB80">
        <v>0</v>
      </c>
      <c r="AC80">
        <v>0</v>
      </c>
    </row>
    <row r="81" spans="1:29" x14ac:dyDescent="0.2">
      <c r="A81" s="80">
        <v>38869</v>
      </c>
      <c r="B81" s="81">
        <f>+[1]Listen!C77</f>
        <v>0</v>
      </c>
      <c r="C81" s="10"/>
      <c r="D81" s="100">
        <f t="shared" si="31"/>
        <v>0.29499999999999998</v>
      </c>
      <c r="E81" s="86">
        <f t="shared" si="39"/>
        <v>0.29749999999999999</v>
      </c>
      <c r="F81" s="84">
        <f t="shared" si="23"/>
        <v>-2.5000000000000001E-3</v>
      </c>
      <c r="G81" s="81">
        <f t="shared" si="41"/>
        <v>0.21000000000000002</v>
      </c>
      <c r="H81" s="85">
        <f t="shared" si="20"/>
        <v>0.26500000000000001</v>
      </c>
      <c r="I81" s="86">
        <f t="shared" si="42"/>
        <v>-5.5000000000000007E-2</v>
      </c>
      <c r="J81" s="100">
        <f t="shared" si="43"/>
        <v>0.29000000000000004</v>
      </c>
      <c r="K81" s="85">
        <f t="shared" si="35"/>
        <v>0.26500000000000001</v>
      </c>
      <c r="L81" s="84">
        <f t="shared" si="50"/>
        <v>2.5000000000000001E-2</v>
      </c>
      <c r="M81" s="81">
        <f t="shared" si="44"/>
        <v>0.23</v>
      </c>
      <c r="N81" s="85">
        <f t="shared" si="51"/>
        <v>0.26500000000000001</v>
      </c>
      <c r="O81" s="86">
        <f t="shared" si="36"/>
        <v>-3.5000000000000003E-2</v>
      </c>
      <c r="P81" s="100">
        <f t="shared" si="45"/>
        <v>0.25750000000000001</v>
      </c>
      <c r="Q81" s="86">
        <f>+[1]CGT_CNG!N81</f>
        <v>0.25</v>
      </c>
      <c r="R81" s="103">
        <f>+[1]CGT_CNG!O81</f>
        <v>7.4999999999999997E-3</v>
      </c>
      <c r="S81" s="103">
        <f t="shared" si="47"/>
        <v>0.20750000000000002</v>
      </c>
      <c r="T81" s="103">
        <f>[1]CGT_CNG!E81</f>
        <v>0.19500000000000001</v>
      </c>
      <c r="U81" s="103">
        <f>[1]CGT_CNG!F81</f>
        <v>1.2500000000000001E-2</v>
      </c>
      <c r="V81">
        <f t="shared" si="52"/>
        <v>-3.5000000000000003E-2</v>
      </c>
      <c r="W81">
        <v>0</v>
      </c>
      <c r="Z81">
        <f t="shared" si="49"/>
        <v>-0.02</v>
      </c>
      <c r="AA81">
        <v>0</v>
      </c>
      <c r="AB81">
        <v>0</v>
      </c>
      <c r="AC81">
        <v>0</v>
      </c>
    </row>
    <row r="82" spans="1:29" x14ac:dyDescent="0.2">
      <c r="A82" s="80">
        <v>38899</v>
      </c>
      <c r="B82" s="81">
        <f>+[1]Listen!C78</f>
        <v>0</v>
      </c>
      <c r="C82" s="10"/>
      <c r="D82" s="100">
        <f t="shared" si="31"/>
        <v>0.31</v>
      </c>
      <c r="E82" s="86">
        <f t="shared" si="39"/>
        <v>0.3125</v>
      </c>
      <c r="F82" s="84">
        <f t="shared" si="23"/>
        <v>-2.5000000000000001E-3</v>
      </c>
      <c r="G82" s="81">
        <f t="shared" si="41"/>
        <v>0.315</v>
      </c>
      <c r="H82" s="85">
        <f t="shared" si="20"/>
        <v>0.33500000000000002</v>
      </c>
      <c r="I82" s="86">
        <f t="shared" si="42"/>
        <v>-0.02</v>
      </c>
      <c r="J82" s="100">
        <f t="shared" si="43"/>
        <v>0.36000000000000004</v>
      </c>
      <c r="K82" s="85">
        <f t="shared" si="35"/>
        <v>0.33500000000000002</v>
      </c>
      <c r="L82" s="84">
        <f t="shared" si="50"/>
        <v>2.5000000000000001E-2</v>
      </c>
      <c r="M82" s="81">
        <f t="shared" si="44"/>
        <v>0.315</v>
      </c>
      <c r="N82" s="85">
        <f t="shared" si="51"/>
        <v>0.33500000000000002</v>
      </c>
      <c r="O82" s="86">
        <f t="shared" si="36"/>
        <v>-0.02</v>
      </c>
      <c r="P82" s="100">
        <f t="shared" si="45"/>
        <v>0.26750000000000002</v>
      </c>
      <c r="Q82" s="86">
        <f>+[1]CGT_CNG!N82</f>
        <v>0.26</v>
      </c>
      <c r="R82" s="103">
        <f>+[1]CGT_CNG!O82</f>
        <v>7.4999999999999997E-3</v>
      </c>
      <c r="S82" s="103">
        <f t="shared" si="47"/>
        <v>0.21250000000000002</v>
      </c>
      <c r="T82" s="103">
        <f>[1]CGT_CNG!E82</f>
        <v>0.2</v>
      </c>
      <c r="U82" s="103">
        <f>[1]CGT_CNG!F82</f>
        <v>1.2500000000000001E-2</v>
      </c>
      <c r="V82">
        <f t="shared" si="52"/>
        <v>-0.02</v>
      </c>
      <c r="W82">
        <v>0</v>
      </c>
      <c r="Z82">
        <f t="shared" si="49"/>
        <v>0</v>
      </c>
      <c r="AA82">
        <v>0</v>
      </c>
      <c r="AB82">
        <v>0</v>
      </c>
      <c r="AC82">
        <v>0</v>
      </c>
    </row>
    <row r="83" spans="1:29" x14ac:dyDescent="0.2">
      <c r="A83" s="80">
        <v>38930</v>
      </c>
      <c r="B83" s="81">
        <f>+[1]Listen!C79</f>
        <v>0</v>
      </c>
      <c r="C83" s="10"/>
      <c r="D83" s="100">
        <f t="shared" si="31"/>
        <v>0.31</v>
      </c>
      <c r="E83" s="86">
        <f t="shared" si="39"/>
        <v>0.3125</v>
      </c>
      <c r="F83" s="84">
        <f t="shared" si="23"/>
        <v>-2.5000000000000001E-3</v>
      </c>
      <c r="G83" s="81">
        <f t="shared" si="41"/>
        <v>0.315</v>
      </c>
      <c r="H83" s="85">
        <f t="shared" si="20"/>
        <v>0.33500000000000002</v>
      </c>
      <c r="I83" s="86">
        <f t="shared" si="42"/>
        <v>-0.02</v>
      </c>
      <c r="J83" s="100">
        <f t="shared" si="43"/>
        <v>0.35000000000000003</v>
      </c>
      <c r="K83" s="85">
        <f t="shared" si="35"/>
        <v>0.33500000000000002</v>
      </c>
      <c r="L83" s="84">
        <f t="shared" si="50"/>
        <v>1.4999999999999999E-2</v>
      </c>
      <c r="M83" s="81">
        <f t="shared" si="44"/>
        <v>0.315</v>
      </c>
      <c r="N83" s="85">
        <f t="shared" si="51"/>
        <v>0.33500000000000002</v>
      </c>
      <c r="O83" s="86">
        <f t="shared" si="36"/>
        <v>-0.02</v>
      </c>
      <c r="P83" s="100">
        <f t="shared" si="45"/>
        <v>0.26750000000000002</v>
      </c>
      <c r="Q83" s="86">
        <f>+[1]CGT_CNG!N83</f>
        <v>0.26</v>
      </c>
      <c r="R83" s="103">
        <f>+[1]CGT_CNG!O83</f>
        <v>7.4999999999999997E-3</v>
      </c>
      <c r="S83" s="103">
        <f t="shared" si="47"/>
        <v>0.2225</v>
      </c>
      <c r="T83" s="103">
        <f>[1]CGT_CNG!E83</f>
        <v>0.21</v>
      </c>
      <c r="U83" s="103">
        <f>[1]CGT_CNG!F83</f>
        <v>1.2500000000000001E-2</v>
      </c>
      <c r="V83">
        <f t="shared" si="52"/>
        <v>-0.02</v>
      </c>
      <c r="W83">
        <v>0</v>
      </c>
      <c r="Z83">
        <f t="shared" si="49"/>
        <v>0</v>
      </c>
      <c r="AA83">
        <v>0</v>
      </c>
      <c r="AB83">
        <v>0</v>
      </c>
      <c r="AC83">
        <v>0</v>
      </c>
    </row>
    <row r="84" spans="1:29" x14ac:dyDescent="0.2">
      <c r="A84" s="80">
        <v>38961</v>
      </c>
      <c r="B84" s="81">
        <f>+[1]Listen!C80</f>
        <v>0</v>
      </c>
      <c r="C84" s="10"/>
      <c r="D84" s="100">
        <f t="shared" si="31"/>
        <v>0.28499999999999998</v>
      </c>
      <c r="E84" s="86">
        <f t="shared" si="39"/>
        <v>0.28749999999999998</v>
      </c>
      <c r="F84" s="84">
        <f t="shared" si="23"/>
        <v>-2.5000000000000001E-3</v>
      </c>
      <c r="G84" s="81">
        <f t="shared" si="41"/>
        <v>0.20499999999999999</v>
      </c>
      <c r="H84" s="85">
        <f t="shared" si="20"/>
        <v>0.245</v>
      </c>
      <c r="I84" s="86">
        <f t="shared" si="42"/>
        <v>-0.04</v>
      </c>
      <c r="J84" s="100">
        <f t="shared" si="43"/>
        <v>0.26</v>
      </c>
      <c r="K84" s="85">
        <f t="shared" si="35"/>
        <v>0.245</v>
      </c>
      <c r="L84" s="84">
        <f t="shared" si="50"/>
        <v>1.4999999999999999E-2</v>
      </c>
      <c r="M84" s="81">
        <f t="shared" si="44"/>
        <v>0.22500000000000001</v>
      </c>
      <c r="N84" s="85">
        <f t="shared" si="51"/>
        <v>0.245</v>
      </c>
      <c r="O84" s="86">
        <f t="shared" si="36"/>
        <v>-0.02</v>
      </c>
      <c r="P84" s="100">
        <f t="shared" si="45"/>
        <v>0.22750000000000001</v>
      </c>
      <c r="Q84" s="86">
        <f>+[1]CGT_CNG!N84</f>
        <v>0.22</v>
      </c>
      <c r="R84" s="103">
        <f>+[1]CGT_CNG!O84</f>
        <v>7.4999999999999997E-3</v>
      </c>
      <c r="S84" s="103">
        <f t="shared" si="47"/>
        <v>0.19750000000000001</v>
      </c>
      <c r="T84" s="103">
        <f>[1]CGT_CNG!E84</f>
        <v>0.185</v>
      </c>
      <c r="U84" s="103">
        <f>[1]CGT_CNG!F84</f>
        <v>1.2500000000000001E-2</v>
      </c>
      <c r="V84">
        <f t="shared" si="52"/>
        <v>-0.02</v>
      </c>
      <c r="W84">
        <v>0</v>
      </c>
      <c r="Z84">
        <f t="shared" si="49"/>
        <v>-0.02</v>
      </c>
      <c r="AA84">
        <v>0</v>
      </c>
      <c r="AB84">
        <v>0</v>
      </c>
      <c r="AC84">
        <v>0</v>
      </c>
    </row>
    <row r="85" spans="1:29" x14ac:dyDescent="0.2">
      <c r="A85" s="80">
        <v>38991</v>
      </c>
      <c r="B85" s="81">
        <f>+[1]Listen!C81</f>
        <v>0</v>
      </c>
      <c r="C85" s="10"/>
      <c r="D85" s="100">
        <f t="shared" si="31"/>
        <v>0.34250000000000003</v>
      </c>
      <c r="E85" s="86">
        <f t="shared" si="39"/>
        <v>0.34750000000000003</v>
      </c>
      <c r="F85" s="84">
        <f t="shared" si="23"/>
        <v>-5.0000000000000001E-3</v>
      </c>
      <c r="G85" s="81">
        <f t="shared" si="41"/>
        <v>0.18000000000000002</v>
      </c>
      <c r="H85" s="85">
        <f t="shared" si="20"/>
        <v>0.26500000000000001</v>
      </c>
      <c r="I85" s="86">
        <f t="shared" si="42"/>
        <v>-8.4999999999999992E-2</v>
      </c>
      <c r="J85" s="100">
        <f t="shared" si="43"/>
        <v>0.27500000000000002</v>
      </c>
      <c r="K85" s="85">
        <f t="shared" si="35"/>
        <v>0.26500000000000001</v>
      </c>
      <c r="L85" s="84">
        <f t="shared" si="50"/>
        <v>9.9999999999999985E-3</v>
      </c>
      <c r="M85" s="81">
        <f t="shared" si="44"/>
        <v>0.21000000000000002</v>
      </c>
      <c r="N85" s="85">
        <f t="shared" si="51"/>
        <v>0.26500000000000001</v>
      </c>
      <c r="O85" s="86">
        <f t="shared" si="36"/>
        <v>-5.5E-2</v>
      </c>
      <c r="P85" s="100">
        <f t="shared" si="45"/>
        <v>0.25750000000000001</v>
      </c>
      <c r="Q85" s="86">
        <f>+[1]CGT_CNG!N85</f>
        <v>0.25</v>
      </c>
      <c r="R85" s="103">
        <f>+[1]CGT_CNG!O85</f>
        <v>7.4999999999999997E-3</v>
      </c>
      <c r="S85" s="103">
        <f t="shared" si="47"/>
        <v>0.20750000000000002</v>
      </c>
      <c r="T85" s="103">
        <f>[1]CGT_CNG!E85</f>
        <v>0.19500000000000001</v>
      </c>
      <c r="U85" s="103">
        <f>[1]CGT_CNG!F85</f>
        <v>1.2500000000000001E-2</v>
      </c>
      <c r="V85">
        <f t="shared" si="52"/>
        <v>-5.5E-2</v>
      </c>
      <c r="W85">
        <v>0</v>
      </c>
      <c r="Z85">
        <f t="shared" si="49"/>
        <v>-0.03</v>
      </c>
      <c r="AA85">
        <v>0</v>
      </c>
      <c r="AB85">
        <v>0</v>
      </c>
      <c r="AC85">
        <v>0</v>
      </c>
    </row>
    <row r="86" spans="1:29" x14ac:dyDescent="0.2">
      <c r="A86" s="80">
        <v>39022</v>
      </c>
      <c r="B86" s="81">
        <f>+[1]Listen!C82</f>
        <v>0</v>
      </c>
      <c r="C86" s="10"/>
      <c r="D86" s="101">
        <f t="shared" si="31"/>
        <v>0.38</v>
      </c>
      <c r="E86" s="83">
        <f t="shared" si="39"/>
        <v>0.34</v>
      </c>
      <c r="F86" s="88">
        <f t="shared" si="23"/>
        <v>0.04</v>
      </c>
      <c r="G86" s="102">
        <f t="shared" si="41"/>
        <v>0.27000000000000007</v>
      </c>
      <c r="H86" s="82">
        <f t="shared" si="20"/>
        <v>0.44000000000000006</v>
      </c>
      <c r="I86" s="83">
        <f t="shared" si="42"/>
        <v>-0.16999999999999998</v>
      </c>
      <c r="J86" s="101">
        <f t="shared" si="43"/>
        <v>0.5</v>
      </c>
      <c r="K86" s="82">
        <f t="shared" si="35"/>
        <v>0.44000000000000006</v>
      </c>
      <c r="L86" s="88">
        <f t="shared" si="50"/>
        <v>0.06</v>
      </c>
      <c r="M86" s="102">
        <f t="shared" si="44"/>
        <v>0.39000000000000007</v>
      </c>
      <c r="N86" s="82">
        <f t="shared" si="51"/>
        <v>0.44000000000000006</v>
      </c>
      <c r="O86" s="83">
        <f t="shared" si="36"/>
        <v>-0.05</v>
      </c>
      <c r="P86" s="101">
        <f t="shared" si="45"/>
        <v>0.38</v>
      </c>
      <c r="Q86" s="83">
        <f t="shared" ref="Q86:R90" si="53">E86</f>
        <v>0.34</v>
      </c>
      <c r="R86" s="107">
        <f t="shared" si="53"/>
        <v>0.04</v>
      </c>
      <c r="S86" s="107">
        <f t="shared" si="47"/>
        <v>0.38</v>
      </c>
      <c r="T86" s="107">
        <f t="shared" ref="T86:U90" si="54">E86</f>
        <v>0.34</v>
      </c>
      <c r="U86" s="107">
        <f t="shared" si="54"/>
        <v>0.04</v>
      </c>
      <c r="V86">
        <v>-0.05</v>
      </c>
      <c r="W86">
        <v>0</v>
      </c>
      <c r="Z86">
        <f t="shared" si="49"/>
        <v>-0.12</v>
      </c>
      <c r="AA86">
        <v>0</v>
      </c>
      <c r="AB86">
        <v>0</v>
      </c>
      <c r="AC86">
        <v>0</v>
      </c>
    </row>
    <row r="87" spans="1:29" x14ac:dyDescent="0.2">
      <c r="A87" s="80">
        <v>39052</v>
      </c>
      <c r="B87" s="81">
        <f>+[1]Listen!C83</f>
        <v>0</v>
      </c>
      <c r="C87" s="10"/>
      <c r="D87" s="100">
        <f t="shared" si="31"/>
        <v>0.69500000000000006</v>
      </c>
      <c r="E87" s="86">
        <f t="shared" si="39"/>
        <v>0.65500000000000003</v>
      </c>
      <c r="F87" s="84">
        <f t="shared" si="23"/>
        <v>0.04</v>
      </c>
      <c r="G87" s="81">
        <f t="shared" si="41"/>
        <v>0.85</v>
      </c>
      <c r="H87" s="85">
        <f t="shared" si="20"/>
        <v>0.98</v>
      </c>
      <c r="I87" s="86">
        <f t="shared" si="42"/>
        <v>-0.13</v>
      </c>
      <c r="J87" s="100">
        <f t="shared" si="43"/>
        <v>1.0900000000000001</v>
      </c>
      <c r="K87" s="85">
        <f t="shared" si="35"/>
        <v>0.98</v>
      </c>
      <c r="L87" s="84">
        <f t="shared" si="50"/>
        <v>0.11</v>
      </c>
      <c r="M87" s="81">
        <f t="shared" si="44"/>
        <v>0.92999999999999994</v>
      </c>
      <c r="N87" s="85">
        <f t="shared" si="51"/>
        <v>0.98</v>
      </c>
      <c r="O87" s="86">
        <f t="shared" si="36"/>
        <v>-0.05</v>
      </c>
      <c r="P87" s="100">
        <f t="shared" si="45"/>
        <v>0.69500000000000006</v>
      </c>
      <c r="Q87" s="86">
        <f t="shared" si="53"/>
        <v>0.65500000000000003</v>
      </c>
      <c r="R87" s="103">
        <f t="shared" si="53"/>
        <v>0.04</v>
      </c>
      <c r="S87" s="103">
        <f t="shared" si="47"/>
        <v>0.69500000000000006</v>
      </c>
      <c r="T87" s="103">
        <f t="shared" si="54"/>
        <v>0.65500000000000003</v>
      </c>
      <c r="U87" s="103">
        <f t="shared" si="54"/>
        <v>0.04</v>
      </c>
      <c r="V87">
        <v>-0.05</v>
      </c>
      <c r="W87">
        <v>0</v>
      </c>
      <c r="Z87">
        <f t="shared" si="49"/>
        <v>-0.08</v>
      </c>
      <c r="AA87">
        <v>0</v>
      </c>
      <c r="AB87">
        <v>0</v>
      </c>
      <c r="AC87">
        <v>0</v>
      </c>
    </row>
    <row r="88" spans="1:29" x14ac:dyDescent="0.2">
      <c r="A88" s="80">
        <v>39083</v>
      </c>
      <c r="B88" s="81">
        <f>+[1]Listen!C84</f>
        <v>0</v>
      </c>
      <c r="C88" s="10"/>
      <c r="D88" s="100">
        <f t="shared" si="31"/>
        <v>0.93500000000000005</v>
      </c>
      <c r="E88" s="86">
        <f t="shared" si="39"/>
        <v>0.89500000000000002</v>
      </c>
      <c r="F88" s="84">
        <f t="shared" si="23"/>
        <v>0.04</v>
      </c>
      <c r="G88" s="81">
        <f t="shared" si="41"/>
        <v>1.35</v>
      </c>
      <c r="H88" s="85">
        <f t="shared" si="20"/>
        <v>1.6</v>
      </c>
      <c r="I88" s="86">
        <f t="shared" si="42"/>
        <v>-0.25</v>
      </c>
      <c r="J88" s="100">
        <f t="shared" si="43"/>
        <v>1.8900000000000001</v>
      </c>
      <c r="K88" s="85">
        <f t="shared" si="35"/>
        <v>1.6</v>
      </c>
      <c r="L88" s="84">
        <f t="shared" si="50"/>
        <v>0.28999999999999998</v>
      </c>
      <c r="M88" s="81">
        <f t="shared" si="44"/>
        <v>1.4000000000000001</v>
      </c>
      <c r="N88" s="85">
        <f t="shared" si="51"/>
        <v>1.6</v>
      </c>
      <c r="O88" s="86">
        <f t="shared" si="36"/>
        <v>-0.2</v>
      </c>
      <c r="P88" s="100">
        <f t="shared" si="45"/>
        <v>0.93500000000000005</v>
      </c>
      <c r="Q88" s="86">
        <f t="shared" si="53"/>
        <v>0.89500000000000002</v>
      </c>
      <c r="R88" s="103">
        <f t="shared" si="53"/>
        <v>0.04</v>
      </c>
      <c r="S88" s="103">
        <f t="shared" si="47"/>
        <v>0.93500000000000005</v>
      </c>
      <c r="T88" s="103">
        <f t="shared" si="54"/>
        <v>0.89500000000000002</v>
      </c>
      <c r="U88" s="103">
        <f t="shared" si="54"/>
        <v>0.04</v>
      </c>
      <c r="V88">
        <v>-0.2</v>
      </c>
      <c r="W88">
        <v>0</v>
      </c>
      <c r="Z88">
        <f t="shared" si="49"/>
        <v>-0.05</v>
      </c>
      <c r="AA88">
        <v>0</v>
      </c>
      <c r="AB88">
        <v>0</v>
      </c>
      <c r="AC88">
        <v>0</v>
      </c>
    </row>
    <row r="89" spans="1:29" x14ac:dyDescent="0.2">
      <c r="A89" s="80">
        <v>39114</v>
      </c>
      <c r="B89" s="81">
        <f>+[1]Listen!C85</f>
        <v>0</v>
      </c>
      <c r="C89" s="10"/>
      <c r="D89" s="100">
        <f t="shared" si="31"/>
        <v>0.91500000000000004</v>
      </c>
      <c r="E89" s="86">
        <f t="shared" si="39"/>
        <v>0.875</v>
      </c>
      <c r="F89" s="84">
        <f t="shared" si="23"/>
        <v>0.04</v>
      </c>
      <c r="G89" s="81">
        <f t="shared" si="41"/>
        <v>1.32</v>
      </c>
      <c r="H89" s="85">
        <f t="shared" si="20"/>
        <v>1.6</v>
      </c>
      <c r="I89" s="86">
        <f t="shared" si="42"/>
        <v>-0.28000000000000003</v>
      </c>
      <c r="J89" s="100">
        <f t="shared" si="43"/>
        <v>1.8900000000000001</v>
      </c>
      <c r="K89" s="85">
        <f t="shared" si="35"/>
        <v>1.6</v>
      </c>
      <c r="L89" s="84">
        <f t="shared" si="50"/>
        <v>0.28999999999999998</v>
      </c>
      <c r="M89" s="81">
        <f t="shared" si="44"/>
        <v>1.4000000000000001</v>
      </c>
      <c r="N89" s="85">
        <f t="shared" si="51"/>
        <v>1.6</v>
      </c>
      <c r="O89" s="86">
        <f t="shared" si="36"/>
        <v>-0.2</v>
      </c>
      <c r="P89" s="100">
        <f t="shared" si="45"/>
        <v>0.91500000000000004</v>
      </c>
      <c r="Q89" s="86">
        <f t="shared" si="53"/>
        <v>0.875</v>
      </c>
      <c r="R89" s="103">
        <f t="shared" si="53"/>
        <v>0.04</v>
      </c>
      <c r="S89" s="103">
        <f t="shared" si="47"/>
        <v>0.91500000000000004</v>
      </c>
      <c r="T89" s="103">
        <f t="shared" si="54"/>
        <v>0.875</v>
      </c>
      <c r="U89" s="103">
        <f t="shared" si="54"/>
        <v>0.04</v>
      </c>
      <c r="V89">
        <v>-0.2</v>
      </c>
      <c r="W89">
        <v>0</v>
      </c>
      <c r="Z89">
        <f t="shared" si="49"/>
        <v>-0.08</v>
      </c>
      <c r="AA89">
        <v>0</v>
      </c>
      <c r="AB89">
        <v>0</v>
      </c>
      <c r="AC89">
        <v>0</v>
      </c>
    </row>
    <row r="90" spans="1:29" x14ac:dyDescent="0.2">
      <c r="A90" s="80">
        <v>39142</v>
      </c>
      <c r="B90" s="81">
        <f>+[1]Listen!C86</f>
        <v>0</v>
      </c>
      <c r="C90" s="10"/>
      <c r="D90" s="100">
        <f t="shared" si="31"/>
        <v>0.45</v>
      </c>
      <c r="E90" s="86">
        <f t="shared" si="39"/>
        <v>0.41000000000000003</v>
      </c>
      <c r="F90" s="84">
        <f t="shared" si="23"/>
        <v>0.04</v>
      </c>
      <c r="G90" s="81">
        <f t="shared" si="41"/>
        <v>0.28999999999999998</v>
      </c>
      <c r="H90" s="85">
        <f t="shared" si="20"/>
        <v>0.45999999999999996</v>
      </c>
      <c r="I90" s="86">
        <f t="shared" si="42"/>
        <v>-0.16999999999999998</v>
      </c>
      <c r="J90" s="100">
        <f t="shared" si="43"/>
        <v>0.53499999999999992</v>
      </c>
      <c r="K90" s="85">
        <f t="shared" si="35"/>
        <v>0.45999999999999996</v>
      </c>
      <c r="L90" s="84">
        <f t="shared" si="50"/>
        <v>7.4999999999999997E-2</v>
      </c>
      <c r="M90" s="81">
        <f t="shared" si="44"/>
        <v>0.41</v>
      </c>
      <c r="N90" s="85">
        <f t="shared" si="51"/>
        <v>0.45999999999999996</v>
      </c>
      <c r="O90" s="86">
        <f t="shared" si="36"/>
        <v>-0.05</v>
      </c>
      <c r="P90" s="100">
        <f t="shared" si="45"/>
        <v>0.45</v>
      </c>
      <c r="Q90" s="86">
        <f t="shared" si="53"/>
        <v>0.41000000000000003</v>
      </c>
      <c r="R90" s="103">
        <f t="shared" si="53"/>
        <v>0.04</v>
      </c>
      <c r="S90" s="103">
        <f t="shared" si="47"/>
        <v>0.45</v>
      </c>
      <c r="T90" s="103">
        <f t="shared" si="54"/>
        <v>0.41000000000000003</v>
      </c>
      <c r="U90" s="103">
        <f t="shared" si="54"/>
        <v>0.04</v>
      </c>
      <c r="V90">
        <v>-0.05</v>
      </c>
      <c r="W90">
        <v>0</v>
      </c>
      <c r="Z90">
        <f t="shared" si="49"/>
        <v>-0.12</v>
      </c>
      <c r="AA90">
        <v>0</v>
      </c>
      <c r="AB90">
        <v>0</v>
      </c>
      <c r="AC90">
        <v>0</v>
      </c>
    </row>
    <row r="91" spans="1:29" x14ac:dyDescent="0.2">
      <c r="A91" s="80">
        <v>39173</v>
      </c>
      <c r="B91" s="81">
        <f>+[1]Listen!C87</f>
        <v>0</v>
      </c>
      <c r="C91" s="10"/>
      <c r="D91" s="101">
        <f t="shared" si="31"/>
        <v>0.31</v>
      </c>
      <c r="E91" s="83">
        <f t="shared" si="39"/>
        <v>0.3075</v>
      </c>
      <c r="F91" s="88">
        <f t="shared" si="23"/>
        <v>2.5000000000000001E-3</v>
      </c>
      <c r="G91" s="102">
        <f t="shared" si="41"/>
        <v>0.22000000000000006</v>
      </c>
      <c r="H91" s="82">
        <f t="shared" si="20"/>
        <v>0.30500000000000005</v>
      </c>
      <c r="I91" s="83">
        <f t="shared" si="42"/>
        <v>-8.4999999999999992E-2</v>
      </c>
      <c r="J91" s="101">
        <f t="shared" si="43"/>
        <v>0.33000000000000007</v>
      </c>
      <c r="K91" s="82">
        <f t="shared" si="35"/>
        <v>0.30500000000000005</v>
      </c>
      <c r="L91" s="88">
        <f t="shared" si="50"/>
        <v>2.5000000000000001E-2</v>
      </c>
      <c r="M91" s="102">
        <f t="shared" si="44"/>
        <v>0.26000000000000006</v>
      </c>
      <c r="N91" s="82">
        <f t="shared" si="51"/>
        <v>0.30500000000000005</v>
      </c>
      <c r="O91" s="83">
        <f t="shared" si="36"/>
        <v>-4.4999999999999998E-2</v>
      </c>
      <c r="P91" s="101">
        <f t="shared" si="45"/>
        <v>0.33250000000000002</v>
      </c>
      <c r="Q91" s="83">
        <f>+[1]CGT_CNG!N91</f>
        <v>0.32500000000000001</v>
      </c>
      <c r="R91" s="107">
        <f>+[1]CGT_CNG!O91</f>
        <v>7.4999999999999997E-3</v>
      </c>
      <c r="S91" s="107">
        <f t="shared" si="47"/>
        <v>0.1875</v>
      </c>
      <c r="T91" s="107">
        <f>[1]CGT_CNG!E91</f>
        <v>0.17</v>
      </c>
      <c r="U91" s="107">
        <f>[1]CGT_CNG!F91</f>
        <v>1.7500000000000002E-2</v>
      </c>
      <c r="V91">
        <f t="shared" ref="V91:V97" si="55">VLOOKUP(MONTH(A91),tblMthAdj,4,FALSE)</f>
        <v>-4.4999999999999998E-2</v>
      </c>
      <c r="W91">
        <v>0</v>
      </c>
      <c r="Z91">
        <f t="shared" si="49"/>
        <v>-0.04</v>
      </c>
      <c r="AA91">
        <v>0</v>
      </c>
      <c r="AB91">
        <v>0</v>
      </c>
      <c r="AC91">
        <v>0</v>
      </c>
    </row>
    <row r="92" spans="1:29" x14ac:dyDescent="0.2">
      <c r="A92" s="80">
        <v>39203</v>
      </c>
      <c r="B92" s="81">
        <f>+[1]Listen!C88</f>
        <v>0</v>
      </c>
      <c r="C92" s="10"/>
      <c r="D92" s="100">
        <f t="shared" si="31"/>
        <v>0.28999999999999998</v>
      </c>
      <c r="E92" s="86">
        <f t="shared" si="39"/>
        <v>0.28749999999999998</v>
      </c>
      <c r="F92" s="84">
        <f t="shared" si="23"/>
        <v>2.5000000000000001E-3</v>
      </c>
      <c r="G92" s="81">
        <f t="shared" si="41"/>
        <v>0.21500000000000002</v>
      </c>
      <c r="H92" s="85">
        <f t="shared" si="20"/>
        <v>0.28000000000000003</v>
      </c>
      <c r="I92" s="86">
        <f t="shared" si="42"/>
        <v>-6.5000000000000002E-2</v>
      </c>
      <c r="J92" s="100">
        <f t="shared" si="43"/>
        <v>0.30500000000000005</v>
      </c>
      <c r="K92" s="85">
        <f t="shared" si="35"/>
        <v>0.28000000000000003</v>
      </c>
      <c r="L92" s="84">
        <f t="shared" si="50"/>
        <v>2.5000000000000001E-2</v>
      </c>
      <c r="M92" s="81">
        <f t="shared" si="44"/>
        <v>0.24500000000000002</v>
      </c>
      <c r="N92" s="85">
        <f t="shared" si="51"/>
        <v>0.28000000000000003</v>
      </c>
      <c r="O92" s="86">
        <f t="shared" si="36"/>
        <v>-3.5000000000000003E-2</v>
      </c>
      <c r="P92" s="100">
        <f t="shared" si="45"/>
        <v>0.22750000000000001</v>
      </c>
      <c r="Q92" s="86">
        <f>+[1]CGT_CNG!N92</f>
        <v>0.22</v>
      </c>
      <c r="R92" s="103">
        <f>+[1]CGT_CNG!O92</f>
        <v>7.4999999999999997E-3</v>
      </c>
      <c r="S92" s="103">
        <f t="shared" si="47"/>
        <v>0.17500000000000002</v>
      </c>
      <c r="T92" s="103">
        <f>[1]CGT_CNG!E92</f>
        <v>0.16500000000000001</v>
      </c>
      <c r="U92" s="103">
        <f>[1]CGT_CNG!F92</f>
        <v>0.01</v>
      </c>
      <c r="V92">
        <f t="shared" si="55"/>
        <v>-3.5000000000000003E-2</v>
      </c>
      <c r="W92">
        <v>0</v>
      </c>
      <c r="Z92">
        <f t="shared" si="49"/>
        <v>-0.03</v>
      </c>
      <c r="AA92">
        <v>0</v>
      </c>
      <c r="AB92">
        <v>0</v>
      </c>
      <c r="AC92">
        <v>0</v>
      </c>
    </row>
    <row r="93" spans="1:29" x14ac:dyDescent="0.2">
      <c r="A93" s="80">
        <v>39234</v>
      </c>
      <c r="B93" s="81">
        <f>+[1]Listen!C89</f>
        <v>0</v>
      </c>
      <c r="C93" s="10"/>
      <c r="D93" s="100">
        <f t="shared" si="31"/>
        <v>0.29499999999999998</v>
      </c>
      <c r="E93" s="86">
        <f t="shared" si="39"/>
        <v>0.29749999999999999</v>
      </c>
      <c r="F93" s="84">
        <f t="shared" si="23"/>
        <v>-2.5000000000000001E-3</v>
      </c>
      <c r="G93" s="81">
        <f t="shared" si="41"/>
        <v>0.21000000000000002</v>
      </c>
      <c r="H93" s="85">
        <f t="shared" si="20"/>
        <v>0.26500000000000001</v>
      </c>
      <c r="I93" s="86">
        <f t="shared" si="42"/>
        <v>-5.5000000000000007E-2</v>
      </c>
      <c r="J93" s="100">
        <f t="shared" si="43"/>
        <v>0.29000000000000004</v>
      </c>
      <c r="K93" s="85">
        <f t="shared" si="35"/>
        <v>0.26500000000000001</v>
      </c>
      <c r="L93" s="84">
        <f t="shared" si="50"/>
        <v>2.5000000000000001E-2</v>
      </c>
      <c r="M93" s="81">
        <f t="shared" si="44"/>
        <v>0.23</v>
      </c>
      <c r="N93" s="85">
        <f t="shared" si="51"/>
        <v>0.26500000000000001</v>
      </c>
      <c r="O93" s="86">
        <f t="shared" si="36"/>
        <v>-3.5000000000000003E-2</v>
      </c>
      <c r="P93" s="100">
        <f t="shared" si="45"/>
        <v>0.25750000000000001</v>
      </c>
      <c r="Q93" s="86">
        <f>+[1]CGT_CNG!N93</f>
        <v>0.25</v>
      </c>
      <c r="R93" s="103">
        <f>+[1]CGT_CNG!O93</f>
        <v>7.4999999999999997E-3</v>
      </c>
      <c r="S93" s="103">
        <f t="shared" si="47"/>
        <v>0.18250000000000002</v>
      </c>
      <c r="T93" s="103">
        <f>[1]CGT_CNG!E93</f>
        <v>0.17</v>
      </c>
      <c r="U93" s="103">
        <f>[1]CGT_CNG!F93</f>
        <v>1.2500000000000001E-2</v>
      </c>
      <c r="V93">
        <f t="shared" si="55"/>
        <v>-3.5000000000000003E-2</v>
      </c>
      <c r="W93">
        <v>0</v>
      </c>
      <c r="Z93">
        <f t="shared" si="49"/>
        <v>-0.02</v>
      </c>
      <c r="AA93">
        <v>0</v>
      </c>
      <c r="AB93">
        <v>0</v>
      </c>
      <c r="AC93">
        <v>0</v>
      </c>
    </row>
    <row r="94" spans="1:29" x14ac:dyDescent="0.2">
      <c r="A94" s="80">
        <v>39264</v>
      </c>
      <c r="B94" s="81">
        <f>+[1]Listen!C90</f>
        <v>0</v>
      </c>
      <c r="C94" s="10"/>
      <c r="D94" s="100">
        <f t="shared" si="31"/>
        <v>0.31</v>
      </c>
      <c r="E94" s="86">
        <f t="shared" si="39"/>
        <v>0.3125</v>
      </c>
      <c r="F94" s="84">
        <f t="shared" si="23"/>
        <v>-2.5000000000000001E-3</v>
      </c>
      <c r="G94" s="81">
        <f t="shared" si="41"/>
        <v>0.315</v>
      </c>
      <c r="H94" s="85">
        <f t="shared" si="20"/>
        <v>0.33500000000000002</v>
      </c>
      <c r="I94" s="86">
        <f t="shared" si="42"/>
        <v>-0.02</v>
      </c>
      <c r="J94" s="100">
        <f t="shared" si="43"/>
        <v>0.36000000000000004</v>
      </c>
      <c r="K94" s="85">
        <f t="shared" si="35"/>
        <v>0.33500000000000002</v>
      </c>
      <c r="L94" s="84">
        <f t="shared" si="50"/>
        <v>2.5000000000000001E-2</v>
      </c>
      <c r="M94" s="81">
        <f t="shared" si="44"/>
        <v>0.315</v>
      </c>
      <c r="N94" s="85">
        <f t="shared" si="51"/>
        <v>0.33500000000000002</v>
      </c>
      <c r="O94" s="86">
        <f t="shared" si="36"/>
        <v>-0.02</v>
      </c>
      <c r="P94" s="100">
        <f t="shared" si="45"/>
        <v>0.26750000000000002</v>
      </c>
      <c r="Q94" s="86">
        <f>+[1]CGT_CNG!N94</f>
        <v>0.26</v>
      </c>
      <c r="R94" s="103">
        <f>+[1]CGT_CNG!O94</f>
        <v>7.4999999999999997E-3</v>
      </c>
      <c r="S94" s="103">
        <f t="shared" si="47"/>
        <v>0.1875</v>
      </c>
      <c r="T94" s="103">
        <f>[1]CGT_CNG!E94</f>
        <v>0.17499999999999999</v>
      </c>
      <c r="U94" s="103">
        <f>[1]CGT_CNG!F94</f>
        <v>1.2500000000000001E-2</v>
      </c>
      <c r="V94">
        <f t="shared" si="55"/>
        <v>-0.02</v>
      </c>
      <c r="W94">
        <v>0</v>
      </c>
      <c r="Z94">
        <f t="shared" si="49"/>
        <v>0</v>
      </c>
      <c r="AA94">
        <v>0</v>
      </c>
      <c r="AB94">
        <v>0</v>
      </c>
      <c r="AC94">
        <v>0</v>
      </c>
    </row>
    <row r="95" spans="1:29" x14ac:dyDescent="0.2">
      <c r="A95" s="80">
        <v>39295</v>
      </c>
      <c r="B95" s="81">
        <f>+[1]Listen!C91</f>
        <v>0</v>
      </c>
      <c r="C95" s="10"/>
      <c r="D95" s="100">
        <f t="shared" si="31"/>
        <v>0.31</v>
      </c>
      <c r="E95" s="86">
        <f t="shared" si="39"/>
        <v>0.3125</v>
      </c>
      <c r="F95" s="84">
        <f t="shared" si="23"/>
        <v>-2.5000000000000001E-3</v>
      </c>
      <c r="G95" s="81">
        <f t="shared" si="41"/>
        <v>0.315</v>
      </c>
      <c r="H95" s="85">
        <f t="shared" si="20"/>
        <v>0.33500000000000002</v>
      </c>
      <c r="I95" s="86">
        <f t="shared" si="42"/>
        <v>-0.02</v>
      </c>
      <c r="J95" s="100">
        <f t="shared" si="43"/>
        <v>0.35000000000000003</v>
      </c>
      <c r="K95" s="85">
        <f t="shared" si="35"/>
        <v>0.33500000000000002</v>
      </c>
      <c r="L95" s="84">
        <f t="shared" si="50"/>
        <v>1.4999999999999999E-2</v>
      </c>
      <c r="M95" s="81">
        <f t="shared" si="44"/>
        <v>0.315</v>
      </c>
      <c r="N95" s="85">
        <f t="shared" si="51"/>
        <v>0.33500000000000002</v>
      </c>
      <c r="O95" s="86">
        <f t="shared" ref="O95:O158" si="56">V95</f>
        <v>-0.02</v>
      </c>
      <c r="P95" s="100">
        <f t="shared" si="45"/>
        <v>0.26750000000000002</v>
      </c>
      <c r="Q95" s="86">
        <f>+[1]CGT_CNG!N95</f>
        <v>0.26</v>
      </c>
      <c r="R95" s="103">
        <f>+[1]CGT_CNG!O95</f>
        <v>7.4999999999999997E-3</v>
      </c>
      <c r="S95" s="103">
        <f t="shared" si="47"/>
        <v>0.1875</v>
      </c>
      <c r="T95" s="103">
        <f>[1]CGT_CNG!E95</f>
        <v>0.17499999999999999</v>
      </c>
      <c r="U95" s="103">
        <f>[1]CGT_CNG!F95</f>
        <v>1.2500000000000001E-2</v>
      </c>
      <c r="V95">
        <f t="shared" si="55"/>
        <v>-0.02</v>
      </c>
      <c r="W95">
        <v>0</v>
      </c>
      <c r="Z95">
        <f t="shared" si="49"/>
        <v>0</v>
      </c>
      <c r="AA95">
        <v>0</v>
      </c>
      <c r="AB95">
        <v>0</v>
      </c>
      <c r="AC95">
        <v>0</v>
      </c>
    </row>
    <row r="96" spans="1:29" x14ac:dyDescent="0.2">
      <c r="A96" s="80">
        <v>39326</v>
      </c>
      <c r="B96" s="81">
        <f>+[1]Listen!C92</f>
        <v>0</v>
      </c>
      <c r="C96" s="10"/>
      <c r="D96" s="100">
        <f t="shared" si="31"/>
        <v>0.28499999999999998</v>
      </c>
      <c r="E96" s="86">
        <f t="shared" si="39"/>
        <v>0.28749999999999998</v>
      </c>
      <c r="F96" s="84">
        <f t="shared" si="23"/>
        <v>-2.5000000000000001E-3</v>
      </c>
      <c r="G96" s="81">
        <f t="shared" si="41"/>
        <v>0.20499999999999999</v>
      </c>
      <c r="H96" s="85">
        <f t="shared" si="20"/>
        <v>0.245</v>
      </c>
      <c r="I96" s="86">
        <f t="shared" si="42"/>
        <v>-0.04</v>
      </c>
      <c r="J96" s="100">
        <f t="shared" si="43"/>
        <v>0.26</v>
      </c>
      <c r="K96" s="85">
        <f t="shared" si="35"/>
        <v>0.245</v>
      </c>
      <c r="L96" s="84">
        <f t="shared" si="50"/>
        <v>1.4999999999999999E-2</v>
      </c>
      <c r="M96" s="81">
        <f t="shared" si="44"/>
        <v>0.22500000000000001</v>
      </c>
      <c r="N96" s="85">
        <f t="shared" si="51"/>
        <v>0.245</v>
      </c>
      <c r="O96" s="86">
        <f t="shared" si="56"/>
        <v>-0.02</v>
      </c>
      <c r="P96" s="100">
        <f t="shared" si="45"/>
        <v>0.22750000000000001</v>
      </c>
      <c r="Q96" s="86">
        <f>+[1]CGT_CNG!N96</f>
        <v>0.22</v>
      </c>
      <c r="R96" s="103">
        <f>+[1]CGT_CNG!O96</f>
        <v>7.4999999999999997E-3</v>
      </c>
      <c r="S96" s="103">
        <f t="shared" si="47"/>
        <v>0.17750000000000002</v>
      </c>
      <c r="T96" s="103">
        <f>[1]CGT_CNG!E96</f>
        <v>0.16500000000000001</v>
      </c>
      <c r="U96" s="103">
        <f>[1]CGT_CNG!F96</f>
        <v>1.2500000000000001E-2</v>
      </c>
      <c r="V96">
        <f t="shared" si="55"/>
        <v>-0.02</v>
      </c>
      <c r="W96">
        <v>0</v>
      </c>
      <c r="Z96">
        <f t="shared" si="49"/>
        <v>-0.02</v>
      </c>
      <c r="AA96">
        <v>0</v>
      </c>
      <c r="AB96">
        <v>0</v>
      </c>
      <c r="AC96">
        <v>0</v>
      </c>
    </row>
    <row r="97" spans="1:29" x14ac:dyDescent="0.2">
      <c r="A97" s="80">
        <v>39356</v>
      </c>
      <c r="B97" s="81">
        <f>+[1]Listen!C93</f>
        <v>0</v>
      </c>
      <c r="C97" s="10"/>
      <c r="D97" s="100">
        <f t="shared" si="31"/>
        <v>0.34250000000000003</v>
      </c>
      <c r="E97" s="86">
        <f t="shared" si="39"/>
        <v>0.34750000000000003</v>
      </c>
      <c r="F97" s="84">
        <f t="shared" si="23"/>
        <v>-5.0000000000000001E-3</v>
      </c>
      <c r="G97" s="81">
        <f t="shared" si="41"/>
        <v>0.18000000000000002</v>
      </c>
      <c r="H97" s="85">
        <f t="shared" si="20"/>
        <v>0.26500000000000001</v>
      </c>
      <c r="I97" s="86">
        <f t="shared" si="42"/>
        <v>-8.4999999999999992E-2</v>
      </c>
      <c r="J97" s="100">
        <f t="shared" si="43"/>
        <v>0.27500000000000002</v>
      </c>
      <c r="K97" s="85">
        <f t="shared" si="35"/>
        <v>0.26500000000000001</v>
      </c>
      <c r="L97" s="84">
        <f t="shared" si="50"/>
        <v>9.9999999999999985E-3</v>
      </c>
      <c r="M97" s="81">
        <f t="shared" si="44"/>
        <v>0.21000000000000002</v>
      </c>
      <c r="N97" s="85">
        <f t="shared" si="51"/>
        <v>0.26500000000000001</v>
      </c>
      <c r="O97" s="86">
        <f t="shared" si="56"/>
        <v>-5.5E-2</v>
      </c>
      <c r="P97" s="100">
        <f t="shared" si="45"/>
        <v>0.25750000000000001</v>
      </c>
      <c r="Q97" s="86">
        <f>+[1]CGT_CNG!N97</f>
        <v>0.25</v>
      </c>
      <c r="R97" s="103">
        <f>+[1]CGT_CNG!O97</f>
        <v>7.4999999999999997E-3</v>
      </c>
      <c r="S97" s="103">
        <f t="shared" si="47"/>
        <v>0.185</v>
      </c>
      <c r="T97" s="103">
        <f>[1]CGT_CNG!E97</f>
        <v>0.17249999999999999</v>
      </c>
      <c r="U97" s="103">
        <f>[1]CGT_CNG!F97</f>
        <v>1.2500000000000001E-2</v>
      </c>
      <c r="V97">
        <f t="shared" si="55"/>
        <v>-5.5E-2</v>
      </c>
      <c r="W97">
        <v>0</v>
      </c>
      <c r="Z97">
        <f t="shared" si="49"/>
        <v>-0.03</v>
      </c>
      <c r="AA97">
        <v>0</v>
      </c>
      <c r="AB97">
        <v>0</v>
      </c>
      <c r="AC97">
        <v>0</v>
      </c>
    </row>
    <row r="98" spans="1:29" x14ac:dyDescent="0.2">
      <c r="A98" s="80">
        <v>39387</v>
      </c>
      <c r="B98" s="81">
        <f>+[1]Listen!C94</f>
        <v>0</v>
      </c>
      <c r="C98" s="10"/>
      <c r="D98" s="101">
        <f t="shared" si="31"/>
        <v>0.38</v>
      </c>
      <c r="E98" s="83">
        <f t="shared" si="39"/>
        <v>0.34</v>
      </c>
      <c r="F98" s="88">
        <f t="shared" si="23"/>
        <v>0.04</v>
      </c>
      <c r="G98" s="102">
        <f t="shared" si="41"/>
        <v>0.27000000000000007</v>
      </c>
      <c r="H98" s="82">
        <f t="shared" si="20"/>
        <v>0.44000000000000006</v>
      </c>
      <c r="I98" s="83">
        <f t="shared" si="42"/>
        <v>-0.16999999999999998</v>
      </c>
      <c r="J98" s="101">
        <f t="shared" si="43"/>
        <v>0.5</v>
      </c>
      <c r="K98" s="82">
        <f t="shared" si="35"/>
        <v>0.44000000000000006</v>
      </c>
      <c r="L98" s="88">
        <f t="shared" si="50"/>
        <v>0.06</v>
      </c>
      <c r="M98" s="102">
        <f t="shared" si="44"/>
        <v>0.39000000000000007</v>
      </c>
      <c r="N98" s="82">
        <f t="shared" si="51"/>
        <v>0.44000000000000006</v>
      </c>
      <c r="O98" s="83">
        <f t="shared" si="56"/>
        <v>-0.05</v>
      </c>
      <c r="P98" s="101">
        <f t="shared" si="45"/>
        <v>0.38</v>
      </c>
      <c r="Q98" s="83">
        <f t="shared" ref="Q98:R102" si="57">E98</f>
        <v>0.34</v>
      </c>
      <c r="R98" s="107">
        <f t="shared" si="57"/>
        <v>0.04</v>
      </c>
      <c r="S98" s="107">
        <f t="shared" si="47"/>
        <v>0.38</v>
      </c>
      <c r="T98" s="107">
        <f t="shared" ref="T98:U102" si="58">E98</f>
        <v>0.34</v>
      </c>
      <c r="U98" s="107">
        <f t="shared" si="58"/>
        <v>0.04</v>
      </c>
      <c r="V98">
        <v>-0.05</v>
      </c>
      <c r="W98">
        <v>0</v>
      </c>
      <c r="Z98">
        <f t="shared" si="49"/>
        <v>-0.12</v>
      </c>
      <c r="AA98">
        <v>0</v>
      </c>
      <c r="AB98">
        <v>0</v>
      </c>
      <c r="AC98">
        <v>0</v>
      </c>
    </row>
    <row r="99" spans="1:29" x14ac:dyDescent="0.2">
      <c r="A99" s="80">
        <v>39417</v>
      </c>
      <c r="B99" s="81">
        <f>+[1]Listen!C95</f>
        <v>0</v>
      </c>
      <c r="C99" s="10"/>
      <c r="D99" s="100">
        <f t="shared" si="31"/>
        <v>0.69500000000000006</v>
      </c>
      <c r="E99" s="86">
        <f t="shared" ref="E99:E130" si="59">E87+Y99+AA99</f>
        <v>0.65500000000000003</v>
      </c>
      <c r="F99" s="84">
        <f t="shared" si="23"/>
        <v>0.04</v>
      </c>
      <c r="G99" s="81">
        <f t="shared" si="41"/>
        <v>0.85</v>
      </c>
      <c r="H99" s="85">
        <f t="shared" si="20"/>
        <v>0.98</v>
      </c>
      <c r="I99" s="86">
        <f t="shared" si="42"/>
        <v>-0.13</v>
      </c>
      <c r="J99" s="100">
        <f t="shared" si="43"/>
        <v>1.0900000000000001</v>
      </c>
      <c r="K99" s="85">
        <f t="shared" si="35"/>
        <v>0.98</v>
      </c>
      <c r="L99" s="84">
        <f t="shared" si="50"/>
        <v>0.11</v>
      </c>
      <c r="M99" s="81">
        <f t="shared" si="44"/>
        <v>0.92999999999999994</v>
      </c>
      <c r="N99" s="85">
        <f t="shared" si="51"/>
        <v>0.98</v>
      </c>
      <c r="O99" s="86">
        <f t="shared" si="56"/>
        <v>-0.05</v>
      </c>
      <c r="P99" s="100">
        <f t="shared" si="45"/>
        <v>0.69500000000000006</v>
      </c>
      <c r="Q99" s="86">
        <f t="shared" si="57"/>
        <v>0.65500000000000003</v>
      </c>
      <c r="R99" s="103">
        <f t="shared" si="57"/>
        <v>0.04</v>
      </c>
      <c r="S99" s="103">
        <f t="shared" si="47"/>
        <v>0.69500000000000006</v>
      </c>
      <c r="T99" s="103">
        <f t="shared" si="58"/>
        <v>0.65500000000000003</v>
      </c>
      <c r="U99" s="103">
        <f t="shared" si="58"/>
        <v>0.04</v>
      </c>
      <c r="V99">
        <v>-0.05</v>
      </c>
      <c r="W99">
        <v>0</v>
      </c>
      <c r="Z99">
        <f t="shared" si="49"/>
        <v>-0.08</v>
      </c>
      <c r="AA99">
        <v>0</v>
      </c>
      <c r="AB99">
        <v>0</v>
      </c>
      <c r="AC99">
        <v>0</v>
      </c>
    </row>
    <row r="100" spans="1:29" x14ac:dyDescent="0.2">
      <c r="A100" s="80">
        <v>39448</v>
      </c>
      <c r="B100" s="81">
        <f>+[1]Listen!C96</f>
        <v>0</v>
      </c>
      <c r="C100" s="10"/>
      <c r="D100" s="100">
        <f t="shared" si="31"/>
        <v>0.93500000000000005</v>
      </c>
      <c r="E100" s="86">
        <f t="shared" si="59"/>
        <v>0.89500000000000002</v>
      </c>
      <c r="F100" s="84">
        <f t="shared" si="23"/>
        <v>0.04</v>
      </c>
      <c r="G100" s="81">
        <f t="shared" si="41"/>
        <v>1.35</v>
      </c>
      <c r="H100" s="85">
        <f t="shared" si="20"/>
        <v>1.6</v>
      </c>
      <c r="I100" s="86">
        <f t="shared" si="42"/>
        <v>-0.25</v>
      </c>
      <c r="J100" s="100">
        <f t="shared" si="43"/>
        <v>1.8900000000000001</v>
      </c>
      <c r="K100" s="85">
        <f t="shared" si="35"/>
        <v>1.6</v>
      </c>
      <c r="L100" s="84">
        <f t="shared" si="50"/>
        <v>0.28999999999999998</v>
      </c>
      <c r="M100" s="81">
        <f t="shared" si="44"/>
        <v>1.4000000000000001</v>
      </c>
      <c r="N100" s="85">
        <f t="shared" si="51"/>
        <v>1.6</v>
      </c>
      <c r="O100" s="86">
        <f t="shared" si="56"/>
        <v>-0.2</v>
      </c>
      <c r="P100" s="100">
        <f t="shared" si="45"/>
        <v>0.93500000000000005</v>
      </c>
      <c r="Q100" s="86">
        <f t="shared" si="57"/>
        <v>0.89500000000000002</v>
      </c>
      <c r="R100" s="103">
        <f t="shared" si="57"/>
        <v>0.04</v>
      </c>
      <c r="S100" s="103">
        <f t="shared" si="47"/>
        <v>0.93500000000000005</v>
      </c>
      <c r="T100" s="103">
        <f t="shared" si="58"/>
        <v>0.89500000000000002</v>
      </c>
      <c r="U100" s="103">
        <f t="shared" si="58"/>
        <v>0.04</v>
      </c>
      <c r="V100">
        <v>-0.2</v>
      </c>
      <c r="W100">
        <v>0</v>
      </c>
      <c r="Z100">
        <f t="shared" si="49"/>
        <v>-0.05</v>
      </c>
      <c r="AA100">
        <v>0</v>
      </c>
      <c r="AB100">
        <v>0</v>
      </c>
      <c r="AC100">
        <v>0</v>
      </c>
    </row>
    <row r="101" spans="1:29" x14ac:dyDescent="0.2">
      <c r="A101" s="80">
        <v>39479</v>
      </c>
      <c r="B101" s="81">
        <f>+[1]Listen!C97</f>
        <v>0</v>
      </c>
      <c r="C101" s="10"/>
      <c r="D101" s="100">
        <f t="shared" si="31"/>
        <v>0.91500000000000004</v>
      </c>
      <c r="E101" s="86">
        <f t="shared" si="59"/>
        <v>0.875</v>
      </c>
      <c r="F101" s="84">
        <f t="shared" si="23"/>
        <v>0.04</v>
      </c>
      <c r="G101" s="81">
        <f t="shared" si="41"/>
        <v>1.32</v>
      </c>
      <c r="H101" s="85">
        <f t="shared" si="20"/>
        <v>1.6</v>
      </c>
      <c r="I101" s="86">
        <f t="shared" si="42"/>
        <v>-0.28000000000000003</v>
      </c>
      <c r="J101" s="100">
        <f t="shared" si="43"/>
        <v>1.8900000000000001</v>
      </c>
      <c r="K101" s="85">
        <f t="shared" si="35"/>
        <v>1.6</v>
      </c>
      <c r="L101" s="84">
        <f t="shared" si="50"/>
        <v>0.28999999999999998</v>
      </c>
      <c r="M101" s="81">
        <f t="shared" si="44"/>
        <v>1.4000000000000001</v>
      </c>
      <c r="N101" s="85">
        <f t="shared" si="51"/>
        <v>1.6</v>
      </c>
      <c r="O101" s="86">
        <f t="shared" si="56"/>
        <v>-0.2</v>
      </c>
      <c r="P101" s="100">
        <f t="shared" si="45"/>
        <v>0.91500000000000004</v>
      </c>
      <c r="Q101" s="86">
        <f t="shared" si="57"/>
        <v>0.875</v>
      </c>
      <c r="R101" s="103">
        <f t="shared" si="57"/>
        <v>0.04</v>
      </c>
      <c r="S101" s="103">
        <f t="shared" si="47"/>
        <v>0.91500000000000004</v>
      </c>
      <c r="T101" s="103">
        <f t="shared" si="58"/>
        <v>0.875</v>
      </c>
      <c r="U101" s="103">
        <f t="shared" si="58"/>
        <v>0.04</v>
      </c>
      <c r="V101">
        <v>-0.2</v>
      </c>
      <c r="W101">
        <v>0</v>
      </c>
      <c r="Z101">
        <f t="shared" si="49"/>
        <v>-0.08</v>
      </c>
      <c r="AA101">
        <v>0</v>
      </c>
      <c r="AB101">
        <v>0</v>
      </c>
      <c r="AC101">
        <v>0</v>
      </c>
    </row>
    <row r="102" spans="1:29" x14ac:dyDescent="0.2">
      <c r="A102" s="80">
        <v>39508</v>
      </c>
      <c r="B102" s="81">
        <f>+[1]Listen!C98</f>
        <v>0</v>
      </c>
      <c r="C102" s="10"/>
      <c r="D102" s="100">
        <f t="shared" si="31"/>
        <v>0.45</v>
      </c>
      <c r="E102" s="86">
        <f t="shared" si="59"/>
        <v>0.41000000000000003</v>
      </c>
      <c r="F102" s="84">
        <f t="shared" si="23"/>
        <v>0.04</v>
      </c>
      <c r="G102" s="81">
        <f t="shared" si="41"/>
        <v>0.28999999999999998</v>
      </c>
      <c r="H102" s="85">
        <f t="shared" si="20"/>
        <v>0.45999999999999996</v>
      </c>
      <c r="I102" s="86">
        <f t="shared" si="42"/>
        <v>-0.16999999999999998</v>
      </c>
      <c r="J102" s="100">
        <f t="shared" si="43"/>
        <v>0.53499999999999992</v>
      </c>
      <c r="K102" s="85">
        <f t="shared" si="35"/>
        <v>0.45999999999999996</v>
      </c>
      <c r="L102" s="84">
        <f t="shared" si="50"/>
        <v>7.4999999999999997E-2</v>
      </c>
      <c r="M102" s="81">
        <f t="shared" si="44"/>
        <v>0.41</v>
      </c>
      <c r="N102" s="85">
        <f t="shared" si="51"/>
        <v>0.45999999999999996</v>
      </c>
      <c r="O102" s="86">
        <f t="shared" si="56"/>
        <v>-0.05</v>
      </c>
      <c r="P102" s="100">
        <f t="shared" si="45"/>
        <v>0.45</v>
      </c>
      <c r="Q102" s="86">
        <f t="shared" si="57"/>
        <v>0.41000000000000003</v>
      </c>
      <c r="R102" s="103">
        <f t="shared" si="57"/>
        <v>0.04</v>
      </c>
      <c r="S102" s="103">
        <f t="shared" si="47"/>
        <v>0.45</v>
      </c>
      <c r="T102" s="103">
        <f t="shared" si="58"/>
        <v>0.41000000000000003</v>
      </c>
      <c r="U102" s="103">
        <f t="shared" si="58"/>
        <v>0.04</v>
      </c>
      <c r="V102">
        <v>-0.05</v>
      </c>
      <c r="W102">
        <v>0</v>
      </c>
      <c r="Z102">
        <f t="shared" si="49"/>
        <v>-0.12</v>
      </c>
      <c r="AA102">
        <v>0</v>
      </c>
      <c r="AB102">
        <v>0</v>
      </c>
      <c r="AC102">
        <v>0</v>
      </c>
    </row>
    <row r="103" spans="1:29" x14ac:dyDescent="0.2">
      <c r="A103" s="80">
        <v>39539</v>
      </c>
      <c r="B103" s="81">
        <f>+[1]Listen!C99</f>
        <v>0</v>
      </c>
      <c r="C103" s="10"/>
      <c r="D103" s="101">
        <f t="shared" si="31"/>
        <v>0.31</v>
      </c>
      <c r="E103" s="83">
        <f t="shared" si="59"/>
        <v>0.3075</v>
      </c>
      <c r="F103" s="88">
        <f t="shared" si="23"/>
        <v>2.5000000000000001E-3</v>
      </c>
      <c r="G103" s="102">
        <f t="shared" si="41"/>
        <v>0.22000000000000006</v>
      </c>
      <c r="H103" s="82">
        <f t="shared" ref="H103:H166" si="60">K103</f>
        <v>0.30500000000000005</v>
      </c>
      <c r="I103" s="83">
        <f t="shared" si="42"/>
        <v>-8.4999999999999992E-2</v>
      </c>
      <c r="J103" s="101">
        <f t="shared" si="43"/>
        <v>0.33000000000000007</v>
      </c>
      <c r="K103" s="82">
        <f t="shared" si="35"/>
        <v>0.30500000000000005</v>
      </c>
      <c r="L103" s="88">
        <f t="shared" si="50"/>
        <v>2.5000000000000001E-2</v>
      </c>
      <c r="M103" s="102">
        <f t="shared" si="44"/>
        <v>0.26000000000000006</v>
      </c>
      <c r="N103" s="82">
        <f t="shared" si="51"/>
        <v>0.30500000000000005</v>
      </c>
      <c r="O103" s="83">
        <f t="shared" si="56"/>
        <v>-4.4999999999999998E-2</v>
      </c>
      <c r="P103" s="101">
        <f t="shared" si="45"/>
        <v>0.33250000000000002</v>
      </c>
      <c r="Q103" s="83">
        <f>+[1]CGT_CNG!N103</f>
        <v>0.32500000000000001</v>
      </c>
      <c r="R103" s="107">
        <f>+[1]CGT_CNG!O103</f>
        <v>7.4999999999999997E-3</v>
      </c>
      <c r="S103" s="107">
        <f t="shared" si="47"/>
        <v>0.1875</v>
      </c>
      <c r="T103" s="107">
        <f>[1]CGT_CNG!E103</f>
        <v>0.17</v>
      </c>
      <c r="U103" s="107">
        <f>[1]CGT_CNG!F103</f>
        <v>1.7500000000000002E-2</v>
      </c>
      <c r="V103">
        <f t="shared" ref="V103:V109" si="61">VLOOKUP(MONTH(A103),tblMthAdj,4,FALSE)</f>
        <v>-4.4999999999999998E-2</v>
      </c>
      <c r="W103">
        <v>0</v>
      </c>
      <c r="Z103">
        <f t="shared" si="49"/>
        <v>-0.04</v>
      </c>
      <c r="AA103">
        <v>0</v>
      </c>
      <c r="AB103">
        <v>0</v>
      </c>
      <c r="AC103">
        <v>0</v>
      </c>
    </row>
    <row r="104" spans="1:29" x14ac:dyDescent="0.2">
      <c r="A104" s="80">
        <v>39569</v>
      </c>
      <c r="B104" s="81">
        <f>+[1]Listen!C100</f>
        <v>0</v>
      </c>
      <c r="C104" s="10"/>
      <c r="D104" s="100">
        <f t="shared" si="31"/>
        <v>0.28999999999999998</v>
      </c>
      <c r="E104" s="86">
        <f t="shared" si="59"/>
        <v>0.28749999999999998</v>
      </c>
      <c r="F104" s="84">
        <f t="shared" si="23"/>
        <v>2.5000000000000001E-3</v>
      </c>
      <c r="G104" s="81">
        <f t="shared" si="41"/>
        <v>0.21500000000000002</v>
      </c>
      <c r="H104" s="85">
        <f t="shared" si="60"/>
        <v>0.28000000000000003</v>
      </c>
      <c r="I104" s="86">
        <f t="shared" si="42"/>
        <v>-6.5000000000000002E-2</v>
      </c>
      <c r="J104" s="100">
        <f t="shared" si="43"/>
        <v>0.30500000000000005</v>
      </c>
      <c r="K104" s="85">
        <f t="shared" si="35"/>
        <v>0.28000000000000003</v>
      </c>
      <c r="L104" s="84">
        <f t="shared" si="50"/>
        <v>2.5000000000000001E-2</v>
      </c>
      <c r="M104" s="81">
        <f t="shared" si="44"/>
        <v>0.24500000000000002</v>
      </c>
      <c r="N104" s="85">
        <f t="shared" si="51"/>
        <v>0.28000000000000003</v>
      </c>
      <c r="O104" s="86">
        <f t="shared" si="56"/>
        <v>-3.5000000000000003E-2</v>
      </c>
      <c r="P104" s="100">
        <f t="shared" si="45"/>
        <v>0.22750000000000001</v>
      </c>
      <c r="Q104" s="86">
        <f>+[1]CGT_CNG!N104</f>
        <v>0.22</v>
      </c>
      <c r="R104" s="103">
        <f>+[1]CGT_CNG!O104</f>
        <v>7.4999999999999997E-3</v>
      </c>
      <c r="S104" s="103">
        <f t="shared" si="47"/>
        <v>0.17500000000000002</v>
      </c>
      <c r="T104" s="103">
        <f>[1]CGT_CNG!E104</f>
        <v>0.16500000000000001</v>
      </c>
      <c r="U104" s="103">
        <f>[1]CGT_CNG!F104</f>
        <v>0.01</v>
      </c>
      <c r="V104">
        <f t="shared" si="61"/>
        <v>-3.5000000000000003E-2</v>
      </c>
      <c r="W104">
        <v>0</v>
      </c>
      <c r="Z104">
        <f t="shared" si="49"/>
        <v>-0.03</v>
      </c>
      <c r="AA104">
        <v>0</v>
      </c>
      <c r="AB104">
        <v>0</v>
      </c>
      <c r="AC104">
        <v>0</v>
      </c>
    </row>
    <row r="105" spans="1:29" x14ac:dyDescent="0.2">
      <c r="A105" s="80">
        <v>39600</v>
      </c>
      <c r="B105" s="81">
        <f>+[1]Listen!C101</f>
        <v>0</v>
      </c>
      <c r="C105" s="10"/>
      <c r="D105" s="100">
        <f t="shared" si="31"/>
        <v>0.29499999999999998</v>
      </c>
      <c r="E105" s="86">
        <f t="shared" si="59"/>
        <v>0.29749999999999999</v>
      </c>
      <c r="F105" s="84">
        <f t="shared" si="23"/>
        <v>-2.5000000000000001E-3</v>
      </c>
      <c r="G105" s="81">
        <f t="shared" si="41"/>
        <v>0.21000000000000002</v>
      </c>
      <c r="H105" s="85">
        <f t="shared" si="60"/>
        <v>0.26500000000000001</v>
      </c>
      <c r="I105" s="86">
        <f t="shared" si="42"/>
        <v>-5.5000000000000007E-2</v>
      </c>
      <c r="J105" s="100">
        <f t="shared" si="43"/>
        <v>0.29000000000000004</v>
      </c>
      <c r="K105" s="85">
        <f t="shared" si="35"/>
        <v>0.26500000000000001</v>
      </c>
      <c r="L105" s="84">
        <f t="shared" si="50"/>
        <v>2.5000000000000001E-2</v>
      </c>
      <c r="M105" s="81">
        <f t="shared" si="44"/>
        <v>0.23</v>
      </c>
      <c r="N105" s="85">
        <f t="shared" si="51"/>
        <v>0.26500000000000001</v>
      </c>
      <c r="O105" s="86">
        <f t="shared" si="56"/>
        <v>-3.5000000000000003E-2</v>
      </c>
      <c r="P105" s="100">
        <f t="shared" si="45"/>
        <v>0.25750000000000001</v>
      </c>
      <c r="Q105" s="86">
        <f>+[1]CGT_CNG!N105</f>
        <v>0.25</v>
      </c>
      <c r="R105" s="103">
        <f>+[1]CGT_CNG!O105</f>
        <v>7.4999999999999997E-3</v>
      </c>
      <c r="S105" s="103">
        <f t="shared" si="47"/>
        <v>0.18250000000000002</v>
      </c>
      <c r="T105" s="103">
        <f>[1]CGT_CNG!E105</f>
        <v>0.17</v>
      </c>
      <c r="U105" s="103">
        <f>[1]CGT_CNG!F105</f>
        <v>1.2500000000000001E-2</v>
      </c>
      <c r="V105">
        <f t="shared" si="61"/>
        <v>-3.5000000000000003E-2</v>
      </c>
      <c r="W105">
        <v>0</v>
      </c>
      <c r="Z105">
        <f t="shared" si="49"/>
        <v>-0.02</v>
      </c>
      <c r="AA105">
        <v>0</v>
      </c>
      <c r="AB105">
        <v>0</v>
      </c>
      <c r="AC105">
        <v>0</v>
      </c>
    </row>
    <row r="106" spans="1:29" x14ac:dyDescent="0.2">
      <c r="A106" s="80">
        <v>39630</v>
      </c>
      <c r="B106" s="81">
        <f>+[1]Listen!C102</f>
        <v>0</v>
      </c>
      <c r="C106" s="10"/>
      <c r="D106" s="100">
        <f t="shared" si="31"/>
        <v>0.31</v>
      </c>
      <c r="E106" s="86">
        <f t="shared" si="59"/>
        <v>0.3125</v>
      </c>
      <c r="F106" s="84">
        <f t="shared" si="23"/>
        <v>-2.5000000000000001E-3</v>
      </c>
      <c r="G106" s="81">
        <f t="shared" si="41"/>
        <v>0.315</v>
      </c>
      <c r="H106" s="85">
        <f t="shared" si="60"/>
        <v>0.33500000000000002</v>
      </c>
      <c r="I106" s="86">
        <f t="shared" si="42"/>
        <v>-0.02</v>
      </c>
      <c r="J106" s="100">
        <f t="shared" ref="J106:J137" si="62">K106+L106</f>
        <v>0.36000000000000004</v>
      </c>
      <c r="K106" s="85">
        <f t="shared" si="35"/>
        <v>0.33500000000000002</v>
      </c>
      <c r="L106" s="84">
        <f t="shared" si="50"/>
        <v>2.5000000000000001E-2</v>
      </c>
      <c r="M106" s="81">
        <f t="shared" si="44"/>
        <v>0.315</v>
      </c>
      <c r="N106" s="85">
        <f t="shared" si="51"/>
        <v>0.33500000000000002</v>
      </c>
      <c r="O106" s="86">
        <f t="shared" si="56"/>
        <v>-0.02</v>
      </c>
      <c r="P106" s="100">
        <f t="shared" si="45"/>
        <v>0.26750000000000002</v>
      </c>
      <c r="Q106" s="86">
        <f>+[1]CGT_CNG!N106</f>
        <v>0.26</v>
      </c>
      <c r="R106" s="103">
        <f>+[1]CGT_CNG!O106</f>
        <v>7.4999999999999997E-3</v>
      </c>
      <c r="S106" s="103">
        <f t="shared" si="47"/>
        <v>0.1875</v>
      </c>
      <c r="T106" s="103">
        <f>[1]CGT_CNG!E106</f>
        <v>0.17499999999999999</v>
      </c>
      <c r="U106" s="103">
        <f>[1]CGT_CNG!F106</f>
        <v>1.2500000000000001E-2</v>
      </c>
      <c r="V106">
        <f t="shared" si="61"/>
        <v>-0.02</v>
      </c>
      <c r="W106">
        <v>0</v>
      </c>
      <c r="Z106">
        <f t="shared" si="49"/>
        <v>0</v>
      </c>
      <c r="AA106">
        <v>0</v>
      </c>
      <c r="AB106">
        <v>0</v>
      </c>
      <c r="AC106">
        <v>0</v>
      </c>
    </row>
    <row r="107" spans="1:29" x14ac:dyDescent="0.2">
      <c r="A107" s="80">
        <v>39661</v>
      </c>
      <c r="B107" s="81">
        <f>+[1]Listen!C103</f>
        <v>0</v>
      </c>
      <c r="C107" s="10"/>
      <c r="D107" s="100">
        <f t="shared" si="31"/>
        <v>0.31</v>
      </c>
      <c r="E107" s="86">
        <f t="shared" si="59"/>
        <v>0.3125</v>
      </c>
      <c r="F107" s="84">
        <f t="shared" ref="F107:F170" si="63">F95</f>
        <v>-2.5000000000000001E-3</v>
      </c>
      <c r="G107" s="81">
        <f t="shared" si="41"/>
        <v>0.315</v>
      </c>
      <c r="H107" s="85">
        <f t="shared" si="60"/>
        <v>0.33500000000000002</v>
      </c>
      <c r="I107" s="86">
        <f t="shared" si="42"/>
        <v>-0.02</v>
      </c>
      <c r="J107" s="100">
        <f t="shared" si="62"/>
        <v>0.35000000000000003</v>
      </c>
      <c r="K107" s="85">
        <f t="shared" si="35"/>
        <v>0.33500000000000002</v>
      </c>
      <c r="L107" s="84">
        <f t="shared" ref="L107:L138" si="64">L95</f>
        <v>1.4999999999999999E-2</v>
      </c>
      <c r="M107" s="81">
        <f t="shared" si="44"/>
        <v>0.315</v>
      </c>
      <c r="N107" s="85">
        <f t="shared" si="51"/>
        <v>0.33500000000000002</v>
      </c>
      <c r="O107" s="86">
        <f t="shared" si="56"/>
        <v>-0.02</v>
      </c>
      <c r="P107" s="100">
        <f t="shared" si="45"/>
        <v>0.26750000000000002</v>
      </c>
      <c r="Q107" s="86">
        <f>+[1]CGT_CNG!N107</f>
        <v>0.26</v>
      </c>
      <c r="R107" s="103">
        <f>+[1]CGT_CNG!O107</f>
        <v>7.4999999999999997E-3</v>
      </c>
      <c r="S107" s="103">
        <f t="shared" si="47"/>
        <v>0.1875</v>
      </c>
      <c r="T107" s="103">
        <f>[1]CGT_CNG!E107</f>
        <v>0.17499999999999999</v>
      </c>
      <c r="U107" s="103">
        <f>[1]CGT_CNG!F107</f>
        <v>1.2500000000000001E-2</v>
      </c>
      <c r="V107">
        <f t="shared" si="61"/>
        <v>-0.02</v>
      </c>
      <c r="W107">
        <v>0</v>
      </c>
      <c r="Z107">
        <f t="shared" si="49"/>
        <v>0</v>
      </c>
      <c r="AA107">
        <v>0</v>
      </c>
      <c r="AB107">
        <v>0</v>
      </c>
      <c r="AC107">
        <v>0</v>
      </c>
    </row>
    <row r="108" spans="1:29" x14ac:dyDescent="0.2">
      <c r="A108" s="80">
        <v>39692</v>
      </c>
      <c r="B108" s="81">
        <f>+[1]Listen!C104</f>
        <v>0</v>
      </c>
      <c r="C108" s="10"/>
      <c r="D108" s="100">
        <f t="shared" si="31"/>
        <v>0.28499999999999998</v>
      </c>
      <c r="E108" s="86">
        <f t="shared" si="59"/>
        <v>0.28749999999999998</v>
      </c>
      <c r="F108" s="84">
        <f t="shared" si="63"/>
        <v>-2.5000000000000001E-3</v>
      </c>
      <c r="G108" s="81">
        <f t="shared" si="41"/>
        <v>0.20499999999999999</v>
      </c>
      <c r="H108" s="85">
        <f t="shared" si="60"/>
        <v>0.245</v>
      </c>
      <c r="I108" s="86">
        <f t="shared" si="42"/>
        <v>-0.04</v>
      </c>
      <c r="J108" s="100">
        <f t="shared" si="62"/>
        <v>0.26</v>
      </c>
      <c r="K108" s="85">
        <f t="shared" si="35"/>
        <v>0.245</v>
      </c>
      <c r="L108" s="84">
        <f t="shared" si="64"/>
        <v>1.4999999999999999E-2</v>
      </c>
      <c r="M108" s="81">
        <f t="shared" si="44"/>
        <v>0.22500000000000001</v>
      </c>
      <c r="N108" s="85">
        <f t="shared" si="51"/>
        <v>0.245</v>
      </c>
      <c r="O108" s="86">
        <f t="shared" si="56"/>
        <v>-0.02</v>
      </c>
      <c r="P108" s="100">
        <f t="shared" si="45"/>
        <v>0.22750000000000001</v>
      </c>
      <c r="Q108" s="86">
        <f>+[1]CGT_CNG!N108</f>
        <v>0.22</v>
      </c>
      <c r="R108" s="103">
        <f>+[1]CGT_CNG!O108</f>
        <v>7.4999999999999997E-3</v>
      </c>
      <c r="S108" s="103">
        <f t="shared" si="47"/>
        <v>0.17750000000000002</v>
      </c>
      <c r="T108" s="103">
        <f>[1]CGT_CNG!E108</f>
        <v>0.16500000000000001</v>
      </c>
      <c r="U108" s="103">
        <f>[1]CGT_CNG!F108</f>
        <v>1.2500000000000001E-2</v>
      </c>
      <c r="V108">
        <f t="shared" si="61"/>
        <v>-0.02</v>
      </c>
      <c r="W108">
        <v>0</v>
      </c>
      <c r="Z108">
        <f t="shared" si="49"/>
        <v>-0.02</v>
      </c>
      <c r="AA108">
        <v>0</v>
      </c>
      <c r="AB108">
        <v>0</v>
      </c>
      <c r="AC108">
        <v>0</v>
      </c>
    </row>
    <row r="109" spans="1:29" x14ac:dyDescent="0.2">
      <c r="A109" s="80">
        <v>39722</v>
      </c>
      <c r="B109" s="81">
        <f>+[1]Listen!C105</f>
        <v>0</v>
      </c>
      <c r="C109" s="10"/>
      <c r="D109" s="100">
        <f t="shared" si="31"/>
        <v>0.34250000000000003</v>
      </c>
      <c r="E109" s="86">
        <f t="shared" si="59"/>
        <v>0.34750000000000003</v>
      </c>
      <c r="F109" s="84">
        <f t="shared" si="63"/>
        <v>-5.0000000000000001E-3</v>
      </c>
      <c r="G109" s="81">
        <f t="shared" si="41"/>
        <v>0.18000000000000002</v>
      </c>
      <c r="H109" s="85">
        <f t="shared" si="60"/>
        <v>0.26500000000000001</v>
      </c>
      <c r="I109" s="86">
        <f t="shared" si="42"/>
        <v>-8.4999999999999992E-2</v>
      </c>
      <c r="J109" s="100">
        <f t="shared" si="62"/>
        <v>0.27500000000000002</v>
      </c>
      <c r="K109" s="85">
        <f t="shared" si="35"/>
        <v>0.26500000000000001</v>
      </c>
      <c r="L109" s="84">
        <f t="shared" si="64"/>
        <v>9.9999999999999985E-3</v>
      </c>
      <c r="M109" s="81">
        <f t="shared" si="44"/>
        <v>0.21000000000000002</v>
      </c>
      <c r="N109" s="85">
        <f t="shared" si="51"/>
        <v>0.26500000000000001</v>
      </c>
      <c r="O109" s="86">
        <f t="shared" si="56"/>
        <v>-5.5E-2</v>
      </c>
      <c r="P109" s="100">
        <f t="shared" si="45"/>
        <v>0.25750000000000001</v>
      </c>
      <c r="Q109" s="86">
        <f>+[1]CGT_CNG!N109</f>
        <v>0.25</v>
      </c>
      <c r="R109" s="103">
        <f>+[1]CGT_CNG!O109</f>
        <v>7.4999999999999997E-3</v>
      </c>
      <c r="S109" s="103">
        <f t="shared" si="47"/>
        <v>0.185</v>
      </c>
      <c r="T109" s="103">
        <f>[1]CGT_CNG!E109</f>
        <v>0.17249999999999999</v>
      </c>
      <c r="U109" s="103">
        <f>[1]CGT_CNG!F109</f>
        <v>1.2500000000000001E-2</v>
      </c>
      <c r="V109">
        <f t="shared" si="61"/>
        <v>-5.5E-2</v>
      </c>
      <c r="W109">
        <v>0</v>
      </c>
      <c r="Z109">
        <f t="shared" si="49"/>
        <v>-0.03</v>
      </c>
      <c r="AA109">
        <v>0</v>
      </c>
      <c r="AB109">
        <v>0</v>
      </c>
      <c r="AC109">
        <v>0</v>
      </c>
    </row>
    <row r="110" spans="1:29" x14ac:dyDescent="0.2">
      <c r="A110" s="80">
        <v>39753</v>
      </c>
      <c r="B110" s="81">
        <f>+[1]Listen!C106</f>
        <v>0</v>
      </c>
      <c r="C110" s="10"/>
      <c r="D110" s="101">
        <f t="shared" si="31"/>
        <v>0.38</v>
      </c>
      <c r="E110" s="83">
        <f t="shared" si="59"/>
        <v>0.34</v>
      </c>
      <c r="F110" s="88">
        <f t="shared" si="63"/>
        <v>0.04</v>
      </c>
      <c r="G110" s="102">
        <f t="shared" si="41"/>
        <v>0.27000000000000007</v>
      </c>
      <c r="H110" s="82">
        <f t="shared" si="60"/>
        <v>0.44000000000000006</v>
      </c>
      <c r="I110" s="83">
        <f t="shared" si="42"/>
        <v>-0.16999999999999998</v>
      </c>
      <c r="J110" s="101">
        <f t="shared" si="62"/>
        <v>0.5</v>
      </c>
      <c r="K110" s="82">
        <f t="shared" si="35"/>
        <v>0.44000000000000006</v>
      </c>
      <c r="L110" s="88">
        <f t="shared" si="64"/>
        <v>0.06</v>
      </c>
      <c r="M110" s="102">
        <f t="shared" si="44"/>
        <v>0.39000000000000007</v>
      </c>
      <c r="N110" s="82">
        <f t="shared" si="51"/>
        <v>0.44000000000000006</v>
      </c>
      <c r="O110" s="83">
        <f t="shared" si="56"/>
        <v>-0.05</v>
      </c>
      <c r="P110" s="101">
        <f t="shared" si="45"/>
        <v>0.38</v>
      </c>
      <c r="Q110" s="83">
        <f t="shared" ref="Q110:R114" si="65">E110</f>
        <v>0.34</v>
      </c>
      <c r="R110" s="107">
        <f t="shared" si="65"/>
        <v>0.04</v>
      </c>
      <c r="S110" s="107">
        <f t="shared" si="47"/>
        <v>0.38</v>
      </c>
      <c r="T110" s="107">
        <f t="shared" ref="T110:U114" si="66">E110</f>
        <v>0.34</v>
      </c>
      <c r="U110" s="107">
        <f t="shared" si="66"/>
        <v>0.04</v>
      </c>
      <c r="V110">
        <v>-0.05</v>
      </c>
      <c r="W110">
        <v>0</v>
      </c>
      <c r="Z110">
        <f t="shared" si="49"/>
        <v>-0.12</v>
      </c>
      <c r="AA110">
        <v>0</v>
      </c>
      <c r="AB110">
        <v>0</v>
      </c>
      <c r="AC110">
        <v>0</v>
      </c>
    </row>
    <row r="111" spans="1:29" x14ac:dyDescent="0.2">
      <c r="A111" s="80">
        <v>39783</v>
      </c>
      <c r="B111" s="81">
        <f>+[1]Listen!C107</f>
        <v>0</v>
      </c>
      <c r="C111" s="10"/>
      <c r="D111" s="100">
        <f t="shared" si="31"/>
        <v>0.69500000000000006</v>
      </c>
      <c r="E111" s="86">
        <f t="shared" si="59"/>
        <v>0.65500000000000003</v>
      </c>
      <c r="F111" s="84">
        <f t="shared" si="63"/>
        <v>0.04</v>
      </c>
      <c r="G111" s="81">
        <f t="shared" si="41"/>
        <v>0.85</v>
      </c>
      <c r="H111" s="85">
        <f t="shared" si="60"/>
        <v>0.98</v>
      </c>
      <c r="I111" s="86">
        <f t="shared" si="42"/>
        <v>-0.13</v>
      </c>
      <c r="J111" s="100">
        <f t="shared" si="62"/>
        <v>1.0900000000000001</v>
      </c>
      <c r="K111" s="85">
        <f t="shared" si="35"/>
        <v>0.98</v>
      </c>
      <c r="L111" s="84">
        <f t="shared" si="64"/>
        <v>0.11</v>
      </c>
      <c r="M111" s="81">
        <f t="shared" si="44"/>
        <v>0.92999999999999994</v>
      </c>
      <c r="N111" s="85">
        <f t="shared" si="51"/>
        <v>0.98</v>
      </c>
      <c r="O111" s="86">
        <f t="shared" si="56"/>
        <v>-0.05</v>
      </c>
      <c r="P111" s="100">
        <f t="shared" si="45"/>
        <v>0.69500000000000006</v>
      </c>
      <c r="Q111" s="86">
        <f t="shared" si="65"/>
        <v>0.65500000000000003</v>
      </c>
      <c r="R111" s="103">
        <f t="shared" si="65"/>
        <v>0.04</v>
      </c>
      <c r="S111" s="103">
        <f t="shared" si="47"/>
        <v>0.69500000000000006</v>
      </c>
      <c r="T111" s="103">
        <f t="shared" si="66"/>
        <v>0.65500000000000003</v>
      </c>
      <c r="U111" s="103">
        <f t="shared" si="66"/>
        <v>0.04</v>
      </c>
      <c r="V111">
        <v>-0.05</v>
      </c>
      <c r="W111">
        <v>0</v>
      </c>
      <c r="Z111">
        <f t="shared" si="49"/>
        <v>-0.08</v>
      </c>
      <c r="AA111">
        <v>0</v>
      </c>
      <c r="AB111">
        <v>0</v>
      </c>
      <c r="AC111">
        <v>0</v>
      </c>
    </row>
    <row r="112" spans="1:29" x14ac:dyDescent="0.2">
      <c r="A112" s="80">
        <v>39814</v>
      </c>
      <c r="B112" s="81">
        <f>+[1]Listen!C108</f>
        <v>0</v>
      </c>
      <c r="C112" s="10"/>
      <c r="D112" s="100">
        <f t="shared" si="31"/>
        <v>0.93500000000000005</v>
      </c>
      <c r="E112" s="86">
        <f t="shared" si="59"/>
        <v>0.89500000000000002</v>
      </c>
      <c r="F112" s="84">
        <f t="shared" si="63"/>
        <v>0.04</v>
      </c>
      <c r="G112" s="81">
        <f t="shared" si="41"/>
        <v>1.35</v>
      </c>
      <c r="H112" s="85">
        <f t="shared" si="60"/>
        <v>1.6</v>
      </c>
      <c r="I112" s="86">
        <f t="shared" si="42"/>
        <v>-0.25</v>
      </c>
      <c r="J112" s="100">
        <f t="shared" si="62"/>
        <v>1.8900000000000001</v>
      </c>
      <c r="K112" s="85">
        <f t="shared" si="35"/>
        <v>1.6</v>
      </c>
      <c r="L112" s="84">
        <f t="shared" si="64"/>
        <v>0.28999999999999998</v>
      </c>
      <c r="M112" s="81">
        <f t="shared" si="44"/>
        <v>1.4000000000000001</v>
      </c>
      <c r="N112" s="85">
        <f t="shared" si="51"/>
        <v>1.6</v>
      </c>
      <c r="O112" s="86">
        <f t="shared" si="56"/>
        <v>-0.2</v>
      </c>
      <c r="P112" s="100">
        <f t="shared" si="45"/>
        <v>0.93500000000000005</v>
      </c>
      <c r="Q112" s="86">
        <f t="shared" si="65"/>
        <v>0.89500000000000002</v>
      </c>
      <c r="R112" s="103">
        <f t="shared" si="65"/>
        <v>0.04</v>
      </c>
      <c r="S112" s="103">
        <f t="shared" si="47"/>
        <v>0.93500000000000005</v>
      </c>
      <c r="T112" s="103">
        <f t="shared" si="66"/>
        <v>0.89500000000000002</v>
      </c>
      <c r="U112" s="103">
        <f t="shared" si="66"/>
        <v>0.04</v>
      </c>
      <c r="V112">
        <v>-0.2</v>
      </c>
      <c r="W112">
        <v>0</v>
      </c>
      <c r="Z112">
        <f t="shared" si="49"/>
        <v>-0.05</v>
      </c>
      <c r="AA112">
        <v>0</v>
      </c>
      <c r="AB112">
        <v>0</v>
      </c>
      <c r="AC112">
        <v>0</v>
      </c>
    </row>
    <row r="113" spans="1:29" x14ac:dyDescent="0.2">
      <c r="A113" s="80">
        <v>39845</v>
      </c>
      <c r="B113" s="81">
        <f>+[1]Listen!C109</f>
        <v>0</v>
      </c>
      <c r="C113" s="10"/>
      <c r="D113" s="100">
        <f t="shared" si="31"/>
        <v>0.91500000000000004</v>
      </c>
      <c r="E113" s="86">
        <f t="shared" si="59"/>
        <v>0.875</v>
      </c>
      <c r="F113" s="84">
        <f t="shared" si="63"/>
        <v>0.04</v>
      </c>
      <c r="G113" s="81">
        <f t="shared" si="41"/>
        <v>1.32</v>
      </c>
      <c r="H113" s="85">
        <f t="shared" si="60"/>
        <v>1.6</v>
      </c>
      <c r="I113" s="86">
        <f t="shared" si="42"/>
        <v>-0.28000000000000003</v>
      </c>
      <c r="J113" s="100">
        <f t="shared" si="62"/>
        <v>1.8900000000000001</v>
      </c>
      <c r="K113" s="85">
        <f t="shared" si="35"/>
        <v>1.6</v>
      </c>
      <c r="L113" s="84">
        <f t="shared" si="64"/>
        <v>0.28999999999999998</v>
      </c>
      <c r="M113" s="81">
        <f t="shared" si="44"/>
        <v>1.4000000000000001</v>
      </c>
      <c r="N113" s="85">
        <f t="shared" si="51"/>
        <v>1.6</v>
      </c>
      <c r="O113" s="86">
        <f t="shared" si="56"/>
        <v>-0.2</v>
      </c>
      <c r="P113" s="100">
        <f t="shared" si="45"/>
        <v>0.91500000000000004</v>
      </c>
      <c r="Q113" s="86">
        <f t="shared" si="65"/>
        <v>0.875</v>
      </c>
      <c r="R113" s="103">
        <f t="shared" si="65"/>
        <v>0.04</v>
      </c>
      <c r="S113" s="103">
        <f t="shared" si="47"/>
        <v>0.91500000000000004</v>
      </c>
      <c r="T113" s="103">
        <f t="shared" si="66"/>
        <v>0.875</v>
      </c>
      <c r="U113" s="103">
        <f t="shared" si="66"/>
        <v>0.04</v>
      </c>
      <c r="V113">
        <v>-0.2</v>
      </c>
      <c r="W113">
        <v>0</v>
      </c>
      <c r="Z113">
        <f t="shared" si="49"/>
        <v>-0.08</v>
      </c>
      <c r="AA113">
        <v>0</v>
      </c>
      <c r="AB113">
        <v>0</v>
      </c>
      <c r="AC113">
        <v>0</v>
      </c>
    </row>
    <row r="114" spans="1:29" x14ac:dyDescent="0.2">
      <c r="A114" s="80">
        <v>39873</v>
      </c>
      <c r="B114" s="81">
        <f>+[1]Listen!C110</f>
        <v>0</v>
      </c>
      <c r="C114" s="10"/>
      <c r="D114" s="100">
        <f t="shared" si="31"/>
        <v>0.45</v>
      </c>
      <c r="E114" s="86">
        <f t="shared" si="59"/>
        <v>0.41000000000000003</v>
      </c>
      <c r="F114" s="84">
        <f t="shared" si="63"/>
        <v>0.04</v>
      </c>
      <c r="G114" s="81">
        <f t="shared" si="41"/>
        <v>0.28999999999999998</v>
      </c>
      <c r="H114" s="85">
        <f t="shared" si="60"/>
        <v>0.45999999999999996</v>
      </c>
      <c r="I114" s="86">
        <f t="shared" si="42"/>
        <v>-0.16999999999999998</v>
      </c>
      <c r="J114" s="100">
        <f t="shared" si="62"/>
        <v>0.53499999999999992</v>
      </c>
      <c r="K114" s="85">
        <f t="shared" si="35"/>
        <v>0.45999999999999996</v>
      </c>
      <c r="L114" s="84">
        <f t="shared" si="64"/>
        <v>7.4999999999999997E-2</v>
      </c>
      <c r="M114" s="81">
        <f t="shared" si="44"/>
        <v>0.41</v>
      </c>
      <c r="N114" s="85">
        <f t="shared" si="51"/>
        <v>0.45999999999999996</v>
      </c>
      <c r="O114" s="86">
        <f t="shared" si="56"/>
        <v>-0.05</v>
      </c>
      <c r="P114" s="100">
        <f t="shared" si="45"/>
        <v>0.45</v>
      </c>
      <c r="Q114" s="86">
        <f t="shared" si="65"/>
        <v>0.41000000000000003</v>
      </c>
      <c r="R114" s="103">
        <f t="shared" si="65"/>
        <v>0.04</v>
      </c>
      <c r="S114" s="103">
        <f t="shared" si="47"/>
        <v>0.45</v>
      </c>
      <c r="T114" s="103">
        <f t="shared" si="66"/>
        <v>0.41000000000000003</v>
      </c>
      <c r="U114" s="103">
        <f t="shared" si="66"/>
        <v>0.04</v>
      </c>
      <c r="V114">
        <v>-0.05</v>
      </c>
      <c r="W114">
        <v>0</v>
      </c>
      <c r="Z114">
        <f t="shared" si="49"/>
        <v>-0.12</v>
      </c>
      <c r="AA114">
        <v>0</v>
      </c>
      <c r="AB114">
        <v>0</v>
      </c>
      <c r="AC114">
        <v>0</v>
      </c>
    </row>
    <row r="115" spans="1:29" x14ac:dyDescent="0.2">
      <c r="A115" s="80">
        <v>39904</v>
      </c>
      <c r="B115" s="81">
        <f>+[1]Listen!C111</f>
        <v>0</v>
      </c>
      <c r="C115" s="10"/>
      <c r="D115" s="101">
        <f t="shared" ref="D115:D178" si="67">E115+F115</f>
        <v>0.31</v>
      </c>
      <c r="E115" s="83">
        <f t="shared" si="59"/>
        <v>0.3075</v>
      </c>
      <c r="F115" s="88">
        <f t="shared" si="63"/>
        <v>2.5000000000000001E-3</v>
      </c>
      <c r="G115" s="102">
        <f t="shared" si="41"/>
        <v>0.22000000000000006</v>
      </c>
      <c r="H115" s="82">
        <f t="shared" si="60"/>
        <v>0.30500000000000005</v>
      </c>
      <c r="I115" s="83">
        <f t="shared" si="42"/>
        <v>-8.4999999999999992E-2</v>
      </c>
      <c r="J115" s="101">
        <f t="shared" si="62"/>
        <v>0.33000000000000007</v>
      </c>
      <c r="K115" s="82">
        <f t="shared" si="35"/>
        <v>0.30500000000000005</v>
      </c>
      <c r="L115" s="88">
        <f t="shared" si="64"/>
        <v>2.5000000000000001E-2</v>
      </c>
      <c r="M115" s="102">
        <f t="shared" si="44"/>
        <v>0.26000000000000006</v>
      </c>
      <c r="N115" s="82">
        <f t="shared" si="51"/>
        <v>0.30500000000000005</v>
      </c>
      <c r="O115" s="83">
        <f t="shared" si="56"/>
        <v>-4.4999999999999998E-2</v>
      </c>
      <c r="P115" s="101">
        <f t="shared" si="45"/>
        <v>0.33250000000000002</v>
      </c>
      <c r="Q115" s="83">
        <f>+[1]CGT_CNG!N115</f>
        <v>0.32500000000000001</v>
      </c>
      <c r="R115" s="107">
        <f>+[1]CGT_CNG!O115</f>
        <v>7.4999999999999997E-3</v>
      </c>
      <c r="S115" s="107">
        <f t="shared" si="47"/>
        <v>0.1875</v>
      </c>
      <c r="T115" s="107">
        <f>[1]CGT_CNG!E115</f>
        <v>0.17</v>
      </c>
      <c r="U115" s="107">
        <f>[1]CGT_CNG!F115</f>
        <v>1.7500000000000002E-2</v>
      </c>
      <c r="V115">
        <f t="shared" ref="V115:V121" si="68">VLOOKUP(MONTH(A115),tblMthAdj,4,FALSE)</f>
        <v>-4.4999999999999998E-2</v>
      </c>
      <c r="W115">
        <v>0</v>
      </c>
      <c r="Z115">
        <f t="shared" si="49"/>
        <v>-0.04</v>
      </c>
      <c r="AA115">
        <v>0</v>
      </c>
      <c r="AB115">
        <v>0</v>
      </c>
      <c r="AC115">
        <v>0</v>
      </c>
    </row>
    <row r="116" spans="1:29" x14ac:dyDescent="0.2">
      <c r="A116" s="80">
        <v>39934</v>
      </c>
      <c r="B116" s="81">
        <f>+[1]Listen!C112</f>
        <v>0</v>
      </c>
      <c r="C116" s="10"/>
      <c r="D116" s="100">
        <f t="shared" si="67"/>
        <v>0.28999999999999998</v>
      </c>
      <c r="E116" s="86">
        <f t="shared" si="59"/>
        <v>0.28749999999999998</v>
      </c>
      <c r="F116" s="84">
        <f t="shared" si="63"/>
        <v>2.5000000000000001E-3</v>
      </c>
      <c r="G116" s="81">
        <f t="shared" si="41"/>
        <v>0.21500000000000002</v>
      </c>
      <c r="H116" s="85">
        <f t="shared" si="60"/>
        <v>0.28000000000000003</v>
      </c>
      <c r="I116" s="86">
        <f t="shared" si="42"/>
        <v>-6.5000000000000002E-2</v>
      </c>
      <c r="J116" s="100">
        <f t="shared" si="62"/>
        <v>0.30500000000000005</v>
      </c>
      <c r="K116" s="85">
        <f t="shared" si="35"/>
        <v>0.28000000000000003</v>
      </c>
      <c r="L116" s="84">
        <f t="shared" si="64"/>
        <v>2.5000000000000001E-2</v>
      </c>
      <c r="M116" s="81">
        <f t="shared" si="44"/>
        <v>0.24500000000000002</v>
      </c>
      <c r="N116" s="85">
        <f t="shared" si="51"/>
        <v>0.28000000000000003</v>
      </c>
      <c r="O116" s="86">
        <f t="shared" si="56"/>
        <v>-3.5000000000000003E-2</v>
      </c>
      <c r="P116" s="100">
        <f t="shared" si="45"/>
        <v>0.22750000000000001</v>
      </c>
      <c r="Q116" s="86">
        <f>+[1]CGT_CNG!N116</f>
        <v>0.22</v>
      </c>
      <c r="R116" s="103">
        <f>+[1]CGT_CNG!O116</f>
        <v>7.4999999999999997E-3</v>
      </c>
      <c r="S116" s="103">
        <f t="shared" si="47"/>
        <v>0.17500000000000002</v>
      </c>
      <c r="T116" s="103">
        <f>[1]CGT_CNG!E116</f>
        <v>0.16500000000000001</v>
      </c>
      <c r="U116" s="103">
        <f>[1]CGT_CNG!F116</f>
        <v>0.01</v>
      </c>
      <c r="V116">
        <f t="shared" si="68"/>
        <v>-3.5000000000000003E-2</v>
      </c>
      <c r="W116">
        <v>0</v>
      </c>
      <c r="Z116">
        <f t="shared" si="49"/>
        <v>-0.03</v>
      </c>
      <c r="AA116">
        <v>0</v>
      </c>
      <c r="AB116">
        <v>0</v>
      </c>
      <c r="AC116">
        <v>0</v>
      </c>
    </row>
    <row r="117" spans="1:29" x14ac:dyDescent="0.2">
      <c r="A117" s="80">
        <v>39965</v>
      </c>
      <c r="B117" s="81">
        <f>+[1]Listen!C113</f>
        <v>0</v>
      </c>
      <c r="C117" s="10"/>
      <c r="D117" s="100">
        <f t="shared" si="67"/>
        <v>0.29499999999999998</v>
      </c>
      <c r="E117" s="86">
        <f t="shared" si="59"/>
        <v>0.29749999999999999</v>
      </c>
      <c r="F117" s="84">
        <f t="shared" si="63"/>
        <v>-2.5000000000000001E-3</v>
      </c>
      <c r="G117" s="81">
        <f t="shared" si="41"/>
        <v>0.21000000000000002</v>
      </c>
      <c r="H117" s="85">
        <f t="shared" si="60"/>
        <v>0.26500000000000001</v>
      </c>
      <c r="I117" s="86">
        <f t="shared" si="42"/>
        <v>-5.5000000000000007E-2</v>
      </c>
      <c r="J117" s="100">
        <f t="shared" si="62"/>
        <v>0.29000000000000004</v>
      </c>
      <c r="K117" s="85">
        <f t="shared" si="35"/>
        <v>0.26500000000000001</v>
      </c>
      <c r="L117" s="84">
        <f t="shared" si="64"/>
        <v>2.5000000000000001E-2</v>
      </c>
      <c r="M117" s="81">
        <f t="shared" si="44"/>
        <v>0.23</v>
      </c>
      <c r="N117" s="85">
        <f t="shared" si="51"/>
        <v>0.26500000000000001</v>
      </c>
      <c r="O117" s="86">
        <f t="shared" si="56"/>
        <v>-3.5000000000000003E-2</v>
      </c>
      <c r="P117" s="100">
        <f t="shared" si="45"/>
        <v>0.25750000000000001</v>
      </c>
      <c r="Q117" s="86">
        <f>+[1]CGT_CNG!N117</f>
        <v>0.25</v>
      </c>
      <c r="R117" s="103">
        <f>+[1]CGT_CNG!O117</f>
        <v>7.4999999999999997E-3</v>
      </c>
      <c r="S117" s="103">
        <f t="shared" si="47"/>
        <v>0.18250000000000002</v>
      </c>
      <c r="T117" s="103">
        <f>[1]CGT_CNG!E117</f>
        <v>0.17</v>
      </c>
      <c r="U117" s="103">
        <f>[1]CGT_CNG!F117</f>
        <v>1.2500000000000001E-2</v>
      </c>
      <c r="V117">
        <f t="shared" si="68"/>
        <v>-3.5000000000000003E-2</v>
      </c>
      <c r="W117">
        <v>0</v>
      </c>
      <c r="Z117">
        <f t="shared" si="49"/>
        <v>-0.02</v>
      </c>
      <c r="AA117">
        <v>0</v>
      </c>
      <c r="AB117">
        <v>0</v>
      </c>
      <c r="AC117">
        <v>0</v>
      </c>
    </row>
    <row r="118" spans="1:29" x14ac:dyDescent="0.2">
      <c r="A118" s="80">
        <v>39995</v>
      </c>
      <c r="B118" s="81">
        <f>+[1]Listen!C114</f>
        <v>0</v>
      </c>
      <c r="C118" s="10"/>
      <c r="D118" s="100">
        <f t="shared" si="67"/>
        <v>0.31</v>
      </c>
      <c r="E118" s="86">
        <f t="shared" si="59"/>
        <v>0.3125</v>
      </c>
      <c r="F118" s="84">
        <f t="shared" si="63"/>
        <v>-2.5000000000000001E-3</v>
      </c>
      <c r="G118" s="81">
        <f t="shared" si="41"/>
        <v>0.315</v>
      </c>
      <c r="H118" s="85">
        <f t="shared" si="60"/>
        <v>0.33500000000000002</v>
      </c>
      <c r="I118" s="86">
        <f t="shared" si="42"/>
        <v>-0.02</v>
      </c>
      <c r="J118" s="100">
        <f t="shared" si="62"/>
        <v>0.36000000000000004</v>
      </c>
      <c r="K118" s="85">
        <f t="shared" si="35"/>
        <v>0.33500000000000002</v>
      </c>
      <c r="L118" s="84">
        <f t="shared" si="64"/>
        <v>2.5000000000000001E-2</v>
      </c>
      <c r="M118" s="81">
        <f t="shared" si="44"/>
        <v>0.315</v>
      </c>
      <c r="N118" s="85">
        <f t="shared" si="51"/>
        <v>0.33500000000000002</v>
      </c>
      <c r="O118" s="86">
        <f t="shared" si="56"/>
        <v>-0.02</v>
      </c>
      <c r="P118" s="100">
        <f t="shared" si="45"/>
        <v>0.26750000000000002</v>
      </c>
      <c r="Q118" s="86">
        <f>+[1]CGT_CNG!N118</f>
        <v>0.26</v>
      </c>
      <c r="R118" s="103">
        <f>+[1]CGT_CNG!O118</f>
        <v>7.4999999999999997E-3</v>
      </c>
      <c r="S118" s="103">
        <f t="shared" si="47"/>
        <v>0.1875</v>
      </c>
      <c r="T118" s="103">
        <f>[1]CGT_CNG!E118</f>
        <v>0.17499999999999999</v>
      </c>
      <c r="U118" s="103">
        <f>[1]CGT_CNG!F118</f>
        <v>1.2500000000000001E-2</v>
      </c>
      <c r="V118">
        <f t="shared" si="68"/>
        <v>-0.02</v>
      </c>
      <c r="W118">
        <v>0</v>
      </c>
      <c r="Z118">
        <f t="shared" si="49"/>
        <v>0</v>
      </c>
      <c r="AA118">
        <v>0</v>
      </c>
      <c r="AB118">
        <v>0</v>
      </c>
      <c r="AC118">
        <v>0</v>
      </c>
    </row>
    <row r="119" spans="1:29" x14ac:dyDescent="0.2">
      <c r="A119" s="80">
        <v>40026</v>
      </c>
      <c r="B119" s="81">
        <f>+[1]Listen!C115</f>
        <v>0</v>
      </c>
      <c r="C119" s="10"/>
      <c r="D119" s="100">
        <f t="shared" si="67"/>
        <v>0.31</v>
      </c>
      <c r="E119" s="86">
        <f t="shared" si="59"/>
        <v>0.3125</v>
      </c>
      <c r="F119" s="84">
        <f t="shared" si="63"/>
        <v>-2.5000000000000001E-3</v>
      </c>
      <c r="G119" s="81">
        <f t="shared" si="41"/>
        <v>0.315</v>
      </c>
      <c r="H119" s="85">
        <f t="shared" si="60"/>
        <v>0.33500000000000002</v>
      </c>
      <c r="I119" s="86">
        <f t="shared" si="42"/>
        <v>-0.02</v>
      </c>
      <c r="J119" s="100">
        <f t="shared" si="62"/>
        <v>0.35000000000000003</v>
      </c>
      <c r="K119" s="85">
        <f t="shared" ref="K119:K182" si="69">K107+Y119+AA119</f>
        <v>0.33500000000000002</v>
      </c>
      <c r="L119" s="84">
        <f t="shared" si="64"/>
        <v>1.4999999999999999E-2</v>
      </c>
      <c r="M119" s="81">
        <f t="shared" si="44"/>
        <v>0.315</v>
      </c>
      <c r="N119" s="85">
        <f t="shared" si="51"/>
        <v>0.33500000000000002</v>
      </c>
      <c r="O119" s="86">
        <f t="shared" si="56"/>
        <v>-0.02</v>
      </c>
      <c r="P119" s="100">
        <f t="shared" si="45"/>
        <v>0.26750000000000002</v>
      </c>
      <c r="Q119" s="86">
        <f>+[1]CGT_CNG!N119</f>
        <v>0.26</v>
      </c>
      <c r="R119" s="103">
        <f>+[1]CGT_CNG!O119</f>
        <v>7.4999999999999997E-3</v>
      </c>
      <c r="S119" s="103">
        <f t="shared" si="47"/>
        <v>0.1875</v>
      </c>
      <c r="T119" s="103">
        <f>[1]CGT_CNG!E119</f>
        <v>0.17499999999999999</v>
      </c>
      <c r="U119" s="103">
        <f>[1]CGT_CNG!F119</f>
        <v>1.2500000000000001E-2</v>
      </c>
      <c r="V119">
        <f t="shared" si="68"/>
        <v>-0.02</v>
      </c>
      <c r="W119">
        <v>0</v>
      </c>
      <c r="Z119">
        <f t="shared" si="49"/>
        <v>0</v>
      </c>
      <c r="AA119">
        <v>0</v>
      </c>
      <c r="AB119">
        <v>0</v>
      </c>
      <c r="AC119">
        <v>0</v>
      </c>
    </row>
    <row r="120" spans="1:29" x14ac:dyDescent="0.2">
      <c r="A120" s="80">
        <v>40057</v>
      </c>
      <c r="B120" s="81">
        <f>+[1]Listen!C116</f>
        <v>0</v>
      </c>
      <c r="C120" s="10"/>
      <c r="D120" s="100">
        <f t="shared" si="67"/>
        <v>0.28499999999999998</v>
      </c>
      <c r="E120" s="86">
        <f t="shared" si="59"/>
        <v>0.28749999999999998</v>
      </c>
      <c r="F120" s="84">
        <f t="shared" si="63"/>
        <v>-2.5000000000000001E-3</v>
      </c>
      <c r="G120" s="81">
        <f t="shared" si="41"/>
        <v>0.20499999999999999</v>
      </c>
      <c r="H120" s="85">
        <f t="shared" si="60"/>
        <v>0.245</v>
      </c>
      <c r="I120" s="86">
        <f t="shared" si="42"/>
        <v>-0.04</v>
      </c>
      <c r="J120" s="100">
        <f t="shared" si="62"/>
        <v>0.26</v>
      </c>
      <c r="K120" s="85">
        <f t="shared" si="69"/>
        <v>0.245</v>
      </c>
      <c r="L120" s="84">
        <f t="shared" si="64"/>
        <v>1.4999999999999999E-2</v>
      </c>
      <c r="M120" s="81">
        <f t="shared" si="44"/>
        <v>0.22500000000000001</v>
      </c>
      <c r="N120" s="85">
        <f t="shared" si="51"/>
        <v>0.245</v>
      </c>
      <c r="O120" s="86">
        <f t="shared" si="56"/>
        <v>-0.02</v>
      </c>
      <c r="P120" s="100">
        <f t="shared" si="45"/>
        <v>0.22750000000000001</v>
      </c>
      <c r="Q120" s="86">
        <f>+[1]CGT_CNG!N120</f>
        <v>0.22</v>
      </c>
      <c r="R120" s="103">
        <f>+[1]CGT_CNG!O120</f>
        <v>7.4999999999999997E-3</v>
      </c>
      <c r="S120" s="103">
        <f t="shared" si="47"/>
        <v>0.17750000000000002</v>
      </c>
      <c r="T120" s="103">
        <f>[1]CGT_CNG!E120</f>
        <v>0.16500000000000001</v>
      </c>
      <c r="U120" s="103">
        <f>[1]CGT_CNG!F120</f>
        <v>1.2500000000000001E-2</v>
      </c>
      <c r="V120">
        <f t="shared" si="68"/>
        <v>-0.02</v>
      </c>
      <c r="W120">
        <v>0</v>
      </c>
      <c r="Z120">
        <f t="shared" si="49"/>
        <v>-0.02</v>
      </c>
      <c r="AA120">
        <v>0</v>
      </c>
      <c r="AB120">
        <v>0</v>
      </c>
      <c r="AC120">
        <v>0</v>
      </c>
    </row>
    <row r="121" spans="1:29" x14ac:dyDescent="0.2">
      <c r="A121" s="80">
        <v>40087</v>
      </c>
      <c r="B121" s="81">
        <f>+[1]Listen!C117</f>
        <v>0</v>
      </c>
      <c r="C121" s="10"/>
      <c r="D121" s="100">
        <f t="shared" si="67"/>
        <v>0.34250000000000003</v>
      </c>
      <c r="E121" s="86">
        <f t="shared" si="59"/>
        <v>0.34750000000000003</v>
      </c>
      <c r="F121" s="84">
        <f t="shared" si="63"/>
        <v>-5.0000000000000001E-3</v>
      </c>
      <c r="G121" s="81">
        <f t="shared" si="41"/>
        <v>0.18000000000000002</v>
      </c>
      <c r="H121" s="85">
        <f t="shared" si="60"/>
        <v>0.26500000000000001</v>
      </c>
      <c r="I121" s="86">
        <f t="shared" si="42"/>
        <v>-8.4999999999999992E-2</v>
      </c>
      <c r="J121" s="100">
        <f t="shared" si="62"/>
        <v>0.27500000000000002</v>
      </c>
      <c r="K121" s="85">
        <f t="shared" si="69"/>
        <v>0.26500000000000001</v>
      </c>
      <c r="L121" s="84">
        <f t="shared" si="64"/>
        <v>9.9999999999999985E-3</v>
      </c>
      <c r="M121" s="81">
        <f t="shared" si="44"/>
        <v>0.21000000000000002</v>
      </c>
      <c r="N121" s="85">
        <f t="shared" si="51"/>
        <v>0.26500000000000001</v>
      </c>
      <c r="O121" s="86">
        <f t="shared" si="56"/>
        <v>-5.5E-2</v>
      </c>
      <c r="P121" s="100">
        <f t="shared" si="45"/>
        <v>0.25750000000000001</v>
      </c>
      <c r="Q121" s="86">
        <f>+[1]CGT_CNG!N121</f>
        <v>0.25</v>
      </c>
      <c r="R121" s="103">
        <f>+[1]CGT_CNG!O121</f>
        <v>7.4999999999999997E-3</v>
      </c>
      <c r="S121" s="103">
        <f t="shared" si="47"/>
        <v>0.185</v>
      </c>
      <c r="T121" s="103">
        <f>[1]CGT_CNG!E121</f>
        <v>0.17249999999999999</v>
      </c>
      <c r="U121" s="103">
        <f>[1]CGT_CNG!F121</f>
        <v>1.2500000000000001E-2</v>
      </c>
      <c r="V121">
        <f t="shared" si="68"/>
        <v>-5.5E-2</v>
      </c>
      <c r="W121">
        <v>0</v>
      </c>
      <c r="Z121">
        <f t="shared" si="49"/>
        <v>-0.03</v>
      </c>
      <c r="AA121">
        <v>0</v>
      </c>
      <c r="AB121">
        <v>0</v>
      </c>
      <c r="AC121">
        <v>0</v>
      </c>
    </row>
    <row r="122" spans="1:29" x14ac:dyDescent="0.2">
      <c r="A122" s="80">
        <v>40118</v>
      </c>
      <c r="B122" s="81">
        <f>+[1]Listen!C118</f>
        <v>0</v>
      </c>
      <c r="C122" s="10"/>
      <c r="D122" s="101">
        <f t="shared" si="67"/>
        <v>0.38</v>
      </c>
      <c r="E122" s="83">
        <f t="shared" si="59"/>
        <v>0.34</v>
      </c>
      <c r="F122" s="88">
        <f t="shared" si="63"/>
        <v>0.04</v>
      </c>
      <c r="G122" s="102">
        <f t="shared" si="41"/>
        <v>0.27000000000000007</v>
      </c>
      <c r="H122" s="82">
        <f t="shared" si="60"/>
        <v>0.44000000000000006</v>
      </c>
      <c r="I122" s="83">
        <f t="shared" si="42"/>
        <v>-0.16999999999999998</v>
      </c>
      <c r="J122" s="101">
        <f t="shared" si="62"/>
        <v>0.5</v>
      </c>
      <c r="K122" s="82">
        <f t="shared" si="69"/>
        <v>0.44000000000000006</v>
      </c>
      <c r="L122" s="88">
        <f t="shared" si="64"/>
        <v>0.06</v>
      </c>
      <c r="M122" s="102">
        <f t="shared" si="44"/>
        <v>0.39000000000000007</v>
      </c>
      <c r="N122" s="82">
        <f t="shared" si="51"/>
        <v>0.44000000000000006</v>
      </c>
      <c r="O122" s="83">
        <f t="shared" si="56"/>
        <v>-0.05</v>
      </c>
      <c r="P122" s="101">
        <f t="shared" si="45"/>
        <v>0.38</v>
      </c>
      <c r="Q122" s="83">
        <f t="shared" ref="Q122:R126" si="70">E122</f>
        <v>0.34</v>
      </c>
      <c r="R122" s="107">
        <f t="shared" si="70"/>
        <v>0.04</v>
      </c>
      <c r="S122" s="107">
        <f t="shared" si="47"/>
        <v>0.38</v>
      </c>
      <c r="T122" s="107">
        <f t="shared" ref="T122:U126" si="71">E122</f>
        <v>0.34</v>
      </c>
      <c r="U122" s="107">
        <f t="shared" si="71"/>
        <v>0.04</v>
      </c>
      <c r="V122">
        <v>-0.05</v>
      </c>
      <c r="W122">
        <v>0</v>
      </c>
      <c r="Z122">
        <f t="shared" si="49"/>
        <v>-0.12</v>
      </c>
      <c r="AA122">
        <v>0</v>
      </c>
      <c r="AB122">
        <v>0</v>
      </c>
      <c r="AC122">
        <v>0</v>
      </c>
    </row>
    <row r="123" spans="1:29" x14ac:dyDescent="0.2">
      <c r="A123" s="80">
        <v>40148</v>
      </c>
      <c r="B123" s="81">
        <f>+[1]Listen!C119</f>
        <v>0</v>
      </c>
      <c r="C123" s="10"/>
      <c r="D123" s="100">
        <f t="shared" si="67"/>
        <v>0.69500000000000006</v>
      </c>
      <c r="E123" s="86">
        <f t="shared" si="59"/>
        <v>0.65500000000000003</v>
      </c>
      <c r="F123" s="84">
        <f t="shared" si="63"/>
        <v>0.04</v>
      </c>
      <c r="G123" s="81">
        <f t="shared" si="41"/>
        <v>0.85</v>
      </c>
      <c r="H123" s="85">
        <f t="shared" si="60"/>
        <v>0.98</v>
      </c>
      <c r="I123" s="86">
        <f t="shared" si="42"/>
        <v>-0.13</v>
      </c>
      <c r="J123" s="100">
        <f t="shared" si="62"/>
        <v>1.0900000000000001</v>
      </c>
      <c r="K123" s="85">
        <f t="shared" si="69"/>
        <v>0.98</v>
      </c>
      <c r="L123" s="84">
        <f t="shared" si="64"/>
        <v>0.11</v>
      </c>
      <c r="M123" s="81">
        <f t="shared" si="44"/>
        <v>0.92999999999999994</v>
      </c>
      <c r="N123" s="85">
        <f t="shared" si="51"/>
        <v>0.98</v>
      </c>
      <c r="O123" s="86">
        <f t="shared" si="56"/>
        <v>-0.05</v>
      </c>
      <c r="P123" s="100">
        <f t="shared" si="45"/>
        <v>0.69500000000000006</v>
      </c>
      <c r="Q123" s="86">
        <f t="shared" si="70"/>
        <v>0.65500000000000003</v>
      </c>
      <c r="R123" s="103">
        <f t="shared" si="70"/>
        <v>0.04</v>
      </c>
      <c r="S123" s="103">
        <f t="shared" si="47"/>
        <v>0.69500000000000006</v>
      </c>
      <c r="T123" s="103">
        <f t="shared" si="71"/>
        <v>0.65500000000000003</v>
      </c>
      <c r="U123" s="103">
        <f t="shared" si="71"/>
        <v>0.04</v>
      </c>
      <c r="V123">
        <v>-0.05</v>
      </c>
      <c r="W123">
        <v>0</v>
      </c>
      <c r="Z123">
        <f t="shared" si="49"/>
        <v>-0.08</v>
      </c>
      <c r="AA123">
        <v>0</v>
      </c>
      <c r="AB123">
        <v>0</v>
      </c>
      <c r="AC123">
        <v>0</v>
      </c>
    </row>
    <row r="124" spans="1:29" x14ac:dyDescent="0.2">
      <c r="A124" s="80">
        <v>40179</v>
      </c>
      <c r="B124" s="81">
        <f>+[1]Listen!C120</f>
        <v>0</v>
      </c>
      <c r="C124" s="10"/>
      <c r="D124" s="100">
        <f t="shared" si="67"/>
        <v>0.93500000000000005</v>
      </c>
      <c r="E124" s="86">
        <f t="shared" si="59"/>
        <v>0.89500000000000002</v>
      </c>
      <c r="F124" s="84">
        <f t="shared" si="63"/>
        <v>0.04</v>
      </c>
      <c r="G124" s="81">
        <f t="shared" si="41"/>
        <v>1.35</v>
      </c>
      <c r="H124" s="85">
        <f t="shared" si="60"/>
        <v>1.6</v>
      </c>
      <c r="I124" s="86">
        <f t="shared" si="42"/>
        <v>-0.25</v>
      </c>
      <c r="J124" s="100">
        <f t="shared" si="62"/>
        <v>1.8900000000000001</v>
      </c>
      <c r="K124" s="85">
        <f t="shared" si="69"/>
        <v>1.6</v>
      </c>
      <c r="L124" s="84">
        <f t="shared" si="64"/>
        <v>0.28999999999999998</v>
      </c>
      <c r="M124" s="81">
        <f t="shared" si="44"/>
        <v>1.4000000000000001</v>
      </c>
      <c r="N124" s="85">
        <f t="shared" si="51"/>
        <v>1.6</v>
      </c>
      <c r="O124" s="86">
        <f t="shared" si="56"/>
        <v>-0.2</v>
      </c>
      <c r="P124" s="100">
        <f t="shared" si="45"/>
        <v>0.93500000000000005</v>
      </c>
      <c r="Q124" s="86">
        <f t="shared" si="70"/>
        <v>0.89500000000000002</v>
      </c>
      <c r="R124" s="103">
        <f t="shared" si="70"/>
        <v>0.04</v>
      </c>
      <c r="S124" s="103">
        <f t="shared" si="47"/>
        <v>0.93500000000000005</v>
      </c>
      <c r="T124" s="103">
        <f t="shared" si="71"/>
        <v>0.89500000000000002</v>
      </c>
      <c r="U124" s="103">
        <f t="shared" si="71"/>
        <v>0.04</v>
      </c>
      <c r="V124">
        <v>-0.2</v>
      </c>
      <c r="W124">
        <v>0</v>
      </c>
      <c r="Z124">
        <f t="shared" si="49"/>
        <v>-0.05</v>
      </c>
      <c r="AA124">
        <v>0</v>
      </c>
      <c r="AB124">
        <v>0</v>
      </c>
      <c r="AC124">
        <v>0</v>
      </c>
    </row>
    <row r="125" spans="1:29" x14ac:dyDescent="0.2">
      <c r="A125" s="80">
        <v>40210</v>
      </c>
      <c r="B125" s="81">
        <f>+[1]Listen!C121</f>
        <v>0</v>
      </c>
      <c r="C125" s="10"/>
      <c r="D125" s="100">
        <f t="shared" si="67"/>
        <v>0.91500000000000004</v>
      </c>
      <c r="E125" s="86">
        <f t="shared" si="59"/>
        <v>0.875</v>
      </c>
      <c r="F125" s="84">
        <f t="shared" si="63"/>
        <v>0.04</v>
      </c>
      <c r="G125" s="81">
        <f t="shared" si="41"/>
        <v>1.32</v>
      </c>
      <c r="H125" s="85">
        <f t="shared" si="60"/>
        <v>1.6</v>
      </c>
      <c r="I125" s="86">
        <f t="shared" si="42"/>
        <v>-0.28000000000000003</v>
      </c>
      <c r="J125" s="100">
        <f t="shared" si="62"/>
        <v>1.8900000000000001</v>
      </c>
      <c r="K125" s="85">
        <f t="shared" si="69"/>
        <v>1.6</v>
      </c>
      <c r="L125" s="84">
        <f t="shared" si="64"/>
        <v>0.28999999999999998</v>
      </c>
      <c r="M125" s="81">
        <f t="shared" si="44"/>
        <v>1.4000000000000001</v>
      </c>
      <c r="N125" s="85">
        <f t="shared" si="51"/>
        <v>1.6</v>
      </c>
      <c r="O125" s="86">
        <f t="shared" si="56"/>
        <v>-0.2</v>
      </c>
      <c r="P125" s="100">
        <f t="shared" si="45"/>
        <v>0.91500000000000004</v>
      </c>
      <c r="Q125" s="86">
        <f t="shared" si="70"/>
        <v>0.875</v>
      </c>
      <c r="R125" s="103">
        <f t="shared" si="70"/>
        <v>0.04</v>
      </c>
      <c r="S125" s="103">
        <f t="shared" si="47"/>
        <v>0.91500000000000004</v>
      </c>
      <c r="T125" s="103">
        <f t="shared" si="71"/>
        <v>0.875</v>
      </c>
      <c r="U125" s="103">
        <f t="shared" si="71"/>
        <v>0.04</v>
      </c>
      <c r="V125">
        <v>-0.2</v>
      </c>
      <c r="W125">
        <v>0</v>
      </c>
      <c r="Z125">
        <f t="shared" si="49"/>
        <v>-0.08</v>
      </c>
      <c r="AA125">
        <v>0</v>
      </c>
      <c r="AB125">
        <v>0</v>
      </c>
      <c r="AC125">
        <v>0</v>
      </c>
    </row>
    <row r="126" spans="1:29" x14ac:dyDescent="0.2">
      <c r="A126" s="80">
        <v>40238</v>
      </c>
      <c r="B126" s="81">
        <f>+[1]Listen!C122</f>
        <v>0</v>
      </c>
      <c r="C126" s="10"/>
      <c r="D126" s="100">
        <f t="shared" si="67"/>
        <v>0.45</v>
      </c>
      <c r="E126" s="86">
        <f t="shared" si="59"/>
        <v>0.41000000000000003</v>
      </c>
      <c r="F126" s="84">
        <f t="shared" si="63"/>
        <v>0.04</v>
      </c>
      <c r="G126" s="81">
        <f t="shared" si="41"/>
        <v>0.28999999999999998</v>
      </c>
      <c r="H126" s="85">
        <f t="shared" si="60"/>
        <v>0.45999999999999996</v>
      </c>
      <c r="I126" s="86">
        <f t="shared" si="42"/>
        <v>-0.16999999999999998</v>
      </c>
      <c r="J126" s="100">
        <f t="shared" si="62"/>
        <v>0.53499999999999992</v>
      </c>
      <c r="K126" s="85">
        <f t="shared" si="69"/>
        <v>0.45999999999999996</v>
      </c>
      <c r="L126" s="84">
        <f t="shared" si="64"/>
        <v>7.4999999999999997E-2</v>
      </c>
      <c r="M126" s="81">
        <f t="shared" si="44"/>
        <v>0.41</v>
      </c>
      <c r="N126" s="85">
        <f t="shared" si="51"/>
        <v>0.45999999999999996</v>
      </c>
      <c r="O126" s="86">
        <f t="shared" si="56"/>
        <v>-0.05</v>
      </c>
      <c r="P126" s="100">
        <f t="shared" si="45"/>
        <v>0.45</v>
      </c>
      <c r="Q126" s="86">
        <f t="shared" si="70"/>
        <v>0.41000000000000003</v>
      </c>
      <c r="R126" s="103">
        <f t="shared" si="70"/>
        <v>0.04</v>
      </c>
      <c r="S126" s="103">
        <f t="shared" si="47"/>
        <v>0.45</v>
      </c>
      <c r="T126" s="103">
        <f t="shared" si="71"/>
        <v>0.41000000000000003</v>
      </c>
      <c r="U126" s="103">
        <f t="shared" si="71"/>
        <v>0.04</v>
      </c>
      <c r="V126">
        <v>-0.05</v>
      </c>
      <c r="W126">
        <v>0</v>
      </c>
      <c r="Z126">
        <f t="shared" si="49"/>
        <v>-0.12</v>
      </c>
      <c r="AA126">
        <v>0</v>
      </c>
      <c r="AB126">
        <v>0</v>
      </c>
      <c r="AC126">
        <v>0</v>
      </c>
    </row>
    <row r="127" spans="1:29" x14ac:dyDescent="0.2">
      <c r="A127" s="80">
        <v>40269</v>
      </c>
      <c r="B127" s="81">
        <f>+[1]Listen!C123</f>
        <v>0</v>
      </c>
      <c r="C127" s="10"/>
      <c r="D127" s="101">
        <f t="shared" si="67"/>
        <v>0.31</v>
      </c>
      <c r="E127" s="83">
        <f t="shared" si="59"/>
        <v>0.3075</v>
      </c>
      <c r="F127" s="88">
        <f t="shared" si="63"/>
        <v>2.5000000000000001E-3</v>
      </c>
      <c r="G127" s="102">
        <f t="shared" si="41"/>
        <v>0.22000000000000006</v>
      </c>
      <c r="H127" s="82">
        <f t="shared" si="60"/>
        <v>0.30500000000000005</v>
      </c>
      <c r="I127" s="83">
        <f t="shared" si="42"/>
        <v>-8.4999999999999992E-2</v>
      </c>
      <c r="J127" s="101">
        <f t="shared" si="62"/>
        <v>0.33000000000000007</v>
      </c>
      <c r="K127" s="82">
        <f t="shared" si="69"/>
        <v>0.30500000000000005</v>
      </c>
      <c r="L127" s="88">
        <f t="shared" si="64"/>
        <v>2.5000000000000001E-2</v>
      </c>
      <c r="M127" s="102">
        <f t="shared" si="44"/>
        <v>0.26000000000000006</v>
      </c>
      <c r="N127" s="82">
        <f t="shared" si="51"/>
        <v>0.30500000000000005</v>
      </c>
      <c r="O127" s="83">
        <f t="shared" si="56"/>
        <v>-4.4999999999999998E-2</v>
      </c>
      <c r="P127" s="101">
        <f t="shared" si="45"/>
        <v>0.33250000000000002</v>
      </c>
      <c r="Q127" s="83">
        <f>+[1]CGT_CNG!N127</f>
        <v>0.32500000000000001</v>
      </c>
      <c r="R127" s="107">
        <f>+[1]CGT_CNG!O127</f>
        <v>7.4999999999999997E-3</v>
      </c>
      <c r="S127" s="107">
        <f t="shared" si="47"/>
        <v>0.1875</v>
      </c>
      <c r="T127" s="107">
        <f>[1]CGT_CNG!E127</f>
        <v>0.17</v>
      </c>
      <c r="U127" s="107">
        <f>[1]CGT_CNG!F127</f>
        <v>1.7500000000000002E-2</v>
      </c>
      <c r="V127">
        <f t="shared" ref="V127:V133" si="72">VLOOKUP(MONTH(A127),tblMthAdj,4,FALSE)</f>
        <v>-4.4999999999999998E-2</v>
      </c>
      <c r="W127">
        <v>0</v>
      </c>
      <c r="Z127">
        <f t="shared" si="49"/>
        <v>-0.04</v>
      </c>
      <c r="AA127">
        <v>0</v>
      </c>
      <c r="AB127">
        <v>0</v>
      </c>
      <c r="AC127">
        <v>0</v>
      </c>
    </row>
    <row r="128" spans="1:29" x14ac:dyDescent="0.2">
      <c r="A128" s="80">
        <v>40299</v>
      </c>
      <c r="B128" s="81">
        <f>+[1]Listen!C124</f>
        <v>0</v>
      </c>
      <c r="C128" s="10"/>
      <c r="D128" s="100">
        <f t="shared" si="67"/>
        <v>0.28999999999999998</v>
      </c>
      <c r="E128" s="86">
        <f t="shared" si="59"/>
        <v>0.28749999999999998</v>
      </c>
      <c r="F128" s="84">
        <f t="shared" si="63"/>
        <v>2.5000000000000001E-3</v>
      </c>
      <c r="G128" s="81">
        <f t="shared" si="41"/>
        <v>0.21500000000000002</v>
      </c>
      <c r="H128" s="85">
        <f t="shared" si="60"/>
        <v>0.28000000000000003</v>
      </c>
      <c r="I128" s="86">
        <f t="shared" si="42"/>
        <v>-6.5000000000000002E-2</v>
      </c>
      <c r="J128" s="100">
        <f t="shared" si="62"/>
        <v>0.30500000000000005</v>
      </c>
      <c r="K128" s="85">
        <f t="shared" si="69"/>
        <v>0.28000000000000003</v>
      </c>
      <c r="L128" s="84">
        <f t="shared" si="64"/>
        <v>2.5000000000000001E-2</v>
      </c>
      <c r="M128" s="81">
        <f t="shared" si="44"/>
        <v>0.24500000000000002</v>
      </c>
      <c r="N128" s="85">
        <f t="shared" si="51"/>
        <v>0.28000000000000003</v>
      </c>
      <c r="O128" s="86">
        <f t="shared" si="56"/>
        <v>-3.5000000000000003E-2</v>
      </c>
      <c r="P128" s="100">
        <f t="shared" si="45"/>
        <v>0.22750000000000001</v>
      </c>
      <c r="Q128" s="86">
        <f>+[1]CGT_CNG!N128</f>
        <v>0.22</v>
      </c>
      <c r="R128" s="103">
        <f>+[1]CGT_CNG!O128</f>
        <v>7.4999999999999997E-3</v>
      </c>
      <c r="S128" s="103">
        <f t="shared" si="47"/>
        <v>0.17500000000000002</v>
      </c>
      <c r="T128" s="103">
        <f>[1]CGT_CNG!E128</f>
        <v>0.16500000000000001</v>
      </c>
      <c r="U128" s="103">
        <f>[1]CGT_CNG!F128</f>
        <v>0.01</v>
      </c>
      <c r="V128">
        <f t="shared" si="72"/>
        <v>-3.5000000000000003E-2</v>
      </c>
      <c r="W128">
        <v>0</v>
      </c>
      <c r="Z128">
        <f t="shared" si="49"/>
        <v>-0.03</v>
      </c>
      <c r="AA128">
        <v>0</v>
      </c>
      <c r="AB128">
        <v>0</v>
      </c>
      <c r="AC128">
        <v>0</v>
      </c>
    </row>
    <row r="129" spans="1:29" x14ac:dyDescent="0.2">
      <c r="A129" s="80">
        <v>40330</v>
      </c>
      <c r="B129" s="81">
        <f>+[1]Listen!C125</f>
        <v>0</v>
      </c>
      <c r="C129" s="10"/>
      <c r="D129" s="100">
        <f t="shared" si="67"/>
        <v>0.29499999999999998</v>
      </c>
      <c r="E129" s="86">
        <f t="shared" si="59"/>
        <v>0.29749999999999999</v>
      </c>
      <c r="F129" s="84">
        <f t="shared" si="63"/>
        <v>-2.5000000000000001E-3</v>
      </c>
      <c r="G129" s="81">
        <f t="shared" si="41"/>
        <v>0.21000000000000002</v>
      </c>
      <c r="H129" s="85">
        <f t="shared" si="60"/>
        <v>0.26500000000000001</v>
      </c>
      <c r="I129" s="86">
        <f t="shared" si="42"/>
        <v>-5.5000000000000007E-2</v>
      </c>
      <c r="J129" s="100">
        <f t="shared" si="62"/>
        <v>0.29000000000000004</v>
      </c>
      <c r="K129" s="85">
        <f t="shared" si="69"/>
        <v>0.26500000000000001</v>
      </c>
      <c r="L129" s="84">
        <f t="shared" si="64"/>
        <v>2.5000000000000001E-2</v>
      </c>
      <c r="M129" s="81">
        <f t="shared" si="44"/>
        <v>0.23</v>
      </c>
      <c r="N129" s="85">
        <f t="shared" si="51"/>
        <v>0.26500000000000001</v>
      </c>
      <c r="O129" s="86">
        <f t="shared" si="56"/>
        <v>-3.5000000000000003E-2</v>
      </c>
      <c r="P129" s="100">
        <f t="shared" si="45"/>
        <v>0.25750000000000001</v>
      </c>
      <c r="Q129" s="86">
        <f>+[1]CGT_CNG!N129</f>
        <v>0.25</v>
      </c>
      <c r="R129" s="103">
        <f>+[1]CGT_CNG!O129</f>
        <v>7.4999999999999997E-3</v>
      </c>
      <c r="S129" s="103">
        <f t="shared" si="47"/>
        <v>0.18250000000000002</v>
      </c>
      <c r="T129" s="103">
        <f>[1]CGT_CNG!E129</f>
        <v>0.17</v>
      </c>
      <c r="U129" s="103">
        <f>[1]CGT_CNG!F129</f>
        <v>1.2500000000000001E-2</v>
      </c>
      <c r="V129">
        <f t="shared" si="72"/>
        <v>-3.5000000000000003E-2</v>
      </c>
      <c r="W129">
        <v>0</v>
      </c>
      <c r="Z129">
        <f t="shared" si="49"/>
        <v>-0.02</v>
      </c>
      <c r="AA129">
        <v>0</v>
      </c>
      <c r="AB129">
        <v>0</v>
      </c>
      <c r="AC129">
        <v>0</v>
      </c>
    </row>
    <row r="130" spans="1:29" x14ac:dyDescent="0.2">
      <c r="A130" s="80">
        <v>40360</v>
      </c>
      <c r="B130" s="81">
        <f>+[1]Listen!C126</f>
        <v>0</v>
      </c>
      <c r="C130" s="10"/>
      <c r="D130" s="100">
        <f t="shared" si="67"/>
        <v>0.31</v>
      </c>
      <c r="E130" s="86">
        <f t="shared" si="59"/>
        <v>0.3125</v>
      </c>
      <c r="F130" s="84">
        <f t="shared" si="63"/>
        <v>-2.5000000000000001E-3</v>
      </c>
      <c r="G130" s="81">
        <f t="shared" si="41"/>
        <v>0.315</v>
      </c>
      <c r="H130" s="85">
        <f t="shared" si="60"/>
        <v>0.33500000000000002</v>
      </c>
      <c r="I130" s="86">
        <f t="shared" si="42"/>
        <v>-0.02</v>
      </c>
      <c r="J130" s="100">
        <f t="shared" si="62"/>
        <v>0.36000000000000004</v>
      </c>
      <c r="K130" s="85">
        <f t="shared" si="69"/>
        <v>0.33500000000000002</v>
      </c>
      <c r="L130" s="84">
        <f t="shared" si="64"/>
        <v>2.5000000000000001E-2</v>
      </c>
      <c r="M130" s="81">
        <f t="shared" si="44"/>
        <v>0.315</v>
      </c>
      <c r="N130" s="85">
        <f t="shared" si="51"/>
        <v>0.33500000000000002</v>
      </c>
      <c r="O130" s="86">
        <f t="shared" si="56"/>
        <v>-0.02</v>
      </c>
      <c r="P130" s="100">
        <f t="shared" si="45"/>
        <v>0.26750000000000002</v>
      </c>
      <c r="Q130" s="86">
        <f>+[1]CGT_CNG!N130</f>
        <v>0.26</v>
      </c>
      <c r="R130" s="103">
        <f>+[1]CGT_CNG!O130</f>
        <v>7.4999999999999997E-3</v>
      </c>
      <c r="S130" s="103">
        <f t="shared" si="47"/>
        <v>0.1875</v>
      </c>
      <c r="T130" s="103">
        <f>[1]CGT_CNG!E130</f>
        <v>0.17499999999999999</v>
      </c>
      <c r="U130" s="103">
        <f>[1]CGT_CNG!F130</f>
        <v>1.2500000000000001E-2</v>
      </c>
      <c r="V130">
        <f t="shared" si="72"/>
        <v>-0.02</v>
      </c>
      <c r="W130">
        <v>0</v>
      </c>
      <c r="Z130">
        <f t="shared" si="49"/>
        <v>0</v>
      </c>
      <c r="AA130">
        <v>0</v>
      </c>
      <c r="AB130">
        <v>0</v>
      </c>
      <c r="AC130">
        <v>0</v>
      </c>
    </row>
    <row r="131" spans="1:29" x14ac:dyDescent="0.2">
      <c r="A131" s="80">
        <v>40391</v>
      </c>
      <c r="B131" s="81">
        <f>+[1]Listen!C127</f>
        <v>0</v>
      </c>
      <c r="C131" s="10"/>
      <c r="D131" s="100">
        <f t="shared" si="67"/>
        <v>0.31</v>
      </c>
      <c r="E131" s="86">
        <f t="shared" ref="E131:E144" si="73">E119+Y131+AA131</f>
        <v>0.3125</v>
      </c>
      <c r="F131" s="84">
        <f t="shared" si="63"/>
        <v>-2.5000000000000001E-3</v>
      </c>
      <c r="G131" s="81">
        <f t="shared" si="41"/>
        <v>0.315</v>
      </c>
      <c r="H131" s="85">
        <f t="shared" si="60"/>
        <v>0.33500000000000002</v>
      </c>
      <c r="I131" s="86">
        <f t="shared" si="42"/>
        <v>-0.02</v>
      </c>
      <c r="J131" s="100">
        <f t="shared" si="62"/>
        <v>0.35000000000000003</v>
      </c>
      <c r="K131" s="85">
        <f t="shared" si="69"/>
        <v>0.33500000000000002</v>
      </c>
      <c r="L131" s="84">
        <f t="shared" si="64"/>
        <v>1.4999999999999999E-2</v>
      </c>
      <c r="M131" s="81">
        <f t="shared" si="44"/>
        <v>0.315</v>
      </c>
      <c r="N131" s="85">
        <f t="shared" si="51"/>
        <v>0.33500000000000002</v>
      </c>
      <c r="O131" s="86">
        <f t="shared" si="56"/>
        <v>-0.02</v>
      </c>
      <c r="P131" s="100">
        <f t="shared" si="45"/>
        <v>0.26750000000000002</v>
      </c>
      <c r="Q131" s="86">
        <f>+[1]CGT_CNG!N131</f>
        <v>0.26</v>
      </c>
      <c r="R131" s="103">
        <f>+[1]CGT_CNG!O131</f>
        <v>7.4999999999999997E-3</v>
      </c>
      <c r="S131" s="103">
        <f t="shared" si="47"/>
        <v>0.1875</v>
      </c>
      <c r="T131" s="103">
        <f>[1]CGT_CNG!E131</f>
        <v>0.17499999999999999</v>
      </c>
      <c r="U131" s="103">
        <f>[1]CGT_CNG!F131</f>
        <v>1.2500000000000001E-2</v>
      </c>
      <c r="V131">
        <f t="shared" si="72"/>
        <v>-0.02</v>
      </c>
      <c r="W131">
        <v>0</v>
      </c>
      <c r="Z131">
        <f t="shared" si="49"/>
        <v>0</v>
      </c>
      <c r="AA131">
        <v>0</v>
      </c>
      <c r="AB131">
        <v>0</v>
      </c>
      <c r="AC131">
        <v>0</v>
      </c>
    </row>
    <row r="132" spans="1:29" x14ac:dyDescent="0.2">
      <c r="A132" s="80">
        <v>40422</v>
      </c>
      <c r="B132" s="81">
        <f>+[1]Listen!C128</f>
        <v>0</v>
      </c>
      <c r="C132" s="10"/>
      <c r="D132" s="100">
        <f t="shared" si="67"/>
        <v>0.28499999999999998</v>
      </c>
      <c r="E132" s="86">
        <f t="shared" si="73"/>
        <v>0.28749999999999998</v>
      </c>
      <c r="F132" s="84">
        <f t="shared" si="63"/>
        <v>-2.5000000000000001E-3</v>
      </c>
      <c r="G132" s="81">
        <f t="shared" si="41"/>
        <v>0.20499999999999999</v>
      </c>
      <c r="H132" s="85">
        <f t="shared" si="60"/>
        <v>0.245</v>
      </c>
      <c r="I132" s="86">
        <f t="shared" si="42"/>
        <v>-0.04</v>
      </c>
      <c r="J132" s="100">
        <f t="shared" si="62"/>
        <v>0.26</v>
      </c>
      <c r="K132" s="85">
        <f t="shared" si="69"/>
        <v>0.245</v>
      </c>
      <c r="L132" s="84">
        <f t="shared" si="64"/>
        <v>1.4999999999999999E-2</v>
      </c>
      <c r="M132" s="81">
        <f t="shared" si="44"/>
        <v>0.22500000000000001</v>
      </c>
      <c r="N132" s="85">
        <f t="shared" si="51"/>
        <v>0.245</v>
      </c>
      <c r="O132" s="86">
        <f t="shared" si="56"/>
        <v>-0.02</v>
      </c>
      <c r="P132" s="100">
        <f t="shared" si="45"/>
        <v>0.22750000000000001</v>
      </c>
      <c r="Q132" s="86">
        <f>+[1]CGT_CNG!N132</f>
        <v>0.22</v>
      </c>
      <c r="R132" s="103">
        <f>+[1]CGT_CNG!O132</f>
        <v>7.4999999999999997E-3</v>
      </c>
      <c r="S132" s="103">
        <f t="shared" si="47"/>
        <v>0.17750000000000002</v>
      </c>
      <c r="T132" s="103">
        <f>[1]CGT_CNG!E132</f>
        <v>0.16500000000000001</v>
      </c>
      <c r="U132" s="103">
        <f>[1]CGT_CNG!F132</f>
        <v>1.2500000000000001E-2</v>
      </c>
      <c r="V132">
        <f t="shared" si="72"/>
        <v>-0.02</v>
      </c>
      <c r="W132">
        <v>0</v>
      </c>
      <c r="Z132">
        <f t="shared" si="49"/>
        <v>-0.02</v>
      </c>
      <c r="AA132">
        <v>0</v>
      </c>
      <c r="AB132">
        <v>0</v>
      </c>
      <c r="AC132">
        <v>0</v>
      </c>
    </row>
    <row r="133" spans="1:29" x14ac:dyDescent="0.2">
      <c r="A133" s="80">
        <v>40452</v>
      </c>
      <c r="B133" s="81">
        <f>+[1]Listen!C129</f>
        <v>0</v>
      </c>
      <c r="C133" s="10"/>
      <c r="D133" s="100">
        <f t="shared" si="67"/>
        <v>0.34250000000000003</v>
      </c>
      <c r="E133" s="86">
        <f t="shared" si="73"/>
        <v>0.34750000000000003</v>
      </c>
      <c r="F133" s="84">
        <f t="shared" si="63"/>
        <v>-5.0000000000000001E-3</v>
      </c>
      <c r="G133" s="81">
        <f t="shared" si="41"/>
        <v>0.18000000000000002</v>
      </c>
      <c r="H133" s="85">
        <f t="shared" si="60"/>
        <v>0.26500000000000001</v>
      </c>
      <c r="I133" s="86">
        <f t="shared" si="42"/>
        <v>-8.4999999999999992E-2</v>
      </c>
      <c r="J133" s="100">
        <f t="shared" si="62"/>
        <v>0.27500000000000002</v>
      </c>
      <c r="K133" s="85">
        <f t="shared" si="69"/>
        <v>0.26500000000000001</v>
      </c>
      <c r="L133" s="84">
        <f t="shared" si="64"/>
        <v>9.9999999999999985E-3</v>
      </c>
      <c r="M133" s="81">
        <f t="shared" si="44"/>
        <v>0.21000000000000002</v>
      </c>
      <c r="N133" s="85">
        <f t="shared" si="51"/>
        <v>0.26500000000000001</v>
      </c>
      <c r="O133" s="86">
        <f t="shared" si="56"/>
        <v>-5.5E-2</v>
      </c>
      <c r="P133" s="100">
        <f t="shared" si="45"/>
        <v>0.25750000000000001</v>
      </c>
      <c r="Q133" s="86">
        <f>+[1]CGT_CNG!N133</f>
        <v>0.25</v>
      </c>
      <c r="R133" s="103">
        <f>+[1]CGT_CNG!O133</f>
        <v>7.4999999999999997E-3</v>
      </c>
      <c r="S133" s="103">
        <f t="shared" si="47"/>
        <v>0.185</v>
      </c>
      <c r="T133" s="103">
        <f>[1]CGT_CNG!E133</f>
        <v>0.17249999999999999</v>
      </c>
      <c r="U133" s="103">
        <f>[1]CGT_CNG!F133</f>
        <v>1.2500000000000001E-2</v>
      </c>
      <c r="V133">
        <f t="shared" si="72"/>
        <v>-5.5E-2</v>
      </c>
      <c r="W133">
        <v>0</v>
      </c>
      <c r="Z133">
        <f t="shared" si="49"/>
        <v>-0.03</v>
      </c>
      <c r="AA133">
        <v>0</v>
      </c>
      <c r="AB133">
        <v>0</v>
      </c>
      <c r="AC133">
        <v>0</v>
      </c>
    </row>
    <row r="134" spans="1:29" x14ac:dyDescent="0.2">
      <c r="A134" s="80">
        <v>40483</v>
      </c>
      <c r="B134" s="81">
        <f>+[1]Listen!C130</f>
        <v>0</v>
      </c>
      <c r="C134" s="10"/>
      <c r="D134" s="101">
        <f t="shared" si="67"/>
        <v>0.38</v>
      </c>
      <c r="E134" s="83">
        <f t="shared" si="73"/>
        <v>0.34</v>
      </c>
      <c r="F134" s="88">
        <f t="shared" si="63"/>
        <v>0.04</v>
      </c>
      <c r="G134" s="102">
        <f t="shared" si="41"/>
        <v>0.27000000000000007</v>
      </c>
      <c r="H134" s="82">
        <f t="shared" si="60"/>
        <v>0.44000000000000006</v>
      </c>
      <c r="I134" s="83">
        <f t="shared" si="42"/>
        <v>-0.16999999999999998</v>
      </c>
      <c r="J134" s="101">
        <f t="shared" si="62"/>
        <v>0.5</v>
      </c>
      <c r="K134" s="82">
        <f t="shared" si="69"/>
        <v>0.44000000000000006</v>
      </c>
      <c r="L134" s="88">
        <f t="shared" si="64"/>
        <v>0.06</v>
      </c>
      <c r="M134" s="102">
        <f t="shared" si="44"/>
        <v>0.39000000000000007</v>
      </c>
      <c r="N134" s="82">
        <f t="shared" si="51"/>
        <v>0.44000000000000006</v>
      </c>
      <c r="O134" s="83">
        <f t="shared" si="56"/>
        <v>-0.05</v>
      </c>
      <c r="P134" s="101">
        <f t="shared" si="45"/>
        <v>0.38</v>
      </c>
      <c r="Q134" s="83">
        <f t="shared" ref="Q134:R138" si="74">E134</f>
        <v>0.34</v>
      </c>
      <c r="R134" s="107">
        <f t="shared" si="74"/>
        <v>0.04</v>
      </c>
      <c r="S134" s="107">
        <f t="shared" si="47"/>
        <v>0.38</v>
      </c>
      <c r="T134" s="107">
        <f t="shared" ref="T134:U138" si="75">E134</f>
        <v>0.34</v>
      </c>
      <c r="U134" s="107">
        <f t="shared" si="75"/>
        <v>0.04</v>
      </c>
      <c r="V134">
        <v>-0.05</v>
      </c>
      <c r="W134">
        <v>0</v>
      </c>
      <c r="Z134">
        <f t="shared" si="49"/>
        <v>-0.12</v>
      </c>
      <c r="AA134">
        <v>0</v>
      </c>
      <c r="AB134">
        <v>0</v>
      </c>
      <c r="AC134">
        <v>0</v>
      </c>
    </row>
    <row r="135" spans="1:29" x14ac:dyDescent="0.2">
      <c r="A135" s="80">
        <v>40513</v>
      </c>
      <c r="B135" s="81">
        <f>+[1]Listen!C131</f>
        <v>0</v>
      </c>
      <c r="C135" s="10"/>
      <c r="D135" s="100">
        <f t="shared" si="67"/>
        <v>0.69500000000000006</v>
      </c>
      <c r="E135" s="86">
        <f t="shared" si="73"/>
        <v>0.65500000000000003</v>
      </c>
      <c r="F135" s="84">
        <f t="shared" si="63"/>
        <v>0.04</v>
      </c>
      <c r="G135" s="81">
        <f t="shared" si="41"/>
        <v>0.85</v>
      </c>
      <c r="H135" s="85">
        <f t="shared" si="60"/>
        <v>0.98</v>
      </c>
      <c r="I135" s="86">
        <f t="shared" si="42"/>
        <v>-0.13</v>
      </c>
      <c r="J135" s="100">
        <f t="shared" si="62"/>
        <v>1.0900000000000001</v>
      </c>
      <c r="K135" s="85">
        <f t="shared" si="69"/>
        <v>0.98</v>
      </c>
      <c r="L135" s="84">
        <f t="shared" si="64"/>
        <v>0.11</v>
      </c>
      <c r="M135" s="81">
        <f t="shared" si="44"/>
        <v>0.92999999999999994</v>
      </c>
      <c r="N135" s="85">
        <f t="shared" si="51"/>
        <v>0.98</v>
      </c>
      <c r="O135" s="86">
        <f t="shared" si="56"/>
        <v>-0.05</v>
      </c>
      <c r="P135" s="100">
        <f t="shared" si="45"/>
        <v>0.69500000000000006</v>
      </c>
      <c r="Q135" s="86">
        <f t="shared" si="74"/>
        <v>0.65500000000000003</v>
      </c>
      <c r="R135" s="103">
        <f t="shared" si="74"/>
        <v>0.04</v>
      </c>
      <c r="S135" s="103">
        <f t="shared" si="47"/>
        <v>0.69500000000000006</v>
      </c>
      <c r="T135" s="103">
        <f t="shared" si="75"/>
        <v>0.65500000000000003</v>
      </c>
      <c r="U135" s="103">
        <f t="shared" si="75"/>
        <v>0.04</v>
      </c>
      <c r="V135">
        <v>-0.05</v>
      </c>
      <c r="W135">
        <v>0</v>
      </c>
      <c r="Z135">
        <f t="shared" si="49"/>
        <v>-0.08</v>
      </c>
      <c r="AA135">
        <v>0</v>
      </c>
      <c r="AB135">
        <v>0</v>
      </c>
      <c r="AC135">
        <v>0</v>
      </c>
    </row>
    <row r="136" spans="1:29" x14ac:dyDescent="0.2">
      <c r="A136" s="80">
        <v>40544</v>
      </c>
      <c r="B136" s="81">
        <f>+[1]Listen!C132</f>
        <v>0</v>
      </c>
      <c r="C136" s="10"/>
      <c r="D136" s="100">
        <f t="shared" si="67"/>
        <v>0.93500000000000005</v>
      </c>
      <c r="E136" s="86">
        <f t="shared" si="73"/>
        <v>0.89500000000000002</v>
      </c>
      <c r="F136" s="84">
        <f t="shared" si="63"/>
        <v>0.04</v>
      </c>
      <c r="G136" s="81">
        <f t="shared" si="41"/>
        <v>1.35</v>
      </c>
      <c r="H136" s="85">
        <f t="shared" si="60"/>
        <v>1.6</v>
      </c>
      <c r="I136" s="86">
        <f t="shared" si="42"/>
        <v>-0.25</v>
      </c>
      <c r="J136" s="100">
        <f t="shared" si="62"/>
        <v>1.8900000000000001</v>
      </c>
      <c r="K136" s="85">
        <f t="shared" si="69"/>
        <v>1.6</v>
      </c>
      <c r="L136" s="84">
        <f t="shared" si="64"/>
        <v>0.28999999999999998</v>
      </c>
      <c r="M136" s="81">
        <f t="shared" si="44"/>
        <v>1.4000000000000001</v>
      </c>
      <c r="N136" s="85">
        <f t="shared" si="51"/>
        <v>1.6</v>
      </c>
      <c r="O136" s="86">
        <f t="shared" si="56"/>
        <v>-0.2</v>
      </c>
      <c r="P136" s="100">
        <f t="shared" si="45"/>
        <v>0.93500000000000005</v>
      </c>
      <c r="Q136" s="86">
        <f t="shared" si="74"/>
        <v>0.89500000000000002</v>
      </c>
      <c r="R136" s="103">
        <f t="shared" si="74"/>
        <v>0.04</v>
      </c>
      <c r="S136" s="103">
        <f t="shared" si="47"/>
        <v>0.93500000000000005</v>
      </c>
      <c r="T136" s="103">
        <f t="shared" si="75"/>
        <v>0.89500000000000002</v>
      </c>
      <c r="U136" s="103">
        <f t="shared" si="75"/>
        <v>0.04</v>
      </c>
      <c r="V136">
        <v>-0.2</v>
      </c>
      <c r="W136">
        <v>0</v>
      </c>
      <c r="Z136">
        <f t="shared" si="49"/>
        <v>-0.05</v>
      </c>
      <c r="AA136">
        <v>0</v>
      </c>
      <c r="AB136">
        <v>0</v>
      </c>
      <c r="AC136">
        <v>0</v>
      </c>
    </row>
    <row r="137" spans="1:29" x14ac:dyDescent="0.2">
      <c r="A137" s="80">
        <v>40575</v>
      </c>
      <c r="B137" s="81">
        <f>+[1]Listen!C133</f>
        <v>0</v>
      </c>
      <c r="C137" s="10"/>
      <c r="D137" s="100">
        <f t="shared" si="67"/>
        <v>0.91500000000000004</v>
      </c>
      <c r="E137" s="86">
        <f t="shared" si="73"/>
        <v>0.875</v>
      </c>
      <c r="F137" s="84">
        <f t="shared" si="63"/>
        <v>0.04</v>
      </c>
      <c r="G137" s="81">
        <f t="shared" si="41"/>
        <v>1.32</v>
      </c>
      <c r="H137" s="85">
        <f t="shared" si="60"/>
        <v>1.6</v>
      </c>
      <c r="I137" s="86">
        <f t="shared" si="42"/>
        <v>-0.28000000000000003</v>
      </c>
      <c r="J137" s="100">
        <f t="shared" si="62"/>
        <v>1.8900000000000001</v>
      </c>
      <c r="K137" s="85">
        <f t="shared" si="69"/>
        <v>1.6</v>
      </c>
      <c r="L137" s="84">
        <f t="shared" si="64"/>
        <v>0.28999999999999998</v>
      </c>
      <c r="M137" s="81">
        <f t="shared" si="44"/>
        <v>1.4000000000000001</v>
      </c>
      <c r="N137" s="85">
        <f t="shared" si="51"/>
        <v>1.6</v>
      </c>
      <c r="O137" s="86">
        <f t="shared" si="56"/>
        <v>-0.2</v>
      </c>
      <c r="P137" s="100">
        <f t="shared" si="45"/>
        <v>0.91500000000000004</v>
      </c>
      <c r="Q137" s="86">
        <f t="shared" si="74"/>
        <v>0.875</v>
      </c>
      <c r="R137" s="103">
        <f t="shared" si="74"/>
        <v>0.04</v>
      </c>
      <c r="S137" s="103">
        <f t="shared" si="47"/>
        <v>0.91500000000000004</v>
      </c>
      <c r="T137" s="103">
        <f t="shared" si="75"/>
        <v>0.875</v>
      </c>
      <c r="U137" s="103">
        <f t="shared" si="75"/>
        <v>0.04</v>
      </c>
      <c r="V137">
        <v>-0.2</v>
      </c>
      <c r="W137">
        <v>0</v>
      </c>
      <c r="Z137">
        <f t="shared" si="49"/>
        <v>-0.08</v>
      </c>
      <c r="AA137">
        <v>0</v>
      </c>
      <c r="AB137">
        <v>0</v>
      </c>
      <c r="AC137">
        <v>0</v>
      </c>
    </row>
    <row r="138" spans="1:29" x14ac:dyDescent="0.2">
      <c r="A138" s="80">
        <v>40603</v>
      </c>
      <c r="B138" s="81">
        <f>+[1]Listen!C134</f>
        <v>0</v>
      </c>
      <c r="C138" s="10"/>
      <c r="D138" s="100">
        <f t="shared" si="67"/>
        <v>0.45</v>
      </c>
      <c r="E138" s="86">
        <f t="shared" si="73"/>
        <v>0.41000000000000003</v>
      </c>
      <c r="F138" s="84">
        <f t="shared" si="63"/>
        <v>0.04</v>
      </c>
      <c r="G138" s="81">
        <f t="shared" ref="G138:G201" si="76">H138+I138</f>
        <v>0.28999999999999998</v>
      </c>
      <c r="H138" s="85">
        <f t="shared" si="60"/>
        <v>0.45999999999999996</v>
      </c>
      <c r="I138" s="86">
        <f t="shared" ref="I138:I201" si="77">O138+Z138</f>
        <v>-0.16999999999999998</v>
      </c>
      <c r="J138" s="100">
        <f t="shared" ref="J138:J169" si="78">K138+L138</f>
        <v>0.53499999999999992</v>
      </c>
      <c r="K138" s="85">
        <f t="shared" si="69"/>
        <v>0.45999999999999996</v>
      </c>
      <c r="L138" s="84">
        <f t="shared" si="64"/>
        <v>7.4999999999999997E-2</v>
      </c>
      <c r="M138" s="81">
        <f t="shared" ref="M138:M201" si="79">N138+O138</f>
        <v>0.41</v>
      </c>
      <c r="N138" s="85">
        <f t="shared" si="51"/>
        <v>0.45999999999999996</v>
      </c>
      <c r="O138" s="86">
        <f t="shared" si="56"/>
        <v>-0.05</v>
      </c>
      <c r="P138" s="100">
        <f t="shared" ref="P138:P201" si="80">Q138+R138</f>
        <v>0.45</v>
      </c>
      <c r="Q138" s="86">
        <f t="shared" si="74"/>
        <v>0.41000000000000003</v>
      </c>
      <c r="R138" s="103">
        <f t="shared" si="74"/>
        <v>0.04</v>
      </c>
      <c r="S138" s="103">
        <f t="shared" ref="S138:S201" si="81">T138+U138</f>
        <v>0.45</v>
      </c>
      <c r="T138" s="103">
        <f t="shared" si="75"/>
        <v>0.41000000000000003</v>
      </c>
      <c r="U138" s="103">
        <f t="shared" si="75"/>
        <v>0.04</v>
      </c>
      <c r="V138">
        <v>-0.05</v>
      </c>
      <c r="W138">
        <v>0</v>
      </c>
      <c r="Z138">
        <f t="shared" ref="Z138:Z201" si="82">VLOOKUP(MONTH(A138),tblMthAdj,3,FALSE)</f>
        <v>-0.12</v>
      </c>
      <c r="AA138">
        <v>0</v>
      </c>
      <c r="AB138">
        <v>0</v>
      </c>
      <c r="AC138">
        <v>0</v>
      </c>
    </row>
    <row r="139" spans="1:29" x14ac:dyDescent="0.2">
      <c r="A139" s="80">
        <v>40634</v>
      </c>
      <c r="B139" s="81">
        <f>+[1]Listen!C135</f>
        <v>0</v>
      </c>
      <c r="C139" s="10"/>
      <c r="D139" s="101">
        <f t="shared" si="67"/>
        <v>0.31</v>
      </c>
      <c r="E139" s="83">
        <f t="shared" si="73"/>
        <v>0.3075</v>
      </c>
      <c r="F139" s="88">
        <f t="shared" si="63"/>
        <v>2.5000000000000001E-3</v>
      </c>
      <c r="G139" s="102">
        <f t="shared" si="76"/>
        <v>0.22000000000000006</v>
      </c>
      <c r="H139" s="82">
        <f t="shared" si="60"/>
        <v>0.30500000000000005</v>
      </c>
      <c r="I139" s="83">
        <f t="shared" si="77"/>
        <v>-8.4999999999999992E-2</v>
      </c>
      <c r="J139" s="101">
        <f t="shared" si="78"/>
        <v>0.33000000000000007</v>
      </c>
      <c r="K139" s="82">
        <f t="shared" si="69"/>
        <v>0.30500000000000005</v>
      </c>
      <c r="L139" s="88">
        <f t="shared" ref="L139:L170" si="83">L127</f>
        <v>2.5000000000000001E-2</v>
      </c>
      <c r="M139" s="102">
        <f t="shared" si="79"/>
        <v>0.26000000000000006</v>
      </c>
      <c r="N139" s="82">
        <f t="shared" si="51"/>
        <v>0.30500000000000005</v>
      </c>
      <c r="O139" s="83">
        <f t="shared" si="56"/>
        <v>-4.4999999999999998E-2</v>
      </c>
      <c r="P139" s="101">
        <f t="shared" si="80"/>
        <v>0.33250000000000002</v>
      </c>
      <c r="Q139" s="83">
        <f>+[1]CGT_CNG!N139</f>
        <v>0.32500000000000001</v>
      </c>
      <c r="R139" s="107">
        <f>+[1]CGT_CNG!O139</f>
        <v>7.4999999999999997E-3</v>
      </c>
      <c r="S139" s="107">
        <f t="shared" si="81"/>
        <v>0.1875</v>
      </c>
      <c r="T139" s="107">
        <f>[1]CGT_CNG!E139</f>
        <v>0.17</v>
      </c>
      <c r="U139" s="107">
        <f>[1]CGT_CNG!F139</f>
        <v>1.7500000000000002E-2</v>
      </c>
      <c r="V139">
        <f t="shared" ref="V139:V145" si="84">VLOOKUP(MONTH(A139),tblMthAdj,4,FALSE)</f>
        <v>-4.4999999999999998E-2</v>
      </c>
      <c r="W139">
        <v>0</v>
      </c>
      <c r="Z139">
        <f t="shared" si="82"/>
        <v>-0.04</v>
      </c>
      <c r="AA139">
        <v>0</v>
      </c>
      <c r="AB139">
        <v>0</v>
      </c>
      <c r="AC139">
        <v>0</v>
      </c>
    </row>
    <row r="140" spans="1:29" x14ac:dyDescent="0.2">
      <c r="A140" s="80">
        <v>40664</v>
      </c>
      <c r="B140" s="81">
        <f>+[1]Listen!C136</f>
        <v>0</v>
      </c>
      <c r="C140" s="10"/>
      <c r="D140" s="100">
        <f t="shared" si="67"/>
        <v>0.28999999999999998</v>
      </c>
      <c r="E140" s="86">
        <f t="shared" si="73"/>
        <v>0.28749999999999998</v>
      </c>
      <c r="F140" s="84">
        <f t="shared" si="63"/>
        <v>2.5000000000000001E-3</v>
      </c>
      <c r="G140" s="81">
        <f t="shared" si="76"/>
        <v>0.21500000000000002</v>
      </c>
      <c r="H140" s="85">
        <f t="shared" si="60"/>
        <v>0.28000000000000003</v>
      </c>
      <c r="I140" s="86">
        <f t="shared" si="77"/>
        <v>-6.5000000000000002E-2</v>
      </c>
      <c r="J140" s="100">
        <f t="shared" si="78"/>
        <v>0.30500000000000005</v>
      </c>
      <c r="K140" s="85">
        <f t="shared" si="69"/>
        <v>0.28000000000000003</v>
      </c>
      <c r="L140" s="84">
        <f t="shared" si="83"/>
        <v>2.5000000000000001E-2</v>
      </c>
      <c r="M140" s="81">
        <f t="shared" si="79"/>
        <v>0.24500000000000002</v>
      </c>
      <c r="N140" s="85">
        <f t="shared" si="51"/>
        <v>0.28000000000000003</v>
      </c>
      <c r="O140" s="86">
        <f t="shared" si="56"/>
        <v>-3.5000000000000003E-2</v>
      </c>
      <c r="P140" s="100">
        <f t="shared" si="80"/>
        <v>0.22750000000000001</v>
      </c>
      <c r="Q140" s="86">
        <f>+[1]CGT_CNG!N140</f>
        <v>0.22</v>
      </c>
      <c r="R140" s="103">
        <f>+[1]CGT_CNG!O140</f>
        <v>7.4999999999999997E-3</v>
      </c>
      <c r="S140" s="103">
        <f t="shared" si="81"/>
        <v>0.17500000000000002</v>
      </c>
      <c r="T140" s="103">
        <f>[1]CGT_CNG!E140</f>
        <v>0.16500000000000001</v>
      </c>
      <c r="U140" s="103">
        <f>[1]CGT_CNG!F140</f>
        <v>0.01</v>
      </c>
      <c r="V140">
        <f t="shared" si="84"/>
        <v>-3.5000000000000003E-2</v>
      </c>
      <c r="W140">
        <v>0</v>
      </c>
      <c r="Z140">
        <f t="shared" si="82"/>
        <v>-0.03</v>
      </c>
      <c r="AA140">
        <v>0</v>
      </c>
      <c r="AB140">
        <v>0</v>
      </c>
      <c r="AC140">
        <v>0</v>
      </c>
    </row>
    <row r="141" spans="1:29" x14ac:dyDescent="0.2">
      <c r="A141" s="80">
        <v>40695</v>
      </c>
      <c r="B141" s="81">
        <f>+[1]Listen!C137</f>
        <v>0</v>
      </c>
      <c r="C141" s="10"/>
      <c r="D141" s="100">
        <f t="shared" si="67"/>
        <v>0.29499999999999998</v>
      </c>
      <c r="E141" s="86">
        <f t="shared" si="73"/>
        <v>0.29749999999999999</v>
      </c>
      <c r="F141" s="84">
        <f t="shared" si="63"/>
        <v>-2.5000000000000001E-3</v>
      </c>
      <c r="G141" s="81">
        <f t="shared" si="76"/>
        <v>0.21000000000000002</v>
      </c>
      <c r="H141" s="85">
        <f t="shared" si="60"/>
        <v>0.26500000000000001</v>
      </c>
      <c r="I141" s="86">
        <f t="shared" si="77"/>
        <v>-5.5000000000000007E-2</v>
      </c>
      <c r="J141" s="100">
        <f t="shared" si="78"/>
        <v>0.29000000000000004</v>
      </c>
      <c r="K141" s="85">
        <f t="shared" si="69"/>
        <v>0.26500000000000001</v>
      </c>
      <c r="L141" s="84">
        <f t="shared" si="83"/>
        <v>2.5000000000000001E-2</v>
      </c>
      <c r="M141" s="81">
        <f t="shared" si="79"/>
        <v>0.23</v>
      </c>
      <c r="N141" s="85">
        <f t="shared" si="51"/>
        <v>0.26500000000000001</v>
      </c>
      <c r="O141" s="86">
        <f t="shared" si="56"/>
        <v>-3.5000000000000003E-2</v>
      </c>
      <c r="P141" s="100">
        <f t="shared" si="80"/>
        <v>0.25750000000000001</v>
      </c>
      <c r="Q141" s="86">
        <f>+[1]CGT_CNG!N141</f>
        <v>0.25</v>
      </c>
      <c r="R141" s="103">
        <f>+[1]CGT_CNG!O141</f>
        <v>7.4999999999999997E-3</v>
      </c>
      <c r="S141" s="103">
        <f t="shared" si="81"/>
        <v>0.18250000000000002</v>
      </c>
      <c r="T141" s="103">
        <f>[1]CGT_CNG!E141</f>
        <v>0.17</v>
      </c>
      <c r="U141" s="103">
        <f>[1]CGT_CNG!F141</f>
        <v>1.2500000000000001E-2</v>
      </c>
      <c r="V141">
        <f t="shared" si="84"/>
        <v>-3.5000000000000003E-2</v>
      </c>
      <c r="W141">
        <v>0</v>
      </c>
      <c r="Z141">
        <f t="shared" si="82"/>
        <v>-0.02</v>
      </c>
      <c r="AA141">
        <v>0</v>
      </c>
      <c r="AB141">
        <v>0</v>
      </c>
      <c r="AC141">
        <v>0</v>
      </c>
    </row>
    <row r="142" spans="1:29" x14ac:dyDescent="0.2">
      <c r="A142" s="80">
        <v>40725</v>
      </c>
      <c r="B142" s="81">
        <f>+[1]Listen!C138</f>
        <v>0</v>
      </c>
      <c r="C142" s="10"/>
      <c r="D142" s="100">
        <f t="shared" si="67"/>
        <v>0.31</v>
      </c>
      <c r="E142" s="86">
        <f t="shared" si="73"/>
        <v>0.3125</v>
      </c>
      <c r="F142" s="84">
        <f t="shared" si="63"/>
        <v>-2.5000000000000001E-3</v>
      </c>
      <c r="G142" s="81">
        <f t="shared" si="76"/>
        <v>0.315</v>
      </c>
      <c r="H142" s="85">
        <f t="shared" si="60"/>
        <v>0.33500000000000002</v>
      </c>
      <c r="I142" s="86">
        <f t="shared" si="77"/>
        <v>-0.02</v>
      </c>
      <c r="J142" s="100">
        <f t="shared" si="78"/>
        <v>0.36000000000000004</v>
      </c>
      <c r="K142" s="85">
        <f t="shared" si="69"/>
        <v>0.33500000000000002</v>
      </c>
      <c r="L142" s="84">
        <f t="shared" si="83"/>
        <v>2.5000000000000001E-2</v>
      </c>
      <c r="M142" s="81">
        <f t="shared" si="79"/>
        <v>0.315</v>
      </c>
      <c r="N142" s="85">
        <f t="shared" ref="N142:N205" si="85">K142</f>
        <v>0.33500000000000002</v>
      </c>
      <c r="O142" s="86">
        <f t="shared" si="56"/>
        <v>-0.02</v>
      </c>
      <c r="P142" s="100">
        <f t="shared" si="80"/>
        <v>0.26750000000000002</v>
      </c>
      <c r="Q142" s="86">
        <f>+[1]CGT_CNG!N142</f>
        <v>0.26</v>
      </c>
      <c r="R142" s="103">
        <f>+[1]CGT_CNG!O142</f>
        <v>7.4999999999999997E-3</v>
      </c>
      <c r="S142" s="103">
        <f t="shared" si="81"/>
        <v>0.1875</v>
      </c>
      <c r="T142" s="103">
        <f>[1]CGT_CNG!E142</f>
        <v>0.17499999999999999</v>
      </c>
      <c r="U142" s="103">
        <f>[1]CGT_CNG!F142</f>
        <v>1.2500000000000001E-2</v>
      </c>
      <c r="V142">
        <f t="shared" si="84"/>
        <v>-0.02</v>
      </c>
      <c r="W142">
        <v>0</v>
      </c>
      <c r="Z142">
        <f t="shared" si="82"/>
        <v>0</v>
      </c>
      <c r="AA142">
        <v>0</v>
      </c>
      <c r="AB142">
        <v>0</v>
      </c>
      <c r="AC142">
        <v>0</v>
      </c>
    </row>
    <row r="143" spans="1:29" x14ac:dyDescent="0.2">
      <c r="A143" s="80">
        <v>40756</v>
      </c>
      <c r="B143" s="81">
        <f>+[1]Listen!C139</f>
        <v>0</v>
      </c>
      <c r="C143" s="10"/>
      <c r="D143" s="100">
        <f t="shared" si="67"/>
        <v>0.31</v>
      </c>
      <c r="E143" s="86">
        <f t="shared" si="73"/>
        <v>0.3125</v>
      </c>
      <c r="F143" s="84">
        <f t="shared" si="63"/>
        <v>-2.5000000000000001E-3</v>
      </c>
      <c r="G143" s="81">
        <f t="shared" si="76"/>
        <v>0.315</v>
      </c>
      <c r="H143" s="85">
        <f t="shared" si="60"/>
        <v>0.33500000000000002</v>
      </c>
      <c r="I143" s="86">
        <f t="shared" si="77"/>
        <v>-0.02</v>
      </c>
      <c r="J143" s="100">
        <f t="shared" si="78"/>
        <v>0.35000000000000003</v>
      </c>
      <c r="K143" s="85">
        <f t="shared" si="69"/>
        <v>0.33500000000000002</v>
      </c>
      <c r="L143" s="84">
        <f t="shared" si="83"/>
        <v>1.4999999999999999E-2</v>
      </c>
      <c r="M143" s="81">
        <f t="shared" si="79"/>
        <v>0.315</v>
      </c>
      <c r="N143" s="85">
        <f t="shared" si="85"/>
        <v>0.33500000000000002</v>
      </c>
      <c r="O143" s="86">
        <f t="shared" si="56"/>
        <v>-0.02</v>
      </c>
      <c r="P143" s="100">
        <f t="shared" si="80"/>
        <v>0.26750000000000002</v>
      </c>
      <c r="Q143" s="86">
        <f>+[1]CGT_CNG!N143</f>
        <v>0.26</v>
      </c>
      <c r="R143" s="103">
        <f>+[1]CGT_CNG!O143</f>
        <v>7.4999999999999997E-3</v>
      </c>
      <c r="S143" s="103">
        <f t="shared" si="81"/>
        <v>0.1875</v>
      </c>
      <c r="T143" s="103">
        <f>[1]CGT_CNG!E143</f>
        <v>0.17499999999999999</v>
      </c>
      <c r="U143" s="103">
        <f>[1]CGT_CNG!F143</f>
        <v>1.2500000000000001E-2</v>
      </c>
      <c r="V143">
        <f t="shared" si="84"/>
        <v>-0.02</v>
      </c>
      <c r="W143">
        <v>0</v>
      </c>
      <c r="Z143">
        <f t="shared" si="82"/>
        <v>0</v>
      </c>
      <c r="AA143">
        <v>0</v>
      </c>
      <c r="AB143">
        <v>0</v>
      </c>
      <c r="AC143">
        <v>0</v>
      </c>
    </row>
    <row r="144" spans="1:29" x14ac:dyDescent="0.2">
      <c r="A144" s="80">
        <v>40787</v>
      </c>
      <c r="B144" s="81">
        <f>+[1]Listen!C140</f>
        <v>0</v>
      </c>
      <c r="C144" s="10"/>
      <c r="D144" s="100">
        <f t="shared" si="67"/>
        <v>0.28499999999999998</v>
      </c>
      <c r="E144" s="86">
        <f t="shared" si="73"/>
        <v>0.28749999999999998</v>
      </c>
      <c r="F144" s="84">
        <f t="shared" si="63"/>
        <v>-2.5000000000000001E-3</v>
      </c>
      <c r="G144" s="81">
        <f t="shared" si="76"/>
        <v>0.20499999999999999</v>
      </c>
      <c r="H144" s="85">
        <f t="shared" si="60"/>
        <v>0.245</v>
      </c>
      <c r="I144" s="86">
        <f t="shared" si="77"/>
        <v>-0.04</v>
      </c>
      <c r="J144" s="100">
        <f t="shared" si="78"/>
        <v>0.26</v>
      </c>
      <c r="K144" s="85">
        <f t="shared" si="69"/>
        <v>0.245</v>
      </c>
      <c r="L144" s="84">
        <f t="shared" si="83"/>
        <v>1.4999999999999999E-2</v>
      </c>
      <c r="M144" s="81">
        <f t="shared" si="79"/>
        <v>0.22500000000000001</v>
      </c>
      <c r="N144" s="85">
        <f t="shared" si="85"/>
        <v>0.245</v>
      </c>
      <c r="O144" s="86">
        <f t="shared" si="56"/>
        <v>-0.02</v>
      </c>
      <c r="P144" s="100">
        <f t="shared" si="80"/>
        <v>0.22750000000000001</v>
      </c>
      <c r="Q144" s="86">
        <f>+[1]CGT_CNG!N144</f>
        <v>0.22</v>
      </c>
      <c r="R144" s="103">
        <f>+[1]CGT_CNG!O144</f>
        <v>7.4999999999999997E-3</v>
      </c>
      <c r="S144" s="103">
        <f t="shared" si="81"/>
        <v>0.17750000000000002</v>
      </c>
      <c r="T144" s="103">
        <f>[1]CGT_CNG!E144</f>
        <v>0.16500000000000001</v>
      </c>
      <c r="U144" s="103">
        <f>[1]CGT_CNG!F144</f>
        <v>1.2500000000000001E-2</v>
      </c>
      <c r="V144">
        <f t="shared" si="84"/>
        <v>-0.02</v>
      </c>
      <c r="W144">
        <v>0</v>
      </c>
      <c r="Z144">
        <f t="shared" si="82"/>
        <v>-0.02</v>
      </c>
      <c r="AA144">
        <v>0</v>
      </c>
      <c r="AB144">
        <v>0</v>
      </c>
      <c r="AC144">
        <v>0</v>
      </c>
    </row>
    <row r="145" spans="1:29" x14ac:dyDescent="0.2">
      <c r="A145" s="80">
        <v>40817</v>
      </c>
      <c r="B145" s="81">
        <f>+[1]Listen!C141</f>
        <v>0</v>
      </c>
      <c r="C145" s="10"/>
      <c r="D145" s="100">
        <f t="shared" si="67"/>
        <v>0.34250000000000003</v>
      </c>
      <c r="E145" s="86">
        <f t="shared" ref="E145:E208" si="86">E133+X145</f>
        <v>0.34750000000000003</v>
      </c>
      <c r="F145" s="84">
        <f t="shared" si="63"/>
        <v>-5.0000000000000001E-3</v>
      </c>
      <c r="G145" s="81">
        <f t="shared" si="76"/>
        <v>0.18000000000000002</v>
      </c>
      <c r="H145" s="85">
        <f t="shared" si="60"/>
        <v>0.26500000000000001</v>
      </c>
      <c r="I145" s="86">
        <f t="shared" si="77"/>
        <v>-8.4999999999999992E-2</v>
      </c>
      <c r="J145" s="100">
        <f t="shared" si="78"/>
        <v>0.27500000000000002</v>
      </c>
      <c r="K145" s="85">
        <f t="shared" si="69"/>
        <v>0.26500000000000001</v>
      </c>
      <c r="L145" s="84">
        <f t="shared" si="83"/>
        <v>9.9999999999999985E-3</v>
      </c>
      <c r="M145" s="81">
        <f t="shared" si="79"/>
        <v>0.21000000000000002</v>
      </c>
      <c r="N145" s="85">
        <f t="shared" si="85"/>
        <v>0.26500000000000001</v>
      </c>
      <c r="O145" s="86">
        <f t="shared" si="56"/>
        <v>-5.5E-2</v>
      </c>
      <c r="P145" s="100">
        <f t="shared" si="80"/>
        <v>0.25750000000000001</v>
      </c>
      <c r="Q145" s="86">
        <f>+[1]CGT_CNG!N145</f>
        <v>0.25</v>
      </c>
      <c r="R145" s="103">
        <f>+[1]CGT_CNG!O145</f>
        <v>7.4999999999999997E-3</v>
      </c>
      <c r="S145" s="103">
        <f t="shared" si="81"/>
        <v>0.185</v>
      </c>
      <c r="T145" s="103">
        <f>[1]CGT_CNG!E145</f>
        <v>0.17249999999999999</v>
      </c>
      <c r="U145" s="103">
        <f>[1]CGT_CNG!F145</f>
        <v>1.2500000000000001E-2</v>
      </c>
      <c r="V145">
        <f t="shared" si="84"/>
        <v>-5.5E-2</v>
      </c>
      <c r="W145">
        <v>0</v>
      </c>
      <c r="Z145">
        <f t="shared" si="82"/>
        <v>-0.03</v>
      </c>
      <c r="AA145">
        <v>0</v>
      </c>
      <c r="AB145">
        <v>0</v>
      </c>
      <c r="AC145">
        <v>0</v>
      </c>
    </row>
    <row r="146" spans="1:29" x14ac:dyDescent="0.2">
      <c r="A146" s="80">
        <v>40848</v>
      </c>
      <c r="B146" s="81">
        <f>+[1]Listen!C142</f>
        <v>0</v>
      </c>
      <c r="C146" s="10"/>
      <c r="D146" s="101">
        <f t="shared" si="67"/>
        <v>0.38</v>
      </c>
      <c r="E146" s="83">
        <f t="shared" si="86"/>
        <v>0.34</v>
      </c>
      <c r="F146" s="88">
        <f t="shared" si="63"/>
        <v>0.04</v>
      </c>
      <c r="G146" s="102">
        <f t="shared" si="76"/>
        <v>0.27000000000000007</v>
      </c>
      <c r="H146" s="82">
        <f t="shared" si="60"/>
        <v>0.44000000000000006</v>
      </c>
      <c r="I146" s="83">
        <f t="shared" si="77"/>
        <v>-0.16999999999999998</v>
      </c>
      <c r="J146" s="101">
        <f t="shared" si="78"/>
        <v>0.5</v>
      </c>
      <c r="K146" s="82">
        <f t="shared" si="69"/>
        <v>0.44000000000000006</v>
      </c>
      <c r="L146" s="88">
        <f t="shared" si="83"/>
        <v>0.06</v>
      </c>
      <c r="M146" s="102">
        <f t="shared" si="79"/>
        <v>0.39000000000000007</v>
      </c>
      <c r="N146" s="82">
        <f t="shared" si="85"/>
        <v>0.44000000000000006</v>
      </c>
      <c r="O146" s="83">
        <f t="shared" si="56"/>
        <v>-0.05</v>
      </c>
      <c r="P146" s="101">
        <f t="shared" si="80"/>
        <v>0.38</v>
      </c>
      <c r="Q146" s="83">
        <f t="shared" ref="Q146:R150" si="87">E146</f>
        <v>0.34</v>
      </c>
      <c r="R146" s="107">
        <f t="shared" si="87"/>
        <v>0.04</v>
      </c>
      <c r="S146" s="107">
        <f t="shared" si="81"/>
        <v>0.38</v>
      </c>
      <c r="T146" s="107">
        <f t="shared" ref="T146:U150" si="88">E146</f>
        <v>0.34</v>
      </c>
      <c r="U146" s="107">
        <f t="shared" si="88"/>
        <v>0.04</v>
      </c>
      <c r="V146">
        <v>-0.05</v>
      </c>
      <c r="W146">
        <v>0</v>
      </c>
      <c r="Z146">
        <f t="shared" si="82"/>
        <v>-0.12</v>
      </c>
      <c r="AA146">
        <v>0</v>
      </c>
      <c r="AB146">
        <v>0</v>
      </c>
      <c r="AC146">
        <v>0</v>
      </c>
    </row>
    <row r="147" spans="1:29" x14ac:dyDescent="0.2">
      <c r="A147" s="80">
        <v>40878</v>
      </c>
      <c r="B147" s="81">
        <f>+[1]Listen!C143</f>
        <v>0</v>
      </c>
      <c r="C147" s="10"/>
      <c r="D147" s="100">
        <f t="shared" si="67"/>
        <v>0.69500000000000006</v>
      </c>
      <c r="E147" s="86">
        <f t="shared" si="86"/>
        <v>0.65500000000000003</v>
      </c>
      <c r="F147" s="84">
        <f t="shared" si="63"/>
        <v>0.04</v>
      </c>
      <c r="G147" s="81">
        <f t="shared" si="76"/>
        <v>0.85</v>
      </c>
      <c r="H147" s="85">
        <f t="shared" si="60"/>
        <v>0.98</v>
      </c>
      <c r="I147" s="86">
        <f t="shared" si="77"/>
        <v>-0.13</v>
      </c>
      <c r="J147" s="100">
        <f t="shared" si="78"/>
        <v>1.0900000000000001</v>
      </c>
      <c r="K147" s="85">
        <f t="shared" si="69"/>
        <v>0.98</v>
      </c>
      <c r="L147" s="84">
        <f t="shared" si="83"/>
        <v>0.11</v>
      </c>
      <c r="M147" s="81">
        <f t="shared" si="79"/>
        <v>0.92999999999999994</v>
      </c>
      <c r="N147" s="85">
        <f t="shared" si="85"/>
        <v>0.98</v>
      </c>
      <c r="O147" s="86">
        <f t="shared" si="56"/>
        <v>-0.05</v>
      </c>
      <c r="P147" s="100">
        <f t="shared" si="80"/>
        <v>0.69500000000000006</v>
      </c>
      <c r="Q147" s="86">
        <f t="shared" si="87"/>
        <v>0.65500000000000003</v>
      </c>
      <c r="R147" s="103">
        <f t="shared" si="87"/>
        <v>0.04</v>
      </c>
      <c r="S147" s="103">
        <f t="shared" si="81"/>
        <v>0.69500000000000006</v>
      </c>
      <c r="T147" s="103">
        <f t="shared" si="88"/>
        <v>0.65500000000000003</v>
      </c>
      <c r="U147" s="103">
        <f t="shared" si="88"/>
        <v>0.04</v>
      </c>
      <c r="V147">
        <v>-0.05</v>
      </c>
      <c r="W147">
        <v>0</v>
      </c>
      <c r="Z147">
        <f t="shared" si="82"/>
        <v>-0.08</v>
      </c>
      <c r="AA147">
        <v>0</v>
      </c>
      <c r="AB147">
        <v>0</v>
      </c>
      <c r="AC147">
        <v>0</v>
      </c>
    </row>
    <row r="148" spans="1:29" x14ac:dyDescent="0.2">
      <c r="A148" s="80">
        <v>40909</v>
      </c>
      <c r="B148" s="81">
        <f>+[1]Listen!C144</f>
        <v>0</v>
      </c>
      <c r="C148" s="10"/>
      <c r="D148" s="100">
        <f t="shared" si="67"/>
        <v>0.93500000000000005</v>
      </c>
      <c r="E148" s="86">
        <f t="shared" si="86"/>
        <v>0.89500000000000002</v>
      </c>
      <c r="F148" s="84">
        <f t="shared" si="63"/>
        <v>0.04</v>
      </c>
      <c r="G148" s="81">
        <f t="shared" si="76"/>
        <v>1.35</v>
      </c>
      <c r="H148" s="85">
        <f t="shared" si="60"/>
        <v>1.6</v>
      </c>
      <c r="I148" s="86">
        <f t="shared" si="77"/>
        <v>-0.25</v>
      </c>
      <c r="J148" s="100">
        <f t="shared" si="78"/>
        <v>1.8900000000000001</v>
      </c>
      <c r="K148" s="85">
        <f t="shared" si="69"/>
        <v>1.6</v>
      </c>
      <c r="L148" s="84">
        <f t="shared" si="83"/>
        <v>0.28999999999999998</v>
      </c>
      <c r="M148" s="81">
        <f t="shared" si="79"/>
        <v>1.4000000000000001</v>
      </c>
      <c r="N148" s="85">
        <f t="shared" si="85"/>
        <v>1.6</v>
      </c>
      <c r="O148" s="86">
        <f t="shared" si="56"/>
        <v>-0.2</v>
      </c>
      <c r="P148" s="100">
        <f t="shared" si="80"/>
        <v>0.93500000000000005</v>
      </c>
      <c r="Q148" s="86">
        <f t="shared" si="87"/>
        <v>0.89500000000000002</v>
      </c>
      <c r="R148" s="103">
        <f t="shared" si="87"/>
        <v>0.04</v>
      </c>
      <c r="S148" s="103">
        <f t="shared" si="81"/>
        <v>0.93500000000000005</v>
      </c>
      <c r="T148" s="103">
        <f t="shared" si="88"/>
        <v>0.89500000000000002</v>
      </c>
      <c r="U148" s="103">
        <f t="shared" si="88"/>
        <v>0.04</v>
      </c>
      <c r="V148">
        <v>-0.2</v>
      </c>
      <c r="W148">
        <v>0</v>
      </c>
      <c r="Z148">
        <f t="shared" si="82"/>
        <v>-0.05</v>
      </c>
      <c r="AA148">
        <v>0</v>
      </c>
      <c r="AB148">
        <v>0</v>
      </c>
      <c r="AC148">
        <v>0</v>
      </c>
    </row>
    <row r="149" spans="1:29" x14ac:dyDescent="0.2">
      <c r="A149" s="80">
        <v>40940</v>
      </c>
      <c r="B149" s="81">
        <f>+[1]Listen!C145</f>
        <v>0</v>
      </c>
      <c r="C149" s="10"/>
      <c r="D149" s="100">
        <f t="shared" si="67"/>
        <v>0.91500000000000004</v>
      </c>
      <c r="E149" s="86">
        <f t="shared" si="86"/>
        <v>0.875</v>
      </c>
      <c r="F149" s="84">
        <f t="shared" si="63"/>
        <v>0.04</v>
      </c>
      <c r="G149" s="81">
        <f t="shared" si="76"/>
        <v>1.32</v>
      </c>
      <c r="H149" s="85">
        <f t="shared" si="60"/>
        <v>1.6</v>
      </c>
      <c r="I149" s="86">
        <f t="shared" si="77"/>
        <v>-0.28000000000000003</v>
      </c>
      <c r="J149" s="100">
        <f t="shared" si="78"/>
        <v>1.8900000000000001</v>
      </c>
      <c r="K149" s="85">
        <f t="shared" si="69"/>
        <v>1.6</v>
      </c>
      <c r="L149" s="84">
        <f t="shared" si="83"/>
        <v>0.28999999999999998</v>
      </c>
      <c r="M149" s="81">
        <f t="shared" si="79"/>
        <v>1.4000000000000001</v>
      </c>
      <c r="N149" s="85">
        <f t="shared" si="85"/>
        <v>1.6</v>
      </c>
      <c r="O149" s="86">
        <f t="shared" si="56"/>
        <v>-0.2</v>
      </c>
      <c r="P149" s="100">
        <f t="shared" si="80"/>
        <v>0.91500000000000004</v>
      </c>
      <c r="Q149" s="86">
        <f t="shared" si="87"/>
        <v>0.875</v>
      </c>
      <c r="R149" s="103">
        <f t="shared" si="87"/>
        <v>0.04</v>
      </c>
      <c r="S149" s="103">
        <f t="shared" si="81"/>
        <v>0.91500000000000004</v>
      </c>
      <c r="T149" s="103">
        <f t="shared" si="88"/>
        <v>0.875</v>
      </c>
      <c r="U149" s="103">
        <f t="shared" si="88"/>
        <v>0.04</v>
      </c>
      <c r="V149">
        <v>-0.2</v>
      </c>
      <c r="W149">
        <v>0</v>
      </c>
      <c r="Z149">
        <f t="shared" si="82"/>
        <v>-0.08</v>
      </c>
      <c r="AA149">
        <v>0</v>
      </c>
      <c r="AB149">
        <v>0</v>
      </c>
      <c r="AC149">
        <v>0</v>
      </c>
    </row>
    <row r="150" spans="1:29" x14ac:dyDescent="0.2">
      <c r="A150" s="80">
        <v>40969</v>
      </c>
      <c r="B150" s="81">
        <f>+[1]Listen!C146</f>
        <v>0</v>
      </c>
      <c r="C150" s="10"/>
      <c r="D150" s="100">
        <f t="shared" si="67"/>
        <v>0.45</v>
      </c>
      <c r="E150" s="86">
        <f t="shared" si="86"/>
        <v>0.41000000000000003</v>
      </c>
      <c r="F150" s="84">
        <f t="shared" si="63"/>
        <v>0.04</v>
      </c>
      <c r="G150" s="81">
        <f t="shared" si="76"/>
        <v>0.28999999999999998</v>
      </c>
      <c r="H150" s="85">
        <f t="shared" si="60"/>
        <v>0.45999999999999996</v>
      </c>
      <c r="I150" s="86">
        <f t="shared" si="77"/>
        <v>-0.16999999999999998</v>
      </c>
      <c r="J150" s="100">
        <f t="shared" si="78"/>
        <v>0.53499999999999992</v>
      </c>
      <c r="K150" s="85">
        <f t="shared" si="69"/>
        <v>0.45999999999999996</v>
      </c>
      <c r="L150" s="84">
        <f t="shared" si="83"/>
        <v>7.4999999999999997E-2</v>
      </c>
      <c r="M150" s="81">
        <f t="shared" si="79"/>
        <v>0.41</v>
      </c>
      <c r="N150" s="85">
        <f t="shared" si="85"/>
        <v>0.45999999999999996</v>
      </c>
      <c r="O150" s="86">
        <f t="shared" si="56"/>
        <v>-0.05</v>
      </c>
      <c r="P150" s="100">
        <f t="shared" si="80"/>
        <v>0.45</v>
      </c>
      <c r="Q150" s="86">
        <f t="shared" si="87"/>
        <v>0.41000000000000003</v>
      </c>
      <c r="R150" s="103">
        <f t="shared" si="87"/>
        <v>0.04</v>
      </c>
      <c r="S150" s="103">
        <f t="shared" si="81"/>
        <v>0.45</v>
      </c>
      <c r="T150" s="103">
        <f t="shared" si="88"/>
        <v>0.41000000000000003</v>
      </c>
      <c r="U150" s="103">
        <f t="shared" si="88"/>
        <v>0.04</v>
      </c>
      <c r="V150">
        <v>-0.05</v>
      </c>
      <c r="W150">
        <v>0</v>
      </c>
      <c r="Z150">
        <f t="shared" si="82"/>
        <v>-0.12</v>
      </c>
      <c r="AA150">
        <v>0</v>
      </c>
      <c r="AB150">
        <v>0</v>
      </c>
      <c r="AC150">
        <v>0</v>
      </c>
    </row>
    <row r="151" spans="1:29" x14ac:dyDescent="0.2">
      <c r="A151" s="80">
        <v>41000</v>
      </c>
      <c r="B151" s="81">
        <f>+[1]Listen!C147</f>
        <v>0</v>
      </c>
      <c r="C151" s="10"/>
      <c r="D151" s="101">
        <f t="shared" si="67"/>
        <v>0.31</v>
      </c>
      <c r="E151" s="83">
        <f t="shared" si="86"/>
        <v>0.3075</v>
      </c>
      <c r="F151" s="88">
        <f t="shared" si="63"/>
        <v>2.5000000000000001E-3</v>
      </c>
      <c r="G151" s="102">
        <f t="shared" si="76"/>
        <v>0.22000000000000006</v>
      </c>
      <c r="H151" s="82">
        <f t="shared" si="60"/>
        <v>0.30500000000000005</v>
      </c>
      <c r="I151" s="83">
        <f t="shared" si="77"/>
        <v>-8.4999999999999992E-2</v>
      </c>
      <c r="J151" s="101">
        <f t="shared" si="78"/>
        <v>0.33000000000000007</v>
      </c>
      <c r="K151" s="82">
        <f t="shared" si="69"/>
        <v>0.30500000000000005</v>
      </c>
      <c r="L151" s="88">
        <f t="shared" si="83"/>
        <v>2.5000000000000001E-2</v>
      </c>
      <c r="M151" s="102">
        <f t="shared" si="79"/>
        <v>0.26000000000000006</v>
      </c>
      <c r="N151" s="82">
        <f t="shared" si="85"/>
        <v>0.30500000000000005</v>
      </c>
      <c r="O151" s="83">
        <f t="shared" si="56"/>
        <v>-4.4999999999999998E-2</v>
      </c>
      <c r="P151" s="101">
        <f t="shared" si="80"/>
        <v>0.33250000000000002</v>
      </c>
      <c r="Q151" s="83">
        <f>+[1]CGT_CNG!N151</f>
        <v>0.32500000000000001</v>
      </c>
      <c r="R151" s="107">
        <f>+[1]CGT_CNG!O151</f>
        <v>7.4999999999999997E-3</v>
      </c>
      <c r="S151" s="107">
        <f t="shared" si="81"/>
        <v>0.1875</v>
      </c>
      <c r="T151" s="107">
        <f>[1]CGT_CNG!E151</f>
        <v>0.17</v>
      </c>
      <c r="U151" s="107">
        <f>[1]CGT_CNG!F151</f>
        <v>1.7500000000000002E-2</v>
      </c>
      <c r="V151">
        <f t="shared" ref="V151:V157" si="89">VLOOKUP(MONTH(A151),tblMthAdj,4,FALSE)</f>
        <v>-4.4999999999999998E-2</v>
      </c>
      <c r="W151">
        <v>0</v>
      </c>
      <c r="Z151">
        <f t="shared" si="82"/>
        <v>-0.04</v>
      </c>
      <c r="AA151">
        <v>0</v>
      </c>
      <c r="AB151">
        <v>0</v>
      </c>
      <c r="AC151">
        <v>0</v>
      </c>
    </row>
    <row r="152" spans="1:29" x14ac:dyDescent="0.2">
      <c r="A152" s="80">
        <v>41030</v>
      </c>
      <c r="B152" s="81">
        <f>+[1]Listen!C148</f>
        <v>0</v>
      </c>
      <c r="C152" s="10"/>
      <c r="D152" s="100">
        <f t="shared" si="67"/>
        <v>0.28999999999999998</v>
      </c>
      <c r="E152" s="86">
        <f t="shared" si="86"/>
        <v>0.28749999999999998</v>
      </c>
      <c r="F152" s="84">
        <f t="shared" si="63"/>
        <v>2.5000000000000001E-3</v>
      </c>
      <c r="G152" s="81">
        <f t="shared" si="76"/>
        <v>0.21500000000000002</v>
      </c>
      <c r="H152" s="85">
        <f t="shared" si="60"/>
        <v>0.28000000000000003</v>
      </c>
      <c r="I152" s="86">
        <f t="shared" si="77"/>
        <v>-6.5000000000000002E-2</v>
      </c>
      <c r="J152" s="100">
        <f t="shared" si="78"/>
        <v>0.30500000000000005</v>
      </c>
      <c r="K152" s="85">
        <f t="shared" si="69"/>
        <v>0.28000000000000003</v>
      </c>
      <c r="L152" s="84">
        <f t="shared" si="83"/>
        <v>2.5000000000000001E-2</v>
      </c>
      <c r="M152" s="81">
        <f t="shared" si="79"/>
        <v>0.24500000000000002</v>
      </c>
      <c r="N152" s="85">
        <f t="shared" si="85"/>
        <v>0.28000000000000003</v>
      </c>
      <c r="O152" s="86">
        <f t="shared" si="56"/>
        <v>-3.5000000000000003E-2</v>
      </c>
      <c r="P152" s="100">
        <f t="shared" si="80"/>
        <v>0.22750000000000001</v>
      </c>
      <c r="Q152" s="86">
        <f>+[1]CGT_CNG!N152</f>
        <v>0.22</v>
      </c>
      <c r="R152" s="103">
        <f>+[1]CGT_CNG!O152</f>
        <v>7.4999999999999997E-3</v>
      </c>
      <c r="S152" s="103">
        <f t="shared" si="81"/>
        <v>0.17500000000000002</v>
      </c>
      <c r="T152" s="103">
        <f>[1]CGT_CNG!E152</f>
        <v>0.16500000000000001</v>
      </c>
      <c r="U152" s="103">
        <f>[1]CGT_CNG!F152</f>
        <v>0.01</v>
      </c>
      <c r="V152">
        <f t="shared" si="89"/>
        <v>-3.5000000000000003E-2</v>
      </c>
      <c r="W152">
        <v>0</v>
      </c>
      <c r="Z152">
        <f t="shared" si="82"/>
        <v>-0.03</v>
      </c>
      <c r="AA152">
        <v>0</v>
      </c>
      <c r="AB152">
        <v>0</v>
      </c>
      <c r="AC152">
        <v>0</v>
      </c>
    </row>
    <row r="153" spans="1:29" x14ac:dyDescent="0.2">
      <c r="A153" s="80">
        <v>41061</v>
      </c>
      <c r="B153" s="81">
        <f>+[1]Listen!C149</f>
        <v>0</v>
      </c>
      <c r="C153" s="10"/>
      <c r="D153" s="100">
        <f t="shared" si="67"/>
        <v>0.29499999999999998</v>
      </c>
      <c r="E153" s="86">
        <f t="shared" si="86"/>
        <v>0.29749999999999999</v>
      </c>
      <c r="F153" s="84">
        <f t="shared" si="63"/>
        <v>-2.5000000000000001E-3</v>
      </c>
      <c r="G153" s="81">
        <f t="shared" si="76"/>
        <v>0.21000000000000002</v>
      </c>
      <c r="H153" s="85">
        <f t="shared" si="60"/>
        <v>0.26500000000000001</v>
      </c>
      <c r="I153" s="86">
        <f t="shared" si="77"/>
        <v>-5.5000000000000007E-2</v>
      </c>
      <c r="J153" s="100">
        <f t="shared" si="78"/>
        <v>0.29000000000000004</v>
      </c>
      <c r="K153" s="85">
        <f t="shared" si="69"/>
        <v>0.26500000000000001</v>
      </c>
      <c r="L153" s="84">
        <f t="shared" si="83"/>
        <v>2.5000000000000001E-2</v>
      </c>
      <c r="M153" s="81">
        <f t="shared" si="79"/>
        <v>0.23</v>
      </c>
      <c r="N153" s="85">
        <f t="shared" si="85"/>
        <v>0.26500000000000001</v>
      </c>
      <c r="O153" s="86">
        <f t="shared" si="56"/>
        <v>-3.5000000000000003E-2</v>
      </c>
      <c r="P153" s="100">
        <f t="shared" si="80"/>
        <v>0.25750000000000001</v>
      </c>
      <c r="Q153" s="86">
        <f>+[1]CGT_CNG!N153</f>
        <v>0.25</v>
      </c>
      <c r="R153" s="103">
        <f>+[1]CGT_CNG!O153</f>
        <v>7.4999999999999997E-3</v>
      </c>
      <c r="S153" s="103">
        <f t="shared" si="81"/>
        <v>0.18250000000000002</v>
      </c>
      <c r="T153" s="103">
        <f>[1]CGT_CNG!E153</f>
        <v>0.17</v>
      </c>
      <c r="U153" s="103">
        <f>[1]CGT_CNG!F153</f>
        <v>1.2500000000000001E-2</v>
      </c>
      <c r="V153">
        <f t="shared" si="89"/>
        <v>-3.5000000000000003E-2</v>
      </c>
      <c r="W153">
        <v>0</v>
      </c>
      <c r="Z153">
        <f t="shared" si="82"/>
        <v>-0.02</v>
      </c>
      <c r="AA153">
        <v>0</v>
      </c>
      <c r="AB153">
        <v>0</v>
      </c>
      <c r="AC153">
        <v>0</v>
      </c>
    </row>
    <row r="154" spans="1:29" x14ac:dyDescent="0.2">
      <c r="A154" s="80">
        <v>41091</v>
      </c>
      <c r="B154" s="81">
        <f>+[1]Listen!C150</f>
        <v>0</v>
      </c>
      <c r="C154" s="10"/>
      <c r="D154" s="100">
        <f t="shared" si="67"/>
        <v>0.31</v>
      </c>
      <c r="E154" s="86">
        <f t="shared" si="86"/>
        <v>0.3125</v>
      </c>
      <c r="F154" s="84">
        <f t="shared" si="63"/>
        <v>-2.5000000000000001E-3</v>
      </c>
      <c r="G154" s="81">
        <f t="shared" si="76"/>
        <v>0.315</v>
      </c>
      <c r="H154" s="85">
        <f t="shared" si="60"/>
        <v>0.33500000000000002</v>
      </c>
      <c r="I154" s="86">
        <f t="shared" si="77"/>
        <v>-0.02</v>
      </c>
      <c r="J154" s="100">
        <f t="shared" si="78"/>
        <v>0.36000000000000004</v>
      </c>
      <c r="K154" s="85">
        <f t="shared" si="69"/>
        <v>0.33500000000000002</v>
      </c>
      <c r="L154" s="84">
        <f t="shared" si="83"/>
        <v>2.5000000000000001E-2</v>
      </c>
      <c r="M154" s="81">
        <f t="shared" si="79"/>
        <v>0.315</v>
      </c>
      <c r="N154" s="85">
        <f t="shared" si="85"/>
        <v>0.33500000000000002</v>
      </c>
      <c r="O154" s="86">
        <f t="shared" si="56"/>
        <v>-0.02</v>
      </c>
      <c r="P154" s="100">
        <f t="shared" si="80"/>
        <v>0.26750000000000002</v>
      </c>
      <c r="Q154" s="86">
        <f>+[1]CGT_CNG!N154</f>
        <v>0.26</v>
      </c>
      <c r="R154" s="103">
        <f>+[1]CGT_CNG!O154</f>
        <v>7.4999999999999997E-3</v>
      </c>
      <c r="S154" s="103">
        <f t="shared" si="81"/>
        <v>0.1875</v>
      </c>
      <c r="T154" s="103">
        <f>[1]CGT_CNG!E154</f>
        <v>0.17499999999999999</v>
      </c>
      <c r="U154" s="103">
        <f>[1]CGT_CNG!F154</f>
        <v>1.2500000000000001E-2</v>
      </c>
      <c r="V154">
        <f t="shared" si="89"/>
        <v>-0.02</v>
      </c>
      <c r="W154">
        <v>0</v>
      </c>
      <c r="Z154">
        <f t="shared" si="82"/>
        <v>0</v>
      </c>
      <c r="AA154">
        <v>0</v>
      </c>
      <c r="AB154">
        <v>0</v>
      </c>
      <c r="AC154">
        <v>0</v>
      </c>
    </row>
    <row r="155" spans="1:29" x14ac:dyDescent="0.2">
      <c r="A155" s="80">
        <v>41122</v>
      </c>
      <c r="B155" s="81">
        <f>+[1]Listen!C151</f>
        <v>0</v>
      </c>
      <c r="C155" s="10"/>
      <c r="D155" s="100">
        <f t="shared" si="67"/>
        <v>0.31</v>
      </c>
      <c r="E155" s="86">
        <f t="shared" si="86"/>
        <v>0.3125</v>
      </c>
      <c r="F155" s="84">
        <f t="shared" si="63"/>
        <v>-2.5000000000000001E-3</v>
      </c>
      <c r="G155" s="81">
        <f t="shared" si="76"/>
        <v>0.315</v>
      </c>
      <c r="H155" s="85">
        <f t="shared" si="60"/>
        <v>0.33500000000000002</v>
      </c>
      <c r="I155" s="86">
        <f t="shared" si="77"/>
        <v>-0.02</v>
      </c>
      <c r="J155" s="100">
        <f t="shared" si="78"/>
        <v>0.35000000000000003</v>
      </c>
      <c r="K155" s="85">
        <f t="shared" si="69"/>
        <v>0.33500000000000002</v>
      </c>
      <c r="L155" s="84">
        <f t="shared" si="83"/>
        <v>1.4999999999999999E-2</v>
      </c>
      <c r="M155" s="81">
        <f t="shared" si="79"/>
        <v>0.315</v>
      </c>
      <c r="N155" s="85">
        <f t="shared" si="85"/>
        <v>0.33500000000000002</v>
      </c>
      <c r="O155" s="86">
        <f t="shared" si="56"/>
        <v>-0.02</v>
      </c>
      <c r="P155" s="100">
        <f t="shared" si="80"/>
        <v>0.26750000000000002</v>
      </c>
      <c r="Q155" s="86">
        <f>+[1]CGT_CNG!N155</f>
        <v>0.26</v>
      </c>
      <c r="R155" s="103">
        <f>+[1]CGT_CNG!O155</f>
        <v>7.4999999999999997E-3</v>
      </c>
      <c r="S155" s="103">
        <f t="shared" si="81"/>
        <v>0.1875</v>
      </c>
      <c r="T155" s="103">
        <f>[1]CGT_CNG!E155</f>
        <v>0.17499999999999999</v>
      </c>
      <c r="U155" s="103">
        <f>[1]CGT_CNG!F155</f>
        <v>1.2500000000000001E-2</v>
      </c>
      <c r="V155">
        <f t="shared" si="89"/>
        <v>-0.02</v>
      </c>
      <c r="W155">
        <v>0</v>
      </c>
      <c r="Z155">
        <f t="shared" si="82"/>
        <v>0</v>
      </c>
      <c r="AA155">
        <v>0</v>
      </c>
      <c r="AB155">
        <v>0</v>
      </c>
      <c r="AC155">
        <v>0</v>
      </c>
    </row>
    <row r="156" spans="1:29" x14ac:dyDescent="0.2">
      <c r="A156" s="80">
        <v>41153</v>
      </c>
      <c r="B156" s="81">
        <f>+[1]Listen!C152</f>
        <v>0</v>
      </c>
      <c r="C156" s="10"/>
      <c r="D156" s="100">
        <f t="shared" si="67"/>
        <v>0.28499999999999998</v>
      </c>
      <c r="E156" s="86">
        <f t="shared" si="86"/>
        <v>0.28749999999999998</v>
      </c>
      <c r="F156" s="84">
        <f t="shared" si="63"/>
        <v>-2.5000000000000001E-3</v>
      </c>
      <c r="G156" s="81">
        <f t="shared" si="76"/>
        <v>0.20499999999999999</v>
      </c>
      <c r="H156" s="85">
        <f t="shared" si="60"/>
        <v>0.245</v>
      </c>
      <c r="I156" s="86">
        <f t="shared" si="77"/>
        <v>-0.04</v>
      </c>
      <c r="J156" s="100">
        <f t="shared" si="78"/>
        <v>0.26</v>
      </c>
      <c r="K156" s="85">
        <f t="shared" si="69"/>
        <v>0.245</v>
      </c>
      <c r="L156" s="84">
        <f t="shared" si="83"/>
        <v>1.4999999999999999E-2</v>
      </c>
      <c r="M156" s="81">
        <f t="shared" si="79"/>
        <v>0.22500000000000001</v>
      </c>
      <c r="N156" s="85">
        <f t="shared" si="85"/>
        <v>0.245</v>
      </c>
      <c r="O156" s="86">
        <f t="shared" si="56"/>
        <v>-0.02</v>
      </c>
      <c r="P156" s="100">
        <f t="shared" si="80"/>
        <v>0.22750000000000001</v>
      </c>
      <c r="Q156" s="86">
        <f>+[1]CGT_CNG!N156</f>
        <v>0.22</v>
      </c>
      <c r="R156" s="103">
        <f>+[1]CGT_CNG!O156</f>
        <v>7.4999999999999997E-3</v>
      </c>
      <c r="S156" s="103">
        <f t="shared" si="81"/>
        <v>0.17750000000000002</v>
      </c>
      <c r="T156" s="103">
        <f>[1]CGT_CNG!E156</f>
        <v>0.16500000000000001</v>
      </c>
      <c r="U156" s="103">
        <f>[1]CGT_CNG!F156</f>
        <v>1.2500000000000001E-2</v>
      </c>
      <c r="V156">
        <f t="shared" si="89"/>
        <v>-0.02</v>
      </c>
      <c r="W156">
        <v>0</v>
      </c>
      <c r="Z156">
        <f t="shared" si="82"/>
        <v>-0.02</v>
      </c>
      <c r="AA156">
        <v>0</v>
      </c>
      <c r="AB156">
        <v>0</v>
      </c>
      <c r="AC156">
        <v>0</v>
      </c>
    </row>
    <row r="157" spans="1:29" x14ac:dyDescent="0.2">
      <c r="A157" s="80">
        <v>41183</v>
      </c>
      <c r="B157" s="81">
        <f>+[1]Listen!C153</f>
        <v>0</v>
      </c>
      <c r="C157" s="10"/>
      <c r="D157" s="100">
        <f t="shared" si="67"/>
        <v>0.34250000000000003</v>
      </c>
      <c r="E157" s="86">
        <f t="shared" si="86"/>
        <v>0.34750000000000003</v>
      </c>
      <c r="F157" s="84">
        <f t="shared" si="63"/>
        <v>-5.0000000000000001E-3</v>
      </c>
      <c r="G157" s="81">
        <f t="shared" si="76"/>
        <v>0.18000000000000002</v>
      </c>
      <c r="H157" s="85">
        <f t="shared" si="60"/>
        <v>0.26500000000000001</v>
      </c>
      <c r="I157" s="86">
        <f t="shared" si="77"/>
        <v>-8.4999999999999992E-2</v>
      </c>
      <c r="J157" s="100">
        <f t="shared" si="78"/>
        <v>0.27500000000000002</v>
      </c>
      <c r="K157" s="85">
        <f t="shared" si="69"/>
        <v>0.26500000000000001</v>
      </c>
      <c r="L157" s="84">
        <f t="shared" si="83"/>
        <v>9.9999999999999985E-3</v>
      </c>
      <c r="M157" s="81">
        <f t="shared" si="79"/>
        <v>0.21000000000000002</v>
      </c>
      <c r="N157" s="85">
        <f t="shared" si="85"/>
        <v>0.26500000000000001</v>
      </c>
      <c r="O157" s="86">
        <f t="shared" si="56"/>
        <v>-5.5E-2</v>
      </c>
      <c r="P157" s="100">
        <f t="shared" si="80"/>
        <v>0.25750000000000001</v>
      </c>
      <c r="Q157" s="86">
        <f>+[1]CGT_CNG!N157</f>
        <v>0.25</v>
      </c>
      <c r="R157" s="103">
        <f>+[1]CGT_CNG!O157</f>
        <v>7.4999999999999997E-3</v>
      </c>
      <c r="S157" s="103">
        <f t="shared" si="81"/>
        <v>0.185</v>
      </c>
      <c r="T157" s="103">
        <f>[1]CGT_CNG!E157</f>
        <v>0.17249999999999999</v>
      </c>
      <c r="U157" s="103">
        <f>[1]CGT_CNG!F157</f>
        <v>1.2500000000000001E-2</v>
      </c>
      <c r="V157">
        <f t="shared" si="89"/>
        <v>-5.5E-2</v>
      </c>
      <c r="W157">
        <v>0</v>
      </c>
      <c r="Z157">
        <f t="shared" si="82"/>
        <v>-0.03</v>
      </c>
      <c r="AA157">
        <v>0</v>
      </c>
      <c r="AB157">
        <v>0</v>
      </c>
      <c r="AC157">
        <v>0</v>
      </c>
    </row>
    <row r="158" spans="1:29" x14ac:dyDescent="0.2">
      <c r="A158" s="80">
        <v>41214</v>
      </c>
      <c r="B158" s="81">
        <f>+[1]Listen!C154</f>
        <v>0</v>
      </c>
      <c r="C158" s="10"/>
      <c r="D158" s="101">
        <f t="shared" si="67"/>
        <v>0.38</v>
      </c>
      <c r="E158" s="83">
        <f t="shared" si="86"/>
        <v>0.34</v>
      </c>
      <c r="F158" s="88">
        <f t="shared" si="63"/>
        <v>0.04</v>
      </c>
      <c r="G158" s="102">
        <f t="shared" si="76"/>
        <v>0.27000000000000007</v>
      </c>
      <c r="H158" s="82">
        <f t="shared" si="60"/>
        <v>0.44000000000000006</v>
      </c>
      <c r="I158" s="83">
        <f t="shared" si="77"/>
        <v>-0.16999999999999998</v>
      </c>
      <c r="J158" s="101">
        <f t="shared" si="78"/>
        <v>0.5</v>
      </c>
      <c r="K158" s="82">
        <f t="shared" si="69"/>
        <v>0.44000000000000006</v>
      </c>
      <c r="L158" s="88">
        <f t="shared" si="83"/>
        <v>0.06</v>
      </c>
      <c r="M158" s="102">
        <f t="shared" si="79"/>
        <v>0.39000000000000007</v>
      </c>
      <c r="N158" s="82">
        <f t="shared" si="85"/>
        <v>0.44000000000000006</v>
      </c>
      <c r="O158" s="83">
        <f t="shared" si="56"/>
        <v>-0.05</v>
      </c>
      <c r="P158" s="101">
        <f t="shared" si="80"/>
        <v>0.38</v>
      </c>
      <c r="Q158" s="83">
        <f t="shared" ref="Q158:R162" si="90">E158</f>
        <v>0.34</v>
      </c>
      <c r="R158" s="107">
        <f t="shared" si="90"/>
        <v>0.04</v>
      </c>
      <c r="S158" s="107">
        <f t="shared" si="81"/>
        <v>0.38</v>
      </c>
      <c r="T158" s="107">
        <f t="shared" ref="T158:U162" si="91">E158</f>
        <v>0.34</v>
      </c>
      <c r="U158" s="107">
        <f t="shared" si="91"/>
        <v>0.04</v>
      </c>
      <c r="V158">
        <v>-0.05</v>
      </c>
      <c r="W158">
        <v>0</v>
      </c>
      <c r="Z158">
        <f t="shared" si="82"/>
        <v>-0.12</v>
      </c>
      <c r="AA158">
        <v>0</v>
      </c>
      <c r="AB158">
        <v>0</v>
      </c>
      <c r="AC158">
        <v>0</v>
      </c>
    </row>
    <row r="159" spans="1:29" x14ac:dyDescent="0.2">
      <c r="A159" s="80">
        <v>41244</v>
      </c>
      <c r="B159" s="81">
        <f>+[1]Listen!C155</f>
        <v>0</v>
      </c>
      <c r="C159" s="10"/>
      <c r="D159" s="100">
        <f t="shared" si="67"/>
        <v>0.69500000000000006</v>
      </c>
      <c r="E159" s="86">
        <f t="shared" si="86"/>
        <v>0.65500000000000003</v>
      </c>
      <c r="F159" s="84">
        <f t="shared" si="63"/>
        <v>0.04</v>
      </c>
      <c r="G159" s="81">
        <f t="shared" si="76"/>
        <v>0.85</v>
      </c>
      <c r="H159" s="85">
        <f t="shared" si="60"/>
        <v>0.98</v>
      </c>
      <c r="I159" s="86">
        <f t="shared" si="77"/>
        <v>-0.13</v>
      </c>
      <c r="J159" s="100">
        <f t="shared" si="78"/>
        <v>1.0900000000000001</v>
      </c>
      <c r="K159" s="85">
        <f t="shared" si="69"/>
        <v>0.98</v>
      </c>
      <c r="L159" s="84">
        <f t="shared" si="83"/>
        <v>0.11</v>
      </c>
      <c r="M159" s="81">
        <f t="shared" si="79"/>
        <v>0.92999999999999994</v>
      </c>
      <c r="N159" s="85">
        <f t="shared" si="85"/>
        <v>0.98</v>
      </c>
      <c r="O159" s="86">
        <f t="shared" ref="O159:O222" si="92">V159</f>
        <v>-0.05</v>
      </c>
      <c r="P159" s="100">
        <f t="shared" si="80"/>
        <v>0.69500000000000006</v>
      </c>
      <c r="Q159" s="86">
        <f t="shared" si="90"/>
        <v>0.65500000000000003</v>
      </c>
      <c r="R159" s="103">
        <f t="shared" si="90"/>
        <v>0.04</v>
      </c>
      <c r="S159" s="103">
        <f t="shared" si="81"/>
        <v>0.69500000000000006</v>
      </c>
      <c r="T159" s="103">
        <f t="shared" si="91"/>
        <v>0.65500000000000003</v>
      </c>
      <c r="U159" s="103">
        <f t="shared" si="91"/>
        <v>0.04</v>
      </c>
      <c r="V159">
        <v>-0.05</v>
      </c>
      <c r="W159">
        <v>0</v>
      </c>
      <c r="Z159">
        <f t="shared" si="82"/>
        <v>-0.08</v>
      </c>
      <c r="AA159">
        <v>0</v>
      </c>
      <c r="AB159">
        <v>0</v>
      </c>
      <c r="AC159">
        <v>0</v>
      </c>
    </row>
    <row r="160" spans="1:29" x14ac:dyDescent="0.2">
      <c r="A160" s="80">
        <v>41275</v>
      </c>
      <c r="B160" s="81">
        <f>+[1]Listen!C156</f>
        <v>0</v>
      </c>
      <c r="C160" s="10"/>
      <c r="D160" s="100">
        <f t="shared" si="67"/>
        <v>0.93500000000000005</v>
      </c>
      <c r="E160" s="86">
        <f t="shared" si="86"/>
        <v>0.89500000000000002</v>
      </c>
      <c r="F160" s="84">
        <f t="shared" si="63"/>
        <v>0.04</v>
      </c>
      <c r="G160" s="81">
        <f t="shared" si="76"/>
        <v>1.35</v>
      </c>
      <c r="H160" s="85">
        <f t="shared" si="60"/>
        <v>1.6</v>
      </c>
      <c r="I160" s="86">
        <f t="shared" si="77"/>
        <v>-0.25</v>
      </c>
      <c r="J160" s="100">
        <f t="shared" si="78"/>
        <v>1.8900000000000001</v>
      </c>
      <c r="K160" s="85">
        <f t="shared" si="69"/>
        <v>1.6</v>
      </c>
      <c r="L160" s="84">
        <f t="shared" si="83"/>
        <v>0.28999999999999998</v>
      </c>
      <c r="M160" s="81">
        <f t="shared" si="79"/>
        <v>1.4000000000000001</v>
      </c>
      <c r="N160" s="85">
        <f t="shared" si="85"/>
        <v>1.6</v>
      </c>
      <c r="O160" s="86">
        <f t="shared" si="92"/>
        <v>-0.2</v>
      </c>
      <c r="P160" s="100">
        <f t="shared" si="80"/>
        <v>0.93500000000000005</v>
      </c>
      <c r="Q160" s="86">
        <f t="shared" si="90"/>
        <v>0.89500000000000002</v>
      </c>
      <c r="R160" s="103">
        <f t="shared" si="90"/>
        <v>0.04</v>
      </c>
      <c r="S160" s="103">
        <f t="shared" si="81"/>
        <v>0.93500000000000005</v>
      </c>
      <c r="T160" s="103">
        <f t="shared" si="91"/>
        <v>0.89500000000000002</v>
      </c>
      <c r="U160" s="103">
        <f t="shared" si="91"/>
        <v>0.04</v>
      </c>
      <c r="V160">
        <v>-0.2</v>
      </c>
      <c r="W160">
        <v>0</v>
      </c>
      <c r="Z160">
        <f t="shared" si="82"/>
        <v>-0.05</v>
      </c>
      <c r="AA160">
        <v>0</v>
      </c>
      <c r="AB160">
        <v>0</v>
      </c>
      <c r="AC160">
        <v>0</v>
      </c>
    </row>
    <row r="161" spans="1:29" x14ac:dyDescent="0.2">
      <c r="A161" s="80">
        <v>41306</v>
      </c>
      <c r="B161" s="81">
        <f>+[1]Listen!C157</f>
        <v>0</v>
      </c>
      <c r="C161" s="10"/>
      <c r="D161" s="100">
        <f t="shared" si="67"/>
        <v>0.91500000000000004</v>
      </c>
      <c r="E161" s="86">
        <f t="shared" si="86"/>
        <v>0.875</v>
      </c>
      <c r="F161" s="84">
        <f t="shared" si="63"/>
        <v>0.04</v>
      </c>
      <c r="G161" s="81">
        <f t="shared" si="76"/>
        <v>1.32</v>
      </c>
      <c r="H161" s="85">
        <f t="shared" si="60"/>
        <v>1.6</v>
      </c>
      <c r="I161" s="86">
        <f t="shared" si="77"/>
        <v>-0.28000000000000003</v>
      </c>
      <c r="J161" s="100">
        <f t="shared" si="78"/>
        <v>1.8900000000000001</v>
      </c>
      <c r="K161" s="85">
        <f t="shared" si="69"/>
        <v>1.6</v>
      </c>
      <c r="L161" s="84">
        <f t="shared" si="83"/>
        <v>0.28999999999999998</v>
      </c>
      <c r="M161" s="81">
        <f t="shared" si="79"/>
        <v>1.4000000000000001</v>
      </c>
      <c r="N161" s="85">
        <f t="shared" si="85"/>
        <v>1.6</v>
      </c>
      <c r="O161" s="86">
        <f t="shared" si="92"/>
        <v>-0.2</v>
      </c>
      <c r="P161" s="100">
        <f t="shared" si="80"/>
        <v>0.91500000000000004</v>
      </c>
      <c r="Q161" s="86">
        <f t="shared" si="90"/>
        <v>0.875</v>
      </c>
      <c r="R161" s="103">
        <f t="shared" si="90"/>
        <v>0.04</v>
      </c>
      <c r="S161" s="103">
        <f t="shared" si="81"/>
        <v>0.91500000000000004</v>
      </c>
      <c r="T161" s="103">
        <f t="shared" si="91"/>
        <v>0.875</v>
      </c>
      <c r="U161" s="103">
        <f t="shared" si="91"/>
        <v>0.04</v>
      </c>
      <c r="V161">
        <v>-0.2</v>
      </c>
      <c r="W161">
        <v>0</v>
      </c>
      <c r="Z161">
        <f t="shared" si="82"/>
        <v>-0.08</v>
      </c>
      <c r="AA161">
        <v>0</v>
      </c>
      <c r="AB161">
        <v>0</v>
      </c>
      <c r="AC161">
        <v>0</v>
      </c>
    </row>
    <row r="162" spans="1:29" x14ac:dyDescent="0.2">
      <c r="A162" s="80">
        <v>41334</v>
      </c>
      <c r="B162" s="81">
        <f>+[1]Listen!C158</f>
        <v>0</v>
      </c>
      <c r="C162" s="10"/>
      <c r="D162" s="100">
        <f t="shared" si="67"/>
        <v>0.45</v>
      </c>
      <c r="E162" s="86">
        <f t="shared" si="86"/>
        <v>0.41000000000000003</v>
      </c>
      <c r="F162" s="84">
        <f t="shared" si="63"/>
        <v>0.04</v>
      </c>
      <c r="G162" s="81">
        <f t="shared" si="76"/>
        <v>0.28999999999999998</v>
      </c>
      <c r="H162" s="85">
        <f t="shared" si="60"/>
        <v>0.45999999999999996</v>
      </c>
      <c r="I162" s="86">
        <f t="shared" si="77"/>
        <v>-0.16999999999999998</v>
      </c>
      <c r="J162" s="100">
        <f t="shared" si="78"/>
        <v>0.53499999999999992</v>
      </c>
      <c r="K162" s="85">
        <f t="shared" si="69"/>
        <v>0.45999999999999996</v>
      </c>
      <c r="L162" s="84">
        <f t="shared" si="83"/>
        <v>7.4999999999999997E-2</v>
      </c>
      <c r="M162" s="81">
        <f t="shared" si="79"/>
        <v>0.41</v>
      </c>
      <c r="N162" s="85">
        <f t="shared" si="85"/>
        <v>0.45999999999999996</v>
      </c>
      <c r="O162" s="86">
        <f t="shared" si="92"/>
        <v>-0.05</v>
      </c>
      <c r="P162" s="100">
        <f t="shared" si="80"/>
        <v>0.45</v>
      </c>
      <c r="Q162" s="86">
        <f t="shared" si="90"/>
        <v>0.41000000000000003</v>
      </c>
      <c r="R162" s="103">
        <f t="shared" si="90"/>
        <v>0.04</v>
      </c>
      <c r="S162" s="103">
        <f t="shared" si="81"/>
        <v>0.45</v>
      </c>
      <c r="T162" s="103">
        <f t="shared" si="91"/>
        <v>0.41000000000000003</v>
      </c>
      <c r="U162" s="103">
        <f t="shared" si="91"/>
        <v>0.04</v>
      </c>
      <c r="V162">
        <v>-0.05</v>
      </c>
      <c r="W162">
        <v>0</v>
      </c>
      <c r="Z162">
        <f t="shared" si="82"/>
        <v>-0.12</v>
      </c>
      <c r="AA162">
        <v>0</v>
      </c>
      <c r="AB162">
        <v>0</v>
      </c>
      <c r="AC162">
        <v>0</v>
      </c>
    </row>
    <row r="163" spans="1:29" x14ac:dyDescent="0.2">
      <c r="A163" s="80">
        <v>41365</v>
      </c>
      <c r="B163" s="81">
        <f>+[1]Listen!C159</f>
        <v>0</v>
      </c>
      <c r="C163" s="10"/>
      <c r="D163" s="101">
        <f t="shared" si="67"/>
        <v>0.31</v>
      </c>
      <c r="E163" s="83">
        <f t="shared" si="86"/>
        <v>0.3075</v>
      </c>
      <c r="F163" s="88">
        <f t="shared" si="63"/>
        <v>2.5000000000000001E-3</v>
      </c>
      <c r="G163" s="102">
        <f t="shared" si="76"/>
        <v>0.22000000000000006</v>
      </c>
      <c r="H163" s="82">
        <f t="shared" si="60"/>
        <v>0.30500000000000005</v>
      </c>
      <c r="I163" s="83">
        <f t="shared" si="77"/>
        <v>-8.4999999999999992E-2</v>
      </c>
      <c r="J163" s="101">
        <f t="shared" si="78"/>
        <v>0.33000000000000007</v>
      </c>
      <c r="K163" s="82">
        <f t="shared" si="69"/>
        <v>0.30500000000000005</v>
      </c>
      <c r="L163" s="88">
        <f t="shared" si="83"/>
        <v>2.5000000000000001E-2</v>
      </c>
      <c r="M163" s="102">
        <f t="shared" si="79"/>
        <v>0.26000000000000006</v>
      </c>
      <c r="N163" s="82">
        <f t="shared" si="85"/>
        <v>0.30500000000000005</v>
      </c>
      <c r="O163" s="83">
        <f t="shared" si="92"/>
        <v>-4.4999999999999998E-2</v>
      </c>
      <c r="P163" s="101">
        <f t="shared" si="80"/>
        <v>0.33250000000000002</v>
      </c>
      <c r="Q163" s="83">
        <f>+[1]CGT_CNG!N163</f>
        <v>0.32500000000000001</v>
      </c>
      <c r="R163" s="107">
        <f>+[1]CGT_CNG!O163</f>
        <v>7.4999999999999997E-3</v>
      </c>
      <c r="S163" s="107">
        <f t="shared" si="81"/>
        <v>0.1875</v>
      </c>
      <c r="T163" s="107">
        <f>[1]CGT_CNG!E163</f>
        <v>0.17</v>
      </c>
      <c r="U163" s="107">
        <f>[1]CGT_CNG!F163</f>
        <v>1.7500000000000002E-2</v>
      </c>
      <c r="V163">
        <f t="shared" ref="V163:V169" si="93">VLOOKUP(MONTH(A163),tblMthAdj,4,FALSE)</f>
        <v>-4.4999999999999998E-2</v>
      </c>
      <c r="W163">
        <v>0</v>
      </c>
      <c r="Z163">
        <f t="shared" si="82"/>
        <v>-0.04</v>
      </c>
      <c r="AA163">
        <v>0</v>
      </c>
      <c r="AB163">
        <v>0</v>
      </c>
      <c r="AC163">
        <v>0</v>
      </c>
    </row>
    <row r="164" spans="1:29" x14ac:dyDescent="0.2">
      <c r="A164" s="80">
        <v>41395</v>
      </c>
      <c r="B164" s="81">
        <f>+[1]Listen!C160</f>
        <v>0</v>
      </c>
      <c r="C164" s="10"/>
      <c r="D164" s="100">
        <f t="shared" si="67"/>
        <v>0.28999999999999998</v>
      </c>
      <c r="E164" s="86">
        <f t="shared" si="86"/>
        <v>0.28749999999999998</v>
      </c>
      <c r="F164" s="84">
        <f t="shared" si="63"/>
        <v>2.5000000000000001E-3</v>
      </c>
      <c r="G164" s="81">
        <f t="shared" si="76"/>
        <v>0.21500000000000002</v>
      </c>
      <c r="H164" s="85">
        <f t="shared" si="60"/>
        <v>0.28000000000000003</v>
      </c>
      <c r="I164" s="86">
        <f t="shared" si="77"/>
        <v>-6.5000000000000002E-2</v>
      </c>
      <c r="J164" s="100">
        <f t="shared" si="78"/>
        <v>0.30500000000000005</v>
      </c>
      <c r="K164" s="85">
        <f t="shared" si="69"/>
        <v>0.28000000000000003</v>
      </c>
      <c r="L164" s="84">
        <f t="shared" si="83"/>
        <v>2.5000000000000001E-2</v>
      </c>
      <c r="M164" s="81">
        <f t="shared" si="79"/>
        <v>0.24500000000000002</v>
      </c>
      <c r="N164" s="85">
        <f t="shared" si="85"/>
        <v>0.28000000000000003</v>
      </c>
      <c r="O164" s="86">
        <f t="shared" si="92"/>
        <v>-3.5000000000000003E-2</v>
      </c>
      <c r="P164" s="100">
        <f t="shared" si="80"/>
        <v>0.22750000000000001</v>
      </c>
      <c r="Q164" s="86">
        <f>+[1]CGT_CNG!N164</f>
        <v>0.22</v>
      </c>
      <c r="R164" s="103">
        <f>+[1]CGT_CNG!O164</f>
        <v>7.4999999999999997E-3</v>
      </c>
      <c r="S164" s="103">
        <f t="shared" si="81"/>
        <v>0.17500000000000002</v>
      </c>
      <c r="T164" s="103">
        <f>[1]CGT_CNG!E164</f>
        <v>0.16500000000000001</v>
      </c>
      <c r="U164" s="103">
        <f>[1]CGT_CNG!F164</f>
        <v>0.01</v>
      </c>
      <c r="V164">
        <f t="shared" si="93"/>
        <v>-3.5000000000000003E-2</v>
      </c>
      <c r="W164">
        <v>0</v>
      </c>
      <c r="Z164">
        <f t="shared" si="82"/>
        <v>-0.03</v>
      </c>
      <c r="AA164">
        <v>0</v>
      </c>
      <c r="AB164">
        <v>0</v>
      </c>
      <c r="AC164">
        <v>0</v>
      </c>
    </row>
    <row r="165" spans="1:29" x14ac:dyDescent="0.2">
      <c r="A165" s="80">
        <v>41426</v>
      </c>
      <c r="B165" s="81">
        <f>+[1]Listen!C161</f>
        <v>0</v>
      </c>
      <c r="C165" s="10"/>
      <c r="D165" s="100">
        <f t="shared" si="67"/>
        <v>0.29499999999999998</v>
      </c>
      <c r="E165" s="86">
        <f t="shared" si="86"/>
        <v>0.29749999999999999</v>
      </c>
      <c r="F165" s="84">
        <f t="shared" si="63"/>
        <v>-2.5000000000000001E-3</v>
      </c>
      <c r="G165" s="81">
        <f t="shared" si="76"/>
        <v>0.21000000000000002</v>
      </c>
      <c r="H165" s="85">
        <f t="shared" si="60"/>
        <v>0.26500000000000001</v>
      </c>
      <c r="I165" s="86">
        <f t="shared" si="77"/>
        <v>-5.5000000000000007E-2</v>
      </c>
      <c r="J165" s="100">
        <f t="shared" si="78"/>
        <v>0.29000000000000004</v>
      </c>
      <c r="K165" s="85">
        <f t="shared" si="69"/>
        <v>0.26500000000000001</v>
      </c>
      <c r="L165" s="84">
        <f t="shared" si="83"/>
        <v>2.5000000000000001E-2</v>
      </c>
      <c r="M165" s="81">
        <f t="shared" si="79"/>
        <v>0.23</v>
      </c>
      <c r="N165" s="85">
        <f t="shared" si="85"/>
        <v>0.26500000000000001</v>
      </c>
      <c r="O165" s="86">
        <f t="shared" si="92"/>
        <v>-3.5000000000000003E-2</v>
      </c>
      <c r="P165" s="100">
        <f t="shared" si="80"/>
        <v>0.25750000000000001</v>
      </c>
      <c r="Q165" s="86">
        <f>+[1]CGT_CNG!N165</f>
        <v>0.25</v>
      </c>
      <c r="R165" s="103">
        <f>+[1]CGT_CNG!O165</f>
        <v>7.4999999999999997E-3</v>
      </c>
      <c r="S165" s="103">
        <f t="shared" si="81"/>
        <v>0.18250000000000002</v>
      </c>
      <c r="T165" s="103">
        <f>[1]CGT_CNG!E165</f>
        <v>0.17</v>
      </c>
      <c r="U165" s="103">
        <f>[1]CGT_CNG!F165</f>
        <v>1.2500000000000001E-2</v>
      </c>
      <c r="V165">
        <f t="shared" si="93"/>
        <v>-3.5000000000000003E-2</v>
      </c>
      <c r="W165">
        <v>0</v>
      </c>
      <c r="Z165">
        <f t="shared" si="82"/>
        <v>-0.02</v>
      </c>
      <c r="AA165">
        <v>0</v>
      </c>
      <c r="AB165">
        <v>0</v>
      </c>
      <c r="AC165">
        <v>0</v>
      </c>
    </row>
    <row r="166" spans="1:29" x14ac:dyDescent="0.2">
      <c r="A166" s="80">
        <v>41456</v>
      </c>
      <c r="B166" s="81">
        <f>+[1]Listen!C162</f>
        <v>0</v>
      </c>
      <c r="C166" s="10"/>
      <c r="D166" s="100">
        <f t="shared" si="67"/>
        <v>0.31</v>
      </c>
      <c r="E166" s="86">
        <f t="shared" si="86"/>
        <v>0.3125</v>
      </c>
      <c r="F166" s="84">
        <f t="shared" si="63"/>
        <v>-2.5000000000000001E-3</v>
      </c>
      <c r="G166" s="81">
        <f t="shared" si="76"/>
        <v>0.315</v>
      </c>
      <c r="H166" s="85">
        <f t="shared" si="60"/>
        <v>0.33500000000000002</v>
      </c>
      <c r="I166" s="86">
        <f t="shared" si="77"/>
        <v>-0.02</v>
      </c>
      <c r="J166" s="100">
        <f t="shared" si="78"/>
        <v>0.36000000000000004</v>
      </c>
      <c r="K166" s="85">
        <f t="shared" si="69"/>
        <v>0.33500000000000002</v>
      </c>
      <c r="L166" s="84">
        <f t="shared" si="83"/>
        <v>2.5000000000000001E-2</v>
      </c>
      <c r="M166" s="81">
        <f t="shared" si="79"/>
        <v>0.315</v>
      </c>
      <c r="N166" s="85">
        <f t="shared" si="85"/>
        <v>0.33500000000000002</v>
      </c>
      <c r="O166" s="86">
        <f t="shared" si="92"/>
        <v>-0.02</v>
      </c>
      <c r="P166" s="100">
        <f t="shared" si="80"/>
        <v>0.26750000000000002</v>
      </c>
      <c r="Q166" s="86">
        <f>+[1]CGT_CNG!N166</f>
        <v>0.26</v>
      </c>
      <c r="R166" s="103">
        <f>+[1]CGT_CNG!O166</f>
        <v>7.4999999999999997E-3</v>
      </c>
      <c r="S166" s="103">
        <f t="shared" si="81"/>
        <v>0.1875</v>
      </c>
      <c r="T166" s="103">
        <f>[1]CGT_CNG!E166</f>
        <v>0.17499999999999999</v>
      </c>
      <c r="U166" s="103">
        <f>[1]CGT_CNG!F166</f>
        <v>1.2500000000000001E-2</v>
      </c>
      <c r="V166">
        <f t="shared" si="93"/>
        <v>-0.02</v>
      </c>
      <c r="W166">
        <v>0</v>
      </c>
      <c r="Z166">
        <f t="shared" si="82"/>
        <v>0</v>
      </c>
      <c r="AA166">
        <v>0</v>
      </c>
      <c r="AB166">
        <v>0</v>
      </c>
      <c r="AC166">
        <v>0</v>
      </c>
    </row>
    <row r="167" spans="1:29" x14ac:dyDescent="0.2">
      <c r="A167" s="80">
        <v>41487</v>
      </c>
      <c r="B167" s="81">
        <f>+[1]Listen!C163</f>
        <v>0</v>
      </c>
      <c r="C167" s="10"/>
      <c r="D167" s="100">
        <f t="shared" si="67"/>
        <v>0.31</v>
      </c>
      <c r="E167" s="86">
        <f t="shared" si="86"/>
        <v>0.3125</v>
      </c>
      <c r="F167" s="84">
        <f t="shared" si="63"/>
        <v>-2.5000000000000001E-3</v>
      </c>
      <c r="G167" s="81">
        <f t="shared" si="76"/>
        <v>0.315</v>
      </c>
      <c r="H167" s="85">
        <f t="shared" ref="H167:H230" si="94">K167</f>
        <v>0.33500000000000002</v>
      </c>
      <c r="I167" s="86">
        <f t="shared" si="77"/>
        <v>-0.02</v>
      </c>
      <c r="J167" s="100">
        <f t="shared" si="78"/>
        <v>0.35000000000000003</v>
      </c>
      <c r="K167" s="85">
        <f t="shared" si="69"/>
        <v>0.33500000000000002</v>
      </c>
      <c r="L167" s="84">
        <f t="shared" si="83"/>
        <v>1.4999999999999999E-2</v>
      </c>
      <c r="M167" s="81">
        <f t="shared" si="79"/>
        <v>0.315</v>
      </c>
      <c r="N167" s="85">
        <f t="shared" si="85"/>
        <v>0.33500000000000002</v>
      </c>
      <c r="O167" s="86">
        <f t="shared" si="92"/>
        <v>-0.02</v>
      </c>
      <c r="P167" s="100">
        <f t="shared" si="80"/>
        <v>0.26750000000000002</v>
      </c>
      <c r="Q167" s="86">
        <f>+[1]CGT_CNG!N167</f>
        <v>0.26</v>
      </c>
      <c r="R167" s="103">
        <f>+[1]CGT_CNG!O167</f>
        <v>7.4999999999999997E-3</v>
      </c>
      <c r="S167" s="103">
        <f t="shared" si="81"/>
        <v>0.1875</v>
      </c>
      <c r="T167" s="103">
        <f>[1]CGT_CNG!E167</f>
        <v>0.17499999999999999</v>
      </c>
      <c r="U167" s="103">
        <f>[1]CGT_CNG!F167</f>
        <v>1.2500000000000001E-2</v>
      </c>
      <c r="V167">
        <f t="shared" si="93"/>
        <v>-0.02</v>
      </c>
      <c r="W167">
        <v>0</v>
      </c>
      <c r="Z167">
        <f t="shared" si="82"/>
        <v>0</v>
      </c>
      <c r="AA167">
        <v>0</v>
      </c>
      <c r="AB167">
        <v>0</v>
      </c>
      <c r="AC167">
        <v>0</v>
      </c>
    </row>
    <row r="168" spans="1:29" x14ac:dyDescent="0.2">
      <c r="A168" s="80">
        <v>41518</v>
      </c>
      <c r="B168" s="81">
        <f>+[1]Listen!C164</f>
        <v>0</v>
      </c>
      <c r="C168" s="10"/>
      <c r="D168" s="100">
        <f t="shared" si="67"/>
        <v>0.28499999999999998</v>
      </c>
      <c r="E168" s="86">
        <f t="shared" si="86"/>
        <v>0.28749999999999998</v>
      </c>
      <c r="F168" s="84">
        <f t="shared" si="63"/>
        <v>-2.5000000000000001E-3</v>
      </c>
      <c r="G168" s="81">
        <f t="shared" si="76"/>
        <v>0.20499999999999999</v>
      </c>
      <c r="H168" s="85">
        <f t="shared" si="94"/>
        <v>0.245</v>
      </c>
      <c r="I168" s="86">
        <f t="shared" si="77"/>
        <v>-0.04</v>
      </c>
      <c r="J168" s="100">
        <f t="shared" si="78"/>
        <v>0.26</v>
      </c>
      <c r="K168" s="85">
        <f t="shared" si="69"/>
        <v>0.245</v>
      </c>
      <c r="L168" s="84">
        <f t="shared" si="83"/>
        <v>1.4999999999999999E-2</v>
      </c>
      <c r="M168" s="81">
        <f t="shared" si="79"/>
        <v>0.22500000000000001</v>
      </c>
      <c r="N168" s="85">
        <f t="shared" si="85"/>
        <v>0.245</v>
      </c>
      <c r="O168" s="86">
        <f t="shared" si="92"/>
        <v>-0.02</v>
      </c>
      <c r="P168" s="100">
        <f t="shared" si="80"/>
        <v>0.22750000000000001</v>
      </c>
      <c r="Q168" s="86">
        <f>+[1]CGT_CNG!N168</f>
        <v>0.22</v>
      </c>
      <c r="R168" s="103">
        <f>+[1]CGT_CNG!O168</f>
        <v>7.4999999999999997E-3</v>
      </c>
      <c r="S168" s="103">
        <f t="shared" si="81"/>
        <v>0.17750000000000002</v>
      </c>
      <c r="T168" s="103">
        <f>[1]CGT_CNG!E168</f>
        <v>0.16500000000000001</v>
      </c>
      <c r="U168" s="103">
        <f>[1]CGT_CNG!F168</f>
        <v>1.2500000000000001E-2</v>
      </c>
      <c r="V168">
        <f t="shared" si="93"/>
        <v>-0.02</v>
      </c>
      <c r="W168">
        <v>0</v>
      </c>
      <c r="Z168">
        <f t="shared" si="82"/>
        <v>-0.02</v>
      </c>
      <c r="AA168">
        <v>0</v>
      </c>
      <c r="AB168">
        <v>0</v>
      </c>
      <c r="AC168">
        <v>0</v>
      </c>
    </row>
    <row r="169" spans="1:29" x14ac:dyDescent="0.2">
      <c r="A169" s="80">
        <v>41548</v>
      </c>
      <c r="B169" s="81">
        <f>+[1]Listen!C165</f>
        <v>0</v>
      </c>
      <c r="C169" s="10"/>
      <c r="D169" s="100">
        <f t="shared" si="67"/>
        <v>0.34250000000000003</v>
      </c>
      <c r="E169" s="86">
        <f t="shared" si="86"/>
        <v>0.34750000000000003</v>
      </c>
      <c r="F169" s="84">
        <f t="shared" si="63"/>
        <v>-5.0000000000000001E-3</v>
      </c>
      <c r="G169" s="81">
        <f t="shared" si="76"/>
        <v>0.18000000000000002</v>
      </c>
      <c r="H169" s="85">
        <f t="shared" si="94"/>
        <v>0.26500000000000001</v>
      </c>
      <c r="I169" s="86">
        <f t="shared" si="77"/>
        <v>-8.4999999999999992E-2</v>
      </c>
      <c r="J169" s="100">
        <f t="shared" si="78"/>
        <v>0.27500000000000002</v>
      </c>
      <c r="K169" s="85">
        <f t="shared" si="69"/>
        <v>0.26500000000000001</v>
      </c>
      <c r="L169" s="84">
        <f t="shared" si="83"/>
        <v>9.9999999999999985E-3</v>
      </c>
      <c r="M169" s="81">
        <f t="shared" si="79"/>
        <v>0.21000000000000002</v>
      </c>
      <c r="N169" s="85">
        <f t="shared" si="85"/>
        <v>0.26500000000000001</v>
      </c>
      <c r="O169" s="86">
        <f t="shared" si="92"/>
        <v>-5.5E-2</v>
      </c>
      <c r="P169" s="100">
        <f t="shared" si="80"/>
        <v>0.25750000000000001</v>
      </c>
      <c r="Q169" s="86">
        <f>+[1]CGT_CNG!N169</f>
        <v>0.25</v>
      </c>
      <c r="R169" s="103">
        <f>+[1]CGT_CNG!O169</f>
        <v>7.4999999999999997E-3</v>
      </c>
      <c r="S169" s="103">
        <f t="shared" si="81"/>
        <v>0.185</v>
      </c>
      <c r="T169" s="103">
        <f>[1]CGT_CNG!E169</f>
        <v>0.17249999999999999</v>
      </c>
      <c r="U169" s="103">
        <f>[1]CGT_CNG!F169</f>
        <v>1.2500000000000001E-2</v>
      </c>
      <c r="V169">
        <f t="shared" si="93"/>
        <v>-5.5E-2</v>
      </c>
      <c r="W169">
        <v>0</v>
      </c>
      <c r="Z169">
        <f t="shared" si="82"/>
        <v>-0.03</v>
      </c>
      <c r="AA169">
        <v>0</v>
      </c>
      <c r="AB169">
        <v>0</v>
      </c>
      <c r="AC169">
        <v>0</v>
      </c>
    </row>
    <row r="170" spans="1:29" x14ac:dyDescent="0.2">
      <c r="A170" s="80">
        <v>41579</v>
      </c>
      <c r="B170" s="81">
        <f>+[1]Listen!C166</f>
        <v>0</v>
      </c>
      <c r="C170" s="10"/>
      <c r="D170" s="101">
        <f t="shared" si="67"/>
        <v>0.38</v>
      </c>
      <c r="E170" s="83">
        <f t="shared" si="86"/>
        <v>0.34</v>
      </c>
      <c r="F170" s="88">
        <f t="shared" si="63"/>
        <v>0.04</v>
      </c>
      <c r="G170" s="102">
        <f t="shared" si="76"/>
        <v>0.27000000000000007</v>
      </c>
      <c r="H170" s="82">
        <f t="shared" si="94"/>
        <v>0.44000000000000006</v>
      </c>
      <c r="I170" s="83">
        <f t="shared" si="77"/>
        <v>-0.16999999999999998</v>
      </c>
      <c r="J170" s="101">
        <f t="shared" ref="J170:J196" si="95">K170+L170</f>
        <v>0.5</v>
      </c>
      <c r="K170" s="82">
        <f t="shared" si="69"/>
        <v>0.44000000000000006</v>
      </c>
      <c r="L170" s="88">
        <f t="shared" si="83"/>
        <v>0.06</v>
      </c>
      <c r="M170" s="102">
        <f t="shared" si="79"/>
        <v>0.39000000000000007</v>
      </c>
      <c r="N170" s="82">
        <f t="shared" si="85"/>
        <v>0.44000000000000006</v>
      </c>
      <c r="O170" s="83">
        <f t="shared" si="92"/>
        <v>-0.05</v>
      </c>
      <c r="P170" s="101">
        <f t="shared" si="80"/>
        <v>0.38</v>
      </c>
      <c r="Q170" s="83">
        <f t="shared" ref="Q170:R174" si="96">E170</f>
        <v>0.34</v>
      </c>
      <c r="R170" s="107">
        <f t="shared" si="96"/>
        <v>0.04</v>
      </c>
      <c r="S170" s="107">
        <f t="shared" si="81"/>
        <v>0.38</v>
      </c>
      <c r="T170" s="107">
        <f t="shared" ref="T170:U174" si="97">E170</f>
        <v>0.34</v>
      </c>
      <c r="U170" s="107">
        <f t="shared" si="97"/>
        <v>0.04</v>
      </c>
      <c r="V170">
        <v>-0.05</v>
      </c>
      <c r="W170">
        <v>0</v>
      </c>
      <c r="Z170">
        <f t="shared" si="82"/>
        <v>-0.12</v>
      </c>
      <c r="AA170">
        <v>0</v>
      </c>
      <c r="AB170">
        <v>0</v>
      </c>
      <c r="AC170">
        <v>0</v>
      </c>
    </row>
    <row r="171" spans="1:29" x14ac:dyDescent="0.2">
      <c r="A171" s="80">
        <v>41609</v>
      </c>
      <c r="B171" s="81">
        <f>+[1]Listen!C167</f>
        <v>0</v>
      </c>
      <c r="C171" s="10"/>
      <c r="D171" s="100">
        <f t="shared" si="67"/>
        <v>0.69500000000000006</v>
      </c>
      <c r="E171" s="86">
        <f t="shared" si="86"/>
        <v>0.65500000000000003</v>
      </c>
      <c r="F171" s="84">
        <f t="shared" ref="F171:F234" si="98">F159</f>
        <v>0.04</v>
      </c>
      <c r="G171" s="81">
        <f t="shared" si="76"/>
        <v>0.85</v>
      </c>
      <c r="H171" s="85">
        <f t="shared" si="94"/>
        <v>0.98</v>
      </c>
      <c r="I171" s="86">
        <f t="shared" si="77"/>
        <v>-0.13</v>
      </c>
      <c r="J171" s="100">
        <f t="shared" si="95"/>
        <v>1.0900000000000001</v>
      </c>
      <c r="K171" s="85">
        <f t="shared" si="69"/>
        <v>0.98</v>
      </c>
      <c r="L171" s="84">
        <f t="shared" ref="L171:L177" si="99">L159</f>
        <v>0.11</v>
      </c>
      <c r="M171" s="81">
        <f t="shared" si="79"/>
        <v>0.92999999999999994</v>
      </c>
      <c r="N171" s="85">
        <f t="shared" si="85"/>
        <v>0.98</v>
      </c>
      <c r="O171" s="86">
        <f t="shared" si="92"/>
        <v>-0.05</v>
      </c>
      <c r="P171" s="100">
        <f t="shared" si="80"/>
        <v>0.69500000000000006</v>
      </c>
      <c r="Q171" s="86">
        <f t="shared" si="96"/>
        <v>0.65500000000000003</v>
      </c>
      <c r="R171" s="103">
        <f t="shared" si="96"/>
        <v>0.04</v>
      </c>
      <c r="S171" s="103">
        <f t="shared" si="81"/>
        <v>0.69500000000000006</v>
      </c>
      <c r="T171" s="103">
        <f t="shared" si="97"/>
        <v>0.65500000000000003</v>
      </c>
      <c r="U171" s="103">
        <f t="shared" si="97"/>
        <v>0.04</v>
      </c>
      <c r="V171">
        <v>-0.05</v>
      </c>
      <c r="W171">
        <v>0</v>
      </c>
      <c r="Z171">
        <f t="shared" si="82"/>
        <v>-0.08</v>
      </c>
      <c r="AA171">
        <v>0</v>
      </c>
      <c r="AB171">
        <v>0</v>
      </c>
      <c r="AC171">
        <v>0</v>
      </c>
    </row>
    <row r="172" spans="1:29" x14ac:dyDescent="0.2">
      <c r="A172" s="80">
        <v>41640</v>
      </c>
      <c r="B172" s="81">
        <f>+[1]Listen!C168</f>
        <v>0</v>
      </c>
      <c r="C172" s="10"/>
      <c r="D172" s="100">
        <f t="shared" si="67"/>
        <v>0.93500000000000005</v>
      </c>
      <c r="E172" s="86">
        <f t="shared" si="86"/>
        <v>0.89500000000000002</v>
      </c>
      <c r="F172" s="84">
        <f t="shared" si="98"/>
        <v>0.04</v>
      </c>
      <c r="G172" s="81">
        <f t="shared" si="76"/>
        <v>1.35</v>
      </c>
      <c r="H172" s="85">
        <f t="shared" si="94"/>
        <v>1.6</v>
      </c>
      <c r="I172" s="86">
        <f t="shared" si="77"/>
        <v>-0.25</v>
      </c>
      <c r="J172" s="100">
        <f t="shared" si="95"/>
        <v>1.8900000000000001</v>
      </c>
      <c r="K172" s="85">
        <f t="shared" si="69"/>
        <v>1.6</v>
      </c>
      <c r="L172" s="84">
        <f t="shared" si="99"/>
        <v>0.28999999999999998</v>
      </c>
      <c r="M172" s="81">
        <f t="shared" si="79"/>
        <v>1.4000000000000001</v>
      </c>
      <c r="N172" s="85">
        <f t="shared" si="85"/>
        <v>1.6</v>
      </c>
      <c r="O172" s="86">
        <f t="shared" si="92"/>
        <v>-0.2</v>
      </c>
      <c r="P172" s="100">
        <f t="shared" si="80"/>
        <v>0.93500000000000005</v>
      </c>
      <c r="Q172" s="86">
        <f t="shared" si="96"/>
        <v>0.89500000000000002</v>
      </c>
      <c r="R172" s="103">
        <f t="shared" si="96"/>
        <v>0.04</v>
      </c>
      <c r="S172" s="103">
        <f t="shared" si="81"/>
        <v>0.93500000000000005</v>
      </c>
      <c r="T172" s="103">
        <f t="shared" si="97"/>
        <v>0.89500000000000002</v>
      </c>
      <c r="U172" s="103">
        <f t="shared" si="97"/>
        <v>0.04</v>
      </c>
      <c r="V172">
        <v>-0.2</v>
      </c>
      <c r="W172">
        <v>0</v>
      </c>
      <c r="Z172">
        <f t="shared" si="82"/>
        <v>-0.05</v>
      </c>
      <c r="AA172">
        <v>0</v>
      </c>
      <c r="AB172">
        <v>0</v>
      </c>
      <c r="AC172">
        <v>0</v>
      </c>
    </row>
    <row r="173" spans="1:29" x14ac:dyDescent="0.2">
      <c r="A173" s="80">
        <v>41671</v>
      </c>
      <c r="B173" s="81">
        <f>+[1]Listen!C169</f>
        <v>0</v>
      </c>
      <c r="C173" s="10"/>
      <c r="D173" s="100">
        <f t="shared" si="67"/>
        <v>0.91500000000000004</v>
      </c>
      <c r="E173" s="86">
        <f t="shared" si="86"/>
        <v>0.875</v>
      </c>
      <c r="F173" s="84">
        <f t="shared" si="98"/>
        <v>0.04</v>
      </c>
      <c r="G173" s="81">
        <f t="shared" si="76"/>
        <v>1.32</v>
      </c>
      <c r="H173" s="85">
        <f t="shared" si="94"/>
        <v>1.6</v>
      </c>
      <c r="I173" s="86">
        <f t="shared" si="77"/>
        <v>-0.28000000000000003</v>
      </c>
      <c r="J173" s="100">
        <f t="shared" si="95"/>
        <v>1.8900000000000001</v>
      </c>
      <c r="K173" s="85">
        <f t="shared" si="69"/>
        <v>1.6</v>
      </c>
      <c r="L173" s="84">
        <f t="shared" si="99"/>
        <v>0.28999999999999998</v>
      </c>
      <c r="M173" s="81">
        <f t="shared" si="79"/>
        <v>1.4000000000000001</v>
      </c>
      <c r="N173" s="85">
        <f t="shared" si="85"/>
        <v>1.6</v>
      </c>
      <c r="O173" s="86">
        <f t="shared" si="92"/>
        <v>-0.2</v>
      </c>
      <c r="P173" s="100">
        <f t="shared" si="80"/>
        <v>0.91500000000000004</v>
      </c>
      <c r="Q173" s="86">
        <f t="shared" si="96"/>
        <v>0.875</v>
      </c>
      <c r="R173" s="103">
        <f t="shared" si="96"/>
        <v>0.04</v>
      </c>
      <c r="S173" s="103">
        <f t="shared" si="81"/>
        <v>0.91500000000000004</v>
      </c>
      <c r="T173" s="103">
        <f t="shared" si="97"/>
        <v>0.875</v>
      </c>
      <c r="U173" s="103">
        <f t="shared" si="97"/>
        <v>0.04</v>
      </c>
      <c r="V173">
        <v>-0.2</v>
      </c>
      <c r="W173">
        <v>0</v>
      </c>
      <c r="Z173">
        <f t="shared" si="82"/>
        <v>-0.08</v>
      </c>
      <c r="AA173">
        <v>0</v>
      </c>
      <c r="AB173">
        <v>0</v>
      </c>
      <c r="AC173">
        <v>0</v>
      </c>
    </row>
    <row r="174" spans="1:29" x14ac:dyDescent="0.2">
      <c r="A174" s="80">
        <v>41699</v>
      </c>
      <c r="B174" s="81">
        <f>+[1]Listen!C170</f>
        <v>0</v>
      </c>
      <c r="C174" s="10"/>
      <c r="D174" s="100">
        <f t="shared" si="67"/>
        <v>0.45</v>
      </c>
      <c r="E174" s="86">
        <f t="shared" si="86"/>
        <v>0.41000000000000003</v>
      </c>
      <c r="F174" s="84">
        <f t="shared" si="98"/>
        <v>0.04</v>
      </c>
      <c r="G174" s="81">
        <f t="shared" si="76"/>
        <v>0.28999999999999998</v>
      </c>
      <c r="H174" s="85">
        <f t="shared" si="94"/>
        <v>0.45999999999999996</v>
      </c>
      <c r="I174" s="86">
        <f t="shared" si="77"/>
        <v>-0.16999999999999998</v>
      </c>
      <c r="J174" s="100">
        <f t="shared" si="95"/>
        <v>0.53499999999999992</v>
      </c>
      <c r="K174" s="85">
        <f t="shared" si="69"/>
        <v>0.45999999999999996</v>
      </c>
      <c r="L174" s="84">
        <f t="shared" si="99"/>
        <v>7.4999999999999997E-2</v>
      </c>
      <c r="M174" s="81">
        <f t="shared" si="79"/>
        <v>0.41</v>
      </c>
      <c r="N174" s="85">
        <f t="shared" si="85"/>
        <v>0.45999999999999996</v>
      </c>
      <c r="O174" s="86">
        <f t="shared" si="92"/>
        <v>-0.05</v>
      </c>
      <c r="P174" s="100">
        <f t="shared" si="80"/>
        <v>0.45</v>
      </c>
      <c r="Q174" s="86">
        <f t="shared" si="96"/>
        <v>0.41000000000000003</v>
      </c>
      <c r="R174" s="103">
        <f t="shared" si="96"/>
        <v>0.04</v>
      </c>
      <c r="S174" s="103">
        <f t="shared" si="81"/>
        <v>0.45</v>
      </c>
      <c r="T174" s="103">
        <f t="shared" si="97"/>
        <v>0.41000000000000003</v>
      </c>
      <c r="U174" s="103">
        <f t="shared" si="97"/>
        <v>0.04</v>
      </c>
      <c r="V174">
        <v>-0.05</v>
      </c>
      <c r="W174">
        <v>0</v>
      </c>
      <c r="Z174">
        <f t="shared" si="82"/>
        <v>-0.12</v>
      </c>
      <c r="AA174">
        <v>0</v>
      </c>
      <c r="AB174">
        <v>0</v>
      </c>
      <c r="AC174">
        <v>0</v>
      </c>
    </row>
    <row r="175" spans="1:29" x14ac:dyDescent="0.2">
      <c r="A175" s="80">
        <v>41730</v>
      </c>
      <c r="B175" s="81">
        <f>+[1]Listen!C171</f>
        <v>0</v>
      </c>
      <c r="C175" s="10"/>
      <c r="D175" s="101">
        <f t="shared" si="67"/>
        <v>0.31</v>
      </c>
      <c r="E175" s="83">
        <f t="shared" si="86"/>
        <v>0.3075</v>
      </c>
      <c r="F175" s="88">
        <f t="shared" si="98"/>
        <v>2.5000000000000001E-3</v>
      </c>
      <c r="G175" s="102">
        <f t="shared" si="76"/>
        <v>0.22000000000000006</v>
      </c>
      <c r="H175" s="82">
        <f t="shared" si="94"/>
        <v>0.30500000000000005</v>
      </c>
      <c r="I175" s="83">
        <f t="shared" si="77"/>
        <v>-8.4999999999999992E-2</v>
      </c>
      <c r="J175" s="101">
        <f t="shared" si="95"/>
        <v>0.33000000000000007</v>
      </c>
      <c r="K175" s="82">
        <f t="shared" si="69"/>
        <v>0.30500000000000005</v>
      </c>
      <c r="L175" s="88">
        <f t="shared" si="99"/>
        <v>2.5000000000000001E-2</v>
      </c>
      <c r="M175" s="102">
        <f t="shared" si="79"/>
        <v>0.26000000000000006</v>
      </c>
      <c r="N175" s="82">
        <f t="shared" si="85"/>
        <v>0.30500000000000005</v>
      </c>
      <c r="O175" s="83">
        <f t="shared" si="92"/>
        <v>-4.4999999999999998E-2</v>
      </c>
      <c r="P175" s="101">
        <f t="shared" si="80"/>
        <v>0.33250000000000002</v>
      </c>
      <c r="Q175" s="83">
        <f>+[1]CGT_CNG!N175</f>
        <v>0.32500000000000001</v>
      </c>
      <c r="R175" s="107">
        <f>+[1]CGT_CNG!O175</f>
        <v>7.4999999999999997E-3</v>
      </c>
      <c r="S175" s="107">
        <f t="shared" si="81"/>
        <v>0.1875</v>
      </c>
      <c r="T175" s="107">
        <f>[1]CGT_CNG!E175</f>
        <v>0.17</v>
      </c>
      <c r="U175" s="107">
        <f>[1]CGT_CNG!F175</f>
        <v>1.7500000000000002E-2</v>
      </c>
      <c r="V175">
        <f t="shared" ref="V175:V181" si="100">VLOOKUP(MONTH(A175),tblMthAdj,4,FALSE)</f>
        <v>-4.4999999999999998E-2</v>
      </c>
      <c r="W175">
        <v>0</v>
      </c>
      <c r="Z175">
        <f t="shared" si="82"/>
        <v>-0.04</v>
      </c>
      <c r="AA175">
        <v>0</v>
      </c>
      <c r="AB175">
        <v>0</v>
      </c>
      <c r="AC175">
        <v>0</v>
      </c>
    </row>
    <row r="176" spans="1:29" x14ac:dyDescent="0.2">
      <c r="A176" s="80">
        <v>41760</v>
      </c>
      <c r="B176" s="81">
        <f>+[1]Listen!C172</f>
        <v>0</v>
      </c>
      <c r="C176" s="10"/>
      <c r="D176" s="100">
        <f t="shared" si="67"/>
        <v>0.28999999999999998</v>
      </c>
      <c r="E176" s="86">
        <f t="shared" si="86"/>
        <v>0.28749999999999998</v>
      </c>
      <c r="F176" s="84">
        <f t="shared" si="98"/>
        <v>2.5000000000000001E-3</v>
      </c>
      <c r="G176" s="81">
        <f t="shared" si="76"/>
        <v>0.21500000000000002</v>
      </c>
      <c r="H176" s="85">
        <f t="shared" si="94"/>
        <v>0.28000000000000003</v>
      </c>
      <c r="I176" s="86">
        <f t="shared" si="77"/>
        <v>-6.5000000000000002E-2</v>
      </c>
      <c r="J176" s="100">
        <f t="shared" si="95"/>
        <v>0.30500000000000005</v>
      </c>
      <c r="K176" s="85">
        <f t="shared" si="69"/>
        <v>0.28000000000000003</v>
      </c>
      <c r="L176" s="84">
        <f t="shared" si="99"/>
        <v>2.5000000000000001E-2</v>
      </c>
      <c r="M176" s="81">
        <f t="shared" si="79"/>
        <v>0.24500000000000002</v>
      </c>
      <c r="N176" s="85">
        <f t="shared" si="85"/>
        <v>0.28000000000000003</v>
      </c>
      <c r="O176" s="86">
        <f t="shared" si="92"/>
        <v>-3.5000000000000003E-2</v>
      </c>
      <c r="P176" s="100">
        <f t="shared" si="80"/>
        <v>0.22750000000000001</v>
      </c>
      <c r="Q176" s="86">
        <f>+[1]CGT_CNG!N176</f>
        <v>0.22</v>
      </c>
      <c r="R176" s="103">
        <f>+[1]CGT_CNG!O176</f>
        <v>7.4999999999999997E-3</v>
      </c>
      <c r="S176" s="103">
        <f t="shared" si="81"/>
        <v>0.17500000000000002</v>
      </c>
      <c r="T176" s="103">
        <f>[1]CGT_CNG!E176</f>
        <v>0.16500000000000001</v>
      </c>
      <c r="U176" s="103">
        <f>[1]CGT_CNG!F176</f>
        <v>0.01</v>
      </c>
      <c r="V176">
        <f t="shared" si="100"/>
        <v>-3.5000000000000003E-2</v>
      </c>
      <c r="W176">
        <v>0</v>
      </c>
      <c r="Z176">
        <f t="shared" si="82"/>
        <v>-0.03</v>
      </c>
      <c r="AA176">
        <v>0</v>
      </c>
      <c r="AB176">
        <v>0</v>
      </c>
      <c r="AC176">
        <v>0</v>
      </c>
    </row>
    <row r="177" spans="1:29" x14ac:dyDescent="0.2">
      <c r="A177" s="80">
        <v>41791</v>
      </c>
      <c r="B177" s="81">
        <f>+[1]Listen!C173</f>
        <v>0</v>
      </c>
      <c r="C177" s="10"/>
      <c r="D177" s="100">
        <f t="shared" si="67"/>
        <v>0.29499999999999998</v>
      </c>
      <c r="E177" s="86">
        <f t="shared" si="86"/>
        <v>0.29749999999999999</v>
      </c>
      <c r="F177" s="84">
        <f t="shared" si="98"/>
        <v>-2.5000000000000001E-3</v>
      </c>
      <c r="G177" s="81">
        <f t="shared" si="76"/>
        <v>0.21000000000000002</v>
      </c>
      <c r="H177" s="85">
        <f t="shared" si="94"/>
        <v>0.26500000000000001</v>
      </c>
      <c r="I177" s="86">
        <f t="shared" si="77"/>
        <v>-5.5000000000000007E-2</v>
      </c>
      <c r="J177" s="100">
        <f t="shared" si="95"/>
        <v>0.29000000000000004</v>
      </c>
      <c r="K177" s="85">
        <f t="shared" si="69"/>
        <v>0.26500000000000001</v>
      </c>
      <c r="L177" s="84">
        <f t="shared" si="99"/>
        <v>2.5000000000000001E-2</v>
      </c>
      <c r="M177" s="81">
        <f t="shared" si="79"/>
        <v>0.23</v>
      </c>
      <c r="N177" s="85">
        <f t="shared" si="85"/>
        <v>0.26500000000000001</v>
      </c>
      <c r="O177" s="86">
        <f t="shared" si="92"/>
        <v>-3.5000000000000003E-2</v>
      </c>
      <c r="P177" s="100">
        <f t="shared" si="80"/>
        <v>0.25750000000000001</v>
      </c>
      <c r="Q177" s="86">
        <f>+[1]CGT_CNG!N177</f>
        <v>0.25</v>
      </c>
      <c r="R177" s="103">
        <f>+[1]CGT_CNG!O177</f>
        <v>7.4999999999999997E-3</v>
      </c>
      <c r="S177" s="103">
        <f t="shared" si="81"/>
        <v>0.18250000000000002</v>
      </c>
      <c r="T177" s="103">
        <f>[1]CGT_CNG!E177</f>
        <v>0.17</v>
      </c>
      <c r="U177" s="103">
        <f>[1]CGT_CNG!F177</f>
        <v>1.2500000000000001E-2</v>
      </c>
      <c r="V177">
        <f t="shared" si="100"/>
        <v>-3.5000000000000003E-2</v>
      </c>
      <c r="W177">
        <v>0</v>
      </c>
      <c r="Z177">
        <f t="shared" si="82"/>
        <v>-0.02</v>
      </c>
      <c r="AA177">
        <v>0</v>
      </c>
      <c r="AB177">
        <v>0</v>
      </c>
      <c r="AC177">
        <v>0</v>
      </c>
    </row>
    <row r="178" spans="1:29" x14ac:dyDescent="0.2">
      <c r="A178" s="80">
        <v>41821</v>
      </c>
      <c r="B178" s="81">
        <f>+[1]Listen!C174</f>
        <v>0</v>
      </c>
      <c r="C178" s="10"/>
      <c r="D178" s="100">
        <f t="shared" si="67"/>
        <v>0.31</v>
      </c>
      <c r="E178" s="86">
        <f t="shared" si="86"/>
        <v>0.3125</v>
      </c>
      <c r="F178" s="84">
        <f t="shared" si="98"/>
        <v>-2.5000000000000001E-3</v>
      </c>
      <c r="G178" s="81">
        <f t="shared" si="76"/>
        <v>0.315</v>
      </c>
      <c r="H178" s="85">
        <f t="shared" si="94"/>
        <v>0.33500000000000002</v>
      </c>
      <c r="I178" s="86">
        <f t="shared" si="77"/>
        <v>-0.02</v>
      </c>
      <c r="J178" s="100">
        <f t="shared" si="95"/>
        <v>0.36000000000000004</v>
      </c>
      <c r="K178" s="85">
        <f t="shared" si="69"/>
        <v>0.33500000000000002</v>
      </c>
      <c r="L178" s="84">
        <f>L166+Z179</f>
        <v>2.5000000000000001E-2</v>
      </c>
      <c r="M178" s="81">
        <f t="shared" si="79"/>
        <v>0.315</v>
      </c>
      <c r="N178" s="85">
        <f t="shared" si="85"/>
        <v>0.33500000000000002</v>
      </c>
      <c r="O178" s="86">
        <f t="shared" si="92"/>
        <v>-0.02</v>
      </c>
      <c r="P178" s="100">
        <f t="shared" si="80"/>
        <v>0.26750000000000002</v>
      </c>
      <c r="Q178" s="86">
        <f>+[1]CGT_CNG!N178</f>
        <v>0.26</v>
      </c>
      <c r="R178" s="103">
        <f>+[1]CGT_CNG!O178</f>
        <v>7.4999999999999997E-3</v>
      </c>
      <c r="S178" s="103">
        <f t="shared" si="81"/>
        <v>0.1875</v>
      </c>
      <c r="T178" s="103">
        <f>[1]CGT_CNG!E178</f>
        <v>0.17499999999999999</v>
      </c>
      <c r="U178" s="103">
        <f>[1]CGT_CNG!F178</f>
        <v>1.2500000000000001E-2</v>
      </c>
      <c r="V178">
        <f t="shared" si="100"/>
        <v>-0.02</v>
      </c>
      <c r="W178">
        <v>0</v>
      </c>
      <c r="Z178">
        <f t="shared" si="82"/>
        <v>0</v>
      </c>
      <c r="AA178">
        <v>0</v>
      </c>
      <c r="AB178">
        <v>0</v>
      </c>
      <c r="AC178">
        <v>0</v>
      </c>
    </row>
    <row r="179" spans="1:29" x14ac:dyDescent="0.2">
      <c r="A179" s="80">
        <v>41852</v>
      </c>
      <c r="B179" s="81">
        <f>+[1]Listen!C175</f>
        <v>0</v>
      </c>
      <c r="C179" s="10"/>
      <c r="D179" s="100">
        <f t="shared" ref="D179:D242" si="101">E179+F179</f>
        <v>0.31</v>
      </c>
      <c r="E179" s="86">
        <f t="shared" si="86"/>
        <v>0.3125</v>
      </c>
      <c r="F179" s="84">
        <f t="shared" si="98"/>
        <v>-2.5000000000000001E-3</v>
      </c>
      <c r="G179" s="81">
        <f t="shared" si="76"/>
        <v>0.315</v>
      </c>
      <c r="H179" s="85">
        <f t="shared" si="94"/>
        <v>0.33500000000000002</v>
      </c>
      <c r="I179" s="86">
        <f t="shared" si="77"/>
        <v>-0.02</v>
      </c>
      <c r="J179" s="100">
        <f t="shared" si="95"/>
        <v>0.35000000000000003</v>
      </c>
      <c r="K179" s="85">
        <f t="shared" si="69"/>
        <v>0.33500000000000002</v>
      </c>
      <c r="L179" s="84">
        <f t="shared" ref="L179:L210" si="102">L167</f>
        <v>1.4999999999999999E-2</v>
      </c>
      <c r="M179" s="81">
        <f t="shared" si="79"/>
        <v>0.315</v>
      </c>
      <c r="N179" s="85">
        <f t="shared" si="85"/>
        <v>0.33500000000000002</v>
      </c>
      <c r="O179" s="86">
        <f t="shared" si="92"/>
        <v>-0.02</v>
      </c>
      <c r="P179" s="100">
        <f t="shared" si="80"/>
        <v>0.26750000000000002</v>
      </c>
      <c r="Q179" s="86">
        <f>+[1]CGT_CNG!N179</f>
        <v>0.26</v>
      </c>
      <c r="R179" s="103">
        <f>+[1]CGT_CNG!O179</f>
        <v>7.4999999999999997E-3</v>
      </c>
      <c r="S179" s="103">
        <f t="shared" si="81"/>
        <v>0.1875</v>
      </c>
      <c r="T179" s="103">
        <f>[1]CGT_CNG!E179</f>
        <v>0.17499999999999999</v>
      </c>
      <c r="U179" s="103">
        <f>[1]CGT_CNG!F179</f>
        <v>1.2500000000000001E-2</v>
      </c>
      <c r="V179">
        <f t="shared" si="100"/>
        <v>-0.02</v>
      </c>
      <c r="W179">
        <v>0</v>
      </c>
      <c r="Z179">
        <f t="shared" si="82"/>
        <v>0</v>
      </c>
      <c r="AA179">
        <v>0</v>
      </c>
      <c r="AB179">
        <v>0</v>
      </c>
      <c r="AC179">
        <v>0</v>
      </c>
    </row>
    <row r="180" spans="1:29" x14ac:dyDescent="0.2">
      <c r="A180" s="80">
        <v>41883</v>
      </c>
      <c r="B180" s="81">
        <f>+[1]Listen!C176</f>
        <v>0</v>
      </c>
      <c r="C180" s="10"/>
      <c r="D180" s="100">
        <f t="shared" si="101"/>
        <v>0.28499999999999998</v>
      </c>
      <c r="E180" s="86">
        <f t="shared" si="86"/>
        <v>0.28749999999999998</v>
      </c>
      <c r="F180" s="84">
        <f t="shared" si="98"/>
        <v>-2.5000000000000001E-3</v>
      </c>
      <c r="G180" s="81">
        <f t="shared" si="76"/>
        <v>0.20499999999999999</v>
      </c>
      <c r="H180" s="85">
        <f t="shared" si="94"/>
        <v>0.245</v>
      </c>
      <c r="I180" s="86">
        <f t="shared" si="77"/>
        <v>-0.04</v>
      </c>
      <c r="J180" s="100">
        <f t="shared" si="95"/>
        <v>0.26</v>
      </c>
      <c r="K180" s="85">
        <f t="shared" si="69"/>
        <v>0.245</v>
      </c>
      <c r="L180" s="84">
        <f t="shared" si="102"/>
        <v>1.4999999999999999E-2</v>
      </c>
      <c r="M180" s="81">
        <f t="shared" si="79"/>
        <v>0.22500000000000001</v>
      </c>
      <c r="N180" s="85">
        <f t="shared" si="85"/>
        <v>0.245</v>
      </c>
      <c r="O180" s="86">
        <f t="shared" si="92"/>
        <v>-0.02</v>
      </c>
      <c r="P180" s="100">
        <f t="shared" si="80"/>
        <v>0.22750000000000001</v>
      </c>
      <c r="Q180" s="86">
        <f>+[1]CGT_CNG!N180</f>
        <v>0.22</v>
      </c>
      <c r="R180" s="103">
        <f>+[1]CGT_CNG!O180</f>
        <v>7.4999999999999997E-3</v>
      </c>
      <c r="S180" s="103">
        <f t="shared" si="81"/>
        <v>0.17750000000000002</v>
      </c>
      <c r="T180" s="103">
        <f>[1]CGT_CNG!E180</f>
        <v>0.16500000000000001</v>
      </c>
      <c r="U180" s="103">
        <f>[1]CGT_CNG!F180</f>
        <v>1.2500000000000001E-2</v>
      </c>
      <c r="V180">
        <f t="shared" si="100"/>
        <v>-0.02</v>
      </c>
      <c r="W180">
        <v>0</v>
      </c>
      <c r="Z180">
        <f t="shared" si="82"/>
        <v>-0.02</v>
      </c>
      <c r="AA180">
        <v>0</v>
      </c>
      <c r="AB180">
        <v>0</v>
      </c>
      <c r="AC180">
        <v>0</v>
      </c>
    </row>
    <row r="181" spans="1:29" x14ac:dyDescent="0.2">
      <c r="A181" s="80">
        <v>41913</v>
      </c>
      <c r="B181" s="81">
        <f>+[1]Listen!C177</f>
        <v>0</v>
      </c>
      <c r="C181" s="10"/>
      <c r="D181" s="100">
        <f t="shared" si="101"/>
        <v>0.34250000000000003</v>
      </c>
      <c r="E181" s="86">
        <f t="shared" si="86"/>
        <v>0.34750000000000003</v>
      </c>
      <c r="F181" s="84">
        <f t="shared" si="98"/>
        <v>-5.0000000000000001E-3</v>
      </c>
      <c r="G181" s="81">
        <f t="shared" si="76"/>
        <v>0.18000000000000002</v>
      </c>
      <c r="H181" s="85">
        <f t="shared" si="94"/>
        <v>0.26500000000000001</v>
      </c>
      <c r="I181" s="86">
        <f t="shared" si="77"/>
        <v>-8.4999999999999992E-2</v>
      </c>
      <c r="J181" s="100">
        <f t="shared" si="95"/>
        <v>0.27500000000000002</v>
      </c>
      <c r="K181" s="85">
        <f t="shared" si="69"/>
        <v>0.26500000000000001</v>
      </c>
      <c r="L181" s="84">
        <f t="shared" si="102"/>
        <v>9.9999999999999985E-3</v>
      </c>
      <c r="M181" s="81">
        <f t="shared" si="79"/>
        <v>0.21000000000000002</v>
      </c>
      <c r="N181" s="85">
        <f t="shared" si="85"/>
        <v>0.26500000000000001</v>
      </c>
      <c r="O181" s="86">
        <f t="shared" si="92"/>
        <v>-5.5E-2</v>
      </c>
      <c r="P181" s="100">
        <f t="shared" si="80"/>
        <v>0.25750000000000001</v>
      </c>
      <c r="Q181" s="86">
        <f>+[1]CGT_CNG!N181</f>
        <v>0.25</v>
      </c>
      <c r="R181" s="103">
        <f>+[1]CGT_CNG!O181</f>
        <v>7.4999999999999997E-3</v>
      </c>
      <c r="S181" s="103">
        <f t="shared" si="81"/>
        <v>0.185</v>
      </c>
      <c r="T181" s="103">
        <f>[1]CGT_CNG!E181</f>
        <v>0.17249999999999999</v>
      </c>
      <c r="U181" s="103">
        <f>[1]CGT_CNG!F181</f>
        <v>1.2500000000000001E-2</v>
      </c>
      <c r="V181">
        <f t="shared" si="100"/>
        <v>-5.5E-2</v>
      </c>
      <c r="W181">
        <v>0</v>
      </c>
      <c r="Z181">
        <f t="shared" si="82"/>
        <v>-0.03</v>
      </c>
      <c r="AA181">
        <v>0</v>
      </c>
      <c r="AB181">
        <v>0</v>
      </c>
      <c r="AC181">
        <v>0</v>
      </c>
    </row>
    <row r="182" spans="1:29" x14ac:dyDescent="0.2">
      <c r="A182" s="80">
        <v>41944</v>
      </c>
      <c r="B182" s="81">
        <f>+[1]Listen!C178</f>
        <v>0</v>
      </c>
      <c r="C182" s="10"/>
      <c r="D182" s="101">
        <f t="shared" si="101"/>
        <v>0.38</v>
      </c>
      <c r="E182" s="83">
        <f t="shared" si="86"/>
        <v>0.34</v>
      </c>
      <c r="F182" s="88">
        <f t="shared" si="98"/>
        <v>0.04</v>
      </c>
      <c r="G182" s="102">
        <f t="shared" si="76"/>
        <v>0.27000000000000007</v>
      </c>
      <c r="H182" s="82">
        <f t="shared" si="94"/>
        <v>0.44000000000000006</v>
      </c>
      <c r="I182" s="83">
        <f t="shared" si="77"/>
        <v>-0.16999999999999998</v>
      </c>
      <c r="J182" s="101">
        <f t="shared" si="95"/>
        <v>0.5</v>
      </c>
      <c r="K182" s="82">
        <f t="shared" si="69"/>
        <v>0.44000000000000006</v>
      </c>
      <c r="L182" s="88">
        <f t="shared" si="102"/>
        <v>0.06</v>
      </c>
      <c r="M182" s="102">
        <f t="shared" si="79"/>
        <v>0.39000000000000007</v>
      </c>
      <c r="N182" s="82">
        <f t="shared" si="85"/>
        <v>0.44000000000000006</v>
      </c>
      <c r="O182" s="83">
        <f t="shared" si="92"/>
        <v>-0.05</v>
      </c>
      <c r="P182" s="101">
        <f t="shared" si="80"/>
        <v>0.38</v>
      </c>
      <c r="Q182" s="83">
        <f t="shared" ref="Q182:R186" si="103">E182</f>
        <v>0.34</v>
      </c>
      <c r="R182" s="107">
        <f t="shared" si="103"/>
        <v>0.04</v>
      </c>
      <c r="S182" s="107">
        <f t="shared" si="81"/>
        <v>0.38</v>
      </c>
      <c r="T182" s="107">
        <f t="shared" ref="T182:U186" si="104">E182</f>
        <v>0.34</v>
      </c>
      <c r="U182" s="107">
        <f t="shared" si="104"/>
        <v>0.04</v>
      </c>
      <c r="V182">
        <v>-0.05</v>
      </c>
      <c r="W182">
        <v>0</v>
      </c>
      <c r="Z182">
        <f t="shared" si="82"/>
        <v>-0.12</v>
      </c>
      <c r="AA182">
        <v>0</v>
      </c>
      <c r="AB182">
        <v>0</v>
      </c>
      <c r="AC182">
        <v>0</v>
      </c>
    </row>
    <row r="183" spans="1:29" x14ac:dyDescent="0.2">
      <c r="A183" s="80">
        <v>41974</v>
      </c>
      <c r="B183" s="81">
        <f>+[1]Listen!C179</f>
        <v>0</v>
      </c>
      <c r="C183" s="10"/>
      <c r="D183" s="100">
        <f t="shared" si="101"/>
        <v>0.69500000000000006</v>
      </c>
      <c r="E183" s="86">
        <f t="shared" si="86"/>
        <v>0.65500000000000003</v>
      </c>
      <c r="F183" s="84">
        <f t="shared" si="98"/>
        <v>0.04</v>
      </c>
      <c r="G183" s="81">
        <f t="shared" si="76"/>
        <v>0.85</v>
      </c>
      <c r="H183" s="85">
        <f t="shared" si="94"/>
        <v>0.98</v>
      </c>
      <c r="I183" s="86">
        <f t="shared" si="77"/>
        <v>-0.13</v>
      </c>
      <c r="J183" s="100">
        <f t="shared" si="95"/>
        <v>1.0900000000000001</v>
      </c>
      <c r="K183" s="85">
        <f t="shared" ref="K183:K246" si="105">K171+Y183+AA183</f>
        <v>0.98</v>
      </c>
      <c r="L183" s="84">
        <f t="shared" si="102"/>
        <v>0.11</v>
      </c>
      <c r="M183" s="81">
        <f t="shared" si="79"/>
        <v>0.92999999999999994</v>
      </c>
      <c r="N183" s="85">
        <f t="shared" si="85"/>
        <v>0.98</v>
      </c>
      <c r="O183" s="86">
        <f t="shared" si="92"/>
        <v>-0.05</v>
      </c>
      <c r="P183" s="100">
        <f t="shared" si="80"/>
        <v>0.69500000000000006</v>
      </c>
      <c r="Q183" s="86">
        <f t="shared" si="103"/>
        <v>0.65500000000000003</v>
      </c>
      <c r="R183" s="103">
        <f t="shared" si="103"/>
        <v>0.04</v>
      </c>
      <c r="S183" s="103">
        <f t="shared" si="81"/>
        <v>0.69500000000000006</v>
      </c>
      <c r="T183" s="103">
        <f t="shared" si="104"/>
        <v>0.65500000000000003</v>
      </c>
      <c r="U183" s="103">
        <f t="shared" si="104"/>
        <v>0.04</v>
      </c>
      <c r="V183">
        <v>-0.05</v>
      </c>
      <c r="W183">
        <v>0</v>
      </c>
      <c r="Z183">
        <f t="shared" si="82"/>
        <v>-0.08</v>
      </c>
      <c r="AA183">
        <v>0</v>
      </c>
      <c r="AB183">
        <v>0</v>
      </c>
      <c r="AC183">
        <v>0</v>
      </c>
    </row>
    <row r="184" spans="1:29" x14ac:dyDescent="0.2">
      <c r="A184" s="80">
        <v>42005</v>
      </c>
      <c r="B184" s="81">
        <f>+[1]Listen!C180</f>
        <v>0</v>
      </c>
      <c r="C184" s="10"/>
      <c r="D184" s="100">
        <f t="shared" si="101"/>
        <v>0.93500000000000005</v>
      </c>
      <c r="E184" s="86">
        <f t="shared" si="86"/>
        <v>0.89500000000000002</v>
      </c>
      <c r="F184" s="84">
        <f t="shared" si="98"/>
        <v>0.04</v>
      </c>
      <c r="G184" s="81">
        <f t="shared" si="76"/>
        <v>1.35</v>
      </c>
      <c r="H184" s="85">
        <f t="shared" si="94"/>
        <v>1.6</v>
      </c>
      <c r="I184" s="86">
        <f t="shared" si="77"/>
        <v>-0.25</v>
      </c>
      <c r="J184" s="100">
        <f t="shared" si="95"/>
        <v>1.8900000000000001</v>
      </c>
      <c r="K184" s="85">
        <f t="shared" si="105"/>
        <v>1.6</v>
      </c>
      <c r="L184" s="84">
        <f t="shared" si="102"/>
        <v>0.28999999999999998</v>
      </c>
      <c r="M184" s="81">
        <f t="shared" si="79"/>
        <v>1.4000000000000001</v>
      </c>
      <c r="N184" s="85">
        <f t="shared" si="85"/>
        <v>1.6</v>
      </c>
      <c r="O184" s="86">
        <f t="shared" si="92"/>
        <v>-0.2</v>
      </c>
      <c r="P184" s="100">
        <f t="shared" si="80"/>
        <v>0.93500000000000005</v>
      </c>
      <c r="Q184" s="86">
        <f t="shared" si="103"/>
        <v>0.89500000000000002</v>
      </c>
      <c r="R184" s="103">
        <f t="shared" si="103"/>
        <v>0.04</v>
      </c>
      <c r="S184" s="103">
        <f t="shared" si="81"/>
        <v>0.93500000000000005</v>
      </c>
      <c r="T184" s="103">
        <f t="shared" si="104"/>
        <v>0.89500000000000002</v>
      </c>
      <c r="U184" s="103">
        <f t="shared" si="104"/>
        <v>0.04</v>
      </c>
      <c r="V184">
        <v>-0.2</v>
      </c>
      <c r="W184">
        <v>0</v>
      </c>
      <c r="Z184">
        <f t="shared" si="82"/>
        <v>-0.05</v>
      </c>
      <c r="AA184">
        <v>0</v>
      </c>
      <c r="AB184">
        <v>0</v>
      </c>
      <c r="AC184">
        <v>0</v>
      </c>
    </row>
    <row r="185" spans="1:29" x14ac:dyDescent="0.2">
      <c r="A185" s="80">
        <v>42036</v>
      </c>
      <c r="B185" s="81">
        <f>+[1]Listen!C181</f>
        <v>0</v>
      </c>
      <c r="C185" s="10"/>
      <c r="D185" s="100">
        <f t="shared" si="101"/>
        <v>0.91500000000000004</v>
      </c>
      <c r="E185" s="86">
        <f t="shared" si="86"/>
        <v>0.875</v>
      </c>
      <c r="F185" s="84">
        <f t="shared" si="98"/>
        <v>0.04</v>
      </c>
      <c r="G185" s="81">
        <f t="shared" si="76"/>
        <v>1.32</v>
      </c>
      <c r="H185" s="85">
        <f t="shared" si="94"/>
        <v>1.6</v>
      </c>
      <c r="I185" s="86">
        <f t="shared" si="77"/>
        <v>-0.28000000000000003</v>
      </c>
      <c r="J185" s="100">
        <f t="shared" si="95"/>
        <v>1.8900000000000001</v>
      </c>
      <c r="K185" s="85">
        <f t="shared" si="105"/>
        <v>1.6</v>
      </c>
      <c r="L185" s="84">
        <f t="shared" si="102"/>
        <v>0.28999999999999998</v>
      </c>
      <c r="M185" s="81">
        <f t="shared" si="79"/>
        <v>1.4000000000000001</v>
      </c>
      <c r="N185" s="85">
        <f t="shared" si="85"/>
        <v>1.6</v>
      </c>
      <c r="O185" s="86">
        <f t="shared" si="92"/>
        <v>-0.2</v>
      </c>
      <c r="P185" s="100">
        <f t="shared" si="80"/>
        <v>0.91500000000000004</v>
      </c>
      <c r="Q185" s="86">
        <f t="shared" si="103"/>
        <v>0.875</v>
      </c>
      <c r="R185" s="103">
        <f t="shared" si="103"/>
        <v>0.04</v>
      </c>
      <c r="S185" s="103">
        <f t="shared" si="81"/>
        <v>0.91500000000000004</v>
      </c>
      <c r="T185" s="103">
        <f t="shared" si="104"/>
        <v>0.875</v>
      </c>
      <c r="U185" s="103">
        <f t="shared" si="104"/>
        <v>0.04</v>
      </c>
      <c r="V185">
        <v>-0.2</v>
      </c>
      <c r="W185">
        <v>0</v>
      </c>
      <c r="Z185">
        <f t="shared" si="82"/>
        <v>-0.08</v>
      </c>
      <c r="AA185">
        <v>0</v>
      </c>
      <c r="AB185">
        <v>0</v>
      </c>
      <c r="AC185">
        <v>0</v>
      </c>
    </row>
    <row r="186" spans="1:29" x14ac:dyDescent="0.2">
      <c r="A186" s="80">
        <v>42064</v>
      </c>
      <c r="B186" s="81">
        <f>+[1]Listen!C182</f>
        <v>0</v>
      </c>
      <c r="C186" s="10"/>
      <c r="D186" s="100">
        <f t="shared" si="101"/>
        <v>0.45</v>
      </c>
      <c r="E186" s="86">
        <f t="shared" si="86"/>
        <v>0.41000000000000003</v>
      </c>
      <c r="F186" s="84">
        <f t="shared" si="98"/>
        <v>0.04</v>
      </c>
      <c r="G186" s="81">
        <f t="shared" si="76"/>
        <v>0.28999999999999998</v>
      </c>
      <c r="H186" s="85">
        <f t="shared" si="94"/>
        <v>0.45999999999999996</v>
      </c>
      <c r="I186" s="86">
        <f t="shared" si="77"/>
        <v>-0.16999999999999998</v>
      </c>
      <c r="J186" s="100">
        <f t="shared" si="95"/>
        <v>0.53499999999999992</v>
      </c>
      <c r="K186" s="85">
        <f t="shared" si="105"/>
        <v>0.45999999999999996</v>
      </c>
      <c r="L186" s="84">
        <f t="shared" si="102"/>
        <v>7.4999999999999997E-2</v>
      </c>
      <c r="M186" s="81">
        <f t="shared" si="79"/>
        <v>0.41</v>
      </c>
      <c r="N186" s="85">
        <f t="shared" si="85"/>
        <v>0.45999999999999996</v>
      </c>
      <c r="O186" s="86">
        <f t="shared" si="92"/>
        <v>-0.05</v>
      </c>
      <c r="P186" s="100">
        <f t="shared" si="80"/>
        <v>0.45</v>
      </c>
      <c r="Q186" s="86">
        <f t="shared" si="103"/>
        <v>0.41000000000000003</v>
      </c>
      <c r="R186" s="103">
        <f t="shared" si="103"/>
        <v>0.04</v>
      </c>
      <c r="S186" s="103">
        <f t="shared" si="81"/>
        <v>0.45</v>
      </c>
      <c r="T186" s="103">
        <f t="shared" si="104"/>
        <v>0.41000000000000003</v>
      </c>
      <c r="U186" s="103">
        <f t="shared" si="104"/>
        <v>0.04</v>
      </c>
      <c r="V186">
        <v>-0.05</v>
      </c>
      <c r="W186">
        <v>0</v>
      </c>
      <c r="Z186">
        <f t="shared" si="82"/>
        <v>-0.12</v>
      </c>
      <c r="AA186">
        <v>0</v>
      </c>
      <c r="AB186">
        <v>0</v>
      </c>
      <c r="AC186">
        <v>0</v>
      </c>
    </row>
    <row r="187" spans="1:29" x14ac:dyDescent="0.2">
      <c r="A187" s="80">
        <v>42095</v>
      </c>
      <c r="B187" s="81">
        <f>+[1]Listen!C183</f>
        <v>0</v>
      </c>
      <c r="C187" s="10"/>
      <c r="D187" s="101">
        <f t="shared" si="101"/>
        <v>0.31</v>
      </c>
      <c r="E187" s="83">
        <f t="shared" si="86"/>
        <v>0.3075</v>
      </c>
      <c r="F187" s="88">
        <f t="shared" si="98"/>
        <v>2.5000000000000001E-3</v>
      </c>
      <c r="G187" s="102">
        <f t="shared" si="76"/>
        <v>0.22000000000000006</v>
      </c>
      <c r="H187" s="82">
        <f t="shared" si="94"/>
        <v>0.30500000000000005</v>
      </c>
      <c r="I187" s="83">
        <f t="shared" si="77"/>
        <v>-8.4999999999999992E-2</v>
      </c>
      <c r="J187" s="101">
        <f t="shared" si="95"/>
        <v>0.33000000000000007</v>
      </c>
      <c r="K187" s="82">
        <f t="shared" si="105"/>
        <v>0.30500000000000005</v>
      </c>
      <c r="L187" s="88">
        <f t="shared" si="102"/>
        <v>2.5000000000000001E-2</v>
      </c>
      <c r="M187" s="102">
        <f t="shared" si="79"/>
        <v>0.26000000000000006</v>
      </c>
      <c r="N187" s="82">
        <f t="shared" si="85"/>
        <v>0.30500000000000005</v>
      </c>
      <c r="O187" s="83">
        <f t="shared" si="92"/>
        <v>-4.4999999999999998E-2</v>
      </c>
      <c r="P187" s="101">
        <f t="shared" si="80"/>
        <v>0.33250000000000002</v>
      </c>
      <c r="Q187" s="83">
        <f>+[1]CGT_CNG!N187</f>
        <v>0.32500000000000001</v>
      </c>
      <c r="R187" s="107">
        <f>+[1]CGT_CNG!O187</f>
        <v>7.4999999999999997E-3</v>
      </c>
      <c r="S187" s="107">
        <f t="shared" si="81"/>
        <v>0.1875</v>
      </c>
      <c r="T187" s="107">
        <f>[1]CGT_CNG!E187</f>
        <v>0.17</v>
      </c>
      <c r="U187" s="107">
        <f>[1]CGT_CNG!F187</f>
        <v>1.7500000000000002E-2</v>
      </c>
      <c r="V187">
        <f t="shared" ref="V187:V193" si="106">VLOOKUP(MONTH(A187),tblMthAdj,4,FALSE)</f>
        <v>-4.4999999999999998E-2</v>
      </c>
      <c r="W187">
        <v>0</v>
      </c>
      <c r="Z187">
        <f t="shared" si="82"/>
        <v>-0.04</v>
      </c>
      <c r="AA187">
        <v>0</v>
      </c>
      <c r="AB187">
        <v>0</v>
      </c>
      <c r="AC187">
        <v>0</v>
      </c>
    </row>
    <row r="188" spans="1:29" x14ac:dyDescent="0.2">
      <c r="A188" s="80">
        <v>42125</v>
      </c>
      <c r="B188" s="81">
        <f>+[1]Listen!C184</f>
        <v>0</v>
      </c>
      <c r="C188" s="10"/>
      <c r="D188" s="100">
        <f t="shared" si="101"/>
        <v>0.28999999999999998</v>
      </c>
      <c r="E188" s="86">
        <f t="shared" si="86"/>
        <v>0.28749999999999998</v>
      </c>
      <c r="F188" s="84">
        <f t="shared" si="98"/>
        <v>2.5000000000000001E-3</v>
      </c>
      <c r="G188" s="81">
        <f t="shared" si="76"/>
        <v>0.21500000000000002</v>
      </c>
      <c r="H188" s="85">
        <f t="shared" si="94"/>
        <v>0.28000000000000003</v>
      </c>
      <c r="I188" s="86">
        <f t="shared" si="77"/>
        <v>-6.5000000000000002E-2</v>
      </c>
      <c r="J188" s="100">
        <f t="shared" si="95"/>
        <v>0.30500000000000005</v>
      </c>
      <c r="K188" s="85">
        <f t="shared" si="105"/>
        <v>0.28000000000000003</v>
      </c>
      <c r="L188" s="84">
        <f t="shared" si="102"/>
        <v>2.5000000000000001E-2</v>
      </c>
      <c r="M188" s="81">
        <f t="shared" si="79"/>
        <v>0.24500000000000002</v>
      </c>
      <c r="N188" s="85">
        <f t="shared" si="85"/>
        <v>0.28000000000000003</v>
      </c>
      <c r="O188" s="86">
        <f t="shared" si="92"/>
        <v>-3.5000000000000003E-2</v>
      </c>
      <c r="P188" s="100">
        <f t="shared" si="80"/>
        <v>0.22750000000000001</v>
      </c>
      <c r="Q188" s="86">
        <f>+[1]CGT_CNG!N188</f>
        <v>0.22</v>
      </c>
      <c r="R188" s="103">
        <f>+[1]CGT_CNG!O188</f>
        <v>7.4999999999999997E-3</v>
      </c>
      <c r="S188" s="103">
        <f t="shared" si="81"/>
        <v>0.17500000000000002</v>
      </c>
      <c r="T188" s="103">
        <f>[1]CGT_CNG!E188</f>
        <v>0.16500000000000001</v>
      </c>
      <c r="U188" s="103">
        <f>[1]CGT_CNG!F188</f>
        <v>0.01</v>
      </c>
      <c r="V188">
        <f t="shared" si="106"/>
        <v>-3.5000000000000003E-2</v>
      </c>
      <c r="W188">
        <v>0</v>
      </c>
      <c r="Z188">
        <f t="shared" si="82"/>
        <v>-0.03</v>
      </c>
      <c r="AA188">
        <v>0</v>
      </c>
      <c r="AB188">
        <v>0</v>
      </c>
      <c r="AC188">
        <v>0</v>
      </c>
    </row>
    <row r="189" spans="1:29" x14ac:dyDescent="0.2">
      <c r="A189" s="80">
        <v>42156</v>
      </c>
      <c r="B189" s="81">
        <f>+[1]Listen!C185</f>
        <v>0</v>
      </c>
      <c r="C189" s="10"/>
      <c r="D189" s="100">
        <f t="shared" si="101"/>
        <v>0.29499999999999998</v>
      </c>
      <c r="E189" s="86">
        <f t="shared" si="86"/>
        <v>0.29749999999999999</v>
      </c>
      <c r="F189" s="84">
        <f t="shared" si="98"/>
        <v>-2.5000000000000001E-3</v>
      </c>
      <c r="G189" s="81">
        <f t="shared" si="76"/>
        <v>0.21000000000000002</v>
      </c>
      <c r="H189" s="85">
        <f t="shared" si="94"/>
        <v>0.26500000000000001</v>
      </c>
      <c r="I189" s="86">
        <f t="shared" si="77"/>
        <v>-5.5000000000000007E-2</v>
      </c>
      <c r="J189" s="100">
        <f t="shared" si="95"/>
        <v>0.29000000000000004</v>
      </c>
      <c r="K189" s="85">
        <f t="shared" si="105"/>
        <v>0.26500000000000001</v>
      </c>
      <c r="L189" s="84">
        <f t="shared" si="102"/>
        <v>2.5000000000000001E-2</v>
      </c>
      <c r="M189" s="81">
        <f t="shared" si="79"/>
        <v>0.23</v>
      </c>
      <c r="N189" s="85">
        <f t="shared" si="85"/>
        <v>0.26500000000000001</v>
      </c>
      <c r="O189" s="86">
        <f t="shared" si="92"/>
        <v>-3.5000000000000003E-2</v>
      </c>
      <c r="P189" s="100">
        <f t="shared" si="80"/>
        <v>0.25750000000000001</v>
      </c>
      <c r="Q189" s="86">
        <f>+[1]CGT_CNG!N189</f>
        <v>0.25</v>
      </c>
      <c r="R189" s="103">
        <f>+[1]CGT_CNG!O189</f>
        <v>7.4999999999999997E-3</v>
      </c>
      <c r="S189" s="103">
        <f t="shared" si="81"/>
        <v>0.18250000000000002</v>
      </c>
      <c r="T189" s="103">
        <f>[1]CGT_CNG!E189</f>
        <v>0.17</v>
      </c>
      <c r="U189" s="103">
        <f>[1]CGT_CNG!F189</f>
        <v>1.2500000000000001E-2</v>
      </c>
      <c r="V189">
        <f t="shared" si="106"/>
        <v>-3.5000000000000003E-2</v>
      </c>
      <c r="W189">
        <v>0</v>
      </c>
      <c r="Z189">
        <f t="shared" si="82"/>
        <v>-0.02</v>
      </c>
      <c r="AA189">
        <v>0</v>
      </c>
      <c r="AB189">
        <v>0</v>
      </c>
      <c r="AC189">
        <v>0</v>
      </c>
    </row>
    <row r="190" spans="1:29" x14ac:dyDescent="0.2">
      <c r="A190" s="80">
        <v>42186</v>
      </c>
      <c r="B190" s="81">
        <f>+[1]Listen!C186</f>
        <v>0</v>
      </c>
      <c r="C190" s="10"/>
      <c r="D190" s="100">
        <f t="shared" si="101"/>
        <v>0.31</v>
      </c>
      <c r="E190" s="86">
        <f t="shared" si="86"/>
        <v>0.3125</v>
      </c>
      <c r="F190" s="84">
        <f t="shared" si="98"/>
        <v>-2.5000000000000001E-3</v>
      </c>
      <c r="G190" s="81">
        <f t="shared" si="76"/>
        <v>0.315</v>
      </c>
      <c r="H190" s="85">
        <f t="shared" si="94"/>
        <v>0.33500000000000002</v>
      </c>
      <c r="I190" s="86">
        <f t="shared" si="77"/>
        <v>-0.02</v>
      </c>
      <c r="J190" s="100">
        <f t="shared" si="95"/>
        <v>0.36000000000000004</v>
      </c>
      <c r="K190" s="85">
        <f t="shared" si="105"/>
        <v>0.33500000000000002</v>
      </c>
      <c r="L190" s="84">
        <f t="shared" si="102"/>
        <v>2.5000000000000001E-2</v>
      </c>
      <c r="M190" s="81">
        <f t="shared" si="79"/>
        <v>0.315</v>
      </c>
      <c r="N190" s="85">
        <f t="shared" si="85"/>
        <v>0.33500000000000002</v>
      </c>
      <c r="O190" s="86">
        <f t="shared" si="92"/>
        <v>-0.02</v>
      </c>
      <c r="P190" s="100">
        <f t="shared" si="80"/>
        <v>0.26750000000000002</v>
      </c>
      <c r="Q190" s="86">
        <f>+[1]CGT_CNG!N190</f>
        <v>0.26</v>
      </c>
      <c r="R190" s="103">
        <f>+[1]CGT_CNG!O190</f>
        <v>7.4999999999999997E-3</v>
      </c>
      <c r="S190" s="103">
        <f t="shared" si="81"/>
        <v>0.1875</v>
      </c>
      <c r="T190" s="103">
        <f>[1]CGT_CNG!E190</f>
        <v>0.17499999999999999</v>
      </c>
      <c r="U190" s="103">
        <f>[1]CGT_CNG!F190</f>
        <v>1.2500000000000001E-2</v>
      </c>
      <c r="V190">
        <f t="shared" si="106"/>
        <v>-0.02</v>
      </c>
      <c r="W190">
        <v>0</v>
      </c>
      <c r="Z190">
        <f t="shared" si="82"/>
        <v>0</v>
      </c>
      <c r="AA190">
        <v>0</v>
      </c>
      <c r="AB190">
        <v>0</v>
      </c>
      <c r="AC190">
        <v>0</v>
      </c>
    </row>
    <row r="191" spans="1:29" x14ac:dyDescent="0.2">
      <c r="A191" s="80">
        <v>42217</v>
      </c>
      <c r="B191" s="81">
        <f>+[1]Listen!C187</f>
        <v>0</v>
      </c>
      <c r="C191" s="10"/>
      <c r="D191" s="100">
        <f t="shared" si="101"/>
        <v>0.31</v>
      </c>
      <c r="E191" s="86">
        <f t="shared" si="86"/>
        <v>0.3125</v>
      </c>
      <c r="F191" s="84">
        <f t="shared" si="98"/>
        <v>-2.5000000000000001E-3</v>
      </c>
      <c r="G191" s="81">
        <f t="shared" si="76"/>
        <v>0.315</v>
      </c>
      <c r="H191" s="85">
        <f t="shared" si="94"/>
        <v>0.33500000000000002</v>
      </c>
      <c r="I191" s="86">
        <f t="shared" si="77"/>
        <v>-0.02</v>
      </c>
      <c r="J191" s="100">
        <f t="shared" si="95"/>
        <v>0.35000000000000003</v>
      </c>
      <c r="K191" s="85">
        <f t="shared" si="105"/>
        <v>0.33500000000000002</v>
      </c>
      <c r="L191" s="84">
        <f t="shared" si="102"/>
        <v>1.4999999999999999E-2</v>
      </c>
      <c r="M191" s="81">
        <f t="shared" si="79"/>
        <v>0.315</v>
      </c>
      <c r="N191" s="85">
        <f t="shared" si="85"/>
        <v>0.33500000000000002</v>
      </c>
      <c r="O191" s="86">
        <f t="shared" si="92"/>
        <v>-0.02</v>
      </c>
      <c r="P191" s="100">
        <f t="shared" si="80"/>
        <v>0.26750000000000002</v>
      </c>
      <c r="Q191" s="86">
        <f>+[1]CGT_CNG!N191</f>
        <v>0.26</v>
      </c>
      <c r="R191" s="103">
        <f>+[1]CGT_CNG!O191</f>
        <v>7.4999999999999997E-3</v>
      </c>
      <c r="S191" s="103">
        <f t="shared" si="81"/>
        <v>0.1875</v>
      </c>
      <c r="T191" s="103">
        <f>[1]CGT_CNG!E191</f>
        <v>0.17499999999999999</v>
      </c>
      <c r="U191" s="103">
        <f>[1]CGT_CNG!F191</f>
        <v>1.2500000000000001E-2</v>
      </c>
      <c r="V191">
        <f t="shared" si="106"/>
        <v>-0.02</v>
      </c>
      <c r="W191">
        <v>0</v>
      </c>
      <c r="Z191">
        <f t="shared" si="82"/>
        <v>0</v>
      </c>
      <c r="AA191">
        <v>0</v>
      </c>
      <c r="AB191">
        <v>0</v>
      </c>
      <c r="AC191">
        <v>0</v>
      </c>
    </row>
    <row r="192" spans="1:29" x14ac:dyDescent="0.2">
      <c r="A192" s="80">
        <v>42248</v>
      </c>
      <c r="B192" s="81">
        <f>+[1]Listen!C188</f>
        <v>0</v>
      </c>
      <c r="C192" s="10"/>
      <c r="D192" s="100">
        <f t="shared" si="101"/>
        <v>0.28499999999999998</v>
      </c>
      <c r="E192" s="86">
        <f t="shared" si="86"/>
        <v>0.28749999999999998</v>
      </c>
      <c r="F192" s="84">
        <f t="shared" si="98"/>
        <v>-2.5000000000000001E-3</v>
      </c>
      <c r="G192" s="81">
        <f t="shared" si="76"/>
        <v>0.20499999999999999</v>
      </c>
      <c r="H192" s="85">
        <f t="shared" si="94"/>
        <v>0.245</v>
      </c>
      <c r="I192" s="86">
        <f t="shared" si="77"/>
        <v>-0.04</v>
      </c>
      <c r="J192" s="100">
        <f t="shared" si="95"/>
        <v>0.26</v>
      </c>
      <c r="K192" s="85">
        <f t="shared" si="105"/>
        <v>0.245</v>
      </c>
      <c r="L192" s="84">
        <f t="shared" si="102"/>
        <v>1.4999999999999999E-2</v>
      </c>
      <c r="M192" s="81">
        <f t="shared" si="79"/>
        <v>0.22500000000000001</v>
      </c>
      <c r="N192" s="85">
        <f t="shared" si="85"/>
        <v>0.245</v>
      </c>
      <c r="O192" s="86">
        <f t="shared" si="92"/>
        <v>-0.02</v>
      </c>
      <c r="P192" s="100">
        <f t="shared" si="80"/>
        <v>0.22750000000000001</v>
      </c>
      <c r="Q192" s="86">
        <f>+[1]CGT_CNG!N192</f>
        <v>0.22</v>
      </c>
      <c r="R192" s="103">
        <f>+[1]CGT_CNG!O192</f>
        <v>7.4999999999999997E-3</v>
      </c>
      <c r="S192" s="103">
        <f t="shared" si="81"/>
        <v>0.17750000000000002</v>
      </c>
      <c r="T192" s="103">
        <f>[1]CGT_CNG!E192</f>
        <v>0.16500000000000001</v>
      </c>
      <c r="U192" s="103">
        <f>[1]CGT_CNG!F192</f>
        <v>1.2500000000000001E-2</v>
      </c>
      <c r="V192">
        <f t="shared" si="106"/>
        <v>-0.02</v>
      </c>
      <c r="W192">
        <v>0</v>
      </c>
      <c r="Z192">
        <f t="shared" si="82"/>
        <v>-0.02</v>
      </c>
      <c r="AA192">
        <v>0</v>
      </c>
      <c r="AB192">
        <v>0</v>
      </c>
      <c r="AC192">
        <v>0</v>
      </c>
    </row>
    <row r="193" spans="1:29" x14ac:dyDescent="0.2">
      <c r="A193" s="80">
        <v>42278</v>
      </c>
      <c r="B193" s="81">
        <f>+[1]Listen!C189</f>
        <v>0</v>
      </c>
      <c r="C193" s="10"/>
      <c r="D193" s="100">
        <f t="shared" si="101"/>
        <v>0.34250000000000003</v>
      </c>
      <c r="E193" s="86">
        <f t="shared" si="86"/>
        <v>0.34750000000000003</v>
      </c>
      <c r="F193" s="84">
        <f t="shared" si="98"/>
        <v>-5.0000000000000001E-3</v>
      </c>
      <c r="G193" s="81">
        <f t="shared" si="76"/>
        <v>0.18000000000000002</v>
      </c>
      <c r="H193" s="85">
        <f t="shared" si="94"/>
        <v>0.26500000000000001</v>
      </c>
      <c r="I193" s="86">
        <f t="shared" si="77"/>
        <v>-8.4999999999999992E-2</v>
      </c>
      <c r="J193" s="100">
        <f t="shared" si="95"/>
        <v>0.27500000000000002</v>
      </c>
      <c r="K193" s="85">
        <f t="shared" si="105"/>
        <v>0.26500000000000001</v>
      </c>
      <c r="L193" s="84">
        <f t="shared" si="102"/>
        <v>9.9999999999999985E-3</v>
      </c>
      <c r="M193" s="81">
        <f t="shared" si="79"/>
        <v>0.21000000000000002</v>
      </c>
      <c r="N193" s="85">
        <f t="shared" si="85"/>
        <v>0.26500000000000001</v>
      </c>
      <c r="O193" s="86">
        <f t="shared" si="92"/>
        <v>-5.5E-2</v>
      </c>
      <c r="P193" s="100">
        <f t="shared" si="80"/>
        <v>0.25750000000000001</v>
      </c>
      <c r="Q193" s="86">
        <f>+[1]CGT_CNG!N193</f>
        <v>0.25</v>
      </c>
      <c r="R193" s="103">
        <f>+[1]CGT_CNG!O193</f>
        <v>7.4999999999999997E-3</v>
      </c>
      <c r="S193" s="103">
        <f t="shared" si="81"/>
        <v>0.185</v>
      </c>
      <c r="T193" s="103">
        <f>[1]CGT_CNG!E193</f>
        <v>0.17249999999999999</v>
      </c>
      <c r="U193" s="103">
        <f>[1]CGT_CNG!F193</f>
        <v>1.2500000000000001E-2</v>
      </c>
      <c r="V193">
        <f t="shared" si="106"/>
        <v>-5.5E-2</v>
      </c>
      <c r="W193">
        <v>0</v>
      </c>
      <c r="Z193">
        <f t="shared" si="82"/>
        <v>-0.03</v>
      </c>
      <c r="AA193">
        <v>0</v>
      </c>
      <c r="AB193">
        <v>0</v>
      </c>
      <c r="AC193">
        <v>0</v>
      </c>
    </row>
    <row r="194" spans="1:29" x14ac:dyDescent="0.2">
      <c r="A194" s="80">
        <v>42309</v>
      </c>
      <c r="B194" s="81">
        <f>+[1]Listen!C190</f>
        <v>0</v>
      </c>
      <c r="C194" s="10"/>
      <c r="D194" s="101">
        <f t="shared" si="101"/>
        <v>0.38</v>
      </c>
      <c r="E194" s="83">
        <f t="shared" si="86"/>
        <v>0.34</v>
      </c>
      <c r="F194" s="88">
        <f t="shared" si="98"/>
        <v>0.04</v>
      </c>
      <c r="G194" s="102">
        <f t="shared" si="76"/>
        <v>0.27000000000000007</v>
      </c>
      <c r="H194" s="82">
        <f t="shared" si="94"/>
        <v>0.44000000000000006</v>
      </c>
      <c r="I194" s="83">
        <f t="shared" si="77"/>
        <v>-0.16999999999999998</v>
      </c>
      <c r="J194" s="101">
        <f t="shared" si="95"/>
        <v>0.5</v>
      </c>
      <c r="K194" s="82">
        <f t="shared" si="105"/>
        <v>0.44000000000000006</v>
      </c>
      <c r="L194" s="88">
        <f t="shared" si="102"/>
        <v>0.06</v>
      </c>
      <c r="M194" s="102">
        <f t="shared" si="79"/>
        <v>0.39000000000000007</v>
      </c>
      <c r="N194" s="82">
        <f t="shared" si="85"/>
        <v>0.44000000000000006</v>
      </c>
      <c r="O194" s="83">
        <f t="shared" si="92"/>
        <v>-0.05</v>
      </c>
      <c r="P194" s="101">
        <f t="shared" si="80"/>
        <v>0.38</v>
      </c>
      <c r="Q194" s="83">
        <f t="shared" ref="Q194:R198" si="107">E194</f>
        <v>0.34</v>
      </c>
      <c r="R194" s="107">
        <f t="shared" si="107"/>
        <v>0.04</v>
      </c>
      <c r="S194" s="107">
        <f t="shared" si="81"/>
        <v>0.38</v>
      </c>
      <c r="T194" s="107">
        <f t="shared" ref="T194:U198" si="108">E194</f>
        <v>0.34</v>
      </c>
      <c r="U194" s="107">
        <f t="shared" si="108"/>
        <v>0.04</v>
      </c>
      <c r="V194">
        <v>-0.05</v>
      </c>
      <c r="W194">
        <v>0</v>
      </c>
      <c r="Z194">
        <f t="shared" si="82"/>
        <v>-0.12</v>
      </c>
      <c r="AA194">
        <v>0</v>
      </c>
      <c r="AB194">
        <v>0</v>
      </c>
      <c r="AC194">
        <v>0</v>
      </c>
    </row>
    <row r="195" spans="1:29" x14ac:dyDescent="0.2">
      <c r="A195" s="80">
        <v>42339</v>
      </c>
      <c r="B195" s="81">
        <f>+[1]Listen!C191</f>
        <v>0</v>
      </c>
      <c r="C195" s="10"/>
      <c r="D195" s="100">
        <f t="shared" si="101"/>
        <v>0.69500000000000006</v>
      </c>
      <c r="E195" s="86">
        <f t="shared" si="86"/>
        <v>0.65500000000000003</v>
      </c>
      <c r="F195" s="84">
        <f t="shared" si="98"/>
        <v>0.04</v>
      </c>
      <c r="G195" s="81">
        <f t="shared" si="76"/>
        <v>0.85</v>
      </c>
      <c r="H195" s="85">
        <f t="shared" si="94"/>
        <v>0.98</v>
      </c>
      <c r="I195" s="86">
        <f t="shared" si="77"/>
        <v>-0.13</v>
      </c>
      <c r="J195" s="100">
        <f t="shared" si="95"/>
        <v>1.0900000000000001</v>
      </c>
      <c r="K195" s="85">
        <f t="shared" si="105"/>
        <v>0.98</v>
      </c>
      <c r="L195" s="84">
        <f t="shared" si="102"/>
        <v>0.11</v>
      </c>
      <c r="M195" s="81">
        <f t="shared" si="79"/>
        <v>0.92999999999999994</v>
      </c>
      <c r="N195" s="85">
        <f t="shared" si="85"/>
        <v>0.98</v>
      </c>
      <c r="O195" s="86">
        <f t="shared" si="92"/>
        <v>-0.05</v>
      </c>
      <c r="P195" s="100">
        <f t="shared" si="80"/>
        <v>0.69500000000000006</v>
      </c>
      <c r="Q195" s="86">
        <f t="shared" si="107"/>
        <v>0.65500000000000003</v>
      </c>
      <c r="R195" s="103">
        <f t="shared" si="107"/>
        <v>0.04</v>
      </c>
      <c r="S195" s="103">
        <f t="shared" si="81"/>
        <v>0.69500000000000006</v>
      </c>
      <c r="T195" s="103">
        <f t="shared" si="108"/>
        <v>0.65500000000000003</v>
      </c>
      <c r="U195" s="103">
        <f t="shared" si="108"/>
        <v>0.04</v>
      </c>
      <c r="V195">
        <v>-0.05</v>
      </c>
      <c r="W195">
        <v>0</v>
      </c>
      <c r="Z195">
        <f t="shared" si="82"/>
        <v>-0.08</v>
      </c>
      <c r="AA195">
        <v>0</v>
      </c>
      <c r="AB195">
        <v>0</v>
      </c>
      <c r="AC195">
        <v>0</v>
      </c>
    </row>
    <row r="196" spans="1:29" x14ac:dyDescent="0.2">
      <c r="A196" s="80">
        <v>42370</v>
      </c>
      <c r="B196" s="81">
        <f>+[1]Listen!C192</f>
        <v>0</v>
      </c>
      <c r="C196" s="10"/>
      <c r="D196" s="100">
        <f t="shared" si="101"/>
        <v>0.93500000000000005</v>
      </c>
      <c r="E196" s="86">
        <f t="shared" si="86"/>
        <v>0.89500000000000002</v>
      </c>
      <c r="F196" s="84">
        <f t="shared" si="98"/>
        <v>0.04</v>
      </c>
      <c r="G196" s="81">
        <f t="shared" si="76"/>
        <v>1.35</v>
      </c>
      <c r="H196" s="85">
        <f t="shared" si="94"/>
        <v>1.6</v>
      </c>
      <c r="I196" s="86">
        <f t="shared" si="77"/>
        <v>-0.25</v>
      </c>
      <c r="J196" s="100">
        <f t="shared" si="95"/>
        <v>1.8900000000000001</v>
      </c>
      <c r="K196" s="85">
        <f t="shared" si="105"/>
        <v>1.6</v>
      </c>
      <c r="L196" s="84">
        <f t="shared" si="102"/>
        <v>0.28999999999999998</v>
      </c>
      <c r="M196" s="81">
        <f t="shared" si="79"/>
        <v>1.4000000000000001</v>
      </c>
      <c r="N196" s="85">
        <f t="shared" si="85"/>
        <v>1.6</v>
      </c>
      <c r="O196" s="86">
        <f t="shared" si="92"/>
        <v>-0.2</v>
      </c>
      <c r="P196" s="100">
        <f t="shared" si="80"/>
        <v>0.93500000000000005</v>
      </c>
      <c r="Q196" s="86">
        <f t="shared" si="107"/>
        <v>0.89500000000000002</v>
      </c>
      <c r="R196" s="103">
        <f t="shared" si="107"/>
        <v>0.04</v>
      </c>
      <c r="S196" s="103">
        <f t="shared" si="81"/>
        <v>0.93500000000000005</v>
      </c>
      <c r="T196" s="103">
        <f t="shared" si="108"/>
        <v>0.89500000000000002</v>
      </c>
      <c r="U196" s="103">
        <f t="shared" si="108"/>
        <v>0.04</v>
      </c>
      <c r="V196">
        <v>-0.2</v>
      </c>
      <c r="W196">
        <v>0</v>
      </c>
      <c r="Z196">
        <f t="shared" si="82"/>
        <v>-0.05</v>
      </c>
      <c r="AA196">
        <v>0</v>
      </c>
      <c r="AB196">
        <v>0</v>
      </c>
      <c r="AC196">
        <v>0</v>
      </c>
    </row>
    <row r="197" spans="1:29" x14ac:dyDescent="0.2">
      <c r="A197" s="80">
        <v>42401</v>
      </c>
      <c r="B197" s="81">
        <f>+[1]Listen!C193</f>
        <v>0</v>
      </c>
      <c r="C197" s="10"/>
      <c r="D197" s="100">
        <f t="shared" si="101"/>
        <v>0.91500000000000004</v>
      </c>
      <c r="E197" s="86">
        <f t="shared" si="86"/>
        <v>0.875</v>
      </c>
      <c r="F197" s="84">
        <f t="shared" si="98"/>
        <v>0.04</v>
      </c>
      <c r="G197" s="81">
        <f t="shared" si="76"/>
        <v>1.32</v>
      </c>
      <c r="H197" s="85">
        <f t="shared" si="94"/>
        <v>1.6</v>
      </c>
      <c r="I197" s="86">
        <f t="shared" si="77"/>
        <v>-0.28000000000000003</v>
      </c>
      <c r="J197" s="100">
        <f>K196+L197</f>
        <v>1.8900000000000001</v>
      </c>
      <c r="K197" s="85">
        <f t="shared" si="105"/>
        <v>1.6</v>
      </c>
      <c r="L197" s="84">
        <f t="shared" si="102"/>
        <v>0.28999999999999998</v>
      </c>
      <c r="M197" s="81">
        <f t="shared" si="79"/>
        <v>1.4000000000000001</v>
      </c>
      <c r="N197" s="85">
        <f t="shared" si="85"/>
        <v>1.6</v>
      </c>
      <c r="O197" s="86">
        <f t="shared" si="92"/>
        <v>-0.2</v>
      </c>
      <c r="P197" s="100">
        <f t="shared" si="80"/>
        <v>0.91500000000000004</v>
      </c>
      <c r="Q197" s="86">
        <f t="shared" si="107"/>
        <v>0.875</v>
      </c>
      <c r="R197" s="103">
        <f t="shared" si="107"/>
        <v>0.04</v>
      </c>
      <c r="S197" s="103">
        <f t="shared" si="81"/>
        <v>0.91500000000000004</v>
      </c>
      <c r="T197" s="103">
        <f t="shared" si="108"/>
        <v>0.875</v>
      </c>
      <c r="U197" s="103">
        <f t="shared" si="108"/>
        <v>0.04</v>
      </c>
      <c r="V197">
        <v>-0.2</v>
      </c>
      <c r="W197">
        <v>0</v>
      </c>
      <c r="Z197">
        <f t="shared" si="82"/>
        <v>-0.08</v>
      </c>
      <c r="AA197">
        <v>0</v>
      </c>
      <c r="AB197">
        <v>0</v>
      </c>
      <c r="AC197">
        <v>0</v>
      </c>
    </row>
    <row r="198" spans="1:29" x14ac:dyDescent="0.2">
      <c r="A198" s="80">
        <v>42430</v>
      </c>
      <c r="B198" s="81">
        <f>+[1]Listen!C194</f>
        <v>0</v>
      </c>
      <c r="C198" s="10"/>
      <c r="D198" s="100">
        <f t="shared" si="101"/>
        <v>0.45</v>
      </c>
      <c r="E198" s="86">
        <f t="shared" si="86"/>
        <v>0.41000000000000003</v>
      </c>
      <c r="F198" s="84">
        <f t="shared" si="98"/>
        <v>0.04</v>
      </c>
      <c r="G198" s="81">
        <f t="shared" si="76"/>
        <v>0.28999999999999998</v>
      </c>
      <c r="H198" s="85">
        <f t="shared" si="94"/>
        <v>0.45999999999999996</v>
      </c>
      <c r="I198" s="86">
        <f t="shared" si="77"/>
        <v>-0.16999999999999998</v>
      </c>
      <c r="J198" s="100">
        <f t="shared" ref="J198:J229" si="109">K198+L198</f>
        <v>0.53499999999999992</v>
      </c>
      <c r="K198" s="85">
        <f t="shared" si="105"/>
        <v>0.45999999999999996</v>
      </c>
      <c r="L198" s="84">
        <f t="shared" si="102"/>
        <v>7.4999999999999997E-2</v>
      </c>
      <c r="M198" s="81">
        <f t="shared" si="79"/>
        <v>0.41</v>
      </c>
      <c r="N198" s="85">
        <f t="shared" si="85"/>
        <v>0.45999999999999996</v>
      </c>
      <c r="O198" s="86">
        <f t="shared" si="92"/>
        <v>-0.05</v>
      </c>
      <c r="P198" s="100">
        <f t="shared" si="80"/>
        <v>0.45</v>
      </c>
      <c r="Q198" s="86">
        <f t="shared" si="107"/>
        <v>0.41000000000000003</v>
      </c>
      <c r="R198" s="103">
        <f t="shared" si="107"/>
        <v>0.04</v>
      </c>
      <c r="S198" s="103">
        <f t="shared" si="81"/>
        <v>0.45</v>
      </c>
      <c r="T198" s="103">
        <f t="shared" si="108"/>
        <v>0.41000000000000003</v>
      </c>
      <c r="U198" s="103">
        <f t="shared" si="108"/>
        <v>0.04</v>
      </c>
      <c r="V198">
        <v>-0.05</v>
      </c>
      <c r="W198">
        <v>0</v>
      </c>
      <c r="Z198">
        <f t="shared" si="82"/>
        <v>-0.12</v>
      </c>
      <c r="AA198">
        <v>0</v>
      </c>
      <c r="AB198">
        <v>0</v>
      </c>
      <c r="AC198">
        <v>0</v>
      </c>
    </row>
    <row r="199" spans="1:29" x14ac:dyDescent="0.2">
      <c r="A199" s="80">
        <v>42461</v>
      </c>
      <c r="B199" s="81">
        <f>+[1]Listen!C195</f>
        <v>0</v>
      </c>
      <c r="C199" s="10"/>
      <c r="D199" s="100">
        <f t="shared" si="101"/>
        <v>0.31</v>
      </c>
      <c r="E199" s="86">
        <f t="shared" si="86"/>
        <v>0.3075</v>
      </c>
      <c r="F199" s="84">
        <f t="shared" si="98"/>
        <v>2.5000000000000001E-3</v>
      </c>
      <c r="G199" s="81">
        <f t="shared" si="76"/>
        <v>0.22000000000000006</v>
      </c>
      <c r="H199" s="85">
        <f t="shared" si="94"/>
        <v>0.30500000000000005</v>
      </c>
      <c r="I199" s="86">
        <f t="shared" si="77"/>
        <v>-8.4999999999999992E-2</v>
      </c>
      <c r="J199" s="100">
        <f t="shared" si="109"/>
        <v>0.33000000000000007</v>
      </c>
      <c r="K199" s="85">
        <f t="shared" si="105"/>
        <v>0.30500000000000005</v>
      </c>
      <c r="L199" s="84">
        <f t="shared" si="102"/>
        <v>2.5000000000000001E-2</v>
      </c>
      <c r="M199" s="81">
        <f t="shared" si="79"/>
        <v>0.26000000000000006</v>
      </c>
      <c r="N199" s="85">
        <f t="shared" si="85"/>
        <v>0.30500000000000005</v>
      </c>
      <c r="O199" s="86">
        <f t="shared" si="92"/>
        <v>-4.4999999999999998E-2</v>
      </c>
      <c r="P199" s="100">
        <f t="shared" si="80"/>
        <v>0.33250000000000002</v>
      </c>
      <c r="Q199" s="83">
        <f>+[1]CGT_CNG!N199</f>
        <v>0.32500000000000001</v>
      </c>
      <c r="R199" s="107">
        <f>+[1]CGT_CNG!O199</f>
        <v>7.4999999999999997E-3</v>
      </c>
      <c r="S199" s="107">
        <f t="shared" si="81"/>
        <v>0.1875</v>
      </c>
      <c r="T199" s="107">
        <f>[1]CGT_CNG!E199</f>
        <v>0.17</v>
      </c>
      <c r="U199" s="107">
        <f>[1]CGT_CNG!F199</f>
        <v>1.7500000000000002E-2</v>
      </c>
      <c r="V199">
        <f t="shared" ref="V199:V205" si="110">VLOOKUP(MONTH(A199),tblMthAdj,4,FALSE)</f>
        <v>-4.4999999999999998E-2</v>
      </c>
      <c r="W199">
        <v>0</v>
      </c>
      <c r="Z199">
        <f t="shared" si="82"/>
        <v>-0.04</v>
      </c>
      <c r="AA199">
        <v>0</v>
      </c>
      <c r="AB199">
        <v>0</v>
      </c>
      <c r="AC199">
        <v>0</v>
      </c>
    </row>
    <row r="200" spans="1:29" x14ac:dyDescent="0.2">
      <c r="A200" s="80">
        <v>42491</v>
      </c>
      <c r="B200" s="81">
        <f>+[1]Listen!C196</f>
        <v>0</v>
      </c>
      <c r="C200" s="10"/>
      <c r="D200" s="100">
        <f t="shared" si="101"/>
        <v>0.28999999999999998</v>
      </c>
      <c r="E200" s="86">
        <f t="shared" si="86"/>
        <v>0.28749999999999998</v>
      </c>
      <c r="F200" s="84">
        <f t="shared" si="98"/>
        <v>2.5000000000000001E-3</v>
      </c>
      <c r="G200" s="81">
        <f t="shared" si="76"/>
        <v>0.21500000000000002</v>
      </c>
      <c r="H200" s="85">
        <f t="shared" si="94"/>
        <v>0.28000000000000003</v>
      </c>
      <c r="I200" s="86">
        <f t="shared" si="77"/>
        <v>-6.5000000000000002E-2</v>
      </c>
      <c r="J200" s="100">
        <f t="shared" si="109"/>
        <v>0.30500000000000005</v>
      </c>
      <c r="K200" s="85">
        <f t="shared" si="105"/>
        <v>0.28000000000000003</v>
      </c>
      <c r="L200" s="84">
        <f t="shared" si="102"/>
        <v>2.5000000000000001E-2</v>
      </c>
      <c r="M200" s="81">
        <f t="shared" si="79"/>
        <v>0.24500000000000002</v>
      </c>
      <c r="N200" s="85">
        <f t="shared" si="85"/>
        <v>0.28000000000000003</v>
      </c>
      <c r="O200" s="86">
        <f t="shared" si="92"/>
        <v>-3.5000000000000003E-2</v>
      </c>
      <c r="P200" s="100">
        <f t="shared" si="80"/>
        <v>0.22750000000000001</v>
      </c>
      <c r="Q200" s="86">
        <f>+[1]CGT_CNG!N200</f>
        <v>0.22</v>
      </c>
      <c r="R200" s="103">
        <f>+[1]CGT_CNG!O200</f>
        <v>7.4999999999999997E-3</v>
      </c>
      <c r="S200" s="103">
        <f t="shared" si="81"/>
        <v>0.17500000000000002</v>
      </c>
      <c r="T200" s="103">
        <f>[1]CGT_CNG!E200</f>
        <v>0.16500000000000001</v>
      </c>
      <c r="U200" s="103">
        <f>[1]CGT_CNG!F200</f>
        <v>0.01</v>
      </c>
      <c r="V200">
        <f t="shared" si="110"/>
        <v>-3.5000000000000003E-2</v>
      </c>
      <c r="W200">
        <v>0</v>
      </c>
      <c r="Z200">
        <f t="shared" si="82"/>
        <v>-0.03</v>
      </c>
      <c r="AA200">
        <v>0</v>
      </c>
      <c r="AB200">
        <v>0</v>
      </c>
      <c r="AC200">
        <v>0</v>
      </c>
    </row>
    <row r="201" spans="1:29" x14ac:dyDescent="0.2">
      <c r="A201" s="80">
        <v>42522</v>
      </c>
      <c r="B201" s="81">
        <f>+[1]Listen!C197</f>
        <v>0</v>
      </c>
      <c r="C201" s="10"/>
      <c r="D201" s="100">
        <f t="shared" si="101"/>
        <v>0.29499999999999998</v>
      </c>
      <c r="E201" s="86">
        <f t="shared" si="86"/>
        <v>0.29749999999999999</v>
      </c>
      <c r="F201" s="84">
        <f t="shared" si="98"/>
        <v>-2.5000000000000001E-3</v>
      </c>
      <c r="G201" s="81">
        <f t="shared" si="76"/>
        <v>0.21000000000000002</v>
      </c>
      <c r="H201" s="85">
        <f t="shared" si="94"/>
        <v>0.26500000000000001</v>
      </c>
      <c r="I201" s="86">
        <f t="shared" si="77"/>
        <v>-5.5000000000000007E-2</v>
      </c>
      <c r="J201" s="100">
        <f t="shared" si="109"/>
        <v>0.29000000000000004</v>
      </c>
      <c r="K201" s="85">
        <f t="shared" si="105"/>
        <v>0.26500000000000001</v>
      </c>
      <c r="L201" s="84">
        <f t="shared" si="102"/>
        <v>2.5000000000000001E-2</v>
      </c>
      <c r="M201" s="81">
        <f t="shared" si="79"/>
        <v>0.23</v>
      </c>
      <c r="N201" s="85">
        <f t="shared" si="85"/>
        <v>0.26500000000000001</v>
      </c>
      <c r="O201" s="86">
        <f t="shared" si="92"/>
        <v>-3.5000000000000003E-2</v>
      </c>
      <c r="P201" s="100">
        <f t="shared" si="80"/>
        <v>0.25750000000000001</v>
      </c>
      <c r="Q201" s="86">
        <f>+[1]CGT_CNG!N201</f>
        <v>0.25</v>
      </c>
      <c r="R201" s="103">
        <f>+[1]CGT_CNG!O201</f>
        <v>7.4999999999999997E-3</v>
      </c>
      <c r="S201" s="103">
        <f t="shared" si="81"/>
        <v>0.18250000000000002</v>
      </c>
      <c r="T201" s="103">
        <f>[1]CGT_CNG!E201</f>
        <v>0.17</v>
      </c>
      <c r="U201" s="103">
        <f>[1]CGT_CNG!F201</f>
        <v>1.2500000000000001E-2</v>
      </c>
      <c r="V201">
        <f t="shared" si="110"/>
        <v>-3.5000000000000003E-2</v>
      </c>
      <c r="W201">
        <v>0</v>
      </c>
      <c r="Z201">
        <f t="shared" si="82"/>
        <v>-0.02</v>
      </c>
      <c r="AA201">
        <v>0</v>
      </c>
      <c r="AB201">
        <v>0</v>
      </c>
      <c r="AC201">
        <v>0</v>
      </c>
    </row>
    <row r="202" spans="1:29" x14ac:dyDescent="0.2">
      <c r="A202" s="80">
        <v>42552</v>
      </c>
      <c r="B202" s="81">
        <f>+[1]Listen!C198</f>
        <v>0</v>
      </c>
      <c r="C202" s="10"/>
      <c r="D202" s="100">
        <f t="shared" si="101"/>
        <v>0.31</v>
      </c>
      <c r="E202" s="86">
        <f t="shared" si="86"/>
        <v>0.3125</v>
      </c>
      <c r="F202" s="84">
        <f t="shared" si="98"/>
        <v>-2.5000000000000001E-3</v>
      </c>
      <c r="G202" s="81">
        <f t="shared" ref="G202:G265" si="111">H202+I202</f>
        <v>0.315</v>
      </c>
      <c r="H202" s="85">
        <f t="shared" si="94"/>
        <v>0.33500000000000002</v>
      </c>
      <c r="I202" s="86">
        <f t="shared" ref="I202:I265" si="112">O202+Z202</f>
        <v>-0.02</v>
      </c>
      <c r="J202" s="100">
        <f t="shared" si="109"/>
        <v>0.36000000000000004</v>
      </c>
      <c r="K202" s="85">
        <f t="shared" si="105"/>
        <v>0.33500000000000002</v>
      </c>
      <c r="L202" s="84">
        <f t="shared" si="102"/>
        <v>2.5000000000000001E-2</v>
      </c>
      <c r="M202" s="81">
        <f t="shared" ref="M202:M265" si="113">N202+O202</f>
        <v>0.315</v>
      </c>
      <c r="N202" s="85">
        <f t="shared" si="85"/>
        <v>0.33500000000000002</v>
      </c>
      <c r="O202" s="86">
        <f t="shared" si="92"/>
        <v>-0.02</v>
      </c>
      <c r="P202" s="100">
        <f t="shared" ref="P202:P265" si="114">Q202+R202</f>
        <v>0.26750000000000002</v>
      </c>
      <c r="Q202" s="86">
        <f>+[1]CGT_CNG!N202</f>
        <v>0.26</v>
      </c>
      <c r="R202" s="103">
        <f>+[1]CGT_CNG!O202</f>
        <v>7.4999999999999997E-3</v>
      </c>
      <c r="S202" s="103">
        <f t="shared" ref="S202:S254" si="115">T202+U202</f>
        <v>0.1875</v>
      </c>
      <c r="T202" s="103">
        <f>[1]CGT_CNG!E202</f>
        <v>0.17499999999999999</v>
      </c>
      <c r="U202" s="103">
        <f>[1]CGT_CNG!F202</f>
        <v>1.2500000000000001E-2</v>
      </c>
      <c r="V202">
        <f t="shared" si="110"/>
        <v>-0.02</v>
      </c>
      <c r="W202">
        <v>0</v>
      </c>
      <c r="Z202">
        <f t="shared" ref="Z202:Z265" si="116">VLOOKUP(MONTH(A202),tblMthAdj,3,FALSE)</f>
        <v>0</v>
      </c>
      <c r="AA202">
        <v>0</v>
      </c>
      <c r="AB202">
        <v>0</v>
      </c>
      <c r="AC202">
        <v>0</v>
      </c>
    </row>
    <row r="203" spans="1:29" x14ac:dyDescent="0.2">
      <c r="A203" s="80">
        <v>42583</v>
      </c>
      <c r="B203" s="81">
        <f>+[1]Listen!C199</f>
        <v>0</v>
      </c>
      <c r="C203" s="10"/>
      <c r="D203" s="100">
        <f t="shared" si="101"/>
        <v>0.31</v>
      </c>
      <c r="E203" s="86">
        <f t="shared" si="86"/>
        <v>0.3125</v>
      </c>
      <c r="F203" s="84">
        <f t="shared" si="98"/>
        <v>-2.5000000000000001E-3</v>
      </c>
      <c r="G203" s="81">
        <f t="shared" si="111"/>
        <v>0.315</v>
      </c>
      <c r="H203" s="85">
        <f t="shared" si="94"/>
        <v>0.33500000000000002</v>
      </c>
      <c r="I203" s="86">
        <f t="shared" si="112"/>
        <v>-0.02</v>
      </c>
      <c r="J203" s="100">
        <f t="shared" si="109"/>
        <v>0.35000000000000003</v>
      </c>
      <c r="K203" s="85">
        <f t="shared" si="105"/>
        <v>0.33500000000000002</v>
      </c>
      <c r="L203" s="84">
        <f t="shared" si="102"/>
        <v>1.4999999999999999E-2</v>
      </c>
      <c r="M203" s="81">
        <f t="shared" si="113"/>
        <v>0.315</v>
      </c>
      <c r="N203" s="85">
        <f t="shared" si="85"/>
        <v>0.33500000000000002</v>
      </c>
      <c r="O203" s="86">
        <f t="shared" si="92"/>
        <v>-0.02</v>
      </c>
      <c r="P203" s="100">
        <f t="shared" si="114"/>
        <v>0.26750000000000002</v>
      </c>
      <c r="Q203" s="86">
        <f>+[1]CGT_CNG!N203</f>
        <v>0.26</v>
      </c>
      <c r="R203" s="103">
        <f>+[1]CGT_CNG!O203</f>
        <v>7.4999999999999997E-3</v>
      </c>
      <c r="S203" s="103">
        <f t="shared" si="115"/>
        <v>0.1875</v>
      </c>
      <c r="T203" s="103">
        <f>[1]CGT_CNG!E203</f>
        <v>0.17499999999999999</v>
      </c>
      <c r="U203" s="103">
        <f>[1]CGT_CNG!F203</f>
        <v>1.2500000000000001E-2</v>
      </c>
      <c r="V203">
        <f t="shared" si="110"/>
        <v>-0.02</v>
      </c>
      <c r="W203">
        <v>0</v>
      </c>
      <c r="Z203">
        <f t="shared" si="116"/>
        <v>0</v>
      </c>
      <c r="AA203">
        <v>0</v>
      </c>
      <c r="AB203">
        <v>0</v>
      </c>
      <c r="AC203">
        <v>0</v>
      </c>
    </row>
    <row r="204" spans="1:29" x14ac:dyDescent="0.2">
      <c r="A204" s="80">
        <v>42614</v>
      </c>
      <c r="B204" s="81">
        <f>+[1]Listen!C200</f>
        <v>0</v>
      </c>
      <c r="C204" s="10"/>
      <c r="D204" s="100">
        <f t="shared" si="101"/>
        <v>0.28499999999999998</v>
      </c>
      <c r="E204" s="86">
        <f t="shared" si="86"/>
        <v>0.28749999999999998</v>
      </c>
      <c r="F204" s="84">
        <f t="shared" si="98"/>
        <v>-2.5000000000000001E-3</v>
      </c>
      <c r="G204" s="81">
        <f t="shared" si="111"/>
        <v>0.20499999999999999</v>
      </c>
      <c r="H204" s="85">
        <f t="shared" si="94"/>
        <v>0.245</v>
      </c>
      <c r="I204" s="86">
        <f t="shared" si="112"/>
        <v>-0.04</v>
      </c>
      <c r="J204" s="100">
        <f t="shared" si="109"/>
        <v>0.26</v>
      </c>
      <c r="K204" s="85">
        <f t="shared" si="105"/>
        <v>0.245</v>
      </c>
      <c r="L204" s="84">
        <f t="shared" si="102"/>
        <v>1.4999999999999999E-2</v>
      </c>
      <c r="M204" s="81">
        <f t="shared" si="113"/>
        <v>0.22500000000000001</v>
      </c>
      <c r="N204" s="85">
        <f t="shared" si="85"/>
        <v>0.245</v>
      </c>
      <c r="O204" s="86">
        <f t="shared" si="92"/>
        <v>-0.02</v>
      </c>
      <c r="P204" s="100">
        <f t="shared" si="114"/>
        <v>0.22750000000000001</v>
      </c>
      <c r="Q204" s="86">
        <f>+[1]CGT_CNG!N204</f>
        <v>0.22</v>
      </c>
      <c r="R204" s="103">
        <f>+[1]CGT_CNG!O204</f>
        <v>7.4999999999999997E-3</v>
      </c>
      <c r="S204" s="103">
        <f t="shared" si="115"/>
        <v>0.17750000000000002</v>
      </c>
      <c r="T204" s="103">
        <f>[1]CGT_CNG!E204</f>
        <v>0.16500000000000001</v>
      </c>
      <c r="U204" s="103">
        <f>[1]CGT_CNG!F204</f>
        <v>1.2500000000000001E-2</v>
      </c>
      <c r="V204">
        <f t="shared" si="110"/>
        <v>-0.02</v>
      </c>
      <c r="W204">
        <v>0</v>
      </c>
      <c r="Z204">
        <f t="shared" si="116"/>
        <v>-0.02</v>
      </c>
      <c r="AA204">
        <v>0</v>
      </c>
      <c r="AB204">
        <v>0</v>
      </c>
      <c r="AC204">
        <v>0</v>
      </c>
    </row>
    <row r="205" spans="1:29" x14ac:dyDescent="0.2">
      <c r="A205" s="80">
        <v>42644</v>
      </c>
      <c r="B205" s="81">
        <f>+[1]Listen!C201</f>
        <v>0</v>
      </c>
      <c r="C205" s="10"/>
      <c r="D205" s="100">
        <f t="shared" si="101"/>
        <v>0.34250000000000003</v>
      </c>
      <c r="E205" s="86">
        <f t="shared" si="86"/>
        <v>0.34750000000000003</v>
      </c>
      <c r="F205" s="84">
        <f t="shared" si="98"/>
        <v>-5.0000000000000001E-3</v>
      </c>
      <c r="G205" s="81">
        <f t="shared" si="111"/>
        <v>0.18000000000000002</v>
      </c>
      <c r="H205" s="85">
        <f t="shared" si="94"/>
        <v>0.26500000000000001</v>
      </c>
      <c r="I205" s="86">
        <f t="shared" si="112"/>
        <v>-8.4999999999999992E-2</v>
      </c>
      <c r="J205" s="100">
        <f t="shared" si="109"/>
        <v>0.27500000000000002</v>
      </c>
      <c r="K205" s="85">
        <f t="shared" si="105"/>
        <v>0.26500000000000001</v>
      </c>
      <c r="L205" s="84">
        <f t="shared" si="102"/>
        <v>9.9999999999999985E-3</v>
      </c>
      <c r="M205" s="81">
        <f t="shared" si="113"/>
        <v>0.21000000000000002</v>
      </c>
      <c r="N205" s="85">
        <f t="shared" si="85"/>
        <v>0.26500000000000001</v>
      </c>
      <c r="O205" s="86">
        <f t="shared" si="92"/>
        <v>-5.5E-2</v>
      </c>
      <c r="P205" s="100">
        <f t="shared" si="114"/>
        <v>0.25750000000000001</v>
      </c>
      <c r="Q205" s="86">
        <f>+[1]CGT_CNG!N205</f>
        <v>0.25</v>
      </c>
      <c r="R205" s="103">
        <f>+[1]CGT_CNG!O205</f>
        <v>7.4999999999999997E-3</v>
      </c>
      <c r="S205" s="103">
        <f t="shared" si="115"/>
        <v>0.185</v>
      </c>
      <c r="T205" s="103">
        <f>[1]CGT_CNG!E205</f>
        <v>0.17249999999999999</v>
      </c>
      <c r="U205" s="103">
        <f>[1]CGT_CNG!F205</f>
        <v>1.2500000000000001E-2</v>
      </c>
      <c r="V205">
        <f t="shared" si="110"/>
        <v>-5.5E-2</v>
      </c>
      <c r="W205">
        <v>0</v>
      </c>
      <c r="Z205">
        <f t="shared" si="116"/>
        <v>-0.03</v>
      </c>
      <c r="AA205">
        <v>0</v>
      </c>
      <c r="AB205">
        <v>0</v>
      </c>
      <c r="AC205">
        <v>0</v>
      </c>
    </row>
    <row r="206" spans="1:29" x14ac:dyDescent="0.2">
      <c r="A206" s="80">
        <v>42675</v>
      </c>
      <c r="B206" s="81">
        <f>+[1]Listen!C202</f>
        <v>0</v>
      </c>
      <c r="C206" s="10"/>
      <c r="D206" s="100">
        <f t="shared" si="101"/>
        <v>0.38</v>
      </c>
      <c r="E206" s="86">
        <f t="shared" si="86"/>
        <v>0.34</v>
      </c>
      <c r="F206" s="84">
        <f t="shared" si="98"/>
        <v>0.04</v>
      </c>
      <c r="G206" s="81">
        <f t="shared" si="111"/>
        <v>0.27000000000000007</v>
      </c>
      <c r="H206" s="85">
        <f t="shared" si="94"/>
        <v>0.44000000000000006</v>
      </c>
      <c r="I206" s="86">
        <f t="shared" si="112"/>
        <v>-0.16999999999999998</v>
      </c>
      <c r="J206" s="100">
        <f t="shared" si="109"/>
        <v>0.5</v>
      </c>
      <c r="K206" s="85">
        <f t="shared" si="105"/>
        <v>0.44000000000000006</v>
      </c>
      <c r="L206" s="84">
        <f t="shared" si="102"/>
        <v>0.06</v>
      </c>
      <c r="M206" s="81">
        <f t="shared" si="113"/>
        <v>0.39000000000000007</v>
      </c>
      <c r="N206" s="85">
        <f t="shared" ref="N206:N269" si="117">K206</f>
        <v>0.44000000000000006</v>
      </c>
      <c r="O206" s="86">
        <f t="shared" si="92"/>
        <v>-0.05</v>
      </c>
      <c r="P206" s="100">
        <f t="shared" si="114"/>
        <v>0.38</v>
      </c>
      <c r="Q206" s="86">
        <f t="shared" ref="Q206:R210" si="118">E206</f>
        <v>0.34</v>
      </c>
      <c r="R206" s="107">
        <f t="shared" si="118"/>
        <v>0.04</v>
      </c>
      <c r="S206" s="107">
        <f t="shared" si="115"/>
        <v>0.38</v>
      </c>
      <c r="T206" s="107">
        <f t="shared" ref="T206:U210" si="119">E206</f>
        <v>0.34</v>
      </c>
      <c r="U206" s="107">
        <f t="shared" si="119"/>
        <v>0.04</v>
      </c>
      <c r="V206">
        <v>-0.05</v>
      </c>
      <c r="W206">
        <v>0</v>
      </c>
      <c r="Z206">
        <f t="shared" si="116"/>
        <v>-0.12</v>
      </c>
      <c r="AA206">
        <v>0</v>
      </c>
      <c r="AB206">
        <v>0</v>
      </c>
      <c r="AC206">
        <v>0</v>
      </c>
    </row>
    <row r="207" spans="1:29" x14ac:dyDescent="0.2">
      <c r="A207" s="80">
        <v>42705</v>
      </c>
      <c r="B207" s="81">
        <f>+[1]Listen!C203</f>
        <v>0</v>
      </c>
      <c r="C207" s="10"/>
      <c r="D207" s="100">
        <f t="shared" si="101"/>
        <v>0.69500000000000006</v>
      </c>
      <c r="E207" s="86">
        <f t="shared" si="86"/>
        <v>0.65500000000000003</v>
      </c>
      <c r="F207" s="84">
        <f t="shared" si="98"/>
        <v>0.04</v>
      </c>
      <c r="G207" s="81">
        <f t="shared" si="111"/>
        <v>0.85</v>
      </c>
      <c r="H207" s="85">
        <f t="shared" si="94"/>
        <v>0.98</v>
      </c>
      <c r="I207" s="86">
        <f t="shared" si="112"/>
        <v>-0.13</v>
      </c>
      <c r="J207" s="100">
        <f t="shared" si="109"/>
        <v>1.0900000000000001</v>
      </c>
      <c r="K207" s="85">
        <f t="shared" si="105"/>
        <v>0.98</v>
      </c>
      <c r="L207" s="84">
        <f t="shared" si="102"/>
        <v>0.11</v>
      </c>
      <c r="M207" s="81">
        <f t="shared" si="113"/>
        <v>0.92999999999999994</v>
      </c>
      <c r="N207" s="85">
        <f t="shared" si="117"/>
        <v>0.98</v>
      </c>
      <c r="O207" s="86">
        <f t="shared" si="92"/>
        <v>-0.05</v>
      </c>
      <c r="P207" s="100">
        <f t="shared" si="114"/>
        <v>0.69500000000000006</v>
      </c>
      <c r="Q207" s="86">
        <f t="shared" si="118"/>
        <v>0.65500000000000003</v>
      </c>
      <c r="R207" s="103">
        <f t="shared" si="118"/>
        <v>0.04</v>
      </c>
      <c r="S207" s="103">
        <f t="shared" si="115"/>
        <v>0.69500000000000006</v>
      </c>
      <c r="T207" s="103">
        <f t="shared" si="119"/>
        <v>0.65500000000000003</v>
      </c>
      <c r="U207" s="103">
        <f t="shared" si="119"/>
        <v>0.04</v>
      </c>
      <c r="V207">
        <v>-0.05</v>
      </c>
      <c r="W207">
        <v>0</v>
      </c>
      <c r="Z207">
        <f t="shared" si="116"/>
        <v>-0.08</v>
      </c>
      <c r="AA207">
        <v>0</v>
      </c>
      <c r="AB207">
        <v>0</v>
      </c>
      <c r="AC207">
        <v>0</v>
      </c>
    </row>
    <row r="208" spans="1:29" x14ac:dyDescent="0.2">
      <c r="A208" s="80">
        <v>42736</v>
      </c>
      <c r="B208" s="81">
        <f>+[1]Listen!C204</f>
        <v>0</v>
      </c>
      <c r="C208" s="10"/>
      <c r="D208" s="100">
        <f t="shared" si="101"/>
        <v>0.93500000000000005</v>
      </c>
      <c r="E208" s="86">
        <f t="shared" si="86"/>
        <v>0.89500000000000002</v>
      </c>
      <c r="F208" s="84">
        <f t="shared" si="98"/>
        <v>0.04</v>
      </c>
      <c r="G208" s="81">
        <f t="shared" si="111"/>
        <v>1.35</v>
      </c>
      <c r="H208" s="85">
        <f t="shared" si="94"/>
        <v>1.6</v>
      </c>
      <c r="I208" s="86">
        <f t="shared" si="112"/>
        <v>-0.25</v>
      </c>
      <c r="J208" s="100">
        <f t="shared" si="109"/>
        <v>1.8900000000000001</v>
      </c>
      <c r="K208" s="85">
        <f t="shared" si="105"/>
        <v>1.6</v>
      </c>
      <c r="L208" s="84">
        <f t="shared" si="102"/>
        <v>0.28999999999999998</v>
      </c>
      <c r="M208" s="81">
        <f t="shared" si="113"/>
        <v>1.4000000000000001</v>
      </c>
      <c r="N208" s="85">
        <f t="shared" si="117"/>
        <v>1.6</v>
      </c>
      <c r="O208" s="86">
        <f t="shared" si="92"/>
        <v>-0.2</v>
      </c>
      <c r="P208" s="100">
        <f t="shared" si="114"/>
        <v>0.93500000000000005</v>
      </c>
      <c r="Q208" s="86">
        <f t="shared" si="118"/>
        <v>0.89500000000000002</v>
      </c>
      <c r="R208" s="103">
        <f t="shared" si="118"/>
        <v>0.04</v>
      </c>
      <c r="S208" s="103">
        <f t="shared" si="115"/>
        <v>0.93500000000000005</v>
      </c>
      <c r="T208" s="103">
        <f t="shared" si="119"/>
        <v>0.89500000000000002</v>
      </c>
      <c r="U208" s="103">
        <f t="shared" si="119"/>
        <v>0.04</v>
      </c>
      <c r="V208">
        <v>-0.2</v>
      </c>
      <c r="W208">
        <v>0</v>
      </c>
      <c r="Z208">
        <f t="shared" si="116"/>
        <v>-0.05</v>
      </c>
      <c r="AA208">
        <v>0</v>
      </c>
      <c r="AB208">
        <v>0</v>
      </c>
      <c r="AC208">
        <v>0</v>
      </c>
    </row>
    <row r="209" spans="1:29" x14ac:dyDescent="0.2">
      <c r="A209" s="80">
        <v>42767</v>
      </c>
      <c r="B209" s="81">
        <f>+[1]Listen!C205</f>
        <v>0</v>
      </c>
      <c r="C209" s="10"/>
      <c r="D209" s="100">
        <f t="shared" si="101"/>
        <v>0.91500000000000004</v>
      </c>
      <c r="E209" s="86">
        <f t="shared" ref="E209:E272" si="120">E197+X209</f>
        <v>0.875</v>
      </c>
      <c r="F209" s="84">
        <f t="shared" si="98"/>
        <v>0.04</v>
      </c>
      <c r="G209" s="81">
        <f t="shared" si="111"/>
        <v>1.32</v>
      </c>
      <c r="H209" s="85">
        <f t="shared" si="94"/>
        <v>1.6</v>
      </c>
      <c r="I209" s="86">
        <f t="shared" si="112"/>
        <v>-0.28000000000000003</v>
      </c>
      <c r="J209" s="100">
        <f t="shared" si="109"/>
        <v>1.8900000000000001</v>
      </c>
      <c r="K209" s="85">
        <f t="shared" si="105"/>
        <v>1.6</v>
      </c>
      <c r="L209" s="84">
        <f t="shared" si="102"/>
        <v>0.28999999999999998</v>
      </c>
      <c r="M209" s="81">
        <f t="shared" si="113"/>
        <v>1.4000000000000001</v>
      </c>
      <c r="N209" s="85">
        <f t="shared" si="117"/>
        <v>1.6</v>
      </c>
      <c r="O209" s="86">
        <f t="shared" si="92"/>
        <v>-0.2</v>
      </c>
      <c r="P209" s="100">
        <f t="shared" si="114"/>
        <v>0.91500000000000004</v>
      </c>
      <c r="Q209" s="86">
        <f t="shared" si="118"/>
        <v>0.875</v>
      </c>
      <c r="R209" s="103">
        <f t="shared" si="118"/>
        <v>0.04</v>
      </c>
      <c r="S209" s="103">
        <f t="shared" si="115"/>
        <v>0.91500000000000004</v>
      </c>
      <c r="T209" s="103">
        <f t="shared" si="119"/>
        <v>0.875</v>
      </c>
      <c r="U209" s="103">
        <f t="shared" si="119"/>
        <v>0.04</v>
      </c>
      <c r="V209">
        <v>-0.2</v>
      </c>
      <c r="W209">
        <v>0</v>
      </c>
      <c r="Z209">
        <f t="shared" si="116"/>
        <v>-0.08</v>
      </c>
      <c r="AA209">
        <v>0</v>
      </c>
      <c r="AB209">
        <v>0</v>
      </c>
      <c r="AC209">
        <v>0</v>
      </c>
    </row>
    <row r="210" spans="1:29" x14ac:dyDescent="0.2">
      <c r="A210" s="80">
        <v>42795</v>
      </c>
      <c r="B210" s="81">
        <f>+[1]Listen!C206</f>
        <v>0</v>
      </c>
      <c r="C210" s="10"/>
      <c r="D210" s="100">
        <f t="shared" si="101"/>
        <v>0.45</v>
      </c>
      <c r="E210" s="86">
        <f t="shared" si="120"/>
        <v>0.41000000000000003</v>
      </c>
      <c r="F210" s="84">
        <f t="shared" si="98"/>
        <v>0.04</v>
      </c>
      <c r="G210" s="81">
        <f t="shared" si="111"/>
        <v>0.28999999999999998</v>
      </c>
      <c r="H210" s="85">
        <f t="shared" si="94"/>
        <v>0.45999999999999996</v>
      </c>
      <c r="I210" s="86">
        <f t="shared" si="112"/>
        <v>-0.16999999999999998</v>
      </c>
      <c r="J210" s="100">
        <f t="shared" si="109"/>
        <v>0.53499999999999992</v>
      </c>
      <c r="K210" s="85">
        <f t="shared" si="105"/>
        <v>0.45999999999999996</v>
      </c>
      <c r="L210" s="84">
        <f t="shared" si="102"/>
        <v>7.4999999999999997E-2</v>
      </c>
      <c r="M210" s="81">
        <f t="shared" si="113"/>
        <v>0.41</v>
      </c>
      <c r="N210" s="85">
        <f t="shared" si="117"/>
        <v>0.45999999999999996</v>
      </c>
      <c r="O210" s="86">
        <f t="shared" si="92"/>
        <v>-0.05</v>
      </c>
      <c r="P210" s="100">
        <f t="shared" si="114"/>
        <v>0.45</v>
      </c>
      <c r="Q210" s="86">
        <f t="shared" si="118"/>
        <v>0.41000000000000003</v>
      </c>
      <c r="R210" s="103">
        <f t="shared" si="118"/>
        <v>0.04</v>
      </c>
      <c r="S210" s="103">
        <f t="shared" si="115"/>
        <v>0.45</v>
      </c>
      <c r="T210" s="103">
        <f t="shared" si="119"/>
        <v>0.41000000000000003</v>
      </c>
      <c r="U210" s="103">
        <f t="shared" si="119"/>
        <v>0.04</v>
      </c>
      <c r="V210">
        <v>-0.05</v>
      </c>
      <c r="W210">
        <v>0</v>
      </c>
      <c r="Z210">
        <f t="shared" si="116"/>
        <v>-0.12</v>
      </c>
      <c r="AA210">
        <v>0</v>
      </c>
      <c r="AB210">
        <v>0</v>
      </c>
      <c r="AC210">
        <v>0</v>
      </c>
    </row>
    <row r="211" spans="1:29" x14ac:dyDescent="0.2">
      <c r="A211" s="80">
        <v>42826</v>
      </c>
      <c r="B211" s="81">
        <f>+[1]Listen!C207</f>
        <v>0</v>
      </c>
      <c r="C211" s="10"/>
      <c r="D211" s="100">
        <f t="shared" si="101"/>
        <v>0.31</v>
      </c>
      <c r="E211" s="86">
        <f t="shared" si="120"/>
        <v>0.3075</v>
      </c>
      <c r="F211" s="84">
        <f t="shared" si="98"/>
        <v>2.5000000000000001E-3</v>
      </c>
      <c r="G211" s="81">
        <f t="shared" si="111"/>
        <v>0.22000000000000006</v>
      </c>
      <c r="H211" s="85">
        <f t="shared" si="94"/>
        <v>0.30500000000000005</v>
      </c>
      <c r="I211" s="86">
        <f t="shared" si="112"/>
        <v>-8.4999999999999992E-2</v>
      </c>
      <c r="J211" s="100">
        <f t="shared" si="109"/>
        <v>0.33000000000000007</v>
      </c>
      <c r="K211" s="85">
        <f t="shared" si="105"/>
        <v>0.30500000000000005</v>
      </c>
      <c r="L211" s="84">
        <f t="shared" ref="L211:L242" si="121">L199</f>
        <v>2.5000000000000001E-2</v>
      </c>
      <c r="M211" s="81">
        <f t="shared" si="113"/>
        <v>0.26000000000000006</v>
      </c>
      <c r="N211" s="85">
        <f t="shared" si="117"/>
        <v>0.30500000000000005</v>
      </c>
      <c r="O211" s="86">
        <f t="shared" si="92"/>
        <v>-4.4999999999999998E-2</v>
      </c>
      <c r="P211" s="100">
        <f t="shared" si="114"/>
        <v>0.33250000000000002</v>
      </c>
      <c r="Q211" s="83">
        <f>+[1]CGT_CNG!N211</f>
        <v>0.32500000000000001</v>
      </c>
      <c r="R211" s="107">
        <f>+[1]CGT_CNG!O211</f>
        <v>7.4999999999999997E-3</v>
      </c>
      <c r="S211" s="107">
        <f t="shared" si="115"/>
        <v>0.1875</v>
      </c>
      <c r="T211" s="107">
        <f>[1]CGT_CNG!E211</f>
        <v>0.17</v>
      </c>
      <c r="U211" s="107">
        <f>[1]CGT_CNG!F211</f>
        <v>1.7500000000000002E-2</v>
      </c>
      <c r="V211">
        <f t="shared" ref="V211:V217" si="122">VLOOKUP(MONTH(A211),tblMthAdj,4,FALSE)</f>
        <v>-4.4999999999999998E-2</v>
      </c>
      <c r="W211">
        <v>0</v>
      </c>
      <c r="Z211">
        <f t="shared" si="116"/>
        <v>-0.04</v>
      </c>
      <c r="AA211">
        <v>0</v>
      </c>
      <c r="AB211">
        <v>0</v>
      </c>
      <c r="AC211">
        <v>0</v>
      </c>
    </row>
    <row r="212" spans="1:29" x14ac:dyDescent="0.2">
      <c r="A212" s="80">
        <v>42856</v>
      </c>
      <c r="B212" s="81">
        <f>+[1]Listen!C208</f>
        <v>0</v>
      </c>
      <c r="C212" s="10"/>
      <c r="D212" s="100">
        <f t="shared" si="101"/>
        <v>0.28999999999999998</v>
      </c>
      <c r="E212" s="86">
        <f t="shared" si="120"/>
        <v>0.28749999999999998</v>
      </c>
      <c r="F212" s="84">
        <f t="shared" si="98"/>
        <v>2.5000000000000001E-3</v>
      </c>
      <c r="G212" s="81">
        <f t="shared" si="111"/>
        <v>0.21500000000000002</v>
      </c>
      <c r="H212" s="85">
        <f t="shared" si="94"/>
        <v>0.28000000000000003</v>
      </c>
      <c r="I212" s="86">
        <f t="shared" si="112"/>
        <v>-6.5000000000000002E-2</v>
      </c>
      <c r="J212" s="100">
        <f t="shared" si="109"/>
        <v>0.30500000000000005</v>
      </c>
      <c r="K212" s="85">
        <f t="shared" si="105"/>
        <v>0.28000000000000003</v>
      </c>
      <c r="L212" s="84">
        <f t="shared" si="121"/>
        <v>2.5000000000000001E-2</v>
      </c>
      <c r="M212" s="81">
        <f t="shared" si="113"/>
        <v>0.24500000000000002</v>
      </c>
      <c r="N212" s="85">
        <f t="shared" si="117"/>
        <v>0.28000000000000003</v>
      </c>
      <c r="O212" s="86">
        <f t="shared" si="92"/>
        <v>-3.5000000000000003E-2</v>
      </c>
      <c r="P212" s="100">
        <f t="shared" si="114"/>
        <v>0.22750000000000001</v>
      </c>
      <c r="Q212" s="86">
        <f>+[1]CGT_CNG!N212</f>
        <v>0.22</v>
      </c>
      <c r="R212" s="103">
        <f>+[1]CGT_CNG!O212</f>
        <v>7.4999999999999997E-3</v>
      </c>
      <c r="S212" s="103">
        <f t="shared" si="115"/>
        <v>0.17500000000000002</v>
      </c>
      <c r="T212" s="103">
        <f>[1]CGT_CNG!E212</f>
        <v>0.16500000000000001</v>
      </c>
      <c r="U212" s="103">
        <f>[1]CGT_CNG!F212</f>
        <v>0.01</v>
      </c>
      <c r="V212">
        <f t="shared" si="122"/>
        <v>-3.5000000000000003E-2</v>
      </c>
      <c r="W212">
        <v>0</v>
      </c>
      <c r="Z212">
        <f t="shared" si="116"/>
        <v>-0.03</v>
      </c>
      <c r="AA212">
        <v>0</v>
      </c>
      <c r="AB212">
        <v>0</v>
      </c>
      <c r="AC212">
        <v>0</v>
      </c>
    </row>
    <row r="213" spans="1:29" x14ac:dyDescent="0.2">
      <c r="A213" s="80">
        <v>42887</v>
      </c>
      <c r="B213" s="81">
        <f>+[1]Listen!C209</f>
        <v>0</v>
      </c>
      <c r="C213" s="10"/>
      <c r="D213">
        <f t="shared" si="101"/>
        <v>0.29499999999999998</v>
      </c>
      <c r="E213">
        <f t="shared" si="120"/>
        <v>0.29749999999999999</v>
      </c>
      <c r="F213">
        <f t="shared" si="98"/>
        <v>-2.5000000000000001E-3</v>
      </c>
      <c r="G213">
        <f t="shared" si="111"/>
        <v>0.21000000000000002</v>
      </c>
      <c r="H213">
        <f t="shared" si="94"/>
        <v>0.26500000000000001</v>
      </c>
      <c r="I213">
        <f t="shared" si="112"/>
        <v>-5.5000000000000007E-2</v>
      </c>
      <c r="J213">
        <f t="shared" si="109"/>
        <v>0.29000000000000004</v>
      </c>
      <c r="K213" s="85">
        <f t="shared" si="105"/>
        <v>0.26500000000000001</v>
      </c>
      <c r="L213">
        <f t="shared" si="121"/>
        <v>2.5000000000000001E-2</v>
      </c>
      <c r="M213">
        <f t="shared" si="113"/>
        <v>0.23</v>
      </c>
      <c r="N213">
        <f t="shared" si="117"/>
        <v>0.26500000000000001</v>
      </c>
      <c r="O213">
        <f t="shared" si="92"/>
        <v>-3.5000000000000003E-2</v>
      </c>
      <c r="P213">
        <f t="shared" si="114"/>
        <v>0.25750000000000001</v>
      </c>
      <c r="Q213" s="86">
        <f>+[1]CGT_CNG!N213</f>
        <v>0.25</v>
      </c>
      <c r="R213" s="103">
        <f>+[1]CGT_CNG!O213</f>
        <v>7.4999999999999997E-3</v>
      </c>
      <c r="S213" s="103">
        <f t="shared" si="115"/>
        <v>0.18250000000000002</v>
      </c>
      <c r="T213" s="103">
        <f>[1]CGT_CNG!E213</f>
        <v>0.17</v>
      </c>
      <c r="U213" s="103">
        <f>[1]CGT_CNG!F213</f>
        <v>1.2500000000000001E-2</v>
      </c>
      <c r="V213">
        <f t="shared" si="122"/>
        <v>-3.5000000000000003E-2</v>
      </c>
      <c r="W213">
        <v>0</v>
      </c>
      <c r="Z213">
        <f t="shared" si="116"/>
        <v>-0.02</v>
      </c>
      <c r="AA213">
        <v>0</v>
      </c>
      <c r="AB213">
        <v>0</v>
      </c>
      <c r="AC213">
        <v>0</v>
      </c>
    </row>
    <row r="214" spans="1:29" x14ac:dyDescent="0.2">
      <c r="A214" s="80">
        <v>42917</v>
      </c>
      <c r="B214" s="81">
        <f>+[1]Listen!C210</f>
        <v>0</v>
      </c>
      <c r="C214" s="10"/>
      <c r="D214">
        <f t="shared" si="101"/>
        <v>0.31</v>
      </c>
      <c r="E214">
        <f t="shared" si="120"/>
        <v>0.3125</v>
      </c>
      <c r="F214">
        <f t="shared" si="98"/>
        <v>-2.5000000000000001E-3</v>
      </c>
      <c r="G214">
        <f t="shared" si="111"/>
        <v>0.315</v>
      </c>
      <c r="H214">
        <f t="shared" si="94"/>
        <v>0.33500000000000002</v>
      </c>
      <c r="I214">
        <f t="shared" si="112"/>
        <v>-0.02</v>
      </c>
      <c r="J214">
        <f t="shared" si="109"/>
        <v>0.36000000000000004</v>
      </c>
      <c r="K214" s="85">
        <f t="shared" si="105"/>
        <v>0.33500000000000002</v>
      </c>
      <c r="L214">
        <f t="shared" si="121"/>
        <v>2.5000000000000001E-2</v>
      </c>
      <c r="M214">
        <f t="shared" si="113"/>
        <v>0.315</v>
      </c>
      <c r="N214">
        <f t="shared" si="117"/>
        <v>0.33500000000000002</v>
      </c>
      <c r="O214">
        <f t="shared" si="92"/>
        <v>-0.02</v>
      </c>
      <c r="P214">
        <f t="shared" si="114"/>
        <v>0.26750000000000002</v>
      </c>
      <c r="Q214" s="86">
        <f>+[1]CGT_CNG!N214</f>
        <v>0.26</v>
      </c>
      <c r="R214" s="103">
        <f>+[1]CGT_CNG!O214</f>
        <v>7.4999999999999997E-3</v>
      </c>
      <c r="S214" s="103">
        <f t="shared" si="115"/>
        <v>0.1875</v>
      </c>
      <c r="T214" s="103">
        <f>[1]CGT_CNG!E214</f>
        <v>0.17499999999999999</v>
      </c>
      <c r="U214" s="103">
        <f>[1]CGT_CNG!F214</f>
        <v>1.2500000000000001E-2</v>
      </c>
      <c r="V214">
        <f t="shared" si="122"/>
        <v>-0.02</v>
      </c>
      <c r="W214">
        <v>0</v>
      </c>
      <c r="Z214">
        <f t="shared" si="116"/>
        <v>0</v>
      </c>
      <c r="AA214">
        <v>0</v>
      </c>
      <c r="AB214">
        <v>0</v>
      </c>
      <c r="AC214">
        <v>0</v>
      </c>
    </row>
    <row r="215" spans="1:29" x14ac:dyDescent="0.2">
      <c r="A215" s="80">
        <v>42948</v>
      </c>
      <c r="B215" s="81">
        <f>+[1]Listen!C211</f>
        <v>0</v>
      </c>
      <c r="C215" s="10"/>
      <c r="D215">
        <f t="shared" si="101"/>
        <v>0.31</v>
      </c>
      <c r="E215">
        <f t="shared" si="120"/>
        <v>0.3125</v>
      </c>
      <c r="F215">
        <f t="shared" si="98"/>
        <v>-2.5000000000000001E-3</v>
      </c>
      <c r="G215">
        <f t="shared" si="111"/>
        <v>0.315</v>
      </c>
      <c r="H215">
        <f t="shared" si="94"/>
        <v>0.33500000000000002</v>
      </c>
      <c r="I215">
        <f t="shared" si="112"/>
        <v>-0.02</v>
      </c>
      <c r="J215">
        <f t="shared" si="109"/>
        <v>0.35000000000000003</v>
      </c>
      <c r="K215" s="85">
        <f t="shared" si="105"/>
        <v>0.33500000000000002</v>
      </c>
      <c r="L215">
        <f t="shared" si="121"/>
        <v>1.4999999999999999E-2</v>
      </c>
      <c r="M215">
        <f t="shared" si="113"/>
        <v>0.315</v>
      </c>
      <c r="N215">
        <f t="shared" si="117"/>
        <v>0.33500000000000002</v>
      </c>
      <c r="O215">
        <f t="shared" si="92"/>
        <v>-0.02</v>
      </c>
      <c r="P215">
        <f t="shared" si="114"/>
        <v>0.26750000000000002</v>
      </c>
      <c r="Q215" s="86">
        <f>+[1]CGT_CNG!N215</f>
        <v>0.26</v>
      </c>
      <c r="R215" s="103">
        <f>+[1]CGT_CNG!O215</f>
        <v>7.4999999999999997E-3</v>
      </c>
      <c r="S215" s="103">
        <f t="shared" si="115"/>
        <v>0.1875</v>
      </c>
      <c r="T215" s="103">
        <f>[1]CGT_CNG!E215</f>
        <v>0.17499999999999999</v>
      </c>
      <c r="U215" s="103">
        <f>[1]CGT_CNG!F215</f>
        <v>1.2500000000000001E-2</v>
      </c>
      <c r="V215">
        <f t="shared" si="122"/>
        <v>-0.02</v>
      </c>
      <c r="W215">
        <v>0</v>
      </c>
      <c r="Z215">
        <f t="shared" si="116"/>
        <v>0</v>
      </c>
      <c r="AA215">
        <v>0</v>
      </c>
      <c r="AB215">
        <v>0</v>
      </c>
      <c r="AC215">
        <v>0</v>
      </c>
    </row>
    <row r="216" spans="1:29" x14ac:dyDescent="0.2">
      <c r="A216" s="80">
        <v>42979</v>
      </c>
      <c r="B216" s="81">
        <f>+[1]Listen!C212</f>
        <v>0</v>
      </c>
      <c r="C216" s="10"/>
      <c r="D216">
        <f t="shared" si="101"/>
        <v>0.28499999999999998</v>
      </c>
      <c r="E216">
        <f t="shared" si="120"/>
        <v>0.28749999999999998</v>
      </c>
      <c r="F216">
        <f t="shared" si="98"/>
        <v>-2.5000000000000001E-3</v>
      </c>
      <c r="G216">
        <f t="shared" si="111"/>
        <v>0.20499999999999999</v>
      </c>
      <c r="H216">
        <f t="shared" si="94"/>
        <v>0.245</v>
      </c>
      <c r="I216">
        <f t="shared" si="112"/>
        <v>-0.04</v>
      </c>
      <c r="J216">
        <f t="shared" si="109"/>
        <v>0.26</v>
      </c>
      <c r="K216" s="85">
        <f t="shared" si="105"/>
        <v>0.245</v>
      </c>
      <c r="L216">
        <f t="shared" si="121"/>
        <v>1.4999999999999999E-2</v>
      </c>
      <c r="M216">
        <f t="shared" si="113"/>
        <v>0.22500000000000001</v>
      </c>
      <c r="N216">
        <f t="shared" si="117"/>
        <v>0.245</v>
      </c>
      <c r="O216">
        <f t="shared" si="92"/>
        <v>-0.02</v>
      </c>
      <c r="P216">
        <f t="shared" si="114"/>
        <v>0.22750000000000001</v>
      </c>
      <c r="Q216" s="86">
        <f>+[1]CGT_CNG!N216</f>
        <v>0.22</v>
      </c>
      <c r="R216" s="103">
        <f>+[1]CGT_CNG!O216</f>
        <v>7.4999999999999997E-3</v>
      </c>
      <c r="S216" s="103">
        <f t="shared" si="115"/>
        <v>0.17750000000000002</v>
      </c>
      <c r="T216" s="103">
        <f>[1]CGT_CNG!E216</f>
        <v>0.16500000000000001</v>
      </c>
      <c r="U216" s="103">
        <f>[1]CGT_CNG!F216</f>
        <v>1.2500000000000001E-2</v>
      </c>
      <c r="V216">
        <f t="shared" si="122"/>
        <v>-0.02</v>
      </c>
      <c r="W216">
        <v>0</v>
      </c>
      <c r="Z216">
        <f t="shared" si="116"/>
        <v>-0.02</v>
      </c>
      <c r="AA216">
        <v>0</v>
      </c>
      <c r="AB216">
        <v>0</v>
      </c>
      <c r="AC216">
        <v>0</v>
      </c>
    </row>
    <row r="217" spans="1:29" x14ac:dyDescent="0.2">
      <c r="A217" s="80">
        <v>43009</v>
      </c>
      <c r="B217" s="81">
        <f>+[1]Listen!C213</f>
        <v>0</v>
      </c>
      <c r="C217" s="10"/>
      <c r="D217">
        <f t="shared" si="101"/>
        <v>0.34250000000000003</v>
      </c>
      <c r="E217">
        <f t="shared" si="120"/>
        <v>0.34750000000000003</v>
      </c>
      <c r="F217">
        <f t="shared" si="98"/>
        <v>-5.0000000000000001E-3</v>
      </c>
      <c r="G217">
        <f t="shared" si="111"/>
        <v>0.18000000000000002</v>
      </c>
      <c r="H217">
        <f t="shared" si="94"/>
        <v>0.26500000000000001</v>
      </c>
      <c r="I217">
        <f t="shared" si="112"/>
        <v>-8.4999999999999992E-2</v>
      </c>
      <c r="J217">
        <f t="shared" si="109"/>
        <v>0.27500000000000002</v>
      </c>
      <c r="K217" s="85">
        <f t="shared" si="105"/>
        <v>0.26500000000000001</v>
      </c>
      <c r="L217">
        <f t="shared" si="121"/>
        <v>9.9999999999999985E-3</v>
      </c>
      <c r="M217">
        <f t="shared" si="113"/>
        <v>0.21000000000000002</v>
      </c>
      <c r="N217">
        <f t="shared" si="117"/>
        <v>0.26500000000000001</v>
      </c>
      <c r="O217">
        <f t="shared" si="92"/>
        <v>-5.5E-2</v>
      </c>
      <c r="P217">
        <f t="shared" si="114"/>
        <v>0.25750000000000001</v>
      </c>
      <c r="Q217" s="86">
        <f>+[1]CGT_CNG!N217</f>
        <v>0.25</v>
      </c>
      <c r="R217" s="103">
        <f>+[1]CGT_CNG!O217</f>
        <v>7.4999999999999997E-3</v>
      </c>
      <c r="S217" s="103">
        <f t="shared" si="115"/>
        <v>0.185</v>
      </c>
      <c r="T217" s="103">
        <f>[1]CGT_CNG!E217</f>
        <v>0.17249999999999999</v>
      </c>
      <c r="U217" s="103">
        <f>[1]CGT_CNG!F217</f>
        <v>1.2500000000000001E-2</v>
      </c>
      <c r="V217">
        <f t="shared" si="122"/>
        <v>-5.5E-2</v>
      </c>
      <c r="W217">
        <v>0</v>
      </c>
      <c r="Z217">
        <f t="shared" si="116"/>
        <v>-0.03</v>
      </c>
      <c r="AA217">
        <v>0</v>
      </c>
      <c r="AB217">
        <v>0</v>
      </c>
      <c r="AC217">
        <v>0</v>
      </c>
    </row>
    <row r="218" spans="1:29" x14ac:dyDescent="0.2">
      <c r="A218" s="80">
        <v>43040</v>
      </c>
      <c r="B218" s="81">
        <f>+[1]Listen!C214</f>
        <v>0</v>
      </c>
      <c r="C218" s="10"/>
      <c r="D218">
        <f t="shared" si="101"/>
        <v>0.38</v>
      </c>
      <c r="E218">
        <f t="shared" si="120"/>
        <v>0.34</v>
      </c>
      <c r="F218">
        <f t="shared" si="98"/>
        <v>0.04</v>
      </c>
      <c r="G218">
        <f t="shared" si="111"/>
        <v>0.27000000000000007</v>
      </c>
      <c r="H218">
        <f t="shared" si="94"/>
        <v>0.44000000000000006</v>
      </c>
      <c r="I218">
        <f t="shared" si="112"/>
        <v>-0.16999999999999998</v>
      </c>
      <c r="J218">
        <f t="shared" si="109"/>
        <v>0.5</v>
      </c>
      <c r="K218" s="85">
        <f t="shared" si="105"/>
        <v>0.44000000000000006</v>
      </c>
      <c r="L218">
        <f t="shared" si="121"/>
        <v>0.06</v>
      </c>
      <c r="M218">
        <f t="shared" si="113"/>
        <v>0.39000000000000007</v>
      </c>
      <c r="N218">
        <f t="shared" si="117"/>
        <v>0.44000000000000006</v>
      </c>
      <c r="O218">
        <f t="shared" si="92"/>
        <v>-0.05</v>
      </c>
      <c r="P218">
        <f t="shared" si="114"/>
        <v>0.38</v>
      </c>
      <c r="Q218">
        <f t="shared" ref="Q218:R222" si="123">E218</f>
        <v>0.34</v>
      </c>
      <c r="R218" s="107">
        <f t="shared" si="123"/>
        <v>0.04</v>
      </c>
      <c r="S218" s="107">
        <f t="shared" si="115"/>
        <v>0.38</v>
      </c>
      <c r="T218" s="107">
        <f t="shared" ref="T218:U222" si="124">E218</f>
        <v>0.34</v>
      </c>
      <c r="U218" s="107">
        <f t="shared" si="124"/>
        <v>0.04</v>
      </c>
      <c r="V218">
        <v>-0.05</v>
      </c>
      <c r="W218">
        <v>0</v>
      </c>
      <c r="Z218">
        <f t="shared" si="116"/>
        <v>-0.12</v>
      </c>
      <c r="AA218">
        <v>0</v>
      </c>
      <c r="AB218">
        <v>0</v>
      </c>
      <c r="AC218">
        <v>0</v>
      </c>
    </row>
    <row r="219" spans="1:29" x14ac:dyDescent="0.2">
      <c r="A219" s="80">
        <v>43070</v>
      </c>
      <c r="B219" s="81">
        <f>+[1]Listen!C215</f>
        <v>0</v>
      </c>
      <c r="C219" s="10"/>
      <c r="D219">
        <f t="shared" si="101"/>
        <v>0.69500000000000006</v>
      </c>
      <c r="E219">
        <f t="shared" si="120"/>
        <v>0.65500000000000003</v>
      </c>
      <c r="F219">
        <f t="shared" si="98"/>
        <v>0.04</v>
      </c>
      <c r="G219">
        <f t="shared" si="111"/>
        <v>0.85</v>
      </c>
      <c r="H219">
        <f t="shared" si="94"/>
        <v>0.98</v>
      </c>
      <c r="I219">
        <f t="shared" si="112"/>
        <v>-0.13</v>
      </c>
      <c r="J219">
        <f t="shared" si="109"/>
        <v>1.0900000000000001</v>
      </c>
      <c r="K219" s="85">
        <f t="shared" si="105"/>
        <v>0.98</v>
      </c>
      <c r="L219">
        <f t="shared" si="121"/>
        <v>0.11</v>
      </c>
      <c r="M219">
        <f t="shared" si="113"/>
        <v>0.92999999999999994</v>
      </c>
      <c r="N219">
        <f t="shared" si="117"/>
        <v>0.98</v>
      </c>
      <c r="O219">
        <f t="shared" si="92"/>
        <v>-0.05</v>
      </c>
      <c r="P219">
        <f t="shared" si="114"/>
        <v>0.69500000000000006</v>
      </c>
      <c r="Q219">
        <f t="shared" si="123"/>
        <v>0.65500000000000003</v>
      </c>
      <c r="R219" s="103">
        <f t="shared" si="123"/>
        <v>0.04</v>
      </c>
      <c r="S219" s="103">
        <f t="shared" si="115"/>
        <v>0.69500000000000006</v>
      </c>
      <c r="T219" s="103">
        <f t="shared" si="124"/>
        <v>0.65500000000000003</v>
      </c>
      <c r="U219" s="103">
        <f t="shared" si="124"/>
        <v>0.04</v>
      </c>
      <c r="V219">
        <v>-0.05</v>
      </c>
      <c r="W219">
        <v>0</v>
      </c>
      <c r="Z219">
        <f t="shared" si="116"/>
        <v>-0.08</v>
      </c>
      <c r="AA219">
        <v>0</v>
      </c>
      <c r="AB219">
        <v>0</v>
      </c>
      <c r="AC219">
        <v>0</v>
      </c>
    </row>
    <row r="220" spans="1:29" x14ac:dyDescent="0.2">
      <c r="A220" s="80">
        <v>43101</v>
      </c>
      <c r="B220" s="81">
        <f>+[1]Listen!C216</f>
        <v>0</v>
      </c>
      <c r="C220" s="10"/>
      <c r="D220">
        <f t="shared" si="101"/>
        <v>0.93500000000000005</v>
      </c>
      <c r="E220">
        <f t="shared" si="120"/>
        <v>0.89500000000000002</v>
      </c>
      <c r="F220">
        <f t="shared" si="98"/>
        <v>0.04</v>
      </c>
      <c r="G220">
        <f t="shared" si="111"/>
        <v>1.35</v>
      </c>
      <c r="H220">
        <f t="shared" si="94"/>
        <v>1.6</v>
      </c>
      <c r="I220">
        <f t="shared" si="112"/>
        <v>-0.25</v>
      </c>
      <c r="J220">
        <f t="shared" si="109"/>
        <v>1.8900000000000001</v>
      </c>
      <c r="K220" s="85">
        <f t="shared" si="105"/>
        <v>1.6</v>
      </c>
      <c r="L220">
        <f t="shared" si="121"/>
        <v>0.28999999999999998</v>
      </c>
      <c r="M220">
        <f t="shared" si="113"/>
        <v>1.4000000000000001</v>
      </c>
      <c r="N220">
        <f t="shared" si="117"/>
        <v>1.6</v>
      </c>
      <c r="O220">
        <f t="shared" si="92"/>
        <v>-0.2</v>
      </c>
      <c r="P220">
        <f t="shared" si="114"/>
        <v>0.93500000000000005</v>
      </c>
      <c r="Q220">
        <f t="shared" si="123"/>
        <v>0.89500000000000002</v>
      </c>
      <c r="R220" s="103">
        <f t="shared" si="123"/>
        <v>0.04</v>
      </c>
      <c r="S220" s="103">
        <f t="shared" si="115"/>
        <v>0.93500000000000005</v>
      </c>
      <c r="T220" s="103">
        <f t="shared" si="124"/>
        <v>0.89500000000000002</v>
      </c>
      <c r="U220" s="103">
        <f t="shared" si="124"/>
        <v>0.04</v>
      </c>
      <c r="V220">
        <v>-0.2</v>
      </c>
      <c r="W220">
        <v>0</v>
      </c>
      <c r="Z220">
        <f t="shared" si="116"/>
        <v>-0.05</v>
      </c>
      <c r="AA220">
        <v>0</v>
      </c>
      <c r="AB220">
        <v>0</v>
      </c>
      <c r="AC220">
        <v>0</v>
      </c>
    </row>
    <row r="221" spans="1:29" x14ac:dyDescent="0.2">
      <c r="A221" s="80">
        <v>43132</v>
      </c>
      <c r="B221" s="81">
        <f>+[1]Listen!C217</f>
        <v>0</v>
      </c>
      <c r="C221" s="10"/>
      <c r="D221">
        <f t="shared" si="101"/>
        <v>0.91500000000000004</v>
      </c>
      <c r="E221">
        <f t="shared" si="120"/>
        <v>0.875</v>
      </c>
      <c r="F221">
        <f t="shared" si="98"/>
        <v>0.04</v>
      </c>
      <c r="G221">
        <f t="shared" si="111"/>
        <v>1.32</v>
      </c>
      <c r="H221">
        <f t="shared" si="94"/>
        <v>1.6</v>
      </c>
      <c r="I221">
        <f t="shared" si="112"/>
        <v>-0.28000000000000003</v>
      </c>
      <c r="J221">
        <f t="shared" si="109"/>
        <v>1.8900000000000001</v>
      </c>
      <c r="K221" s="85">
        <f t="shared" si="105"/>
        <v>1.6</v>
      </c>
      <c r="L221">
        <f t="shared" si="121"/>
        <v>0.28999999999999998</v>
      </c>
      <c r="M221">
        <f t="shared" si="113"/>
        <v>1.4000000000000001</v>
      </c>
      <c r="N221">
        <f t="shared" si="117"/>
        <v>1.6</v>
      </c>
      <c r="O221">
        <f t="shared" si="92"/>
        <v>-0.2</v>
      </c>
      <c r="P221">
        <f t="shared" si="114"/>
        <v>0.91500000000000004</v>
      </c>
      <c r="Q221">
        <f t="shared" si="123"/>
        <v>0.875</v>
      </c>
      <c r="R221" s="103">
        <f t="shared" si="123"/>
        <v>0.04</v>
      </c>
      <c r="S221" s="103">
        <f t="shared" si="115"/>
        <v>0.91500000000000004</v>
      </c>
      <c r="T221" s="103">
        <f t="shared" si="124"/>
        <v>0.875</v>
      </c>
      <c r="U221" s="103">
        <f t="shared" si="124"/>
        <v>0.04</v>
      </c>
      <c r="V221">
        <v>-0.2</v>
      </c>
      <c r="W221">
        <v>0</v>
      </c>
      <c r="Z221">
        <f t="shared" si="116"/>
        <v>-0.08</v>
      </c>
      <c r="AA221">
        <v>0</v>
      </c>
      <c r="AB221">
        <v>0</v>
      </c>
      <c r="AC221">
        <v>0</v>
      </c>
    </row>
    <row r="222" spans="1:29" x14ac:dyDescent="0.2">
      <c r="A222" s="80">
        <v>43160</v>
      </c>
      <c r="B222" s="81">
        <f>+[1]Listen!C218</f>
        <v>0</v>
      </c>
      <c r="C222" s="10"/>
      <c r="D222">
        <f t="shared" si="101"/>
        <v>0.45</v>
      </c>
      <c r="E222">
        <f t="shared" si="120"/>
        <v>0.41000000000000003</v>
      </c>
      <c r="F222">
        <f t="shared" si="98"/>
        <v>0.04</v>
      </c>
      <c r="G222">
        <f t="shared" si="111"/>
        <v>0.28999999999999998</v>
      </c>
      <c r="H222">
        <f t="shared" si="94"/>
        <v>0.45999999999999996</v>
      </c>
      <c r="I222">
        <f t="shared" si="112"/>
        <v>-0.16999999999999998</v>
      </c>
      <c r="J222">
        <f t="shared" si="109"/>
        <v>0.53499999999999992</v>
      </c>
      <c r="K222" s="85">
        <f t="shared" si="105"/>
        <v>0.45999999999999996</v>
      </c>
      <c r="L222">
        <f t="shared" si="121"/>
        <v>7.4999999999999997E-2</v>
      </c>
      <c r="M222">
        <f t="shared" si="113"/>
        <v>0.41</v>
      </c>
      <c r="N222">
        <f t="shared" si="117"/>
        <v>0.45999999999999996</v>
      </c>
      <c r="O222">
        <f t="shared" si="92"/>
        <v>-0.05</v>
      </c>
      <c r="P222">
        <f t="shared" si="114"/>
        <v>0.45</v>
      </c>
      <c r="Q222">
        <f t="shared" si="123"/>
        <v>0.41000000000000003</v>
      </c>
      <c r="R222" s="103">
        <f t="shared" si="123"/>
        <v>0.04</v>
      </c>
      <c r="S222" s="103">
        <f t="shared" si="115"/>
        <v>0.45</v>
      </c>
      <c r="T222" s="103">
        <f t="shared" si="124"/>
        <v>0.41000000000000003</v>
      </c>
      <c r="U222" s="103">
        <f t="shared" si="124"/>
        <v>0.04</v>
      </c>
      <c r="V222">
        <v>-0.05</v>
      </c>
      <c r="W222">
        <v>0</v>
      </c>
      <c r="Z222">
        <f t="shared" si="116"/>
        <v>-0.12</v>
      </c>
      <c r="AA222">
        <v>0</v>
      </c>
      <c r="AB222">
        <v>0</v>
      </c>
      <c r="AC222">
        <v>0</v>
      </c>
    </row>
    <row r="223" spans="1:29" x14ac:dyDescent="0.2">
      <c r="A223" s="80">
        <v>43191</v>
      </c>
      <c r="B223" s="81">
        <f>+[1]Listen!C219</f>
        <v>0</v>
      </c>
      <c r="C223" s="10"/>
      <c r="D223">
        <f t="shared" si="101"/>
        <v>0.31</v>
      </c>
      <c r="E223">
        <f t="shared" si="120"/>
        <v>0.3075</v>
      </c>
      <c r="F223">
        <f t="shared" si="98"/>
        <v>2.5000000000000001E-3</v>
      </c>
      <c r="G223">
        <f t="shared" si="111"/>
        <v>0.22000000000000006</v>
      </c>
      <c r="H223">
        <f t="shared" si="94"/>
        <v>0.30500000000000005</v>
      </c>
      <c r="I223">
        <f t="shared" si="112"/>
        <v>-8.4999999999999992E-2</v>
      </c>
      <c r="J223">
        <f t="shared" si="109"/>
        <v>0.33000000000000007</v>
      </c>
      <c r="K223" s="85">
        <f t="shared" si="105"/>
        <v>0.30500000000000005</v>
      </c>
      <c r="L223">
        <f t="shared" si="121"/>
        <v>2.5000000000000001E-2</v>
      </c>
      <c r="M223">
        <f t="shared" si="113"/>
        <v>0.26000000000000006</v>
      </c>
      <c r="N223">
        <f t="shared" si="117"/>
        <v>0.30500000000000005</v>
      </c>
      <c r="O223">
        <f t="shared" ref="O223:O286" si="125">V223</f>
        <v>-4.4999999999999998E-2</v>
      </c>
      <c r="P223">
        <f t="shared" si="114"/>
        <v>0.33250000000000002</v>
      </c>
      <c r="Q223" s="83">
        <f>+[1]CGT_CNG!N223</f>
        <v>0.32500000000000001</v>
      </c>
      <c r="R223" s="107">
        <f>+[1]CGT_CNG!O223</f>
        <v>7.4999999999999997E-3</v>
      </c>
      <c r="S223" s="107">
        <f t="shared" si="115"/>
        <v>0.1875</v>
      </c>
      <c r="T223" s="107">
        <f>[1]CGT_CNG!E223</f>
        <v>0.17</v>
      </c>
      <c r="U223" s="107">
        <f>[1]CGT_CNG!F223</f>
        <v>1.7500000000000002E-2</v>
      </c>
      <c r="V223">
        <f t="shared" ref="V223:V229" si="126">VLOOKUP(MONTH(A223),tblMthAdj,4,FALSE)</f>
        <v>-4.4999999999999998E-2</v>
      </c>
      <c r="W223">
        <v>0</v>
      </c>
      <c r="Z223">
        <f t="shared" si="116"/>
        <v>-0.04</v>
      </c>
      <c r="AA223">
        <v>0</v>
      </c>
      <c r="AB223">
        <v>0</v>
      </c>
      <c r="AC223">
        <v>0</v>
      </c>
    </row>
    <row r="224" spans="1:29" x14ac:dyDescent="0.2">
      <c r="A224" s="80">
        <v>43221</v>
      </c>
      <c r="B224" s="81">
        <f>+[1]Listen!C220</f>
        <v>0</v>
      </c>
      <c r="C224" s="10"/>
      <c r="D224">
        <f t="shared" si="101"/>
        <v>0.28999999999999998</v>
      </c>
      <c r="E224">
        <f t="shared" si="120"/>
        <v>0.28749999999999998</v>
      </c>
      <c r="F224">
        <f t="shared" si="98"/>
        <v>2.5000000000000001E-3</v>
      </c>
      <c r="G224">
        <f t="shared" si="111"/>
        <v>0.21500000000000002</v>
      </c>
      <c r="H224">
        <f t="shared" si="94"/>
        <v>0.28000000000000003</v>
      </c>
      <c r="I224">
        <f t="shared" si="112"/>
        <v>-6.5000000000000002E-2</v>
      </c>
      <c r="J224">
        <f t="shared" si="109"/>
        <v>0.30500000000000005</v>
      </c>
      <c r="K224" s="85">
        <f t="shared" si="105"/>
        <v>0.28000000000000003</v>
      </c>
      <c r="L224">
        <f t="shared" si="121"/>
        <v>2.5000000000000001E-2</v>
      </c>
      <c r="M224">
        <f t="shared" si="113"/>
        <v>0.24500000000000002</v>
      </c>
      <c r="N224">
        <f t="shared" si="117"/>
        <v>0.28000000000000003</v>
      </c>
      <c r="O224">
        <f t="shared" si="125"/>
        <v>-3.5000000000000003E-2</v>
      </c>
      <c r="P224">
        <f t="shared" si="114"/>
        <v>0.22750000000000001</v>
      </c>
      <c r="Q224" s="86">
        <f>+[1]CGT_CNG!N224</f>
        <v>0.22</v>
      </c>
      <c r="R224" s="103">
        <f>+[1]CGT_CNG!O224</f>
        <v>7.4999999999999997E-3</v>
      </c>
      <c r="S224" s="103">
        <f t="shared" si="115"/>
        <v>0.17500000000000002</v>
      </c>
      <c r="T224" s="103">
        <f>[1]CGT_CNG!E224</f>
        <v>0.16500000000000001</v>
      </c>
      <c r="U224" s="103">
        <f>[1]CGT_CNG!F224</f>
        <v>0.01</v>
      </c>
      <c r="V224">
        <f t="shared" si="126"/>
        <v>-3.5000000000000003E-2</v>
      </c>
      <c r="W224">
        <v>0</v>
      </c>
      <c r="Z224">
        <f t="shared" si="116"/>
        <v>-0.03</v>
      </c>
      <c r="AA224">
        <v>0</v>
      </c>
      <c r="AB224">
        <v>0</v>
      </c>
      <c r="AC224">
        <v>0</v>
      </c>
    </row>
    <row r="225" spans="1:29" x14ac:dyDescent="0.2">
      <c r="A225" s="80">
        <v>43252</v>
      </c>
      <c r="B225" s="81">
        <f>+[1]Listen!C221</f>
        <v>0</v>
      </c>
      <c r="C225" s="10"/>
      <c r="D225">
        <f t="shared" si="101"/>
        <v>0.29499999999999998</v>
      </c>
      <c r="E225">
        <f t="shared" si="120"/>
        <v>0.29749999999999999</v>
      </c>
      <c r="F225">
        <f t="shared" si="98"/>
        <v>-2.5000000000000001E-3</v>
      </c>
      <c r="G225">
        <f t="shared" si="111"/>
        <v>0.21000000000000002</v>
      </c>
      <c r="H225">
        <f t="shared" si="94"/>
        <v>0.26500000000000001</v>
      </c>
      <c r="I225">
        <f t="shared" si="112"/>
        <v>-5.5000000000000007E-2</v>
      </c>
      <c r="J225">
        <f t="shared" si="109"/>
        <v>0.29000000000000004</v>
      </c>
      <c r="K225" s="85">
        <f t="shared" si="105"/>
        <v>0.26500000000000001</v>
      </c>
      <c r="L225">
        <f t="shared" si="121"/>
        <v>2.5000000000000001E-2</v>
      </c>
      <c r="M225">
        <f t="shared" si="113"/>
        <v>0.23</v>
      </c>
      <c r="N225">
        <f t="shared" si="117"/>
        <v>0.26500000000000001</v>
      </c>
      <c r="O225">
        <f t="shared" si="125"/>
        <v>-3.5000000000000003E-2</v>
      </c>
      <c r="P225">
        <f t="shared" si="114"/>
        <v>0.25750000000000001</v>
      </c>
      <c r="Q225" s="86">
        <f>+[1]CGT_CNG!N225</f>
        <v>0.25</v>
      </c>
      <c r="R225" s="103">
        <f>+[1]CGT_CNG!O225</f>
        <v>7.4999999999999997E-3</v>
      </c>
      <c r="S225" s="103">
        <f t="shared" si="115"/>
        <v>0.18250000000000002</v>
      </c>
      <c r="T225" s="103">
        <f>[1]CGT_CNG!E225</f>
        <v>0.17</v>
      </c>
      <c r="U225" s="103">
        <f>[1]CGT_CNG!F225</f>
        <v>1.2500000000000001E-2</v>
      </c>
      <c r="V225">
        <f t="shared" si="126"/>
        <v>-3.5000000000000003E-2</v>
      </c>
      <c r="W225">
        <v>0</v>
      </c>
      <c r="Z225">
        <f t="shared" si="116"/>
        <v>-0.02</v>
      </c>
      <c r="AA225">
        <v>0</v>
      </c>
      <c r="AB225">
        <v>0</v>
      </c>
      <c r="AC225">
        <v>0</v>
      </c>
    </row>
    <row r="226" spans="1:29" x14ac:dyDescent="0.2">
      <c r="A226" s="80">
        <v>43282</v>
      </c>
      <c r="B226" s="81">
        <f>+[1]Listen!C222</f>
        <v>0</v>
      </c>
      <c r="C226" s="10"/>
      <c r="D226">
        <f t="shared" si="101"/>
        <v>0.31</v>
      </c>
      <c r="E226">
        <f t="shared" si="120"/>
        <v>0.3125</v>
      </c>
      <c r="F226">
        <f t="shared" si="98"/>
        <v>-2.5000000000000001E-3</v>
      </c>
      <c r="G226">
        <f t="shared" si="111"/>
        <v>0.315</v>
      </c>
      <c r="H226">
        <f t="shared" si="94"/>
        <v>0.33500000000000002</v>
      </c>
      <c r="I226">
        <f t="shared" si="112"/>
        <v>-0.02</v>
      </c>
      <c r="J226">
        <f t="shared" si="109"/>
        <v>0.36000000000000004</v>
      </c>
      <c r="K226" s="85">
        <f t="shared" si="105"/>
        <v>0.33500000000000002</v>
      </c>
      <c r="L226">
        <f t="shared" si="121"/>
        <v>2.5000000000000001E-2</v>
      </c>
      <c r="M226">
        <f t="shared" si="113"/>
        <v>0.315</v>
      </c>
      <c r="N226">
        <f t="shared" si="117"/>
        <v>0.33500000000000002</v>
      </c>
      <c r="O226">
        <f t="shared" si="125"/>
        <v>-0.02</v>
      </c>
      <c r="P226">
        <f t="shared" si="114"/>
        <v>0.26750000000000002</v>
      </c>
      <c r="Q226" s="86">
        <f>+[1]CGT_CNG!N226</f>
        <v>0.26</v>
      </c>
      <c r="R226" s="103">
        <f>+[1]CGT_CNG!O226</f>
        <v>7.4999999999999997E-3</v>
      </c>
      <c r="S226" s="103">
        <f t="shared" si="115"/>
        <v>0.1875</v>
      </c>
      <c r="T226" s="103">
        <f>[1]CGT_CNG!E226</f>
        <v>0.17499999999999999</v>
      </c>
      <c r="U226" s="103">
        <f>[1]CGT_CNG!F226</f>
        <v>1.2500000000000001E-2</v>
      </c>
      <c r="V226">
        <f t="shared" si="126"/>
        <v>-0.02</v>
      </c>
      <c r="W226">
        <v>0</v>
      </c>
      <c r="Z226">
        <f t="shared" si="116"/>
        <v>0</v>
      </c>
      <c r="AA226">
        <v>0</v>
      </c>
      <c r="AB226">
        <v>0</v>
      </c>
      <c r="AC226">
        <v>0</v>
      </c>
    </row>
    <row r="227" spans="1:29" x14ac:dyDescent="0.2">
      <c r="A227" s="80">
        <v>43313</v>
      </c>
      <c r="B227" s="81">
        <f>+[1]Listen!C223</f>
        <v>0</v>
      </c>
      <c r="C227" s="10"/>
      <c r="D227">
        <f t="shared" si="101"/>
        <v>0.31</v>
      </c>
      <c r="E227">
        <f t="shared" si="120"/>
        <v>0.3125</v>
      </c>
      <c r="F227">
        <f t="shared" si="98"/>
        <v>-2.5000000000000001E-3</v>
      </c>
      <c r="G227">
        <f t="shared" si="111"/>
        <v>0.315</v>
      </c>
      <c r="H227">
        <f t="shared" si="94"/>
        <v>0.33500000000000002</v>
      </c>
      <c r="I227">
        <f t="shared" si="112"/>
        <v>-0.02</v>
      </c>
      <c r="J227">
        <f t="shared" si="109"/>
        <v>0.35000000000000003</v>
      </c>
      <c r="K227" s="85">
        <f t="shared" si="105"/>
        <v>0.33500000000000002</v>
      </c>
      <c r="L227">
        <f t="shared" si="121"/>
        <v>1.4999999999999999E-2</v>
      </c>
      <c r="M227">
        <f t="shared" si="113"/>
        <v>0.315</v>
      </c>
      <c r="N227">
        <f t="shared" si="117"/>
        <v>0.33500000000000002</v>
      </c>
      <c r="O227">
        <f t="shared" si="125"/>
        <v>-0.02</v>
      </c>
      <c r="P227">
        <f t="shared" si="114"/>
        <v>0.26750000000000002</v>
      </c>
      <c r="Q227" s="86">
        <f>+[1]CGT_CNG!N227</f>
        <v>0.26</v>
      </c>
      <c r="R227" s="103">
        <f>+[1]CGT_CNG!O227</f>
        <v>7.4999999999999997E-3</v>
      </c>
      <c r="S227" s="103">
        <f t="shared" si="115"/>
        <v>0.1875</v>
      </c>
      <c r="T227" s="103">
        <f>[1]CGT_CNG!E227</f>
        <v>0.17499999999999999</v>
      </c>
      <c r="U227" s="103">
        <f>[1]CGT_CNG!F227</f>
        <v>1.2500000000000001E-2</v>
      </c>
      <c r="V227">
        <f t="shared" si="126"/>
        <v>-0.02</v>
      </c>
      <c r="W227">
        <v>0</v>
      </c>
      <c r="Z227">
        <f t="shared" si="116"/>
        <v>0</v>
      </c>
      <c r="AA227">
        <v>0</v>
      </c>
      <c r="AB227">
        <v>0</v>
      </c>
      <c r="AC227">
        <v>0</v>
      </c>
    </row>
    <row r="228" spans="1:29" x14ac:dyDescent="0.2">
      <c r="A228" s="80">
        <v>43344</v>
      </c>
      <c r="B228" s="81">
        <f>+[1]Listen!C224</f>
        <v>0</v>
      </c>
      <c r="C228" s="10"/>
      <c r="D228">
        <f t="shared" si="101"/>
        <v>0.28499999999999998</v>
      </c>
      <c r="E228">
        <f t="shared" si="120"/>
        <v>0.28749999999999998</v>
      </c>
      <c r="F228">
        <f t="shared" si="98"/>
        <v>-2.5000000000000001E-3</v>
      </c>
      <c r="G228">
        <f t="shared" si="111"/>
        <v>0.20499999999999999</v>
      </c>
      <c r="H228">
        <f t="shared" si="94"/>
        <v>0.245</v>
      </c>
      <c r="I228">
        <f t="shared" si="112"/>
        <v>-0.04</v>
      </c>
      <c r="J228">
        <f t="shared" si="109"/>
        <v>0.26</v>
      </c>
      <c r="K228" s="85">
        <f t="shared" si="105"/>
        <v>0.245</v>
      </c>
      <c r="L228">
        <f t="shared" si="121"/>
        <v>1.4999999999999999E-2</v>
      </c>
      <c r="M228">
        <f t="shared" si="113"/>
        <v>0.22500000000000001</v>
      </c>
      <c r="N228">
        <f t="shared" si="117"/>
        <v>0.245</v>
      </c>
      <c r="O228">
        <f t="shared" si="125"/>
        <v>-0.02</v>
      </c>
      <c r="P228">
        <f t="shared" si="114"/>
        <v>0.22750000000000001</v>
      </c>
      <c r="Q228" s="86">
        <f>+[1]CGT_CNG!N228</f>
        <v>0.22</v>
      </c>
      <c r="R228" s="103">
        <f>+[1]CGT_CNG!O228</f>
        <v>7.4999999999999997E-3</v>
      </c>
      <c r="S228" s="103">
        <f t="shared" si="115"/>
        <v>0.17750000000000002</v>
      </c>
      <c r="T228" s="103">
        <f>[1]CGT_CNG!E228</f>
        <v>0.16500000000000001</v>
      </c>
      <c r="U228" s="103">
        <f>[1]CGT_CNG!F228</f>
        <v>1.2500000000000001E-2</v>
      </c>
      <c r="V228">
        <f t="shared" si="126"/>
        <v>-0.02</v>
      </c>
      <c r="W228">
        <v>0</v>
      </c>
      <c r="Z228">
        <f t="shared" si="116"/>
        <v>-0.02</v>
      </c>
      <c r="AA228">
        <v>0</v>
      </c>
      <c r="AB228">
        <v>0</v>
      </c>
      <c r="AC228">
        <v>0</v>
      </c>
    </row>
    <row r="229" spans="1:29" x14ac:dyDescent="0.2">
      <c r="A229" s="80">
        <v>43374</v>
      </c>
      <c r="B229" s="81">
        <f>+[1]Listen!C225</f>
        <v>0</v>
      </c>
      <c r="C229" s="10"/>
      <c r="D229">
        <f t="shared" si="101"/>
        <v>0.34250000000000003</v>
      </c>
      <c r="E229">
        <f t="shared" si="120"/>
        <v>0.34750000000000003</v>
      </c>
      <c r="F229">
        <f t="shared" si="98"/>
        <v>-5.0000000000000001E-3</v>
      </c>
      <c r="G229">
        <f t="shared" si="111"/>
        <v>0.18000000000000002</v>
      </c>
      <c r="H229">
        <f t="shared" si="94"/>
        <v>0.26500000000000001</v>
      </c>
      <c r="I229">
        <f t="shared" si="112"/>
        <v>-8.4999999999999992E-2</v>
      </c>
      <c r="J229">
        <f t="shared" si="109"/>
        <v>0.27500000000000002</v>
      </c>
      <c r="K229" s="85">
        <f t="shared" si="105"/>
        <v>0.26500000000000001</v>
      </c>
      <c r="L229">
        <f t="shared" si="121"/>
        <v>9.9999999999999985E-3</v>
      </c>
      <c r="M229">
        <f t="shared" si="113"/>
        <v>0.21000000000000002</v>
      </c>
      <c r="N229">
        <f t="shared" si="117"/>
        <v>0.26500000000000001</v>
      </c>
      <c r="O229">
        <f t="shared" si="125"/>
        <v>-5.5E-2</v>
      </c>
      <c r="P229">
        <f t="shared" si="114"/>
        <v>0.25750000000000001</v>
      </c>
      <c r="Q229" s="86">
        <f>+[1]CGT_CNG!N229</f>
        <v>0.25</v>
      </c>
      <c r="R229" s="103">
        <f>+[1]CGT_CNG!O229</f>
        <v>7.4999999999999997E-3</v>
      </c>
      <c r="S229" s="103">
        <f t="shared" si="115"/>
        <v>0.185</v>
      </c>
      <c r="T229" s="103">
        <f>[1]CGT_CNG!E229</f>
        <v>0.17249999999999999</v>
      </c>
      <c r="U229" s="103">
        <f>[1]CGT_CNG!F229</f>
        <v>1.2500000000000001E-2</v>
      </c>
      <c r="V229">
        <f t="shared" si="126"/>
        <v>-5.5E-2</v>
      </c>
      <c r="W229">
        <v>0</v>
      </c>
      <c r="Z229">
        <f t="shared" si="116"/>
        <v>-0.03</v>
      </c>
      <c r="AA229">
        <v>0</v>
      </c>
      <c r="AB229">
        <v>0</v>
      </c>
      <c r="AC229">
        <v>0</v>
      </c>
    </row>
    <row r="230" spans="1:29" x14ac:dyDescent="0.2">
      <c r="A230" s="80">
        <v>43405</v>
      </c>
      <c r="B230" s="81">
        <f>+[1]Listen!C226</f>
        <v>0</v>
      </c>
      <c r="C230" s="10"/>
      <c r="D230">
        <f t="shared" si="101"/>
        <v>0.38</v>
      </c>
      <c r="E230">
        <f t="shared" si="120"/>
        <v>0.34</v>
      </c>
      <c r="F230">
        <f t="shared" si="98"/>
        <v>0.04</v>
      </c>
      <c r="G230">
        <f t="shared" si="111"/>
        <v>0.27000000000000007</v>
      </c>
      <c r="H230">
        <f t="shared" si="94"/>
        <v>0.44000000000000006</v>
      </c>
      <c r="I230">
        <f t="shared" si="112"/>
        <v>-0.16999999999999998</v>
      </c>
      <c r="J230">
        <f t="shared" ref="J230:J261" si="127">K230+L230</f>
        <v>0.5</v>
      </c>
      <c r="K230" s="85">
        <f t="shared" si="105"/>
        <v>0.44000000000000006</v>
      </c>
      <c r="L230">
        <f t="shared" si="121"/>
        <v>0.06</v>
      </c>
      <c r="M230">
        <f t="shared" si="113"/>
        <v>0.39000000000000007</v>
      </c>
      <c r="N230">
        <f t="shared" si="117"/>
        <v>0.44000000000000006</v>
      </c>
      <c r="O230">
        <f t="shared" si="125"/>
        <v>-0.05</v>
      </c>
      <c r="P230">
        <f t="shared" si="114"/>
        <v>0.38</v>
      </c>
      <c r="Q230">
        <f t="shared" ref="Q230:R234" si="128">E230</f>
        <v>0.34</v>
      </c>
      <c r="R230" s="107">
        <f t="shared" si="128"/>
        <v>0.04</v>
      </c>
      <c r="S230" s="107">
        <f t="shared" si="115"/>
        <v>0.38</v>
      </c>
      <c r="T230" s="107">
        <f t="shared" ref="T230:U234" si="129">E230</f>
        <v>0.34</v>
      </c>
      <c r="U230" s="107">
        <f t="shared" si="129"/>
        <v>0.04</v>
      </c>
      <c r="V230">
        <v>-0.05</v>
      </c>
      <c r="W230">
        <v>0</v>
      </c>
      <c r="Z230">
        <f t="shared" si="116"/>
        <v>-0.12</v>
      </c>
      <c r="AA230">
        <v>0</v>
      </c>
      <c r="AB230">
        <v>0</v>
      </c>
      <c r="AC230">
        <v>0</v>
      </c>
    </row>
    <row r="231" spans="1:29" x14ac:dyDescent="0.2">
      <c r="A231" s="80">
        <v>43435</v>
      </c>
      <c r="B231" s="81">
        <f>+[1]Listen!C227</f>
        <v>0</v>
      </c>
      <c r="C231" s="10"/>
      <c r="D231">
        <f t="shared" si="101"/>
        <v>0.69500000000000006</v>
      </c>
      <c r="E231">
        <f t="shared" si="120"/>
        <v>0.65500000000000003</v>
      </c>
      <c r="F231">
        <f t="shared" si="98"/>
        <v>0.04</v>
      </c>
      <c r="G231">
        <f t="shared" si="111"/>
        <v>0.85</v>
      </c>
      <c r="H231">
        <f t="shared" ref="H231:H294" si="130">K231</f>
        <v>0.98</v>
      </c>
      <c r="I231">
        <f t="shared" si="112"/>
        <v>-0.13</v>
      </c>
      <c r="J231">
        <f t="shared" si="127"/>
        <v>1.0900000000000001</v>
      </c>
      <c r="K231" s="85">
        <f t="shared" si="105"/>
        <v>0.98</v>
      </c>
      <c r="L231">
        <f t="shared" si="121"/>
        <v>0.11</v>
      </c>
      <c r="M231">
        <f t="shared" si="113"/>
        <v>0.92999999999999994</v>
      </c>
      <c r="N231">
        <f t="shared" si="117"/>
        <v>0.98</v>
      </c>
      <c r="O231">
        <f t="shared" si="125"/>
        <v>-0.05</v>
      </c>
      <c r="P231">
        <f t="shared" si="114"/>
        <v>0.69500000000000006</v>
      </c>
      <c r="Q231">
        <f t="shared" si="128"/>
        <v>0.65500000000000003</v>
      </c>
      <c r="R231" s="103">
        <f t="shared" si="128"/>
        <v>0.04</v>
      </c>
      <c r="S231" s="103">
        <f t="shared" si="115"/>
        <v>0.69500000000000006</v>
      </c>
      <c r="T231" s="103">
        <f t="shared" si="129"/>
        <v>0.65500000000000003</v>
      </c>
      <c r="U231" s="103">
        <f t="shared" si="129"/>
        <v>0.04</v>
      </c>
      <c r="V231">
        <v>-0.05</v>
      </c>
      <c r="W231">
        <v>0</v>
      </c>
      <c r="Z231">
        <f t="shared" si="116"/>
        <v>-0.08</v>
      </c>
      <c r="AA231">
        <v>0</v>
      </c>
      <c r="AB231">
        <v>0</v>
      </c>
      <c r="AC231">
        <v>0</v>
      </c>
    </row>
    <row r="232" spans="1:29" x14ac:dyDescent="0.2">
      <c r="A232" s="80">
        <v>43466</v>
      </c>
      <c r="B232" s="81">
        <f>+[1]Listen!C228</f>
        <v>0</v>
      </c>
      <c r="C232" s="10"/>
      <c r="D232">
        <f t="shared" si="101"/>
        <v>0.93500000000000005</v>
      </c>
      <c r="E232">
        <f t="shared" si="120"/>
        <v>0.89500000000000002</v>
      </c>
      <c r="F232">
        <f t="shared" si="98"/>
        <v>0.04</v>
      </c>
      <c r="G232">
        <f t="shared" si="111"/>
        <v>1.35</v>
      </c>
      <c r="H232">
        <f t="shared" si="130"/>
        <v>1.6</v>
      </c>
      <c r="I232">
        <f t="shared" si="112"/>
        <v>-0.25</v>
      </c>
      <c r="J232">
        <f t="shared" si="127"/>
        <v>1.8900000000000001</v>
      </c>
      <c r="K232" s="85">
        <f t="shared" si="105"/>
        <v>1.6</v>
      </c>
      <c r="L232">
        <f t="shared" si="121"/>
        <v>0.28999999999999998</v>
      </c>
      <c r="M232">
        <f t="shared" si="113"/>
        <v>1.4000000000000001</v>
      </c>
      <c r="N232">
        <f t="shared" si="117"/>
        <v>1.6</v>
      </c>
      <c r="O232">
        <f t="shared" si="125"/>
        <v>-0.2</v>
      </c>
      <c r="P232">
        <f t="shared" si="114"/>
        <v>0.93500000000000005</v>
      </c>
      <c r="Q232">
        <f t="shared" si="128"/>
        <v>0.89500000000000002</v>
      </c>
      <c r="R232" s="103">
        <f t="shared" si="128"/>
        <v>0.04</v>
      </c>
      <c r="S232" s="103">
        <f t="shared" si="115"/>
        <v>0.93500000000000005</v>
      </c>
      <c r="T232" s="103">
        <f t="shared" si="129"/>
        <v>0.89500000000000002</v>
      </c>
      <c r="U232" s="103">
        <f t="shared" si="129"/>
        <v>0.04</v>
      </c>
      <c r="V232">
        <v>-0.2</v>
      </c>
      <c r="W232">
        <v>0</v>
      </c>
      <c r="Z232">
        <f t="shared" si="116"/>
        <v>-0.05</v>
      </c>
      <c r="AA232">
        <v>0</v>
      </c>
      <c r="AB232">
        <v>0</v>
      </c>
      <c r="AC232">
        <v>0</v>
      </c>
    </row>
    <row r="233" spans="1:29" x14ac:dyDescent="0.2">
      <c r="A233" s="80">
        <v>43497</v>
      </c>
      <c r="B233" s="81">
        <f>+[1]Listen!C229</f>
        <v>0</v>
      </c>
      <c r="C233" s="10"/>
      <c r="D233">
        <f t="shared" si="101"/>
        <v>0.91500000000000004</v>
      </c>
      <c r="E233">
        <f t="shared" si="120"/>
        <v>0.875</v>
      </c>
      <c r="F233">
        <f t="shared" si="98"/>
        <v>0.04</v>
      </c>
      <c r="G233">
        <f t="shared" si="111"/>
        <v>1.32</v>
      </c>
      <c r="H233">
        <f t="shared" si="130"/>
        <v>1.6</v>
      </c>
      <c r="I233">
        <f t="shared" si="112"/>
        <v>-0.28000000000000003</v>
      </c>
      <c r="J233">
        <f t="shared" si="127"/>
        <v>1.8900000000000001</v>
      </c>
      <c r="K233" s="85">
        <f t="shared" si="105"/>
        <v>1.6</v>
      </c>
      <c r="L233">
        <f t="shared" si="121"/>
        <v>0.28999999999999998</v>
      </c>
      <c r="M233">
        <f t="shared" si="113"/>
        <v>1.4000000000000001</v>
      </c>
      <c r="N233">
        <f t="shared" si="117"/>
        <v>1.6</v>
      </c>
      <c r="O233">
        <f t="shared" si="125"/>
        <v>-0.2</v>
      </c>
      <c r="P233">
        <f t="shared" si="114"/>
        <v>0.91500000000000004</v>
      </c>
      <c r="Q233">
        <f t="shared" si="128"/>
        <v>0.875</v>
      </c>
      <c r="R233" s="103">
        <f t="shared" si="128"/>
        <v>0.04</v>
      </c>
      <c r="S233" s="103">
        <f t="shared" si="115"/>
        <v>0.91500000000000004</v>
      </c>
      <c r="T233" s="103">
        <f t="shared" si="129"/>
        <v>0.875</v>
      </c>
      <c r="U233" s="103">
        <f t="shared" si="129"/>
        <v>0.04</v>
      </c>
      <c r="V233">
        <v>-0.2</v>
      </c>
      <c r="W233">
        <v>0</v>
      </c>
      <c r="Z233">
        <f t="shared" si="116"/>
        <v>-0.08</v>
      </c>
      <c r="AA233">
        <v>0</v>
      </c>
      <c r="AB233">
        <v>0</v>
      </c>
      <c r="AC233">
        <v>0</v>
      </c>
    </row>
    <row r="234" spans="1:29" x14ac:dyDescent="0.2">
      <c r="A234" s="80">
        <v>43525</v>
      </c>
      <c r="B234" s="81">
        <f>+[1]Listen!C230</f>
        <v>0</v>
      </c>
      <c r="C234" s="10"/>
      <c r="D234">
        <f t="shared" si="101"/>
        <v>0.45</v>
      </c>
      <c r="E234">
        <f t="shared" si="120"/>
        <v>0.41000000000000003</v>
      </c>
      <c r="F234">
        <f t="shared" si="98"/>
        <v>0.04</v>
      </c>
      <c r="G234">
        <f t="shared" si="111"/>
        <v>0.28999999999999998</v>
      </c>
      <c r="H234">
        <f t="shared" si="130"/>
        <v>0.45999999999999996</v>
      </c>
      <c r="I234">
        <f t="shared" si="112"/>
        <v>-0.16999999999999998</v>
      </c>
      <c r="J234">
        <f t="shared" si="127"/>
        <v>0.53499999999999992</v>
      </c>
      <c r="K234" s="85">
        <f t="shared" si="105"/>
        <v>0.45999999999999996</v>
      </c>
      <c r="L234">
        <f t="shared" si="121"/>
        <v>7.4999999999999997E-2</v>
      </c>
      <c r="M234">
        <f t="shared" si="113"/>
        <v>0.41</v>
      </c>
      <c r="N234">
        <f t="shared" si="117"/>
        <v>0.45999999999999996</v>
      </c>
      <c r="O234">
        <f t="shared" si="125"/>
        <v>-0.05</v>
      </c>
      <c r="P234">
        <f t="shared" si="114"/>
        <v>0.45</v>
      </c>
      <c r="Q234">
        <f t="shared" si="128"/>
        <v>0.41000000000000003</v>
      </c>
      <c r="R234" s="103">
        <f t="shared" si="128"/>
        <v>0.04</v>
      </c>
      <c r="S234" s="103">
        <f t="shared" si="115"/>
        <v>0.45</v>
      </c>
      <c r="T234" s="103">
        <f t="shared" si="129"/>
        <v>0.41000000000000003</v>
      </c>
      <c r="U234" s="103">
        <f t="shared" si="129"/>
        <v>0.04</v>
      </c>
      <c r="V234">
        <v>-0.05</v>
      </c>
      <c r="W234">
        <v>0</v>
      </c>
      <c r="Z234">
        <f t="shared" si="116"/>
        <v>-0.12</v>
      </c>
      <c r="AA234">
        <v>0</v>
      </c>
      <c r="AB234">
        <v>0</v>
      </c>
      <c r="AC234">
        <v>0</v>
      </c>
    </row>
    <row r="235" spans="1:29" x14ac:dyDescent="0.2">
      <c r="A235" s="80">
        <v>43556</v>
      </c>
      <c r="B235" s="81">
        <f>+[1]Listen!C231</f>
        <v>0</v>
      </c>
      <c r="C235" s="10"/>
      <c r="D235">
        <f t="shared" si="101"/>
        <v>0.31</v>
      </c>
      <c r="E235">
        <f t="shared" si="120"/>
        <v>0.3075</v>
      </c>
      <c r="F235">
        <f t="shared" ref="F235:F298" si="131">F223</f>
        <v>2.5000000000000001E-3</v>
      </c>
      <c r="G235">
        <f t="shared" si="111"/>
        <v>0.22000000000000006</v>
      </c>
      <c r="H235">
        <f t="shared" si="130"/>
        <v>0.30500000000000005</v>
      </c>
      <c r="I235">
        <f t="shared" si="112"/>
        <v>-8.4999999999999992E-2</v>
      </c>
      <c r="J235">
        <f t="shared" si="127"/>
        <v>0.33000000000000007</v>
      </c>
      <c r="K235" s="85">
        <f t="shared" si="105"/>
        <v>0.30500000000000005</v>
      </c>
      <c r="L235">
        <f t="shared" si="121"/>
        <v>2.5000000000000001E-2</v>
      </c>
      <c r="M235">
        <f t="shared" si="113"/>
        <v>0.26000000000000006</v>
      </c>
      <c r="N235">
        <f t="shared" si="117"/>
        <v>0.30500000000000005</v>
      </c>
      <c r="O235">
        <f t="shared" si="125"/>
        <v>-4.4999999999999998E-2</v>
      </c>
      <c r="P235">
        <f t="shared" si="114"/>
        <v>0.33250000000000002</v>
      </c>
      <c r="Q235" s="83">
        <f>+[1]CGT_CNG!N235</f>
        <v>0.32500000000000001</v>
      </c>
      <c r="R235" s="107">
        <f>+[1]CGT_CNG!O235</f>
        <v>7.4999999999999997E-3</v>
      </c>
      <c r="S235" s="107">
        <f t="shared" si="115"/>
        <v>0.1875</v>
      </c>
      <c r="T235" s="107">
        <f>[1]CGT_CNG!E235</f>
        <v>0.17</v>
      </c>
      <c r="U235" s="107">
        <f>[1]CGT_CNG!F235</f>
        <v>1.7500000000000002E-2</v>
      </c>
      <c r="V235">
        <f t="shared" ref="V235:V241" si="132">VLOOKUP(MONTH(A235),tblMthAdj,4,FALSE)</f>
        <v>-4.4999999999999998E-2</v>
      </c>
      <c r="W235">
        <v>0</v>
      </c>
      <c r="Z235">
        <f t="shared" si="116"/>
        <v>-0.04</v>
      </c>
      <c r="AA235">
        <v>0</v>
      </c>
      <c r="AB235">
        <v>0</v>
      </c>
      <c r="AC235">
        <v>0</v>
      </c>
    </row>
    <row r="236" spans="1:29" x14ac:dyDescent="0.2">
      <c r="A236" s="80">
        <v>43586</v>
      </c>
      <c r="B236" s="81">
        <f>+[1]Listen!C232</f>
        <v>0</v>
      </c>
      <c r="C236" s="10"/>
      <c r="D236">
        <f t="shared" si="101"/>
        <v>0.28999999999999998</v>
      </c>
      <c r="E236">
        <f t="shared" si="120"/>
        <v>0.28749999999999998</v>
      </c>
      <c r="F236">
        <f t="shared" si="131"/>
        <v>2.5000000000000001E-3</v>
      </c>
      <c r="G236">
        <f t="shared" si="111"/>
        <v>0.21500000000000002</v>
      </c>
      <c r="H236">
        <f t="shared" si="130"/>
        <v>0.28000000000000003</v>
      </c>
      <c r="I236">
        <f t="shared" si="112"/>
        <v>-6.5000000000000002E-2</v>
      </c>
      <c r="J236">
        <f t="shared" si="127"/>
        <v>0.30500000000000005</v>
      </c>
      <c r="K236" s="85">
        <f t="shared" si="105"/>
        <v>0.28000000000000003</v>
      </c>
      <c r="L236">
        <f t="shared" si="121"/>
        <v>2.5000000000000001E-2</v>
      </c>
      <c r="M236">
        <f t="shared" si="113"/>
        <v>0.24500000000000002</v>
      </c>
      <c r="N236">
        <f t="shared" si="117"/>
        <v>0.28000000000000003</v>
      </c>
      <c r="O236">
        <f t="shared" si="125"/>
        <v>-3.5000000000000003E-2</v>
      </c>
      <c r="P236">
        <f t="shared" si="114"/>
        <v>0.22750000000000001</v>
      </c>
      <c r="Q236" s="86">
        <f>+[1]CGT_CNG!N236</f>
        <v>0.22</v>
      </c>
      <c r="R236" s="103">
        <f>+[1]CGT_CNG!O236</f>
        <v>7.4999999999999997E-3</v>
      </c>
      <c r="S236" s="103">
        <f t="shared" si="115"/>
        <v>0.17500000000000002</v>
      </c>
      <c r="T236" s="103">
        <f>[1]CGT_CNG!E236</f>
        <v>0.16500000000000001</v>
      </c>
      <c r="U236" s="103">
        <f>[1]CGT_CNG!F236</f>
        <v>0.01</v>
      </c>
      <c r="V236">
        <f t="shared" si="132"/>
        <v>-3.5000000000000003E-2</v>
      </c>
      <c r="W236">
        <v>0</v>
      </c>
      <c r="Z236">
        <f t="shared" si="116"/>
        <v>-0.03</v>
      </c>
      <c r="AA236">
        <v>0</v>
      </c>
      <c r="AB236">
        <v>0</v>
      </c>
      <c r="AC236">
        <v>0</v>
      </c>
    </row>
    <row r="237" spans="1:29" x14ac:dyDescent="0.2">
      <c r="A237" s="80">
        <v>43617</v>
      </c>
      <c r="B237" s="81">
        <f>+[1]Listen!C233</f>
        <v>0</v>
      </c>
      <c r="C237" s="10"/>
      <c r="D237">
        <f t="shared" si="101"/>
        <v>0.29499999999999998</v>
      </c>
      <c r="E237">
        <f t="shared" si="120"/>
        <v>0.29749999999999999</v>
      </c>
      <c r="F237">
        <f t="shared" si="131"/>
        <v>-2.5000000000000001E-3</v>
      </c>
      <c r="G237">
        <f t="shared" si="111"/>
        <v>0.21000000000000002</v>
      </c>
      <c r="H237">
        <f t="shared" si="130"/>
        <v>0.26500000000000001</v>
      </c>
      <c r="I237">
        <f t="shared" si="112"/>
        <v>-5.5000000000000007E-2</v>
      </c>
      <c r="J237">
        <f t="shared" si="127"/>
        <v>0.29000000000000004</v>
      </c>
      <c r="K237" s="85">
        <f t="shared" si="105"/>
        <v>0.26500000000000001</v>
      </c>
      <c r="L237">
        <f t="shared" si="121"/>
        <v>2.5000000000000001E-2</v>
      </c>
      <c r="M237">
        <f t="shared" si="113"/>
        <v>0.23</v>
      </c>
      <c r="N237">
        <f t="shared" si="117"/>
        <v>0.26500000000000001</v>
      </c>
      <c r="O237">
        <f t="shared" si="125"/>
        <v>-3.5000000000000003E-2</v>
      </c>
      <c r="P237">
        <f t="shared" si="114"/>
        <v>0.25750000000000001</v>
      </c>
      <c r="Q237" s="86">
        <f>+[1]CGT_CNG!N237</f>
        <v>0.25</v>
      </c>
      <c r="R237" s="103">
        <f>+[1]CGT_CNG!O237</f>
        <v>7.4999999999999997E-3</v>
      </c>
      <c r="S237" s="103">
        <f t="shared" si="115"/>
        <v>0.18250000000000002</v>
      </c>
      <c r="T237" s="103">
        <f>[1]CGT_CNG!E237</f>
        <v>0.17</v>
      </c>
      <c r="U237" s="103">
        <f>[1]CGT_CNG!F237</f>
        <v>1.2500000000000001E-2</v>
      </c>
      <c r="V237">
        <f t="shared" si="132"/>
        <v>-3.5000000000000003E-2</v>
      </c>
      <c r="W237">
        <v>0</v>
      </c>
      <c r="Z237">
        <f t="shared" si="116"/>
        <v>-0.02</v>
      </c>
      <c r="AA237">
        <v>0</v>
      </c>
      <c r="AB237">
        <v>0</v>
      </c>
      <c r="AC237">
        <v>0</v>
      </c>
    </row>
    <row r="238" spans="1:29" x14ac:dyDescent="0.2">
      <c r="A238" s="80">
        <v>43647</v>
      </c>
      <c r="B238" s="81">
        <f>+[1]Listen!C234</f>
        <v>0</v>
      </c>
      <c r="C238" s="10"/>
      <c r="D238">
        <f t="shared" si="101"/>
        <v>0.31</v>
      </c>
      <c r="E238">
        <f t="shared" si="120"/>
        <v>0.3125</v>
      </c>
      <c r="F238">
        <f t="shared" si="131"/>
        <v>-2.5000000000000001E-3</v>
      </c>
      <c r="G238">
        <f t="shared" si="111"/>
        <v>0.315</v>
      </c>
      <c r="H238">
        <f t="shared" si="130"/>
        <v>0.33500000000000002</v>
      </c>
      <c r="I238">
        <f t="shared" si="112"/>
        <v>-0.02</v>
      </c>
      <c r="J238">
        <f t="shared" si="127"/>
        <v>0.36000000000000004</v>
      </c>
      <c r="K238" s="85">
        <f t="shared" si="105"/>
        <v>0.33500000000000002</v>
      </c>
      <c r="L238">
        <f t="shared" si="121"/>
        <v>2.5000000000000001E-2</v>
      </c>
      <c r="M238">
        <f t="shared" si="113"/>
        <v>0.315</v>
      </c>
      <c r="N238">
        <f t="shared" si="117"/>
        <v>0.33500000000000002</v>
      </c>
      <c r="O238">
        <f t="shared" si="125"/>
        <v>-0.02</v>
      </c>
      <c r="P238">
        <f t="shared" si="114"/>
        <v>0.26750000000000002</v>
      </c>
      <c r="Q238" s="86">
        <f>+[1]CGT_CNG!N238</f>
        <v>0.26</v>
      </c>
      <c r="R238" s="103">
        <f>+[1]CGT_CNG!O238</f>
        <v>7.4999999999999997E-3</v>
      </c>
      <c r="S238" s="103">
        <f t="shared" si="115"/>
        <v>0.1875</v>
      </c>
      <c r="T238" s="103">
        <f>[1]CGT_CNG!E238</f>
        <v>0.17499999999999999</v>
      </c>
      <c r="U238" s="103">
        <f>[1]CGT_CNG!F238</f>
        <v>1.2500000000000001E-2</v>
      </c>
      <c r="V238">
        <f t="shared" si="132"/>
        <v>-0.02</v>
      </c>
      <c r="W238">
        <v>0</v>
      </c>
      <c r="Z238">
        <f t="shared" si="116"/>
        <v>0</v>
      </c>
      <c r="AA238">
        <v>0</v>
      </c>
      <c r="AB238">
        <v>0</v>
      </c>
      <c r="AC238">
        <v>0</v>
      </c>
    </row>
    <row r="239" spans="1:29" x14ac:dyDescent="0.2">
      <c r="A239" s="80">
        <v>43678</v>
      </c>
      <c r="B239" s="81">
        <f>+[1]Listen!C235</f>
        <v>0</v>
      </c>
      <c r="C239" s="10"/>
      <c r="D239">
        <f t="shared" si="101"/>
        <v>0.31</v>
      </c>
      <c r="E239">
        <f t="shared" si="120"/>
        <v>0.3125</v>
      </c>
      <c r="F239">
        <f t="shared" si="131"/>
        <v>-2.5000000000000001E-3</v>
      </c>
      <c r="G239">
        <f t="shared" si="111"/>
        <v>0.315</v>
      </c>
      <c r="H239">
        <f t="shared" si="130"/>
        <v>0.33500000000000002</v>
      </c>
      <c r="I239">
        <f t="shared" si="112"/>
        <v>-0.02</v>
      </c>
      <c r="J239">
        <f t="shared" si="127"/>
        <v>0.35000000000000003</v>
      </c>
      <c r="K239" s="85">
        <f t="shared" si="105"/>
        <v>0.33500000000000002</v>
      </c>
      <c r="L239">
        <f t="shared" si="121"/>
        <v>1.4999999999999999E-2</v>
      </c>
      <c r="M239">
        <f t="shared" si="113"/>
        <v>0.315</v>
      </c>
      <c r="N239">
        <f t="shared" si="117"/>
        <v>0.33500000000000002</v>
      </c>
      <c r="O239">
        <f t="shared" si="125"/>
        <v>-0.02</v>
      </c>
      <c r="P239">
        <f t="shared" si="114"/>
        <v>0.26750000000000002</v>
      </c>
      <c r="Q239" s="86">
        <f>+[1]CGT_CNG!N239</f>
        <v>0.26</v>
      </c>
      <c r="R239" s="103">
        <f>+[1]CGT_CNG!O239</f>
        <v>7.4999999999999997E-3</v>
      </c>
      <c r="S239" s="103">
        <f t="shared" si="115"/>
        <v>0.1875</v>
      </c>
      <c r="T239" s="103">
        <f>[1]CGT_CNG!E239</f>
        <v>0.17499999999999999</v>
      </c>
      <c r="U239" s="103">
        <f>[1]CGT_CNG!F239</f>
        <v>1.2500000000000001E-2</v>
      </c>
      <c r="V239">
        <f t="shared" si="132"/>
        <v>-0.02</v>
      </c>
      <c r="W239">
        <v>0</v>
      </c>
      <c r="Z239">
        <f t="shared" si="116"/>
        <v>0</v>
      </c>
      <c r="AA239">
        <v>0</v>
      </c>
      <c r="AB239">
        <v>0</v>
      </c>
      <c r="AC239">
        <v>0</v>
      </c>
    </row>
    <row r="240" spans="1:29" x14ac:dyDescent="0.2">
      <c r="A240" s="80">
        <v>43709</v>
      </c>
      <c r="B240" s="81">
        <f>+[1]Listen!C236</f>
        <v>0</v>
      </c>
      <c r="C240" s="10"/>
      <c r="D240">
        <f t="shared" si="101"/>
        <v>0.28499999999999998</v>
      </c>
      <c r="E240">
        <f t="shared" si="120"/>
        <v>0.28749999999999998</v>
      </c>
      <c r="F240">
        <f t="shared" si="131"/>
        <v>-2.5000000000000001E-3</v>
      </c>
      <c r="G240">
        <f t="shared" si="111"/>
        <v>0.20499999999999999</v>
      </c>
      <c r="H240">
        <f t="shared" si="130"/>
        <v>0.245</v>
      </c>
      <c r="I240">
        <f t="shared" si="112"/>
        <v>-0.04</v>
      </c>
      <c r="J240">
        <f t="shared" si="127"/>
        <v>0.26</v>
      </c>
      <c r="K240" s="85">
        <f t="shared" si="105"/>
        <v>0.245</v>
      </c>
      <c r="L240">
        <f t="shared" si="121"/>
        <v>1.4999999999999999E-2</v>
      </c>
      <c r="M240">
        <f t="shared" si="113"/>
        <v>0.22500000000000001</v>
      </c>
      <c r="N240">
        <f t="shared" si="117"/>
        <v>0.245</v>
      </c>
      <c r="O240">
        <f t="shared" si="125"/>
        <v>-0.02</v>
      </c>
      <c r="P240">
        <f t="shared" si="114"/>
        <v>0.22750000000000001</v>
      </c>
      <c r="Q240" s="86">
        <f>+[1]CGT_CNG!N240</f>
        <v>0.22</v>
      </c>
      <c r="R240" s="103">
        <f>+[1]CGT_CNG!O240</f>
        <v>7.4999999999999997E-3</v>
      </c>
      <c r="S240" s="103">
        <f t="shared" si="115"/>
        <v>0.17750000000000002</v>
      </c>
      <c r="T240" s="103">
        <f>[1]CGT_CNG!E240</f>
        <v>0.16500000000000001</v>
      </c>
      <c r="U240" s="103">
        <f>[1]CGT_CNG!F240</f>
        <v>1.2500000000000001E-2</v>
      </c>
      <c r="V240">
        <f t="shared" si="132"/>
        <v>-0.02</v>
      </c>
      <c r="W240">
        <v>0</v>
      </c>
      <c r="Z240">
        <f t="shared" si="116"/>
        <v>-0.02</v>
      </c>
      <c r="AA240">
        <v>0</v>
      </c>
      <c r="AB240">
        <v>0</v>
      </c>
      <c r="AC240">
        <v>0</v>
      </c>
    </row>
    <row r="241" spans="1:29" x14ac:dyDescent="0.2">
      <c r="A241" s="80">
        <v>43739</v>
      </c>
      <c r="B241" s="81">
        <f>+[1]Listen!C237</f>
        <v>0</v>
      </c>
      <c r="C241" s="10"/>
      <c r="D241">
        <f t="shared" si="101"/>
        <v>0.34250000000000003</v>
      </c>
      <c r="E241">
        <f t="shared" si="120"/>
        <v>0.34750000000000003</v>
      </c>
      <c r="F241">
        <f t="shared" si="131"/>
        <v>-5.0000000000000001E-3</v>
      </c>
      <c r="G241">
        <f t="shared" si="111"/>
        <v>0.18000000000000002</v>
      </c>
      <c r="H241">
        <f t="shared" si="130"/>
        <v>0.26500000000000001</v>
      </c>
      <c r="I241">
        <f t="shared" si="112"/>
        <v>-8.4999999999999992E-2</v>
      </c>
      <c r="J241">
        <f t="shared" si="127"/>
        <v>0.27500000000000002</v>
      </c>
      <c r="K241" s="85">
        <f t="shared" si="105"/>
        <v>0.26500000000000001</v>
      </c>
      <c r="L241">
        <f t="shared" si="121"/>
        <v>9.9999999999999985E-3</v>
      </c>
      <c r="M241">
        <f t="shared" si="113"/>
        <v>0.21000000000000002</v>
      </c>
      <c r="N241">
        <f t="shared" si="117"/>
        <v>0.26500000000000001</v>
      </c>
      <c r="O241">
        <f t="shared" si="125"/>
        <v>-5.5E-2</v>
      </c>
      <c r="P241">
        <f t="shared" si="114"/>
        <v>0.25750000000000001</v>
      </c>
      <c r="Q241" s="86">
        <f>+[1]CGT_CNG!N241</f>
        <v>0.25</v>
      </c>
      <c r="R241" s="103">
        <f>+[1]CGT_CNG!O241</f>
        <v>7.4999999999999997E-3</v>
      </c>
      <c r="S241" s="103">
        <f t="shared" si="115"/>
        <v>0.185</v>
      </c>
      <c r="T241" s="103">
        <f>[1]CGT_CNG!E241</f>
        <v>0.17249999999999999</v>
      </c>
      <c r="U241" s="103">
        <f>[1]CGT_CNG!F241</f>
        <v>1.2500000000000001E-2</v>
      </c>
      <c r="V241">
        <f t="shared" si="132"/>
        <v>-5.5E-2</v>
      </c>
      <c r="W241">
        <v>0</v>
      </c>
      <c r="Z241">
        <f t="shared" si="116"/>
        <v>-0.03</v>
      </c>
      <c r="AA241">
        <v>0</v>
      </c>
      <c r="AB241">
        <v>0</v>
      </c>
      <c r="AC241">
        <v>0</v>
      </c>
    </row>
    <row r="242" spans="1:29" x14ac:dyDescent="0.2">
      <c r="A242" s="80">
        <v>43770</v>
      </c>
      <c r="B242" s="81">
        <f>+[1]Listen!C238</f>
        <v>0</v>
      </c>
      <c r="C242" s="10"/>
      <c r="D242">
        <f t="shared" si="101"/>
        <v>0.38</v>
      </c>
      <c r="E242">
        <f t="shared" si="120"/>
        <v>0.34</v>
      </c>
      <c r="F242">
        <f t="shared" si="131"/>
        <v>0.04</v>
      </c>
      <c r="G242">
        <f t="shared" si="111"/>
        <v>0.27000000000000007</v>
      </c>
      <c r="H242">
        <f t="shared" si="130"/>
        <v>0.44000000000000006</v>
      </c>
      <c r="I242">
        <f t="shared" si="112"/>
        <v>-0.16999999999999998</v>
      </c>
      <c r="J242">
        <f t="shared" si="127"/>
        <v>0.5</v>
      </c>
      <c r="K242" s="85">
        <f t="shared" si="105"/>
        <v>0.44000000000000006</v>
      </c>
      <c r="L242">
        <f t="shared" si="121"/>
        <v>0.06</v>
      </c>
      <c r="M242">
        <f t="shared" si="113"/>
        <v>0.39000000000000007</v>
      </c>
      <c r="N242">
        <f t="shared" si="117"/>
        <v>0.44000000000000006</v>
      </c>
      <c r="O242">
        <f t="shared" si="125"/>
        <v>-0.05</v>
      </c>
      <c r="P242">
        <f t="shared" si="114"/>
        <v>0.38</v>
      </c>
      <c r="Q242">
        <f t="shared" ref="Q242:R246" si="133">E242</f>
        <v>0.34</v>
      </c>
      <c r="R242" s="107">
        <f t="shared" si="133"/>
        <v>0.04</v>
      </c>
      <c r="S242" s="107">
        <f t="shared" si="115"/>
        <v>0.38</v>
      </c>
      <c r="T242" s="107">
        <f t="shared" ref="T242:U246" si="134">E242</f>
        <v>0.34</v>
      </c>
      <c r="U242" s="107">
        <f t="shared" si="134"/>
        <v>0.04</v>
      </c>
      <c r="V242">
        <v>-0.05</v>
      </c>
      <c r="W242">
        <v>0</v>
      </c>
      <c r="Z242">
        <f t="shared" si="116"/>
        <v>-0.12</v>
      </c>
      <c r="AA242">
        <v>0</v>
      </c>
      <c r="AB242">
        <v>0</v>
      </c>
      <c r="AC242">
        <v>0</v>
      </c>
    </row>
    <row r="243" spans="1:29" x14ac:dyDescent="0.2">
      <c r="A243" s="80">
        <v>43800</v>
      </c>
      <c r="B243" s="81">
        <f>+[1]Listen!C239</f>
        <v>0</v>
      </c>
      <c r="C243" s="10"/>
      <c r="D243">
        <f t="shared" ref="D243:D306" si="135">E243+F243</f>
        <v>0.69500000000000006</v>
      </c>
      <c r="E243">
        <f t="shared" si="120"/>
        <v>0.65500000000000003</v>
      </c>
      <c r="F243">
        <f t="shared" si="131"/>
        <v>0.04</v>
      </c>
      <c r="G243">
        <f t="shared" si="111"/>
        <v>0.85</v>
      </c>
      <c r="H243">
        <f t="shared" si="130"/>
        <v>0.98</v>
      </c>
      <c r="I243">
        <f t="shared" si="112"/>
        <v>-0.13</v>
      </c>
      <c r="J243">
        <f t="shared" si="127"/>
        <v>1.0900000000000001</v>
      </c>
      <c r="K243" s="85">
        <f t="shared" si="105"/>
        <v>0.98</v>
      </c>
      <c r="L243">
        <f t="shared" ref="L243:L274" si="136">L231</f>
        <v>0.11</v>
      </c>
      <c r="M243">
        <f t="shared" si="113"/>
        <v>0.92999999999999994</v>
      </c>
      <c r="N243">
        <f t="shared" si="117"/>
        <v>0.98</v>
      </c>
      <c r="O243">
        <f t="shared" si="125"/>
        <v>-0.05</v>
      </c>
      <c r="P243">
        <f t="shared" si="114"/>
        <v>0.69500000000000006</v>
      </c>
      <c r="Q243">
        <f t="shared" si="133"/>
        <v>0.65500000000000003</v>
      </c>
      <c r="R243" s="103">
        <f t="shared" si="133"/>
        <v>0.04</v>
      </c>
      <c r="S243" s="103">
        <f t="shared" si="115"/>
        <v>0.69500000000000006</v>
      </c>
      <c r="T243" s="103">
        <f t="shared" si="134"/>
        <v>0.65500000000000003</v>
      </c>
      <c r="U243" s="103">
        <f t="shared" si="134"/>
        <v>0.04</v>
      </c>
      <c r="V243">
        <v>-0.05</v>
      </c>
      <c r="W243">
        <v>0</v>
      </c>
      <c r="Z243">
        <f t="shared" si="116"/>
        <v>-0.08</v>
      </c>
      <c r="AA243">
        <v>0</v>
      </c>
      <c r="AB243">
        <v>0</v>
      </c>
      <c r="AC243">
        <v>0</v>
      </c>
    </row>
    <row r="244" spans="1:29" x14ac:dyDescent="0.2">
      <c r="A244" s="80">
        <v>43831</v>
      </c>
      <c r="B244" s="81">
        <f>+[1]Listen!C240</f>
        <v>0</v>
      </c>
      <c r="C244" s="10"/>
      <c r="D244">
        <f t="shared" si="135"/>
        <v>0.93500000000000005</v>
      </c>
      <c r="E244">
        <f t="shared" si="120"/>
        <v>0.89500000000000002</v>
      </c>
      <c r="F244">
        <f t="shared" si="131"/>
        <v>0.04</v>
      </c>
      <c r="G244">
        <f t="shared" si="111"/>
        <v>1.35</v>
      </c>
      <c r="H244">
        <f t="shared" si="130"/>
        <v>1.6</v>
      </c>
      <c r="I244">
        <f t="shared" si="112"/>
        <v>-0.25</v>
      </c>
      <c r="J244">
        <f t="shared" si="127"/>
        <v>1.8900000000000001</v>
      </c>
      <c r="K244" s="85">
        <f t="shared" si="105"/>
        <v>1.6</v>
      </c>
      <c r="L244">
        <f t="shared" si="136"/>
        <v>0.28999999999999998</v>
      </c>
      <c r="M244">
        <f t="shared" si="113"/>
        <v>1.4000000000000001</v>
      </c>
      <c r="N244">
        <f t="shared" si="117"/>
        <v>1.6</v>
      </c>
      <c r="O244">
        <f t="shared" si="125"/>
        <v>-0.2</v>
      </c>
      <c r="P244">
        <f t="shared" si="114"/>
        <v>0.93500000000000005</v>
      </c>
      <c r="Q244">
        <f t="shared" si="133"/>
        <v>0.89500000000000002</v>
      </c>
      <c r="R244" s="103">
        <f t="shared" si="133"/>
        <v>0.04</v>
      </c>
      <c r="S244" s="103">
        <f t="shared" si="115"/>
        <v>0.93500000000000005</v>
      </c>
      <c r="T244" s="103">
        <f t="shared" si="134"/>
        <v>0.89500000000000002</v>
      </c>
      <c r="U244" s="103">
        <f t="shared" si="134"/>
        <v>0.04</v>
      </c>
      <c r="V244">
        <v>-0.2</v>
      </c>
      <c r="W244">
        <v>0</v>
      </c>
      <c r="Z244">
        <f t="shared" si="116"/>
        <v>-0.05</v>
      </c>
      <c r="AA244">
        <v>0</v>
      </c>
      <c r="AB244">
        <v>0</v>
      </c>
      <c r="AC244">
        <v>0</v>
      </c>
    </row>
    <row r="245" spans="1:29" x14ac:dyDescent="0.2">
      <c r="A245" s="80">
        <v>43862</v>
      </c>
      <c r="B245" s="81">
        <f>+[1]Listen!C241</f>
        <v>0</v>
      </c>
      <c r="C245" s="10"/>
      <c r="D245">
        <f t="shared" si="135"/>
        <v>0.91500000000000004</v>
      </c>
      <c r="E245">
        <f t="shared" si="120"/>
        <v>0.875</v>
      </c>
      <c r="F245">
        <f t="shared" si="131"/>
        <v>0.04</v>
      </c>
      <c r="G245">
        <f t="shared" si="111"/>
        <v>1.32</v>
      </c>
      <c r="H245">
        <f t="shared" si="130"/>
        <v>1.6</v>
      </c>
      <c r="I245">
        <f t="shared" si="112"/>
        <v>-0.28000000000000003</v>
      </c>
      <c r="J245">
        <f t="shared" si="127"/>
        <v>1.8900000000000001</v>
      </c>
      <c r="K245" s="85">
        <f t="shared" si="105"/>
        <v>1.6</v>
      </c>
      <c r="L245">
        <f t="shared" si="136"/>
        <v>0.28999999999999998</v>
      </c>
      <c r="M245">
        <f t="shared" si="113"/>
        <v>1.4000000000000001</v>
      </c>
      <c r="N245">
        <f t="shared" si="117"/>
        <v>1.6</v>
      </c>
      <c r="O245">
        <f t="shared" si="125"/>
        <v>-0.2</v>
      </c>
      <c r="P245">
        <f t="shared" si="114"/>
        <v>0.91500000000000004</v>
      </c>
      <c r="Q245">
        <f t="shared" si="133"/>
        <v>0.875</v>
      </c>
      <c r="R245" s="103">
        <f t="shared" si="133"/>
        <v>0.04</v>
      </c>
      <c r="S245" s="103">
        <f t="shared" si="115"/>
        <v>0.91500000000000004</v>
      </c>
      <c r="T245" s="103">
        <f t="shared" si="134"/>
        <v>0.875</v>
      </c>
      <c r="U245" s="103">
        <f t="shared" si="134"/>
        <v>0.04</v>
      </c>
      <c r="V245">
        <v>-0.2</v>
      </c>
      <c r="W245">
        <v>0</v>
      </c>
      <c r="Z245">
        <f t="shared" si="116"/>
        <v>-0.08</v>
      </c>
      <c r="AA245">
        <v>0</v>
      </c>
      <c r="AB245">
        <v>0</v>
      </c>
      <c r="AC245">
        <v>0</v>
      </c>
    </row>
    <row r="246" spans="1:29" x14ac:dyDescent="0.2">
      <c r="A246" s="80">
        <v>43891</v>
      </c>
      <c r="B246" s="81">
        <f>+[1]Listen!C242</f>
        <v>0</v>
      </c>
      <c r="C246" s="10"/>
      <c r="D246">
        <f t="shared" si="135"/>
        <v>0.45</v>
      </c>
      <c r="E246">
        <f t="shared" si="120"/>
        <v>0.41000000000000003</v>
      </c>
      <c r="F246">
        <f t="shared" si="131"/>
        <v>0.04</v>
      </c>
      <c r="G246">
        <f t="shared" si="111"/>
        <v>0.28999999999999998</v>
      </c>
      <c r="H246">
        <f t="shared" si="130"/>
        <v>0.45999999999999996</v>
      </c>
      <c r="I246">
        <f t="shared" si="112"/>
        <v>-0.16999999999999998</v>
      </c>
      <c r="J246">
        <f t="shared" si="127"/>
        <v>0.53499999999999992</v>
      </c>
      <c r="K246" s="85">
        <f t="shared" si="105"/>
        <v>0.45999999999999996</v>
      </c>
      <c r="L246">
        <f t="shared" si="136"/>
        <v>7.4999999999999997E-2</v>
      </c>
      <c r="M246">
        <f t="shared" si="113"/>
        <v>0.41</v>
      </c>
      <c r="N246">
        <f t="shared" si="117"/>
        <v>0.45999999999999996</v>
      </c>
      <c r="O246">
        <f t="shared" si="125"/>
        <v>-0.05</v>
      </c>
      <c r="P246">
        <f t="shared" si="114"/>
        <v>0.45</v>
      </c>
      <c r="Q246">
        <f t="shared" si="133"/>
        <v>0.41000000000000003</v>
      </c>
      <c r="R246" s="103">
        <f t="shared" si="133"/>
        <v>0.04</v>
      </c>
      <c r="S246" s="103">
        <f t="shared" si="115"/>
        <v>0.45</v>
      </c>
      <c r="T246" s="103">
        <f t="shared" si="134"/>
        <v>0.41000000000000003</v>
      </c>
      <c r="U246" s="103">
        <f t="shared" si="134"/>
        <v>0.04</v>
      </c>
      <c r="V246">
        <v>-0.05</v>
      </c>
      <c r="W246">
        <v>0</v>
      </c>
      <c r="Z246">
        <f t="shared" si="116"/>
        <v>-0.12</v>
      </c>
      <c r="AA246">
        <v>0</v>
      </c>
      <c r="AB246">
        <v>0</v>
      </c>
      <c r="AC246">
        <v>0</v>
      </c>
    </row>
    <row r="247" spans="1:29" x14ac:dyDescent="0.2">
      <c r="A247" s="80">
        <v>43922</v>
      </c>
      <c r="B247" s="81">
        <f>+[1]Listen!C243</f>
        <v>0</v>
      </c>
      <c r="C247" s="10"/>
      <c r="D247">
        <f t="shared" si="135"/>
        <v>0.31</v>
      </c>
      <c r="E247">
        <f t="shared" si="120"/>
        <v>0.3075</v>
      </c>
      <c r="F247">
        <f t="shared" si="131"/>
        <v>2.5000000000000001E-3</v>
      </c>
      <c r="G247">
        <f t="shared" si="111"/>
        <v>0.22000000000000006</v>
      </c>
      <c r="H247">
        <f t="shared" si="130"/>
        <v>0.30500000000000005</v>
      </c>
      <c r="I247">
        <f t="shared" si="112"/>
        <v>-8.4999999999999992E-2</v>
      </c>
      <c r="J247">
        <f t="shared" si="127"/>
        <v>0.33000000000000007</v>
      </c>
      <c r="K247" s="85">
        <f t="shared" ref="K247:K310" si="137">K235+Y247+AA247</f>
        <v>0.30500000000000005</v>
      </c>
      <c r="L247">
        <f t="shared" si="136"/>
        <v>2.5000000000000001E-2</v>
      </c>
      <c r="M247">
        <f t="shared" si="113"/>
        <v>0.26000000000000006</v>
      </c>
      <c r="N247">
        <f t="shared" si="117"/>
        <v>0.30500000000000005</v>
      </c>
      <c r="O247">
        <f t="shared" si="125"/>
        <v>-4.4999999999999998E-2</v>
      </c>
      <c r="P247">
        <f t="shared" si="114"/>
        <v>0.33250000000000002</v>
      </c>
      <c r="Q247" s="83">
        <f>+[1]CGT_CNG!N247</f>
        <v>0.32500000000000001</v>
      </c>
      <c r="R247" s="107">
        <f>+[1]CGT_CNG!O247</f>
        <v>7.4999999999999997E-3</v>
      </c>
      <c r="S247" s="107">
        <f t="shared" si="115"/>
        <v>0.1875</v>
      </c>
      <c r="T247" s="107">
        <f>[1]CGT_CNG!E247</f>
        <v>0.17</v>
      </c>
      <c r="U247" s="107">
        <f>[1]CGT_CNG!F247</f>
        <v>1.7500000000000002E-2</v>
      </c>
      <c r="V247">
        <f t="shared" ref="V247:V253" si="138">VLOOKUP(MONTH(A247),tblMthAdj,4,FALSE)</f>
        <v>-4.4999999999999998E-2</v>
      </c>
      <c r="W247">
        <v>0</v>
      </c>
      <c r="Z247">
        <f t="shared" si="116"/>
        <v>-0.04</v>
      </c>
      <c r="AA247">
        <v>0</v>
      </c>
      <c r="AB247">
        <v>0</v>
      </c>
      <c r="AC247">
        <v>0</v>
      </c>
    </row>
    <row r="248" spans="1:29" x14ac:dyDescent="0.2">
      <c r="A248" s="80">
        <v>43952</v>
      </c>
      <c r="B248" s="81">
        <f>+[1]Listen!C244</f>
        <v>0</v>
      </c>
      <c r="C248" s="10"/>
      <c r="D248">
        <f t="shared" si="135"/>
        <v>0.28999999999999998</v>
      </c>
      <c r="E248">
        <f t="shared" si="120"/>
        <v>0.28749999999999998</v>
      </c>
      <c r="F248">
        <f t="shared" si="131"/>
        <v>2.5000000000000001E-3</v>
      </c>
      <c r="G248">
        <f t="shared" si="111"/>
        <v>0.21500000000000002</v>
      </c>
      <c r="H248">
        <f t="shared" si="130"/>
        <v>0.28000000000000003</v>
      </c>
      <c r="I248">
        <f t="shared" si="112"/>
        <v>-6.5000000000000002E-2</v>
      </c>
      <c r="J248">
        <f t="shared" si="127"/>
        <v>0.30500000000000005</v>
      </c>
      <c r="K248" s="85">
        <f t="shared" si="137"/>
        <v>0.28000000000000003</v>
      </c>
      <c r="L248">
        <f t="shared" si="136"/>
        <v>2.5000000000000001E-2</v>
      </c>
      <c r="M248">
        <f t="shared" si="113"/>
        <v>0.24500000000000002</v>
      </c>
      <c r="N248">
        <f t="shared" si="117"/>
        <v>0.28000000000000003</v>
      </c>
      <c r="O248">
        <f t="shared" si="125"/>
        <v>-3.5000000000000003E-2</v>
      </c>
      <c r="P248">
        <f t="shared" si="114"/>
        <v>0.22750000000000001</v>
      </c>
      <c r="Q248" s="86">
        <f>+[1]CGT_CNG!N248</f>
        <v>0.22</v>
      </c>
      <c r="R248" s="103">
        <f>+[1]CGT_CNG!O248</f>
        <v>7.4999999999999997E-3</v>
      </c>
      <c r="S248" s="103">
        <f t="shared" si="115"/>
        <v>0.17500000000000002</v>
      </c>
      <c r="T248" s="103">
        <f>[1]CGT_CNG!E248</f>
        <v>0.16500000000000001</v>
      </c>
      <c r="U248" s="103">
        <f>[1]CGT_CNG!F248</f>
        <v>0.01</v>
      </c>
      <c r="V248">
        <f t="shared" si="138"/>
        <v>-3.5000000000000003E-2</v>
      </c>
      <c r="W248">
        <v>0</v>
      </c>
      <c r="Z248">
        <f t="shared" si="116"/>
        <v>-0.03</v>
      </c>
      <c r="AA248">
        <v>0</v>
      </c>
      <c r="AB248">
        <v>0</v>
      </c>
      <c r="AC248">
        <v>0</v>
      </c>
    </row>
    <row r="249" spans="1:29" x14ac:dyDescent="0.2">
      <c r="A249" s="80">
        <v>43983</v>
      </c>
      <c r="B249" s="81">
        <f>+[1]Listen!C245</f>
        <v>0</v>
      </c>
      <c r="C249" s="10"/>
      <c r="D249">
        <f t="shared" si="135"/>
        <v>0.29499999999999998</v>
      </c>
      <c r="E249">
        <f t="shared" si="120"/>
        <v>0.29749999999999999</v>
      </c>
      <c r="F249">
        <f t="shared" si="131"/>
        <v>-2.5000000000000001E-3</v>
      </c>
      <c r="G249">
        <f t="shared" si="111"/>
        <v>0.21000000000000002</v>
      </c>
      <c r="H249">
        <f t="shared" si="130"/>
        <v>0.26500000000000001</v>
      </c>
      <c r="I249">
        <f t="shared" si="112"/>
        <v>-5.5000000000000007E-2</v>
      </c>
      <c r="J249">
        <f t="shared" si="127"/>
        <v>0.29000000000000004</v>
      </c>
      <c r="K249" s="85">
        <f t="shared" si="137"/>
        <v>0.26500000000000001</v>
      </c>
      <c r="L249">
        <f t="shared" si="136"/>
        <v>2.5000000000000001E-2</v>
      </c>
      <c r="M249">
        <f t="shared" si="113"/>
        <v>0.23</v>
      </c>
      <c r="N249">
        <f t="shared" si="117"/>
        <v>0.26500000000000001</v>
      </c>
      <c r="O249">
        <f t="shared" si="125"/>
        <v>-3.5000000000000003E-2</v>
      </c>
      <c r="P249">
        <f t="shared" si="114"/>
        <v>0.25750000000000001</v>
      </c>
      <c r="Q249" s="86">
        <f>+[1]CGT_CNG!N249</f>
        <v>0.25</v>
      </c>
      <c r="R249" s="103">
        <f>+[1]CGT_CNG!O249</f>
        <v>7.4999999999999997E-3</v>
      </c>
      <c r="S249" s="103">
        <f t="shared" si="115"/>
        <v>0.18250000000000002</v>
      </c>
      <c r="T249" s="103">
        <f>[1]CGT_CNG!E249</f>
        <v>0.17</v>
      </c>
      <c r="U249" s="103">
        <f>[1]CGT_CNG!F249</f>
        <v>1.2500000000000001E-2</v>
      </c>
      <c r="V249">
        <f t="shared" si="138"/>
        <v>-3.5000000000000003E-2</v>
      </c>
      <c r="W249">
        <v>0</v>
      </c>
      <c r="Z249">
        <f t="shared" si="116"/>
        <v>-0.02</v>
      </c>
      <c r="AA249">
        <v>0</v>
      </c>
      <c r="AB249">
        <v>0</v>
      </c>
      <c r="AC249">
        <v>0</v>
      </c>
    </row>
    <row r="250" spans="1:29" x14ac:dyDescent="0.2">
      <c r="A250" s="80">
        <v>44013</v>
      </c>
      <c r="B250" s="81">
        <f>+[1]Listen!C246</f>
        <v>0</v>
      </c>
      <c r="C250" s="10"/>
      <c r="D250">
        <f t="shared" si="135"/>
        <v>0.31</v>
      </c>
      <c r="E250">
        <f t="shared" si="120"/>
        <v>0.3125</v>
      </c>
      <c r="F250">
        <f t="shared" si="131"/>
        <v>-2.5000000000000001E-3</v>
      </c>
      <c r="G250">
        <f t="shared" si="111"/>
        <v>0.315</v>
      </c>
      <c r="H250">
        <f t="shared" si="130"/>
        <v>0.33500000000000002</v>
      </c>
      <c r="I250">
        <f t="shared" si="112"/>
        <v>-0.02</v>
      </c>
      <c r="J250">
        <f t="shared" si="127"/>
        <v>0.36000000000000004</v>
      </c>
      <c r="K250" s="85">
        <f t="shared" si="137"/>
        <v>0.33500000000000002</v>
      </c>
      <c r="L250">
        <f t="shared" si="136"/>
        <v>2.5000000000000001E-2</v>
      </c>
      <c r="M250">
        <f t="shared" si="113"/>
        <v>0.315</v>
      </c>
      <c r="N250">
        <f t="shared" si="117"/>
        <v>0.33500000000000002</v>
      </c>
      <c r="O250">
        <f t="shared" si="125"/>
        <v>-0.02</v>
      </c>
      <c r="P250">
        <f t="shared" si="114"/>
        <v>0.26750000000000002</v>
      </c>
      <c r="Q250" s="86">
        <f>+[1]CGT_CNG!N250</f>
        <v>0.26</v>
      </c>
      <c r="R250" s="103">
        <f>+[1]CGT_CNG!O250</f>
        <v>7.4999999999999997E-3</v>
      </c>
      <c r="S250" s="103">
        <f t="shared" si="115"/>
        <v>0.1875</v>
      </c>
      <c r="T250" s="103">
        <f>[1]CGT_CNG!E250</f>
        <v>0.17499999999999999</v>
      </c>
      <c r="U250" s="103">
        <f>[1]CGT_CNG!F250</f>
        <v>1.2500000000000001E-2</v>
      </c>
      <c r="V250">
        <f t="shared" si="138"/>
        <v>-0.02</v>
      </c>
      <c r="W250">
        <v>0</v>
      </c>
      <c r="Z250">
        <f t="shared" si="116"/>
        <v>0</v>
      </c>
      <c r="AA250">
        <v>0</v>
      </c>
      <c r="AB250">
        <v>0</v>
      </c>
      <c r="AC250">
        <v>0</v>
      </c>
    </row>
    <row r="251" spans="1:29" x14ac:dyDescent="0.2">
      <c r="A251" s="80">
        <v>44044</v>
      </c>
      <c r="B251" s="81">
        <f>+[1]Listen!C247</f>
        <v>0</v>
      </c>
      <c r="C251" s="10"/>
      <c r="D251">
        <f t="shared" si="135"/>
        <v>0.31</v>
      </c>
      <c r="E251">
        <f t="shared" si="120"/>
        <v>0.3125</v>
      </c>
      <c r="F251">
        <f t="shared" si="131"/>
        <v>-2.5000000000000001E-3</v>
      </c>
      <c r="G251">
        <f t="shared" si="111"/>
        <v>0.315</v>
      </c>
      <c r="H251">
        <f t="shared" si="130"/>
        <v>0.33500000000000002</v>
      </c>
      <c r="I251">
        <f t="shared" si="112"/>
        <v>-0.02</v>
      </c>
      <c r="J251">
        <f t="shared" si="127"/>
        <v>0.35000000000000003</v>
      </c>
      <c r="K251" s="85">
        <f t="shared" si="137"/>
        <v>0.33500000000000002</v>
      </c>
      <c r="L251">
        <f t="shared" si="136"/>
        <v>1.4999999999999999E-2</v>
      </c>
      <c r="M251">
        <f t="shared" si="113"/>
        <v>0.315</v>
      </c>
      <c r="N251">
        <f t="shared" si="117"/>
        <v>0.33500000000000002</v>
      </c>
      <c r="O251">
        <f t="shared" si="125"/>
        <v>-0.02</v>
      </c>
      <c r="P251">
        <f t="shared" si="114"/>
        <v>0.26750000000000002</v>
      </c>
      <c r="Q251" s="86">
        <f>+[1]CGT_CNG!N251</f>
        <v>0.26</v>
      </c>
      <c r="R251" s="103">
        <f>+[1]CGT_CNG!O251</f>
        <v>7.4999999999999997E-3</v>
      </c>
      <c r="S251" s="103">
        <f t="shared" si="115"/>
        <v>0.1875</v>
      </c>
      <c r="T251" s="103">
        <f>[1]CGT_CNG!E251</f>
        <v>0.17499999999999999</v>
      </c>
      <c r="U251" s="103">
        <f>[1]CGT_CNG!F251</f>
        <v>1.2500000000000001E-2</v>
      </c>
      <c r="V251">
        <f t="shared" si="138"/>
        <v>-0.02</v>
      </c>
      <c r="W251">
        <v>0</v>
      </c>
      <c r="Z251">
        <f t="shared" si="116"/>
        <v>0</v>
      </c>
      <c r="AA251">
        <v>0</v>
      </c>
      <c r="AB251">
        <v>0</v>
      </c>
      <c r="AC251">
        <v>0</v>
      </c>
    </row>
    <row r="252" spans="1:29" x14ac:dyDescent="0.2">
      <c r="A252" s="80">
        <v>44075</v>
      </c>
      <c r="B252" s="81">
        <f>+[1]Listen!C248</f>
        <v>0</v>
      </c>
      <c r="C252" s="10"/>
      <c r="D252">
        <f t="shared" si="135"/>
        <v>0.28499999999999998</v>
      </c>
      <c r="E252">
        <f t="shared" si="120"/>
        <v>0.28749999999999998</v>
      </c>
      <c r="F252">
        <f t="shared" si="131"/>
        <v>-2.5000000000000001E-3</v>
      </c>
      <c r="G252">
        <f t="shared" si="111"/>
        <v>0.20499999999999999</v>
      </c>
      <c r="H252">
        <f t="shared" si="130"/>
        <v>0.245</v>
      </c>
      <c r="I252">
        <f t="shared" si="112"/>
        <v>-0.04</v>
      </c>
      <c r="J252">
        <f t="shared" si="127"/>
        <v>0.26</v>
      </c>
      <c r="K252" s="85">
        <f t="shared" si="137"/>
        <v>0.245</v>
      </c>
      <c r="L252">
        <f t="shared" si="136"/>
        <v>1.4999999999999999E-2</v>
      </c>
      <c r="M252">
        <f t="shared" si="113"/>
        <v>0.22500000000000001</v>
      </c>
      <c r="N252">
        <f t="shared" si="117"/>
        <v>0.245</v>
      </c>
      <c r="O252">
        <f t="shared" si="125"/>
        <v>-0.02</v>
      </c>
      <c r="P252">
        <f t="shared" si="114"/>
        <v>0.22750000000000001</v>
      </c>
      <c r="Q252" s="86">
        <f>+[1]CGT_CNG!N252</f>
        <v>0.22</v>
      </c>
      <c r="R252" s="103">
        <f>+[1]CGT_CNG!O252</f>
        <v>7.4999999999999997E-3</v>
      </c>
      <c r="S252" s="103">
        <f t="shared" si="115"/>
        <v>0.17750000000000002</v>
      </c>
      <c r="T252" s="103">
        <f>[1]CGT_CNG!E252</f>
        <v>0.16500000000000001</v>
      </c>
      <c r="U252" s="103">
        <f>[1]CGT_CNG!F252</f>
        <v>1.2500000000000001E-2</v>
      </c>
      <c r="V252">
        <f t="shared" si="138"/>
        <v>-0.02</v>
      </c>
      <c r="W252">
        <v>0</v>
      </c>
      <c r="Z252">
        <f t="shared" si="116"/>
        <v>-0.02</v>
      </c>
      <c r="AA252">
        <v>0</v>
      </c>
      <c r="AB252">
        <v>0</v>
      </c>
      <c r="AC252">
        <v>0</v>
      </c>
    </row>
    <row r="253" spans="1:29" x14ac:dyDescent="0.2">
      <c r="A253" s="80">
        <v>44105</v>
      </c>
      <c r="B253" s="81">
        <f>+[1]Listen!C249</f>
        <v>0</v>
      </c>
      <c r="C253" s="10"/>
      <c r="D253">
        <f t="shared" si="135"/>
        <v>0.34250000000000003</v>
      </c>
      <c r="E253">
        <f t="shared" si="120"/>
        <v>0.34750000000000003</v>
      </c>
      <c r="F253">
        <f t="shared" si="131"/>
        <v>-5.0000000000000001E-3</v>
      </c>
      <c r="G253">
        <f t="shared" si="111"/>
        <v>0.18000000000000002</v>
      </c>
      <c r="H253">
        <f t="shared" si="130"/>
        <v>0.26500000000000001</v>
      </c>
      <c r="I253">
        <f t="shared" si="112"/>
        <v>-8.4999999999999992E-2</v>
      </c>
      <c r="J253">
        <f t="shared" si="127"/>
        <v>0.27500000000000002</v>
      </c>
      <c r="K253" s="85">
        <f t="shared" si="137"/>
        <v>0.26500000000000001</v>
      </c>
      <c r="L253">
        <f t="shared" si="136"/>
        <v>9.9999999999999985E-3</v>
      </c>
      <c r="M253">
        <f t="shared" si="113"/>
        <v>0.21000000000000002</v>
      </c>
      <c r="N253">
        <f t="shared" si="117"/>
        <v>0.26500000000000001</v>
      </c>
      <c r="O253">
        <f t="shared" si="125"/>
        <v>-5.5E-2</v>
      </c>
      <c r="P253">
        <f t="shared" si="114"/>
        <v>0.25750000000000001</v>
      </c>
      <c r="Q253" s="86">
        <f>+[1]CGT_CNG!N253</f>
        <v>0.25</v>
      </c>
      <c r="R253" s="103">
        <f>+[1]CGT_CNG!O253</f>
        <v>7.4999999999999997E-3</v>
      </c>
      <c r="S253" s="103">
        <f t="shared" si="115"/>
        <v>0.185</v>
      </c>
      <c r="T253" s="103">
        <f>[1]CGT_CNG!E253</f>
        <v>0.17249999999999999</v>
      </c>
      <c r="U253" s="103">
        <f>[1]CGT_CNG!F253</f>
        <v>1.2500000000000001E-2</v>
      </c>
      <c r="V253">
        <f t="shared" si="138"/>
        <v>-5.5E-2</v>
      </c>
      <c r="W253">
        <v>0</v>
      </c>
      <c r="Z253">
        <f t="shared" si="116"/>
        <v>-0.03</v>
      </c>
      <c r="AA253">
        <v>0</v>
      </c>
      <c r="AB253">
        <v>0</v>
      </c>
      <c r="AC253">
        <v>0</v>
      </c>
    </row>
    <row r="254" spans="1:29" x14ac:dyDescent="0.2">
      <c r="A254" s="80">
        <v>44136</v>
      </c>
      <c r="B254" s="81">
        <f>+[1]Listen!C250</f>
        <v>0</v>
      </c>
      <c r="C254" s="10"/>
      <c r="D254">
        <f t="shared" si="135"/>
        <v>0.38</v>
      </c>
      <c r="E254">
        <f t="shared" si="120"/>
        <v>0.34</v>
      </c>
      <c r="F254">
        <f t="shared" si="131"/>
        <v>0.04</v>
      </c>
      <c r="G254">
        <f t="shared" si="111"/>
        <v>0.27000000000000007</v>
      </c>
      <c r="H254">
        <f t="shared" si="130"/>
        <v>0.44000000000000006</v>
      </c>
      <c r="I254">
        <f t="shared" si="112"/>
        <v>-0.16999999999999998</v>
      </c>
      <c r="J254">
        <f t="shared" si="127"/>
        <v>0.5</v>
      </c>
      <c r="K254" s="85">
        <f t="shared" si="137"/>
        <v>0.44000000000000006</v>
      </c>
      <c r="L254">
        <f t="shared" si="136"/>
        <v>0.06</v>
      </c>
      <c r="M254">
        <f t="shared" si="113"/>
        <v>0.39000000000000007</v>
      </c>
      <c r="N254">
        <f t="shared" si="117"/>
        <v>0.44000000000000006</v>
      </c>
      <c r="O254">
        <f t="shared" si="125"/>
        <v>-0.05</v>
      </c>
      <c r="P254">
        <f t="shared" si="114"/>
        <v>0.38</v>
      </c>
      <c r="Q254">
        <f t="shared" ref="Q254:R258" si="139">E254</f>
        <v>0.34</v>
      </c>
      <c r="R254" s="107">
        <f t="shared" si="139"/>
        <v>0.04</v>
      </c>
      <c r="S254" s="107">
        <f t="shared" si="115"/>
        <v>0.38</v>
      </c>
      <c r="T254" s="107">
        <f>E254</f>
        <v>0.34</v>
      </c>
      <c r="U254" s="107">
        <f>F254</f>
        <v>0.04</v>
      </c>
      <c r="V254">
        <v>-0.05</v>
      </c>
      <c r="W254">
        <v>0</v>
      </c>
      <c r="Z254">
        <f t="shared" si="116"/>
        <v>-0.12</v>
      </c>
      <c r="AA254">
        <v>0</v>
      </c>
      <c r="AB254">
        <v>0</v>
      </c>
      <c r="AC254">
        <v>0</v>
      </c>
    </row>
    <row r="255" spans="1:29" x14ac:dyDescent="0.2">
      <c r="A255" s="80">
        <v>44166</v>
      </c>
      <c r="B255" s="81">
        <f>+[1]Listen!C251</f>
        <v>0</v>
      </c>
      <c r="C255" s="10"/>
      <c r="D255">
        <f t="shared" si="135"/>
        <v>0.69500000000000006</v>
      </c>
      <c r="E255">
        <f t="shared" si="120"/>
        <v>0.65500000000000003</v>
      </c>
      <c r="F255">
        <f t="shared" si="131"/>
        <v>0.04</v>
      </c>
      <c r="G255">
        <f t="shared" si="111"/>
        <v>0.85</v>
      </c>
      <c r="H255">
        <f t="shared" si="130"/>
        <v>0.98</v>
      </c>
      <c r="I255">
        <f t="shared" si="112"/>
        <v>-0.13</v>
      </c>
      <c r="J255">
        <f t="shared" si="127"/>
        <v>1.0900000000000001</v>
      </c>
      <c r="K255" s="85">
        <f t="shared" si="137"/>
        <v>0.98</v>
      </c>
      <c r="L255">
        <f t="shared" si="136"/>
        <v>0.11</v>
      </c>
      <c r="M255">
        <f t="shared" si="113"/>
        <v>0.92999999999999994</v>
      </c>
      <c r="N255">
        <f t="shared" si="117"/>
        <v>0.98</v>
      </c>
      <c r="O255">
        <f t="shared" si="125"/>
        <v>-0.05</v>
      </c>
      <c r="P255">
        <f t="shared" si="114"/>
        <v>0.69500000000000006</v>
      </c>
      <c r="Q255">
        <f t="shared" si="139"/>
        <v>0.65500000000000003</v>
      </c>
      <c r="R255" s="103">
        <f t="shared" si="139"/>
        <v>0.04</v>
      </c>
      <c r="S255" s="103"/>
      <c r="T255" s="103"/>
      <c r="U255" s="103"/>
      <c r="V255">
        <v>-0.05</v>
      </c>
      <c r="W255">
        <v>0</v>
      </c>
      <c r="Z255">
        <f t="shared" si="116"/>
        <v>-0.08</v>
      </c>
      <c r="AA255">
        <v>0</v>
      </c>
      <c r="AB255">
        <v>0</v>
      </c>
      <c r="AC255">
        <v>0</v>
      </c>
    </row>
    <row r="256" spans="1:29" x14ac:dyDescent="0.2">
      <c r="A256" s="80">
        <v>44197</v>
      </c>
      <c r="B256" s="81">
        <f>+[1]Listen!C252</f>
        <v>0</v>
      </c>
      <c r="C256" s="10"/>
      <c r="D256">
        <f t="shared" si="135"/>
        <v>0.93500000000000005</v>
      </c>
      <c r="E256">
        <f t="shared" si="120"/>
        <v>0.89500000000000002</v>
      </c>
      <c r="F256">
        <f t="shared" si="131"/>
        <v>0.04</v>
      </c>
      <c r="G256">
        <f t="shared" si="111"/>
        <v>1.35</v>
      </c>
      <c r="H256">
        <f t="shared" si="130"/>
        <v>1.6</v>
      </c>
      <c r="I256">
        <f t="shared" si="112"/>
        <v>-0.25</v>
      </c>
      <c r="J256">
        <f t="shared" si="127"/>
        <v>1.8900000000000001</v>
      </c>
      <c r="K256" s="85">
        <f t="shared" si="137"/>
        <v>1.6</v>
      </c>
      <c r="L256">
        <f t="shared" si="136"/>
        <v>0.28999999999999998</v>
      </c>
      <c r="M256">
        <f t="shared" si="113"/>
        <v>1.4000000000000001</v>
      </c>
      <c r="N256">
        <f t="shared" si="117"/>
        <v>1.6</v>
      </c>
      <c r="O256">
        <f t="shared" si="125"/>
        <v>-0.2</v>
      </c>
      <c r="P256">
        <f t="shared" si="114"/>
        <v>0.93500000000000005</v>
      </c>
      <c r="Q256">
        <f t="shared" si="139"/>
        <v>0.89500000000000002</v>
      </c>
      <c r="R256" s="103">
        <f t="shared" si="139"/>
        <v>0.04</v>
      </c>
      <c r="S256" s="103"/>
      <c r="T256" s="103"/>
      <c r="U256" s="103"/>
      <c r="V256">
        <v>-0.2</v>
      </c>
      <c r="W256">
        <v>0</v>
      </c>
      <c r="Z256">
        <f t="shared" si="116"/>
        <v>-0.05</v>
      </c>
      <c r="AA256">
        <v>0</v>
      </c>
      <c r="AB256">
        <v>0</v>
      </c>
      <c r="AC256">
        <v>0</v>
      </c>
    </row>
    <row r="257" spans="1:29" x14ac:dyDescent="0.2">
      <c r="A257" s="80">
        <v>44228</v>
      </c>
      <c r="B257" s="81">
        <f>+[1]Listen!C253</f>
        <v>0</v>
      </c>
      <c r="C257" s="85"/>
      <c r="D257">
        <f t="shared" si="135"/>
        <v>0.91500000000000004</v>
      </c>
      <c r="E257">
        <f t="shared" si="120"/>
        <v>0.875</v>
      </c>
      <c r="F257">
        <f t="shared" si="131"/>
        <v>0.04</v>
      </c>
      <c r="G257">
        <f t="shared" si="111"/>
        <v>1.32</v>
      </c>
      <c r="H257">
        <f t="shared" si="130"/>
        <v>1.6</v>
      </c>
      <c r="I257">
        <f t="shared" si="112"/>
        <v>-0.28000000000000003</v>
      </c>
      <c r="J257">
        <f t="shared" si="127"/>
        <v>1.8900000000000001</v>
      </c>
      <c r="K257" s="85">
        <f t="shared" si="137"/>
        <v>1.6</v>
      </c>
      <c r="L257">
        <f t="shared" si="136"/>
        <v>0.28999999999999998</v>
      </c>
      <c r="M257">
        <f t="shared" si="113"/>
        <v>1.4000000000000001</v>
      </c>
      <c r="N257">
        <f t="shared" si="117"/>
        <v>1.6</v>
      </c>
      <c r="O257">
        <f t="shared" si="125"/>
        <v>-0.2</v>
      </c>
      <c r="P257">
        <f t="shared" si="114"/>
        <v>0.91500000000000004</v>
      </c>
      <c r="Q257">
        <f t="shared" si="139"/>
        <v>0.875</v>
      </c>
      <c r="R257" s="103">
        <f t="shared" si="139"/>
        <v>0.04</v>
      </c>
      <c r="S257" s="103"/>
      <c r="T257" s="103"/>
      <c r="U257" s="103"/>
      <c r="V257">
        <v>-0.2</v>
      </c>
      <c r="W257">
        <v>0</v>
      </c>
      <c r="Z257">
        <f t="shared" si="116"/>
        <v>-0.08</v>
      </c>
      <c r="AA257">
        <v>0</v>
      </c>
      <c r="AB257">
        <v>0</v>
      </c>
      <c r="AC257">
        <v>0</v>
      </c>
    </row>
    <row r="258" spans="1:29" x14ac:dyDescent="0.2">
      <c r="A258" s="80">
        <v>44256</v>
      </c>
      <c r="B258" s="81">
        <f>+[1]Listen!C254</f>
        <v>0</v>
      </c>
      <c r="C258" s="85"/>
      <c r="D258">
        <f t="shared" si="135"/>
        <v>0.45</v>
      </c>
      <c r="E258">
        <f t="shared" si="120"/>
        <v>0.41000000000000003</v>
      </c>
      <c r="F258">
        <f t="shared" si="131"/>
        <v>0.04</v>
      </c>
      <c r="G258">
        <f t="shared" si="111"/>
        <v>0.28999999999999998</v>
      </c>
      <c r="H258">
        <f t="shared" si="130"/>
        <v>0.45999999999999996</v>
      </c>
      <c r="I258">
        <f t="shared" si="112"/>
        <v>-0.16999999999999998</v>
      </c>
      <c r="J258">
        <f t="shared" si="127"/>
        <v>0.53499999999999992</v>
      </c>
      <c r="K258" s="85">
        <f t="shared" si="137"/>
        <v>0.45999999999999996</v>
      </c>
      <c r="L258">
        <f t="shared" si="136"/>
        <v>7.4999999999999997E-2</v>
      </c>
      <c r="M258">
        <f t="shared" si="113"/>
        <v>0.41</v>
      </c>
      <c r="N258">
        <f t="shared" si="117"/>
        <v>0.45999999999999996</v>
      </c>
      <c r="O258">
        <f t="shared" si="125"/>
        <v>-0.05</v>
      </c>
      <c r="P258">
        <f t="shared" si="114"/>
        <v>0.45</v>
      </c>
      <c r="Q258">
        <f t="shared" si="139"/>
        <v>0.41000000000000003</v>
      </c>
      <c r="R258" s="103">
        <f t="shared" si="139"/>
        <v>0.04</v>
      </c>
      <c r="S258" s="103"/>
      <c r="T258" s="103"/>
      <c r="U258" s="103"/>
      <c r="V258">
        <v>-0.05</v>
      </c>
      <c r="W258">
        <v>0</v>
      </c>
      <c r="Z258">
        <f t="shared" si="116"/>
        <v>-0.12</v>
      </c>
      <c r="AA258">
        <v>0</v>
      </c>
      <c r="AB258">
        <v>0</v>
      </c>
      <c r="AC258">
        <v>0</v>
      </c>
    </row>
    <row r="259" spans="1:29" x14ac:dyDescent="0.2">
      <c r="A259" s="80">
        <v>44287</v>
      </c>
      <c r="B259" s="81">
        <f>+[1]Listen!C255</f>
        <v>0</v>
      </c>
      <c r="C259" s="85"/>
      <c r="D259">
        <f t="shared" si="135"/>
        <v>0.31</v>
      </c>
      <c r="E259">
        <f t="shared" si="120"/>
        <v>0.3075</v>
      </c>
      <c r="F259">
        <f t="shared" si="131"/>
        <v>2.5000000000000001E-3</v>
      </c>
      <c r="G259">
        <f t="shared" si="111"/>
        <v>0.22000000000000006</v>
      </c>
      <c r="H259">
        <f t="shared" si="130"/>
        <v>0.30500000000000005</v>
      </c>
      <c r="I259">
        <f t="shared" si="112"/>
        <v>-8.4999999999999992E-2</v>
      </c>
      <c r="J259">
        <f t="shared" si="127"/>
        <v>0.33000000000000007</v>
      </c>
      <c r="K259" s="85">
        <f t="shared" si="137"/>
        <v>0.30500000000000005</v>
      </c>
      <c r="L259">
        <f t="shared" si="136"/>
        <v>2.5000000000000001E-2</v>
      </c>
      <c r="M259">
        <f t="shared" si="113"/>
        <v>0.26000000000000006</v>
      </c>
      <c r="N259">
        <f t="shared" si="117"/>
        <v>0.30500000000000005</v>
      </c>
      <c r="O259">
        <f t="shared" si="125"/>
        <v>-4.4999999999999998E-2</v>
      </c>
      <c r="P259">
        <f t="shared" si="114"/>
        <v>0.33250000000000002</v>
      </c>
      <c r="Q259" s="83">
        <f>+[1]CGT_CNG!N259</f>
        <v>0.32500000000000001</v>
      </c>
      <c r="R259" s="107">
        <f>+[1]CGT_CNG!O259</f>
        <v>7.4999999999999997E-3</v>
      </c>
      <c r="S259" s="107"/>
      <c r="T259" s="107"/>
      <c r="U259" s="107"/>
      <c r="V259">
        <f t="shared" ref="V259:V265" si="140">VLOOKUP(MONTH(A259),tblMthAdj,4,FALSE)</f>
        <v>-4.4999999999999998E-2</v>
      </c>
      <c r="W259">
        <v>0</v>
      </c>
      <c r="Z259">
        <f t="shared" si="116"/>
        <v>-0.04</v>
      </c>
      <c r="AA259">
        <v>0</v>
      </c>
      <c r="AB259">
        <v>0</v>
      </c>
      <c r="AC259">
        <v>0</v>
      </c>
    </row>
    <row r="260" spans="1:29" x14ac:dyDescent="0.2">
      <c r="A260" s="80">
        <v>44317</v>
      </c>
      <c r="B260" s="81">
        <f>+[1]Listen!C256</f>
        <v>0</v>
      </c>
      <c r="C260" s="85"/>
      <c r="D260">
        <f t="shared" si="135"/>
        <v>0.28999999999999998</v>
      </c>
      <c r="E260">
        <f t="shared" si="120"/>
        <v>0.28749999999999998</v>
      </c>
      <c r="F260">
        <f t="shared" si="131"/>
        <v>2.5000000000000001E-3</v>
      </c>
      <c r="G260">
        <f t="shared" si="111"/>
        <v>0.21500000000000002</v>
      </c>
      <c r="H260">
        <f t="shared" si="130"/>
        <v>0.28000000000000003</v>
      </c>
      <c r="I260">
        <f t="shared" si="112"/>
        <v>-6.5000000000000002E-2</v>
      </c>
      <c r="J260">
        <f t="shared" si="127"/>
        <v>0.30500000000000005</v>
      </c>
      <c r="K260" s="85">
        <f t="shared" si="137"/>
        <v>0.28000000000000003</v>
      </c>
      <c r="L260">
        <f t="shared" si="136"/>
        <v>2.5000000000000001E-2</v>
      </c>
      <c r="M260">
        <f t="shared" si="113"/>
        <v>0.24500000000000002</v>
      </c>
      <c r="N260">
        <f t="shared" si="117"/>
        <v>0.28000000000000003</v>
      </c>
      <c r="O260">
        <f t="shared" si="125"/>
        <v>-3.5000000000000003E-2</v>
      </c>
      <c r="P260">
        <f t="shared" si="114"/>
        <v>0.22750000000000001</v>
      </c>
      <c r="Q260" s="86">
        <f>+[1]CGT_CNG!N260</f>
        <v>0.22</v>
      </c>
      <c r="R260" s="103">
        <f>+[1]CGT_CNG!O260</f>
        <v>7.4999999999999997E-3</v>
      </c>
      <c r="S260" s="103"/>
      <c r="T260" s="103"/>
      <c r="U260" s="103"/>
      <c r="V260">
        <f t="shared" si="140"/>
        <v>-3.5000000000000003E-2</v>
      </c>
      <c r="W260">
        <v>0</v>
      </c>
      <c r="Z260">
        <f t="shared" si="116"/>
        <v>-0.03</v>
      </c>
      <c r="AA260">
        <v>0</v>
      </c>
      <c r="AB260">
        <v>0</v>
      </c>
      <c r="AC260">
        <v>0</v>
      </c>
    </row>
    <row r="261" spans="1:29" x14ac:dyDescent="0.2">
      <c r="A261" s="80">
        <v>44348</v>
      </c>
      <c r="B261" s="81">
        <f>+[1]Listen!C257</f>
        <v>0</v>
      </c>
      <c r="C261" s="85"/>
      <c r="D261">
        <f t="shared" si="135"/>
        <v>0.29499999999999998</v>
      </c>
      <c r="E261">
        <f t="shared" si="120"/>
        <v>0.29749999999999999</v>
      </c>
      <c r="F261">
        <f t="shared" si="131"/>
        <v>-2.5000000000000001E-3</v>
      </c>
      <c r="G261">
        <f t="shared" si="111"/>
        <v>0.21000000000000002</v>
      </c>
      <c r="H261">
        <f t="shared" si="130"/>
        <v>0.26500000000000001</v>
      </c>
      <c r="I261">
        <f t="shared" si="112"/>
        <v>-5.5000000000000007E-2</v>
      </c>
      <c r="J261">
        <f t="shared" si="127"/>
        <v>0.29000000000000004</v>
      </c>
      <c r="K261" s="85">
        <f t="shared" si="137"/>
        <v>0.26500000000000001</v>
      </c>
      <c r="L261">
        <f t="shared" si="136"/>
        <v>2.5000000000000001E-2</v>
      </c>
      <c r="M261">
        <f t="shared" si="113"/>
        <v>0.23</v>
      </c>
      <c r="N261">
        <f t="shared" si="117"/>
        <v>0.26500000000000001</v>
      </c>
      <c r="O261">
        <f t="shared" si="125"/>
        <v>-3.5000000000000003E-2</v>
      </c>
      <c r="P261">
        <f t="shared" si="114"/>
        <v>0.25750000000000001</v>
      </c>
      <c r="Q261" s="86">
        <f>+[1]CGT_CNG!N261</f>
        <v>0.25</v>
      </c>
      <c r="R261" s="103">
        <f>+[1]CGT_CNG!O261</f>
        <v>7.4999999999999997E-3</v>
      </c>
      <c r="S261" s="103"/>
      <c r="T261" s="103"/>
      <c r="U261" s="103"/>
      <c r="V261">
        <f t="shared" si="140"/>
        <v>-3.5000000000000003E-2</v>
      </c>
      <c r="W261">
        <v>0</v>
      </c>
      <c r="Z261">
        <f t="shared" si="116"/>
        <v>-0.02</v>
      </c>
      <c r="AA261">
        <v>0</v>
      </c>
      <c r="AB261">
        <v>0</v>
      </c>
      <c r="AC261">
        <v>0</v>
      </c>
    </row>
    <row r="262" spans="1:29" x14ac:dyDescent="0.2">
      <c r="A262" s="80">
        <v>44378</v>
      </c>
      <c r="B262" s="81">
        <f>+[1]Listen!C258</f>
        <v>0</v>
      </c>
      <c r="C262" s="85"/>
      <c r="D262">
        <f t="shared" si="135"/>
        <v>0.31</v>
      </c>
      <c r="E262">
        <f t="shared" si="120"/>
        <v>0.3125</v>
      </c>
      <c r="F262">
        <f t="shared" si="131"/>
        <v>-2.5000000000000001E-3</v>
      </c>
      <c r="G262">
        <f t="shared" si="111"/>
        <v>0.315</v>
      </c>
      <c r="H262">
        <f t="shared" si="130"/>
        <v>0.33500000000000002</v>
      </c>
      <c r="I262">
        <f t="shared" si="112"/>
        <v>-0.02</v>
      </c>
      <c r="J262">
        <f t="shared" ref="J262:J293" si="141">K262+L262</f>
        <v>0.36000000000000004</v>
      </c>
      <c r="K262" s="85">
        <f t="shared" si="137"/>
        <v>0.33500000000000002</v>
      </c>
      <c r="L262">
        <f t="shared" si="136"/>
        <v>2.5000000000000001E-2</v>
      </c>
      <c r="M262">
        <f t="shared" si="113"/>
        <v>0.315</v>
      </c>
      <c r="N262">
        <f t="shared" si="117"/>
        <v>0.33500000000000002</v>
      </c>
      <c r="O262">
        <f t="shared" si="125"/>
        <v>-0.02</v>
      </c>
      <c r="P262">
        <f t="shared" si="114"/>
        <v>0.26750000000000002</v>
      </c>
      <c r="Q262" s="86">
        <f>+[1]CGT_CNG!N262</f>
        <v>0.26</v>
      </c>
      <c r="R262" s="103">
        <f>+[1]CGT_CNG!O262</f>
        <v>7.4999999999999997E-3</v>
      </c>
      <c r="S262" s="103"/>
      <c r="T262" s="103"/>
      <c r="U262" s="103"/>
      <c r="V262">
        <f t="shared" si="140"/>
        <v>-0.02</v>
      </c>
      <c r="W262">
        <v>0</v>
      </c>
      <c r="Z262">
        <f t="shared" si="116"/>
        <v>0</v>
      </c>
      <c r="AA262">
        <v>0</v>
      </c>
      <c r="AB262">
        <v>0</v>
      </c>
      <c r="AC262">
        <v>0</v>
      </c>
    </row>
    <row r="263" spans="1:29" x14ac:dyDescent="0.2">
      <c r="A263" s="80">
        <v>44409</v>
      </c>
      <c r="B263" s="81">
        <f>+[1]Listen!C259</f>
        <v>0</v>
      </c>
      <c r="C263" s="85"/>
      <c r="D263">
        <f t="shared" si="135"/>
        <v>0.31</v>
      </c>
      <c r="E263">
        <f t="shared" si="120"/>
        <v>0.3125</v>
      </c>
      <c r="F263">
        <f t="shared" si="131"/>
        <v>-2.5000000000000001E-3</v>
      </c>
      <c r="G263">
        <f t="shared" si="111"/>
        <v>0.315</v>
      </c>
      <c r="H263">
        <f t="shared" si="130"/>
        <v>0.33500000000000002</v>
      </c>
      <c r="I263">
        <f t="shared" si="112"/>
        <v>-0.02</v>
      </c>
      <c r="J263">
        <f t="shared" si="141"/>
        <v>0.35000000000000003</v>
      </c>
      <c r="K263" s="85">
        <f t="shared" si="137"/>
        <v>0.33500000000000002</v>
      </c>
      <c r="L263">
        <f t="shared" si="136"/>
        <v>1.4999999999999999E-2</v>
      </c>
      <c r="M263">
        <f t="shared" si="113"/>
        <v>0.315</v>
      </c>
      <c r="N263">
        <f t="shared" si="117"/>
        <v>0.33500000000000002</v>
      </c>
      <c r="O263">
        <f t="shared" si="125"/>
        <v>-0.02</v>
      </c>
      <c r="P263">
        <f t="shared" si="114"/>
        <v>0.26750000000000002</v>
      </c>
      <c r="Q263" s="86">
        <f>+[1]CGT_CNG!N263</f>
        <v>0.26</v>
      </c>
      <c r="R263" s="103">
        <f>+[1]CGT_CNG!O263</f>
        <v>7.4999999999999997E-3</v>
      </c>
      <c r="S263" s="103"/>
      <c r="T263" s="103"/>
      <c r="U263" s="103"/>
      <c r="V263">
        <f t="shared" si="140"/>
        <v>-0.02</v>
      </c>
      <c r="W263">
        <v>0</v>
      </c>
      <c r="Z263">
        <f t="shared" si="116"/>
        <v>0</v>
      </c>
      <c r="AA263">
        <v>0</v>
      </c>
      <c r="AB263">
        <v>0</v>
      </c>
      <c r="AC263">
        <v>0</v>
      </c>
    </row>
    <row r="264" spans="1:29" x14ac:dyDescent="0.2">
      <c r="A264" s="80">
        <v>44440</v>
      </c>
      <c r="B264" s="81">
        <f>+[1]Listen!C260</f>
        <v>0</v>
      </c>
      <c r="C264" s="85"/>
      <c r="D264">
        <f t="shared" si="135"/>
        <v>0.28499999999999998</v>
      </c>
      <c r="E264">
        <f t="shared" si="120"/>
        <v>0.28749999999999998</v>
      </c>
      <c r="F264">
        <f t="shared" si="131"/>
        <v>-2.5000000000000001E-3</v>
      </c>
      <c r="G264">
        <f t="shared" si="111"/>
        <v>0.20499999999999999</v>
      </c>
      <c r="H264">
        <f t="shared" si="130"/>
        <v>0.245</v>
      </c>
      <c r="I264">
        <f t="shared" si="112"/>
        <v>-0.04</v>
      </c>
      <c r="J264">
        <f t="shared" si="141"/>
        <v>0.26</v>
      </c>
      <c r="K264" s="85">
        <f t="shared" si="137"/>
        <v>0.245</v>
      </c>
      <c r="L264">
        <f t="shared" si="136"/>
        <v>1.4999999999999999E-2</v>
      </c>
      <c r="M264">
        <f t="shared" si="113"/>
        <v>0.22500000000000001</v>
      </c>
      <c r="N264">
        <f t="shared" si="117"/>
        <v>0.245</v>
      </c>
      <c r="O264">
        <f t="shared" si="125"/>
        <v>-0.02</v>
      </c>
      <c r="P264">
        <f t="shared" si="114"/>
        <v>0.22750000000000001</v>
      </c>
      <c r="Q264" s="86">
        <f>+[1]CGT_CNG!N264</f>
        <v>0.22</v>
      </c>
      <c r="R264" s="103">
        <f>+[1]CGT_CNG!O264</f>
        <v>7.4999999999999997E-3</v>
      </c>
      <c r="S264" s="103"/>
      <c r="T264" s="103"/>
      <c r="U264" s="103"/>
      <c r="V264">
        <f t="shared" si="140"/>
        <v>-0.02</v>
      </c>
      <c r="W264">
        <v>0</v>
      </c>
      <c r="Z264">
        <f t="shared" si="116"/>
        <v>-0.02</v>
      </c>
      <c r="AA264">
        <v>0</v>
      </c>
      <c r="AB264">
        <v>0</v>
      </c>
      <c r="AC264">
        <v>0</v>
      </c>
    </row>
    <row r="265" spans="1:29" x14ac:dyDescent="0.2">
      <c r="A265" s="80">
        <v>44470</v>
      </c>
      <c r="B265" s="81">
        <f>+[1]Listen!C261</f>
        <v>0</v>
      </c>
      <c r="C265" s="85"/>
      <c r="D265">
        <f t="shared" si="135"/>
        <v>0.34250000000000003</v>
      </c>
      <c r="E265">
        <f t="shared" si="120"/>
        <v>0.34750000000000003</v>
      </c>
      <c r="F265">
        <f t="shared" si="131"/>
        <v>-5.0000000000000001E-3</v>
      </c>
      <c r="G265">
        <f t="shared" si="111"/>
        <v>0.18000000000000002</v>
      </c>
      <c r="H265">
        <f t="shared" si="130"/>
        <v>0.26500000000000001</v>
      </c>
      <c r="I265">
        <f t="shared" si="112"/>
        <v>-8.4999999999999992E-2</v>
      </c>
      <c r="J265">
        <f t="shared" si="141"/>
        <v>0.27500000000000002</v>
      </c>
      <c r="K265" s="85">
        <f t="shared" si="137"/>
        <v>0.26500000000000001</v>
      </c>
      <c r="L265">
        <f t="shared" si="136"/>
        <v>9.9999999999999985E-3</v>
      </c>
      <c r="M265">
        <f t="shared" si="113"/>
        <v>0.21000000000000002</v>
      </c>
      <c r="N265">
        <f t="shared" si="117"/>
        <v>0.26500000000000001</v>
      </c>
      <c r="O265">
        <f t="shared" si="125"/>
        <v>-5.5E-2</v>
      </c>
      <c r="P265">
        <f t="shared" si="114"/>
        <v>0.25750000000000001</v>
      </c>
      <c r="Q265" s="86">
        <f>+[1]CGT_CNG!N265</f>
        <v>0.25</v>
      </c>
      <c r="R265" s="103">
        <f>+[1]CGT_CNG!O265</f>
        <v>7.4999999999999997E-3</v>
      </c>
      <c r="S265" s="103"/>
      <c r="T265" s="103"/>
      <c r="U265" s="103"/>
      <c r="V265">
        <f t="shared" si="140"/>
        <v>-5.5E-2</v>
      </c>
      <c r="W265">
        <v>0</v>
      </c>
      <c r="Z265">
        <f t="shared" si="116"/>
        <v>-0.03</v>
      </c>
      <c r="AA265">
        <v>0</v>
      </c>
      <c r="AB265">
        <v>0</v>
      </c>
      <c r="AC265">
        <v>0</v>
      </c>
    </row>
    <row r="266" spans="1:29" x14ac:dyDescent="0.2">
      <c r="A266" s="80">
        <v>44501</v>
      </c>
      <c r="B266" s="81">
        <f>+[1]Listen!C262</f>
        <v>0</v>
      </c>
      <c r="C266" s="85"/>
      <c r="D266">
        <f t="shared" si="135"/>
        <v>0.38</v>
      </c>
      <c r="E266">
        <f t="shared" si="120"/>
        <v>0.34</v>
      </c>
      <c r="F266">
        <f t="shared" si="131"/>
        <v>0.04</v>
      </c>
      <c r="G266">
        <f t="shared" ref="G266:G329" si="142">H266+I266</f>
        <v>0.27000000000000007</v>
      </c>
      <c r="H266">
        <f t="shared" si="130"/>
        <v>0.44000000000000006</v>
      </c>
      <c r="I266">
        <f t="shared" ref="I266:I329" si="143">O266+Z266</f>
        <v>-0.16999999999999998</v>
      </c>
      <c r="J266">
        <f t="shared" si="141"/>
        <v>0.5</v>
      </c>
      <c r="K266" s="85">
        <f t="shared" si="137"/>
        <v>0.44000000000000006</v>
      </c>
      <c r="L266">
        <f t="shared" si="136"/>
        <v>0.06</v>
      </c>
      <c r="M266">
        <f t="shared" ref="M266:M329" si="144">N266+O266</f>
        <v>0.39000000000000007</v>
      </c>
      <c r="N266">
        <f t="shared" si="117"/>
        <v>0.44000000000000006</v>
      </c>
      <c r="O266">
        <f t="shared" si="125"/>
        <v>-0.05</v>
      </c>
      <c r="P266">
        <f t="shared" ref="P266:P329" si="145">Q266+R266</f>
        <v>0.38</v>
      </c>
      <c r="Q266">
        <f t="shared" ref="Q266:R270" si="146">E266</f>
        <v>0.34</v>
      </c>
      <c r="R266" s="107">
        <f t="shared" si="146"/>
        <v>0.04</v>
      </c>
      <c r="S266" s="107"/>
      <c r="T266" s="107"/>
      <c r="U266" s="107"/>
      <c r="V266">
        <v>-0.05</v>
      </c>
      <c r="W266">
        <v>0</v>
      </c>
      <c r="Z266">
        <f t="shared" ref="Z266:Z329" si="147">VLOOKUP(MONTH(A266),tblMthAdj,3,FALSE)</f>
        <v>-0.12</v>
      </c>
      <c r="AA266">
        <v>0</v>
      </c>
      <c r="AB266">
        <v>0</v>
      </c>
      <c r="AC266">
        <v>0</v>
      </c>
    </row>
    <row r="267" spans="1:29" x14ac:dyDescent="0.2">
      <c r="A267" s="80">
        <v>44531</v>
      </c>
      <c r="B267" s="81">
        <f>+[1]Listen!C263</f>
        <v>0</v>
      </c>
      <c r="C267" s="85"/>
      <c r="D267">
        <f t="shared" si="135"/>
        <v>0.69500000000000006</v>
      </c>
      <c r="E267">
        <f t="shared" si="120"/>
        <v>0.65500000000000003</v>
      </c>
      <c r="F267">
        <f t="shared" si="131"/>
        <v>0.04</v>
      </c>
      <c r="G267">
        <f t="shared" si="142"/>
        <v>0.85</v>
      </c>
      <c r="H267">
        <f t="shared" si="130"/>
        <v>0.98</v>
      </c>
      <c r="I267">
        <f t="shared" si="143"/>
        <v>-0.13</v>
      </c>
      <c r="J267">
        <f t="shared" si="141"/>
        <v>1.0900000000000001</v>
      </c>
      <c r="K267" s="85">
        <f t="shared" si="137"/>
        <v>0.98</v>
      </c>
      <c r="L267">
        <f t="shared" si="136"/>
        <v>0.11</v>
      </c>
      <c r="M267">
        <f t="shared" si="144"/>
        <v>0.92999999999999994</v>
      </c>
      <c r="N267">
        <f t="shared" si="117"/>
        <v>0.98</v>
      </c>
      <c r="O267">
        <f t="shared" si="125"/>
        <v>-0.05</v>
      </c>
      <c r="P267">
        <f t="shared" si="145"/>
        <v>0.69500000000000006</v>
      </c>
      <c r="Q267">
        <f t="shared" si="146"/>
        <v>0.65500000000000003</v>
      </c>
      <c r="R267" s="103">
        <f t="shared" si="146"/>
        <v>0.04</v>
      </c>
      <c r="S267" s="103"/>
      <c r="T267" s="103"/>
      <c r="U267" s="103"/>
      <c r="V267">
        <v>-0.05</v>
      </c>
      <c r="W267">
        <v>0</v>
      </c>
      <c r="Z267">
        <f t="shared" si="147"/>
        <v>-0.08</v>
      </c>
      <c r="AA267">
        <v>0</v>
      </c>
      <c r="AB267">
        <v>0</v>
      </c>
      <c r="AC267">
        <v>0</v>
      </c>
    </row>
    <row r="268" spans="1:29" x14ac:dyDescent="0.2">
      <c r="A268" s="80">
        <v>44562</v>
      </c>
      <c r="B268" s="81">
        <f>+[1]Listen!C264</f>
        <v>0</v>
      </c>
      <c r="C268" s="85"/>
      <c r="D268">
        <f t="shared" si="135"/>
        <v>0.93500000000000005</v>
      </c>
      <c r="E268">
        <f t="shared" si="120"/>
        <v>0.89500000000000002</v>
      </c>
      <c r="F268">
        <f t="shared" si="131"/>
        <v>0.04</v>
      </c>
      <c r="G268">
        <f t="shared" si="142"/>
        <v>1.35</v>
      </c>
      <c r="H268">
        <f t="shared" si="130"/>
        <v>1.6</v>
      </c>
      <c r="I268">
        <f t="shared" si="143"/>
        <v>-0.25</v>
      </c>
      <c r="J268">
        <f t="shared" si="141"/>
        <v>1.8900000000000001</v>
      </c>
      <c r="K268" s="85">
        <f t="shared" si="137"/>
        <v>1.6</v>
      </c>
      <c r="L268">
        <f t="shared" si="136"/>
        <v>0.28999999999999998</v>
      </c>
      <c r="M268">
        <f t="shared" si="144"/>
        <v>1.4000000000000001</v>
      </c>
      <c r="N268">
        <f t="shared" si="117"/>
        <v>1.6</v>
      </c>
      <c r="O268">
        <f t="shared" si="125"/>
        <v>-0.2</v>
      </c>
      <c r="P268">
        <f t="shared" si="145"/>
        <v>0.93500000000000005</v>
      </c>
      <c r="Q268">
        <f t="shared" si="146"/>
        <v>0.89500000000000002</v>
      </c>
      <c r="R268" s="103">
        <f t="shared" si="146"/>
        <v>0.04</v>
      </c>
      <c r="S268" s="103"/>
      <c r="T268" s="103"/>
      <c r="U268" s="103"/>
      <c r="V268">
        <v>-0.2</v>
      </c>
      <c r="W268">
        <v>0</v>
      </c>
      <c r="Z268">
        <f t="shared" si="147"/>
        <v>-0.05</v>
      </c>
      <c r="AA268">
        <v>0</v>
      </c>
      <c r="AB268">
        <v>0</v>
      </c>
      <c r="AC268">
        <v>0</v>
      </c>
    </row>
    <row r="269" spans="1:29" x14ac:dyDescent="0.2">
      <c r="A269" s="80">
        <v>44593</v>
      </c>
      <c r="B269" s="81">
        <f>+[1]Listen!C265</f>
        <v>0</v>
      </c>
      <c r="C269" s="85"/>
      <c r="D269">
        <f t="shared" si="135"/>
        <v>0.91500000000000004</v>
      </c>
      <c r="E269">
        <f t="shared" si="120"/>
        <v>0.875</v>
      </c>
      <c r="F269">
        <f t="shared" si="131"/>
        <v>0.04</v>
      </c>
      <c r="G269">
        <f t="shared" si="142"/>
        <v>1.32</v>
      </c>
      <c r="H269">
        <f t="shared" si="130"/>
        <v>1.6</v>
      </c>
      <c r="I269">
        <f t="shared" si="143"/>
        <v>-0.28000000000000003</v>
      </c>
      <c r="J269">
        <f t="shared" si="141"/>
        <v>1.8900000000000001</v>
      </c>
      <c r="K269" s="85">
        <f t="shared" si="137"/>
        <v>1.6</v>
      </c>
      <c r="L269">
        <f t="shared" si="136"/>
        <v>0.28999999999999998</v>
      </c>
      <c r="M269">
        <f t="shared" si="144"/>
        <v>1.4000000000000001</v>
      </c>
      <c r="N269">
        <f t="shared" si="117"/>
        <v>1.6</v>
      </c>
      <c r="O269">
        <f t="shared" si="125"/>
        <v>-0.2</v>
      </c>
      <c r="P269">
        <f t="shared" si="145"/>
        <v>0.91500000000000004</v>
      </c>
      <c r="Q269">
        <f t="shared" si="146"/>
        <v>0.875</v>
      </c>
      <c r="R269" s="103">
        <f t="shared" si="146"/>
        <v>0.04</v>
      </c>
      <c r="S269" s="103"/>
      <c r="T269" s="103"/>
      <c r="U269" s="103"/>
      <c r="V269">
        <v>-0.2</v>
      </c>
      <c r="W269">
        <v>0</v>
      </c>
      <c r="Z269">
        <f t="shared" si="147"/>
        <v>-0.08</v>
      </c>
      <c r="AA269">
        <v>0</v>
      </c>
      <c r="AB269">
        <v>0</v>
      </c>
      <c r="AC269">
        <v>0</v>
      </c>
    </row>
    <row r="270" spans="1:29" x14ac:dyDescent="0.2">
      <c r="A270" s="80">
        <v>44621</v>
      </c>
      <c r="B270" s="81">
        <f>+[1]Listen!C266</f>
        <v>0</v>
      </c>
      <c r="C270" s="85"/>
      <c r="D270">
        <f t="shared" si="135"/>
        <v>0.45</v>
      </c>
      <c r="E270">
        <f t="shared" si="120"/>
        <v>0.41000000000000003</v>
      </c>
      <c r="F270">
        <f t="shared" si="131"/>
        <v>0.04</v>
      </c>
      <c r="G270">
        <f t="shared" si="142"/>
        <v>0.28999999999999998</v>
      </c>
      <c r="H270">
        <f t="shared" si="130"/>
        <v>0.45999999999999996</v>
      </c>
      <c r="I270">
        <f t="shared" si="143"/>
        <v>-0.16999999999999998</v>
      </c>
      <c r="J270">
        <f t="shared" si="141"/>
        <v>0.53499999999999992</v>
      </c>
      <c r="K270" s="85">
        <f t="shared" si="137"/>
        <v>0.45999999999999996</v>
      </c>
      <c r="L270">
        <f t="shared" si="136"/>
        <v>7.4999999999999997E-2</v>
      </c>
      <c r="M270">
        <f t="shared" si="144"/>
        <v>0.41</v>
      </c>
      <c r="N270">
        <f t="shared" ref="N270:N333" si="148">K270</f>
        <v>0.45999999999999996</v>
      </c>
      <c r="O270">
        <f t="shared" si="125"/>
        <v>-0.05</v>
      </c>
      <c r="P270">
        <f t="shared" si="145"/>
        <v>0.45</v>
      </c>
      <c r="Q270">
        <f t="shared" si="146"/>
        <v>0.41000000000000003</v>
      </c>
      <c r="R270" s="103">
        <f t="shared" si="146"/>
        <v>0.04</v>
      </c>
      <c r="S270" s="103"/>
      <c r="T270" s="103"/>
      <c r="U270" s="103"/>
      <c r="V270">
        <v>-0.05</v>
      </c>
      <c r="W270">
        <v>0</v>
      </c>
      <c r="Z270">
        <f t="shared" si="147"/>
        <v>-0.12</v>
      </c>
      <c r="AA270">
        <v>0</v>
      </c>
      <c r="AB270">
        <v>0</v>
      </c>
      <c r="AC270">
        <v>0</v>
      </c>
    </row>
    <row r="271" spans="1:29" x14ac:dyDescent="0.2">
      <c r="A271" s="80">
        <v>44652</v>
      </c>
      <c r="B271" s="81">
        <f>+[1]Listen!C267</f>
        <v>0</v>
      </c>
      <c r="C271" s="85"/>
      <c r="D271">
        <f t="shared" si="135"/>
        <v>0.31</v>
      </c>
      <c r="E271">
        <f t="shared" si="120"/>
        <v>0.3075</v>
      </c>
      <c r="F271">
        <f t="shared" si="131"/>
        <v>2.5000000000000001E-3</v>
      </c>
      <c r="G271">
        <f t="shared" si="142"/>
        <v>0.22000000000000006</v>
      </c>
      <c r="H271">
        <f t="shared" si="130"/>
        <v>0.30500000000000005</v>
      </c>
      <c r="I271">
        <f t="shared" si="143"/>
        <v>-8.4999999999999992E-2</v>
      </c>
      <c r="J271">
        <f t="shared" si="141"/>
        <v>0.33000000000000007</v>
      </c>
      <c r="K271" s="85">
        <f t="shared" si="137"/>
        <v>0.30500000000000005</v>
      </c>
      <c r="L271">
        <f t="shared" si="136"/>
        <v>2.5000000000000001E-2</v>
      </c>
      <c r="M271">
        <f t="shared" si="144"/>
        <v>0.26000000000000006</v>
      </c>
      <c r="N271">
        <f t="shared" si="148"/>
        <v>0.30500000000000005</v>
      </c>
      <c r="O271">
        <f t="shared" si="125"/>
        <v>-4.4999999999999998E-2</v>
      </c>
      <c r="P271">
        <f t="shared" si="145"/>
        <v>0.33250000000000002</v>
      </c>
      <c r="Q271" s="83">
        <f>+[1]CGT_CNG!N271</f>
        <v>0.32500000000000001</v>
      </c>
      <c r="R271" s="107">
        <f>+[1]CGT_CNG!O271</f>
        <v>7.4999999999999997E-3</v>
      </c>
      <c r="S271" s="107"/>
      <c r="T271" s="107"/>
      <c r="U271" s="107"/>
      <c r="V271">
        <f t="shared" ref="V271:V277" si="149">VLOOKUP(MONTH(A271),tblMthAdj,4,FALSE)</f>
        <v>-4.4999999999999998E-2</v>
      </c>
      <c r="W271">
        <v>0</v>
      </c>
      <c r="Z271">
        <f t="shared" si="147"/>
        <v>-0.04</v>
      </c>
      <c r="AA271">
        <v>0</v>
      </c>
      <c r="AB271">
        <v>0</v>
      </c>
      <c r="AC271">
        <v>0</v>
      </c>
    </row>
    <row r="272" spans="1:29" x14ac:dyDescent="0.2">
      <c r="A272" s="80">
        <v>44682</v>
      </c>
      <c r="B272" s="81">
        <f>+[1]Listen!C268</f>
        <v>0</v>
      </c>
      <c r="C272" s="85"/>
      <c r="D272">
        <f t="shared" si="135"/>
        <v>0.28999999999999998</v>
      </c>
      <c r="E272">
        <f t="shared" si="120"/>
        <v>0.28749999999999998</v>
      </c>
      <c r="F272">
        <f t="shared" si="131"/>
        <v>2.5000000000000001E-3</v>
      </c>
      <c r="G272">
        <f t="shared" si="142"/>
        <v>0.21500000000000002</v>
      </c>
      <c r="H272">
        <f t="shared" si="130"/>
        <v>0.28000000000000003</v>
      </c>
      <c r="I272">
        <f t="shared" si="143"/>
        <v>-6.5000000000000002E-2</v>
      </c>
      <c r="J272">
        <f t="shared" si="141"/>
        <v>0.30500000000000005</v>
      </c>
      <c r="K272" s="85">
        <f t="shared" si="137"/>
        <v>0.28000000000000003</v>
      </c>
      <c r="L272">
        <f t="shared" si="136"/>
        <v>2.5000000000000001E-2</v>
      </c>
      <c r="M272">
        <f t="shared" si="144"/>
        <v>0.24500000000000002</v>
      </c>
      <c r="N272">
        <f t="shared" si="148"/>
        <v>0.28000000000000003</v>
      </c>
      <c r="O272">
        <f t="shared" si="125"/>
        <v>-3.5000000000000003E-2</v>
      </c>
      <c r="P272">
        <f t="shared" si="145"/>
        <v>0.22750000000000001</v>
      </c>
      <c r="Q272" s="86">
        <f>+[1]CGT_CNG!N272</f>
        <v>0.22</v>
      </c>
      <c r="R272" s="103">
        <f>+[1]CGT_CNG!O272</f>
        <v>7.4999999999999997E-3</v>
      </c>
      <c r="S272" s="103"/>
      <c r="T272" s="103"/>
      <c r="U272" s="103"/>
      <c r="V272">
        <f t="shared" si="149"/>
        <v>-3.5000000000000003E-2</v>
      </c>
      <c r="W272">
        <v>0</v>
      </c>
      <c r="Z272">
        <f t="shared" si="147"/>
        <v>-0.03</v>
      </c>
      <c r="AA272">
        <v>0</v>
      </c>
      <c r="AB272">
        <v>0</v>
      </c>
      <c r="AC272">
        <v>0</v>
      </c>
    </row>
    <row r="273" spans="1:29" x14ac:dyDescent="0.2">
      <c r="A273" s="80">
        <v>44713</v>
      </c>
      <c r="B273" s="81">
        <f>+[1]Listen!C269</f>
        <v>0</v>
      </c>
      <c r="C273" s="85"/>
      <c r="D273">
        <f t="shared" si="135"/>
        <v>0.29499999999999998</v>
      </c>
      <c r="E273">
        <f t="shared" ref="E273:E336" si="150">E261+X273</f>
        <v>0.29749999999999999</v>
      </c>
      <c r="F273">
        <f t="shared" si="131"/>
        <v>-2.5000000000000001E-3</v>
      </c>
      <c r="G273">
        <f t="shared" si="142"/>
        <v>0.21000000000000002</v>
      </c>
      <c r="H273">
        <f t="shared" si="130"/>
        <v>0.26500000000000001</v>
      </c>
      <c r="I273">
        <f t="shared" si="143"/>
        <v>-5.5000000000000007E-2</v>
      </c>
      <c r="J273">
        <f t="shared" si="141"/>
        <v>0.29000000000000004</v>
      </c>
      <c r="K273" s="85">
        <f t="shared" si="137"/>
        <v>0.26500000000000001</v>
      </c>
      <c r="L273">
        <f t="shared" si="136"/>
        <v>2.5000000000000001E-2</v>
      </c>
      <c r="M273">
        <f t="shared" si="144"/>
        <v>0.23</v>
      </c>
      <c r="N273">
        <f t="shared" si="148"/>
        <v>0.26500000000000001</v>
      </c>
      <c r="O273">
        <f t="shared" si="125"/>
        <v>-3.5000000000000003E-2</v>
      </c>
      <c r="P273">
        <f t="shared" si="145"/>
        <v>0.25750000000000001</v>
      </c>
      <c r="Q273" s="86">
        <f>+[1]CGT_CNG!N273</f>
        <v>0.25</v>
      </c>
      <c r="R273" s="103">
        <f>+[1]CGT_CNG!O273</f>
        <v>7.4999999999999997E-3</v>
      </c>
      <c r="S273" s="103"/>
      <c r="T273" s="103"/>
      <c r="U273" s="103"/>
      <c r="V273">
        <f t="shared" si="149"/>
        <v>-3.5000000000000003E-2</v>
      </c>
      <c r="W273">
        <v>0</v>
      </c>
      <c r="Z273">
        <f t="shared" si="147"/>
        <v>-0.02</v>
      </c>
      <c r="AA273">
        <v>0</v>
      </c>
      <c r="AB273">
        <v>0</v>
      </c>
      <c r="AC273">
        <v>0</v>
      </c>
    </row>
    <row r="274" spans="1:29" x14ac:dyDescent="0.2">
      <c r="A274" s="80">
        <v>44743</v>
      </c>
      <c r="B274" s="81">
        <f>+[1]Listen!C270</f>
        <v>0</v>
      </c>
      <c r="C274" s="85"/>
      <c r="D274">
        <f t="shared" si="135"/>
        <v>0.31</v>
      </c>
      <c r="E274">
        <f t="shared" si="150"/>
        <v>0.3125</v>
      </c>
      <c r="F274">
        <f t="shared" si="131"/>
        <v>-2.5000000000000001E-3</v>
      </c>
      <c r="G274">
        <f t="shared" si="142"/>
        <v>0.315</v>
      </c>
      <c r="H274">
        <f t="shared" si="130"/>
        <v>0.33500000000000002</v>
      </c>
      <c r="I274">
        <f t="shared" si="143"/>
        <v>-0.02</v>
      </c>
      <c r="J274">
        <f t="shared" si="141"/>
        <v>0.36000000000000004</v>
      </c>
      <c r="K274" s="85">
        <f t="shared" si="137"/>
        <v>0.33500000000000002</v>
      </c>
      <c r="L274">
        <f t="shared" si="136"/>
        <v>2.5000000000000001E-2</v>
      </c>
      <c r="M274">
        <f t="shared" si="144"/>
        <v>0.315</v>
      </c>
      <c r="N274">
        <f t="shared" si="148"/>
        <v>0.33500000000000002</v>
      </c>
      <c r="O274">
        <f t="shared" si="125"/>
        <v>-0.02</v>
      </c>
      <c r="P274">
        <f t="shared" si="145"/>
        <v>0.26750000000000002</v>
      </c>
      <c r="Q274" s="86">
        <f>+[1]CGT_CNG!N274</f>
        <v>0.26</v>
      </c>
      <c r="R274" s="103">
        <f>+[1]CGT_CNG!O274</f>
        <v>7.4999999999999997E-3</v>
      </c>
      <c r="S274" s="103"/>
      <c r="T274" s="103"/>
      <c r="U274" s="103"/>
      <c r="V274">
        <f t="shared" si="149"/>
        <v>-0.02</v>
      </c>
      <c r="W274">
        <v>0</v>
      </c>
      <c r="Z274">
        <f t="shared" si="147"/>
        <v>0</v>
      </c>
      <c r="AA274">
        <v>0</v>
      </c>
      <c r="AB274">
        <v>0</v>
      </c>
      <c r="AC274">
        <v>0</v>
      </c>
    </row>
    <row r="275" spans="1:29" x14ac:dyDescent="0.2">
      <c r="A275" s="80">
        <v>44774</v>
      </c>
      <c r="B275" s="81">
        <f>+[1]Listen!C271</f>
        <v>0</v>
      </c>
      <c r="C275" s="85"/>
      <c r="D275">
        <f t="shared" si="135"/>
        <v>0.31</v>
      </c>
      <c r="E275">
        <f t="shared" si="150"/>
        <v>0.3125</v>
      </c>
      <c r="F275">
        <f t="shared" si="131"/>
        <v>-2.5000000000000001E-3</v>
      </c>
      <c r="G275">
        <f t="shared" si="142"/>
        <v>0.315</v>
      </c>
      <c r="H275">
        <f t="shared" si="130"/>
        <v>0.33500000000000002</v>
      </c>
      <c r="I275">
        <f t="shared" si="143"/>
        <v>-0.02</v>
      </c>
      <c r="J275">
        <f t="shared" si="141"/>
        <v>0.35000000000000003</v>
      </c>
      <c r="K275" s="85">
        <f t="shared" si="137"/>
        <v>0.33500000000000002</v>
      </c>
      <c r="L275">
        <f t="shared" ref="L275:L306" si="151">L263</f>
        <v>1.4999999999999999E-2</v>
      </c>
      <c r="M275">
        <f t="shared" si="144"/>
        <v>0.315</v>
      </c>
      <c r="N275">
        <f t="shared" si="148"/>
        <v>0.33500000000000002</v>
      </c>
      <c r="O275">
        <f t="shared" si="125"/>
        <v>-0.02</v>
      </c>
      <c r="P275">
        <f t="shared" si="145"/>
        <v>0.26750000000000002</v>
      </c>
      <c r="Q275" s="86">
        <f>+[1]CGT_CNG!N275</f>
        <v>0.26</v>
      </c>
      <c r="R275" s="103">
        <f>+[1]CGT_CNG!O275</f>
        <v>7.4999999999999997E-3</v>
      </c>
      <c r="S275" s="103"/>
      <c r="T275" s="103"/>
      <c r="U275" s="103"/>
      <c r="V275">
        <f t="shared" si="149"/>
        <v>-0.02</v>
      </c>
      <c r="W275">
        <v>0</v>
      </c>
      <c r="Z275">
        <f t="shared" si="147"/>
        <v>0</v>
      </c>
      <c r="AA275">
        <v>0</v>
      </c>
      <c r="AB275">
        <v>0</v>
      </c>
      <c r="AC275">
        <v>0</v>
      </c>
    </row>
    <row r="276" spans="1:29" x14ac:dyDescent="0.2">
      <c r="A276" s="80">
        <v>44805</v>
      </c>
      <c r="B276" s="81">
        <f>+[1]Listen!C272</f>
        <v>0</v>
      </c>
      <c r="C276" s="85"/>
      <c r="D276">
        <f t="shared" si="135"/>
        <v>0.28499999999999998</v>
      </c>
      <c r="E276">
        <f t="shared" si="150"/>
        <v>0.28749999999999998</v>
      </c>
      <c r="F276">
        <f t="shared" si="131"/>
        <v>-2.5000000000000001E-3</v>
      </c>
      <c r="G276">
        <f t="shared" si="142"/>
        <v>0.20499999999999999</v>
      </c>
      <c r="H276">
        <f t="shared" si="130"/>
        <v>0.245</v>
      </c>
      <c r="I276">
        <f t="shared" si="143"/>
        <v>-0.04</v>
      </c>
      <c r="J276">
        <f t="shared" si="141"/>
        <v>0.26</v>
      </c>
      <c r="K276" s="85">
        <f t="shared" si="137"/>
        <v>0.245</v>
      </c>
      <c r="L276">
        <f t="shared" si="151"/>
        <v>1.4999999999999999E-2</v>
      </c>
      <c r="M276">
        <f t="shared" si="144"/>
        <v>0.22500000000000001</v>
      </c>
      <c r="N276">
        <f t="shared" si="148"/>
        <v>0.245</v>
      </c>
      <c r="O276">
        <f t="shared" si="125"/>
        <v>-0.02</v>
      </c>
      <c r="P276">
        <f t="shared" si="145"/>
        <v>0.22750000000000001</v>
      </c>
      <c r="Q276" s="86">
        <f>+[1]CGT_CNG!N276</f>
        <v>0.22</v>
      </c>
      <c r="R276" s="103">
        <f>+[1]CGT_CNG!O276</f>
        <v>7.4999999999999997E-3</v>
      </c>
      <c r="S276" s="103"/>
      <c r="T276" s="103"/>
      <c r="U276" s="103"/>
      <c r="V276">
        <f t="shared" si="149"/>
        <v>-0.02</v>
      </c>
      <c r="W276">
        <v>0</v>
      </c>
      <c r="Z276">
        <f t="shared" si="147"/>
        <v>-0.02</v>
      </c>
      <c r="AA276">
        <v>0</v>
      </c>
      <c r="AB276">
        <v>0</v>
      </c>
      <c r="AC276">
        <v>0</v>
      </c>
    </row>
    <row r="277" spans="1:29" x14ac:dyDescent="0.2">
      <c r="A277" s="80">
        <v>44835</v>
      </c>
      <c r="B277" s="81">
        <f>+[1]Listen!C273</f>
        <v>0</v>
      </c>
      <c r="C277" s="85"/>
      <c r="D277">
        <f t="shared" si="135"/>
        <v>0.34250000000000003</v>
      </c>
      <c r="E277">
        <f t="shared" si="150"/>
        <v>0.34750000000000003</v>
      </c>
      <c r="F277">
        <f t="shared" si="131"/>
        <v>-5.0000000000000001E-3</v>
      </c>
      <c r="G277">
        <f t="shared" si="142"/>
        <v>0.18000000000000002</v>
      </c>
      <c r="H277">
        <f t="shared" si="130"/>
        <v>0.26500000000000001</v>
      </c>
      <c r="I277">
        <f t="shared" si="143"/>
        <v>-8.4999999999999992E-2</v>
      </c>
      <c r="J277">
        <f t="shared" si="141"/>
        <v>0.27500000000000002</v>
      </c>
      <c r="K277" s="85">
        <f t="shared" si="137"/>
        <v>0.26500000000000001</v>
      </c>
      <c r="L277">
        <f t="shared" si="151"/>
        <v>9.9999999999999985E-3</v>
      </c>
      <c r="M277">
        <f t="shared" si="144"/>
        <v>0.21000000000000002</v>
      </c>
      <c r="N277">
        <f t="shared" si="148"/>
        <v>0.26500000000000001</v>
      </c>
      <c r="O277">
        <f t="shared" si="125"/>
        <v>-5.5E-2</v>
      </c>
      <c r="P277">
        <f t="shared" si="145"/>
        <v>0.25750000000000001</v>
      </c>
      <c r="Q277" s="86">
        <f>+[1]CGT_CNG!N277</f>
        <v>0.25</v>
      </c>
      <c r="R277" s="103">
        <f>+[1]CGT_CNG!O277</f>
        <v>7.4999999999999997E-3</v>
      </c>
      <c r="S277" s="103"/>
      <c r="T277" s="103"/>
      <c r="U277" s="103"/>
      <c r="V277">
        <f t="shared" si="149"/>
        <v>-5.5E-2</v>
      </c>
      <c r="W277">
        <v>0</v>
      </c>
      <c r="Z277">
        <f t="shared" si="147"/>
        <v>-0.03</v>
      </c>
      <c r="AA277">
        <v>0</v>
      </c>
      <c r="AB277">
        <v>0</v>
      </c>
      <c r="AC277">
        <v>0</v>
      </c>
    </row>
    <row r="278" spans="1:29" x14ac:dyDescent="0.2">
      <c r="A278" s="80">
        <v>44866</v>
      </c>
      <c r="B278" s="81">
        <f>+[1]Listen!C274</f>
        <v>0</v>
      </c>
      <c r="C278" s="85"/>
      <c r="D278">
        <f t="shared" si="135"/>
        <v>0.38</v>
      </c>
      <c r="E278">
        <f t="shared" si="150"/>
        <v>0.34</v>
      </c>
      <c r="F278">
        <f t="shared" si="131"/>
        <v>0.04</v>
      </c>
      <c r="G278">
        <f t="shared" si="142"/>
        <v>0.27000000000000007</v>
      </c>
      <c r="H278">
        <f t="shared" si="130"/>
        <v>0.44000000000000006</v>
      </c>
      <c r="I278">
        <f t="shared" si="143"/>
        <v>-0.16999999999999998</v>
      </c>
      <c r="J278">
        <f t="shared" si="141"/>
        <v>0.5</v>
      </c>
      <c r="K278" s="85">
        <f t="shared" si="137"/>
        <v>0.44000000000000006</v>
      </c>
      <c r="L278">
        <f t="shared" si="151"/>
        <v>0.06</v>
      </c>
      <c r="M278">
        <f t="shared" si="144"/>
        <v>0.39000000000000007</v>
      </c>
      <c r="N278">
        <f t="shared" si="148"/>
        <v>0.44000000000000006</v>
      </c>
      <c r="O278">
        <f t="shared" si="125"/>
        <v>-0.05</v>
      </c>
      <c r="P278">
        <f t="shared" si="145"/>
        <v>0.38</v>
      </c>
      <c r="Q278">
        <f t="shared" ref="Q278:R282" si="152">E278</f>
        <v>0.34</v>
      </c>
      <c r="R278" s="107">
        <f t="shared" si="152"/>
        <v>0.04</v>
      </c>
      <c r="S278" s="107"/>
      <c r="T278" s="107"/>
      <c r="U278" s="107"/>
      <c r="V278">
        <v>-0.05</v>
      </c>
      <c r="W278">
        <v>0</v>
      </c>
      <c r="Z278">
        <f t="shared" si="147"/>
        <v>-0.12</v>
      </c>
      <c r="AA278">
        <v>0</v>
      </c>
      <c r="AB278">
        <v>0</v>
      </c>
      <c r="AC278">
        <v>0</v>
      </c>
    </row>
    <row r="279" spans="1:29" x14ac:dyDescent="0.2">
      <c r="A279" s="80">
        <v>44896</v>
      </c>
      <c r="B279" s="81">
        <f>+[1]Listen!C275</f>
        <v>0</v>
      </c>
      <c r="C279" s="85"/>
      <c r="D279">
        <f t="shared" si="135"/>
        <v>0.69500000000000006</v>
      </c>
      <c r="E279">
        <f t="shared" si="150"/>
        <v>0.65500000000000003</v>
      </c>
      <c r="F279">
        <f t="shared" si="131"/>
        <v>0.04</v>
      </c>
      <c r="G279">
        <f t="shared" si="142"/>
        <v>0.85</v>
      </c>
      <c r="H279">
        <f t="shared" si="130"/>
        <v>0.98</v>
      </c>
      <c r="I279">
        <f t="shared" si="143"/>
        <v>-0.13</v>
      </c>
      <c r="J279">
        <f t="shared" si="141"/>
        <v>1.0900000000000001</v>
      </c>
      <c r="K279" s="85">
        <f t="shared" si="137"/>
        <v>0.98</v>
      </c>
      <c r="L279">
        <f t="shared" si="151"/>
        <v>0.11</v>
      </c>
      <c r="M279">
        <f t="shared" si="144"/>
        <v>0.92999999999999994</v>
      </c>
      <c r="N279">
        <f t="shared" si="148"/>
        <v>0.98</v>
      </c>
      <c r="O279">
        <f t="shared" si="125"/>
        <v>-0.05</v>
      </c>
      <c r="P279">
        <f t="shared" si="145"/>
        <v>0.69500000000000006</v>
      </c>
      <c r="Q279">
        <f t="shared" si="152"/>
        <v>0.65500000000000003</v>
      </c>
      <c r="R279" s="103">
        <f t="shared" si="152"/>
        <v>0.04</v>
      </c>
      <c r="S279" s="103"/>
      <c r="T279" s="103"/>
      <c r="U279" s="103"/>
      <c r="V279">
        <v>-0.05</v>
      </c>
      <c r="W279">
        <v>0</v>
      </c>
      <c r="Z279">
        <f t="shared" si="147"/>
        <v>-0.08</v>
      </c>
      <c r="AA279">
        <v>0</v>
      </c>
      <c r="AB279">
        <v>0</v>
      </c>
      <c r="AC279">
        <v>0</v>
      </c>
    </row>
    <row r="280" spans="1:29" x14ac:dyDescent="0.2">
      <c r="A280" s="80">
        <v>44927</v>
      </c>
      <c r="B280" s="81">
        <f>+[1]Listen!C276</f>
        <v>0</v>
      </c>
      <c r="C280" s="85"/>
      <c r="D280">
        <f t="shared" si="135"/>
        <v>0.93500000000000005</v>
      </c>
      <c r="E280">
        <f t="shared" si="150"/>
        <v>0.89500000000000002</v>
      </c>
      <c r="F280">
        <f t="shared" si="131"/>
        <v>0.04</v>
      </c>
      <c r="G280">
        <f t="shared" si="142"/>
        <v>1.35</v>
      </c>
      <c r="H280">
        <f t="shared" si="130"/>
        <v>1.6</v>
      </c>
      <c r="I280">
        <f t="shared" si="143"/>
        <v>-0.25</v>
      </c>
      <c r="J280">
        <f t="shared" si="141"/>
        <v>1.8900000000000001</v>
      </c>
      <c r="K280" s="85">
        <f t="shared" si="137"/>
        <v>1.6</v>
      </c>
      <c r="L280">
        <f t="shared" si="151"/>
        <v>0.28999999999999998</v>
      </c>
      <c r="M280">
        <f t="shared" si="144"/>
        <v>1.4000000000000001</v>
      </c>
      <c r="N280">
        <f t="shared" si="148"/>
        <v>1.6</v>
      </c>
      <c r="O280">
        <f t="shared" si="125"/>
        <v>-0.2</v>
      </c>
      <c r="P280">
        <f t="shared" si="145"/>
        <v>0.93500000000000005</v>
      </c>
      <c r="Q280">
        <f t="shared" si="152"/>
        <v>0.89500000000000002</v>
      </c>
      <c r="R280" s="103">
        <f t="shared" si="152"/>
        <v>0.04</v>
      </c>
      <c r="S280" s="103"/>
      <c r="T280" s="103"/>
      <c r="U280" s="103"/>
      <c r="V280">
        <v>-0.2</v>
      </c>
      <c r="W280">
        <v>0</v>
      </c>
      <c r="Z280">
        <f t="shared" si="147"/>
        <v>-0.05</v>
      </c>
      <c r="AA280">
        <v>0</v>
      </c>
      <c r="AB280">
        <v>0</v>
      </c>
      <c r="AC280">
        <v>0</v>
      </c>
    </row>
    <row r="281" spans="1:29" x14ac:dyDescent="0.2">
      <c r="A281" s="80">
        <v>44958</v>
      </c>
      <c r="B281" s="81">
        <f>+[1]Listen!C277</f>
        <v>0</v>
      </c>
      <c r="C281" s="85"/>
      <c r="D281">
        <f t="shared" si="135"/>
        <v>0.91500000000000004</v>
      </c>
      <c r="E281">
        <f t="shared" si="150"/>
        <v>0.875</v>
      </c>
      <c r="F281">
        <f t="shared" si="131"/>
        <v>0.04</v>
      </c>
      <c r="G281">
        <f t="shared" si="142"/>
        <v>1.32</v>
      </c>
      <c r="H281">
        <f t="shared" si="130"/>
        <v>1.6</v>
      </c>
      <c r="I281">
        <f t="shared" si="143"/>
        <v>-0.28000000000000003</v>
      </c>
      <c r="J281">
        <f t="shared" si="141"/>
        <v>1.8900000000000001</v>
      </c>
      <c r="K281" s="85">
        <f t="shared" si="137"/>
        <v>1.6</v>
      </c>
      <c r="L281">
        <f t="shared" si="151"/>
        <v>0.28999999999999998</v>
      </c>
      <c r="M281">
        <f t="shared" si="144"/>
        <v>1.4000000000000001</v>
      </c>
      <c r="N281">
        <f t="shared" si="148"/>
        <v>1.6</v>
      </c>
      <c r="O281">
        <f t="shared" si="125"/>
        <v>-0.2</v>
      </c>
      <c r="P281">
        <f t="shared" si="145"/>
        <v>0.91500000000000004</v>
      </c>
      <c r="Q281">
        <f t="shared" si="152"/>
        <v>0.875</v>
      </c>
      <c r="R281" s="103">
        <f t="shared" si="152"/>
        <v>0.04</v>
      </c>
      <c r="S281" s="103"/>
      <c r="T281" s="103"/>
      <c r="U281" s="103"/>
      <c r="V281">
        <v>-0.2</v>
      </c>
      <c r="W281">
        <v>0</v>
      </c>
      <c r="Z281">
        <f t="shared" si="147"/>
        <v>-0.08</v>
      </c>
      <c r="AA281">
        <v>0</v>
      </c>
      <c r="AB281">
        <v>0</v>
      </c>
      <c r="AC281">
        <v>0</v>
      </c>
    </row>
    <row r="282" spans="1:29" x14ac:dyDescent="0.2">
      <c r="A282" s="80">
        <v>44986</v>
      </c>
      <c r="B282" s="81">
        <f>+[1]Listen!C278</f>
        <v>0</v>
      </c>
      <c r="C282" s="85"/>
      <c r="D282">
        <f t="shared" si="135"/>
        <v>0.45</v>
      </c>
      <c r="E282">
        <f t="shared" si="150"/>
        <v>0.41000000000000003</v>
      </c>
      <c r="F282">
        <f t="shared" si="131"/>
        <v>0.04</v>
      </c>
      <c r="G282">
        <f t="shared" si="142"/>
        <v>0.28999999999999998</v>
      </c>
      <c r="H282">
        <f t="shared" si="130"/>
        <v>0.45999999999999996</v>
      </c>
      <c r="I282">
        <f t="shared" si="143"/>
        <v>-0.16999999999999998</v>
      </c>
      <c r="J282">
        <f t="shared" si="141"/>
        <v>0.53499999999999992</v>
      </c>
      <c r="K282" s="85">
        <f t="shared" si="137"/>
        <v>0.45999999999999996</v>
      </c>
      <c r="L282">
        <f t="shared" si="151"/>
        <v>7.4999999999999997E-2</v>
      </c>
      <c r="M282">
        <f t="shared" si="144"/>
        <v>0.41</v>
      </c>
      <c r="N282">
        <f t="shared" si="148"/>
        <v>0.45999999999999996</v>
      </c>
      <c r="O282">
        <f t="shared" si="125"/>
        <v>-0.05</v>
      </c>
      <c r="P282">
        <f t="shared" si="145"/>
        <v>0.45</v>
      </c>
      <c r="Q282">
        <f t="shared" si="152"/>
        <v>0.41000000000000003</v>
      </c>
      <c r="R282" s="103">
        <f t="shared" si="152"/>
        <v>0.04</v>
      </c>
      <c r="S282" s="103"/>
      <c r="T282" s="103"/>
      <c r="U282" s="103"/>
      <c r="V282">
        <v>-0.05</v>
      </c>
      <c r="W282">
        <v>0</v>
      </c>
      <c r="Z282">
        <f t="shared" si="147"/>
        <v>-0.12</v>
      </c>
      <c r="AA282">
        <v>0</v>
      </c>
      <c r="AB282">
        <v>0</v>
      </c>
      <c r="AC282">
        <v>0</v>
      </c>
    </row>
    <row r="283" spans="1:29" x14ac:dyDescent="0.2">
      <c r="A283" s="80">
        <v>45017</v>
      </c>
      <c r="B283" s="81">
        <f>+[1]Listen!C279</f>
        <v>0</v>
      </c>
      <c r="C283" s="85"/>
      <c r="D283">
        <f t="shared" si="135"/>
        <v>0.31</v>
      </c>
      <c r="E283">
        <f t="shared" si="150"/>
        <v>0.3075</v>
      </c>
      <c r="F283">
        <f t="shared" si="131"/>
        <v>2.5000000000000001E-3</v>
      </c>
      <c r="G283">
        <f t="shared" si="142"/>
        <v>0.22000000000000006</v>
      </c>
      <c r="H283">
        <f t="shared" si="130"/>
        <v>0.30500000000000005</v>
      </c>
      <c r="I283">
        <f t="shared" si="143"/>
        <v>-8.4999999999999992E-2</v>
      </c>
      <c r="J283">
        <f t="shared" si="141"/>
        <v>0.33000000000000007</v>
      </c>
      <c r="K283" s="85">
        <f t="shared" si="137"/>
        <v>0.30500000000000005</v>
      </c>
      <c r="L283">
        <f t="shared" si="151"/>
        <v>2.5000000000000001E-2</v>
      </c>
      <c r="M283">
        <f t="shared" si="144"/>
        <v>0.26000000000000006</v>
      </c>
      <c r="N283">
        <f t="shared" si="148"/>
        <v>0.30500000000000005</v>
      </c>
      <c r="O283">
        <f t="shared" si="125"/>
        <v>-4.4999999999999998E-2</v>
      </c>
      <c r="P283">
        <f t="shared" si="145"/>
        <v>0.33250000000000002</v>
      </c>
      <c r="Q283" s="83">
        <f>+[1]CGT_CNG!N283</f>
        <v>0.32500000000000001</v>
      </c>
      <c r="R283" s="107">
        <f>+[1]CGT_CNG!O283</f>
        <v>7.4999999999999997E-3</v>
      </c>
      <c r="S283" s="107"/>
      <c r="T283" s="107"/>
      <c r="U283" s="107"/>
      <c r="V283">
        <f t="shared" ref="V283:V289" si="153">VLOOKUP(MONTH(A283),tblMthAdj,4,FALSE)</f>
        <v>-4.4999999999999998E-2</v>
      </c>
      <c r="W283">
        <v>0</v>
      </c>
      <c r="Z283">
        <f t="shared" si="147"/>
        <v>-0.04</v>
      </c>
      <c r="AA283">
        <v>0</v>
      </c>
      <c r="AB283">
        <v>0</v>
      </c>
      <c r="AC283">
        <v>0</v>
      </c>
    </row>
    <row r="284" spans="1:29" x14ac:dyDescent="0.2">
      <c r="A284" s="80">
        <v>45047</v>
      </c>
      <c r="B284" s="81">
        <f>+[1]Listen!C280</f>
        <v>0</v>
      </c>
      <c r="C284" s="85"/>
      <c r="D284">
        <f t="shared" si="135"/>
        <v>0.28999999999999998</v>
      </c>
      <c r="E284">
        <f t="shared" si="150"/>
        <v>0.28749999999999998</v>
      </c>
      <c r="F284">
        <f t="shared" si="131"/>
        <v>2.5000000000000001E-3</v>
      </c>
      <c r="G284">
        <f t="shared" si="142"/>
        <v>0.21500000000000002</v>
      </c>
      <c r="H284">
        <f t="shared" si="130"/>
        <v>0.28000000000000003</v>
      </c>
      <c r="I284">
        <f t="shared" si="143"/>
        <v>-6.5000000000000002E-2</v>
      </c>
      <c r="J284">
        <f t="shared" si="141"/>
        <v>0.30500000000000005</v>
      </c>
      <c r="K284" s="85">
        <f t="shared" si="137"/>
        <v>0.28000000000000003</v>
      </c>
      <c r="L284">
        <f t="shared" si="151"/>
        <v>2.5000000000000001E-2</v>
      </c>
      <c r="M284">
        <f t="shared" si="144"/>
        <v>0.24500000000000002</v>
      </c>
      <c r="N284">
        <f t="shared" si="148"/>
        <v>0.28000000000000003</v>
      </c>
      <c r="O284">
        <f t="shared" si="125"/>
        <v>-3.5000000000000003E-2</v>
      </c>
      <c r="P284">
        <f t="shared" si="145"/>
        <v>0.22750000000000001</v>
      </c>
      <c r="Q284" s="86">
        <f>+[1]CGT_CNG!N284</f>
        <v>0.22</v>
      </c>
      <c r="R284" s="103">
        <f>+[1]CGT_CNG!O284</f>
        <v>7.4999999999999997E-3</v>
      </c>
      <c r="S284" s="103"/>
      <c r="T284" s="103"/>
      <c r="U284" s="103"/>
      <c r="V284">
        <f t="shared" si="153"/>
        <v>-3.5000000000000003E-2</v>
      </c>
      <c r="W284">
        <v>0</v>
      </c>
      <c r="Z284">
        <f t="shared" si="147"/>
        <v>-0.03</v>
      </c>
      <c r="AA284">
        <v>0</v>
      </c>
      <c r="AB284">
        <v>0</v>
      </c>
      <c r="AC284">
        <v>0</v>
      </c>
    </row>
    <row r="285" spans="1:29" x14ac:dyDescent="0.2">
      <c r="A285" s="80">
        <v>45078</v>
      </c>
      <c r="B285" s="81">
        <f>+[1]Listen!C281</f>
        <v>0</v>
      </c>
      <c r="C285" s="85"/>
      <c r="D285">
        <f t="shared" si="135"/>
        <v>0.29499999999999998</v>
      </c>
      <c r="E285">
        <f t="shared" si="150"/>
        <v>0.29749999999999999</v>
      </c>
      <c r="F285">
        <f t="shared" si="131"/>
        <v>-2.5000000000000001E-3</v>
      </c>
      <c r="G285">
        <f t="shared" si="142"/>
        <v>0.21000000000000002</v>
      </c>
      <c r="H285">
        <f t="shared" si="130"/>
        <v>0.26500000000000001</v>
      </c>
      <c r="I285">
        <f t="shared" si="143"/>
        <v>-5.5000000000000007E-2</v>
      </c>
      <c r="J285">
        <f t="shared" si="141"/>
        <v>0.29000000000000004</v>
      </c>
      <c r="K285" s="85">
        <f t="shared" si="137"/>
        <v>0.26500000000000001</v>
      </c>
      <c r="L285">
        <f t="shared" si="151"/>
        <v>2.5000000000000001E-2</v>
      </c>
      <c r="M285">
        <f t="shared" si="144"/>
        <v>0.23</v>
      </c>
      <c r="N285">
        <f t="shared" si="148"/>
        <v>0.26500000000000001</v>
      </c>
      <c r="O285">
        <f t="shared" si="125"/>
        <v>-3.5000000000000003E-2</v>
      </c>
      <c r="P285">
        <f t="shared" si="145"/>
        <v>0.25750000000000001</v>
      </c>
      <c r="Q285" s="86">
        <f>+[1]CGT_CNG!N285</f>
        <v>0.25</v>
      </c>
      <c r="R285" s="103">
        <f>+[1]CGT_CNG!O285</f>
        <v>7.4999999999999997E-3</v>
      </c>
      <c r="S285" s="103"/>
      <c r="T285" s="103"/>
      <c r="U285" s="103"/>
      <c r="V285">
        <f t="shared" si="153"/>
        <v>-3.5000000000000003E-2</v>
      </c>
      <c r="W285">
        <v>0</v>
      </c>
      <c r="Z285">
        <f t="shared" si="147"/>
        <v>-0.02</v>
      </c>
      <c r="AA285">
        <v>0</v>
      </c>
      <c r="AB285">
        <v>0</v>
      </c>
      <c r="AC285">
        <v>0</v>
      </c>
    </row>
    <row r="286" spans="1:29" x14ac:dyDescent="0.2">
      <c r="A286" s="80">
        <v>45108</v>
      </c>
      <c r="B286" s="81">
        <f>+[1]Listen!C282</f>
        <v>0</v>
      </c>
      <c r="C286" s="85"/>
      <c r="D286">
        <f t="shared" si="135"/>
        <v>0.31</v>
      </c>
      <c r="E286">
        <f t="shared" si="150"/>
        <v>0.3125</v>
      </c>
      <c r="F286">
        <f t="shared" si="131"/>
        <v>-2.5000000000000001E-3</v>
      </c>
      <c r="G286">
        <f t="shared" si="142"/>
        <v>0.315</v>
      </c>
      <c r="H286">
        <f t="shared" si="130"/>
        <v>0.33500000000000002</v>
      </c>
      <c r="I286">
        <f t="shared" si="143"/>
        <v>-0.02</v>
      </c>
      <c r="J286">
        <f t="shared" si="141"/>
        <v>0.36000000000000004</v>
      </c>
      <c r="K286" s="85">
        <f t="shared" si="137"/>
        <v>0.33500000000000002</v>
      </c>
      <c r="L286">
        <f t="shared" si="151"/>
        <v>2.5000000000000001E-2</v>
      </c>
      <c r="M286">
        <f t="shared" si="144"/>
        <v>0.315</v>
      </c>
      <c r="N286">
        <f t="shared" si="148"/>
        <v>0.33500000000000002</v>
      </c>
      <c r="O286">
        <f t="shared" si="125"/>
        <v>-0.02</v>
      </c>
      <c r="P286">
        <f t="shared" si="145"/>
        <v>0.26750000000000002</v>
      </c>
      <c r="Q286" s="86">
        <f>+[1]CGT_CNG!N286</f>
        <v>0.26</v>
      </c>
      <c r="R286" s="103">
        <f>+[1]CGT_CNG!O286</f>
        <v>7.4999999999999997E-3</v>
      </c>
      <c r="S286" s="103"/>
      <c r="T286" s="103"/>
      <c r="U286" s="103"/>
      <c r="V286">
        <f t="shared" si="153"/>
        <v>-0.02</v>
      </c>
      <c r="W286">
        <v>0</v>
      </c>
      <c r="Z286">
        <f t="shared" si="147"/>
        <v>0</v>
      </c>
      <c r="AA286">
        <v>0</v>
      </c>
      <c r="AB286">
        <v>0</v>
      </c>
      <c r="AC286">
        <v>0</v>
      </c>
    </row>
    <row r="287" spans="1:29" x14ac:dyDescent="0.2">
      <c r="A287" s="80">
        <v>45139</v>
      </c>
      <c r="B287" s="81">
        <f>+[1]Listen!C283</f>
        <v>0</v>
      </c>
      <c r="C287" s="85"/>
      <c r="D287">
        <f t="shared" si="135"/>
        <v>0.31</v>
      </c>
      <c r="E287">
        <f t="shared" si="150"/>
        <v>0.3125</v>
      </c>
      <c r="F287">
        <f t="shared" si="131"/>
        <v>-2.5000000000000001E-3</v>
      </c>
      <c r="G287">
        <f t="shared" si="142"/>
        <v>0.315</v>
      </c>
      <c r="H287">
        <f t="shared" si="130"/>
        <v>0.33500000000000002</v>
      </c>
      <c r="I287">
        <f t="shared" si="143"/>
        <v>-0.02</v>
      </c>
      <c r="J287">
        <f t="shared" si="141"/>
        <v>0.35000000000000003</v>
      </c>
      <c r="K287" s="85">
        <f t="shared" si="137"/>
        <v>0.33500000000000002</v>
      </c>
      <c r="L287">
        <f t="shared" si="151"/>
        <v>1.4999999999999999E-2</v>
      </c>
      <c r="M287">
        <f t="shared" si="144"/>
        <v>0.315</v>
      </c>
      <c r="N287">
        <f t="shared" si="148"/>
        <v>0.33500000000000002</v>
      </c>
      <c r="O287">
        <f t="shared" ref="O287:O350" si="154">V287</f>
        <v>-0.02</v>
      </c>
      <c r="P287">
        <f t="shared" si="145"/>
        <v>0.26750000000000002</v>
      </c>
      <c r="Q287" s="86">
        <f>+[1]CGT_CNG!N287</f>
        <v>0.26</v>
      </c>
      <c r="R287" s="103">
        <f>+[1]CGT_CNG!O287</f>
        <v>7.4999999999999997E-3</v>
      </c>
      <c r="S287" s="103"/>
      <c r="T287" s="103"/>
      <c r="U287" s="103"/>
      <c r="V287">
        <f t="shared" si="153"/>
        <v>-0.02</v>
      </c>
      <c r="W287">
        <v>0</v>
      </c>
      <c r="Z287">
        <f t="shared" si="147"/>
        <v>0</v>
      </c>
      <c r="AA287">
        <v>0</v>
      </c>
      <c r="AB287">
        <v>0</v>
      </c>
      <c r="AC287">
        <v>0</v>
      </c>
    </row>
    <row r="288" spans="1:29" x14ac:dyDescent="0.2">
      <c r="A288" s="80">
        <v>45170</v>
      </c>
      <c r="B288" s="81">
        <f>+[1]Listen!C284</f>
        <v>0</v>
      </c>
      <c r="C288" s="85"/>
      <c r="D288">
        <f t="shared" si="135"/>
        <v>0.28499999999999998</v>
      </c>
      <c r="E288">
        <f t="shared" si="150"/>
        <v>0.28749999999999998</v>
      </c>
      <c r="F288">
        <f t="shared" si="131"/>
        <v>-2.5000000000000001E-3</v>
      </c>
      <c r="G288">
        <f t="shared" si="142"/>
        <v>0.20499999999999999</v>
      </c>
      <c r="H288">
        <f t="shared" si="130"/>
        <v>0.245</v>
      </c>
      <c r="I288">
        <f t="shared" si="143"/>
        <v>-0.04</v>
      </c>
      <c r="J288">
        <f t="shared" si="141"/>
        <v>0.26</v>
      </c>
      <c r="K288" s="85">
        <f t="shared" si="137"/>
        <v>0.245</v>
      </c>
      <c r="L288">
        <f t="shared" si="151"/>
        <v>1.4999999999999999E-2</v>
      </c>
      <c r="M288">
        <f t="shared" si="144"/>
        <v>0.22500000000000001</v>
      </c>
      <c r="N288">
        <f t="shared" si="148"/>
        <v>0.245</v>
      </c>
      <c r="O288">
        <f t="shared" si="154"/>
        <v>-0.02</v>
      </c>
      <c r="P288">
        <f t="shared" si="145"/>
        <v>0.22750000000000001</v>
      </c>
      <c r="Q288" s="86">
        <f>+[1]CGT_CNG!N288</f>
        <v>0.22</v>
      </c>
      <c r="R288" s="103">
        <f>+[1]CGT_CNG!O288</f>
        <v>7.4999999999999997E-3</v>
      </c>
      <c r="S288" s="103"/>
      <c r="T288" s="103"/>
      <c r="U288" s="103"/>
      <c r="V288">
        <f t="shared" si="153"/>
        <v>-0.02</v>
      </c>
      <c r="W288">
        <v>0</v>
      </c>
      <c r="Z288">
        <f t="shared" si="147"/>
        <v>-0.02</v>
      </c>
      <c r="AA288">
        <v>0</v>
      </c>
      <c r="AB288">
        <v>0</v>
      </c>
      <c r="AC288">
        <v>0</v>
      </c>
    </row>
    <row r="289" spans="1:29" x14ac:dyDescent="0.2">
      <c r="A289" s="80">
        <v>45200</v>
      </c>
      <c r="B289" s="81">
        <f>+[1]Listen!C285</f>
        <v>0</v>
      </c>
      <c r="C289" s="85"/>
      <c r="D289">
        <f t="shared" si="135"/>
        <v>0.34250000000000003</v>
      </c>
      <c r="E289">
        <f t="shared" si="150"/>
        <v>0.34750000000000003</v>
      </c>
      <c r="F289">
        <f t="shared" si="131"/>
        <v>-5.0000000000000001E-3</v>
      </c>
      <c r="G289">
        <f t="shared" si="142"/>
        <v>0.18000000000000002</v>
      </c>
      <c r="H289">
        <f t="shared" si="130"/>
        <v>0.26500000000000001</v>
      </c>
      <c r="I289">
        <f t="shared" si="143"/>
        <v>-8.4999999999999992E-2</v>
      </c>
      <c r="J289">
        <f t="shared" si="141"/>
        <v>0.27500000000000002</v>
      </c>
      <c r="K289" s="85">
        <f t="shared" si="137"/>
        <v>0.26500000000000001</v>
      </c>
      <c r="L289">
        <f t="shared" si="151"/>
        <v>9.9999999999999985E-3</v>
      </c>
      <c r="M289">
        <f t="shared" si="144"/>
        <v>0.21000000000000002</v>
      </c>
      <c r="N289">
        <f t="shared" si="148"/>
        <v>0.26500000000000001</v>
      </c>
      <c r="O289">
        <f t="shared" si="154"/>
        <v>-5.5E-2</v>
      </c>
      <c r="P289">
        <f t="shared" si="145"/>
        <v>0.25750000000000001</v>
      </c>
      <c r="Q289" s="86">
        <f>+[1]CGT_CNG!N289</f>
        <v>0.25</v>
      </c>
      <c r="R289" s="103">
        <f>+[1]CGT_CNG!O289</f>
        <v>7.4999999999999997E-3</v>
      </c>
      <c r="S289" s="103"/>
      <c r="T289" s="103"/>
      <c r="U289" s="103"/>
      <c r="V289">
        <f t="shared" si="153"/>
        <v>-5.5E-2</v>
      </c>
      <c r="W289">
        <v>0</v>
      </c>
      <c r="Z289">
        <f t="shared" si="147"/>
        <v>-0.03</v>
      </c>
      <c r="AA289">
        <v>0</v>
      </c>
      <c r="AB289">
        <v>0</v>
      </c>
      <c r="AC289">
        <v>0</v>
      </c>
    </row>
    <row r="290" spans="1:29" x14ac:dyDescent="0.2">
      <c r="A290" s="80">
        <v>45231</v>
      </c>
      <c r="B290" s="81">
        <f>+[1]Listen!C286</f>
        <v>0</v>
      </c>
      <c r="C290" s="85"/>
      <c r="D290">
        <f t="shared" si="135"/>
        <v>0.38</v>
      </c>
      <c r="E290">
        <f t="shared" si="150"/>
        <v>0.34</v>
      </c>
      <c r="F290">
        <f t="shared" si="131"/>
        <v>0.04</v>
      </c>
      <c r="G290">
        <f t="shared" si="142"/>
        <v>0.27000000000000007</v>
      </c>
      <c r="H290">
        <f t="shared" si="130"/>
        <v>0.44000000000000006</v>
      </c>
      <c r="I290">
        <f t="shared" si="143"/>
        <v>-0.16999999999999998</v>
      </c>
      <c r="J290">
        <f t="shared" si="141"/>
        <v>0.5</v>
      </c>
      <c r="K290" s="85">
        <f t="shared" si="137"/>
        <v>0.44000000000000006</v>
      </c>
      <c r="L290">
        <f t="shared" si="151"/>
        <v>0.06</v>
      </c>
      <c r="M290">
        <f t="shared" si="144"/>
        <v>0.39000000000000007</v>
      </c>
      <c r="N290">
        <f t="shared" si="148"/>
        <v>0.44000000000000006</v>
      </c>
      <c r="O290">
        <f t="shared" si="154"/>
        <v>-0.05</v>
      </c>
      <c r="P290">
        <f t="shared" si="145"/>
        <v>0.38</v>
      </c>
      <c r="Q290">
        <f t="shared" ref="Q290:R294" si="155">E290</f>
        <v>0.34</v>
      </c>
      <c r="R290" s="107">
        <f t="shared" si="155"/>
        <v>0.04</v>
      </c>
      <c r="S290" s="107"/>
      <c r="T290" s="107"/>
      <c r="U290" s="107"/>
      <c r="V290">
        <v>-0.05</v>
      </c>
      <c r="W290">
        <v>0</v>
      </c>
      <c r="Z290">
        <f t="shared" si="147"/>
        <v>-0.12</v>
      </c>
      <c r="AA290">
        <v>0</v>
      </c>
      <c r="AB290">
        <v>0</v>
      </c>
      <c r="AC290">
        <v>0</v>
      </c>
    </row>
    <row r="291" spans="1:29" x14ac:dyDescent="0.2">
      <c r="A291" s="80">
        <v>45261</v>
      </c>
      <c r="B291" s="81">
        <f>+[1]Listen!C287</f>
        <v>0</v>
      </c>
      <c r="C291" s="85"/>
      <c r="D291">
        <f t="shared" si="135"/>
        <v>0.69500000000000006</v>
      </c>
      <c r="E291">
        <f t="shared" si="150"/>
        <v>0.65500000000000003</v>
      </c>
      <c r="F291">
        <f t="shared" si="131"/>
        <v>0.04</v>
      </c>
      <c r="G291">
        <f t="shared" si="142"/>
        <v>0.85</v>
      </c>
      <c r="H291">
        <f t="shared" si="130"/>
        <v>0.98</v>
      </c>
      <c r="I291">
        <f t="shared" si="143"/>
        <v>-0.13</v>
      </c>
      <c r="J291">
        <f t="shared" si="141"/>
        <v>1.0900000000000001</v>
      </c>
      <c r="K291" s="85">
        <f t="shared" si="137"/>
        <v>0.98</v>
      </c>
      <c r="L291">
        <f t="shared" si="151"/>
        <v>0.11</v>
      </c>
      <c r="M291">
        <f t="shared" si="144"/>
        <v>0.92999999999999994</v>
      </c>
      <c r="N291">
        <f t="shared" si="148"/>
        <v>0.98</v>
      </c>
      <c r="O291">
        <f t="shared" si="154"/>
        <v>-0.05</v>
      </c>
      <c r="P291">
        <f t="shared" si="145"/>
        <v>0.69500000000000006</v>
      </c>
      <c r="Q291">
        <f t="shared" si="155"/>
        <v>0.65500000000000003</v>
      </c>
      <c r="R291" s="103">
        <f t="shared" si="155"/>
        <v>0.04</v>
      </c>
      <c r="S291" s="103"/>
      <c r="T291" s="103"/>
      <c r="U291" s="103"/>
      <c r="V291">
        <v>-0.05</v>
      </c>
      <c r="W291">
        <v>0</v>
      </c>
      <c r="Z291">
        <f t="shared" si="147"/>
        <v>-0.08</v>
      </c>
      <c r="AA291">
        <v>0</v>
      </c>
      <c r="AB291">
        <v>0</v>
      </c>
      <c r="AC291">
        <v>0</v>
      </c>
    </row>
    <row r="292" spans="1:29" x14ac:dyDescent="0.2">
      <c r="A292" s="80">
        <v>45292</v>
      </c>
      <c r="B292" s="81">
        <f>+[1]Listen!C288</f>
        <v>0</v>
      </c>
      <c r="C292" s="85"/>
      <c r="D292">
        <f t="shared" si="135"/>
        <v>0.93500000000000005</v>
      </c>
      <c r="E292">
        <f t="shared" si="150"/>
        <v>0.89500000000000002</v>
      </c>
      <c r="F292">
        <f t="shared" si="131"/>
        <v>0.04</v>
      </c>
      <c r="G292">
        <f t="shared" si="142"/>
        <v>1.35</v>
      </c>
      <c r="H292">
        <f t="shared" si="130"/>
        <v>1.6</v>
      </c>
      <c r="I292">
        <f t="shared" si="143"/>
        <v>-0.25</v>
      </c>
      <c r="J292">
        <f t="shared" si="141"/>
        <v>1.8900000000000001</v>
      </c>
      <c r="K292" s="85">
        <f t="shared" si="137"/>
        <v>1.6</v>
      </c>
      <c r="L292">
        <f t="shared" si="151"/>
        <v>0.28999999999999998</v>
      </c>
      <c r="M292">
        <f t="shared" si="144"/>
        <v>1.4000000000000001</v>
      </c>
      <c r="N292">
        <f t="shared" si="148"/>
        <v>1.6</v>
      </c>
      <c r="O292">
        <f t="shared" si="154"/>
        <v>-0.2</v>
      </c>
      <c r="P292">
        <f t="shared" si="145"/>
        <v>0.93500000000000005</v>
      </c>
      <c r="Q292">
        <f t="shared" si="155"/>
        <v>0.89500000000000002</v>
      </c>
      <c r="R292" s="103">
        <f t="shared" si="155"/>
        <v>0.04</v>
      </c>
      <c r="S292" s="103"/>
      <c r="T292" s="103"/>
      <c r="U292" s="103"/>
      <c r="V292">
        <v>-0.2</v>
      </c>
      <c r="W292">
        <v>0</v>
      </c>
      <c r="Z292">
        <f t="shared" si="147"/>
        <v>-0.05</v>
      </c>
      <c r="AA292">
        <v>0</v>
      </c>
      <c r="AB292">
        <v>0</v>
      </c>
      <c r="AC292">
        <v>0</v>
      </c>
    </row>
    <row r="293" spans="1:29" x14ac:dyDescent="0.2">
      <c r="A293" s="80">
        <v>45323</v>
      </c>
      <c r="B293" s="81">
        <f>+[1]Listen!C289</f>
        <v>0</v>
      </c>
      <c r="C293" s="85"/>
      <c r="D293">
        <f t="shared" si="135"/>
        <v>0.91500000000000004</v>
      </c>
      <c r="E293">
        <f t="shared" si="150"/>
        <v>0.875</v>
      </c>
      <c r="F293">
        <f t="shared" si="131"/>
        <v>0.04</v>
      </c>
      <c r="G293">
        <f t="shared" si="142"/>
        <v>1.32</v>
      </c>
      <c r="H293">
        <f t="shared" si="130"/>
        <v>1.6</v>
      </c>
      <c r="I293">
        <f t="shared" si="143"/>
        <v>-0.28000000000000003</v>
      </c>
      <c r="J293">
        <f t="shared" si="141"/>
        <v>1.8900000000000001</v>
      </c>
      <c r="K293" s="85">
        <f t="shared" si="137"/>
        <v>1.6</v>
      </c>
      <c r="L293">
        <f t="shared" si="151"/>
        <v>0.28999999999999998</v>
      </c>
      <c r="M293">
        <f t="shared" si="144"/>
        <v>1.4000000000000001</v>
      </c>
      <c r="N293">
        <f t="shared" si="148"/>
        <v>1.6</v>
      </c>
      <c r="O293">
        <f t="shared" si="154"/>
        <v>-0.2</v>
      </c>
      <c r="P293">
        <f t="shared" si="145"/>
        <v>0.91500000000000004</v>
      </c>
      <c r="Q293">
        <f t="shared" si="155"/>
        <v>0.875</v>
      </c>
      <c r="R293" s="103">
        <f t="shared" si="155"/>
        <v>0.04</v>
      </c>
      <c r="S293" s="103"/>
      <c r="T293" s="103"/>
      <c r="U293" s="103"/>
      <c r="V293">
        <v>-0.2</v>
      </c>
      <c r="W293">
        <v>0</v>
      </c>
      <c r="Z293">
        <f t="shared" si="147"/>
        <v>-0.08</v>
      </c>
      <c r="AA293">
        <v>0</v>
      </c>
      <c r="AB293">
        <v>0</v>
      </c>
      <c r="AC293">
        <v>0</v>
      </c>
    </row>
    <row r="294" spans="1:29" x14ac:dyDescent="0.2">
      <c r="A294" s="80">
        <v>45352</v>
      </c>
      <c r="B294" s="81">
        <f>+[1]Listen!C290</f>
        <v>0</v>
      </c>
      <c r="C294" s="85"/>
      <c r="D294">
        <f t="shared" si="135"/>
        <v>0.45</v>
      </c>
      <c r="E294">
        <f t="shared" si="150"/>
        <v>0.41000000000000003</v>
      </c>
      <c r="F294">
        <f t="shared" si="131"/>
        <v>0.04</v>
      </c>
      <c r="G294">
        <f t="shared" si="142"/>
        <v>0.28999999999999998</v>
      </c>
      <c r="H294">
        <f t="shared" si="130"/>
        <v>0.45999999999999996</v>
      </c>
      <c r="I294">
        <f t="shared" si="143"/>
        <v>-0.16999999999999998</v>
      </c>
      <c r="J294">
        <f t="shared" ref="J294:J325" si="156">K294+L294</f>
        <v>0.53499999999999992</v>
      </c>
      <c r="K294" s="85">
        <f t="shared" si="137"/>
        <v>0.45999999999999996</v>
      </c>
      <c r="L294">
        <f t="shared" si="151"/>
        <v>7.4999999999999997E-2</v>
      </c>
      <c r="M294">
        <f t="shared" si="144"/>
        <v>0.41</v>
      </c>
      <c r="N294">
        <f t="shared" si="148"/>
        <v>0.45999999999999996</v>
      </c>
      <c r="O294">
        <f t="shared" si="154"/>
        <v>-0.05</v>
      </c>
      <c r="P294">
        <f t="shared" si="145"/>
        <v>0.45</v>
      </c>
      <c r="Q294">
        <f t="shared" si="155"/>
        <v>0.41000000000000003</v>
      </c>
      <c r="R294" s="103">
        <f t="shared" si="155"/>
        <v>0.04</v>
      </c>
      <c r="S294" s="103"/>
      <c r="T294" s="103"/>
      <c r="U294" s="103"/>
      <c r="V294">
        <v>-0.05</v>
      </c>
      <c r="W294">
        <v>0</v>
      </c>
      <c r="Z294">
        <f t="shared" si="147"/>
        <v>-0.12</v>
      </c>
      <c r="AA294">
        <v>0</v>
      </c>
      <c r="AB294">
        <v>0</v>
      </c>
      <c r="AC294">
        <v>0</v>
      </c>
    </row>
    <row r="295" spans="1:29" x14ac:dyDescent="0.2">
      <c r="A295" s="80">
        <v>45383</v>
      </c>
      <c r="B295" s="81">
        <f>+[1]Listen!C291</f>
        <v>0</v>
      </c>
      <c r="C295" s="85"/>
      <c r="D295">
        <f t="shared" si="135"/>
        <v>0.31</v>
      </c>
      <c r="E295">
        <f t="shared" si="150"/>
        <v>0.3075</v>
      </c>
      <c r="F295">
        <f t="shared" si="131"/>
        <v>2.5000000000000001E-3</v>
      </c>
      <c r="G295">
        <f t="shared" si="142"/>
        <v>0.22000000000000006</v>
      </c>
      <c r="H295">
        <f t="shared" ref="H295:H363" si="157">K295</f>
        <v>0.30500000000000005</v>
      </c>
      <c r="I295">
        <f t="shared" si="143"/>
        <v>-8.4999999999999992E-2</v>
      </c>
      <c r="J295">
        <f t="shared" si="156"/>
        <v>0.33000000000000007</v>
      </c>
      <c r="K295" s="85">
        <f t="shared" si="137"/>
        <v>0.30500000000000005</v>
      </c>
      <c r="L295">
        <f t="shared" si="151"/>
        <v>2.5000000000000001E-2</v>
      </c>
      <c r="M295">
        <f t="shared" si="144"/>
        <v>0.26000000000000006</v>
      </c>
      <c r="N295">
        <f t="shared" si="148"/>
        <v>0.30500000000000005</v>
      </c>
      <c r="O295">
        <f t="shared" si="154"/>
        <v>-4.4999999999999998E-2</v>
      </c>
      <c r="P295">
        <f t="shared" si="145"/>
        <v>0.33250000000000002</v>
      </c>
      <c r="Q295" s="83">
        <f>+[1]CGT_CNG!N295</f>
        <v>0.32500000000000001</v>
      </c>
      <c r="R295" s="107">
        <f>+[1]CGT_CNG!O295</f>
        <v>7.4999999999999997E-3</v>
      </c>
      <c r="S295" s="107"/>
      <c r="T295" s="107"/>
      <c r="U295" s="107"/>
      <c r="V295">
        <f t="shared" ref="V295:V301" si="158">VLOOKUP(MONTH(A295),tblMthAdj,4,FALSE)</f>
        <v>-4.4999999999999998E-2</v>
      </c>
      <c r="W295">
        <v>0</v>
      </c>
      <c r="Z295">
        <f t="shared" si="147"/>
        <v>-0.04</v>
      </c>
      <c r="AA295">
        <v>0</v>
      </c>
      <c r="AB295">
        <v>0</v>
      </c>
      <c r="AC295">
        <v>0</v>
      </c>
    </row>
    <row r="296" spans="1:29" x14ac:dyDescent="0.2">
      <c r="A296" s="80">
        <v>45413</v>
      </c>
      <c r="B296" s="81">
        <f>+[1]Listen!C292</f>
        <v>0</v>
      </c>
      <c r="C296" s="85"/>
      <c r="D296">
        <f t="shared" si="135"/>
        <v>0.28999999999999998</v>
      </c>
      <c r="E296">
        <f t="shared" si="150"/>
        <v>0.28749999999999998</v>
      </c>
      <c r="F296">
        <f t="shared" si="131"/>
        <v>2.5000000000000001E-3</v>
      </c>
      <c r="G296">
        <f t="shared" si="142"/>
        <v>0.21500000000000002</v>
      </c>
      <c r="H296">
        <f t="shared" si="157"/>
        <v>0.28000000000000003</v>
      </c>
      <c r="I296">
        <f t="shared" si="143"/>
        <v>-6.5000000000000002E-2</v>
      </c>
      <c r="J296">
        <f t="shared" si="156"/>
        <v>0.30500000000000005</v>
      </c>
      <c r="K296" s="85">
        <f t="shared" si="137"/>
        <v>0.28000000000000003</v>
      </c>
      <c r="L296">
        <f t="shared" si="151"/>
        <v>2.5000000000000001E-2</v>
      </c>
      <c r="M296">
        <f t="shared" si="144"/>
        <v>0.24500000000000002</v>
      </c>
      <c r="N296">
        <f t="shared" si="148"/>
        <v>0.28000000000000003</v>
      </c>
      <c r="O296">
        <f t="shared" si="154"/>
        <v>-3.5000000000000003E-2</v>
      </c>
      <c r="P296">
        <f t="shared" si="145"/>
        <v>0.22750000000000001</v>
      </c>
      <c r="Q296" s="86">
        <f>+[1]CGT_CNG!N296</f>
        <v>0.22</v>
      </c>
      <c r="R296" s="103">
        <f>+[1]CGT_CNG!O296</f>
        <v>7.4999999999999997E-3</v>
      </c>
      <c r="S296" s="103"/>
      <c r="T296" s="103"/>
      <c r="U296" s="103"/>
      <c r="V296">
        <f t="shared" si="158"/>
        <v>-3.5000000000000003E-2</v>
      </c>
      <c r="W296">
        <v>0</v>
      </c>
      <c r="Z296">
        <f t="shared" si="147"/>
        <v>-0.03</v>
      </c>
      <c r="AA296">
        <v>0</v>
      </c>
      <c r="AB296">
        <v>0</v>
      </c>
      <c r="AC296">
        <v>0</v>
      </c>
    </row>
    <row r="297" spans="1:29" x14ac:dyDescent="0.2">
      <c r="A297" s="80">
        <v>45444</v>
      </c>
      <c r="B297" s="81">
        <f>+[1]Listen!C293</f>
        <v>0</v>
      </c>
      <c r="C297" s="85"/>
      <c r="D297">
        <f t="shared" si="135"/>
        <v>0.29499999999999998</v>
      </c>
      <c r="E297">
        <f t="shared" si="150"/>
        <v>0.29749999999999999</v>
      </c>
      <c r="F297">
        <f t="shared" si="131"/>
        <v>-2.5000000000000001E-3</v>
      </c>
      <c r="G297">
        <f t="shared" si="142"/>
        <v>0.21000000000000002</v>
      </c>
      <c r="H297">
        <f t="shared" si="157"/>
        <v>0.26500000000000001</v>
      </c>
      <c r="I297">
        <f t="shared" si="143"/>
        <v>-5.5000000000000007E-2</v>
      </c>
      <c r="J297">
        <f t="shared" si="156"/>
        <v>0.29000000000000004</v>
      </c>
      <c r="K297" s="85">
        <f t="shared" si="137"/>
        <v>0.26500000000000001</v>
      </c>
      <c r="L297">
        <f t="shared" si="151"/>
        <v>2.5000000000000001E-2</v>
      </c>
      <c r="M297">
        <f t="shared" si="144"/>
        <v>0.23</v>
      </c>
      <c r="N297">
        <f t="shared" si="148"/>
        <v>0.26500000000000001</v>
      </c>
      <c r="O297">
        <f t="shared" si="154"/>
        <v>-3.5000000000000003E-2</v>
      </c>
      <c r="P297">
        <f t="shared" si="145"/>
        <v>0.25750000000000001</v>
      </c>
      <c r="Q297" s="86">
        <f>+[1]CGT_CNG!N297</f>
        <v>0.25</v>
      </c>
      <c r="R297" s="103">
        <f>+[1]CGT_CNG!O297</f>
        <v>7.4999999999999997E-3</v>
      </c>
      <c r="S297" s="103"/>
      <c r="T297" s="103"/>
      <c r="U297" s="103"/>
      <c r="V297">
        <f t="shared" si="158"/>
        <v>-3.5000000000000003E-2</v>
      </c>
      <c r="W297">
        <v>0</v>
      </c>
      <c r="Z297">
        <f t="shared" si="147"/>
        <v>-0.02</v>
      </c>
      <c r="AA297">
        <v>0</v>
      </c>
      <c r="AB297">
        <v>0</v>
      </c>
      <c r="AC297">
        <v>0</v>
      </c>
    </row>
    <row r="298" spans="1:29" x14ac:dyDescent="0.2">
      <c r="A298" s="80">
        <v>45474</v>
      </c>
      <c r="B298" s="81">
        <f>+[1]Listen!C294</f>
        <v>0</v>
      </c>
      <c r="C298" s="85"/>
      <c r="D298">
        <f t="shared" si="135"/>
        <v>0.31</v>
      </c>
      <c r="E298">
        <f t="shared" si="150"/>
        <v>0.3125</v>
      </c>
      <c r="F298">
        <f t="shared" si="131"/>
        <v>-2.5000000000000001E-3</v>
      </c>
      <c r="G298">
        <f t="shared" si="142"/>
        <v>0.315</v>
      </c>
      <c r="H298">
        <f t="shared" si="157"/>
        <v>0.33500000000000002</v>
      </c>
      <c r="I298">
        <f t="shared" si="143"/>
        <v>-0.02</v>
      </c>
      <c r="J298">
        <f t="shared" si="156"/>
        <v>0.36000000000000004</v>
      </c>
      <c r="K298" s="85">
        <f t="shared" si="137"/>
        <v>0.33500000000000002</v>
      </c>
      <c r="L298">
        <f t="shared" si="151"/>
        <v>2.5000000000000001E-2</v>
      </c>
      <c r="M298">
        <f t="shared" si="144"/>
        <v>0.315</v>
      </c>
      <c r="N298">
        <f t="shared" si="148"/>
        <v>0.33500000000000002</v>
      </c>
      <c r="O298">
        <f t="shared" si="154"/>
        <v>-0.02</v>
      </c>
      <c r="P298">
        <f t="shared" si="145"/>
        <v>0.26750000000000002</v>
      </c>
      <c r="Q298" s="86">
        <f>+[1]CGT_CNG!N298</f>
        <v>0.26</v>
      </c>
      <c r="R298" s="103">
        <f>+[1]CGT_CNG!O298</f>
        <v>7.4999999999999997E-3</v>
      </c>
      <c r="S298" s="103"/>
      <c r="T298" s="103"/>
      <c r="U298" s="103"/>
      <c r="V298">
        <f t="shared" si="158"/>
        <v>-0.02</v>
      </c>
      <c r="W298">
        <v>0</v>
      </c>
      <c r="Z298">
        <f t="shared" si="147"/>
        <v>0</v>
      </c>
      <c r="AA298">
        <v>0</v>
      </c>
      <c r="AB298">
        <v>0</v>
      </c>
      <c r="AC298">
        <v>0</v>
      </c>
    </row>
    <row r="299" spans="1:29" x14ac:dyDescent="0.2">
      <c r="A299" s="80">
        <v>45505</v>
      </c>
      <c r="B299" s="81">
        <f>+[1]Listen!C295</f>
        <v>0</v>
      </c>
      <c r="C299" s="85"/>
      <c r="D299">
        <f t="shared" si="135"/>
        <v>0.31</v>
      </c>
      <c r="E299">
        <f t="shared" si="150"/>
        <v>0.3125</v>
      </c>
      <c r="F299">
        <f t="shared" ref="F299:F362" si="159">F287</f>
        <v>-2.5000000000000001E-3</v>
      </c>
      <c r="G299">
        <f t="shared" si="142"/>
        <v>0.315</v>
      </c>
      <c r="H299">
        <f t="shared" si="157"/>
        <v>0.33500000000000002</v>
      </c>
      <c r="I299">
        <f t="shared" si="143"/>
        <v>-0.02</v>
      </c>
      <c r="J299">
        <f t="shared" si="156"/>
        <v>0.35000000000000003</v>
      </c>
      <c r="K299" s="85">
        <f t="shared" si="137"/>
        <v>0.33500000000000002</v>
      </c>
      <c r="L299">
        <f t="shared" si="151"/>
        <v>1.4999999999999999E-2</v>
      </c>
      <c r="M299">
        <f t="shared" si="144"/>
        <v>0.315</v>
      </c>
      <c r="N299">
        <f t="shared" si="148"/>
        <v>0.33500000000000002</v>
      </c>
      <c r="O299">
        <f t="shared" si="154"/>
        <v>-0.02</v>
      </c>
      <c r="P299">
        <f t="shared" si="145"/>
        <v>0.26750000000000002</v>
      </c>
      <c r="Q299" s="86">
        <f>+[1]CGT_CNG!N299</f>
        <v>0.26</v>
      </c>
      <c r="R299" s="103">
        <f>+[1]CGT_CNG!O299</f>
        <v>7.4999999999999997E-3</v>
      </c>
      <c r="S299" s="103"/>
      <c r="T299" s="103"/>
      <c r="U299" s="103"/>
      <c r="V299">
        <f t="shared" si="158"/>
        <v>-0.02</v>
      </c>
      <c r="W299">
        <v>0</v>
      </c>
      <c r="Z299">
        <f t="shared" si="147"/>
        <v>0</v>
      </c>
      <c r="AA299">
        <v>0</v>
      </c>
      <c r="AB299">
        <v>0</v>
      </c>
      <c r="AC299">
        <v>0</v>
      </c>
    </row>
    <row r="300" spans="1:29" x14ac:dyDescent="0.2">
      <c r="A300" s="80">
        <v>45536</v>
      </c>
      <c r="B300" s="81">
        <f>+[1]Listen!C296</f>
        <v>0</v>
      </c>
      <c r="C300" s="85"/>
      <c r="D300">
        <f t="shared" si="135"/>
        <v>0.28499999999999998</v>
      </c>
      <c r="E300">
        <f t="shared" si="150"/>
        <v>0.28749999999999998</v>
      </c>
      <c r="F300">
        <f t="shared" si="159"/>
        <v>-2.5000000000000001E-3</v>
      </c>
      <c r="G300">
        <f t="shared" si="142"/>
        <v>0.20499999999999999</v>
      </c>
      <c r="H300">
        <f t="shared" si="157"/>
        <v>0.245</v>
      </c>
      <c r="I300">
        <f t="shared" si="143"/>
        <v>-0.04</v>
      </c>
      <c r="J300">
        <f t="shared" si="156"/>
        <v>0.26</v>
      </c>
      <c r="K300" s="85">
        <f t="shared" si="137"/>
        <v>0.245</v>
      </c>
      <c r="L300">
        <f t="shared" si="151"/>
        <v>1.4999999999999999E-2</v>
      </c>
      <c r="M300">
        <f t="shared" si="144"/>
        <v>0.22500000000000001</v>
      </c>
      <c r="N300">
        <f t="shared" si="148"/>
        <v>0.245</v>
      </c>
      <c r="O300">
        <f t="shared" si="154"/>
        <v>-0.02</v>
      </c>
      <c r="P300">
        <f t="shared" si="145"/>
        <v>0.22750000000000001</v>
      </c>
      <c r="Q300" s="86">
        <f>+[1]CGT_CNG!N300</f>
        <v>0.22</v>
      </c>
      <c r="R300" s="103">
        <f>+[1]CGT_CNG!O300</f>
        <v>7.4999999999999997E-3</v>
      </c>
      <c r="S300" s="103"/>
      <c r="T300" s="103"/>
      <c r="U300" s="103"/>
      <c r="V300">
        <f t="shared" si="158"/>
        <v>-0.02</v>
      </c>
      <c r="W300">
        <v>0</v>
      </c>
      <c r="Z300">
        <f t="shared" si="147"/>
        <v>-0.02</v>
      </c>
      <c r="AA300">
        <v>0</v>
      </c>
      <c r="AB300">
        <v>0</v>
      </c>
      <c r="AC300">
        <v>0</v>
      </c>
    </row>
    <row r="301" spans="1:29" x14ac:dyDescent="0.2">
      <c r="A301" s="80">
        <v>45566</v>
      </c>
      <c r="B301" s="81">
        <f>+[1]Listen!C297</f>
        <v>0</v>
      </c>
      <c r="C301" s="85"/>
      <c r="D301">
        <f t="shared" si="135"/>
        <v>0.34250000000000003</v>
      </c>
      <c r="E301">
        <f t="shared" si="150"/>
        <v>0.34750000000000003</v>
      </c>
      <c r="F301">
        <f t="shared" si="159"/>
        <v>-5.0000000000000001E-3</v>
      </c>
      <c r="G301">
        <f t="shared" si="142"/>
        <v>0.18000000000000002</v>
      </c>
      <c r="H301">
        <f t="shared" si="157"/>
        <v>0.26500000000000001</v>
      </c>
      <c r="I301">
        <f t="shared" si="143"/>
        <v>-8.4999999999999992E-2</v>
      </c>
      <c r="J301">
        <f t="shared" si="156"/>
        <v>0.27500000000000002</v>
      </c>
      <c r="K301" s="85">
        <f t="shared" si="137"/>
        <v>0.26500000000000001</v>
      </c>
      <c r="L301">
        <f t="shared" si="151"/>
        <v>9.9999999999999985E-3</v>
      </c>
      <c r="M301">
        <f t="shared" si="144"/>
        <v>0.21000000000000002</v>
      </c>
      <c r="N301">
        <f t="shared" si="148"/>
        <v>0.26500000000000001</v>
      </c>
      <c r="O301">
        <f t="shared" si="154"/>
        <v>-5.5E-2</v>
      </c>
      <c r="P301">
        <f t="shared" si="145"/>
        <v>0.25750000000000001</v>
      </c>
      <c r="Q301" s="86">
        <f>+[1]CGT_CNG!N301</f>
        <v>0.25</v>
      </c>
      <c r="R301" s="103">
        <f>+[1]CGT_CNG!O301</f>
        <v>7.4999999999999997E-3</v>
      </c>
      <c r="S301" s="103"/>
      <c r="T301" s="103"/>
      <c r="U301" s="103"/>
      <c r="V301">
        <f t="shared" si="158"/>
        <v>-5.5E-2</v>
      </c>
      <c r="W301">
        <v>0</v>
      </c>
      <c r="Z301">
        <f t="shared" si="147"/>
        <v>-0.03</v>
      </c>
      <c r="AA301">
        <v>0</v>
      </c>
      <c r="AB301">
        <v>0</v>
      </c>
      <c r="AC301">
        <v>0</v>
      </c>
    </row>
    <row r="302" spans="1:29" x14ac:dyDescent="0.2">
      <c r="A302" s="80">
        <v>45597</v>
      </c>
      <c r="B302" s="81">
        <f>+[1]Listen!C298</f>
        <v>0</v>
      </c>
      <c r="C302" s="85"/>
      <c r="D302">
        <f t="shared" si="135"/>
        <v>0.38</v>
      </c>
      <c r="E302">
        <f t="shared" si="150"/>
        <v>0.34</v>
      </c>
      <c r="F302">
        <f t="shared" si="159"/>
        <v>0.04</v>
      </c>
      <c r="G302">
        <f t="shared" si="142"/>
        <v>0.27000000000000007</v>
      </c>
      <c r="H302">
        <f t="shared" si="157"/>
        <v>0.44000000000000006</v>
      </c>
      <c r="I302">
        <f t="shared" si="143"/>
        <v>-0.16999999999999998</v>
      </c>
      <c r="J302">
        <f t="shared" si="156"/>
        <v>0.5</v>
      </c>
      <c r="K302" s="85">
        <f t="shared" si="137"/>
        <v>0.44000000000000006</v>
      </c>
      <c r="L302">
        <f t="shared" si="151"/>
        <v>0.06</v>
      </c>
      <c r="M302">
        <f t="shared" si="144"/>
        <v>0.39000000000000007</v>
      </c>
      <c r="N302">
        <f t="shared" si="148"/>
        <v>0.44000000000000006</v>
      </c>
      <c r="O302">
        <f t="shared" si="154"/>
        <v>-0.05</v>
      </c>
      <c r="P302">
        <f t="shared" si="145"/>
        <v>0.38</v>
      </c>
      <c r="Q302">
        <f t="shared" ref="Q302:R306" si="160">E302</f>
        <v>0.34</v>
      </c>
      <c r="R302" s="107">
        <f t="shared" si="160"/>
        <v>0.04</v>
      </c>
      <c r="S302" s="107"/>
      <c r="T302" s="107"/>
      <c r="U302" s="107"/>
      <c r="V302">
        <v>-0.05</v>
      </c>
      <c r="W302">
        <v>0</v>
      </c>
      <c r="Z302">
        <f t="shared" si="147"/>
        <v>-0.12</v>
      </c>
      <c r="AA302">
        <v>0</v>
      </c>
      <c r="AB302">
        <v>0</v>
      </c>
      <c r="AC302">
        <v>0</v>
      </c>
    </row>
    <row r="303" spans="1:29" x14ac:dyDescent="0.2">
      <c r="A303" s="80">
        <v>45627</v>
      </c>
      <c r="B303" s="81">
        <f>+[1]Listen!C299</f>
        <v>0</v>
      </c>
      <c r="C303" s="85"/>
      <c r="D303">
        <f t="shared" si="135"/>
        <v>0.69500000000000006</v>
      </c>
      <c r="E303">
        <f t="shared" si="150"/>
        <v>0.65500000000000003</v>
      </c>
      <c r="F303">
        <f t="shared" si="159"/>
        <v>0.04</v>
      </c>
      <c r="G303">
        <f t="shared" si="142"/>
        <v>0.85</v>
      </c>
      <c r="H303">
        <f t="shared" si="157"/>
        <v>0.98</v>
      </c>
      <c r="I303">
        <f t="shared" si="143"/>
        <v>-0.13</v>
      </c>
      <c r="J303">
        <f t="shared" si="156"/>
        <v>1.0900000000000001</v>
      </c>
      <c r="K303" s="85">
        <f t="shared" si="137"/>
        <v>0.98</v>
      </c>
      <c r="L303">
        <f t="shared" si="151"/>
        <v>0.11</v>
      </c>
      <c r="M303">
        <f t="shared" si="144"/>
        <v>0.92999999999999994</v>
      </c>
      <c r="N303">
        <f t="shared" si="148"/>
        <v>0.98</v>
      </c>
      <c r="O303">
        <f t="shared" si="154"/>
        <v>-0.05</v>
      </c>
      <c r="P303">
        <f t="shared" si="145"/>
        <v>0.69500000000000006</v>
      </c>
      <c r="Q303">
        <f t="shared" si="160"/>
        <v>0.65500000000000003</v>
      </c>
      <c r="R303" s="103">
        <f t="shared" si="160"/>
        <v>0.04</v>
      </c>
      <c r="S303" s="103"/>
      <c r="T303" s="103"/>
      <c r="U303" s="103"/>
      <c r="V303">
        <v>-0.05</v>
      </c>
      <c r="W303">
        <v>0</v>
      </c>
      <c r="Z303">
        <f t="shared" si="147"/>
        <v>-0.08</v>
      </c>
      <c r="AA303">
        <v>0</v>
      </c>
      <c r="AB303">
        <v>0</v>
      </c>
      <c r="AC303">
        <v>0</v>
      </c>
    </row>
    <row r="304" spans="1:29" x14ac:dyDescent="0.2">
      <c r="A304" s="80">
        <v>45658</v>
      </c>
      <c r="B304" s="81">
        <f>+[1]Listen!C300</f>
        <v>0</v>
      </c>
      <c r="C304" s="85"/>
      <c r="D304">
        <f t="shared" si="135"/>
        <v>0.93500000000000005</v>
      </c>
      <c r="E304">
        <f t="shared" si="150"/>
        <v>0.89500000000000002</v>
      </c>
      <c r="F304">
        <f t="shared" si="159"/>
        <v>0.04</v>
      </c>
      <c r="G304">
        <f t="shared" si="142"/>
        <v>1.35</v>
      </c>
      <c r="H304">
        <f t="shared" si="157"/>
        <v>1.6</v>
      </c>
      <c r="I304">
        <f t="shared" si="143"/>
        <v>-0.25</v>
      </c>
      <c r="J304">
        <f t="shared" si="156"/>
        <v>1.8900000000000001</v>
      </c>
      <c r="K304" s="85">
        <f t="shared" si="137"/>
        <v>1.6</v>
      </c>
      <c r="L304">
        <f t="shared" si="151"/>
        <v>0.28999999999999998</v>
      </c>
      <c r="M304">
        <f t="shared" si="144"/>
        <v>1.4000000000000001</v>
      </c>
      <c r="N304">
        <f t="shared" si="148"/>
        <v>1.6</v>
      </c>
      <c r="O304">
        <f t="shared" si="154"/>
        <v>-0.2</v>
      </c>
      <c r="P304">
        <f t="shared" si="145"/>
        <v>0.93500000000000005</v>
      </c>
      <c r="Q304">
        <f t="shared" si="160"/>
        <v>0.89500000000000002</v>
      </c>
      <c r="R304" s="103">
        <f t="shared" si="160"/>
        <v>0.04</v>
      </c>
      <c r="S304" s="103"/>
      <c r="T304" s="103"/>
      <c r="U304" s="103"/>
      <c r="V304">
        <v>-0.2</v>
      </c>
      <c r="W304">
        <v>0</v>
      </c>
      <c r="Z304">
        <f t="shared" si="147"/>
        <v>-0.05</v>
      </c>
      <c r="AA304">
        <v>0</v>
      </c>
      <c r="AB304">
        <v>0</v>
      </c>
      <c r="AC304">
        <v>0</v>
      </c>
    </row>
    <row r="305" spans="1:29" x14ac:dyDescent="0.2">
      <c r="A305" s="80">
        <v>45689</v>
      </c>
      <c r="B305" s="81">
        <f>+[1]Listen!C301</f>
        <v>0</v>
      </c>
      <c r="C305" s="85"/>
      <c r="D305">
        <f t="shared" si="135"/>
        <v>0.91500000000000004</v>
      </c>
      <c r="E305">
        <f t="shared" si="150"/>
        <v>0.875</v>
      </c>
      <c r="F305">
        <f t="shared" si="159"/>
        <v>0.04</v>
      </c>
      <c r="G305">
        <f t="shared" si="142"/>
        <v>1.32</v>
      </c>
      <c r="H305">
        <f t="shared" si="157"/>
        <v>1.6</v>
      </c>
      <c r="I305">
        <f t="shared" si="143"/>
        <v>-0.28000000000000003</v>
      </c>
      <c r="J305">
        <f t="shared" si="156"/>
        <v>1.8900000000000001</v>
      </c>
      <c r="K305" s="85">
        <f t="shared" si="137"/>
        <v>1.6</v>
      </c>
      <c r="L305">
        <f t="shared" si="151"/>
        <v>0.28999999999999998</v>
      </c>
      <c r="M305">
        <f t="shared" si="144"/>
        <v>1.4000000000000001</v>
      </c>
      <c r="N305">
        <f t="shared" si="148"/>
        <v>1.6</v>
      </c>
      <c r="O305">
        <f t="shared" si="154"/>
        <v>-0.2</v>
      </c>
      <c r="P305">
        <f t="shared" si="145"/>
        <v>0.91500000000000004</v>
      </c>
      <c r="Q305">
        <f t="shared" si="160"/>
        <v>0.875</v>
      </c>
      <c r="R305" s="103">
        <f t="shared" si="160"/>
        <v>0.04</v>
      </c>
      <c r="S305" s="103"/>
      <c r="T305" s="103"/>
      <c r="U305" s="103"/>
      <c r="V305">
        <v>-0.2</v>
      </c>
      <c r="W305">
        <v>0</v>
      </c>
      <c r="Z305">
        <f t="shared" si="147"/>
        <v>-0.08</v>
      </c>
      <c r="AA305">
        <v>0</v>
      </c>
      <c r="AB305">
        <v>0</v>
      </c>
      <c r="AC305">
        <v>0</v>
      </c>
    </row>
    <row r="306" spans="1:29" x14ac:dyDescent="0.2">
      <c r="A306" s="80">
        <v>45717</v>
      </c>
      <c r="B306" s="81">
        <f>+[1]Listen!C302</f>
        <v>0</v>
      </c>
      <c r="C306" s="85"/>
      <c r="D306">
        <f t="shared" si="135"/>
        <v>0.45</v>
      </c>
      <c r="E306">
        <f t="shared" si="150"/>
        <v>0.41000000000000003</v>
      </c>
      <c r="F306">
        <f t="shared" si="159"/>
        <v>0.04</v>
      </c>
      <c r="G306">
        <f t="shared" si="142"/>
        <v>0.28999999999999998</v>
      </c>
      <c r="H306">
        <f t="shared" si="157"/>
        <v>0.45999999999999996</v>
      </c>
      <c r="I306">
        <f t="shared" si="143"/>
        <v>-0.16999999999999998</v>
      </c>
      <c r="J306">
        <f t="shared" si="156"/>
        <v>0.53499999999999992</v>
      </c>
      <c r="K306" s="85">
        <f t="shared" si="137"/>
        <v>0.45999999999999996</v>
      </c>
      <c r="L306">
        <f t="shared" si="151"/>
        <v>7.4999999999999997E-2</v>
      </c>
      <c r="M306">
        <f t="shared" si="144"/>
        <v>0.41</v>
      </c>
      <c r="N306">
        <f t="shared" si="148"/>
        <v>0.45999999999999996</v>
      </c>
      <c r="O306">
        <f t="shared" si="154"/>
        <v>-0.05</v>
      </c>
      <c r="P306">
        <f t="shared" si="145"/>
        <v>0.45</v>
      </c>
      <c r="Q306">
        <f t="shared" si="160"/>
        <v>0.41000000000000003</v>
      </c>
      <c r="R306" s="103">
        <f t="shared" si="160"/>
        <v>0.04</v>
      </c>
      <c r="S306" s="103"/>
      <c r="T306" s="103"/>
      <c r="U306" s="103"/>
      <c r="V306">
        <v>-0.05</v>
      </c>
      <c r="W306">
        <v>0</v>
      </c>
      <c r="Z306">
        <f t="shared" si="147"/>
        <v>-0.12</v>
      </c>
      <c r="AA306">
        <v>0</v>
      </c>
      <c r="AB306">
        <v>0</v>
      </c>
      <c r="AC306">
        <v>0</v>
      </c>
    </row>
    <row r="307" spans="1:29" x14ac:dyDescent="0.2">
      <c r="A307" s="80">
        <v>45748</v>
      </c>
      <c r="B307" s="81">
        <f>+[1]Listen!C303</f>
        <v>0</v>
      </c>
      <c r="C307" s="85"/>
      <c r="D307">
        <f t="shared" ref="D307:D363" si="161">E307+F307</f>
        <v>0.31</v>
      </c>
      <c r="E307">
        <f t="shared" si="150"/>
        <v>0.3075</v>
      </c>
      <c r="F307">
        <f t="shared" si="159"/>
        <v>2.5000000000000001E-3</v>
      </c>
      <c r="G307">
        <f t="shared" si="142"/>
        <v>0.22000000000000006</v>
      </c>
      <c r="H307">
        <f t="shared" si="157"/>
        <v>0.30500000000000005</v>
      </c>
      <c r="I307">
        <f t="shared" si="143"/>
        <v>-8.4999999999999992E-2</v>
      </c>
      <c r="J307">
        <f t="shared" si="156"/>
        <v>0.33000000000000007</v>
      </c>
      <c r="K307" s="85">
        <f t="shared" si="137"/>
        <v>0.30500000000000005</v>
      </c>
      <c r="L307">
        <f t="shared" ref="L307:L338" si="162">L295</f>
        <v>2.5000000000000001E-2</v>
      </c>
      <c r="M307">
        <f t="shared" si="144"/>
        <v>0.26000000000000006</v>
      </c>
      <c r="N307">
        <f t="shared" si="148"/>
        <v>0.30500000000000005</v>
      </c>
      <c r="O307">
        <f t="shared" si="154"/>
        <v>-4.4999999999999998E-2</v>
      </c>
      <c r="P307">
        <f t="shared" si="145"/>
        <v>0.33250000000000002</v>
      </c>
      <c r="Q307" s="83">
        <f>+[1]CGT_CNG!N307</f>
        <v>0.32500000000000001</v>
      </c>
      <c r="R307" s="107">
        <f>+[1]CGT_CNG!O307</f>
        <v>7.4999999999999997E-3</v>
      </c>
      <c r="S307" s="107"/>
      <c r="T307" s="107"/>
      <c r="U307" s="107"/>
      <c r="V307">
        <f t="shared" ref="V307:V313" si="163">VLOOKUP(MONTH(A307),tblMthAdj,4,FALSE)</f>
        <v>-4.4999999999999998E-2</v>
      </c>
      <c r="W307">
        <v>0</v>
      </c>
      <c r="Z307">
        <f t="shared" si="147"/>
        <v>-0.04</v>
      </c>
      <c r="AA307">
        <v>0</v>
      </c>
      <c r="AB307">
        <v>0</v>
      </c>
      <c r="AC307">
        <v>0</v>
      </c>
    </row>
    <row r="308" spans="1:29" x14ac:dyDescent="0.2">
      <c r="A308" s="80">
        <v>45778</v>
      </c>
      <c r="B308" s="81">
        <f>+[1]Listen!C304</f>
        <v>0</v>
      </c>
      <c r="C308" s="85"/>
      <c r="D308">
        <f t="shared" si="161"/>
        <v>0.28999999999999998</v>
      </c>
      <c r="E308">
        <f t="shared" si="150"/>
        <v>0.28749999999999998</v>
      </c>
      <c r="F308">
        <f t="shared" si="159"/>
        <v>2.5000000000000001E-3</v>
      </c>
      <c r="G308">
        <f t="shared" si="142"/>
        <v>0.21500000000000002</v>
      </c>
      <c r="H308">
        <f t="shared" si="157"/>
        <v>0.28000000000000003</v>
      </c>
      <c r="I308">
        <f t="shared" si="143"/>
        <v>-6.5000000000000002E-2</v>
      </c>
      <c r="J308">
        <f t="shared" si="156"/>
        <v>0.30500000000000005</v>
      </c>
      <c r="K308" s="85">
        <f t="shared" si="137"/>
        <v>0.28000000000000003</v>
      </c>
      <c r="L308">
        <f t="shared" si="162"/>
        <v>2.5000000000000001E-2</v>
      </c>
      <c r="M308">
        <f t="shared" si="144"/>
        <v>0.24500000000000002</v>
      </c>
      <c r="N308">
        <f t="shared" si="148"/>
        <v>0.28000000000000003</v>
      </c>
      <c r="O308">
        <f t="shared" si="154"/>
        <v>-3.5000000000000003E-2</v>
      </c>
      <c r="P308">
        <f t="shared" si="145"/>
        <v>0.22750000000000001</v>
      </c>
      <c r="Q308" s="86">
        <f>+[1]CGT_CNG!N308</f>
        <v>0.22</v>
      </c>
      <c r="R308" s="103">
        <f>+[1]CGT_CNG!O308</f>
        <v>7.4999999999999997E-3</v>
      </c>
      <c r="S308" s="103"/>
      <c r="T308" s="103"/>
      <c r="U308" s="103"/>
      <c r="V308">
        <f t="shared" si="163"/>
        <v>-3.5000000000000003E-2</v>
      </c>
      <c r="W308">
        <v>0</v>
      </c>
      <c r="Z308">
        <f t="shared" si="147"/>
        <v>-0.03</v>
      </c>
      <c r="AA308">
        <v>0</v>
      </c>
      <c r="AB308">
        <v>0</v>
      </c>
      <c r="AC308">
        <v>0</v>
      </c>
    </row>
    <row r="309" spans="1:29" x14ac:dyDescent="0.2">
      <c r="A309" s="80">
        <v>45809</v>
      </c>
      <c r="B309" s="81">
        <f>+[1]Listen!C305</f>
        <v>0</v>
      </c>
      <c r="C309" s="85"/>
      <c r="D309">
        <f t="shared" si="161"/>
        <v>0.29499999999999998</v>
      </c>
      <c r="E309">
        <f t="shared" si="150"/>
        <v>0.29749999999999999</v>
      </c>
      <c r="F309">
        <f t="shared" si="159"/>
        <v>-2.5000000000000001E-3</v>
      </c>
      <c r="G309">
        <f t="shared" si="142"/>
        <v>0.21000000000000002</v>
      </c>
      <c r="H309">
        <f t="shared" si="157"/>
        <v>0.26500000000000001</v>
      </c>
      <c r="I309">
        <f t="shared" si="143"/>
        <v>-5.5000000000000007E-2</v>
      </c>
      <c r="J309">
        <f t="shared" si="156"/>
        <v>0.29000000000000004</v>
      </c>
      <c r="K309" s="85">
        <f t="shared" si="137"/>
        <v>0.26500000000000001</v>
      </c>
      <c r="L309">
        <f t="shared" si="162"/>
        <v>2.5000000000000001E-2</v>
      </c>
      <c r="M309">
        <f t="shared" si="144"/>
        <v>0.23</v>
      </c>
      <c r="N309">
        <f t="shared" si="148"/>
        <v>0.26500000000000001</v>
      </c>
      <c r="O309">
        <f t="shared" si="154"/>
        <v>-3.5000000000000003E-2</v>
      </c>
      <c r="P309">
        <f t="shared" si="145"/>
        <v>0.25750000000000001</v>
      </c>
      <c r="Q309" s="86">
        <f>+[1]CGT_CNG!N309</f>
        <v>0.25</v>
      </c>
      <c r="R309" s="103">
        <f>+[1]CGT_CNG!O309</f>
        <v>7.4999999999999997E-3</v>
      </c>
      <c r="S309" s="103"/>
      <c r="T309" s="103"/>
      <c r="U309" s="103"/>
      <c r="V309">
        <f t="shared" si="163"/>
        <v>-3.5000000000000003E-2</v>
      </c>
      <c r="W309">
        <v>0</v>
      </c>
      <c r="Z309">
        <f t="shared" si="147"/>
        <v>-0.02</v>
      </c>
      <c r="AA309">
        <v>0</v>
      </c>
      <c r="AB309">
        <v>0</v>
      </c>
      <c r="AC309">
        <v>0</v>
      </c>
    </row>
    <row r="310" spans="1:29" x14ac:dyDescent="0.2">
      <c r="A310" s="80">
        <v>45839</v>
      </c>
      <c r="B310" s="81">
        <f>+[1]Listen!C306</f>
        <v>0</v>
      </c>
      <c r="C310" s="85"/>
      <c r="D310">
        <f t="shared" si="161"/>
        <v>0.31</v>
      </c>
      <c r="E310">
        <f t="shared" si="150"/>
        <v>0.3125</v>
      </c>
      <c r="F310">
        <f t="shared" si="159"/>
        <v>-2.5000000000000001E-3</v>
      </c>
      <c r="G310">
        <f t="shared" si="142"/>
        <v>0.315</v>
      </c>
      <c r="H310">
        <f t="shared" si="157"/>
        <v>0.33500000000000002</v>
      </c>
      <c r="I310">
        <f t="shared" si="143"/>
        <v>-0.02</v>
      </c>
      <c r="J310">
        <f t="shared" si="156"/>
        <v>0.36000000000000004</v>
      </c>
      <c r="K310" s="85">
        <f t="shared" si="137"/>
        <v>0.33500000000000002</v>
      </c>
      <c r="L310">
        <f t="shared" si="162"/>
        <v>2.5000000000000001E-2</v>
      </c>
      <c r="M310">
        <f t="shared" si="144"/>
        <v>0.315</v>
      </c>
      <c r="N310">
        <f t="shared" si="148"/>
        <v>0.33500000000000002</v>
      </c>
      <c r="O310">
        <f t="shared" si="154"/>
        <v>-0.02</v>
      </c>
      <c r="P310">
        <f t="shared" si="145"/>
        <v>0.26750000000000002</v>
      </c>
      <c r="Q310" s="86">
        <f>+[1]CGT_CNG!N310</f>
        <v>0.26</v>
      </c>
      <c r="R310" s="103">
        <f>+[1]CGT_CNG!O310</f>
        <v>7.4999999999999997E-3</v>
      </c>
      <c r="S310" s="103"/>
      <c r="T310" s="103"/>
      <c r="U310" s="103"/>
      <c r="V310">
        <f t="shared" si="163"/>
        <v>-0.02</v>
      </c>
      <c r="W310">
        <v>0</v>
      </c>
      <c r="Z310">
        <f t="shared" si="147"/>
        <v>0</v>
      </c>
      <c r="AA310">
        <v>0</v>
      </c>
      <c r="AB310">
        <v>0</v>
      </c>
      <c r="AC310">
        <v>0</v>
      </c>
    </row>
    <row r="311" spans="1:29" x14ac:dyDescent="0.2">
      <c r="A311" s="80">
        <v>45870</v>
      </c>
      <c r="B311" s="81">
        <f>+[1]Listen!C307</f>
        <v>0</v>
      </c>
      <c r="C311" s="85"/>
      <c r="D311">
        <f t="shared" si="161"/>
        <v>0.31</v>
      </c>
      <c r="E311">
        <f t="shared" si="150"/>
        <v>0.3125</v>
      </c>
      <c r="F311">
        <f t="shared" si="159"/>
        <v>-2.5000000000000001E-3</v>
      </c>
      <c r="G311">
        <f t="shared" si="142"/>
        <v>0.315</v>
      </c>
      <c r="H311">
        <f t="shared" si="157"/>
        <v>0.33500000000000002</v>
      </c>
      <c r="I311">
        <f t="shared" si="143"/>
        <v>-0.02</v>
      </c>
      <c r="J311">
        <f t="shared" si="156"/>
        <v>0.35000000000000003</v>
      </c>
      <c r="K311" s="85">
        <f t="shared" ref="K311:K363" si="164">K299+Y311+AA311</f>
        <v>0.33500000000000002</v>
      </c>
      <c r="L311">
        <f t="shared" si="162"/>
        <v>1.4999999999999999E-2</v>
      </c>
      <c r="M311">
        <f t="shared" si="144"/>
        <v>0.315</v>
      </c>
      <c r="N311">
        <f t="shared" si="148"/>
        <v>0.33500000000000002</v>
      </c>
      <c r="O311">
        <f t="shared" si="154"/>
        <v>-0.02</v>
      </c>
      <c r="P311">
        <f t="shared" si="145"/>
        <v>0.26750000000000002</v>
      </c>
      <c r="Q311" s="86">
        <f>+[1]CGT_CNG!N311</f>
        <v>0.26</v>
      </c>
      <c r="R311" s="103">
        <f>+[1]CGT_CNG!O311</f>
        <v>7.4999999999999997E-3</v>
      </c>
      <c r="S311" s="103"/>
      <c r="T311" s="103"/>
      <c r="U311" s="103"/>
      <c r="V311">
        <f t="shared" si="163"/>
        <v>-0.02</v>
      </c>
      <c r="W311">
        <v>0</v>
      </c>
      <c r="Z311">
        <f t="shared" si="147"/>
        <v>0</v>
      </c>
      <c r="AA311">
        <v>0</v>
      </c>
      <c r="AB311">
        <v>0</v>
      </c>
      <c r="AC311">
        <v>0</v>
      </c>
    </row>
    <row r="312" spans="1:29" x14ac:dyDescent="0.2">
      <c r="A312" s="80">
        <v>45901</v>
      </c>
      <c r="B312" s="81">
        <f>+[1]Listen!C308</f>
        <v>0</v>
      </c>
      <c r="C312" s="85"/>
      <c r="D312">
        <f t="shared" si="161"/>
        <v>0.28499999999999998</v>
      </c>
      <c r="E312">
        <f t="shared" si="150"/>
        <v>0.28749999999999998</v>
      </c>
      <c r="F312">
        <f t="shared" si="159"/>
        <v>-2.5000000000000001E-3</v>
      </c>
      <c r="G312">
        <f t="shared" si="142"/>
        <v>0.20499999999999999</v>
      </c>
      <c r="H312">
        <f t="shared" si="157"/>
        <v>0.245</v>
      </c>
      <c r="I312">
        <f t="shared" si="143"/>
        <v>-0.04</v>
      </c>
      <c r="J312">
        <f t="shared" si="156"/>
        <v>0.26</v>
      </c>
      <c r="K312" s="85">
        <f t="shared" si="164"/>
        <v>0.245</v>
      </c>
      <c r="L312">
        <f t="shared" si="162"/>
        <v>1.4999999999999999E-2</v>
      </c>
      <c r="M312">
        <f t="shared" si="144"/>
        <v>0.22500000000000001</v>
      </c>
      <c r="N312">
        <f t="shared" si="148"/>
        <v>0.245</v>
      </c>
      <c r="O312">
        <f t="shared" si="154"/>
        <v>-0.02</v>
      </c>
      <c r="P312">
        <f t="shared" si="145"/>
        <v>0.22750000000000001</v>
      </c>
      <c r="Q312" s="86">
        <f>+[1]CGT_CNG!N312</f>
        <v>0.22</v>
      </c>
      <c r="R312" s="103">
        <f>+[1]CGT_CNG!O312</f>
        <v>7.4999999999999997E-3</v>
      </c>
      <c r="S312" s="103"/>
      <c r="T312" s="103"/>
      <c r="U312" s="103"/>
      <c r="V312">
        <f t="shared" si="163"/>
        <v>-0.02</v>
      </c>
      <c r="W312">
        <v>0</v>
      </c>
      <c r="Z312">
        <f t="shared" si="147"/>
        <v>-0.02</v>
      </c>
      <c r="AA312">
        <v>0</v>
      </c>
      <c r="AB312">
        <v>0</v>
      </c>
      <c r="AC312">
        <v>0</v>
      </c>
    </row>
    <row r="313" spans="1:29" x14ac:dyDescent="0.2">
      <c r="A313" s="80">
        <v>45931</v>
      </c>
      <c r="B313" s="81">
        <f>+[1]Listen!C309</f>
        <v>0</v>
      </c>
      <c r="C313" s="85"/>
      <c r="D313">
        <f t="shared" si="161"/>
        <v>0.34250000000000003</v>
      </c>
      <c r="E313">
        <f t="shared" si="150"/>
        <v>0.34750000000000003</v>
      </c>
      <c r="F313">
        <f t="shared" si="159"/>
        <v>-5.0000000000000001E-3</v>
      </c>
      <c r="G313">
        <f t="shared" si="142"/>
        <v>0.18000000000000002</v>
      </c>
      <c r="H313">
        <f t="shared" si="157"/>
        <v>0.26500000000000001</v>
      </c>
      <c r="I313">
        <f t="shared" si="143"/>
        <v>-8.4999999999999992E-2</v>
      </c>
      <c r="J313">
        <f t="shared" si="156"/>
        <v>0.27500000000000002</v>
      </c>
      <c r="K313" s="85">
        <f t="shared" si="164"/>
        <v>0.26500000000000001</v>
      </c>
      <c r="L313">
        <f t="shared" si="162"/>
        <v>9.9999999999999985E-3</v>
      </c>
      <c r="M313">
        <f t="shared" si="144"/>
        <v>0.21000000000000002</v>
      </c>
      <c r="N313">
        <f t="shared" si="148"/>
        <v>0.26500000000000001</v>
      </c>
      <c r="O313">
        <f t="shared" si="154"/>
        <v>-5.5E-2</v>
      </c>
      <c r="P313">
        <f t="shared" si="145"/>
        <v>0.25750000000000001</v>
      </c>
      <c r="Q313" s="86">
        <f>+[1]CGT_CNG!N313</f>
        <v>0.25</v>
      </c>
      <c r="R313" s="103">
        <f>+[1]CGT_CNG!O313</f>
        <v>7.4999999999999997E-3</v>
      </c>
      <c r="S313" s="103"/>
      <c r="T313" s="103"/>
      <c r="U313" s="103"/>
      <c r="V313">
        <f t="shared" si="163"/>
        <v>-5.5E-2</v>
      </c>
      <c r="W313">
        <v>0</v>
      </c>
      <c r="Z313">
        <f t="shared" si="147"/>
        <v>-0.03</v>
      </c>
      <c r="AA313">
        <v>0</v>
      </c>
      <c r="AB313">
        <v>0</v>
      </c>
      <c r="AC313">
        <v>0</v>
      </c>
    </row>
    <row r="314" spans="1:29" x14ac:dyDescent="0.2">
      <c r="A314" s="80">
        <v>45962</v>
      </c>
      <c r="B314" s="81">
        <f>+[1]Listen!C310</f>
        <v>0</v>
      </c>
      <c r="C314" s="85"/>
      <c r="D314">
        <f t="shared" si="161"/>
        <v>0.38</v>
      </c>
      <c r="E314">
        <f t="shared" si="150"/>
        <v>0.34</v>
      </c>
      <c r="F314">
        <f t="shared" si="159"/>
        <v>0.04</v>
      </c>
      <c r="G314">
        <f t="shared" si="142"/>
        <v>0.27000000000000007</v>
      </c>
      <c r="H314">
        <f t="shared" si="157"/>
        <v>0.44000000000000006</v>
      </c>
      <c r="I314">
        <f t="shared" si="143"/>
        <v>-0.16999999999999998</v>
      </c>
      <c r="J314">
        <f t="shared" si="156"/>
        <v>0.5</v>
      </c>
      <c r="K314" s="85">
        <f t="shared" si="164"/>
        <v>0.44000000000000006</v>
      </c>
      <c r="L314">
        <f t="shared" si="162"/>
        <v>0.06</v>
      </c>
      <c r="M314">
        <f t="shared" si="144"/>
        <v>0.39000000000000007</v>
      </c>
      <c r="N314">
        <f t="shared" si="148"/>
        <v>0.44000000000000006</v>
      </c>
      <c r="O314">
        <f t="shared" si="154"/>
        <v>-0.05</v>
      </c>
      <c r="P314">
        <f t="shared" si="145"/>
        <v>0.38</v>
      </c>
      <c r="Q314">
        <f t="shared" ref="Q314:R318" si="165">E314</f>
        <v>0.34</v>
      </c>
      <c r="R314" s="107">
        <f t="shared" si="165"/>
        <v>0.04</v>
      </c>
      <c r="S314" s="107"/>
      <c r="T314" s="107"/>
      <c r="U314" s="107"/>
      <c r="V314">
        <v>-0.05</v>
      </c>
      <c r="W314">
        <v>0</v>
      </c>
      <c r="Z314">
        <f t="shared" si="147"/>
        <v>-0.12</v>
      </c>
      <c r="AA314">
        <v>0</v>
      </c>
      <c r="AB314">
        <v>0</v>
      </c>
      <c r="AC314">
        <v>0</v>
      </c>
    </row>
    <row r="315" spans="1:29" x14ac:dyDescent="0.2">
      <c r="A315" s="80">
        <v>45992</v>
      </c>
      <c r="B315" s="81">
        <f>+[1]Listen!C311</f>
        <v>0</v>
      </c>
      <c r="C315" s="85"/>
      <c r="D315">
        <f t="shared" si="161"/>
        <v>0.69500000000000006</v>
      </c>
      <c r="E315">
        <f t="shared" si="150"/>
        <v>0.65500000000000003</v>
      </c>
      <c r="F315">
        <f t="shared" si="159"/>
        <v>0.04</v>
      </c>
      <c r="G315">
        <f t="shared" si="142"/>
        <v>0.85</v>
      </c>
      <c r="H315">
        <f t="shared" si="157"/>
        <v>0.98</v>
      </c>
      <c r="I315">
        <f t="shared" si="143"/>
        <v>-0.13</v>
      </c>
      <c r="J315">
        <f t="shared" si="156"/>
        <v>1.0900000000000001</v>
      </c>
      <c r="K315" s="85">
        <f t="shared" si="164"/>
        <v>0.98</v>
      </c>
      <c r="L315">
        <f t="shared" si="162"/>
        <v>0.11</v>
      </c>
      <c r="M315">
        <f t="shared" si="144"/>
        <v>0.92999999999999994</v>
      </c>
      <c r="N315">
        <f t="shared" si="148"/>
        <v>0.98</v>
      </c>
      <c r="O315">
        <f t="shared" si="154"/>
        <v>-0.05</v>
      </c>
      <c r="P315">
        <f t="shared" si="145"/>
        <v>0.69500000000000006</v>
      </c>
      <c r="Q315">
        <f t="shared" si="165"/>
        <v>0.65500000000000003</v>
      </c>
      <c r="R315" s="103">
        <f t="shared" si="165"/>
        <v>0.04</v>
      </c>
      <c r="S315" s="103"/>
      <c r="T315" s="103"/>
      <c r="U315" s="103"/>
      <c r="V315">
        <v>-0.05</v>
      </c>
      <c r="W315">
        <v>0</v>
      </c>
      <c r="Z315">
        <f t="shared" si="147"/>
        <v>-0.08</v>
      </c>
      <c r="AA315">
        <v>0</v>
      </c>
      <c r="AB315">
        <v>0</v>
      </c>
      <c r="AC315">
        <v>0</v>
      </c>
    </row>
    <row r="316" spans="1:29" x14ac:dyDescent="0.2">
      <c r="A316" s="80">
        <v>46023</v>
      </c>
      <c r="B316" s="81">
        <f>+[1]Listen!C312</f>
        <v>0</v>
      </c>
      <c r="C316" s="85"/>
      <c r="D316">
        <f t="shared" si="161"/>
        <v>0.93500000000000005</v>
      </c>
      <c r="E316">
        <f t="shared" si="150"/>
        <v>0.89500000000000002</v>
      </c>
      <c r="F316">
        <f t="shared" si="159"/>
        <v>0.04</v>
      </c>
      <c r="G316">
        <f t="shared" si="142"/>
        <v>1.35</v>
      </c>
      <c r="H316">
        <f t="shared" si="157"/>
        <v>1.6</v>
      </c>
      <c r="I316">
        <f t="shared" si="143"/>
        <v>-0.25</v>
      </c>
      <c r="J316">
        <f t="shared" si="156"/>
        <v>1.8900000000000001</v>
      </c>
      <c r="K316" s="85">
        <f t="shared" si="164"/>
        <v>1.6</v>
      </c>
      <c r="L316">
        <f t="shared" si="162"/>
        <v>0.28999999999999998</v>
      </c>
      <c r="M316">
        <f t="shared" si="144"/>
        <v>1.4000000000000001</v>
      </c>
      <c r="N316">
        <f t="shared" si="148"/>
        <v>1.6</v>
      </c>
      <c r="O316">
        <f t="shared" si="154"/>
        <v>-0.2</v>
      </c>
      <c r="P316">
        <f t="shared" si="145"/>
        <v>0.93500000000000005</v>
      </c>
      <c r="Q316">
        <f t="shared" si="165"/>
        <v>0.89500000000000002</v>
      </c>
      <c r="R316" s="103">
        <f t="shared" si="165"/>
        <v>0.04</v>
      </c>
      <c r="S316" s="103"/>
      <c r="T316" s="103"/>
      <c r="U316" s="103"/>
      <c r="V316">
        <v>-0.2</v>
      </c>
      <c r="W316">
        <v>0</v>
      </c>
      <c r="Z316">
        <f t="shared" si="147"/>
        <v>-0.05</v>
      </c>
      <c r="AA316">
        <v>0</v>
      </c>
      <c r="AB316">
        <v>0</v>
      </c>
      <c r="AC316">
        <v>0</v>
      </c>
    </row>
    <row r="317" spans="1:29" x14ac:dyDescent="0.2">
      <c r="A317" s="80">
        <v>46054</v>
      </c>
      <c r="B317" s="81">
        <f>+[1]Listen!C313</f>
        <v>0</v>
      </c>
      <c r="C317" s="85"/>
      <c r="D317">
        <f t="shared" si="161"/>
        <v>0.91500000000000004</v>
      </c>
      <c r="E317">
        <f t="shared" si="150"/>
        <v>0.875</v>
      </c>
      <c r="F317">
        <f t="shared" si="159"/>
        <v>0.04</v>
      </c>
      <c r="G317">
        <f t="shared" si="142"/>
        <v>1.32</v>
      </c>
      <c r="H317">
        <f t="shared" si="157"/>
        <v>1.6</v>
      </c>
      <c r="I317">
        <f t="shared" si="143"/>
        <v>-0.28000000000000003</v>
      </c>
      <c r="J317">
        <f t="shared" si="156"/>
        <v>1.8900000000000001</v>
      </c>
      <c r="K317" s="85">
        <f t="shared" si="164"/>
        <v>1.6</v>
      </c>
      <c r="L317">
        <f t="shared" si="162"/>
        <v>0.28999999999999998</v>
      </c>
      <c r="M317">
        <f t="shared" si="144"/>
        <v>1.4000000000000001</v>
      </c>
      <c r="N317">
        <f t="shared" si="148"/>
        <v>1.6</v>
      </c>
      <c r="O317">
        <f t="shared" si="154"/>
        <v>-0.2</v>
      </c>
      <c r="P317">
        <f t="shared" si="145"/>
        <v>0.91500000000000004</v>
      </c>
      <c r="Q317">
        <f t="shared" si="165"/>
        <v>0.875</v>
      </c>
      <c r="R317" s="103">
        <f t="shared" si="165"/>
        <v>0.04</v>
      </c>
      <c r="S317" s="103"/>
      <c r="T317" s="103"/>
      <c r="U317" s="103"/>
      <c r="V317">
        <v>-0.2</v>
      </c>
      <c r="W317">
        <v>0</v>
      </c>
      <c r="Z317">
        <f t="shared" si="147"/>
        <v>-0.08</v>
      </c>
      <c r="AA317">
        <v>0</v>
      </c>
      <c r="AB317">
        <v>0</v>
      </c>
      <c r="AC317">
        <v>0</v>
      </c>
    </row>
    <row r="318" spans="1:29" x14ac:dyDescent="0.2">
      <c r="A318" s="80">
        <v>46082</v>
      </c>
      <c r="B318" s="81">
        <f>+[1]Listen!C314</f>
        <v>0</v>
      </c>
      <c r="C318" s="85"/>
      <c r="D318">
        <f t="shared" si="161"/>
        <v>0.45</v>
      </c>
      <c r="E318">
        <f t="shared" si="150"/>
        <v>0.41000000000000003</v>
      </c>
      <c r="F318">
        <f t="shared" si="159"/>
        <v>0.04</v>
      </c>
      <c r="G318">
        <f t="shared" si="142"/>
        <v>0.28999999999999998</v>
      </c>
      <c r="H318">
        <f t="shared" si="157"/>
        <v>0.45999999999999996</v>
      </c>
      <c r="I318">
        <f t="shared" si="143"/>
        <v>-0.16999999999999998</v>
      </c>
      <c r="J318">
        <f t="shared" si="156"/>
        <v>0.53499999999999992</v>
      </c>
      <c r="K318" s="85">
        <f t="shared" si="164"/>
        <v>0.45999999999999996</v>
      </c>
      <c r="L318">
        <f t="shared" si="162"/>
        <v>7.4999999999999997E-2</v>
      </c>
      <c r="M318">
        <f t="shared" si="144"/>
        <v>0.41</v>
      </c>
      <c r="N318">
        <f t="shared" si="148"/>
        <v>0.45999999999999996</v>
      </c>
      <c r="O318">
        <f t="shared" si="154"/>
        <v>-0.05</v>
      </c>
      <c r="P318">
        <f t="shared" si="145"/>
        <v>0.45</v>
      </c>
      <c r="Q318">
        <f t="shared" si="165"/>
        <v>0.41000000000000003</v>
      </c>
      <c r="R318" s="103">
        <f t="shared" si="165"/>
        <v>0.04</v>
      </c>
      <c r="S318" s="103"/>
      <c r="T318" s="103"/>
      <c r="U318" s="103"/>
      <c r="V318">
        <v>-0.05</v>
      </c>
      <c r="W318">
        <v>0</v>
      </c>
      <c r="Z318">
        <f t="shared" si="147"/>
        <v>-0.12</v>
      </c>
      <c r="AA318">
        <v>0</v>
      </c>
      <c r="AB318">
        <v>0</v>
      </c>
      <c r="AC318">
        <v>0</v>
      </c>
    </row>
    <row r="319" spans="1:29" x14ac:dyDescent="0.2">
      <c r="A319" s="80">
        <v>46113</v>
      </c>
      <c r="B319" s="81">
        <f>+[1]Listen!C315</f>
        <v>0</v>
      </c>
      <c r="C319" s="85"/>
      <c r="D319">
        <f t="shared" si="161"/>
        <v>0.31</v>
      </c>
      <c r="E319">
        <f t="shared" si="150"/>
        <v>0.3075</v>
      </c>
      <c r="F319">
        <f t="shared" si="159"/>
        <v>2.5000000000000001E-3</v>
      </c>
      <c r="G319">
        <f t="shared" si="142"/>
        <v>0.22000000000000006</v>
      </c>
      <c r="H319">
        <f t="shared" si="157"/>
        <v>0.30500000000000005</v>
      </c>
      <c r="I319">
        <f t="shared" si="143"/>
        <v>-8.4999999999999992E-2</v>
      </c>
      <c r="J319">
        <f t="shared" si="156"/>
        <v>0.33000000000000007</v>
      </c>
      <c r="K319" s="85">
        <f t="shared" si="164"/>
        <v>0.30500000000000005</v>
      </c>
      <c r="L319">
        <f t="shared" si="162"/>
        <v>2.5000000000000001E-2</v>
      </c>
      <c r="M319">
        <f t="shared" si="144"/>
        <v>0.26000000000000006</v>
      </c>
      <c r="N319">
        <f t="shared" si="148"/>
        <v>0.30500000000000005</v>
      </c>
      <c r="O319">
        <f t="shared" si="154"/>
        <v>-4.4999999999999998E-2</v>
      </c>
      <c r="P319">
        <f t="shared" si="145"/>
        <v>0.33250000000000002</v>
      </c>
      <c r="Q319" s="83">
        <f>+[1]CGT_CNG!N319</f>
        <v>0.32500000000000001</v>
      </c>
      <c r="R319" s="107">
        <f>+[1]CGT_CNG!O319</f>
        <v>7.4999999999999997E-3</v>
      </c>
      <c r="S319" s="107"/>
      <c r="T319" s="107"/>
      <c r="U319" s="107"/>
      <c r="V319">
        <f t="shared" ref="V319:V325" si="166">VLOOKUP(MONTH(A319),tblMthAdj,4,FALSE)</f>
        <v>-4.4999999999999998E-2</v>
      </c>
      <c r="W319">
        <v>0</v>
      </c>
      <c r="Z319">
        <f t="shared" si="147"/>
        <v>-0.04</v>
      </c>
      <c r="AA319">
        <v>0</v>
      </c>
      <c r="AB319">
        <v>0</v>
      </c>
      <c r="AC319">
        <v>0</v>
      </c>
    </row>
    <row r="320" spans="1:29" x14ac:dyDescent="0.2">
      <c r="A320" s="80">
        <v>46143</v>
      </c>
      <c r="B320" s="81">
        <f>+[1]Listen!C316</f>
        <v>0</v>
      </c>
      <c r="C320" s="85"/>
      <c r="D320">
        <f t="shared" si="161"/>
        <v>0.28999999999999998</v>
      </c>
      <c r="E320">
        <f t="shared" si="150"/>
        <v>0.28749999999999998</v>
      </c>
      <c r="F320">
        <f t="shared" si="159"/>
        <v>2.5000000000000001E-3</v>
      </c>
      <c r="G320">
        <f t="shared" si="142"/>
        <v>0.21500000000000002</v>
      </c>
      <c r="H320">
        <f t="shared" si="157"/>
        <v>0.28000000000000003</v>
      </c>
      <c r="I320">
        <f t="shared" si="143"/>
        <v>-6.5000000000000002E-2</v>
      </c>
      <c r="J320">
        <f t="shared" si="156"/>
        <v>0.30500000000000005</v>
      </c>
      <c r="K320" s="85">
        <f t="shared" si="164"/>
        <v>0.28000000000000003</v>
      </c>
      <c r="L320">
        <f t="shared" si="162"/>
        <v>2.5000000000000001E-2</v>
      </c>
      <c r="M320">
        <f t="shared" si="144"/>
        <v>0.24500000000000002</v>
      </c>
      <c r="N320">
        <f t="shared" si="148"/>
        <v>0.28000000000000003</v>
      </c>
      <c r="O320">
        <f t="shared" si="154"/>
        <v>-3.5000000000000003E-2</v>
      </c>
      <c r="P320">
        <f t="shared" si="145"/>
        <v>0.22750000000000001</v>
      </c>
      <c r="Q320" s="86">
        <f>+[1]CGT_CNG!N320</f>
        <v>0.22</v>
      </c>
      <c r="R320" s="103">
        <f>+[1]CGT_CNG!O320</f>
        <v>7.4999999999999997E-3</v>
      </c>
      <c r="S320" s="103"/>
      <c r="T320" s="103"/>
      <c r="U320" s="103"/>
      <c r="V320">
        <f t="shared" si="166"/>
        <v>-3.5000000000000003E-2</v>
      </c>
      <c r="W320">
        <v>0</v>
      </c>
      <c r="Z320">
        <f t="shared" si="147"/>
        <v>-0.03</v>
      </c>
      <c r="AA320">
        <v>0</v>
      </c>
      <c r="AB320">
        <v>0</v>
      </c>
      <c r="AC320">
        <v>0</v>
      </c>
    </row>
    <row r="321" spans="1:29" x14ac:dyDescent="0.2">
      <c r="A321" s="80">
        <v>46174</v>
      </c>
      <c r="B321" s="81">
        <f>+[1]Listen!C317</f>
        <v>0</v>
      </c>
      <c r="C321" s="85"/>
      <c r="D321">
        <f t="shared" si="161"/>
        <v>0.29499999999999998</v>
      </c>
      <c r="E321">
        <f t="shared" si="150"/>
        <v>0.29749999999999999</v>
      </c>
      <c r="F321">
        <f t="shared" si="159"/>
        <v>-2.5000000000000001E-3</v>
      </c>
      <c r="G321">
        <f t="shared" si="142"/>
        <v>0.21000000000000002</v>
      </c>
      <c r="H321">
        <f t="shared" si="157"/>
        <v>0.26500000000000001</v>
      </c>
      <c r="I321">
        <f t="shared" si="143"/>
        <v>-5.5000000000000007E-2</v>
      </c>
      <c r="J321">
        <f t="shared" si="156"/>
        <v>0.29000000000000004</v>
      </c>
      <c r="K321" s="85">
        <f t="shared" si="164"/>
        <v>0.26500000000000001</v>
      </c>
      <c r="L321">
        <f t="shared" si="162"/>
        <v>2.5000000000000001E-2</v>
      </c>
      <c r="M321">
        <f t="shared" si="144"/>
        <v>0.23</v>
      </c>
      <c r="N321">
        <f t="shared" si="148"/>
        <v>0.26500000000000001</v>
      </c>
      <c r="O321">
        <f t="shared" si="154"/>
        <v>-3.5000000000000003E-2</v>
      </c>
      <c r="P321">
        <f t="shared" si="145"/>
        <v>0.25750000000000001</v>
      </c>
      <c r="Q321" s="86">
        <f>+[1]CGT_CNG!N321</f>
        <v>0.25</v>
      </c>
      <c r="R321" s="103">
        <f>+[1]CGT_CNG!O321</f>
        <v>7.4999999999999997E-3</v>
      </c>
      <c r="S321" s="103"/>
      <c r="T321" s="103"/>
      <c r="U321" s="103"/>
      <c r="V321">
        <f t="shared" si="166"/>
        <v>-3.5000000000000003E-2</v>
      </c>
      <c r="W321">
        <v>0</v>
      </c>
      <c r="Z321">
        <f t="shared" si="147"/>
        <v>-0.02</v>
      </c>
      <c r="AA321">
        <v>0</v>
      </c>
      <c r="AB321">
        <v>0</v>
      </c>
      <c r="AC321">
        <v>0</v>
      </c>
    </row>
    <row r="322" spans="1:29" x14ac:dyDescent="0.2">
      <c r="A322" s="80">
        <v>46204</v>
      </c>
      <c r="B322" s="81">
        <f>+[1]Listen!C318</f>
        <v>0</v>
      </c>
      <c r="C322" s="85"/>
      <c r="D322">
        <f t="shared" si="161"/>
        <v>0.31</v>
      </c>
      <c r="E322">
        <f t="shared" si="150"/>
        <v>0.3125</v>
      </c>
      <c r="F322">
        <f t="shared" si="159"/>
        <v>-2.5000000000000001E-3</v>
      </c>
      <c r="G322">
        <f t="shared" si="142"/>
        <v>0.315</v>
      </c>
      <c r="H322">
        <f t="shared" si="157"/>
        <v>0.33500000000000002</v>
      </c>
      <c r="I322">
        <f t="shared" si="143"/>
        <v>-0.02</v>
      </c>
      <c r="J322">
        <f t="shared" si="156"/>
        <v>0.36000000000000004</v>
      </c>
      <c r="K322" s="85">
        <f t="shared" si="164"/>
        <v>0.33500000000000002</v>
      </c>
      <c r="L322">
        <f t="shared" si="162"/>
        <v>2.5000000000000001E-2</v>
      </c>
      <c r="M322">
        <f t="shared" si="144"/>
        <v>0.315</v>
      </c>
      <c r="N322">
        <f t="shared" si="148"/>
        <v>0.33500000000000002</v>
      </c>
      <c r="O322">
        <f t="shared" si="154"/>
        <v>-0.02</v>
      </c>
      <c r="P322">
        <f t="shared" si="145"/>
        <v>0.26750000000000002</v>
      </c>
      <c r="Q322" s="86">
        <f>+[1]CGT_CNG!N322</f>
        <v>0.26</v>
      </c>
      <c r="R322" s="103">
        <f>+[1]CGT_CNG!O322</f>
        <v>7.4999999999999997E-3</v>
      </c>
      <c r="S322" s="103"/>
      <c r="T322" s="103"/>
      <c r="U322" s="103"/>
      <c r="V322">
        <f t="shared" si="166"/>
        <v>-0.02</v>
      </c>
      <c r="W322">
        <v>0</v>
      </c>
      <c r="Z322">
        <f t="shared" si="147"/>
        <v>0</v>
      </c>
      <c r="AA322">
        <v>0</v>
      </c>
      <c r="AB322">
        <v>0</v>
      </c>
      <c r="AC322">
        <v>0</v>
      </c>
    </row>
    <row r="323" spans="1:29" x14ac:dyDescent="0.2">
      <c r="A323" s="80">
        <v>46235</v>
      </c>
      <c r="B323" s="81">
        <f>+[1]Listen!C319</f>
        <v>0</v>
      </c>
      <c r="C323" s="85"/>
      <c r="D323">
        <f t="shared" si="161"/>
        <v>0.31</v>
      </c>
      <c r="E323">
        <f t="shared" si="150"/>
        <v>0.3125</v>
      </c>
      <c r="F323">
        <f t="shared" si="159"/>
        <v>-2.5000000000000001E-3</v>
      </c>
      <c r="G323">
        <f t="shared" si="142"/>
        <v>0.315</v>
      </c>
      <c r="H323">
        <f t="shared" si="157"/>
        <v>0.33500000000000002</v>
      </c>
      <c r="I323">
        <f t="shared" si="143"/>
        <v>-0.02</v>
      </c>
      <c r="J323">
        <f t="shared" si="156"/>
        <v>0.35000000000000003</v>
      </c>
      <c r="K323" s="85">
        <f t="shared" si="164"/>
        <v>0.33500000000000002</v>
      </c>
      <c r="L323">
        <f t="shared" si="162"/>
        <v>1.4999999999999999E-2</v>
      </c>
      <c r="M323">
        <f t="shared" si="144"/>
        <v>0.315</v>
      </c>
      <c r="N323">
        <f t="shared" si="148"/>
        <v>0.33500000000000002</v>
      </c>
      <c r="O323">
        <f t="shared" si="154"/>
        <v>-0.02</v>
      </c>
      <c r="P323">
        <f t="shared" si="145"/>
        <v>0.26750000000000002</v>
      </c>
      <c r="Q323" s="86">
        <f>+[1]CGT_CNG!N323</f>
        <v>0.26</v>
      </c>
      <c r="R323" s="103">
        <f>+[1]CGT_CNG!O323</f>
        <v>7.4999999999999997E-3</v>
      </c>
      <c r="S323" s="103"/>
      <c r="T323" s="103"/>
      <c r="U323" s="103"/>
      <c r="V323">
        <f t="shared" si="166"/>
        <v>-0.02</v>
      </c>
      <c r="W323">
        <v>0</v>
      </c>
      <c r="Z323">
        <f t="shared" si="147"/>
        <v>0</v>
      </c>
      <c r="AA323">
        <v>0</v>
      </c>
      <c r="AB323">
        <v>0</v>
      </c>
      <c r="AC323">
        <v>0</v>
      </c>
    </row>
    <row r="324" spans="1:29" x14ac:dyDescent="0.2">
      <c r="A324" s="80">
        <v>46266</v>
      </c>
      <c r="B324" s="81">
        <f>+[1]Listen!C320</f>
        <v>0</v>
      </c>
      <c r="C324" s="85"/>
      <c r="D324">
        <f t="shared" si="161"/>
        <v>0.28499999999999998</v>
      </c>
      <c r="E324">
        <f t="shared" si="150"/>
        <v>0.28749999999999998</v>
      </c>
      <c r="F324">
        <f t="shared" si="159"/>
        <v>-2.5000000000000001E-3</v>
      </c>
      <c r="G324">
        <f t="shared" si="142"/>
        <v>0.20499999999999999</v>
      </c>
      <c r="H324">
        <f t="shared" si="157"/>
        <v>0.245</v>
      </c>
      <c r="I324">
        <f t="shared" si="143"/>
        <v>-0.04</v>
      </c>
      <c r="J324">
        <f t="shared" si="156"/>
        <v>0.26</v>
      </c>
      <c r="K324" s="85">
        <f t="shared" si="164"/>
        <v>0.245</v>
      </c>
      <c r="L324">
        <f t="shared" si="162"/>
        <v>1.4999999999999999E-2</v>
      </c>
      <c r="M324">
        <f t="shared" si="144"/>
        <v>0.22500000000000001</v>
      </c>
      <c r="N324">
        <f t="shared" si="148"/>
        <v>0.245</v>
      </c>
      <c r="O324">
        <f t="shared" si="154"/>
        <v>-0.02</v>
      </c>
      <c r="P324">
        <f t="shared" si="145"/>
        <v>0.22750000000000001</v>
      </c>
      <c r="Q324" s="86">
        <f>+[1]CGT_CNG!N324</f>
        <v>0.22</v>
      </c>
      <c r="R324" s="103">
        <f>+[1]CGT_CNG!O324</f>
        <v>7.4999999999999997E-3</v>
      </c>
      <c r="S324" s="103"/>
      <c r="T324" s="103"/>
      <c r="U324" s="103"/>
      <c r="V324">
        <f t="shared" si="166"/>
        <v>-0.02</v>
      </c>
      <c r="W324">
        <v>0</v>
      </c>
      <c r="Z324">
        <f t="shared" si="147"/>
        <v>-0.02</v>
      </c>
      <c r="AA324">
        <v>0</v>
      </c>
      <c r="AB324">
        <v>0</v>
      </c>
      <c r="AC324">
        <v>0</v>
      </c>
    </row>
    <row r="325" spans="1:29" x14ac:dyDescent="0.2">
      <c r="A325" s="80">
        <v>46296</v>
      </c>
      <c r="B325" s="81">
        <f>+[1]Listen!C321</f>
        <v>0</v>
      </c>
      <c r="C325" s="85"/>
      <c r="D325">
        <f t="shared" si="161"/>
        <v>0.34250000000000003</v>
      </c>
      <c r="E325">
        <f t="shared" si="150"/>
        <v>0.34750000000000003</v>
      </c>
      <c r="F325">
        <f t="shared" si="159"/>
        <v>-5.0000000000000001E-3</v>
      </c>
      <c r="G325">
        <f t="shared" si="142"/>
        <v>0.18000000000000002</v>
      </c>
      <c r="H325">
        <f t="shared" si="157"/>
        <v>0.26500000000000001</v>
      </c>
      <c r="I325">
        <f t="shared" si="143"/>
        <v>-8.4999999999999992E-2</v>
      </c>
      <c r="J325">
        <f t="shared" si="156"/>
        <v>0.27500000000000002</v>
      </c>
      <c r="K325" s="85">
        <f t="shared" si="164"/>
        <v>0.26500000000000001</v>
      </c>
      <c r="L325">
        <f t="shared" si="162"/>
        <v>9.9999999999999985E-3</v>
      </c>
      <c r="M325">
        <f t="shared" si="144"/>
        <v>0.21000000000000002</v>
      </c>
      <c r="N325">
        <f t="shared" si="148"/>
        <v>0.26500000000000001</v>
      </c>
      <c r="O325">
        <f t="shared" si="154"/>
        <v>-5.5E-2</v>
      </c>
      <c r="P325">
        <f t="shared" si="145"/>
        <v>0.25750000000000001</v>
      </c>
      <c r="Q325" s="86">
        <f>+[1]CGT_CNG!N325</f>
        <v>0.25</v>
      </c>
      <c r="R325" s="103">
        <f>+[1]CGT_CNG!O325</f>
        <v>7.4999999999999997E-3</v>
      </c>
      <c r="S325" s="103"/>
      <c r="T325" s="103"/>
      <c r="U325" s="103"/>
      <c r="V325">
        <f t="shared" si="166"/>
        <v>-5.5E-2</v>
      </c>
      <c r="W325">
        <v>0</v>
      </c>
      <c r="Z325">
        <f t="shared" si="147"/>
        <v>-0.03</v>
      </c>
      <c r="AA325">
        <v>0</v>
      </c>
      <c r="AB325">
        <v>0</v>
      </c>
      <c r="AC325">
        <v>0</v>
      </c>
    </row>
    <row r="326" spans="1:29" x14ac:dyDescent="0.2">
      <c r="A326" s="80">
        <v>46327</v>
      </c>
      <c r="B326" s="81">
        <f>+[1]Listen!C322</f>
        <v>0</v>
      </c>
      <c r="C326" s="85"/>
      <c r="D326">
        <f t="shared" si="161"/>
        <v>0.38</v>
      </c>
      <c r="E326">
        <f t="shared" si="150"/>
        <v>0.34</v>
      </c>
      <c r="F326">
        <f t="shared" si="159"/>
        <v>0.04</v>
      </c>
      <c r="G326">
        <f t="shared" si="142"/>
        <v>0.27000000000000007</v>
      </c>
      <c r="H326">
        <f t="shared" si="157"/>
        <v>0.44000000000000006</v>
      </c>
      <c r="I326">
        <f t="shared" si="143"/>
        <v>-0.16999999999999998</v>
      </c>
      <c r="J326">
        <f t="shared" ref="J326:J357" si="167">K326+L326</f>
        <v>0.5</v>
      </c>
      <c r="K326" s="85">
        <f t="shared" si="164"/>
        <v>0.44000000000000006</v>
      </c>
      <c r="L326">
        <f t="shared" si="162"/>
        <v>0.06</v>
      </c>
      <c r="M326">
        <f t="shared" si="144"/>
        <v>0.39000000000000007</v>
      </c>
      <c r="N326">
        <f t="shared" si="148"/>
        <v>0.44000000000000006</v>
      </c>
      <c r="O326">
        <f t="shared" si="154"/>
        <v>-0.05</v>
      </c>
      <c r="P326">
        <f t="shared" si="145"/>
        <v>0.38</v>
      </c>
      <c r="Q326">
        <f t="shared" ref="Q326:R330" si="168">E326</f>
        <v>0.34</v>
      </c>
      <c r="R326" s="107">
        <f t="shared" si="168"/>
        <v>0.04</v>
      </c>
      <c r="S326" s="107"/>
      <c r="T326" s="107"/>
      <c r="U326" s="107"/>
      <c r="V326">
        <v>-0.05</v>
      </c>
      <c r="W326">
        <v>0</v>
      </c>
      <c r="Z326">
        <f t="shared" si="147"/>
        <v>-0.12</v>
      </c>
      <c r="AA326">
        <v>0</v>
      </c>
      <c r="AB326">
        <v>0</v>
      </c>
      <c r="AC326">
        <v>0</v>
      </c>
    </row>
    <row r="327" spans="1:29" x14ac:dyDescent="0.2">
      <c r="A327" s="80">
        <v>46357</v>
      </c>
      <c r="B327" s="81">
        <f>+[1]Listen!C323</f>
        <v>0</v>
      </c>
      <c r="C327" s="85"/>
      <c r="D327">
        <f t="shared" si="161"/>
        <v>0.69500000000000006</v>
      </c>
      <c r="E327">
        <f t="shared" si="150"/>
        <v>0.65500000000000003</v>
      </c>
      <c r="F327">
        <f t="shared" si="159"/>
        <v>0.04</v>
      </c>
      <c r="G327">
        <f t="shared" si="142"/>
        <v>0.85</v>
      </c>
      <c r="H327">
        <f t="shared" si="157"/>
        <v>0.98</v>
      </c>
      <c r="I327">
        <f t="shared" si="143"/>
        <v>-0.13</v>
      </c>
      <c r="J327">
        <f t="shared" si="167"/>
        <v>1.0900000000000001</v>
      </c>
      <c r="K327" s="85">
        <f t="shared" si="164"/>
        <v>0.98</v>
      </c>
      <c r="L327">
        <f t="shared" si="162"/>
        <v>0.11</v>
      </c>
      <c r="M327">
        <f t="shared" si="144"/>
        <v>0.92999999999999994</v>
      </c>
      <c r="N327">
        <f t="shared" si="148"/>
        <v>0.98</v>
      </c>
      <c r="O327">
        <f t="shared" si="154"/>
        <v>-0.05</v>
      </c>
      <c r="P327">
        <f t="shared" si="145"/>
        <v>0.69500000000000006</v>
      </c>
      <c r="Q327">
        <f t="shared" si="168"/>
        <v>0.65500000000000003</v>
      </c>
      <c r="R327" s="103">
        <f t="shared" si="168"/>
        <v>0.04</v>
      </c>
      <c r="S327" s="103"/>
      <c r="T327" s="103"/>
      <c r="U327" s="103"/>
      <c r="V327">
        <v>-0.05</v>
      </c>
      <c r="W327">
        <v>0</v>
      </c>
      <c r="Z327">
        <f t="shared" si="147"/>
        <v>-0.08</v>
      </c>
      <c r="AA327">
        <v>0</v>
      </c>
      <c r="AB327">
        <v>0</v>
      </c>
      <c r="AC327">
        <v>0</v>
      </c>
    </row>
    <row r="328" spans="1:29" x14ac:dyDescent="0.2">
      <c r="A328" s="80">
        <v>46388</v>
      </c>
      <c r="B328" s="81">
        <f>+[1]Listen!C324</f>
        <v>0</v>
      </c>
      <c r="C328" s="85"/>
      <c r="D328">
        <f t="shared" si="161"/>
        <v>0.93500000000000005</v>
      </c>
      <c r="E328">
        <f t="shared" si="150"/>
        <v>0.89500000000000002</v>
      </c>
      <c r="F328">
        <f t="shared" si="159"/>
        <v>0.04</v>
      </c>
      <c r="G328">
        <f t="shared" si="142"/>
        <v>1.35</v>
      </c>
      <c r="H328">
        <f t="shared" si="157"/>
        <v>1.6</v>
      </c>
      <c r="I328">
        <f t="shared" si="143"/>
        <v>-0.25</v>
      </c>
      <c r="J328">
        <f t="shared" si="167"/>
        <v>1.8900000000000001</v>
      </c>
      <c r="K328" s="85">
        <f t="shared" si="164"/>
        <v>1.6</v>
      </c>
      <c r="L328">
        <f t="shared" si="162"/>
        <v>0.28999999999999998</v>
      </c>
      <c r="M328">
        <f t="shared" si="144"/>
        <v>1.4000000000000001</v>
      </c>
      <c r="N328">
        <f t="shared" si="148"/>
        <v>1.6</v>
      </c>
      <c r="O328">
        <f t="shared" si="154"/>
        <v>-0.2</v>
      </c>
      <c r="P328">
        <f t="shared" si="145"/>
        <v>0.93500000000000005</v>
      </c>
      <c r="Q328">
        <f t="shared" si="168"/>
        <v>0.89500000000000002</v>
      </c>
      <c r="R328" s="103">
        <f t="shared" si="168"/>
        <v>0.04</v>
      </c>
      <c r="S328" s="103"/>
      <c r="T328" s="103"/>
      <c r="U328" s="103"/>
      <c r="V328">
        <v>-0.2</v>
      </c>
      <c r="W328">
        <v>0</v>
      </c>
      <c r="Z328">
        <f t="shared" si="147"/>
        <v>-0.05</v>
      </c>
      <c r="AA328">
        <v>0</v>
      </c>
      <c r="AB328">
        <v>0</v>
      </c>
      <c r="AC328">
        <v>0</v>
      </c>
    </row>
    <row r="329" spans="1:29" x14ac:dyDescent="0.2">
      <c r="A329" s="80">
        <v>46419</v>
      </c>
      <c r="B329" s="81">
        <f>+[1]Listen!C325</f>
        <v>0</v>
      </c>
      <c r="C329" s="85"/>
      <c r="D329">
        <f t="shared" si="161"/>
        <v>0.91500000000000004</v>
      </c>
      <c r="E329">
        <f t="shared" si="150"/>
        <v>0.875</v>
      </c>
      <c r="F329">
        <f t="shared" si="159"/>
        <v>0.04</v>
      </c>
      <c r="G329">
        <f t="shared" si="142"/>
        <v>1.32</v>
      </c>
      <c r="H329">
        <f t="shared" si="157"/>
        <v>1.6</v>
      </c>
      <c r="I329">
        <f t="shared" si="143"/>
        <v>-0.28000000000000003</v>
      </c>
      <c r="J329">
        <f t="shared" si="167"/>
        <v>1.8900000000000001</v>
      </c>
      <c r="K329" s="85">
        <f t="shared" si="164"/>
        <v>1.6</v>
      </c>
      <c r="L329">
        <f t="shared" si="162"/>
        <v>0.28999999999999998</v>
      </c>
      <c r="M329">
        <f t="shared" si="144"/>
        <v>1.4000000000000001</v>
      </c>
      <c r="N329">
        <f t="shared" si="148"/>
        <v>1.6</v>
      </c>
      <c r="O329">
        <f t="shared" si="154"/>
        <v>-0.2</v>
      </c>
      <c r="P329">
        <f t="shared" si="145"/>
        <v>0.91500000000000004</v>
      </c>
      <c r="Q329">
        <f t="shared" si="168"/>
        <v>0.875</v>
      </c>
      <c r="R329" s="103">
        <f t="shared" si="168"/>
        <v>0.04</v>
      </c>
      <c r="S329" s="103"/>
      <c r="T329" s="103"/>
      <c r="U329" s="103"/>
      <c r="V329">
        <v>-0.2</v>
      </c>
      <c r="W329">
        <v>0</v>
      </c>
      <c r="Z329">
        <f t="shared" si="147"/>
        <v>-0.08</v>
      </c>
      <c r="AA329">
        <v>0</v>
      </c>
      <c r="AB329">
        <v>0</v>
      </c>
      <c r="AC329">
        <v>0</v>
      </c>
    </row>
    <row r="330" spans="1:29" x14ac:dyDescent="0.2">
      <c r="A330" s="80">
        <v>46447</v>
      </c>
      <c r="B330" s="81">
        <f>+[1]Listen!C326</f>
        <v>0</v>
      </c>
      <c r="C330" s="85"/>
      <c r="D330">
        <f t="shared" si="161"/>
        <v>0.45</v>
      </c>
      <c r="E330">
        <f t="shared" si="150"/>
        <v>0.41000000000000003</v>
      </c>
      <c r="F330">
        <f t="shared" si="159"/>
        <v>0.04</v>
      </c>
      <c r="G330">
        <f t="shared" ref="G330:G363" si="169">H330+I330</f>
        <v>0.28999999999999998</v>
      </c>
      <c r="H330">
        <f t="shared" si="157"/>
        <v>0.45999999999999996</v>
      </c>
      <c r="I330">
        <f t="shared" ref="I330:I363" si="170">O330+Z330</f>
        <v>-0.16999999999999998</v>
      </c>
      <c r="J330">
        <f t="shared" si="167"/>
        <v>0.53499999999999992</v>
      </c>
      <c r="K330" s="85">
        <f t="shared" si="164"/>
        <v>0.45999999999999996</v>
      </c>
      <c r="L330">
        <f t="shared" si="162"/>
        <v>7.4999999999999997E-2</v>
      </c>
      <c r="M330">
        <f t="shared" ref="M330:M363" si="171">N330+O330</f>
        <v>0.41</v>
      </c>
      <c r="N330">
        <f t="shared" si="148"/>
        <v>0.45999999999999996</v>
      </c>
      <c r="O330">
        <f t="shared" si="154"/>
        <v>-0.05</v>
      </c>
      <c r="P330">
        <f t="shared" ref="P330:P363" si="172">Q330+R330</f>
        <v>0.45</v>
      </c>
      <c r="Q330">
        <f t="shared" si="168"/>
        <v>0.41000000000000003</v>
      </c>
      <c r="R330" s="103">
        <f t="shared" si="168"/>
        <v>0.04</v>
      </c>
      <c r="S330" s="103"/>
      <c r="T330" s="103"/>
      <c r="U330" s="103"/>
      <c r="V330">
        <v>-0.05</v>
      </c>
      <c r="W330">
        <v>0</v>
      </c>
      <c r="Z330">
        <f t="shared" ref="Z330:Z363" si="173">VLOOKUP(MONTH(A330),tblMthAdj,3,FALSE)</f>
        <v>-0.12</v>
      </c>
      <c r="AA330">
        <v>0</v>
      </c>
      <c r="AB330">
        <v>0</v>
      </c>
      <c r="AC330">
        <v>0</v>
      </c>
    </row>
    <row r="331" spans="1:29" x14ac:dyDescent="0.2">
      <c r="A331" s="80">
        <v>46478</v>
      </c>
      <c r="B331" s="81">
        <f>+[1]Listen!C327</f>
        <v>0</v>
      </c>
      <c r="C331" s="85"/>
      <c r="D331">
        <f t="shared" si="161"/>
        <v>0.31</v>
      </c>
      <c r="E331">
        <f t="shared" si="150"/>
        <v>0.3075</v>
      </c>
      <c r="F331">
        <f t="shared" si="159"/>
        <v>2.5000000000000001E-3</v>
      </c>
      <c r="G331">
        <f t="shared" si="169"/>
        <v>0.22000000000000006</v>
      </c>
      <c r="H331">
        <f t="shared" si="157"/>
        <v>0.30500000000000005</v>
      </c>
      <c r="I331">
        <f t="shared" si="170"/>
        <v>-8.4999999999999992E-2</v>
      </c>
      <c r="J331">
        <f t="shared" si="167"/>
        <v>0.33000000000000007</v>
      </c>
      <c r="K331" s="85">
        <f t="shared" si="164"/>
        <v>0.30500000000000005</v>
      </c>
      <c r="L331">
        <f t="shared" si="162"/>
        <v>2.5000000000000001E-2</v>
      </c>
      <c r="M331">
        <f t="shared" si="171"/>
        <v>0.26000000000000006</v>
      </c>
      <c r="N331">
        <f t="shared" si="148"/>
        <v>0.30500000000000005</v>
      </c>
      <c r="O331">
        <f t="shared" si="154"/>
        <v>-4.4999999999999998E-2</v>
      </c>
      <c r="P331">
        <f t="shared" si="172"/>
        <v>0.33250000000000002</v>
      </c>
      <c r="Q331" s="83">
        <f>+[1]CGT_CNG!N331</f>
        <v>0.32500000000000001</v>
      </c>
      <c r="R331" s="107">
        <f>+[1]CGT_CNG!O331</f>
        <v>7.4999999999999997E-3</v>
      </c>
      <c r="S331" s="107"/>
      <c r="T331" s="107"/>
      <c r="U331" s="107"/>
      <c r="V331">
        <f t="shared" ref="V331:V337" si="174">VLOOKUP(MONTH(A331),tblMthAdj,4,FALSE)</f>
        <v>-4.4999999999999998E-2</v>
      </c>
      <c r="W331">
        <v>0</v>
      </c>
      <c r="Z331">
        <f t="shared" si="173"/>
        <v>-0.04</v>
      </c>
      <c r="AA331">
        <v>0</v>
      </c>
      <c r="AB331">
        <v>0</v>
      </c>
      <c r="AC331">
        <v>0</v>
      </c>
    </row>
    <row r="332" spans="1:29" x14ac:dyDescent="0.2">
      <c r="A332" s="80">
        <v>46508</v>
      </c>
      <c r="B332" s="81">
        <f>+[1]Listen!C328</f>
        <v>0</v>
      </c>
      <c r="C332" s="85"/>
      <c r="D332">
        <f t="shared" si="161"/>
        <v>0.28999999999999998</v>
      </c>
      <c r="E332">
        <f t="shared" si="150"/>
        <v>0.28749999999999998</v>
      </c>
      <c r="F332">
        <f t="shared" si="159"/>
        <v>2.5000000000000001E-3</v>
      </c>
      <c r="G332">
        <f t="shared" si="169"/>
        <v>0.21500000000000002</v>
      </c>
      <c r="H332">
        <f t="shared" si="157"/>
        <v>0.28000000000000003</v>
      </c>
      <c r="I332">
        <f t="shared" si="170"/>
        <v>-6.5000000000000002E-2</v>
      </c>
      <c r="J332">
        <f t="shared" si="167"/>
        <v>0.30500000000000005</v>
      </c>
      <c r="K332" s="85">
        <f t="shared" si="164"/>
        <v>0.28000000000000003</v>
      </c>
      <c r="L332">
        <f t="shared" si="162"/>
        <v>2.5000000000000001E-2</v>
      </c>
      <c r="M332">
        <f t="shared" si="171"/>
        <v>0.24500000000000002</v>
      </c>
      <c r="N332">
        <f t="shared" si="148"/>
        <v>0.28000000000000003</v>
      </c>
      <c r="O332">
        <f t="shared" si="154"/>
        <v>-3.5000000000000003E-2</v>
      </c>
      <c r="P332">
        <f t="shared" si="172"/>
        <v>0.22750000000000001</v>
      </c>
      <c r="Q332" s="86">
        <f>+[1]CGT_CNG!N332</f>
        <v>0.22</v>
      </c>
      <c r="R332" s="103">
        <f>+[1]CGT_CNG!O332</f>
        <v>7.4999999999999997E-3</v>
      </c>
      <c r="S332" s="103"/>
      <c r="T332" s="103"/>
      <c r="U332" s="103"/>
      <c r="V332">
        <f t="shared" si="174"/>
        <v>-3.5000000000000003E-2</v>
      </c>
      <c r="W332">
        <v>0</v>
      </c>
      <c r="Z332">
        <f t="shared" si="173"/>
        <v>-0.03</v>
      </c>
      <c r="AA332">
        <v>0</v>
      </c>
      <c r="AB332">
        <v>0</v>
      </c>
      <c r="AC332">
        <v>0</v>
      </c>
    </row>
    <row r="333" spans="1:29" x14ac:dyDescent="0.2">
      <c r="A333" s="80">
        <v>46539</v>
      </c>
      <c r="B333" s="81">
        <f>+[1]Listen!C329</f>
        <v>0</v>
      </c>
      <c r="C333" s="85"/>
      <c r="D333">
        <f t="shared" si="161"/>
        <v>0.29499999999999998</v>
      </c>
      <c r="E333">
        <f t="shared" si="150"/>
        <v>0.29749999999999999</v>
      </c>
      <c r="F333">
        <f t="shared" si="159"/>
        <v>-2.5000000000000001E-3</v>
      </c>
      <c r="G333">
        <f t="shared" si="169"/>
        <v>0.21000000000000002</v>
      </c>
      <c r="H333">
        <f t="shared" si="157"/>
        <v>0.26500000000000001</v>
      </c>
      <c r="I333">
        <f t="shared" si="170"/>
        <v>-5.5000000000000007E-2</v>
      </c>
      <c r="J333">
        <f t="shared" si="167"/>
        <v>0.29000000000000004</v>
      </c>
      <c r="K333" s="85">
        <f t="shared" si="164"/>
        <v>0.26500000000000001</v>
      </c>
      <c r="L333">
        <f t="shared" si="162"/>
        <v>2.5000000000000001E-2</v>
      </c>
      <c r="M333">
        <f t="shared" si="171"/>
        <v>0.23</v>
      </c>
      <c r="N333">
        <f t="shared" si="148"/>
        <v>0.26500000000000001</v>
      </c>
      <c r="O333">
        <f t="shared" si="154"/>
        <v>-3.5000000000000003E-2</v>
      </c>
      <c r="P333">
        <f t="shared" si="172"/>
        <v>0.25750000000000001</v>
      </c>
      <c r="Q333" s="86">
        <f>+[1]CGT_CNG!N333</f>
        <v>0.25</v>
      </c>
      <c r="R333" s="103">
        <f>+[1]CGT_CNG!O333</f>
        <v>7.4999999999999997E-3</v>
      </c>
      <c r="S333" s="103"/>
      <c r="T333" s="103"/>
      <c r="U333" s="103"/>
      <c r="V333">
        <f t="shared" si="174"/>
        <v>-3.5000000000000003E-2</v>
      </c>
      <c r="W333">
        <v>0</v>
      </c>
      <c r="Z333">
        <f t="shared" si="173"/>
        <v>-0.02</v>
      </c>
      <c r="AA333">
        <v>0</v>
      </c>
      <c r="AB333">
        <v>0</v>
      </c>
      <c r="AC333">
        <v>0</v>
      </c>
    </row>
    <row r="334" spans="1:29" x14ac:dyDescent="0.2">
      <c r="A334" s="80">
        <v>46569</v>
      </c>
      <c r="B334" s="81">
        <f>+[1]Listen!C330</f>
        <v>0</v>
      </c>
      <c r="C334" s="85"/>
      <c r="D334">
        <f t="shared" si="161"/>
        <v>0.31</v>
      </c>
      <c r="E334">
        <f t="shared" si="150"/>
        <v>0.3125</v>
      </c>
      <c r="F334">
        <f t="shared" si="159"/>
        <v>-2.5000000000000001E-3</v>
      </c>
      <c r="G334">
        <f t="shared" si="169"/>
        <v>0.315</v>
      </c>
      <c r="H334">
        <f t="shared" si="157"/>
        <v>0.33500000000000002</v>
      </c>
      <c r="I334">
        <f t="shared" si="170"/>
        <v>-0.02</v>
      </c>
      <c r="J334">
        <f t="shared" si="167"/>
        <v>0.36000000000000004</v>
      </c>
      <c r="K334" s="85">
        <f t="shared" si="164"/>
        <v>0.33500000000000002</v>
      </c>
      <c r="L334">
        <f t="shared" si="162"/>
        <v>2.5000000000000001E-2</v>
      </c>
      <c r="M334">
        <f t="shared" si="171"/>
        <v>0.315</v>
      </c>
      <c r="N334">
        <f t="shared" ref="N334:N363" si="175">K334</f>
        <v>0.33500000000000002</v>
      </c>
      <c r="O334">
        <f t="shared" si="154"/>
        <v>-0.02</v>
      </c>
      <c r="P334">
        <f t="shared" si="172"/>
        <v>0.26750000000000002</v>
      </c>
      <c r="Q334" s="86">
        <f>+[1]CGT_CNG!N334</f>
        <v>0.26</v>
      </c>
      <c r="R334" s="103">
        <f>+[1]CGT_CNG!O334</f>
        <v>7.4999999999999997E-3</v>
      </c>
      <c r="S334" s="103"/>
      <c r="T334" s="103"/>
      <c r="U334" s="103"/>
      <c r="V334">
        <f t="shared" si="174"/>
        <v>-0.02</v>
      </c>
      <c r="W334">
        <v>0</v>
      </c>
      <c r="Z334">
        <f t="shared" si="173"/>
        <v>0</v>
      </c>
      <c r="AA334">
        <v>0</v>
      </c>
      <c r="AB334">
        <v>0</v>
      </c>
      <c r="AC334">
        <v>0</v>
      </c>
    </row>
    <row r="335" spans="1:29" x14ac:dyDescent="0.2">
      <c r="A335" s="80">
        <v>46600</v>
      </c>
      <c r="B335" s="81">
        <f>+[1]Listen!C331</f>
        <v>0</v>
      </c>
      <c r="C335" s="85"/>
      <c r="D335">
        <f t="shared" si="161"/>
        <v>0.31</v>
      </c>
      <c r="E335">
        <f t="shared" si="150"/>
        <v>0.3125</v>
      </c>
      <c r="F335">
        <f t="shared" si="159"/>
        <v>-2.5000000000000001E-3</v>
      </c>
      <c r="G335">
        <f t="shared" si="169"/>
        <v>0.315</v>
      </c>
      <c r="H335">
        <f t="shared" si="157"/>
        <v>0.33500000000000002</v>
      </c>
      <c r="I335">
        <f t="shared" si="170"/>
        <v>-0.02</v>
      </c>
      <c r="J335">
        <f t="shared" si="167"/>
        <v>0.35000000000000003</v>
      </c>
      <c r="K335" s="85">
        <f t="shared" si="164"/>
        <v>0.33500000000000002</v>
      </c>
      <c r="L335">
        <f t="shared" si="162"/>
        <v>1.4999999999999999E-2</v>
      </c>
      <c r="M335">
        <f t="shared" si="171"/>
        <v>0.315</v>
      </c>
      <c r="N335">
        <f t="shared" si="175"/>
        <v>0.33500000000000002</v>
      </c>
      <c r="O335">
        <f t="shared" si="154"/>
        <v>-0.02</v>
      </c>
      <c r="P335">
        <f t="shared" si="172"/>
        <v>0.26750000000000002</v>
      </c>
      <c r="Q335" s="86">
        <f>+[1]CGT_CNG!N335</f>
        <v>0.26</v>
      </c>
      <c r="R335" s="103">
        <f>+[1]CGT_CNG!O335</f>
        <v>7.4999999999999997E-3</v>
      </c>
      <c r="S335" s="103"/>
      <c r="T335" s="103"/>
      <c r="U335" s="103"/>
      <c r="V335">
        <f t="shared" si="174"/>
        <v>-0.02</v>
      </c>
      <c r="W335">
        <v>0</v>
      </c>
      <c r="Z335">
        <f t="shared" si="173"/>
        <v>0</v>
      </c>
      <c r="AA335">
        <v>0</v>
      </c>
      <c r="AB335">
        <v>0</v>
      </c>
      <c r="AC335">
        <v>0</v>
      </c>
    </row>
    <row r="336" spans="1:29" x14ac:dyDescent="0.2">
      <c r="A336" s="80">
        <v>46631</v>
      </c>
      <c r="B336" s="81">
        <f>+[1]Listen!C332</f>
        <v>0</v>
      </c>
      <c r="C336" s="85"/>
      <c r="D336">
        <f t="shared" si="161"/>
        <v>0.28499999999999998</v>
      </c>
      <c r="E336">
        <f t="shared" si="150"/>
        <v>0.28749999999999998</v>
      </c>
      <c r="F336">
        <f t="shared" si="159"/>
        <v>-2.5000000000000001E-3</v>
      </c>
      <c r="G336">
        <f t="shared" si="169"/>
        <v>0.20499999999999999</v>
      </c>
      <c r="H336">
        <f t="shared" si="157"/>
        <v>0.245</v>
      </c>
      <c r="I336">
        <f t="shared" si="170"/>
        <v>-0.04</v>
      </c>
      <c r="J336">
        <f t="shared" si="167"/>
        <v>0.26</v>
      </c>
      <c r="K336" s="85">
        <f t="shared" si="164"/>
        <v>0.245</v>
      </c>
      <c r="L336">
        <f t="shared" si="162"/>
        <v>1.4999999999999999E-2</v>
      </c>
      <c r="M336">
        <f t="shared" si="171"/>
        <v>0.22500000000000001</v>
      </c>
      <c r="N336">
        <f t="shared" si="175"/>
        <v>0.245</v>
      </c>
      <c r="O336">
        <f t="shared" si="154"/>
        <v>-0.02</v>
      </c>
      <c r="P336">
        <f t="shared" si="172"/>
        <v>0.22750000000000001</v>
      </c>
      <c r="Q336" s="86">
        <f>+[1]CGT_CNG!N336</f>
        <v>0.22</v>
      </c>
      <c r="R336" s="103">
        <f>+[1]CGT_CNG!O336</f>
        <v>7.4999999999999997E-3</v>
      </c>
      <c r="S336" s="103"/>
      <c r="T336" s="103"/>
      <c r="U336" s="103"/>
      <c r="V336">
        <f t="shared" si="174"/>
        <v>-0.02</v>
      </c>
      <c r="W336">
        <v>0</v>
      </c>
      <c r="Z336">
        <f t="shared" si="173"/>
        <v>-0.02</v>
      </c>
      <c r="AA336">
        <v>0</v>
      </c>
      <c r="AB336">
        <v>0</v>
      </c>
      <c r="AC336">
        <v>0</v>
      </c>
    </row>
    <row r="337" spans="1:29" x14ac:dyDescent="0.2">
      <c r="A337" s="80">
        <v>46661</v>
      </c>
      <c r="B337" s="81">
        <f>+[1]Listen!C333</f>
        <v>0</v>
      </c>
      <c r="C337" s="85"/>
      <c r="D337">
        <f t="shared" si="161"/>
        <v>0.34250000000000003</v>
      </c>
      <c r="E337">
        <f t="shared" ref="E337:E363" si="176">E325+X337</f>
        <v>0.34750000000000003</v>
      </c>
      <c r="F337">
        <f t="shared" si="159"/>
        <v>-5.0000000000000001E-3</v>
      </c>
      <c r="G337">
        <f t="shared" si="169"/>
        <v>0.18000000000000002</v>
      </c>
      <c r="H337">
        <f t="shared" si="157"/>
        <v>0.26500000000000001</v>
      </c>
      <c r="I337">
        <f t="shared" si="170"/>
        <v>-8.4999999999999992E-2</v>
      </c>
      <c r="J337">
        <f t="shared" si="167"/>
        <v>0.27500000000000002</v>
      </c>
      <c r="K337" s="85">
        <f t="shared" si="164"/>
        <v>0.26500000000000001</v>
      </c>
      <c r="L337">
        <f t="shared" si="162"/>
        <v>9.9999999999999985E-3</v>
      </c>
      <c r="M337">
        <f t="shared" si="171"/>
        <v>0.21000000000000002</v>
      </c>
      <c r="N337">
        <f t="shared" si="175"/>
        <v>0.26500000000000001</v>
      </c>
      <c r="O337">
        <f t="shared" si="154"/>
        <v>-5.5E-2</v>
      </c>
      <c r="P337">
        <f t="shared" si="172"/>
        <v>0.25750000000000001</v>
      </c>
      <c r="Q337" s="86">
        <f>+[1]CGT_CNG!N337</f>
        <v>0.25</v>
      </c>
      <c r="R337" s="103">
        <f>+[1]CGT_CNG!O337</f>
        <v>7.4999999999999997E-3</v>
      </c>
      <c r="S337" s="103"/>
      <c r="T337" s="103"/>
      <c r="U337" s="103"/>
      <c r="V337">
        <f t="shared" si="174"/>
        <v>-5.5E-2</v>
      </c>
      <c r="W337">
        <v>0</v>
      </c>
      <c r="Z337">
        <f t="shared" si="173"/>
        <v>-0.03</v>
      </c>
      <c r="AA337">
        <v>0</v>
      </c>
      <c r="AB337">
        <v>0</v>
      </c>
      <c r="AC337">
        <v>0</v>
      </c>
    </row>
    <row r="338" spans="1:29" x14ac:dyDescent="0.2">
      <c r="A338" s="80">
        <v>46692</v>
      </c>
      <c r="B338" s="81">
        <f>+[1]Listen!C334</f>
        <v>0</v>
      </c>
      <c r="C338" s="85"/>
      <c r="D338">
        <f t="shared" si="161"/>
        <v>0.38</v>
      </c>
      <c r="E338">
        <f t="shared" si="176"/>
        <v>0.34</v>
      </c>
      <c r="F338">
        <f t="shared" si="159"/>
        <v>0.04</v>
      </c>
      <c r="G338">
        <f t="shared" si="169"/>
        <v>0.27000000000000007</v>
      </c>
      <c r="H338">
        <f t="shared" si="157"/>
        <v>0.44000000000000006</v>
      </c>
      <c r="I338">
        <f t="shared" si="170"/>
        <v>-0.16999999999999998</v>
      </c>
      <c r="J338">
        <f t="shared" si="167"/>
        <v>0.5</v>
      </c>
      <c r="K338" s="85">
        <f t="shared" si="164"/>
        <v>0.44000000000000006</v>
      </c>
      <c r="L338">
        <f t="shared" si="162"/>
        <v>0.06</v>
      </c>
      <c r="M338">
        <f t="shared" si="171"/>
        <v>0.39000000000000007</v>
      </c>
      <c r="N338">
        <f t="shared" si="175"/>
        <v>0.44000000000000006</v>
      </c>
      <c r="O338">
        <f t="shared" si="154"/>
        <v>-0.05</v>
      </c>
      <c r="P338">
        <f t="shared" si="172"/>
        <v>0.38</v>
      </c>
      <c r="Q338">
        <f t="shared" ref="Q338:R342" si="177">E338</f>
        <v>0.34</v>
      </c>
      <c r="R338" s="107">
        <f t="shared" si="177"/>
        <v>0.04</v>
      </c>
      <c r="S338" s="107"/>
      <c r="T338" s="107"/>
      <c r="U338" s="107"/>
      <c r="V338">
        <v>-0.05</v>
      </c>
      <c r="W338">
        <v>0</v>
      </c>
      <c r="Z338">
        <f t="shared" si="173"/>
        <v>-0.12</v>
      </c>
      <c r="AA338">
        <v>0</v>
      </c>
      <c r="AB338">
        <v>0</v>
      </c>
      <c r="AC338">
        <v>0</v>
      </c>
    </row>
    <row r="339" spans="1:29" x14ac:dyDescent="0.2">
      <c r="A339" s="80">
        <v>46722</v>
      </c>
      <c r="B339" s="81">
        <f>+[1]Listen!C335</f>
        <v>0</v>
      </c>
      <c r="C339" s="85"/>
      <c r="D339">
        <f t="shared" si="161"/>
        <v>0.69500000000000006</v>
      </c>
      <c r="E339">
        <f t="shared" si="176"/>
        <v>0.65500000000000003</v>
      </c>
      <c r="F339">
        <f t="shared" si="159"/>
        <v>0.04</v>
      </c>
      <c r="G339">
        <f t="shared" si="169"/>
        <v>0.85</v>
      </c>
      <c r="H339">
        <f t="shared" si="157"/>
        <v>0.98</v>
      </c>
      <c r="I339">
        <f t="shared" si="170"/>
        <v>-0.13</v>
      </c>
      <c r="J339">
        <f t="shared" si="167"/>
        <v>1.0900000000000001</v>
      </c>
      <c r="K339" s="85">
        <f t="shared" si="164"/>
        <v>0.98</v>
      </c>
      <c r="L339">
        <f t="shared" ref="L339:L363" si="178">L327</f>
        <v>0.11</v>
      </c>
      <c r="M339">
        <f t="shared" si="171"/>
        <v>0.92999999999999994</v>
      </c>
      <c r="N339">
        <f t="shared" si="175"/>
        <v>0.98</v>
      </c>
      <c r="O339">
        <f t="shared" si="154"/>
        <v>-0.05</v>
      </c>
      <c r="P339">
        <f t="shared" si="172"/>
        <v>0.69500000000000006</v>
      </c>
      <c r="Q339">
        <f t="shared" si="177"/>
        <v>0.65500000000000003</v>
      </c>
      <c r="R339" s="103">
        <f t="shared" si="177"/>
        <v>0.04</v>
      </c>
      <c r="S339" s="103"/>
      <c r="T339" s="103"/>
      <c r="U339" s="103"/>
      <c r="V339">
        <v>-0.05</v>
      </c>
      <c r="W339">
        <v>0</v>
      </c>
      <c r="Z339">
        <f t="shared" si="173"/>
        <v>-0.08</v>
      </c>
      <c r="AA339">
        <v>0</v>
      </c>
      <c r="AB339">
        <v>0</v>
      </c>
      <c r="AC339">
        <v>0</v>
      </c>
    </row>
    <row r="340" spans="1:29" x14ac:dyDescent="0.2">
      <c r="A340" s="80">
        <v>46753</v>
      </c>
      <c r="B340" s="81">
        <f>+[1]Listen!C336</f>
        <v>0</v>
      </c>
      <c r="C340" s="85"/>
      <c r="D340">
        <f t="shared" si="161"/>
        <v>0.93500000000000005</v>
      </c>
      <c r="E340">
        <f t="shared" si="176"/>
        <v>0.89500000000000002</v>
      </c>
      <c r="F340">
        <f t="shared" si="159"/>
        <v>0.04</v>
      </c>
      <c r="G340">
        <f t="shared" si="169"/>
        <v>1.35</v>
      </c>
      <c r="H340">
        <f t="shared" si="157"/>
        <v>1.6</v>
      </c>
      <c r="I340">
        <f t="shared" si="170"/>
        <v>-0.25</v>
      </c>
      <c r="J340">
        <f t="shared" si="167"/>
        <v>1.8900000000000001</v>
      </c>
      <c r="K340" s="85">
        <f t="shared" si="164"/>
        <v>1.6</v>
      </c>
      <c r="L340">
        <f t="shared" si="178"/>
        <v>0.28999999999999998</v>
      </c>
      <c r="M340">
        <f t="shared" si="171"/>
        <v>1.4000000000000001</v>
      </c>
      <c r="N340">
        <f t="shared" si="175"/>
        <v>1.6</v>
      </c>
      <c r="O340">
        <f t="shared" si="154"/>
        <v>-0.2</v>
      </c>
      <c r="P340">
        <f t="shared" si="172"/>
        <v>0.93500000000000005</v>
      </c>
      <c r="Q340">
        <f t="shared" si="177"/>
        <v>0.89500000000000002</v>
      </c>
      <c r="R340" s="103">
        <f t="shared" si="177"/>
        <v>0.04</v>
      </c>
      <c r="S340" s="103"/>
      <c r="T340" s="103"/>
      <c r="U340" s="103"/>
      <c r="V340">
        <v>-0.2</v>
      </c>
      <c r="W340">
        <v>0</v>
      </c>
      <c r="Z340">
        <f t="shared" si="173"/>
        <v>-0.05</v>
      </c>
      <c r="AA340">
        <v>0</v>
      </c>
      <c r="AB340">
        <v>0</v>
      </c>
      <c r="AC340">
        <v>0</v>
      </c>
    </row>
    <row r="341" spans="1:29" x14ac:dyDescent="0.2">
      <c r="A341" s="80">
        <v>46784</v>
      </c>
      <c r="B341" s="81">
        <f>+[1]Listen!C337</f>
        <v>0</v>
      </c>
      <c r="C341" s="85"/>
      <c r="D341">
        <f t="shared" si="161"/>
        <v>0.91500000000000004</v>
      </c>
      <c r="E341">
        <f t="shared" si="176"/>
        <v>0.875</v>
      </c>
      <c r="F341">
        <f t="shared" si="159"/>
        <v>0.04</v>
      </c>
      <c r="G341">
        <f t="shared" si="169"/>
        <v>1.32</v>
      </c>
      <c r="H341">
        <f t="shared" si="157"/>
        <v>1.6</v>
      </c>
      <c r="I341">
        <f t="shared" si="170"/>
        <v>-0.28000000000000003</v>
      </c>
      <c r="J341">
        <f t="shared" si="167"/>
        <v>1.8900000000000001</v>
      </c>
      <c r="K341" s="85">
        <f t="shared" si="164"/>
        <v>1.6</v>
      </c>
      <c r="L341">
        <f t="shared" si="178"/>
        <v>0.28999999999999998</v>
      </c>
      <c r="M341">
        <f t="shared" si="171"/>
        <v>1.4000000000000001</v>
      </c>
      <c r="N341">
        <f t="shared" si="175"/>
        <v>1.6</v>
      </c>
      <c r="O341">
        <f t="shared" si="154"/>
        <v>-0.2</v>
      </c>
      <c r="P341">
        <f t="shared" si="172"/>
        <v>0.91500000000000004</v>
      </c>
      <c r="Q341">
        <f t="shared" si="177"/>
        <v>0.875</v>
      </c>
      <c r="R341" s="103">
        <f t="shared" si="177"/>
        <v>0.04</v>
      </c>
      <c r="S341" s="103"/>
      <c r="T341" s="103"/>
      <c r="U341" s="103"/>
      <c r="V341">
        <v>-0.2</v>
      </c>
      <c r="W341">
        <v>0</v>
      </c>
      <c r="Z341">
        <f t="shared" si="173"/>
        <v>-0.08</v>
      </c>
      <c r="AA341">
        <v>0</v>
      </c>
      <c r="AB341">
        <v>0</v>
      </c>
      <c r="AC341">
        <v>0</v>
      </c>
    </row>
    <row r="342" spans="1:29" x14ac:dyDescent="0.2">
      <c r="A342" s="80">
        <v>46813</v>
      </c>
      <c r="B342" s="81">
        <f>+[1]Listen!C338</f>
        <v>0</v>
      </c>
      <c r="C342" s="85"/>
      <c r="D342">
        <f t="shared" si="161"/>
        <v>0.45</v>
      </c>
      <c r="E342">
        <f t="shared" si="176"/>
        <v>0.41000000000000003</v>
      </c>
      <c r="F342">
        <f t="shared" si="159"/>
        <v>0.04</v>
      </c>
      <c r="G342">
        <f t="shared" si="169"/>
        <v>0.28999999999999998</v>
      </c>
      <c r="H342">
        <f t="shared" si="157"/>
        <v>0.45999999999999996</v>
      </c>
      <c r="I342">
        <f t="shared" si="170"/>
        <v>-0.16999999999999998</v>
      </c>
      <c r="J342">
        <f t="shared" si="167"/>
        <v>0.53499999999999992</v>
      </c>
      <c r="K342" s="85">
        <f t="shared" si="164"/>
        <v>0.45999999999999996</v>
      </c>
      <c r="L342">
        <f t="shared" si="178"/>
        <v>7.4999999999999997E-2</v>
      </c>
      <c r="M342">
        <f t="shared" si="171"/>
        <v>0.41</v>
      </c>
      <c r="N342">
        <f t="shared" si="175"/>
        <v>0.45999999999999996</v>
      </c>
      <c r="O342">
        <f t="shared" si="154"/>
        <v>-0.05</v>
      </c>
      <c r="P342">
        <f t="shared" si="172"/>
        <v>0.45</v>
      </c>
      <c r="Q342">
        <f t="shared" si="177"/>
        <v>0.41000000000000003</v>
      </c>
      <c r="R342" s="103">
        <f t="shared" si="177"/>
        <v>0.04</v>
      </c>
      <c r="S342" s="103"/>
      <c r="T342" s="103"/>
      <c r="U342" s="103"/>
      <c r="V342">
        <v>-0.05</v>
      </c>
      <c r="W342">
        <v>0</v>
      </c>
      <c r="Z342">
        <f t="shared" si="173"/>
        <v>-0.12</v>
      </c>
      <c r="AA342">
        <v>0</v>
      </c>
      <c r="AB342">
        <v>0</v>
      </c>
      <c r="AC342">
        <v>0</v>
      </c>
    </row>
    <row r="343" spans="1:29" x14ac:dyDescent="0.2">
      <c r="A343" s="80">
        <v>46844</v>
      </c>
      <c r="B343" s="81">
        <f>+[1]Listen!C339</f>
        <v>0</v>
      </c>
      <c r="C343" s="85"/>
      <c r="D343">
        <f t="shared" si="161"/>
        <v>0.31</v>
      </c>
      <c r="E343">
        <f t="shared" si="176"/>
        <v>0.3075</v>
      </c>
      <c r="F343">
        <f t="shared" si="159"/>
        <v>2.5000000000000001E-3</v>
      </c>
      <c r="G343">
        <f t="shared" si="169"/>
        <v>0.22000000000000006</v>
      </c>
      <c r="H343">
        <f t="shared" si="157"/>
        <v>0.30500000000000005</v>
      </c>
      <c r="I343">
        <f t="shared" si="170"/>
        <v>-8.4999999999999992E-2</v>
      </c>
      <c r="J343">
        <f t="shared" si="167"/>
        <v>0.33000000000000007</v>
      </c>
      <c r="K343" s="85">
        <f t="shared" si="164"/>
        <v>0.30500000000000005</v>
      </c>
      <c r="L343">
        <f t="shared" si="178"/>
        <v>2.5000000000000001E-2</v>
      </c>
      <c r="M343">
        <f t="shared" si="171"/>
        <v>0.26000000000000006</v>
      </c>
      <c r="N343">
        <f t="shared" si="175"/>
        <v>0.30500000000000005</v>
      </c>
      <c r="O343">
        <f t="shared" si="154"/>
        <v>-4.4999999999999998E-2</v>
      </c>
      <c r="P343">
        <f t="shared" si="172"/>
        <v>0.33250000000000002</v>
      </c>
      <c r="Q343" s="83">
        <f>+[1]CGT_CNG!N343</f>
        <v>0.32500000000000001</v>
      </c>
      <c r="R343" s="107">
        <f>+[1]CGT_CNG!O343</f>
        <v>7.4999999999999997E-3</v>
      </c>
      <c r="S343" s="107"/>
      <c r="T343" s="107"/>
      <c r="U343" s="107"/>
      <c r="V343">
        <f t="shared" ref="V343:V349" si="179">VLOOKUP(MONTH(A343),tblMthAdj,4,FALSE)</f>
        <v>-4.4999999999999998E-2</v>
      </c>
      <c r="W343">
        <v>0</v>
      </c>
      <c r="Z343">
        <f t="shared" si="173"/>
        <v>-0.04</v>
      </c>
      <c r="AA343">
        <v>0</v>
      </c>
      <c r="AB343">
        <v>0</v>
      </c>
      <c r="AC343">
        <v>0</v>
      </c>
    </row>
    <row r="344" spans="1:29" x14ac:dyDescent="0.2">
      <c r="A344" s="80">
        <v>46874</v>
      </c>
      <c r="B344" s="81">
        <f>+[1]Listen!C340</f>
        <v>0</v>
      </c>
      <c r="C344" s="85"/>
      <c r="D344">
        <f t="shared" si="161"/>
        <v>0.28999999999999998</v>
      </c>
      <c r="E344">
        <f t="shared" si="176"/>
        <v>0.28749999999999998</v>
      </c>
      <c r="F344">
        <f t="shared" si="159"/>
        <v>2.5000000000000001E-3</v>
      </c>
      <c r="G344">
        <f t="shared" si="169"/>
        <v>0.21500000000000002</v>
      </c>
      <c r="H344">
        <f t="shared" si="157"/>
        <v>0.28000000000000003</v>
      </c>
      <c r="I344">
        <f t="shared" si="170"/>
        <v>-6.5000000000000002E-2</v>
      </c>
      <c r="J344">
        <f t="shared" si="167"/>
        <v>0.30500000000000005</v>
      </c>
      <c r="K344" s="85">
        <f t="shared" si="164"/>
        <v>0.28000000000000003</v>
      </c>
      <c r="L344">
        <f t="shared" si="178"/>
        <v>2.5000000000000001E-2</v>
      </c>
      <c r="M344">
        <f t="shared" si="171"/>
        <v>0.24500000000000002</v>
      </c>
      <c r="N344">
        <f t="shared" si="175"/>
        <v>0.28000000000000003</v>
      </c>
      <c r="O344">
        <f t="shared" si="154"/>
        <v>-3.5000000000000003E-2</v>
      </c>
      <c r="P344">
        <f t="shared" si="172"/>
        <v>0.22750000000000001</v>
      </c>
      <c r="Q344" s="86">
        <f>+[1]CGT_CNG!N344</f>
        <v>0.22</v>
      </c>
      <c r="R344" s="103">
        <f>+[1]CGT_CNG!O344</f>
        <v>7.4999999999999997E-3</v>
      </c>
      <c r="S344" s="103"/>
      <c r="T344" s="103"/>
      <c r="U344" s="103"/>
      <c r="V344">
        <f t="shared" si="179"/>
        <v>-3.5000000000000003E-2</v>
      </c>
      <c r="W344">
        <v>0</v>
      </c>
      <c r="Z344">
        <f t="shared" si="173"/>
        <v>-0.03</v>
      </c>
      <c r="AA344">
        <v>0</v>
      </c>
      <c r="AB344">
        <v>0</v>
      </c>
      <c r="AC344">
        <v>0</v>
      </c>
    </row>
    <row r="345" spans="1:29" x14ac:dyDescent="0.2">
      <c r="A345" s="80">
        <v>46905</v>
      </c>
      <c r="B345" s="81">
        <f>+[1]Listen!C341</f>
        <v>0</v>
      </c>
      <c r="C345" s="85"/>
      <c r="D345">
        <f t="shared" si="161"/>
        <v>0.29499999999999998</v>
      </c>
      <c r="E345">
        <f t="shared" si="176"/>
        <v>0.29749999999999999</v>
      </c>
      <c r="F345">
        <f t="shared" si="159"/>
        <v>-2.5000000000000001E-3</v>
      </c>
      <c r="G345">
        <f t="shared" si="169"/>
        <v>0.21000000000000002</v>
      </c>
      <c r="H345">
        <f t="shared" si="157"/>
        <v>0.26500000000000001</v>
      </c>
      <c r="I345">
        <f t="shared" si="170"/>
        <v>-5.5000000000000007E-2</v>
      </c>
      <c r="J345">
        <f t="shared" si="167"/>
        <v>0.29000000000000004</v>
      </c>
      <c r="K345" s="85">
        <f t="shared" si="164"/>
        <v>0.26500000000000001</v>
      </c>
      <c r="L345">
        <f t="shared" si="178"/>
        <v>2.5000000000000001E-2</v>
      </c>
      <c r="M345">
        <f t="shared" si="171"/>
        <v>0.23</v>
      </c>
      <c r="N345">
        <f t="shared" si="175"/>
        <v>0.26500000000000001</v>
      </c>
      <c r="O345">
        <f t="shared" si="154"/>
        <v>-3.5000000000000003E-2</v>
      </c>
      <c r="P345">
        <f t="shared" si="172"/>
        <v>0.25750000000000001</v>
      </c>
      <c r="Q345" s="86">
        <f>+[1]CGT_CNG!N345</f>
        <v>0.25</v>
      </c>
      <c r="R345" s="103">
        <f>+[1]CGT_CNG!O345</f>
        <v>7.4999999999999997E-3</v>
      </c>
      <c r="S345" s="103"/>
      <c r="T345" s="103"/>
      <c r="U345" s="103"/>
      <c r="V345">
        <f t="shared" si="179"/>
        <v>-3.5000000000000003E-2</v>
      </c>
      <c r="W345">
        <v>0</v>
      </c>
      <c r="Z345">
        <f t="shared" si="173"/>
        <v>-0.02</v>
      </c>
      <c r="AA345">
        <v>0</v>
      </c>
      <c r="AB345">
        <v>0</v>
      </c>
      <c r="AC345">
        <v>0</v>
      </c>
    </row>
    <row r="346" spans="1:29" x14ac:dyDescent="0.2">
      <c r="A346" s="80">
        <v>46935</v>
      </c>
      <c r="B346" s="81">
        <f>+[1]Listen!C342</f>
        <v>0</v>
      </c>
      <c r="C346" s="85"/>
      <c r="D346">
        <f t="shared" si="161"/>
        <v>0.31</v>
      </c>
      <c r="E346">
        <f t="shared" si="176"/>
        <v>0.3125</v>
      </c>
      <c r="F346">
        <f t="shared" si="159"/>
        <v>-2.5000000000000001E-3</v>
      </c>
      <c r="G346">
        <f t="shared" si="169"/>
        <v>0.315</v>
      </c>
      <c r="H346">
        <f t="shared" si="157"/>
        <v>0.33500000000000002</v>
      </c>
      <c r="I346">
        <f t="shared" si="170"/>
        <v>-0.02</v>
      </c>
      <c r="J346">
        <f t="shared" si="167"/>
        <v>0.36000000000000004</v>
      </c>
      <c r="K346" s="85">
        <f t="shared" si="164"/>
        <v>0.33500000000000002</v>
      </c>
      <c r="L346">
        <f t="shared" si="178"/>
        <v>2.5000000000000001E-2</v>
      </c>
      <c r="M346">
        <f t="shared" si="171"/>
        <v>0.315</v>
      </c>
      <c r="N346">
        <f t="shared" si="175"/>
        <v>0.33500000000000002</v>
      </c>
      <c r="O346">
        <f t="shared" si="154"/>
        <v>-0.02</v>
      </c>
      <c r="P346">
        <f t="shared" si="172"/>
        <v>0.26750000000000002</v>
      </c>
      <c r="Q346" s="86">
        <f>+[1]CGT_CNG!N346</f>
        <v>0.26</v>
      </c>
      <c r="R346" s="103">
        <f>+[1]CGT_CNG!O346</f>
        <v>7.4999999999999997E-3</v>
      </c>
      <c r="S346" s="103"/>
      <c r="T346" s="103"/>
      <c r="U346" s="103"/>
      <c r="V346">
        <f t="shared" si="179"/>
        <v>-0.02</v>
      </c>
      <c r="W346">
        <v>0</v>
      </c>
      <c r="Z346">
        <f t="shared" si="173"/>
        <v>0</v>
      </c>
      <c r="AA346">
        <v>0</v>
      </c>
      <c r="AB346">
        <v>0</v>
      </c>
      <c r="AC346">
        <v>0</v>
      </c>
    </row>
    <row r="347" spans="1:29" x14ac:dyDescent="0.2">
      <c r="A347" s="80">
        <v>46966</v>
      </c>
      <c r="B347" s="81">
        <f>+[1]Listen!C343</f>
        <v>0</v>
      </c>
      <c r="C347" s="85"/>
      <c r="D347">
        <f t="shared" si="161"/>
        <v>0.31</v>
      </c>
      <c r="E347">
        <f t="shared" si="176"/>
        <v>0.3125</v>
      </c>
      <c r="F347">
        <f t="shared" si="159"/>
        <v>-2.5000000000000001E-3</v>
      </c>
      <c r="G347">
        <f t="shared" si="169"/>
        <v>0.315</v>
      </c>
      <c r="H347">
        <f t="shared" si="157"/>
        <v>0.33500000000000002</v>
      </c>
      <c r="I347">
        <f t="shared" si="170"/>
        <v>-0.02</v>
      </c>
      <c r="J347">
        <f t="shared" si="167"/>
        <v>0.35000000000000003</v>
      </c>
      <c r="K347" s="85">
        <f t="shared" si="164"/>
        <v>0.33500000000000002</v>
      </c>
      <c r="L347">
        <f t="shared" si="178"/>
        <v>1.4999999999999999E-2</v>
      </c>
      <c r="M347">
        <f t="shared" si="171"/>
        <v>0.315</v>
      </c>
      <c r="N347">
        <f t="shared" si="175"/>
        <v>0.33500000000000002</v>
      </c>
      <c r="O347">
        <f t="shared" si="154"/>
        <v>-0.02</v>
      </c>
      <c r="P347">
        <f t="shared" si="172"/>
        <v>0.26750000000000002</v>
      </c>
      <c r="Q347" s="86">
        <f>+[1]CGT_CNG!N347</f>
        <v>0.26</v>
      </c>
      <c r="R347" s="103">
        <f>+[1]CGT_CNG!O347</f>
        <v>7.4999999999999997E-3</v>
      </c>
      <c r="S347" s="103"/>
      <c r="T347" s="103"/>
      <c r="U347" s="103"/>
      <c r="V347">
        <f t="shared" si="179"/>
        <v>-0.02</v>
      </c>
      <c r="W347">
        <v>0</v>
      </c>
      <c r="Z347">
        <f t="shared" si="173"/>
        <v>0</v>
      </c>
      <c r="AA347">
        <v>0</v>
      </c>
      <c r="AB347">
        <v>0</v>
      </c>
      <c r="AC347">
        <v>0</v>
      </c>
    </row>
    <row r="348" spans="1:29" x14ac:dyDescent="0.2">
      <c r="A348" s="80">
        <v>46997</v>
      </c>
      <c r="B348" s="81">
        <f>+[1]Listen!C344</f>
        <v>0</v>
      </c>
      <c r="C348" s="85"/>
      <c r="D348">
        <f t="shared" si="161"/>
        <v>0.28499999999999998</v>
      </c>
      <c r="E348">
        <f t="shared" si="176"/>
        <v>0.28749999999999998</v>
      </c>
      <c r="F348">
        <f t="shared" si="159"/>
        <v>-2.5000000000000001E-3</v>
      </c>
      <c r="G348">
        <f t="shared" si="169"/>
        <v>0.20499999999999999</v>
      </c>
      <c r="H348">
        <f t="shared" si="157"/>
        <v>0.245</v>
      </c>
      <c r="I348">
        <f t="shared" si="170"/>
        <v>-0.04</v>
      </c>
      <c r="J348">
        <f t="shared" si="167"/>
        <v>0.26</v>
      </c>
      <c r="K348" s="85">
        <f t="shared" si="164"/>
        <v>0.245</v>
      </c>
      <c r="L348">
        <f t="shared" si="178"/>
        <v>1.4999999999999999E-2</v>
      </c>
      <c r="M348">
        <f t="shared" si="171"/>
        <v>0.22500000000000001</v>
      </c>
      <c r="N348">
        <f t="shared" si="175"/>
        <v>0.245</v>
      </c>
      <c r="O348">
        <f t="shared" si="154"/>
        <v>-0.02</v>
      </c>
      <c r="P348">
        <f t="shared" si="172"/>
        <v>0.22750000000000001</v>
      </c>
      <c r="Q348" s="86">
        <f>+[1]CGT_CNG!N348</f>
        <v>0.22</v>
      </c>
      <c r="R348" s="103">
        <f>+[1]CGT_CNG!O348</f>
        <v>7.4999999999999997E-3</v>
      </c>
      <c r="S348" s="103"/>
      <c r="T348" s="103"/>
      <c r="U348" s="103"/>
      <c r="V348">
        <f t="shared" si="179"/>
        <v>-0.02</v>
      </c>
      <c r="W348">
        <v>0</v>
      </c>
      <c r="Z348">
        <f t="shared" si="173"/>
        <v>-0.02</v>
      </c>
      <c r="AA348">
        <v>0</v>
      </c>
      <c r="AB348">
        <v>0</v>
      </c>
      <c r="AC348">
        <v>0</v>
      </c>
    </row>
    <row r="349" spans="1:29" x14ac:dyDescent="0.2">
      <c r="A349" s="80">
        <v>47027</v>
      </c>
      <c r="B349" s="81">
        <f>+[1]Listen!C345</f>
        <v>0</v>
      </c>
      <c r="C349" s="85"/>
      <c r="D349">
        <f t="shared" si="161"/>
        <v>0.34250000000000003</v>
      </c>
      <c r="E349">
        <f t="shared" si="176"/>
        <v>0.34750000000000003</v>
      </c>
      <c r="F349">
        <f t="shared" si="159"/>
        <v>-5.0000000000000001E-3</v>
      </c>
      <c r="G349">
        <f t="shared" si="169"/>
        <v>0.18000000000000002</v>
      </c>
      <c r="H349">
        <f t="shared" si="157"/>
        <v>0.26500000000000001</v>
      </c>
      <c r="I349">
        <f t="shared" si="170"/>
        <v>-8.4999999999999992E-2</v>
      </c>
      <c r="J349">
        <f t="shared" si="167"/>
        <v>0.27500000000000002</v>
      </c>
      <c r="K349" s="85">
        <f t="shared" si="164"/>
        <v>0.26500000000000001</v>
      </c>
      <c r="L349">
        <f t="shared" si="178"/>
        <v>9.9999999999999985E-3</v>
      </c>
      <c r="M349">
        <f t="shared" si="171"/>
        <v>0.21000000000000002</v>
      </c>
      <c r="N349">
        <f t="shared" si="175"/>
        <v>0.26500000000000001</v>
      </c>
      <c r="O349">
        <f t="shared" si="154"/>
        <v>-5.5E-2</v>
      </c>
      <c r="P349">
        <f t="shared" si="172"/>
        <v>0.25750000000000001</v>
      </c>
      <c r="Q349" s="86">
        <f>+[1]CGT_CNG!N349</f>
        <v>0.25</v>
      </c>
      <c r="R349" s="103">
        <f>+[1]CGT_CNG!O349</f>
        <v>7.4999999999999997E-3</v>
      </c>
      <c r="S349" s="103"/>
      <c r="T349" s="103"/>
      <c r="U349" s="103"/>
      <c r="V349">
        <f t="shared" si="179"/>
        <v>-5.5E-2</v>
      </c>
      <c r="W349">
        <v>0</v>
      </c>
      <c r="Z349">
        <f t="shared" si="173"/>
        <v>-0.03</v>
      </c>
      <c r="AA349">
        <v>0</v>
      </c>
      <c r="AB349">
        <v>0</v>
      </c>
      <c r="AC349">
        <v>0</v>
      </c>
    </row>
    <row r="350" spans="1:29" x14ac:dyDescent="0.2">
      <c r="A350" s="80">
        <v>47058</v>
      </c>
      <c r="B350" s="81">
        <f>+[1]Listen!C346</f>
        <v>0</v>
      </c>
      <c r="C350" s="85"/>
      <c r="D350">
        <f t="shared" si="161"/>
        <v>0.38</v>
      </c>
      <c r="E350">
        <f t="shared" si="176"/>
        <v>0.34</v>
      </c>
      <c r="F350">
        <f t="shared" si="159"/>
        <v>0.04</v>
      </c>
      <c r="G350">
        <f t="shared" si="169"/>
        <v>0.27000000000000007</v>
      </c>
      <c r="H350">
        <f t="shared" si="157"/>
        <v>0.44000000000000006</v>
      </c>
      <c r="I350">
        <f t="shared" si="170"/>
        <v>-0.16999999999999998</v>
      </c>
      <c r="J350">
        <f t="shared" si="167"/>
        <v>0.5</v>
      </c>
      <c r="K350" s="85">
        <f t="shared" si="164"/>
        <v>0.44000000000000006</v>
      </c>
      <c r="L350">
        <f t="shared" si="178"/>
        <v>0.06</v>
      </c>
      <c r="M350">
        <f t="shared" si="171"/>
        <v>0.39000000000000007</v>
      </c>
      <c r="N350">
        <f t="shared" si="175"/>
        <v>0.44000000000000006</v>
      </c>
      <c r="O350">
        <f t="shared" si="154"/>
        <v>-0.05</v>
      </c>
      <c r="P350">
        <f t="shared" si="172"/>
        <v>0.38</v>
      </c>
      <c r="Q350">
        <f t="shared" ref="Q350:R354" si="180">E350</f>
        <v>0.34</v>
      </c>
      <c r="R350" s="107">
        <f t="shared" si="180"/>
        <v>0.04</v>
      </c>
      <c r="S350" s="107"/>
      <c r="T350" s="107"/>
      <c r="U350" s="107"/>
      <c r="V350">
        <v>-0.05</v>
      </c>
      <c r="W350">
        <v>0</v>
      </c>
      <c r="Z350">
        <f t="shared" si="173"/>
        <v>-0.12</v>
      </c>
      <c r="AA350">
        <v>0</v>
      </c>
      <c r="AB350">
        <v>0</v>
      </c>
      <c r="AC350">
        <v>0</v>
      </c>
    </row>
    <row r="351" spans="1:29" x14ac:dyDescent="0.2">
      <c r="A351" s="80">
        <v>47088</v>
      </c>
      <c r="B351" s="81">
        <f>+[1]Listen!C347</f>
        <v>0</v>
      </c>
      <c r="C351" s="85"/>
      <c r="D351">
        <f t="shared" si="161"/>
        <v>0.69500000000000006</v>
      </c>
      <c r="E351">
        <f t="shared" si="176"/>
        <v>0.65500000000000003</v>
      </c>
      <c r="F351">
        <f t="shared" si="159"/>
        <v>0.04</v>
      </c>
      <c r="G351">
        <f t="shared" si="169"/>
        <v>0.85</v>
      </c>
      <c r="H351">
        <f t="shared" si="157"/>
        <v>0.98</v>
      </c>
      <c r="I351">
        <f t="shared" si="170"/>
        <v>-0.13</v>
      </c>
      <c r="J351">
        <f t="shared" si="167"/>
        <v>1.0900000000000001</v>
      </c>
      <c r="K351" s="85">
        <f t="shared" si="164"/>
        <v>0.98</v>
      </c>
      <c r="L351">
        <f t="shared" si="178"/>
        <v>0.11</v>
      </c>
      <c r="M351">
        <f t="shared" si="171"/>
        <v>0.92999999999999994</v>
      </c>
      <c r="N351">
        <f t="shared" si="175"/>
        <v>0.98</v>
      </c>
      <c r="O351">
        <f t="shared" ref="O351:O363" si="181">V351</f>
        <v>-0.05</v>
      </c>
      <c r="P351">
        <f t="shared" si="172"/>
        <v>0.69500000000000006</v>
      </c>
      <c r="Q351">
        <f t="shared" si="180"/>
        <v>0.65500000000000003</v>
      </c>
      <c r="R351" s="103">
        <f t="shared" si="180"/>
        <v>0.04</v>
      </c>
      <c r="S351" s="103"/>
      <c r="T351" s="103"/>
      <c r="U351" s="103"/>
      <c r="V351">
        <v>-0.05</v>
      </c>
      <c r="W351">
        <v>0</v>
      </c>
      <c r="Z351">
        <f t="shared" si="173"/>
        <v>-0.08</v>
      </c>
      <c r="AA351">
        <v>0</v>
      </c>
      <c r="AB351">
        <v>0</v>
      </c>
      <c r="AC351">
        <v>0</v>
      </c>
    </row>
    <row r="352" spans="1:29" x14ac:dyDescent="0.2">
      <c r="A352" s="80">
        <v>47119</v>
      </c>
      <c r="B352" s="81">
        <f>+[1]Listen!C348</f>
        <v>0</v>
      </c>
      <c r="C352" s="85"/>
      <c r="D352">
        <f t="shared" si="161"/>
        <v>0.93500000000000005</v>
      </c>
      <c r="E352">
        <f t="shared" si="176"/>
        <v>0.89500000000000002</v>
      </c>
      <c r="F352">
        <f t="shared" si="159"/>
        <v>0.04</v>
      </c>
      <c r="G352">
        <f t="shared" si="169"/>
        <v>1.35</v>
      </c>
      <c r="H352">
        <f t="shared" si="157"/>
        <v>1.6</v>
      </c>
      <c r="I352">
        <f t="shared" si="170"/>
        <v>-0.25</v>
      </c>
      <c r="J352">
        <f t="shared" si="167"/>
        <v>1.8900000000000001</v>
      </c>
      <c r="K352" s="85">
        <f t="shared" si="164"/>
        <v>1.6</v>
      </c>
      <c r="L352">
        <f t="shared" si="178"/>
        <v>0.28999999999999998</v>
      </c>
      <c r="M352">
        <f t="shared" si="171"/>
        <v>1.4000000000000001</v>
      </c>
      <c r="N352">
        <f t="shared" si="175"/>
        <v>1.6</v>
      </c>
      <c r="O352">
        <f t="shared" si="181"/>
        <v>-0.2</v>
      </c>
      <c r="P352">
        <f t="shared" si="172"/>
        <v>0.93500000000000005</v>
      </c>
      <c r="Q352">
        <f t="shared" si="180"/>
        <v>0.89500000000000002</v>
      </c>
      <c r="R352" s="103">
        <f t="shared" si="180"/>
        <v>0.04</v>
      </c>
      <c r="S352" s="103"/>
      <c r="T352" s="103"/>
      <c r="U352" s="103"/>
      <c r="V352">
        <v>-0.2</v>
      </c>
      <c r="W352">
        <v>0</v>
      </c>
      <c r="Z352">
        <f t="shared" si="173"/>
        <v>-0.05</v>
      </c>
      <c r="AA352">
        <v>0</v>
      </c>
      <c r="AB352">
        <v>0</v>
      </c>
      <c r="AC352">
        <v>0</v>
      </c>
    </row>
    <row r="353" spans="1:29" x14ac:dyDescent="0.2">
      <c r="A353" s="80">
        <v>47150</v>
      </c>
      <c r="B353" s="81">
        <f>+[1]Listen!C349</f>
        <v>0</v>
      </c>
      <c r="C353" s="85"/>
      <c r="D353">
        <f t="shared" si="161"/>
        <v>0.91500000000000004</v>
      </c>
      <c r="E353">
        <f t="shared" si="176"/>
        <v>0.875</v>
      </c>
      <c r="F353">
        <f t="shared" si="159"/>
        <v>0.04</v>
      </c>
      <c r="G353">
        <f t="shared" si="169"/>
        <v>1.32</v>
      </c>
      <c r="H353">
        <f t="shared" si="157"/>
        <v>1.6</v>
      </c>
      <c r="I353">
        <f t="shared" si="170"/>
        <v>-0.28000000000000003</v>
      </c>
      <c r="J353">
        <f t="shared" si="167"/>
        <v>1.8900000000000001</v>
      </c>
      <c r="K353" s="85">
        <f t="shared" si="164"/>
        <v>1.6</v>
      </c>
      <c r="L353">
        <f t="shared" si="178"/>
        <v>0.28999999999999998</v>
      </c>
      <c r="M353">
        <f t="shared" si="171"/>
        <v>1.4000000000000001</v>
      </c>
      <c r="N353">
        <f t="shared" si="175"/>
        <v>1.6</v>
      </c>
      <c r="O353">
        <f t="shared" si="181"/>
        <v>-0.2</v>
      </c>
      <c r="P353">
        <f t="shared" si="172"/>
        <v>0.91500000000000004</v>
      </c>
      <c r="Q353">
        <f t="shared" si="180"/>
        <v>0.875</v>
      </c>
      <c r="R353" s="103">
        <f t="shared" si="180"/>
        <v>0.04</v>
      </c>
      <c r="S353" s="103"/>
      <c r="T353" s="103"/>
      <c r="U353" s="103"/>
      <c r="V353">
        <v>-0.2</v>
      </c>
      <c r="W353">
        <v>0</v>
      </c>
      <c r="Z353">
        <f t="shared" si="173"/>
        <v>-0.08</v>
      </c>
      <c r="AA353">
        <v>0</v>
      </c>
      <c r="AB353">
        <v>0</v>
      </c>
      <c r="AC353">
        <v>0</v>
      </c>
    </row>
    <row r="354" spans="1:29" x14ac:dyDescent="0.2">
      <c r="A354" s="80">
        <v>47178</v>
      </c>
      <c r="B354" s="81">
        <f>+[1]Listen!C350</f>
        <v>0</v>
      </c>
      <c r="C354" s="85"/>
      <c r="D354">
        <f t="shared" si="161"/>
        <v>0.45</v>
      </c>
      <c r="E354">
        <f t="shared" si="176"/>
        <v>0.41000000000000003</v>
      </c>
      <c r="F354">
        <f t="shared" si="159"/>
        <v>0.04</v>
      </c>
      <c r="G354">
        <f t="shared" si="169"/>
        <v>0.28999999999999998</v>
      </c>
      <c r="H354">
        <f t="shared" si="157"/>
        <v>0.45999999999999996</v>
      </c>
      <c r="I354">
        <f t="shared" si="170"/>
        <v>-0.16999999999999998</v>
      </c>
      <c r="J354">
        <f t="shared" si="167"/>
        <v>0.53499999999999992</v>
      </c>
      <c r="K354" s="85">
        <f t="shared" si="164"/>
        <v>0.45999999999999996</v>
      </c>
      <c r="L354">
        <f t="shared" si="178"/>
        <v>7.4999999999999997E-2</v>
      </c>
      <c r="M354">
        <f t="shared" si="171"/>
        <v>0.41</v>
      </c>
      <c r="N354">
        <f t="shared" si="175"/>
        <v>0.45999999999999996</v>
      </c>
      <c r="O354">
        <f t="shared" si="181"/>
        <v>-0.05</v>
      </c>
      <c r="P354">
        <f t="shared" si="172"/>
        <v>0.45</v>
      </c>
      <c r="Q354">
        <f t="shared" si="180"/>
        <v>0.41000000000000003</v>
      </c>
      <c r="R354" s="103">
        <f t="shared" si="180"/>
        <v>0.04</v>
      </c>
      <c r="S354" s="103"/>
      <c r="T354" s="103"/>
      <c r="U354" s="103"/>
      <c r="V354">
        <v>-0.05</v>
      </c>
      <c r="W354">
        <v>0</v>
      </c>
      <c r="Z354">
        <f t="shared" si="173"/>
        <v>-0.12</v>
      </c>
      <c r="AA354">
        <v>0</v>
      </c>
      <c r="AB354">
        <v>0</v>
      </c>
      <c r="AC354">
        <v>0</v>
      </c>
    </row>
    <row r="355" spans="1:29" x14ac:dyDescent="0.2">
      <c r="A355" s="80">
        <v>47209</v>
      </c>
      <c r="B355" s="81">
        <f>+[1]Listen!C351</f>
        <v>0</v>
      </c>
      <c r="C355" s="85"/>
      <c r="D355">
        <f t="shared" si="161"/>
        <v>0.31</v>
      </c>
      <c r="E355">
        <f t="shared" si="176"/>
        <v>0.3075</v>
      </c>
      <c r="F355">
        <f t="shared" si="159"/>
        <v>2.5000000000000001E-3</v>
      </c>
      <c r="G355">
        <f t="shared" si="169"/>
        <v>0.22000000000000006</v>
      </c>
      <c r="H355">
        <f t="shared" si="157"/>
        <v>0.30500000000000005</v>
      </c>
      <c r="I355">
        <f t="shared" si="170"/>
        <v>-8.4999999999999992E-2</v>
      </c>
      <c r="J355">
        <f t="shared" si="167"/>
        <v>0.33000000000000007</v>
      </c>
      <c r="K355" s="85">
        <f t="shared" si="164"/>
        <v>0.30500000000000005</v>
      </c>
      <c r="L355">
        <f t="shared" si="178"/>
        <v>2.5000000000000001E-2</v>
      </c>
      <c r="M355">
        <f t="shared" si="171"/>
        <v>0.26000000000000006</v>
      </c>
      <c r="N355">
        <f t="shared" si="175"/>
        <v>0.30500000000000005</v>
      </c>
      <c r="O355">
        <f t="shared" si="181"/>
        <v>-4.4999999999999998E-2</v>
      </c>
      <c r="P355">
        <f t="shared" si="172"/>
        <v>0.33250000000000002</v>
      </c>
      <c r="Q355" s="83">
        <f>+[1]CGT_CNG!N355</f>
        <v>0.32500000000000001</v>
      </c>
      <c r="R355" s="107">
        <f>+[1]CGT_CNG!O355</f>
        <v>7.4999999999999997E-3</v>
      </c>
      <c r="S355" s="107"/>
      <c r="T355" s="107"/>
      <c r="U355" s="107"/>
      <c r="V355">
        <f t="shared" ref="V355:V363" si="182">VLOOKUP(MONTH(A355),tblMthAdj,4,FALSE)</f>
        <v>-4.4999999999999998E-2</v>
      </c>
      <c r="W355">
        <v>0</v>
      </c>
      <c r="Z355">
        <f t="shared" si="173"/>
        <v>-0.04</v>
      </c>
      <c r="AA355">
        <v>0</v>
      </c>
      <c r="AB355">
        <v>0</v>
      </c>
      <c r="AC355">
        <v>0</v>
      </c>
    </row>
    <row r="356" spans="1:29" x14ac:dyDescent="0.2">
      <c r="A356" s="80">
        <v>47239</v>
      </c>
      <c r="B356" s="81">
        <f>+[1]Listen!C352</f>
        <v>0</v>
      </c>
      <c r="C356" s="85"/>
      <c r="D356">
        <f t="shared" si="161"/>
        <v>0.28999999999999998</v>
      </c>
      <c r="E356">
        <f t="shared" si="176"/>
        <v>0.28749999999999998</v>
      </c>
      <c r="F356">
        <f t="shared" si="159"/>
        <v>2.5000000000000001E-3</v>
      </c>
      <c r="G356">
        <f t="shared" si="169"/>
        <v>0.21500000000000002</v>
      </c>
      <c r="H356">
        <f t="shared" si="157"/>
        <v>0.28000000000000003</v>
      </c>
      <c r="I356">
        <f t="shared" si="170"/>
        <v>-6.5000000000000002E-2</v>
      </c>
      <c r="J356">
        <f t="shared" si="167"/>
        <v>0.30500000000000005</v>
      </c>
      <c r="K356" s="85">
        <f t="shared" si="164"/>
        <v>0.28000000000000003</v>
      </c>
      <c r="L356">
        <f t="shared" si="178"/>
        <v>2.5000000000000001E-2</v>
      </c>
      <c r="M356">
        <f t="shared" si="171"/>
        <v>0.24500000000000002</v>
      </c>
      <c r="N356">
        <f t="shared" si="175"/>
        <v>0.28000000000000003</v>
      </c>
      <c r="O356">
        <f t="shared" si="181"/>
        <v>-3.5000000000000003E-2</v>
      </c>
      <c r="P356">
        <f t="shared" si="172"/>
        <v>0.22750000000000001</v>
      </c>
      <c r="Q356" s="86">
        <f>+[1]CGT_CNG!N356</f>
        <v>0.22</v>
      </c>
      <c r="R356" s="103">
        <f>+[1]CGT_CNG!O356</f>
        <v>7.4999999999999997E-3</v>
      </c>
      <c r="S356" s="103"/>
      <c r="T356" s="103"/>
      <c r="U356" s="103"/>
      <c r="V356">
        <f t="shared" si="182"/>
        <v>-3.5000000000000003E-2</v>
      </c>
      <c r="W356">
        <v>0</v>
      </c>
      <c r="Z356">
        <f t="shared" si="173"/>
        <v>-0.03</v>
      </c>
      <c r="AA356">
        <v>0</v>
      </c>
      <c r="AB356">
        <v>0</v>
      </c>
      <c r="AC356">
        <v>0</v>
      </c>
    </row>
    <row r="357" spans="1:29" x14ac:dyDescent="0.2">
      <c r="A357" s="80">
        <v>47270</v>
      </c>
      <c r="B357" s="81">
        <f>+[1]Listen!C353</f>
        <v>0</v>
      </c>
      <c r="C357" s="85"/>
      <c r="D357">
        <f t="shared" si="161"/>
        <v>0.29499999999999998</v>
      </c>
      <c r="E357">
        <f t="shared" si="176"/>
        <v>0.29749999999999999</v>
      </c>
      <c r="F357">
        <f t="shared" si="159"/>
        <v>-2.5000000000000001E-3</v>
      </c>
      <c r="G357">
        <f t="shared" si="169"/>
        <v>0.21000000000000002</v>
      </c>
      <c r="H357">
        <f t="shared" si="157"/>
        <v>0.26500000000000001</v>
      </c>
      <c r="I357">
        <f t="shared" si="170"/>
        <v>-5.5000000000000007E-2</v>
      </c>
      <c r="J357">
        <f t="shared" si="167"/>
        <v>0.29000000000000004</v>
      </c>
      <c r="K357" s="85">
        <f t="shared" si="164"/>
        <v>0.26500000000000001</v>
      </c>
      <c r="L357">
        <f t="shared" si="178"/>
        <v>2.5000000000000001E-2</v>
      </c>
      <c r="M357">
        <f t="shared" si="171"/>
        <v>0.23</v>
      </c>
      <c r="N357">
        <f t="shared" si="175"/>
        <v>0.26500000000000001</v>
      </c>
      <c r="O357">
        <f t="shared" si="181"/>
        <v>-3.5000000000000003E-2</v>
      </c>
      <c r="P357">
        <f t="shared" si="172"/>
        <v>0.25750000000000001</v>
      </c>
      <c r="Q357" s="86">
        <f>+[1]CGT_CNG!N357</f>
        <v>0.25</v>
      </c>
      <c r="R357" s="103">
        <f>+[1]CGT_CNG!O357</f>
        <v>7.4999999999999997E-3</v>
      </c>
      <c r="S357" s="103"/>
      <c r="T357" s="103"/>
      <c r="U357" s="103"/>
      <c r="V357">
        <f t="shared" si="182"/>
        <v>-3.5000000000000003E-2</v>
      </c>
      <c r="W357">
        <v>0</v>
      </c>
      <c r="Z357">
        <f t="shared" si="173"/>
        <v>-0.02</v>
      </c>
      <c r="AA357">
        <v>0</v>
      </c>
      <c r="AB357">
        <v>0</v>
      </c>
      <c r="AC357">
        <v>0</v>
      </c>
    </row>
    <row r="358" spans="1:29" x14ac:dyDescent="0.2">
      <c r="A358" s="80">
        <v>47300</v>
      </c>
      <c r="B358" s="81">
        <f>+[1]Listen!C354</f>
        <v>0</v>
      </c>
      <c r="C358" s="85"/>
      <c r="D358">
        <f t="shared" si="161"/>
        <v>0.31</v>
      </c>
      <c r="E358">
        <f t="shared" si="176"/>
        <v>0.3125</v>
      </c>
      <c r="F358">
        <f t="shared" si="159"/>
        <v>-2.5000000000000001E-3</v>
      </c>
      <c r="G358">
        <f t="shared" si="169"/>
        <v>0.315</v>
      </c>
      <c r="H358">
        <f t="shared" si="157"/>
        <v>0.33500000000000002</v>
      </c>
      <c r="I358">
        <f t="shared" si="170"/>
        <v>-0.02</v>
      </c>
      <c r="J358">
        <f t="shared" ref="J358:J363" si="183">K358+L358</f>
        <v>0.36000000000000004</v>
      </c>
      <c r="K358" s="85">
        <f t="shared" si="164"/>
        <v>0.33500000000000002</v>
      </c>
      <c r="L358">
        <f t="shared" si="178"/>
        <v>2.5000000000000001E-2</v>
      </c>
      <c r="M358">
        <f t="shared" si="171"/>
        <v>0.315</v>
      </c>
      <c r="N358">
        <f t="shared" si="175"/>
        <v>0.33500000000000002</v>
      </c>
      <c r="O358">
        <f t="shared" si="181"/>
        <v>-0.02</v>
      </c>
      <c r="P358">
        <f t="shared" si="172"/>
        <v>0.26750000000000002</v>
      </c>
      <c r="Q358" s="86">
        <f>+[1]CGT_CNG!N358</f>
        <v>0.26</v>
      </c>
      <c r="R358" s="103">
        <f>+[1]CGT_CNG!O358</f>
        <v>7.4999999999999997E-3</v>
      </c>
      <c r="S358" s="103"/>
      <c r="T358" s="103"/>
      <c r="U358" s="103"/>
      <c r="V358">
        <f t="shared" si="182"/>
        <v>-0.02</v>
      </c>
      <c r="W358">
        <v>0</v>
      </c>
      <c r="Z358">
        <f t="shared" si="173"/>
        <v>0</v>
      </c>
      <c r="AA358">
        <v>0</v>
      </c>
      <c r="AB358">
        <v>0</v>
      </c>
      <c r="AC358">
        <v>0</v>
      </c>
    </row>
    <row r="359" spans="1:29" x14ac:dyDescent="0.2">
      <c r="A359" s="80">
        <v>47331</v>
      </c>
      <c r="B359" s="81">
        <f>+[1]Listen!C355</f>
        <v>0</v>
      </c>
      <c r="C359" s="85"/>
      <c r="D359">
        <f t="shared" si="161"/>
        <v>0.31</v>
      </c>
      <c r="E359">
        <f t="shared" si="176"/>
        <v>0.3125</v>
      </c>
      <c r="F359">
        <f t="shared" si="159"/>
        <v>-2.5000000000000001E-3</v>
      </c>
      <c r="G359">
        <f t="shared" si="169"/>
        <v>0.315</v>
      </c>
      <c r="H359">
        <f t="shared" si="157"/>
        <v>0.33500000000000002</v>
      </c>
      <c r="I359">
        <f t="shared" si="170"/>
        <v>-0.02</v>
      </c>
      <c r="J359">
        <f t="shared" si="183"/>
        <v>0.35000000000000003</v>
      </c>
      <c r="K359" s="85">
        <f t="shared" si="164"/>
        <v>0.33500000000000002</v>
      </c>
      <c r="L359">
        <f t="shared" si="178"/>
        <v>1.4999999999999999E-2</v>
      </c>
      <c r="M359">
        <f t="shared" si="171"/>
        <v>0.315</v>
      </c>
      <c r="N359">
        <f t="shared" si="175"/>
        <v>0.33500000000000002</v>
      </c>
      <c r="O359">
        <f t="shared" si="181"/>
        <v>-0.02</v>
      </c>
      <c r="P359">
        <f t="shared" si="172"/>
        <v>0.26750000000000002</v>
      </c>
      <c r="Q359" s="86">
        <f>+[1]CGT_CNG!N359</f>
        <v>0.26</v>
      </c>
      <c r="R359" s="103">
        <f>+[1]CGT_CNG!O359</f>
        <v>7.4999999999999997E-3</v>
      </c>
      <c r="S359" s="103"/>
      <c r="T359" s="103"/>
      <c r="U359" s="103"/>
      <c r="V359">
        <f t="shared" si="182"/>
        <v>-0.02</v>
      </c>
      <c r="W359">
        <v>0</v>
      </c>
      <c r="Z359">
        <f t="shared" si="173"/>
        <v>0</v>
      </c>
      <c r="AA359">
        <v>0</v>
      </c>
      <c r="AB359">
        <v>0</v>
      </c>
      <c r="AC359">
        <v>0</v>
      </c>
    </row>
    <row r="360" spans="1:29" x14ac:dyDescent="0.2">
      <c r="A360" s="80">
        <v>47362</v>
      </c>
      <c r="B360" s="81">
        <f>+[1]Listen!C356</f>
        <v>0</v>
      </c>
      <c r="C360" s="85"/>
      <c r="D360">
        <f t="shared" si="161"/>
        <v>0.28499999999999998</v>
      </c>
      <c r="E360">
        <f t="shared" si="176"/>
        <v>0.28749999999999998</v>
      </c>
      <c r="F360">
        <f t="shared" si="159"/>
        <v>-2.5000000000000001E-3</v>
      </c>
      <c r="G360">
        <f t="shared" si="169"/>
        <v>0.20499999999999999</v>
      </c>
      <c r="H360">
        <f t="shared" si="157"/>
        <v>0.245</v>
      </c>
      <c r="I360">
        <f t="shared" si="170"/>
        <v>-0.04</v>
      </c>
      <c r="J360">
        <f t="shared" si="183"/>
        <v>0.26</v>
      </c>
      <c r="K360" s="85">
        <f t="shared" si="164"/>
        <v>0.245</v>
      </c>
      <c r="L360">
        <f t="shared" si="178"/>
        <v>1.4999999999999999E-2</v>
      </c>
      <c r="M360">
        <f t="shared" si="171"/>
        <v>0.22500000000000001</v>
      </c>
      <c r="N360">
        <f t="shared" si="175"/>
        <v>0.245</v>
      </c>
      <c r="O360">
        <f t="shared" si="181"/>
        <v>-0.02</v>
      </c>
      <c r="P360">
        <f t="shared" si="172"/>
        <v>0.22750000000000001</v>
      </c>
      <c r="Q360" s="86">
        <f>+[1]CGT_CNG!N360</f>
        <v>0.22</v>
      </c>
      <c r="R360" s="103">
        <f>+[1]CGT_CNG!O360</f>
        <v>7.4999999999999997E-3</v>
      </c>
      <c r="S360" s="103"/>
      <c r="T360" s="103"/>
      <c r="U360" s="103"/>
      <c r="V360">
        <f t="shared" si="182"/>
        <v>-0.02</v>
      </c>
      <c r="W360">
        <v>0</v>
      </c>
      <c r="Z360">
        <f t="shared" si="173"/>
        <v>-0.02</v>
      </c>
      <c r="AA360">
        <v>0</v>
      </c>
      <c r="AB360">
        <v>0</v>
      </c>
      <c r="AC360">
        <v>0</v>
      </c>
    </row>
    <row r="361" spans="1:29" x14ac:dyDescent="0.2">
      <c r="A361" s="80">
        <v>47392</v>
      </c>
      <c r="B361" s="81">
        <f>+[1]Listen!C357</f>
        <v>0</v>
      </c>
      <c r="C361" s="85"/>
      <c r="D361">
        <f t="shared" si="161"/>
        <v>0.34250000000000003</v>
      </c>
      <c r="E361">
        <f t="shared" si="176"/>
        <v>0.34750000000000003</v>
      </c>
      <c r="F361">
        <f t="shared" si="159"/>
        <v>-5.0000000000000001E-3</v>
      </c>
      <c r="G361">
        <f t="shared" si="169"/>
        <v>0.18000000000000002</v>
      </c>
      <c r="H361">
        <f t="shared" si="157"/>
        <v>0.26500000000000001</v>
      </c>
      <c r="I361">
        <f t="shared" si="170"/>
        <v>-8.4999999999999992E-2</v>
      </c>
      <c r="J361">
        <f t="shared" si="183"/>
        <v>0.27500000000000002</v>
      </c>
      <c r="K361" s="85">
        <f t="shared" si="164"/>
        <v>0.26500000000000001</v>
      </c>
      <c r="L361">
        <f t="shared" si="178"/>
        <v>9.9999999999999985E-3</v>
      </c>
      <c r="M361">
        <f t="shared" si="171"/>
        <v>0.21000000000000002</v>
      </c>
      <c r="N361">
        <f t="shared" si="175"/>
        <v>0.26500000000000001</v>
      </c>
      <c r="O361">
        <f t="shared" si="181"/>
        <v>-5.5E-2</v>
      </c>
      <c r="P361">
        <f t="shared" si="172"/>
        <v>0.25750000000000001</v>
      </c>
      <c r="Q361" s="86">
        <f>+[1]CGT_CNG!N361</f>
        <v>0.25</v>
      </c>
      <c r="R361" s="103">
        <f>+[1]CGT_CNG!O361</f>
        <v>7.4999999999999997E-3</v>
      </c>
      <c r="S361" s="103"/>
      <c r="T361" s="103"/>
      <c r="U361" s="103"/>
      <c r="V361">
        <f t="shared" si="182"/>
        <v>-5.5E-2</v>
      </c>
      <c r="W361">
        <v>0</v>
      </c>
      <c r="Z361">
        <f t="shared" si="173"/>
        <v>-0.03</v>
      </c>
      <c r="AA361">
        <v>0</v>
      </c>
      <c r="AB361">
        <v>0</v>
      </c>
      <c r="AC361">
        <v>0</v>
      </c>
    </row>
    <row r="362" spans="1:29" x14ac:dyDescent="0.2">
      <c r="A362" s="80">
        <v>47423</v>
      </c>
      <c r="B362" s="81">
        <f>+[1]Listen!C358</f>
        <v>0</v>
      </c>
      <c r="C362" s="85"/>
      <c r="D362">
        <f t="shared" si="161"/>
        <v>0.38</v>
      </c>
      <c r="E362">
        <f t="shared" si="176"/>
        <v>0.34</v>
      </c>
      <c r="F362">
        <f t="shared" si="159"/>
        <v>0.04</v>
      </c>
      <c r="G362">
        <f t="shared" si="169"/>
        <v>-0.17999999999999994</v>
      </c>
      <c r="H362">
        <f t="shared" si="157"/>
        <v>0.44000000000000006</v>
      </c>
      <c r="I362">
        <f t="shared" si="170"/>
        <v>-0.62</v>
      </c>
      <c r="J362">
        <f t="shared" si="183"/>
        <v>0.5</v>
      </c>
      <c r="K362" s="85">
        <f t="shared" si="164"/>
        <v>0.44000000000000006</v>
      </c>
      <c r="L362">
        <f t="shared" si="178"/>
        <v>0.06</v>
      </c>
      <c r="M362">
        <f t="shared" si="171"/>
        <v>-5.9999999999999942E-2</v>
      </c>
      <c r="N362">
        <f t="shared" si="175"/>
        <v>0.44000000000000006</v>
      </c>
      <c r="O362">
        <f t="shared" si="181"/>
        <v>-0.5</v>
      </c>
      <c r="P362">
        <f t="shared" si="172"/>
        <v>0.38</v>
      </c>
      <c r="Q362">
        <f>E362</f>
        <v>0.34</v>
      </c>
      <c r="R362" s="107">
        <f>F362</f>
        <v>0.04</v>
      </c>
      <c r="S362" s="107"/>
      <c r="T362" s="107"/>
      <c r="U362" s="107"/>
      <c r="V362">
        <f t="shared" si="182"/>
        <v>-0.5</v>
      </c>
      <c r="W362">
        <v>0</v>
      </c>
      <c r="Z362">
        <f t="shared" si="173"/>
        <v>-0.12</v>
      </c>
      <c r="AA362">
        <v>0</v>
      </c>
      <c r="AB362">
        <v>0</v>
      </c>
      <c r="AC362">
        <v>0</v>
      </c>
    </row>
    <row r="363" spans="1:29" x14ac:dyDescent="0.2">
      <c r="A363" s="80">
        <v>47453</v>
      </c>
      <c r="B363" s="81">
        <f>+[1]Listen!C359</f>
        <v>0</v>
      </c>
      <c r="C363" s="85"/>
      <c r="D363">
        <f t="shared" si="161"/>
        <v>0.69500000000000006</v>
      </c>
      <c r="E363">
        <f t="shared" si="176"/>
        <v>0.65500000000000003</v>
      </c>
      <c r="F363">
        <f>F351</f>
        <v>0.04</v>
      </c>
      <c r="G363">
        <f t="shared" si="169"/>
        <v>0.20000000000000007</v>
      </c>
      <c r="H363">
        <f t="shared" si="157"/>
        <v>0.98</v>
      </c>
      <c r="I363">
        <f t="shared" si="170"/>
        <v>-0.77999999999999992</v>
      </c>
      <c r="J363">
        <f t="shared" si="183"/>
        <v>1.0900000000000001</v>
      </c>
      <c r="K363" s="85">
        <f t="shared" si="164"/>
        <v>0.98</v>
      </c>
      <c r="L363">
        <f t="shared" si="178"/>
        <v>0.11</v>
      </c>
      <c r="M363">
        <f t="shared" si="171"/>
        <v>0.28000000000000003</v>
      </c>
      <c r="N363">
        <f t="shared" si="175"/>
        <v>0.98</v>
      </c>
      <c r="O363">
        <f t="shared" si="181"/>
        <v>-0.7</v>
      </c>
      <c r="P363">
        <f t="shared" si="172"/>
        <v>0.69500000000000006</v>
      </c>
      <c r="Q363">
        <f>E363</f>
        <v>0.65500000000000003</v>
      </c>
      <c r="R363" s="103">
        <f>F363</f>
        <v>0.04</v>
      </c>
      <c r="S363" s="103"/>
      <c r="T363" s="103"/>
      <c r="U363" s="103"/>
      <c r="V363">
        <f t="shared" si="182"/>
        <v>-0.7</v>
      </c>
      <c r="W363">
        <v>0</v>
      </c>
      <c r="Z363">
        <f t="shared" si="173"/>
        <v>-0.08</v>
      </c>
      <c r="AA363">
        <v>0</v>
      </c>
      <c r="AB363">
        <v>0</v>
      </c>
      <c r="AC363">
        <v>0</v>
      </c>
    </row>
    <row r="364" spans="1:29" x14ac:dyDescent="0.2">
      <c r="R364" s="103"/>
      <c r="S364" s="103"/>
      <c r="T364" s="103"/>
      <c r="U364" s="103"/>
    </row>
    <row r="365" spans="1:29" x14ac:dyDescent="0.2">
      <c r="R365" s="103"/>
      <c r="S365" s="103"/>
      <c r="T365" s="103"/>
      <c r="U365" s="103"/>
    </row>
    <row r="366" spans="1:29" x14ac:dyDescent="0.2">
      <c r="R366" s="103"/>
      <c r="S366" s="103"/>
      <c r="T366" s="103"/>
      <c r="U366" s="103"/>
    </row>
  </sheetData>
  <mergeCells count="8">
    <mergeCell ref="V1:V9"/>
    <mergeCell ref="AC1:AC9"/>
    <mergeCell ref="W1:W9"/>
    <mergeCell ref="X1:X9"/>
    <mergeCell ref="Y1:Y9"/>
    <mergeCell ref="Z1:Z9"/>
    <mergeCell ref="AA1:AA9"/>
    <mergeCell ref="AB1:AB9"/>
  </mergeCells>
  <phoneticPr fontId="0" type="noConversion"/>
  <pageMargins left="0.75" right="0.75" top="1" bottom="1" header="0.5" footer="0.5"/>
  <pageSetup paperSize="5" scale="6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Listen"/>
  <dimension ref="A3:M593"/>
  <sheetViews>
    <sheetView showGridLines="0" topLeftCell="B1" workbookViewId="0">
      <pane xSplit="1" ySplit="5" topLeftCell="C6" activePane="bottomRight" state="frozen"/>
      <selection activeCell="E3" sqref="E3:F4"/>
      <selection pane="topRight" activeCell="E3" sqref="E3:F4"/>
      <selection pane="bottomLeft" activeCell="E3" sqref="E3:F4"/>
      <selection pane="bottomRight" activeCell="E25" sqref="E25"/>
    </sheetView>
  </sheetViews>
  <sheetFormatPr defaultRowHeight="12.75" x14ac:dyDescent="0.2"/>
  <cols>
    <col min="1" max="1" width="10.85546875" style="7" hidden="1" customWidth="1"/>
    <col min="2" max="2" width="11.42578125" style="53" customWidth="1"/>
    <col min="3" max="3" width="6.5703125" style="36" bestFit="1" customWidth="1"/>
    <col min="4" max="4" width="10.7109375" style="36" bestFit="1" customWidth="1"/>
    <col min="5" max="5" width="8.42578125" style="36" bestFit="1" customWidth="1"/>
    <col min="6" max="6" width="12" style="37" bestFit="1" customWidth="1"/>
    <col min="7" max="7" width="13.28515625" style="36" bestFit="1" customWidth="1"/>
    <col min="8" max="8" width="16.140625" style="36" bestFit="1" customWidth="1"/>
    <col min="9" max="9" width="17.42578125" style="36" bestFit="1" customWidth="1"/>
    <col min="10" max="10" width="14.5703125" style="36" bestFit="1" customWidth="1"/>
    <col min="11" max="11" width="16.7109375" style="11" bestFit="1" customWidth="1"/>
    <col min="12" max="12" width="12.85546875" style="11" bestFit="1" customWidth="1"/>
    <col min="13" max="13" width="17.85546875" style="48" bestFit="1" customWidth="1"/>
    <col min="14" max="14" width="9" style="7" bestFit="1" customWidth="1"/>
    <col min="15" max="15" width="15.28515625" style="7" bestFit="1" customWidth="1"/>
    <col min="16" max="16" width="13.42578125" style="7" bestFit="1" customWidth="1"/>
    <col min="17" max="17" width="11.140625" style="7" bestFit="1" customWidth="1"/>
    <col min="18" max="18" width="14.28515625" style="7" bestFit="1" customWidth="1"/>
    <col min="19" max="19" width="11.140625" style="7" bestFit="1" customWidth="1"/>
    <col min="20" max="20" width="18.42578125" style="7" customWidth="1"/>
    <col min="21" max="21" width="10.42578125" style="7" bestFit="1" customWidth="1"/>
    <col min="22" max="22" width="13.85546875" style="7" bestFit="1" customWidth="1"/>
    <col min="23" max="16384" width="9.140625" style="7"/>
  </cols>
  <sheetData>
    <row r="3" spans="1:13" s="38" customFormat="1" x14ac:dyDescent="0.2">
      <c r="B3" s="52" t="s">
        <v>2</v>
      </c>
      <c r="C3" s="49" t="s">
        <v>4</v>
      </c>
      <c r="D3" s="49"/>
      <c r="E3" s="49"/>
      <c r="F3" s="49"/>
      <c r="G3" s="64"/>
      <c r="H3" s="66"/>
      <c r="I3" s="66"/>
      <c r="J3" s="66"/>
      <c r="K3" s="50"/>
      <c r="L3" s="50"/>
      <c r="M3" s="47"/>
    </row>
    <row r="4" spans="1:13" s="38" customFormat="1" x14ac:dyDescent="0.2">
      <c r="B4" s="52" t="s">
        <v>3</v>
      </c>
      <c r="C4" s="51" t="s">
        <v>5</v>
      </c>
      <c r="D4" s="51"/>
      <c r="E4" s="51"/>
      <c r="F4" s="63"/>
      <c r="G4" s="65"/>
      <c r="H4" s="66"/>
      <c r="I4" s="66"/>
      <c r="J4" s="66"/>
      <c r="K4" s="50"/>
      <c r="L4" s="50"/>
      <c r="M4" s="47"/>
    </row>
    <row r="5" spans="1:13" x14ac:dyDescent="0.2">
      <c r="B5" s="53" t="s">
        <v>0</v>
      </c>
    </row>
    <row r="6" spans="1:13" s="11" customFormat="1" x14ac:dyDescent="0.2">
      <c r="A6" s="11">
        <v>0.99462715084472764</v>
      </c>
      <c r="B6" s="54">
        <v>36708</v>
      </c>
      <c r="C6" s="10"/>
      <c r="D6" s="36"/>
      <c r="E6" s="36"/>
      <c r="F6" s="37"/>
      <c r="G6" s="36"/>
      <c r="H6" s="36"/>
      <c r="I6" s="36"/>
      <c r="J6" s="36"/>
      <c r="M6" s="48"/>
    </row>
    <row r="7" spans="1:13" s="11" customFormat="1" x14ac:dyDescent="0.2">
      <c r="A7" s="11">
        <v>0.98877015651381539</v>
      </c>
      <c r="B7" s="54">
        <v>36739</v>
      </c>
      <c r="C7" s="10"/>
      <c r="D7" s="36"/>
      <c r="E7" s="36"/>
      <c r="F7" s="37"/>
      <c r="G7" s="36"/>
      <c r="H7" s="36"/>
      <c r="I7" s="36"/>
      <c r="J7" s="36"/>
      <c r="M7" s="48"/>
    </row>
    <row r="8" spans="1:13" s="11" customFormat="1" x14ac:dyDescent="0.2">
      <c r="A8" s="11">
        <v>0.98284962776271845</v>
      </c>
      <c r="B8" s="54">
        <v>36770</v>
      </c>
      <c r="C8" s="10"/>
      <c r="D8" s="36"/>
      <c r="E8" s="36"/>
      <c r="F8" s="37"/>
      <c r="G8" s="36"/>
      <c r="H8" s="36"/>
      <c r="I8" s="36"/>
      <c r="J8" s="36"/>
      <c r="M8" s="48"/>
    </row>
    <row r="9" spans="1:13" s="11" customFormat="1" x14ac:dyDescent="0.2">
      <c r="A9" s="11">
        <v>0.97749190182524148</v>
      </c>
      <c r="B9" s="54">
        <v>36800</v>
      </c>
      <c r="C9" s="10"/>
      <c r="D9" s="36"/>
      <c r="E9" s="36"/>
      <c r="F9" s="37"/>
      <c r="G9" s="36"/>
      <c r="H9" s="36"/>
      <c r="I9" s="36"/>
      <c r="J9" s="36"/>
      <c r="M9" s="48"/>
    </row>
    <row r="10" spans="1:13" s="11" customFormat="1" x14ac:dyDescent="0.2">
      <c r="A10" s="11">
        <v>0.97164478459898407</v>
      </c>
      <c r="B10" s="54">
        <v>36831</v>
      </c>
      <c r="C10" s="10"/>
      <c r="D10" s="36"/>
      <c r="E10" s="36"/>
      <c r="F10" s="37"/>
      <c r="G10" s="36"/>
      <c r="H10" s="36"/>
      <c r="I10" s="36"/>
      <c r="J10" s="36"/>
      <c r="M10" s="48"/>
    </row>
    <row r="11" spans="1:13" s="11" customFormat="1" ht="14.25" customHeight="1" x14ac:dyDescent="0.2">
      <c r="A11" s="11">
        <v>0.96595686340679554</v>
      </c>
      <c r="B11" s="54">
        <v>36861</v>
      </c>
      <c r="C11" s="10"/>
      <c r="D11" s="36"/>
      <c r="E11" s="36"/>
      <c r="F11" s="37"/>
      <c r="G11" s="36"/>
      <c r="H11" s="36"/>
      <c r="I11" s="36"/>
      <c r="J11" s="36"/>
      <c r="M11" s="48"/>
    </row>
    <row r="12" spans="1:13" s="11" customFormat="1" x14ac:dyDescent="0.2">
      <c r="A12" s="11">
        <v>0.96006536427054279</v>
      </c>
      <c r="B12" s="54">
        <v>36892</v>
      </c>
      <c r="C12" s="10"/>
      <c r="D12" s="36"/>
      <c r="E12" s="36"/>
      <c r="F12" s="37"/>
      <c r="G12" s="36"/>
      <c r="H12" s="36"/>
      <c r="I12" s="36"/>
      <c r="J12" s="36"/>
      <c r="M12" s="48"/>
    </row>
    <row r="13" spans="1:13" s="11" customFormat="1" x14ac:dyDescent="0.2">
      <c r="A13" s="11">
        <v>0.95417705589313584</v>
      </c>
      <c r="B13" s="54">
        <v>36923</v>
      </c>
      <c r="C13" s="10"/>
      <c r="D13" s="36"/>
      <c r="E13" s="36"/>
      <c r="F13" s="37"/>
      <c r="G13" s="36"/>
      <c r="H13" s="36"/>
      <c r="I13" s="36"/>
      <c r="J13" s="36"/>
      <c r="M13" s="48"/>
    </row>
    <row r="14" spans="1:13" s="11" customFormat="1" x14ac:dyDescent="0.2">
      <c r="A14" s="11">
        <v>0.9488439061402637</v>
      </c>
      <c r="B14" s="54">
        <v>36951</v>
      </c>
      <c r="C14" s="10"/>
      <c r="D14" s="36"/>
      <c r="E14" s="36"/>
      <c r="F14" s="37"/>
      <c r="G14" s="36"/>
      <c r="H14" s="36"/>
      <c r="I14" s="36"/>
      <c r="J14" s="36"/>
      <c r="M14" s="48"/>
    </row>
    <row r="15" spans="1:13" s="11" customFormat="1" x14ac:dyDescent="0.2">
      <c r="A15" s="11">
        <v>0.94296756366283319</v>
      </c>
      <c r="B15" s="54">
        <v>36982</v>
      </c>
      <c r="C15" s="10"/>
      <c r="D15" s="36"/>
      <c r="E15" s="36"/>
      <c r="F15" s="37"/>
      <c r="G15" s="36"/>
      <c r="H15" s="36"/>
      <c r="I15" s="36"/>
      <c r="J15" s="36"/>
      <c r="M15" s="48"/>
    </row>
    <row r="16" spans="1:13" s="11" customFormat="1" x14ac:dyDescent="0.2">
      <c r="A16" s="11">
        <v>0.93735576205938309</v>
      </c>
      <c r="B16" s="54">
        <v>37012</v>
      </c>
      <c r="C16" s="10"/>
      <c r="D16" s="36"/>
      <c r="E16" s="36"/>
      <c r="F16" s="37"/>
      <c r="G16" s="36"/>
      <c r="H16" s="36"/>
      <c r="I16" s="36"/>
      <c r="J16" s="36"/>
      <c r="M16" s="48"/>
    </row>
    <row r="17" spans="1:13" s="11" customFormat="1" x14ac:dyDescent="0.2">
      <c r="A17" s="11">
        <v>0.9315647012725139</v>
      </c>
      <c r="B17" s="54">
        <v>37043</v>
      </c>
      <c r="C17" s="36"/>
      <c r="D17" s="36"/>
      <c r="E17" s="36"/>
      <c r="F17" s="37"/>
      <c r="G17" s="36"/>
      <c r="H17" s="36"/>
      <c r="I17" s="36"/>
      <c r="J17" s="36"/>
      <c r="M17" s="48"/>
    </row>
    <row r="18" spans="1:13" s="11" customFormat="1" x14ac:dyDescent="0.2">
      <c r="A18" s="11">
        <v>0.92598713674311817</v>
      </c>
      <c r="B18" s="54">
        <v>37073</v>
      </c>
      <c r="C18" s="36"/>
      <c r="D18" s="36"/>
      <c r="E18" s="36"/>
      <c r="F18" s="37"/>
      <c r="G18" s="36"/>
      <c r="H18" s="36"/>
      <c r="I18" s="36"/>
      <c r="J18" s="36"/>
      <c r="M18" s="48"/>
    </row>
    <row r="19" spans="1:13" s="11" customFormat="1" x14ac:dyDescent="0.2">
      <c r="A19" s="11">
        <v>0.92027289783480171</v>
      </c>
      <c r="B19" s="54">
        <v>37104</v>
      </c>
      <c r="C19" s="36"/>
      <c r="D19" s="36"/>
      <c r="E19" s="36"/>
      <c r="F19" s="37"/>
      <c r="G19" s="36"/>
      <c r="H19" s="36"/>
      <c r="I19" s="36"/>
      <c r="J19" s="36"/>
      <c r="M19" s="48"/>
    </row>
    <row r="20" spans="1:13" s="11" customFormat="1" x14ac:dyDescent="0.2">
      <c r="A20" s="11">
        <v>0.91457525319580413</v>
      </c>
      <c r="B20" s="54">
        <v>37135</v>
      </c>
      <c r="C20" s="36"/>
      <c r="D20" s="36"/>
      <c r="E20" s="36"/>
      <c r="F20" s="37"/>
      <c r="G20" s="36"/>
      <c r="H20" s="36"/>
      <c r="I20" s="36"/>
      <c r="J20" s="36"/>
      <c r="M20" s="48"/>
    </row>
    <row r="21" spans="1:13" s="11" customFormat="1" x14ac:dyDescent="0.2">
      <c r="A21" s="11">
        <v>0.90909517702246168</v>
      </c>
      <c r="B21" s="54">
        <v>37165</v>
      </c>
      <c r="C21" s="36"/>
      <c r="D21" s="36"/>
      <c r="E21" s="36"/>
      <c r="F21" s="37"/>
      <c r="G21" s="36"/>
      <c r="H21" s="36"/>
      <c r="I21" s="36"/>
      <c r="J21" s="36"/>
      <c r="M21" s="48"/>
    </row>
    <row r="22" spans="1:13" s="11" customFormat="1" x14ac:dyDescent="0.2">
      <c r="A22" s="11">
        <v>0.90348203489653789</v>
      </c>
      <c r="B22" s="54">
        <v>37196</v>
      </c>
      <c r="C22" s="36"/>
      <c r="D22" s="36"/>
      <c r="E22" s="36"/>
      <c r="F22" s="37"/>
      <c r="G22" s="36"/>
      <c r="H22" s="36"/>
      <c r="I22" s="36"/>
      <c r="J22" s="36"/>
      <c r="M22" s="48"/>
    </row>
    <row r="23" spans="1:13" s="11" customFormat="1" x14ac:dyDescent="0.2">
      <c r="A23" s="11">
        <v>0.89807123494667118</v>
      </c>
      <c r="B23" s="54">
        <v>37226</v>
      </c>
      <c r="C23" s="36">
        <v>2.3159999999999998</v>
      </c>
      <c r="D23" s="36"/>
      <c r="E23" s="36"/>
      <c r="F23" s="37"/>
      <c r="G23" s="36"/>
      <c r="H23" s="36"/>
      <c r="I23" s="36"/>
      <c r="J23" s="36"/>
      <c r="M23" s="48"/>
    </row>
    <row r="24" spans="1:13" s="11" customFormat="1" x14ac:dyDescent="0.2">
      <c r="A24" s="11">
        <v>0.89250607878159915</v>
      </c>
      <c r="B24" s="54">
        <v>37257</v>
      </c>
      <c r="C24" s="36">
        <v>2.6339999999999999</v>
      </c>
      <c r="D24" s="36"/>
      <c r="E24" s="36"/>
      <c r="F24" s="37"/>
      <c r="G24" s="36"/>
      <c r="H24" s="36"/>
      <c r="I24" s="36"/>
      <c r="J24" s="36"/>
      <c r="M24" s="48"/>
    </row>
    <row r="25" spans="1:13" s="11" customFormat="1" x14ac:dyDescent="0.2">
      <c r="A25" s="11">
        <v>0.88696948028203904</v>
      </c>
      <c r="B25" s="54">
        <v>37288</v>
      </c>
      <c r="C25" s="36">
        <v>2.746</v>
      </c>
      <c r="D25" s="36"/>
      <c r="E25" s="36"/>
      <c r="F25" s="37"/>
      <c r="G25" s="36"/>
      <c r="H25" s="36"/>
      <c r="I25" s="36"/>
      <c r="J25" s="36"/>
      <c r="M25" s="48"/>
    </row>
    <row r="26" spans="1:13" s="11" customFormat="1" x14ac:dyDescent="0.2">
      <c r="A26" s="11">
        <v>0.8819886824922798</v>
      </c>
      <c r="B26" s="54">
        <v>37316</v>
      </c>
      <c r="C26" s="36">
        <v>2.7629999999999999</v>
      </c>
      <c r="D26" s="36"/>
      <c r="E26" s="36"/>
      <c r="F26" s="37"/>
      <c r="G26" s="36"/>
      <c r="H26" s="36"/>
      <c r="I26" s="36"/>
      <c r="J26" s="36"/>
      <c r="M26" s="48"/>
    </row>
    <row r="27" spans="1:13" s="11" customFormat="1" x14ac:dyDescent="0.2">
      <c r="A27" s="11">
        <v>0.87652772340221663</v>
      </c>
      <c r="B27" s="54">
        <v>37347</v>
      </c>
      <c r="C27" s="36">
        <v>2.73</v>
      </c>
      <c r="D27" s="36"/>
      <c r="E27" s="36"/>
      <c r="F27" s="37"/>
      <c r="G27" s="36"/>
      <c r="H27" s="36"/>
      <c r="I27" s="36"/>
      <c r="J27" s="36"/>
      <c r="M27" s="48"/>
    </row>
    <row r="28" spans="1:13" s="11" customFormat="1" x14ac:dyDescent="0.2">
      <c r="A28" s="11">
        <v>0.87131535926310788</v>
      </c>
      <c r="B28" s="54">
        <v>37377</v>
      </c>
      <c r="C28" s="36">
        <v>2.7679999999999998</v>
      </c>
      <c r="D28" s="36"/>
      <c r="E28" s="36"/>
      <c r="F28" s="37"/>
      <c r="G28" s="36"/>
      <c r="H28" s="36"/>
      <c r="I28" s="36"/>
      <c r="J28" s="36"/>
      <c r="M28" s="48"/>
    </row>
    <row r="29" spans="1:13" s="11" customFormat="1" x14ac:dyDescent="0.2">
      <c r="A29" s="11">
        <v>0.86595823077450607</v>
      </c>
      <c r="B29" s="54">
        <v>37408</v>
      </c>
      <c r="C29" s="36">
        <v>2.8180000000000001</v>
      </c>
      <c r="D29" s="36"/>
      <c r="E29" s="36"/>
      <c r="F29" s="37"/>
      <c r="G29" s="36"/>
      <c r="H29" s="36"/>
      <c r="I29" s="36"/>
      <c r="J29" s="36"/>
      <c r="M29" s="48"/>
    </row>
    <row r="30" spans="1:13" s="11" customFormat="1" x14ac:dyDescent="0.2">
      <c r="A30" s="11">
        <v>0.86080764673329269</v>
      </c>
      <c r="B30" s="54">
        <v>37438</v>
      </c>
      <c r="C30" s="36">
        <v>2.86</v>
      </c>
      <c r="D30" s="36"/>
      <c r="E30" s="36"/>
      <c r="F30" s="37"/>
      <c r="G30" s="36"/>
      <c r="H30" s="36"/>
      <c r="I30" s="36"/>
      <c r="J30" s="36"/>
      <c r="M30" s="48"/>
    </row>
    <row r="31" spans="1:13" s="11" customFormat="1" x14ac:dyDescent="0.2">
      <c r="A31" s="11">
        <v>0.85552440887068715</v>
      </c>
      <c r="B31" s="54">
        <v>37469</v>
      </c>
      <c r="C31" s="36">
        <v>2.903</v>
      </c>
      <c r="D31" s="36"/>
      <c r="E31" s="36"/>
      <c r="F31" s="37"/>
      <c r="G31" s="36"/>
      <c r="H31" s="36"/>
      <c r="I31" s="36"/>
      <c r="J31" s="36"/>
      <c r="M31" s="48"/>
    </row>
    <row r="32" spans="1:13" s="11" customFormat="1" x14ac:dyDescent="0.2">
      <c r="A32" s="11">
        <v>0.85027128209689751</v>
      </c>
      <c r="B32" s="54">
        <v>37500</v>
      </c>
      <c r="C32" s="36">
        <v>2.899</v>
      </c>
      <c r="D32" s="36"/>
      <c r="E32" s="36"/>
      <c r="F32" s="37"/>
      <c r="G32" s="36"/>
      <c r="H32" s="36"/>
      <c r="I32" s="36"/>
      <c r="J32" s="36"/>
      <c r="M32" s="48"/>
    </row>
    <row r="33" spans="1:13" s="11" customFormat="1" x14ac:dyDescent="0.2">
      <c r="A33" s="11">
        <v>0.84522379123460789</v>
      </c>
      <c r="B33" s="54">
        <v>37530</v>
      </c>
      <c r="C33" s="36">
        <v>2.9220000000000002</v>
      </c>
      <c r="D33" s="36"/>
      <c r="E33" s="36"/>
      <c r="F33" s="37"/>
      <c r="G33" s="36"/>
      <c r="H33" s="36"/>
      <c r="I33" s="36"/>
      <c r="J33" s="36"/>
      <c r="M33" s="48"/>
    </row>
    <row r="34" spans="1:13" s="11" customFormat="1" x14ac:dyDescent="0.2">
      <c r="A34" s="11">
        <v>0.84004916770182447</v>
      </c>
      <c r="B34" s="54">
        <v>37561</v>
      </c>
      <c r="C34" s="36">
        <v>3.1190000000000002</v>
      </c>
      <c r="D34" s="36"/>
      <c r="E34" s="36"/>
      <c r="F34" s="37"/>
      <c r="G34" s="36"/>
      <c r="H34" s="36"/>
      <c r="I34" s="36"/>
      <c r="J34" s="36"/>
      <c r="M34" s="48"/>
    </row>
    <row r="35" spans="1:13" s="11" customFormat="1" x14ac:dyDescent="0.2">
      <c r="A35" s="11">
        <v>0.83507076418234449</v>
      </c>
      <c r="B35" s="54">
        <v>37591</v>
      </c>
      <c r="C35" s="36">
        <v>3.306</v>
      </c>
      <c r="D35" s="36"/>
      <c r="E35" s="36"/>
      <c r="F35" s="37"/>
      <c r="G35" s="36"/>
      <c r="H35" s="36"/>
      <c r="I35" s="36"/>
      <c r="J35" s="36"/>
      <c r="M35" s="48"/>
    </row>
    <row r="36" spans="1:13" s="11" customFormat="1" x14ac:dyDescent="0.2">
      <c r="A36" s="11">
        <v>0.82995033237430471</v>
      </c>
      <c r="B36" s="54">
        <v>37622</v>
      </c>
      <c r="C36" s="36">
        <v>3.4009999999999998</v>
      </c>
      <c r="D36" s="36"/>
      <c r="E36" s="36"/>
      <c r="F36" s="37"/>
      <c r="G36" s="36"/>
      <c r="H36" s="36"/>
      <c r="I36" s="36"/>
      <c r="J36" s="36"/>
      <c r="M36" s="48"/>
    </row>
    <row r="37" spans="1:13" s="11" customFormat="1" x14ac:dyDescent="0.2">
      <c r="A37" s="11">
        <v>0.8248522861596842</v>
      </c>
      <c r="B37" s="54">
        <v>37653</v>
      </c>
      <c r="C37" s="36">
        <v>3.3359999999999999</v>
      </c>
      <c r="D37" s="36"/>
      <c r="E37" s="36"/>
      <c r="F37" s="37"/>
      <c r="G37" s="36"/>
      <c r="H37" s="36"/>
      <c r="I37" s="36"/>
      <c r="J37" s="36"/>
      <c r="M37" s="48"/>
    </row>
    <row r="38" spans="1:13" s="11" customFormat="1" x14ac:dyDescent="0.2">
      <c r="A38" s="11">
        <v>0.82027298573189433</v>
      </c>
      <c r="B38" s="54">
        <v>37681</v>
      </c>
      <c r="C38" s="36">
        <v>3.2360000000000002</v>
      </c>
      <c r="D38" s="36"/>
      <c r="E38" s="36"/>
      <c r="F38" s="37"/>
      <c r="G38" s="36"/>
      <c r="H38" s="36"/>
      <c r="I38" s="36"/>
      <c r="J38" s="36"/>
      <c r="M38" s="48"/>
    </row>
    <row r="39" spans="1:13" s="11" customFormat="1" x14ac:dyDescent="0.2">
      <c r="A39" s="11">
        <v>0.8152510473354122</v>
      </c>
      <c r="B39" s="54">
        <v>37712</v>
      </c>
      <c r="C39" s="36">
        <v>3.0910000000000002</v>
      </c>
      <c r="D39" s="36"/>
      <c r="E39" s="36"/>
      <c r="F39" s="37"/>
      <c r="G39" s="36"/>
      <c r="H39" s="36"/>
      <c r="I39" s="36"/>
      <c r="J39" s="36"/>
      <c r="M39" s="48"/>
    </row>
    <row r="40" spans="1:13" s="11" customFormat="1" x14ac:dyDescent="0.2">
      <c r="A40" s="11">
        <v>0.8104470013797469</v>
      </c>
      <c r="B40" s="54">
        <v>37742</v>
      </c>
      <c r="C40" s="36">
        <v>3.0910000000000002</v>
      </c>
      <c r="D40" s="36"/>
      <c r="E40" s="36"/>
      <c r="F40" s="37"/>
      <c r="G40" s="36"/>
      <c r="H40" s="36"/>
      <c r="I40" s="36"/>
      <c r="J40" s="36"/>
      <c r="M40" s="48"/>
    </row>
    <row r="41" spans="1:13" s="11" customFormat="1" x14ac:dyDescent="0.2">
      <c r="A41" s="11">
        <v>0.80551360329393817</v>
      </c>
      <c r="B41" s="54">
        <v>37773</v>
      </c>
      <c r="C41" s="36">
        <v>3.121</v>
      </c>
      <c r="D41" s="36"/>
      <c r="E41" s="36"/>
      <c r="F41" s="37"/>
      <c r="G41" s="36"/>
      <c r="H41" s="36"/>
      <c r="I41" s="36"/>
      <c r="J41" s="36"/>
      <c r="M41" s="48"/>
    </row>
    <row r="42" spans="1:13" s="11" customFormat="1" x14ac:dyDescent="0.2">
      <c r="A42" s="11">
        <v>0.80076595522473693</v>
      </c>
      <c r="B42" s="54">
        <v>37803</v>
      </c>
      <c r="C42" s="36">
        <v>3.161</v>
      </c>
      <c r="D42" s="36"/>
      <c r="E42" s="36"/>
      <c r="F42" s="37"/>
      <c r="G42" s="36"/>
      <c r="H42" s="36"/>
      <c r="I42" s="36"/>
      <c r="J42" s="36"/>
      <c r="M42" s="48"/>
    </row>
    <row r="43" spans="1:13" s="11" customFormat="1" x14ac:dyDescent="0.2">
      <c r="A43" s="11">
        <v>0.79588591693033928</v>
      </c>
      <c r="B43" s="54">
        <v>37834</v>
      </c>
      <c r="C43" s="36">
        <v>3.1960000000000002</v>
      </c>
      <c r="D43" s="36"/>
      <c r="E43" s="36"/>
      <c r="F43" s="37"/>
      <c r="G43" s="36"/>
      <c r="H43" s="36"/>
      <c r="I43" s="36"/>
      <c r="J43" s="36"/>
      <c r="M43" s="48"/>
    </row>
    <row r="44" spans="1:13" s="11" customFormat="1" x14ac:dyDescent="0.2">
      <c r="A44" s="11">
        <v>0.7910362582616276</v>
      </c>
      <c r="B44" s="54">
        <v>37865</v>
      </c>
      <c r="C44" s="36">
        <v>3.1960000000000002</v>
      </c>
      <c r="D44" s="36"/>
      <c r="E44" s="36"/>
      <c r="F44" s="37"/>
      <c r="G44" s="36"/>
      <c r="H44" s="36"/>
      <c r="I44" s="36"/>
      <c r="J44" s="36"/>
      <c r="M44" s="48"/>
    </row>
    <row r="45" spans="1:13" s="11" customFormat="1" x14ac:dyDescent="0.2">
      <c r="A45" s="11">
        <v>0.78637138488398461</v>
      </c>
      <c r="B45" s="54">
        <v>37895</v>
      </c>
      <c r="C45" s="36">
        <v>3.2210000000000001</v>
      </c>
      <c r="D45" s="36"/>
      <c r="E45" s="36"/>
      <c r="F45" s="37"/>
      <c r="G45" s="36"/>
      <c r="H45" s="36"/>
      <c r="I45" s="36"/>
      <c r="J45" s="36"/>
      <c r="M45" s="48"/>
    </row>
    <row r="46" spans="1:13" s="11" customFormat="1" x14ac:dyDescent="0.2">
      <c r="A46" s="11">
        <v>0.78158000430485663</v>
      </c>
      <c r="B46" s="54">
        <v>37926</v>
      </c>
      <c r="C46" s="36">
        <v>3.3610000000000002</v>
      </c>
      <c r="D46" s="36"/>
      <c r="E46" s="36"/>
      <c r="F46" s="37"/>
      <c r="G46" s="36"/>
      <c r="H46" s="36"/>
      <c r="I46" s="36"/>
      <c r="J46" s="36"/>
      <c r="M46" s="48"/>
    </row>
    <row r="47" spans="1:13" s="11" customFormat="1" x14ac:dyDescent="0.2">
      <c r="A47" s="11">
        <v>0.77697153715284417</v>
      </c>
      <c r="B47" s="54">
        <v>37956</v>
      </c>
      <c r="C47" s="36">
        <v>3.5</v>
      </c>
      <c r="D47" s="36"/>
      <c r="E47" s="36"/>
      <c r="F47" s="37"/>
      <c r="G47" s="36"/>
      <c r="H47" s="36"/>
      <c r="I47" s="36"/>
      <c r="J47" s="36"/>
      <c r="M47" s="48"/>
    </row>
    <row r="48" spans="1:13" s="11" customFormat="1" x14ac:dyDescent="0.2">
      <c r="A48" s="11">
        <v>0.77222375652210695</v>
      </c>
      <c r="B48" s="54">
        <v>37987</v>
      </c>
      <c r="C48" s="36">
        <v>3.5649999999999999</v>
      </c>
      <c r="D48" s="36"/>
      <c r="E48" s="36"/>
      <c r="F48" s="37"/>
      <c r="G48" s="36"/>
      <c r="H48" s="36"/>
      <c r="I48" s="36"/>
      <c r="J48" s="36"/>
      <c r="M48" s="48"/>
    </row>
    <row r="49" spans="1:13" s="11" customFormat="1" x14ac:dyDescent="0.2">
      <c r="A49" s="11">
        <v>0.76748879010050852</v>
      </c>
      <c r="B49" s="54">
        <v>38018</v>
      </c>
      <c r="C49" s="36">
        <v>3.48</v>
      </c>
      <c r="D49" s="36"/>
      <c r="E49" s="36"/>
      <c r="F49" s="37"/>
      <c r="G49" s="36"/>
      <c r="H49" s="36"/>
      <c r="I49" s="36"/>
      <c r="J49" s="36"/>
      <c r="M49" s="48"/>
    </row>
    <row r="50" spans="1:13" s="11" customFormat="1" x14ac:dyDescent="0.2">
      <c r="A50" s="11">
        <v>0.76308481220323388</v>
      </c>
      <c r="B50" s="54">
        <v>38047</v>
      </c>
      <c r="C50" s="36">
        <v>3.35</v>
      </c>
      <c r="D50" s="36"/>
      <c r="E50" s="36"/>
      <c r="F50" s="37"/>
      <c r="G50" s="36"/>
      <c r="H50" s="36"/>
      <c r="I50" s="36"/>
      <c r="J50" s="36"/>
      <c r="M50" s="48"/>
    </row>
    <row r="51" spans="1:13" s="11" customFormat="1" x14ac:dyDescent="0.2">
      <c r="A51" s="11">
        <v>0.75839064981862758</v>
      </c>
      <c r="B51" s="54">
        <v>38078</v>
      </c>
      <c r="C51" s="36">
        <v>3.165</v>
      </c>
      <c r="D51" s="36"/>
      <c r="E51" s="36"/>
      <c r="F51" s="37"/>
      <c r="G51" s="36"/>
      <c r="H51" s="36"/>
      <c r="I51" s="36"/>
      <c r="J51" s="36"/>
      <c r="M51" s="48"/>
    </row>
    <row r="52" spans="1:13" s="11" customFormat="1" x14ac:dyDescent="0.2">
      <c r="A52" s="11">
        <v>0.75385980106473049</v>
      </c>
      <c r="B52" s="54">
        <v>38108</v>
      </c>
      <c r="C52" s="36">
        <v>3.165</v>
      </c>
      <c r="D52" s="36"/>
      <c r="E52" s="36"/>
      <c r="F52" s="37"/>
      <c r="G52" s="36"/>
      <c r="H52" s="36"/>
      <c r="I52" s="36"/>
      <c r="J52" s="36"/>
      <c r="M52" s="48"/>
    </row>
    <row r="53" spans="1:13" s="11" customFormat="1" x14ac:dyDescent="0.2">
      <c r="A53" s="11">
        <v>0.74920431854985081</v>
      </c>
      <c r="B53" s="54">
        <v>38139</v>
      </c>
      <c r="C53" s="36">
        <v>3.2</v>
      </c>
      <c r="D53" s="36"/>
      <c r="E53" s="36"/>
      <c r="F53" s="37"/>
      <c r="G53" s="36"/>
      <c r="H53" s="36"/>
      <c r="I53" s="36"/>
      <c r="J53" s="36"/>
      <c r="M53" s="48"/>
    </row>
    <row r="54" spans="1:13" s="11" customFormat="1" x14ac:dyDescent="0.2">
      <c r="A54" s="11">
        <v>0.74472442559056418</v>
      </c>
      <c r="B54" s="54">
        <v>38169</v>
      </c>
      <c r="C54" s="36">
        <v>3.24</v>
      </c>
      <c r="D54" s="36"/>
      <c r="E54" s="36"/>
      <c r="F54" s="37"/>
      <c r="G54" s="36"/>
      <c r="H54" s="36"/>
      <c r="I54" s="36"/>
      <c r="J54" s="36"/>
      <c r="M54" s="48"/>
    </row>
    <row r="55" spans="1:13" s="11" customFormat="1" x14ac:dyDescent="0.2">
      <c r="A55" s="11">
        <v>0.7401213270508824</v>
      </c>
      <c r="B55" s="54">
        <v>38200</v>
      </c>
      <c r="C55" s="36">
        <v>3.28</v>
      </c>
      <c r="D55" s="36"/>
      <c r="E55" s="36"/>
      <c r="F55" s="37"/>
      <c r="G55" s="36"/>
      <c r="H55" s="36"/>
      <c r="I55" s="36"/>
      <c r="J55" s="36"/>
      <c r="M55" s="48"/>
    </row>
    <row r="56" spans="1:13" s="11" customFormat="1" x14ac:dyDescent="0.2">
      <c r="A56" s="11">
        <v>0.73554464376171502</v>
      </c>
      <c r="B56" s="54">
        <v>38231</v>
      </c>
      <c r="C56" s="36">
        <v>3.2629999999999999</v>
      </c>
      <c r="D56" s="36"/>
      <c r="E56" s="36"/>
      <c r="F56" s="37"/>
      <c r="G56" s="36"/>
      <c r="H56" s="36"/>
      <c r="I56" s="36"/>
      <c r="J56" s="36"/>
      <c r="M56" s="48"/>
    </row>
    <row r="57" spans="1:13" s="11" customFormat="1" x14ac:dyDescent="0.2">
      <c r="A57" s="11">
        <v>0.73114061621332216</v>
      </c>
      <c r="B57" s="54">
        <v>38261</v>
      </c>
      <c r="C57" s="36">
        <v>3.2879999999999998</v>
      </c>
      <c r="D57" s="36"/>
      <c r="E57" s="36"/>
      <c r="F57" s="37"/>
      <c r="G57" s="36"/>
      <c r="H57" s="36"/>
      <c r="I57" s="36"/>
      <c r="J57" s="36"/>
      <c r="M57" s="48"/>
    </row>
    <row r="58" spans="1:13" s="11" customFormat="1" x14ac:dyDescent="0.2">
      <c r="A58" s="11">
        <v>0.72661550880748205</v>
      </c>
      <c r="B58" s="54">
        <v>38292</v>
      </c>
      <c r="C58" s="36">
        <v>3.44</v>
      </c>
      <c r="D58" s="36"/>
      <c r="E58" s="36"/>
      <c r="F58" s="37"/>
      <c r="G58" s="36"/>
      <c r="H58" s="36"/>
      <c r="I58" s="36"/>
      <c r="J58" s="36"/>
      <c r="M58" s="48"/>
    </row>
    <row r="59" spans="1:13" s="11" customFormat="1" x14ac:dyDescent="0.2">
      <c r="A59" s="11">
        <v>0.72226113649846357</v>
      </c>
      <c r="B59" s="54">
        <v>38322</v>
      </c>
      <c r="C59" s="36">
        <v>3.73</v>
      </c>
      <c r="D59" s="36"/>
      <c r="E59" s="36"/>
      <c r="F59" s="37"/>
      <c r="G59" s="36"/>
      <c r="H59" s="36"/>
      <c r="I59" s="36"/>
      <c r="J59" s="36"/>
      <c r="M59" s="48"/>
    </row>
    <row r="60" spans="1:13" s="11" customFormat="1" x14ac:dyDescent="0.2">
      <c r="A60" s="11">
        <v>0.71778707524839702</v>
      </c>
      <c r="B60" s="54">
        <v>38353</v>
      </c>
      <c r="C60" s="36">
        <v>3.7749999999999999</v>
      </c>
      <c r="D60" s="36"/>
      <c r="E60" s="36"/>
      <c r="F60" s="37"/>
      <c r="G60" s="36"/>
      <c r="H60" s="36"/>
      <c r="I60" s="36"/>
      <c r="J60" s="36"/>
      <c r="M60" s="48"/>
    </row>
    <row r="61" spans="1:13" s="11" customFormat="1" x14ac:dyDescent="0.2">
      <c r="A61" s="11">
        <v>0.71333875401899416</v>
      </c>
      <c r="B61" s="54">
        <v>38384</v>
      </c>
      <c r="C61" s="36">
        <v>3.6949999999999998</v>
      </c>
      <c r="D61" s="36"/>
      <c r="E61" s="36"/>
      <c r="F61" s="37"/>
      <c r="G61" s="36"/>
      <c r="H61" s="36"/>
      <c r="I61" s="36"/>
      <c r="J61" s="36"/>
      <c r="M61" s="48"/>
    </row>
    <row r="62" spans="1:13" s="11" customFormat="1" x14ac:dyDescent="0.2">
      <c r="A62" s="11">
        <v>0.70934292732871085</v>
      </c>
      <c r="B62" s="54">
        <v>38412</v>
      </c>
      <c r="C62" s="36">
        <v>3.5649999999999999</v>
      </c>
      <c r="D62" s="36"/>
      <c r="E62" s="36"/>
      <c r="F62" s="37"/>
      <c r="G62" s="36"/>
      <c r="H62" s="36"/>
      <c r="I62" s="36"/>
      <c r="J62" s="36"/>
      <c r="M62" s="48"/>
    </row>
    <row r="63" spans="1:13" s="11" customFormat="1" x14ac:dyDescent="0.2">
      <c r="A63" s="11">
        <v>0.70494322287700151</v>
      </c>
      <c r="B63" s="54">
        <v>38443</v>
      </c>
      <c r="C63" s="36">
        <v>3.38</v>
      </c>
      <c r="D63" s="36"/>
      <c r="E63" s="36"/>
      <c r="F63" s="37"/>
      <c r="G63" s="36"/>
      <c r="H63" s="36"/>
      <c r="I63" s="36"/>
      <c r="J63" s="36"/>
      <c r="M63" s="48"/>
    </row>
    <row r="64" spans="1:13" s="11" customFormat="1" x14ac:dyDescent="0.2">
      <c r="A64" s="11">
        <v>0.70070958229093516</v>
      </c>
      <c r="B64" s="54">
        <v>38473</v>
      </c>
      <c r="C64" s="36">
        <v>3.3780000000000001</v>
      </c>
      <c r="D64" s="36"/>
      <c r="E64" s="36"/>
      <c r="F64" s="37"/>
      <c r="G64" s="36"/>
      <c r="H64" s="36"/>
      <c r="I64" s="36"/>
      <c r="J64" s="36"/>
      <c r="M64" s="48"/>
    </row>
    <row r="65" spans="1:13" s="11" customFormat="1" x14ac:dyDescent="0.2">
      <c r="A65" s="11">
        <v>0.69635963327324557</v>
      </c>
      <c r="B65" s="54">
        <v>38504</v>
      </c>
      <c r="C65" s="36">
        <v>3.4180000000000001</v>
      </c>
      <c r="D65" s="36"/>
      <c r="E65" s="36"/>
      <c r="F65" s="37"/>
      <c r="G65" s="36"/>
      <c r="H65" s="36"/>
      <c r="I65" s="36"/>
      <c r="J65" s="36"/>
      <c r="M65" s="48"/>
    </row>
    <row r="66" spans="1:13" s="11" customFormat="1" x14ac:dyDescent="0.2">
      <c r="A66" s="11">
        <v>0.69215022526748027</v>
      </c>
      <c r="B66" s="54">
        <v>38534</v>
      </c>
      <c r="C66" s="36">
        <v>3.46</v>
      </c>
      <c r="D66" s="36"/>
      <c r="E66" s="36"/>
      <c r="F66" s="37"/>
      <c r="G66" s="36"/>
      <c r="H66" s="36"/>
      <c r="I66" s="36"/>
      <c r="J66" s="36"/>
      <c r="M66" s="48"/>
    </row>
    <row r="67" spans="1:13" s="11" customFormat="1" x14ac:dyDescent="0.2">
      <c r="A67" s="11">
        <v>0.68781961961269045</v>
      </c>
      <c r="B67" s="54">
        <v>38565</v>
      </c>
      <c r="C67" s="36">
        <v>3.5019999999999998</v>
      </c>
      <c r="D67" s="36"/>
      <c r="E67" s="36"/>
      <c r="F67" s="37"/>
      <c r="G67" s="36"/>
      <c r="H67" s="36"/>
      <c r="I67" s="36"/>
      <c r="J67" s="36"/>
      <c r="M67" s="48"/>
    </row>
    <row r="68" spans="1:13" s="11" customFormat="1" x14ac:dyDescent="0.2">
      <c r="A68" s="11">
        <v>0.68351324945124592</v>
      </c>
      <c r="B68" s="54">
        <v>38596</v>
      </c>
      <c r="C68" s="36">
        <v>3.4849999999999999</v>
      </c>
      <c r="D68" s="36"/>
      <c r="E68" s="36"/>
      <c r="F68" s="37"/>
      <c r="G68" s="36"/>
      <c r="H68" s="36"/>
      <c r="I68" s="36"/>
      <c r="J68" s="36"/>
      <c r="M68" s="48"/>
    </row>
    <row r="69" spans="1:13" s="11" customFormat="1" x14ac:dyDescent="0.2">
      <c r="A69" s="11">
        <v>0.67936876083833198</v>
      </c>
      <c r="B69" s="54">
        <v>38626</v>
      </c>
      <c r="C69" s="36">
        <v>3.4980000000000002</v>
      </c>
      <c r="D69" s="36"/>
      <c r="E69" s="36"/>
      <c r="F69" s="37"/>
      <c r="G69" s="36"/>
      <c r="H69" s="36"/>
      <c r="I69" s="36"/>
      <c r="J69" s="36"/>
      <c r="M69" s="48"/>
    </row>
    <row r="70" spans="1:13" s="11" customFormat="1" x14ac:dyDescent="0.2">
      <c r="A70" s="11">
        <v>0.67510974227049325</v>
      </c>
      <c r="B70" s="54">
        <v>38657</v>
      </c>
      <c r="C70" s="36">
        <v>3.65</v>
      </c>
      <c r="D70" s="36"/>
      <c r="E70" s="36"/>
      <c r="F70" s="37"/>
      <c r="G70" s="36"/>
      <c r="H70" s="36"/>
      <c r="I70" s="36"/>
      <c r="J70" s="36"/>
      <c r="M70" s="48"/>
    </row>
    <row r="71" spans="1:13" s="11" customFormat="1" x14ac:dyDescent="0.2">
      <c r="A71" s="11">
        <v>0.6710108620652252</v>
      </c>
      <c r="B71" s="54">
        <v>38687</v>
      </c>
      <c r="C71" s="36">
        <v>3.81</v>
      </c>
      <c r="D71" s="36"/>
      <c r="E71" s="36"/>
      <c r="F71" s="37"/>
      <c r="G71" s="36"/>
      <c r="H71" s="36"/>
      <c r="I71" s="36"/>
      <c r="J71" s="36"/>
      <c r="M71" s="48"/>
    </row>
    <row r="72" spans="1:13" s="11" customFormat="1" x14ac:dyDescent="0.2">
      <c r="A72" s="11">
        <v>0.66679875008615008</v>
      </c>
      <c r="B72" s="54">
        <v>38718</v>
      </c>
      <c r="C72" s="36">
        <v>3.8574999999999999</v>
      </c>
      <c r="D72" s="36"/>
      <c r="E72" s="36"/>
      <c r="F72" s="37"/>
      <c r="G72" s="36"/>
      <c r="H72" s="36"/>
      <c r="I72" s="36"/>
      <c r="J72" s="36"/>
      <c r="M72" s="48"/>
    </row>
    <row r="73" spans="1:13" s="11" customFormat="1" x14ac:dyDescent="0.2">
      <c r="A73" s="11">
        <v>0.66261030636913965</v>
      </c>
      <c r="B73" s="54">
        <v>38749</v>
      </c>
      <c r="C73" s="36">
        <v>3.7774999999999999</v>
      </c>
      <c r="D73" s="36"/>
      <c r="E73" s="36"/>
      <c r="F73" s="37"/>
      <c r="G73" s="36"/>
      <c r="H73" s="36"/>
      <c r="I73" s="36"/>
      <c r="J73" s="36"/>
      <c r="M73" s="48"/>
    </row>
    <row r="74" spans="1:13" s="11" customFormat="1" x14ac:dyDescent="0.2">
      <c r="A74" s="11">
        <v>0.65884744472279611</v>
      </c>
      <c r="B74" s="54">
        <v>38777</v>
      </c>
      <c r="C74" s="36">
        <v>3.6475</v>
      </c>
      <c r="D74" s="36"/>
      <c r="E74" s="36"/>
      <c r="F74" s="37"/>
      <c r="G74" s="36"/>
      <c r="H74" s="36"/>
      <c r="I74" s="36"/>
      <c r="J74" s="36"/>
      <c r="M74" s="48"/>
    </row>
    <row r="75" spans="1:13" s="11" customFormat="1" x14ac:dyDescent="0.2">
      <c r="A75" s="11">
        <v>0.65470373332702347</v>
      </c>
      <c r="B75" s="54">
        <v>38808</v>
      </c>
      <c r="C75" s="36">
        <v>3.4624999999999999</v>
      </c>
      <c r="D75" s="36"/>
      <c r="E75" s="36"/>
      <c r="F75" s="37"/>
      <c r="G75" s="36"/>
      <c r="H75" s="36"/>
      <c r="I75" s="36"/>
      <c r="J75" s="36"/>
      <c r="M75" s="48"/>
    </row>
    <row r="76" spans="1:13" s="11" customFormat="1" x14ac:dyDescent="0.2">
      <c r="A76" s="11">
        <v>0.65071591338606694</v>
      </c>
      <c r="B76" s="54">
        <v>38838</v>
      </c>
      <c r="C76" s="36">
        <v>3.4605000000000001</v>
      </c>
      <c r="D76" s="36"/>
      <c r="E76" s="36"/>
      <c r="F76" s="37"/>
      <c r="G76" s="36"/>
      <c r="H76" s="36"/>
      <c r="I76" s="36"/>
      <c r="J76" s="36"/>
      <c r="M76" s="48"/>
    </row>
    <row r="77" spans="1:13" s="11" customFormat="1" x14ac:dyDescent="0.2">
      <c r="A77" s="11">
        <v>0.6466180207660549</v>
      </c>
      <c r="B77" s="54">
        <v>38869</v>
      </c>
      <c r="C77" s="36">
        <v>3.5005000000000002</v>
      </c>
      <c r="D77" s="36"/>
      <c r="E77" s="36"/>
      <c r="F77" s="37"/>
      <c r="G77" s="36"/>
      <c r="H77" s="36"/>
      <c r="I77" s="36"/>
      <c r="J77" s="36"/>
      <c r="M77" s="48"/>
    </row>
    <row r="78" spans="1:13" s="11" customFormat="1" x14ac:dyDescent="0.2">
      <c r="A78" s="11">
        <v>0.64267433122950712</v>
      </c>
      <c r="B78" s="54">
        <v>38899</v>
      </c>
      <c r="C78" s="36">
        <v>3.5425</v>
      </c>
      <c r="D78" s="36"/>
      <c r="E78" s="36"/>
      <c r="F78" s="37"/>
      <c r="G78" s="36"/>
      <c r="H78" s="36"/>
      <c r="I78" s="36"/>
      <c r="J78" s="36"/>
      <c r="M78" s="48"/>
    </row>
    <row r="79" spans="1:13" s="11" customFormat="1" x14ac:dyDescent="0.2">
      <c r="A79" s="11">
        <v>0.63862182346651841</v>
      </c>
      <c r="B79" s="54">
        <v>38930</v>
      </c>
      <c r="C79" s="36">
        <v>3.5844999999999998</v>
      </c>
      <c r="D79" s="36"/>
      <c r="E79" s="36"/>
      <c r="F79" s="37"/>
      <c r="G79" s="36"/>
      <c r="H79" s="36"/>
      <c r="I79" s="36"/>
      <c r="J79" s="36"/>
      <c r="M79" s="48"/>
    </row>
    <row r="80" spans="1:13" s="11" customFormat="1" x14ac:dyDescent="0.2">
      <c r="A80" s="11">
        <v>0.63459221486284356</v>
      </c>
      <c r="B80" s="54">
        <v>38961</v>
      </c>
      <c r="C80" s="36">
        <v>3.5674999999999999</v>
      </c>
      <c r="D80" s="36"/>
      <c r="E80" s="36"/>
      <c r="F80" s="37"/>
      <c r="G80" s="36"/>
      <c r="H80" s="36"/>
      <c r="I80" s="36"/>
      <c r="J80" s="36"/>
      <c r="M80" s="48"/>
    </row>
    <row r="81" spans="1:13" s="11" customFormat="1" x14ac:dyDescent="0.2">
      <c r="A81" s="11">
        <v>0.63071429228639464</v>
      </c>
      <c r="B81" s="54">
        <v>38991</v>
      </c>
      <c r="C81" s="36">
        <v>3.5804999999999998</v>
      </c>
      <c r="D81" s="36"/>
      <c r="E81" s="36"/>
      <c r="F81" s="37"/>
      <c r="G81" s="36"/>
      <c r="H81" s="36"/>
      <c r="I81" s="36"/>
      <c r="J81" s="36"/>
      <c r="M81" s="48"/>
    </row>
    <row r="82" spans="1:13" s="11" customFormat="1" x14ac:dyDescent="0.2">
      <c r="A82" s="11">
        <v>0.62672942008801091</v>
      </c>
      <c r="B82" s="54">
        <v>39022</v>
      </c>
      <c r="C82" s="36">
        <v>3.7324999999999999</v>
      </c>
      <c r="D82" s="36"/>
      <c r="E82" s="36"/>
      <c r="F82" s="37"/>
      <c r="G82" s="36"/>
      <c r="H82" s="36"/>
      <c r="I82" s="36"/>
      <c r="J82" s="36"/>
      <c r="M82" s="48"/>
    </row>
    <row r="83" spans="1:13" s="11" customFormat="1" x14ac:dyDescent="0.2">
      <c r="A83" s="11">
        <v>0.62289458429519107</v>
      </c>
      <c r="B83" s="54">
        <v>39052</v>
      </c>
      <c r="C83" s="36">
        <v>3.8925000000000001</v>
      </c>
      <c r="D83" s="36"/>
      <c r="E83" s="36"/>
      <c r="F83" s="37"/>
      <c r="G83" s="36"/>
      <c r="H83" s="36"/>
      <c r="I83" s="36"/>
      <c r="J83" s="36"/>
      <c r="M83" s="48"/>
    </row>
    <row r="84" spans="1:13" s="11" customFormat="1" x14ac:dyDescent="0.2">
      <c r="A84" s="11">
        <v>0.61895402250090614</v>
      </c>
      <c r="B84" s="54">
        <v>39083</v>
      </c>
      <c r="C84" s="36">
        <v>3.9424999999999999</v>
      </c>
      <c r="D84" s="36"/>
      <c r="E84" s="36"/>
      <c r="F84" s="37"/>
      <c r="G84" s="36"/>
      <c r="H84" s="36"/>
      <c r="I84" s="36"/>
      <c r="J84" s="36"/>
      <c r="M84" s="48"/>
    </row>
    <row r="85" spans="1:13" s="11" customFormat="1" x14ac:dyDescent="0.2">
      <c r="A85" s="11">
        <v>0.61503581685761533</v>
      </c>
      <c r="B85" s="54">
        <v>39114</v>
      </c>
      <c r="C85" s="36">
        <v>3.8624999999999998</v>
      </c>
      <c r="D85" s="36"/>
      <c r="E85" s="36"/>
      <c r="F85" s="37"/>
      <c r="G85" s="36"/>
      <c r="H85" s="36"/>
      <c r="I85" s="36"/>
      <c r="J85" s="36"/>
      <c r="M85" s="48"/>
    </row>
    <row r="86" spans="1:13" s="11" customFormat="1" x14ac:dyDescent="0.2">
      <c r="A86" s="11">
        <v>0.61151591748683376</v>
      </c>
      <c r="B86" s="54">
        <v>39142</v>
      </c>
      <c r="C86" s="36">
        <v>3.7324999999999999</v>
      </c>
      <c r="D86" s="36"/>
      <c r="E86" s="36"/>
      <c r="F86" s="37"/>
      <c r="G86" s="36"/>
      <c r="H86" s="36"/>
      <c r="I86" s="36"/>
      <c r="J86" s="36"/>
      <c r="M86" s="48"/>
    </row>
    <row r="87" spans="1:13" s="11" customFormat="1" x14ac:dyDescent="0.2">
      <c r="A87" s="11">
        <v>0.60763996040128609</v>
      </c>
      <c r="B87" s="54">
        <v>39173</v>
      </c>
      <c r="C87" s="36">
        <v>3.5474999999999999</v>
      </c>
      <c r="D87" s="36"/>
      <c r="E87" s="36"/>
      <c r="F87" s="37"/>
      <c r="G87" s="36"/>
      <c r="H87" s="36"/>
      <c r="I87" s="36"/>
      <c r="J87" s="36"/>
      <c r="M87" s="48"/>
    </row>
    <row r="88" spans="1:13" s="11" customFormat="1" x14ac:dyDescent="0.2">
      <c r="A88" s="11">
        <v>0.60391002165207541</v>
      </c>
      <c r="B88" s="54">
        <v>39203</v>
      </c>
      <c r="C88" s="36">
        <v>3.5455000000000001</v>
      </c>
      <c r="D88" s="36"/>
      <c r="E88" s="36"/>
      <c r="F88" s="37"/>
      <c r="G88" s="36"/>
      <c r="H88" s="36"/>
      <c r="I88" s="36"/>
      <c r="J88" s="36"/>
      <c r="M88" s="48"/>
    </row>
    <row r="89" spans="1:13" s="11" customFormat="1" x14ac:dyDescent="0.2">
      <c r="A89" s="11">
        <v>0.60007733391129559</v>
      </c>
      <c r="B89" s="54">
        <v>39234</v>
      </c>
      <c r="C89" s="36">
        <v>3.5855000000000001</v>
      </c>
      <c r="D89" s="36"/>
      <c r="E89" s="36"/>
      <c r="F89" s="37"/>
      <c r="G89" s="36"/>
      <c r="H89" s="36"/>
      <c r="I89" s="36"/>
      <c r="J89" s="36"/>
      <c r="M89" s="48"/>
    </row>
    <row r="90" spans="1:13" s="11" customFormat="1" x14ac:dyDescent="0.2">
      <c r="A90" s="11">
        <v>0.59652381655978148</v>
      </c>
      <c r="B90" s="54">
        <v>39264</v>
      </c>
      <c r="C90" s="36">
        <v>3.6274999999999999</v>
      </c>
      <c r="D90" s="36"/>
      <c r="E90" s="36"/>
      <c r="F90" s="37"/>
      <c r="G90" s="36"/>
      <c r="H90" s="36"/>
      <c r="I90" s="36"/>
      <c r="J90" s="36"/>
      <c r="M90" s="48"/>
    </row>
    <row r="91" spans="1:13" s="11" customFormat="1" x14ac:dyDescent="0.2">
      <c r="A91" s="11">
        <v>0.59290279324220263</v>
      </c>
      <c r="B91" s="54">
        <v>39295</v>
      </c>
      <c r="C91" s="36">
        <v>3.6695000000000002</v>
      </c>
      <c r="D91" s="36"/>
      <c r="E91" s="36"/>
      <c r="F91" s="37"/>
      <c r="G91" s="36"/>
      <c r="H91" s="36"/>
      <c r="I91" s="36"/>
      <c r="J91" s="36"/>
      <c r="M91" s="48"/>
    </row>
    <row r="92" spans="1:13" s="11" customFormat="1" x14ac:dyDescent="0.2">
      <c r="A92" s="11">
        <v>0.58930524422311004</v>
      </c>
      <c r="B92" s="54">
        <v>39326</v>
      </c>
      <c r="C92" s="36">
        <v>3.6524999999999999</v>
      </c>
      <c r="D92" s="36"/>
      <c r="E92" s="36"/>
      <c r="F92" s="37"/>
      <c r="G92" s="36"/>
      <c r="H92" s="36"/>
      <c r="I92" s="36"/>
      <c r="J92" s="36"/>
      <c r="M92" s="48"/>
    </row>
    <row r="93" spans="1:13" s="11" customFormat="1" x14ac:dyDescent="0.2">
      <c r="A93" s="11">
        <v>0.58584594455127237</v>
      </c>
      <c r="B93" s="54">
        <v>39356</v>
      </c>
      <c r="C93" s="36">
        <v>3.6655000000000002</v>
      </c>
      <c r="D93" s="36"/>
      <c r="E93" s="36"/>
      <c r="F93" s="37"/>
      <c r="G93" s="36"/>
      <c r="H93" s="36"/>
      <c r="I93" s="36"/>
      <c r="J93" s="36"/>
      <c r="M93" s="48"/>
    </row>
    <row r="94" spans="1:13" s="11" customFormat="1" x14ac:dyDescent="0.2">
      <c r="A94" s="11">
        <v>0.58229411903709982</v>
      </c>
      <c r="B94" s="54">
        <v>39387</v>
      </c>
      <c r="C94" s="36">
        <v>3.8174999999999999</v>
      </c>
      <c r="D94" s="36"/>
      <c r="E94" s="36"/>
      <c r="F94" s="37"/>
      <c r="G94" s="36"/>
      <c r="H94" s="36"/>
      <c r="I94" s="36"/>
      <c r="J94" s="36"/>
      <c r="M94" s="48"/>
    </row>
    <row r="95" spans="1:13" s="11" customFormat="1" x14ac:dyDescent="0.2">
      <c r="A95" s="11">
        <v>0.57887877018886735</v>
      </c>
      <c r="B95" s="54">
        <v>39417</v>
      </c>
      <c r="C95" s="36">
        <v>3.9775</v>
      </c>
      <c r="D95" s="36"/>
      <c r="E95" s="36"/>
      <c r="F95" s="37"/>
      <c r="G95" s="36"/>
      <c r="H95" s="36"/>
      <c r="I95" s="36"/>
      <c r="J95" s="36"/>
      <c r="M95" s="48"/>
    </row>
    <row r="96" spans="1:13" s="11" customFormat="1" x14ac:dyDescent="0.2">
      <c r="A96" s="11">
        <v>0.57537205505184885</v>
      </c>
      <c r="B96" s="54">
        <v>39448</v>
      </c>
      <c r="C96" s="36">
        <v>4.03</v>
      </c>
      <c r="D96" s="36"/>
      <c r="E96" s="36"/>
      <c r="F96" s="37"/>
      <c r="G96" s="36"/>
      <c r="H96" s="36"/>
      <c r="I96" s="36"/>
      <c r="J96" s="36"/>
      <c r="M96" s="48"/>
    </row>
    <row r="97" spans="1:13" s="11" customFormat="1" x14ac:dyDescent="0.2">
      <c r="A97" s="11">
        <v>0.57188803265453148</v>
      </c>
      <c r="B97" s="54">
        <v>39479</v>
      </c>
      <c r="C97" s="36">
        <v>3.95</v>
      </c>
      <c r="D97" s="36"/>
      <c r="E97" s="36"/>
      <c r="F97" s="37"/>
      <c r="G97" s="36"/>
      <c r="H97" s="36"/>
      <c r="I97" s="36"/>
      <c r="J97" s="36"/>
      <c r="M97" s="48"/>
    </row>
    <row r="98" spans="1:13" s="11" customFormat="1" x14ac:dyDescent="0.2">
      <c r="A98" s="11">
        <v>0.56864919246499623</v>
      </c>
      <c r="B98" s="54">
        <v>39508</v>
      </c>
      <c r="C98" s="36">
        <v>3.82</v>
      </c>
      <c r="D98" s="36"/>
      <c r="E98" s="36"/>
      <c r="F98" s="37"/>
      <c r="G98" s="36"/>
      <c r="H98" s="36"/>
      <c r="I98" s="36"/>
      <c r="J98" s="36"/>
      <c r="M98" s="48"/>
    </row>
    <row r="99" spans="1:13" s="11" customFormat="1" x14ac:dyDescent="0.2">
      <c r="A99" s="11">
        <v>0.56520865214176697</v>
      </c>
      <c r="B99" s="54">
        <v>39539</v>
      </c>
      <c r="C99" s="36">
        <v>3.6349999999999998</v>
      </c>
      <c r="D99" s="36"/>
      <c r="E99" s="36"/>
      <c r="F99" s="37"/>
      <c r="G99" s="36"/>
      <c r="H99" s="36"/>
      <c r="I99" s="36"/>
      <c r="J99" s="36"/>
      <c r="M99" s="48"/>
    </row>
    <row r="100" spans="1:13" s="11" customFormat="1" x14ac:dyDescent="0.2">
      <c r="A100" s="11">
        <v>0.56190027481253624</v>
      </c>
      <c r="B100" s="54">
        <v>39569</v>
      </c>
      <c r="C100" s="36">
        <v>3.633</v>
      </c>
      <c r="D100" s="36"/>
      <c r="E100" s="36"/>
      <c r="F100" s="37"/>
      <c r="G100" s="36"/>
      <c r="H100" s="36"/>
      <c r="I100" s="36"/>
      <c r="J100" s="36"/>
      <c r="M100" s="48"/>
    </row>
    <row r="101" spans="1:13" s="11" customFormat="1" x14ac:dyDescent="0.2">
      <c r="A101" s="11">
        <v>0.5585033542511062</v>
      </c>
      <c r="B101" s="54">
        <v>39600</v>
      </c>
      <c r="C101" s="36">
        <v>3.673</v>
      </c>
      <c r="D101" s="36"/>
      <c r="E101" s="36"/>
      <c r="F101" s="37"/>
      <c r="G101" s="36"/>
      <c r="H101" s="36"/>
      <c r="I101" s="36"/>
      <c r="J101" s="36"/>
      <c r="M101" s="48"/>
    </row>
    <row r="102" spans="1:13" s="11" customFormat="1" x14ac:dyDescent="0.2">
      <c r="A102" s="11">
        <v>0.55523690619958654</v>
      </c>
      <c r="B102" s="54">
        <v>39630</v>
      </c>
      <c r="C102" s="36">
        <v>3.7149999999999999</v>
      </c>
      <c r="D102" s="36"/>
      <c r="E102" s="36"/>
      <c r="F102" s="37"/>
      <c r="G102" s="36"/>
      <c r="H102" s="36"/>
      <c r="I102" s="36"/>
      <c r="J102" s="36"/>
      <c r="M102" s="48"/>
    </row>
    <row r="103" spans="1:13" s="11" customFormat="1" x14ac:dyDescent="0.2">
      <c r="A103" s="11">
        <v>0.55188302178756898</v>
      </c>
      <c r="B103" s="54">
        <v>39661</v>
      </c>
      <c r="C103" s="36">
        <v>3.7570000000000001</v>
      </c>
      <c r="D103" s="36"/>
      <c r="E103" s="36"/>
      <c r="F103" s="37"/>
      <c r="G103" s="36"/>
      <c r="H103" s="36"/>
      <c r="I103" s="36"/>
      <c r="J103" s="36"/>
      <c r="M103" s="48"/>
    </row>
    <row r="104" spans="1:13" s="11" customFormat="1" x14ac:dyDescent="0.2">
      <c r="A104" s="11">
        <v>0.54855078717235606</v>
      </c>
      <c r="B104" s="54">
        <v>39692</v>
      </c>
      <c r="C104" s="36">
        <v>3.74</v>
      </c>
      <c r="D104" s="36"/>
      <c r="E104" s="36"/>
      <c r="F104" s="37"/>
      <c r="G104" s="36"/>
      <c r="H104" s="36"/>
      <c r="I104" s="36"/>
      <c r="J104" s="36"/>
      <c r="M104" s="48"/>
    </row>
    <row r="105" spans="1:13" s="11" customFormat="1" x14ac:dyDescent="0.2">
      <c r="A105" s="11">
        <v>0.54534651850108529</v>
      </c>
      <c r="B105" s="54">
        <v>39722</v>
      </c>
      <c r="C105" s="36">
        <v>3.7530000000000001</v>
      </c>
      <c r="D105" s="36"/>
      <c r="E105" s="36"/>
      <c r="F105" s="37"/>
      <c r="G105" s="36"/>
      <c r="H105" s="36"/>
      <c r="I105" s="36"/>
      <c r="J105" s="36"/>
      <c r="M105" s="48"/>
    </row>
    <row r="106" spans="1:13" s="11" customFormat="1" x14ac:dyDescent="0.2">
      <c r="A106" s="11">
        <v>0.54205645526123303</v>
      </c>
      <c r="B106" s="54">
        <v>39753</v>
      </c>
      <c r="C106" s="36">
        <v>3.9049999999999998</v>
      </c>
      <c r="D106" s="36"/>
      <c r="E106" s="36"/>
      <c r="F106" s="37"/>
      <c r="G106" s="36"/>
      <c r="H106" s="36"/>
      <c r="I106" s="36"/>
      <c r="J106" s="36"/>
      <c r="M106" s="48"/>
    </row>
    <row r="107" spans="1:13" s="11" customFormat="1" x14ac:dyDescent="0.2">
      <c r="A107" s="11">
        <v>0.53889272405489697</v>
      </c>
      <c r="B107" s="54">
        <v>39783</v>
      </c>
      <c r="C107" s="36">
        <v>4.0650000000000004</v>
      </c>
      <c r="D107" s="36"/>
      <c r="E107" s="36"/>
      <c r="F107" s="37"/>
      <c r="G107" s="36"/>
      <c r="H107" s="36"/>
      <c r="I107" s="36"/>
      <c r="J107" s="36"/>
      <c r="M107" s="48"/>
    </row>
    <row r="108" spans="1:13" s="11" customFormat="1" x14ac:dyDescent="0.2">
      <c r="A108" s="11">
        <v>0.53564426886288674</v>
      </c>
      <c r="B108" s="54">
        <v>39814</v>
      </c>
      <c r="C108" s="36">
        <v>4.12</v>
      </c>
      <c r="D108" s="36"/>
      <c r="E108" s="36"/>
      <c r="F108" s="37"/>
      <c r="G108" s="36"/>
      <c r="H108" s="36"/>
      <c r="I108" s="36"/>
      <c r="J108" s="36"/>
      <c r="M108" s="48"/>
    </row>
    <row r="109" spans="1:13" s="11" customFormat="1" x14ac:dyDescent="0.2">
      <c r="A109" s="11">
        <v>0.53241674538995054</v>
      </c>
      <c r="B109" s="54">
        <v>39845</v>
      </c>
      <c r="C109" s="36">
        <v>4.04</v>
      </c>
      <c r="D109" s="36"/>
      <c r="E109" s="36"/>
      <c r="F109" s="37"/>
      <c r="G109" s="36"/>
      <c r="H109" s="36"/>
      <c r="I109" s="36"/>
      <c r="J109" s="36"/>
      <c r="M109" s="48"/>
    </row>
    <row r="110" spans="1:13" s="11" customFormat="1" x14ac:dyDescent="0.2">
      <c r="A110" s="11">
        <v>0.52951943566692272</v>
      </c>
      <c r="B110" s="54">
        <v>39873</v>
      </c>
      <c r="C110" s="36">
        <v>3.91</v>
      </c>
      <c r="D110" s="36"/>
      <c r="E110" s="36"/>
      <c r="F110" s="37"/>
      <c r="G110" s="36"/>
      <c r="H110" s="36"/>
      <c r="I110" s="36"/>
      <c r="J110" s="36"/>
      <c r="M110" s="48"/>
    </row>
    <row r="111" spans="1:13" s="11" customFormat="1" x14ac:dyDescent="0.2">
      <c r="A111" s="11">
        <v>0.52633135733724123</v>
      </c>
      <c r="B111" s="54">
        <v>39904</v>
      </c>
      <c r="C111" s="36">
        <v>3.7250000000000001</v>
      </c>
      <c r="D111" s="36"/>
      <c r="E111" s="36"/>
      <c r="F111" s="37"/>
      <c r="G111" s="36"/>
      <c r="H111" s="36"/>
      <c r="I111" s="36"/>
      <c r="J111" s="36"/>
      <c r="M111" s="48"/>
    </row>
    <row r="112" spans="1:13" s="11" customFormat="1" x14ac:dyDescent="0.2">
      <c r="A112" s="11">
        <v>0.523265660419863</v>
      </c>
      <c r="B112" s="54">
        <v>39934</v>
      </c>
      <c r="C112" s="36">
        <v>3.7229999999999999</v>
      </c>
      <c r="D112" s="36"/>
      <c r="E112" s="36"/>
      <c r="F112" s="37"/>
      <c r="G112" s="36"/>
      <c r="H112" s="36"/>
      <c r="I112" s="36"/>
      <c r="J112" s="36"/>
      <c r="M112" s="48"/>
    </row>
    <row r="113" spans="1:13" s="11" customFormat="1" x14ac:dyDescent="0.2">
      <c r="A113" s="11">
        <v>0.52011782933075656</v>
      </c>
      <c r="B113" s="54">
        <v>39965</v>
      </c>
      <c r="C113" s="36">
        <v>3.7629999999999999</v>
      </c>
      <c r="D113" s="36"/>
      <c r="E113" s="36"/>
      <c r="F113" s="37"/>
      <c r="G113" s="36"/>
      <c r="H113" s="36"/>
      <c r="I113" s="36"/>
      <c r="J113" s="36"/>
      <c r="M113" s="48"/>
    </row>
    <row r="114" spans="1:13" s="11" customFormat="1" x14ac:dyDescent="0.2">
      <c r="A114" s="11">
        <v>0.51709082087675595</v>
      </c>
      <c r="B114" s="54">
        <v>39995</v>
      </c>
      <c r="C114" s="36">
        <v>3.8050000000000002</v>
      </c>
      <c r="D114" s="36"/>
      <c r="E114" s="36"/>
      <c r="F114" s="37"/>
      <c r="G114" s="36"/>
      <c r="H114" s="36"/>
      <c r="I114" s="36"/>
      <c r="J114" s="36"/>
      <c r="M114" s="48"/>
    </row>
    <row r="115" spans="1:13" s="11" customFormat="1" x14ac:dyDescent="0.2">
      <c r="A115" s="11">
        <v>0.51398270060116202</v>
      </c>
      <c r="B115" s="54">
        <v>40026</v>
      </c>
      <c r="C115" s="36">
        <v>3.847</v>
      </c>
      <c r="D115" s="36"/>
      <c r="E115" s="36"/>
      <c r="F115" s="37"/>
      <c r="G115" s="36"/>
      <c r="H115" s="36"/>
      <c r="I115" s="36"/>
      <c r="J115" s="36"/>
      <c r="M115" s="48"/>
    </row>
    <row r="116" spans="1:13" s="11" customFormat="1" x14ac:dyDescent="0.2">
      <c r="A116" s="11">
        <v>0.51089455805971129</v>
      </c>
      <c r="B116" s="54">
        <v>40057</v>
      </c>
      <c r="C116" s="36">
        <v>3.83</v>
      </c>
      <c r="D116" s="36"/>
      <c r="E116" s="36"/>
      <c r="F116" s="37"/>
      <c r="G116" s="36"/>
      <c r="H116" s="36"/>
      <c r="I116" s="36"/>
      <c r="J116" s="36"/>
      <c r="M116" s="48"/>
    </row>
    <row r="117" spans="1:13" s="11" customFormat="1" x14ac:dyDescent="0.2">
      <c r="A117" s="11">
        <v>0.50792492672538303</v>
      </c>
      <c r="B117" s="54">
        <v>40087</v>
      </c>
      <c r="C117" s="36">
        <v>3.843</v>
      </c>
      <c r="D117" s="36"/>
      <c r="E117" s="36"/>
      <c r="F117" s="37"/>
      <c r="G117" s="36"/>
      <c r="H117" s="36"/>
      <c r="I117" s="36"/>
      <c r="J117" s="36"/>
      <c r="M117" s="48"/>
    </row>
    <row r="118" spans="1:13" s="11" customFormat="1" x14ac:dyDescent="0.2">
      <c r="A118" s="11">
        <v>0.50487570009097438</v>
      </c>
      <c r="B118" s="54">
        <v>40118</v>
      </c>
      <c r="C118" s="36">
        <v>3.9950000000000001</v>
      </c>
      <c r="D118" s="36"/>
      <c r="E118" s="36"/>
      <c r="F118" s="37"/>
      <c r="G118" s="36"/>
      <c r="H118" s="36"/>
      <c r="I118" s="36"/>
      <c r="J118" s="36"/>
      <c r="M118" s="48"/>
    </row>
    <row r="119" spans="1:13" s="11" customFormat="1" x14ac:dyDescent="0.2">
      <c r="A119" s="11">
        <v>0.50194347785610238</v>
      </c>
      <c r="B119" s="54">
        <v>40148</v>
      </c>
      <c r="C119" s="36">
        <v>4.1550000000000002</v>
      </c>
      <c r="D119" s="36"/>
      <c r="E119" s="36"/>
      <c r="F119" s="37"/>
      <c r="G119" s="36"/>
      <c r="H119" s="36"/>
      <c r="I119" s="36"/>
      <c r="J119" s="36"/>
      <c r="M119" s="48"/>
    </row>
    <row r="120" spans="1:13" s="11" customFormat="1" x14ac:dyDescent="0.2">
      <c r="A120" s="11">
        <v>0.49893264928155245</v>
      </c>
      <c r="B120" s="54">
        <v>40179</v>
      </c>
      <c r="C120" s="36">
        <v>4.2125000000000004</v>
      </c>
      <c r="D120" s="36"/>
      <c r="E120" s="36"/>
      <c r="F120" s="37"/>
      <c r="G120" s="36"/>
      <c r="H120" s="36"/>
      <c r="I120" s="36"/>
      <c r="J120" s="36"/>
      <c r="M120" s="48"/>
    </row>
    <row r="121" spans="1:13" s="11" customFormat="1" x14ac:dyDescent="0.2">
      <c r="A121" s="11">
        <v>0.49594113833771042</v>
      </c>
      <c r="B121" s="54">
        <v>40210</v>
      </c>
      <c r="C121" s="36">
        <v>4.1325000000000003</v>
      </c>
      <c r="D121" s="36"/>
      <c r="E121" s="36"/>
      <c r="F121" s="37"/>
      <c r="G121" s="36"/>
      <c r="H121" s="36"/>
      <c r="I121" s="36"/>
      <c r="J121" s="36"/>
      <c r="M121" s="48"/>
    </row>
    <row r="122" spans="1:13" s="11" customFormat="1" x14ac:dyDescent="0.2">
      <c r="A122" s="11">
        <v>0.49325562343639606</v>
      </c>
      <c r="B122" s="54">
        <v>40238</v>
      </c>
      <c r="C122" s="36">
        <v>4.0025000000000004</v>
      </c>
      <c r="D122" s="36"/>
      <c r="E122" s="36"/>
      <c r="F122" s="37"/>
      <c r="G122" s="36"/>
      <c r="H122" s="36"/>
      <c r="I122" s="36"/>
      <c r="J122" s="36"/>
      <c r="M122" s="48"/>
    </row>
    <row r="123" spans="1:13" s="11" customFormat="1" x14ac:dyDescent="0.2">
      <c r="A123" s="11">
        <v>0.49030051733138863</v>
      </c>
      <c r="B123" s="54">
        <v>40269</v>
      </c>
      <c r="C123" s="36">
        <v>3.8174999999999999</v>
      </c>
      <c r="D123" s="36"/>
      <c r="E123" s="36"/>
      <c r="F123" s="37"/>
      <c r="G123" s="36"/>
      <c r="H123" s="36"/>
      <c r="I123" s="36"/>
      <c r="J123" s="36"/>
      <c r="M123" s="48"/>
    </row>
    <row r="124" spans="1:13" s="11" customFormat="1" x14ac:dyDescent="0.2">
      <c r="A124" s="11">
        <v>0.48745877199802518</v>
      </c>
      <c r="B124" s="54">
        <v>40299</v>
      </c>
      <c r="C124" s="36">
        <v>3.8155000000000001</v>
      </c>
      <c r="D124" s="36"/>
      <c r="E124" s="36"/>
      <c r="F124" s="37"/>
      <c r="G124" s="36"/>
      <c r="H124" s="36"/>
      <c r="I124" s="36"/>
      <c r="J124" s="36"/>
      <c r="M124" s="48"/>
    </row>
    <row r="125" spans="1:13" s="11" customFormat="1" x14ac:dyDescent="0.2">
      <c r="A125" s="11">
        <v>0.48454081290229367</v>
      </c>
      <c r="B125" s="54">
        <v>40330</v>
      </c>
      <c r="C125" s="36">
        <v>3.8555000000000001</v>
      </c>
      <c r="D125" s="36"/>
      <c r="E125" s="36"/>
      <c r="F125" s="37"/>
      <c r="G125" s="36"/>
      <c r="H125" s="36"/>
      <c r="I125" s="36"/>
      <c r="J125" s="36"/>
      <c r="M125" s="48"/>
    </row>
    <row r="126" spans="1:13" s="11" customFormat="1" x14ac:dyDescent="0.2">
      <c r="A126" s="11">
        <v>0.48166598518981579</v>
      </c>
      <c r="B126" s="54">
        <v>40360</v>
      </c>
      <c r="C126" s="36">
        <v>3.8975</v>
      </c>
      <c r="D126" s="36"/>
      <c r="E126" s="36"/>
      <c r="F126" s="37"/>
      <c r="G126" s="36"/>
      <c r="H126" s="36"/>
      <c r="I126" s="36"/>
      <c r="J126" s="36"/>
      <c r="M126" s="48"/>
    </row>
    <row r="127" spans="1:13" s="11" customFormat="1" x14ac:dyDescent="0.2">
      <c r="A127" s="11">
        <v>0.47869546160343551</v>
      </c>
      <c r="B127" s="54">
        <v>40391</v>
      </c>
      <c r="C127" s="36">
        <v>3.9394999999999998</v>
      </c>
      <c r="D127" s="36"/>
      <c r="E127" s="36"/>
      <c r="F127" s="37"/>
      <c r="G127" s="36"/>
      <c r="H127" s="36"/>
      <c r="I127" s="36"/>
      <c r="J127" s="36"/>
      <c r="M127" s="48"/>
    </row>
    <row r="128" spans="1:13" s="11" customFormat="1" x14ac:dyDescent="0.2">
      <c r="A128" s="11">
        <v>0.47574298567816675</v>
      </c>
      <c r="B128" s="54">
        <v>40422</v>
      </c>
      <c r="C128" s="36">
        <v>3.9224999999999999</v>
      </c>
      <c r="D128" s="36"/>
      <c r="E128" s="36"/>
      <c r="F128" s="37"/>
      <c r="G128" s="36"/>
      <c r="H128" s="36"/>
      <c r="I128" s="36"/>
      <c r="J128" s="36"/>
      <c r="M128" s="48"/>
    </row>
    <row r="129" spans="1:13" s="11" customFormat="1" x14ac:dyDescent="0.2">
      <c r="A129" s="11">
        <v>0.472902833010521</v>
      </c>
      <c r="B129" s="54">
        <v>40452</v>
      </c>
      <c r="C129" s="36">
        <v>3.9355000000000002</v>
      </c>
      <c r="D129" s="36"/>
      <c r="E129" s="36"/>
      <c r="F129" s="37"/>
      <c r="G129" s="36"/>
      <c r="H129" s="36"/>
      <c r="I129" s="36"/>
      <c r="J129" s="36"/>
      <c r="M129" s="48"/>
    </row>
    <row r="130" spans="1:13" s="11" customFormat="1" x14ac:dyDescent="0.2">
      <c r="A130" s="11">
        <v>0.46998555563476219</v>
      </c>
      <c r="B130" s="54">
        <v>40483</v>
      </c>
      <c r="C130" s="36">
        <v>4.0875000000000004</v>
      </c>
      <c r="D130" s="36"/>
      <c r="E130" s="36"/>
      <c r="F130" s="37"/>
      <c r="G130" s="36"/>
      <c r="H130" s="36"/>
      <c r="I130" s="36"/>
      <c r="J130" s="36"/>
      <c r="M130" s="48"/>
    </row>
    <row r="131" spans="1:13" s="11" customFormat="1" x14ac:dyDescent="0.2">
      <c r="A131" s="11">
        <v>0.46717926558706785</v>
      </c>
      <c r="B131" s="54">
        <v>40513</v>
      </c>
      <c r="C131" s="36">
        <v>4.2474999999999996</v>
      </c>
      <c r="D131" s="36"/>
      <c r="E131" s="36"/>
      <c r="F131" s="37"/>
      <c r="G131" s="36"/>
      <c r="H131" s="36"/>
      <c r="I131" s="36"/>
      <c r="J131" s="36"/>
      <c r="M131" s="48"/>
    </row>
    <row r="132" spans="1:13" s="11" customFormat="1" x14ac:dyDescent="0.2">
      <c r="A132" s="11">
        <v>0.4642967736157349</v>
      </c>
      <c r="B132" s="54">
        <v>40544</v>
      </c>
      <c r="C132" s="36">
        <v>4.3075000000000001</v>
      </c>
      <c r="D132" s="36"/>
      <c r="E132" s="36"/>
      <c r="F132" s="37"/>
      <c r="G132" s="36"/>
      <c r="H132" s="36"/>
      <c r="I132" s="36"/>
      <c r="J132" s="36"/>
      <c r="M132" s="48"/>
    </row>
    <row r="133" spans="1:13" s="11" customFormat="1" x14ac:dyDescent="0.2">
      <c r="A133" s="11">
        <v>0.46143180267388706</v>
      </c>
      <c r="B133" s="54">
        <v>40575</v>
      </c>
      <c r="C133" s="36">
        <v>4.2275</v>
      </c>
      <c r="D133" s="36"/>
      <c r="E133" s="36"/>
      <c r="F133" s="37"/>
      <c r="G133" s="36"/>
      <c r="H133" s="36"/>
      <c r="I133" s="36"/>
      <c r="J133" s="36"/>
      <c r="M133" s="48"/>
    </row>
    <row r="134" spans="1:13" s="11" customFormat="1" x14ac:dyDescent="0.2">
      <c r="A134" s="11">
        <v>0.45885905945967637</v>
      </c>
      <c r="B134" s="54">
        <v>40603</v>
      </c>
      <c r="C134" s="36">
        <v>4.0975000000000001</v>
      </c>
      <c r="D134" s="36"/>
      <c r="E134" s="36"/>
      <c r="F134" s="37"/>
      <c r="G134" s="36"/>
      <c r="H134" s="36"/>
      <c r="I134" s="36"/>
      <c r="J134" s="36"/>
      <c r="M134" s="48"/>
    </row>
    <row r="135" spans="1:13" s="11" customFormat="1" x14ac:dyDescent="0.2">
      <c r="A135" s="11">
        <v>0.45602714584177795</v>
      </c>
      <c r="B135" s="54">
        <v>40634</v>
      </c>
      <c r="C135" s="36">
        <v>3.9125000000000001</v>
      </c>
      <c r="D135" s="36"/>
      <c r="E135" s="36"/>
      <c r="F135" s="37"/>
      <c r="G135" s="36"/>
      <c r="H135" s="36"/>
      <c r="I135" s="36"/>
      <c r="J135" s="36"/>
      <c r="M135" s="48"/>
    </row>
    <row r="136" spans="1:13" s="11" customFormat="1" x14ac:dyDescent="0.2">
      <c r="A136" s="11">
        <v>0.4533029794839874</v>
      </c>
      <c r="B136" s="54">
        <v>40664</v>
      </c>
      <c r="C136" s="36">
        <v>3.9104999999999999</v>
      </c>
      <c r="D136" s="36"/>
      <c r="E136" s="36"/>
      <c r="F136" s="37"/>
      <c r="G136" s="36"/>
      <c r="H136" s="36"/>
      <c r="I136" s="36"/>
      <c r="J136" s="36"/>
      <c r="M136" s="48"/>
    </row>
    <row r="137" spans="1:13" s="11" customFormat="1" x14ac:dyDescent="0.2">
      <c r="A137" s="11">
        <v>0.45050484897420406</v>
      </c>
      <c r="B137" s="54">
        <v>40695</v>
      </c>
      <c r="C137" s="36">
        <v>3.9504999999999999</v>
      </c>
      <c r="D137" s="36"/>
      <c r="E137" s="36"/>
      <c r="F137" s="37"/>
      <c r="G137" s="36"/>
      <c r="H137" s="36"/>
      <c r="I137" s="36"/>
      <c r="J137" s="36"/>
      <c r="M137" s="48"/>
    </row>
    <row r="138" spans="1:13" s="11" customFormat="1" x14ac:dyDescent="0.2">
      <c r="A138" s="11">
        <v>0.44781318338769199</v>
      </c>
      <c r="B138" s="54">
        <v>40725</v>
      </c>
      <c r="C138" s="36">
        <v>3.9925000000000002</v>
      </c>
      <c r="D138" s="36"/>
      <c r="E138" s="36"/>
      <c r="F138" s="37"/>
      <c r="G138" s="36"/>
      <c r="H138" s="36"/>
      <c r="I138" s="36"/>
      <c r="J138" s="36"/>
      <c r="M138" s="48"/>
    </row>
    <row r="139" spans="1:13" s="11" customFormat="1" x14ac:dyDescent="0.2">
      <c r="A139" s="11">
        <v>0.44504843918956177</v>
      </c>
      <c r="B139" s="54">
        <v>40756</v>
      </c>
      <c r="C139" s="36">
        <v>4.0345000000000004</v>
      </c>
      <c r="D139" s="36"/>
      <c r="E139" s="36"/>
      <c r="F139" s="37"/>
      <c r="G139" s="36"/>
      <c r="H139" s="36"/>
      <c r="I139" s="36"/>
      <c r="J139" s="36"/>
      <c r="M139" s="48"/>
    </row>
    <row r="140" spans="1:13" s="11" customFormat="1" x14ac:dyDescent="0.2">
      <c r="A140" s="11">
        <v>0.44230051121228436</v>
      </c>
      <c r="B140" s="54">
        <v>40787</v>
      </c>
      <c r="C140" s="36">
        <v>4.0175000000000001</v>
      </c>
      <c r="D140" s="36"/>
      <c r="E140" s="36"/>
      <c r="F140" s="37"/>
      <c r="G140" s="36"/>
      <c r="H140" s="36"/>
      <c r="I140" s="36"/>
      <c r="J140" s="36"/>
      <c r="M140" s="48"/>
    </row>
    <row r="141" spans="1:13" s="11" customFormat="1" x14ac:dyDescent="0.2">
      <c r="A141" s="11">
        <v>0.43965714250492288</v>
      </c>
      <c r="B141" s="54">
        <v>40817</v>
      </c>
      <c r="C141" s="36">
        <v>4.0305</v>
      </c>
      <c r="D141" s="36"/>
      <c r="E141" s="36"/>
      <c r="F141" s="37"/>
      <c r="G141" s="36"/>
      <c r="H141" s="36"/>
      <c r="I141" s="36"/>
      <c r="J141" s="36"/>
      <c r="M141" s="48"/>
    </row>
    <row r="142" spans="1:13" s="11" customFormat="1" x14ac:dyDescent="0.2">
      <c r="A142" s="11">
        <v>0.43694201104789293</v>
      </c>
      <c r="B142" s="54">
        <v>40848</v>
      </c>
      <c r="C142" s="36">
        <v>4.1825000000000001</v>
      </c>
      <c r="D142" s="36"/>
      <c r="E142" s="36"/>
      <c r="F142" s="37"/>
      <c r="G142" s="36"/>
      <c r="H142" s="36"/>
      <c r="I142" s="36"/>
      <c r="J142" s="36"/>
      <c r="M142" s="48"/>
    </row>
    <row r="143" spans="1:13" s="11" customFormat="1" x14ac:dyDescent="0.2">
      <c r="A143" s="11">
        <v>0.43433019388233479</v>
      </c>
      <c r="B143" s="54">
        <v>40878</v>
      </c>
      <c r="C143" s="36">
        <v>4.3425000000000002</v>
      </c>
      <c r="D143" s="36"/>
      <c r="E143" s="36"/>
      <c r="F143" s="37"/>
      <c r="G143" s="36"/>
      <c r="H143" s="36"/>
      <c r="I143" s="36"/>
      <c r="J143" s="36"/>
      <c r="M143" s="48"/>
    </row>
    <row r="144" spans="1:13" s="11" customFormat="1" x14ac:dyDescent="0.2">
      <c r="A144" s="11">
        <v>0.43164747355118072</v>
      </c>
      <c r="B144" s="54">
        <v>40909</v>
      </c>
      <c r="C144" s="36">
        <v>4.4050000000000002</v>
      </c>
      <c r="D144" s="36"/>
      <c r="E144" s="36"/>
      <c r="F144" s="37"/>
      <c r="G144" s="36"/>
      <c r="H144" s="36"/>
      <c r="I144" s="36"/>
      <c r="J144" s="36"/>
      <c r="M144" s="48"/>
    </row>
    <row r="145" spans="1:13" s="11" customFormat="1" x14ac:dyDescent="0.2">
      <c r="A145" s="11">
        <v>0.42898107818271358</v>
      </c>
      <c r="B145" s="54">
        <v>40940</v>
      </c>
      <c r="C145" s="36">
        <v>4.3250000000000002</v>
      </c>
      <c r="D145" s="36"/>
      <c r="E145" s="36"/>
      <c r="F145" s="37"/>
      <c r="G145" s="36"/>
      <c r="H145" s="36"/>
      <c r="I145" s="36"/>
      <c r="J145" s="36"/>
      <c r="M145" s="48"/>
    </row>
    <row r="146" spans="1:13" s="11" customFormat="1" x14ac:dyDescent="0.2">
      <c r="A146" s="11">
        <v>0.4265014007793046</v>
      </c>
      <c r="B146" s="54">
        <v>40969</v>
      </c>
      <c r="C146" s="36">
        <v>4.1950000000000003</v>
      </c>
      <c r="D146" s="36"/>
      <c r="E146" s="36"/>
      <c r="F146" s="37"/>
      <c r="G146" s="36"/>
      <c r="H146" s="36"/>
      <c r="I146" s="36"/>
      <c r="J146" s="36"/>
      <c r="M146" s="48"/>
    </row>
    <row r="147" spans="1:13" s="11" customFormat="1" x14ac:dyDescent="0.2">
      <c r="A147" s="11">
        <v>0.42386632478797076</v>
      </c>
      <c r="B147" s="54">
        <v>41000</v>
      </c>
      <c r="C147" s="36">
        <v>4.01</v>
      </c>
      <c r="D147" s="36"/>
      <c r="E147" s="36"/>
      <c r="F147" s="37"/>
      <c r="G147" s="36"/>
      <c r="H147" s="36"/>
      <c r="I147" s="36"/>
      <c r="J147" s="36"/>
      <c r="M147" s="48"/>
    </row>
    <row r="148" spans="1:13" s="11" customFormat="1" x14ac:dyDescent="0.2">
      <c r="A148" s="11">
        <v>0.42133152397439516</v>
      </c>
      <c r="B148" s="54">
        <v>41030</v>
      </c>
      <c r="C148" s="36">
        <v>4.008</v>
      </c>
      <c r="D148" s="36"/>
      <c r="E148" s="36"/>
      <c r="F148" s="37"/>
      <c r="G148" s="36"/>
      <c r="H148" s="36"/>
      <c r="I148" s="36"/>
      <c r="J148" s="36"/>
      <c r="M148" s="48"/>
    </row>
    <row r="149" spans="1:13" s="11" customFormat="1" x14ac:dyDescent="0.2">
      <c r="A149" s="11">
        <v>0.4187279180563564</v>
      </c>
      <c r="B149" s="54">
        <v>41061</v>
      </c>
      <c r="C149" s="36">
        <v>4.048</v>
      </c>
      <c r="D149" s="36"/>
      <c r="E149" s="36"/>
      <c r="F149" s="37"/>
      <c r="G149" s="36"/>
      <c r="H149" s="36"/>
      <c r="I149" s="36"/>
      <c r="J149" s="36"/>
      <c r="M149" s="48"/>
    </row>
    <row r="150" spans="1:13" s="11" customFormat="1" x14ac:dyDescent="0.2">
      <c r="A150" s="11">
        <v>0.41622339256965507</v>
      </c>
      <c r="B150" s="54">
        <v>41091</v>
      </c>
      <c r="C150" s="36">
        <v>4.09</v>
      </c>
      <c r="D150" s="36"/>
      <c r="E150" s="36"/>
      <c r="F150" s="37"/>
      <c r="G150" s="36"/>
      <c r="H150" s="36"/>
      <c r="I150" s="36"/>
      <c r="J150" s="36"/>
      <c r="M150" s="48"/>
    </row>
    <row r="151" spans="1:13" s="11" customFormat="1" x14ac:dyDescent="0.2">
      <c r="A151" s="11">
        <v>0.41365088666952021</v>
      </c>
      <c r="B151" s="54">
        <v>41122</v>
      </c>
      <c r="C151" s="36">
        <v>4.1319999999999997</v>
      </c>
      <c r="D151" s="36"/>
      <c r="E151" s="36"/>
      <c r="F151" s="37"/>
      <c r="G151" s="36"/>
      <c r="H151" s="36"/>
      <c r="I151" s="36"/>
      <c r="J151" s="36"/>
      <c r="M151" s="48"/>
    </row>
    <row r="152" spans="1:13" s="11" customFormat="1" x14ac:dyDescent="0.2">
      <c r="A152" s="11">
        <v>0.41109404525371951</v>
      </c>
      <c r="B152" s="54">
        <v>41153</v>
      </c>
      <c r="C152" s="36">
        <v>4.1150000000000002</v>
      </c>
      <c r="D152" s="36"/>
      <c r="E152" s="36"/>
      <c r="F152" s="37"/>
      <c r="G152" s="36"/>
      <c r="H152" s="36"/>
      <c r="I152" s="36"/>
      <c r="J152" s="36"/>
      <c r="M152" s="48"/>
    </row>
    <row r="153" spans="1:13" s="11" customFormat="1" x14ac:dyDescent="0.2">
      <c r="A153" s="11">
        <v>0.40863450881267982</v>
      </c>
      <c r="B153" s="54">
        <v>41183</v>
      </c>
      <c r="C153" s="36">
        <v>4.1280000000000001</v>
      </c>
      <c r="D153" s="36"/>
      <c r="E153" s="36"/>
      <c r="F153" s="37"/>
      <c r="G153" s="36"/>
      <c r="H153" s="36"/>
      <c r="I153" s="36"/>
      <c r="J153" s="36"/>
      <c r="M153" s="48"/>
    </row>
    <row r="154" spans="1:13" s="11" customFormat="1" x14ac:dyDescent="0.2">
      <c r="A154" s="11">
        <v>0.40610821738045205</v>
      </c>
      <c r="B154" s="54">
        <v>41214</v>
      </c>
      <c r="C154" s="36">
        <v>4.28</v>
      </c>
      <c r="D154" s="36"/>
      <c r="E154" s="36"/>
      <c r="F154" s="37"/>
      <c r="G154" s="36"/>
      <c r="H154" s="36"/>
      <c r="I154" s="36"/>
      <c r="J154" s="36"/>
      <c r="M154" s="48"/>
    </row>
    <row r="155" spans="1:13" s="11" customFormat="1" x14ac:dyDescent="0.2">
      <c r="A155" s="11">
        <v>0.40367807102310749</v>
      </c>
      <c r="B155" s="54">
        <v>41244</v>
      </c>
      <c r="C155" s="36">
        <v>4.4400000000000004</v>
      </c>
      <c r="D155" s="36"/>
      <c r="E155" s="36"/>
      <c r="F155" s="37"/>
      <c r="G155" s="36"/>
      <c r="H155" s="36"/>
      <c r="I155" s="36"/>
      <c r="J155" s="36"/>
      <c r="M155" s="48"/>
    </row>
    <row r="156" spans="1:13" s="11" customFormat="1" x14ac:dyDescent="0.2">
      <c r="A156" s="11">
        <v>0.40118197016530482</v>
      </c>
      <c r="B156" s="54">
        <v>41275</v>
      </c>
      <c r="C156" s="36">
        <v>4.5025000000000004</v>
      </c>
      <c r="D156" s="36"/>
      <c r="E156" s="36"/>
      <c r="F156" s="37"/>
      <c r="G156" s="36"/>
      <c r="H156" s="36"/>
      <c r="I156" s="36"/>
      <c r="J156" s="36"/>
      <c r="M156" s="48"/>
    </row>
    <row r="157" spans="1:13" s="11" customFormat="1" x14ac:dyDescent="0.2">
      <c r="A157" s="11">
        <v>0.39870107565676594</v>
      </c>
      <c r="B157" s="54">
        <v>41306</v>
      </c>
      <c r="C157" s="36">
        <v>4.4225000000000003</v>
      </c>
      <c r="D157" s="36"/>
      <c r="E157" s="36"/>
      <c r="F157" s="37"/>
      <c r="G157" s="36"/>
      <c r="H157" s="36"/>
      <c r="I157" s="36"/>
      <c r="J157" s="36"/>
      <c r="M157" s="48"/>
    </row>
    <row r="158" spans="1:13" s="11" customFormat="1" x14ac:dyDescent="0.2">
      <c r="A158" s="11">
        <v>0.39647326201966704</v>
      </c>
      <c r="B158" s="54">
        <v>41334</v>
      </c>
      <c r="C158" s="36">
        <v>4.2925000000000004</v>
      </c>
      <c r="D158" s="36"/>
      <c r="E158" s="36"/>
      <c r="F158" s="37"/>
      <c r="G158" s="36"/>
      <c r="H158" s="36"/>
      <c r="I158" s="36"/>
      <c r="J158" s="36"/>
      <c r="M158" s="48"/>
    </row>
    <row r="159" spans="1:13" s="11" customFormat="1" x14ac:dyDescent="0.2">
      <c r="A159" s="11">
        <v>0.39402105709624985</v>
      </c>
      <c r="B159" s="54">
        <v>41365</v>
      </c>
      <c r="C159" s="36">
        <v>4.1074999999999999</v>
      </c>
      <c r="D159" s="36"/>
      <c r="E159" s="36"/>
      <c r="F159" s="37"/>
      <c r="G159" s="36"/>
      <c r="H159" s="36"/>
      <c r="I159" s="36"/>
      <c r="J159" s="36"/>
      <c r="M159" s="48"/>
    </row>
    <row r="160" spans="1:13" s="11" customFormat="1" x14ac:dyDescent="0.2">
      <c r="A160" s="11">
        <v>0.39166218424312266</v>
      </c>
      <c r="B160" s="54">
        <v>41395</v>
      </c>
      <c r="C160" s="36">
        <v>4.1055000000000001</v>
      </c>
      <c r="D160" s="36"/>
      <c r="E160" s="36"/>
      <c r="F160" s="37"/>
      <c r="G160" s="36"/>
      <c r="H160" s="36"/>
      <c r="I160" s="36"/>
      <c r="J160" s="36"/>
      <c r="M160" s="48"/>
    </row>
    <row r="161" spans="1:13" s="11" customFormat="1" x14ac:dyDescent="0.2">
      <c r="A161" s="11">
        <v>0.38923929800411522</v>
      </c>
      <c r="B161" s="54">
        <v>41426</v>
      </c>
      <c r="C161" s="36">
        <v>4.1455000000000002</v>
      </c>
      <c r="D161" s="36"/>
      <c r="E161" s="36"/>
      <c r="F161" s="37"/>
      <c r="G161" s="36"/>
      <c r="H161" s="36"/>
      <c r="I161" s="36"/>
      <c r="J161" s="36"/>
      <c r="M161" s="48"/>
    </row>
    <row r="162" spans="1:13" s="11" customFormat="1" x14ac:dyDescent="0.2">
      <c r="A162" s="11">
        <v>0.38690863057259756</v>
      </c>
      <c r="B162" s="54">
        <v>41456</v>
      </c>
      <c r="C162" s="36">
        <v>4.1875</v>
      </c>
      <c r="D162" s="36"/>
      <c r="E162" s="36"/>
      <c r="F162" s="37"/>
      <c r="G162" s="36"/>
      <c r="H162" s="36"/>
      <c r="I162" s="36"/>
      <c r="J162" s="36"/>
      <c r="M162" s="48"/>
    </row>
    <row r="163" spans="1:13" s="11" customFormat="1" x14ac:dyDescent="0.2">
      <c r="A163" s="11">
        <v>0.38451471786452296</v>
      </c>
      <c r="B163" s="54">
        <v>41487</v>
      </c>
      <c r="C163" s="36">
        <v>4.2294999999999998</v>
      </c>
      <c r="D163" s="36"/>
      <c r="E163" s="36"/>
      <c r="F163" s="37"/>
      <c r="G163" s="36"/>
      <c r="H163" s="36"/>
      <c r="I163" s="36"/>
      <c r="J163" s="36"/>
      <c r="M163" s="48"/>
    </row>
    <row r="164" spans="1:13" s="11" customFormat="1" x14ac:dyDescent="0.2">
      <c r="A164" s="11">
        <v>0.38213539841933486</v>
      </c>
      <c r="B164" s="54">
        <v>41518</v>
      </c>
      <c r="C164" s="36">
        <v>4.2125000000000004</v>
      </c>
      <c r="D164" s="36"/>
      <c r="E164" s="36"/>
      <c r="F164" s="37"/>
      <c r="G164" s="36"/>
      <c r="H164" s="36"/>
      <c r="I164" s="36"/>
      <c r="J164" s="36"/>
      <c r="M164" s="48"/>
    </row>
    <row r="165" spans="1:13" s="11" customFormat="1" x14ac:dyDescent="0.2">
      <c r="A165" s="11">
        <v>0.37984664344238994</v>
      </c>
      <c r="B165" s="54">
        <v>41548</v>
      </c>
      <c r="C165" s="36">
        <v>4.2255000000000003</v>
      </c>
      <c r="D165" s="36"/>
      <c r="E165" s="36"/>
      <c r="F165" s="37"/>
      <c r="G165" s="36"/>
      <c r="H165" s="36"/>
      <c r="I165" s="36"/>
      <c r="J165" s="36"/>
      <c r="M165" s="48"/>
    </row>
    <row r="166" spans="1:13" s="11" customFormat="1" x14ac:dyDescent="0.2">
      <c r="A166" s="11">
        <v>0.37749578451588017</v>
      </c>
      <c r="B166" s="54">
        <v>41579</v>
      </c>
      <c r="C166" s="36">
        <v>4.3775000000000004</v>
      </c>
      <c r="D166" s="36"/>
      <c r="E166" s="36"/>
      <c r="F166" s="37"/>
      <c r="G166" s="36"/>
      <c r="H166" s="36"/>
      <c r="I166" s="36"/>
      <c r="J166" s="36"/>
      <c r="M166" s="48"/>
    </row>
    <row r="167" spans="1:13" s="11" customFormat="1" x14ac:dyDescent="0.2">
      <c r="A167" s="11">
        <v>0.37523440930182134</v>
      </c>
      <c r="B167" s="54">
        <v>41609</v>
      </c>
      <c r="C167" s="36">
        <v>4.5374999999999996</v>
      </c>
      <c r="D167" s="36"/>
      <c r="E167" s="36"/>
      <c r="F167" s="37"/>
      <c r="G167" s="36"/>
      <c r="H167" s="36"/>
      <c r="I167" s="36"/>
      <c r="J167" s="36"/>
      <c r="M167" s="48"/>
    </row>
    <row r="168" spans="1:13" s="11" customFormat="1" x14ac:dyDescent="0.2">
      <c r="B168" s="54">
        <v>41640</v>
      </c>
      <c r="C168" s="36">
        <v>4.5999999999999996</v>
      </c>
      <c r="D168" s="36"/>
      <c r="E168" s="36"/>
      <c r="F168" s="37"/>
      <c r="G168" s="36"/>
      <c r="H168" s="36"/>
      <c r="I168" s="36"/>
      <c r="J168" s="36"/>
      <c r="M168" s="48"/>
    </row>
    <row r="169" spans="1:13" s="11" customFormat="1" x14ac:dyDescent="0.2">
      <c r="B169" s="54">
        <v>41671</v>
      </c>
      <c r="C169" s="36">
        <v>4.5199999999999996</v>
      </c>
      <c r="D169" s="36"/>
      <c r="E169" s="36"/>
      <c r="F169" s="37"/>
      <c r="G169" s="36"/>
      <c r="H169" s="36"/>
      <c r="I169" s="36"/>
      <c r="J169" s="36"/>
      <c r="M169" s="48"/>
    </row>
    <row r="170" spans="1:13" s="11" customFormat="1" x14ac:dyDescent="0.2">
      <c r="B170" s="54">
        <v>41699</v>
      </c>
      <c r="C170" s="36">
        <v>4.3899999999999997</v>
      </c>
      <c r="D170" s="36"/>
      <c r="E170" s="36"/>
      <c r="F170" s="37"/>
      <c r="G170" s="36"/>
      <c r="H170" s="36"/>
      <c r="I170" s="36"/>
      <c r="J170" s="36"/>
      <c r="M170" s="48"/>
    </row>
    <row r="171" spans="1:13" s="11" customFormat="1" x14ac:dyDescent="0.2">
      <c r="B171" s="54">
        <v>41730</v>
      </c>
      <c r="C171" s="36">
        <v>4.2050000000000001</v>
      </c>
      <c r="D171" s="36"/>
      <c r="E171" s="36"/>
      <c r="F171" s="37"/>
      <c r="G171" s="36"/>
      <c r="H171" s="36"/>
      <c r="I171" s="36"/>
      <c r="J171" s="36"/>
      <c r="M171" s="48"/>
    </row>
    <row r="172" spans="1:13" s="11" customFormat="1" x14ac:dyDescent="0.2">
      <c r="B172" s="54">
        <v>41760</v>
      </c>
      <c r="C172" s="36">
        <v>4.2030000000000003</v>
      </c>
      <c r="D172" s="36"/>
      <c r="E172" s="36"/>
      <c r="F172" s="37"/>
      <c r="G172" s="36"/>
      <c r="H172" s="36"/>
      <c r="I172" s="36"/>
      <c r="J172" s="36"/>
      <c r="M172" s="48"/>
    </row>
    <row r="173" spans="1:13" s="11" customFormat="1" x14ac:dyDescent="0.2">
      <c r="B173" s="54">
        <v>41791</v>
      </c>
      <c r="C173" s="36">
        <v>4.2430000000000003</v>
      </c>
      <c r="D173" s="36"/>
      <c r="E173" s="36"/>
      <c r="F173" s="37"/>
      <c r="G173" s="36"/>
      <c r="H173" s="36"/>
      <c r="I173" s="36"/>
      <c r="J173" s="36"/>
      <c r="M173" s="48"/>
    </row>
    <row r="174" spans="1:13" s="11" customFormat="1" x14ac:dyDescent="0.2">
      <c r="B174" s="54">
        <v>41821</v>
      </c>
      <c r="C174" s="36">
        <v>4.2850000000000001</v>
      </c>
      <c r="D174" s="36"/>
      <c r="E174" s="36"/>
      <c r="F174" s="37"/>
      <c r="G174" s="36"/>
      <c r="H174" s="36"/>
      <c r="I174" s="36"/>
      <c r="J174" s="36"/>
      <c r="M174" s="48"/>
    </row>
    <row r="175" spans="1:13" s="11" customFormat="1" x14ac:dyDescent="0.2">
      <c r="B175" s="54">
        <v>41852</v>
      </c>
      <c r="C175" s="36">
        <v>4.327</v>
      </c>
      <c r="D175" s="36"/>
      <c r="E175" s="36"/>
      <c r="F175" s="37"/>
      <c r="G175" s="36"/>
      <c r="H175" s="36"/>
      <c r="I175" s="36"/>
      <c r="J175" s="36"/>
      <c r="M175" s="48"/>
    </row>
    <row r="176" spans="1:13" s="11" customFormat="1" x14ac:dyDescent="0.2">
      <c r="B176" s="54">
        <v>41883</v>
      </c>
      <c r="C176" s="36">
        <v>4.3099999999999996</v>
      </c>
      <c r="D176" s="36"/>
      <c r="E176" s="36"/>
      <c r="F176" s="37"/>
      <c r="G176" s="36"/>
      <c r="H176" s="36"/>
      <c r="I176" s="36"/>
      <c r="J176" s="36"/>
      <c r="M176" s="48"/>
    </row>
    <row r="177" spans="2:13" s="11" customFormat="1" x14ac:dyDescent="0.2">
      <c r="B177" s="54">
        <v>41913</v>
      </c>
      <c r="C177" s="36">
        <v>4.3230000000000004</v>
      </c>
      <c r="D177" s="36"/>
      <c r="E177" s="36"/>
      <c r="F177" s="37"/>
      <c r="G177" s="36"/>
      <c r="H177" s="36"/>
      <c r="I177" s="36"/>
      <c r="J177" s="36"/>
      <c r="M177" s="48"/>
    </row>
    <row r="178" spans="2:13" s="11" customFormat="1" x14ac:dyDescent="0.2">
      <c r="B178" s="54">
        <v>41944</v>
      </c>
      <c r="C178" s="36">
        <v>4.4749999999999996</v>
      </c>
      <c r="D178" s="36"/>
      <c r="E178" s="36"/>
      <c r="F178" s="37"/>
      <c r="G178" s="36"/>
      <c r="H178" s="36"/>
      <c r="I178" s="36"/>
      <c r="J178" s="36"/>
      <c r="M178" s="48"/>
    </row>
    <row r="179" spans="2:13" s="11" customFormat="1" x14ac:dyDescent="0.2">
      <c r="B179" s="54">
        <v>41974</v>
      </c>
      <c r="C179" s="36">
        <v>4.6349999999999998</v>
      </c>
      <c r="D179" s="36"/>
      <c r="E179" s="36"/>
      <c r="F179" s="37"/>
      <c r="G179" s="36"/>
      <c r="H179" s="36"/>
      <c r="I179" s="36"/>
      <c r="J179" s="36"/>
      <c r="M179" s="48"/>
    </row>
    <row r="180" spans="2:13" s="11" customFormat="1" x14ac:dyDescent="0.2">
      <c r="B180" s="54">
        <v>42005</v>
      </c>
      <c r="C180" s="36">
        <v>4.6974999999999998</v>
      </c>
      <c r="D180" s="36"/>
      <c r="E180" s="36"/>
      <c r="F180" s="37"/>
      <c r="G180" s="36"/>
      <c r="H180" s="36"/>
      <c r="I180" s="36"/>
      <c r="J180" s="36"/>
      <c r="M180" s="48"/>
    </row>
    <row r="181" spans="2:13" s="11" customFormat="1" x14ac:dyDescent="0.2">
      <c r="B181" s="54">
        <v>42036</v>
      </c>
      <c r="C181" s="36">
        <v>4.6174999999999997</v>
      </c>
      <c r="D181" s="36"/>
      <c r="E181" s="36"/>
      <c r="F181" s="37"/>
      <c r="G181" s="36"/>
      <c r="H181" s="36"/>
      <c r="I181" s="36"/>
      <c r="J181" s="36"/>
      <c r="M181" s="48"/>
    </row>
    <row r="182" spans="2:13" s="11" customFormat="1" x14ac:dyDescent="0.2">
      <c r="B182" s="54">
        <v>42064</v>
      </c>
      <c r="C182" s="36">
        <v>4.4874999999999998</v>
      </c>
      <c r="D182" s="36"/>
      <c r="E182" s="36"/>
      <c r="F182" s="37"/>
      <c r="G182" s="36"/>
      <c r="H182" s="36"/>
      <c r="I182" s="36"/>
      <c r="J182" s="36"/>
      <c r="M182" s="48"/>
    </row>
    <row r="183" spans="2:13" s="11" customFormat="1" x14ac:dyDescent="0.2">
      <c r="B183" s="54">
        <v>42095</v>
      </c>
      <c r="C183" s="36">
        <v>4.3025000000000002</v>
      </c>
      <c r="D183" s="36"/>
      <c r="E183" s="36"/>
      <c r="F183" s="37"/>
      <c r="G183" s="36"/>
      <c r="H183" s="36"/>
      <c r="I183" s="36"/>
      <c r="J183" s="36"/>
      <c r="M183" s="48"/>
    </row>
    <row r="184" spans="2:13" s="11" customFormat="1" x14ac:dyDescent="0.2">
      <c r="B184" s="54">
        <v>42125</v>
      </c>
      <c r="C184" s="36">
        <v>4.3005000000000004</v>
      </c>
      <c r="D184" s="36"/>
      <c r="E184" s="36"/>
      <c r="F184" s="37"/>
      <c r="G184" s="36"/>
      <c r="H184" s="36"/>
      <c r="I184" s="36"/>
      <c r="J184" s="36"/>
      <c r="M184" s="48"/>
    </row>
    <row r="185" spans="2:13" s="11" customFormat="1" x14ac:dyDescent="0.2">
      <c r="B185" s="54">
        <v>42156</v>
      </c>
      <c r="C185" s="36">
        <v>4.3404999999999996</v>
      </c>
      <c r="D185" s="36"/>
      <c r="E185" s="36"/>
      <c r="F185" s="37"/>
      <c r="G185" s="36"/>
      <c r="H185" s="36"/>
      <c r="I185" s="36"/>
      <c r="J185" s="36"/>
      <c r="M185" s="48"/>
    </row>
    <row r="186" spans="2:13" s="11" customFormat="1" x14ac:dyDescent="0.2">
      <c r="B186" s="54">
        <v>42186</v>
      </c>
      <c r="C186" s="36">
        <v>4.74</v>
      </c>
      <c r="D186" s="36"/>
      <c r="E186" s="36"/>
      <c r="F186" s="37"/>
      <c r="G186" s="36"/>
      <c r="H186" s="36"/>
      <c r="I186" s="36"/>
      <c r="J186" s="36"/>
      <c r="M186" s="48"/>
    </row>
    <row r="187" spans="2:13" s="11" customFormat="1" x14ac:dyDescent="0.2">
      <c r="B187" s="54">
        <v>42217</v>
      </c>
      <c r="C187" s="36">
        <v>4.7779999999999996</v>
      </c>
      <c r="D187" s="36"/>
      <c r="E187" s="36"/>
      <c r="F187" s="37"/>
      <c r="G187" s="36"/>
      <c r="H187" s="36"/>
      <c r="I187" s="36"/>
      <c r="J187" s="36"/>
      <c r="M187" s="48"/>
    </row>
    <row r="188" spans="2:13" s="11" customFormat="1" x14ac:dyDescent="0.2">
      <c r="B188" s="54">
        <v>42248</v>
      </c>
      <c r="C188" s="36">
        <v>4.7720000000000002</v>
      </c>
      <c r="D188" s="36"/>
      <c r="E188" s="36"/>
      <c r="F188" s="37"/>
      <c r="G188" s="36"/>
      <c r="H188" s="36"/>
      <c r="I188" s="36"/>
      <c r="J188" s="36"/>
      <c r="M188" s="48"/>
    </row>
    <row r="189" spans="2:13" s="11" customFormat="1" x14ac:dyDescent="0.2">
      <c r="B189" s="54">
        <v>42278</v>
      </c>
      <c r="C189" s="36">
        <v>4.7720000000000002</v>
      </c>
      <c r="D189" s="36"/>
      <c r="E189" s="36"/>
      <c r="F189" s="37"/>
      <c r="G189" s="36"/>
      <c r="H189" s="36"/>
      <c r="I189" s="36"/>
      <c r="J189" s="36"/>
      <c r="M189" s="48"/>
    </row>
    <row r="190" spans="2:13" s="11" customFormat="1" x14ac:dyDescent="0.2">
      <c r="B190" s="54">
        <v>42309</v>
      </c>
      <c r="C190" s="36">
        <v>4.9550000000000001</v>
      </c>
      <c r="D190" s="36"/>
      <c r="E190" s="36"/>
      <c r="F190" s="37"/>
      <c r="G190" s="36"/>
      <c r="H190" s="36"/>
      <c r="I190" s="36"/>
      <c r="J190" s="36"/>
      <c r="M190" s="48"/>
    </row>
    <row r="191" spans="2:13" s="11" customFormat="1" x14ac:dyDescent="0.2">
      <c r="B191" s="54">
        <v>42339</v>
      </c>
      <c r="C191" s="36">
        <v>5.0720000000000001</v>
      </c>
      <c r="D191" s="36"/>
      <c r="E191" s="36"/>
      <c r="F191" s="37"/>
      <c r="G191" s="36"/>
      <c r="H191" s="36"/>
      <c r="I191" s="36"/>
      <c r="J191" s="36"/>
      <c r="M191" s="48"/>
    </row>
    <row r="192" spans="2:13" s="11" customFormat="1" x14ac:dyDescent="0.2">
      <c r="B192" s="54">
        <v>42370</v>
      </c>
      <c r="C192" s="36">
        <v>5.1319999999999997</v>
      </c>
      <c r="D192" s="36"/>
      <c r="E192" s="36"/>
      <c r="F192" s="37"/>
      <c r="G192" s="36"/>
      <c r="H192" s="36"/>
      <c r="I192" s="36"/>
      <c r="J192" s="36"/>
      <c r="M192" s="48"/>
    </row>
    <row r="193" spans="2:13" s="11" customFormat="1" x14ac:dyDescent="0.2">
      <c r="B193" s="54">
        <v>42401</v>
      </c>
      <c r="C193" s="36">
        <v>5.0449999999999999</v>
      </c>
      <c r="D193" s="36"/>
      <c r="E193" s="36"/>
      <c r="F193" s="37"/>
      <c r="G193" s="36"/>
      <c r="H193" s="36"/>
      <c r="I193" s="36"/>
      <c r="J193" s="36"/>
      <c r="M193" s="48"/>
    </row>
    <row r="194" spans="2:13" s="11" customFormat="1" x14ac:dyDescent="0.2">
      <c r="B194" s="54">
        <v>42430</v>
      </c>
      <c r="C194" s="36">
        <v>4.9059999999999997</v>
      </c>
      <c r="D194" s="36"/>
      <c r="E194" s="36"/>
      <c r="F194" s="37"/>
      <c r="G194" s="36"/>
      <c r="H194" s="36"/>
      <c r="I194" s="36"/>
      <c r="J194" s="36"/>
      <c r="M194" s="48"/>
    </row>
    <row r="195" spans="2:13" s="11" customFormat="1" x14ac:dyDescent="0.2">
      <c r="B195" s="54">
        <v>42461</v>
      </c>
      <c r="C195" s="36">
        <v>4.7519999999999998</v>
      </c>
      <c r="D195" s="36"/>
      <c r="E195" s="36"/>
      <c r="F195" s="37"/>
      <c r="G195" s="36"/>
      <c r="H195" s="36"/>
      <c r="I195" s="36"/>
      <c r="J195" s="36"/>
      <c r="M195" s="48"/>
    </row>
    <row r="196" spans="2:13" s="11" customFormat="1" x14ac:dyDescent="0.2">
      <c r="B196" s="54">
        <v>42491</v>
      </c>
      <c r="C196" s="36">
        <v>4.7670000000000003</v>
      </c>
      <c r="D196" s="36"/>
      <c r="E196" s="36"/>
      <c r="F196" s="37"/>
      <c r="G196" s="36"/>
      <c r="H196" s="36"/>
      <c r="I196" s="36"/>
      <c r="J196" s="36"/>
      <c r="M196" s="48"/>
    </row>
    <row r="197" spans="2:13" s="11" customFormat="1" x14ac:dyDescent="0.2">
      <c r="B197" s="54">
        <v>42522</v>
      </c>
      <c r="C197" s="36">
        <v>4.8049999999999997</v>
      </c>
      <c r="D197" s="36"/>
      <c r="E197" s="36"/>
      <c r="F197" s="37"/>
      <c r="G197" s="36"/>
      <c r="H197" s="36"/>
      <c r="I197" s="36"/>
      <c r="J197" s="36"/>
      <c r="M197" s="48"/>
    </row>
    <row r="198" spans="2:13" s="11" customFormat="1" x14ac:dyDescent="0.2">
      <c r="B198" s="54">
        <v>42552</v>
      </c>
      <c r="C198" s="36">
        <v>4.8499999999999996</v>
      </c>
      <c r="D198" s="36"/>
      <c r="E198" s="36"/>
      <c r="F198" s="37"/>
      <c r="G198" s="36"/>
      <c r="H198" s="36"/>
      <c r="I198" s="36"/>
      <c r="J198" s="36"/>
      <c r="M198" s="48"/>
    </row>
    <row r="199" spans="2:13" s="11" customFormat="1" x14ac:dyDescent="0.2">
      <c r="B199" s="54">
        <v>42583</v>
      </c>
      <c r="C199" s="36">
        <v>4.8879999999999999</v>
      </c>
      <c r="D199" s="36"/>
      <c r="E199" s="36"/>
      <c r="F199" s="37"/>
      <c r="G199" s="36"/>
      <c r="H199" s="36"/>
      <c r="I199" s="36"/>
      <c r="J199" s="36"/>
      <c r="M199" s="48"/>
    </row>
    <row r="200" spans="2:13" s="11" customFormat="1" x14ac:dyDescent="0.2">
      <c r="B200" s="54">
        <v>42614</v>
      </c>
      <c r="C200" s="36">
        <v>4.8819999999999997</v>
      </c>
      <c r="D200" s="36"/>
      <c r="E200" s="36"/>
      <c r="F200" s="37"/>
      <c r="G200" s="36"/>
      <c r="H200" s="36"/>
      <c r="I200" s="36"/>
      <c r="J200" s="36"/>
      <c r="M200" s="48"/>
    </row>
    <row r="201" spans="2:13" s="11" customFormat="1" x14ac:dyDescent="0.2">
      <c r="B201" s="54">
        <v>42644</v>
      </c>
      <c r="C201" s="36">
        <v>4.8819999999999997</v>
      </c>
      <c r="D201" s="36"/>
      <c r="E201" s="36"/>
      <c r="F201" s="37"/>
      <c r="G201" s="36"/>
      <c r="H201" s="36"/>
      <c r="I201" s="36"/>
      <c r="J201" s="36"/>
      <c r="M201" s="48"/>
    </row>
    <row r="202" spans="2:13" s="11" customFormat="1" x14ac:dyDescent="0.2">
      <c r="B202" s="54">
        <v>42675</v>
      </c>
      <c r="C202" s="36">
        <v>5.0650000000000004</v>
      </c>
      <c r="D202" s="36"/>
      <c r="E202" s="36"/>
      <c r="F202" s="37"/>
      <c r="G202" s="36"/>
      <c r="H202" s="36"/>
      <c r="I202" s="36"/>
      <c r="J202" s="36"/>
      <c r="M202" s="48"/>
    </row>
    <row r="203" spans="2:13" s="11" customFormat="1" x14ac:dyDescent="0.2">
      <c r="B203" s="54">
        <v>42705</v>
      </c>
      <c r="C203" s="36">
        <v>5.1820000000000004</v>
      </c>
      <c r="D203" s="36"/>
      <c r="E203" s="36"/>
      <c r="F203" s="37"/>
      <c r="G203" s="36"/>
      <c r="H203" s="36"/>
      <c r="I203" s="36"/>
      <c r="J203" s="36"/>
      <c r="M203" s="48"/>
    </row>
    <row r="204" spans="2:13" s="11" customFormat="1" x14ac:dyDescent="0.2">
      <c r="B204" s="54">
        <v>42736</v>
      </c>
      <c r="C204" s="36">
        <v>5.242</v>
      </c>
      <c r="D204" s="36"/>
      <c r="E204" s="36"/>
      <c r="F204" s="37"/>
      <c r="G204" s="36"/>
      <c r="H204" s="36"/>
      <c r="I204" s="36"/>
      <c r="J204" s="36"/>
      <c r="M204" s="48"/>
    </row>
    <row r="205" spans="2:13" s="11" customFormat="1" x14ac:dyDescent="0.2">
      <c r="B205" s="54">
        <v>42767</v>
      </c>
      <c r="C205" s="36">
        <v>5.1550000000000002</v>
      </c>
      <c r="D205" s="36"/>
      <c r="E205" s="36"/>
      <c r="F205" s="37"/>
      <c r="G205" s="36"/>
      <c r="H205" s="36"/>
      <c r="I205" s="36"/>
      <c r="J205" s="36"/>
      <c r="M205" s="48"/>
    </row>
    <row r="206" spans="2:13" s="11" customFormat="1" x14ac:dyDescent="0.2">
      <c r="B206" s="54">
        <v>42795</v>
      </c>
      <c r="C206" s="36">
        <v>5.016</v>
      </c>
      <c r="D206" s="36"/>
      <c r="E206" s="36"/>
      <c r="F206" s="37"/>
      <c r="G206" s="36"/>
      <c r="H206" s="36"/>
      <c r="I206" s="36"/>
      <c r="J206" s="36"/>
      <c r="M206" s="48"/>
    </row>
    <row r="207" spans="2:13" s="11" customFormat="1" x14ac:dyDescent="0.2">
      <c r="B207" s="54">
        <v>42826</v>
      </c>
      <c r="C207" s="36">
        <v>4.8620000000000001</v>
      </c>
      <c r="D207" s="36"/>
      <c r="E207" s="36"/>
      <c r="F207" s="37"/>
      <c r="G207" s="36"/>
      <c r="H207" s="36"/>
      <c r="I207" s="36"/>
      <c r="J207" s="36"/>
      <c r="M207" s="48"/>
    </row>
    <row r="208" spans="2:13" s="11" customFormat="1" x14ac:dyDescent="0.2">
      <c r="B208" s="54">
        <v>42856</v>
      </c>
      <c r="C208" s="36">
        <v>4.8769999999999998</v>
      </c>
      <c r="D208" s="36"/>
      <c r="E208" s="36"/>
      <c r="F208" s="37"/>
      <c r="G208" s="36"/>
      <c r="H208" s="36"/>
      <c r="I208" s="36"/>
      <c r="J208" s="36"/>
      <c r="M208" s="48"/>
    </row>
    <row r="209" spans="2:13" s="11" customFormat="1" x14ac:dyDescent="0.2">
      <c r="B209" s="54">
        <v>42887</v>
      </c>
      <c r="C209" s="36">
        <v>4.915</v>
      </c>
      <c r="D209" s="36"/>
      <c r="E209" s="36"/>
      <c r="F209" s="37"/>
      <c r="G209" s="36"/>
      <c r="H209" s="36"/>
      <c r="I209" s="36"/>
      <c r="J209" s="36"/>
      <c r="M209" s="48"/>
    </row>
    <row r="210" spans="2:13" s="11" customFormat="1" x14ac:dyDescent="0.2">
      <c r="B210" s="54">
        <v>42917</v>
      </c>
      <c r="C210" s="36">
        <v>4.96</v>
      </c>
      <c r="D210" s="36"/>
      <c r="E210" s="36"/>
      <c r="F210" s="37"/>
      <c r="G210" s="36"/>
      <c r="H210" s="36"/>
      <c r="I210" s="36"/>
      <c r="J210" s="36"/>
      <c r="M210" s="48"/>
    </row>
    <row r="211" spans="2:13" s="11" customFormat="1" x14ac:dyDescent="0.2">
      <c r="B211" s="54">
        <v>42948</v>
      </c>
      <c r="C211" s="36">
        <v>4.9980000000000002</v>
      </c>
      <c r="D211" s="36"/>
      <c r="E211" s="36"/>
      <c r="F211" s="37"/>
      <c r="G211" s="36"/>
      <c r="H211" s="36"/>
      <c r="I211" s="36"/>
      <c r="J211" s="36"/>
      <c r="M211" s="48"/>
    </row>
    <row r="212" spans="2:13" s="11" customFormat="1" x14ac:dyDescent="0.2">
      <c r="B212" s="54">
        <v>42979</v>
      </c>
      <c r="C212" s="36">
        <v>4.992</v>
      </c>
      <c r="D212" s="36"/>
      <c r="E212" s="36"/>
      <c r="F212" s="37"/>
      <c r="G212" s="36"/>
      <c r="H212" s="36"/>
      <c r="I212" s="36"/>
      <c r="J212" s="36"/>
      <c r="M212" s="48"/>
    </row>
    <row r="213" spans="2:13" s="11" customFormat="1" x14ac:dyDescent="0.2">
      <c r="B213" s="54">
        <v>43009</v>
      </c>
      <c r="C213" s="36">
        <v>4.992</v>
      </c>
      <c r="D213" s="36"/>
      <c r="E213" s="36"/>
      <c r="F213" s="37"/>
      <c r="G213" s="36"/>
      <c r="H213" s="36"/>
      <c r="I213" s="36"/>
      <c r="J213" s="36"/>
      <c r="M213" s="48"/>
    </row>
    <row r="214" spans="2:13" s="11" customFormat="1" x14ac:dyDescent="0.2">
      <c r="B214" s="54">
        <v>43040</v>
      </c>
      <c r="C214" s="36">
        <v>5.1749999999999998</v>
      </c>
      <c r="D214" s="36"/>
      <c r="E214" s="36"/>
      <c r="F214" s="37"/>
      <c r="G214" s="36"/>
      <c r="H214" s="36"/>
      <c r="I214" s="36"/>
      <c r="J214" s="36"/>
      <c r="M214" s="48"/>
    </row>
    <row r="215" spans="2:13" s="11" customFormat="1" x14ac:dyDescent="0.2">
      <c r="B215" s="54">
        <v>43070</v>
      </c>
      <c r="C215" s="36">
        <v>5.2919999999999998</v>
      </c>
      <c r="D215" s="36"/>
      <c r="E215" s="36"/>
      <c r="F215" s="37"/>
      <c r="G215" s="36"/>
      <c r="H215" s="36"/>
      <c r="I215" s="36"/>
      <c r="J215" s="36"/>
      <c r="M215" s="48"/>
    </row>
    <row r="216" spans="2:13" s="11" customFormat="1" x14ac:dyDescent="0.2">
      <c r="B216" s="54">
        <v>43101</v>
      </c>
      <c r="C216" s="36">
        <v>5.3520000000000003</v>
      </c>
      <c r="D216" s="36"/>
      <c r="E216" s="36"/>
      <c r="F216" s="37"/>
      <c r="G216" s="36"/>
      <c r="H216" s="36"/>
      <c r="I216" s="36"/>
      <c r="J216" s="36"/>
      <c r="M216" s="48"/>
    </row>
    <row r="217" spans="2:13" s="11" customFormat="1" x14ac:dyDescent="0.2">
      <c r="B217" s="54">
        <v>43132</v>
      </c>
      <c r="C217" s="36">
        <v>5.2649999999999997</v>
      </c>
      <c r="D217" s="36"/>
      <c r="E217" s="36"/>
      <c r="F217" s="37"/>
      <c r="G217" s="36"/>
      <c r="H217" s="36"/>
      <c r="I217" s="36"/>
      <c r="J217" s="36"/>
      <c r="M217" s="48"/>
    </row>
    <row r="218" spans="2:13" s="11" customFormat="1" x14ac:dyDescent="0.2">
      <c r="B218" s="54">
        <v>43160</v>
      </c>
      <c r="C218" s="36">
        <v>5.1260000000000003</v>
      </c>
      <c r="D218" s="36"/>
      <c r="E218" s="36"/>
      <c r="F218" s="37"/>
      <c r="G218" s="36"/>
      <c r="H218" s="36"/>
      <c r="I218" s="36"/>
      <c r="J218" s="36"/>
      <c r="M218" s="48"/>
    </row>
    <row r="219" spans="2:13" s="11" customFormat="1" x14ac:dyDescent="0.2">
      <c r="B219" s="54">
        <v>43191</v>
      </c>
      <c r="C219" s="36">
        <v>4.9720000000000004</v>
      </c>
      <c r="D219" s="36"/>
      <c r="E219" s="36"/>
      <c r="F219" s="37"/>
      <c r="G219" s="36"/>
      <c r="H219" s="36"/>
      <c r="I219" s="36"/>
      <c r="J219" s="36"/>
      <c r="M219" s="48"/>
    </row>
    <row r="220" spans="2:13" s="11" customFormat="1" x14ac:dyDescent="0.2">
      <c r="B220" s="54">
        <v>43221</v>
      </c>
      <c r="C220" s="36">
        <v>4.9870000000000001</v>
      </c>
      <c r="D220" s="36"/>
      <c r="E220" s="36"/>
      <c r="F220" s="37"/>
      <c r="G220" s="36"/>
      <c r="H220" s="36"/>
      <c r="I220" s="36"/>
      <c r="J220" s="36"/>
      <c r="M220" s="48"/>
    </row>
    <row r="221" spans="2:13" s="11" customFormat="1" x14ac:dyDescent="0.2">
      <c r="B221" s="54">
        <v>43252</v>
      </c>
      <c r="C221" s="36">
        <v>5.0250000000000004</v>
      </c>
      <c r="D221" s="36"/>
      <c r="E221" s="36"/>
      <c r="F221" s="37"/>
      <c r="G221" s="36"/>
      <c r="H221" s="36"/>
      <c r="I221" s="36"/>
      <c r="J221" s="36"/>
      <c r="M221" s="48"/>
    </row>
    <row r="222" spans="2:13" s="11" customFormat="1" x14ac:dyDescent="0.2">
      <c r="B222" s="54">
        <v>43282</v>
      </c>
      <c r="C222" s="36">
        <v>5.07</v>
      </c>
      <c r="D222" s="36"/>
      <c r="E222" s="36"/>
      <c r="F222" s="37"/>
      <c r="G222" s="36"/>
      <c r="H222" s="36"/>
      <c r="I222" s="36"/>
      <c r="J222" s="36"/>
      <c r="M222" s="48"/>
    </row>
    <row r="223" spans="2:13" s="11" customFormat="1" x14ac:dyDescent="0.2">
      <c r="B223" s="54">
        <v>43313</v>
      </c>
      <c r="C223" s="36">
        <v>5.1079999999999997</v>
      </c>
      <c r="D223" s="36"/>
      <c r="E223" s="36"/>
      <c r="F223" s="37"/>
      <c r="G223" s="36"/>
      <c r="H223" s="36"/>
      <c r="I223" s="36"/>
      <c r="J223" s="36"/>
      <c r="M223" s="48"/>
    </row>
    <row r="224" spans="2:13" s="11" customFormat="1" x14ac:dyDescent="0.2">
      <c r="B224" s="54">
        <v>43344</v>
      </c>
      <c r="C224" s="36">
        <v>5.1020000000000003</v>
      </c>
      <c r="D224" s="36"/>
      <c r="E224" s="36"/>
      <c r="F224" s="37"/>
      <c r="G224" s="36"/>
      <c r="H224" s="36"/>
      <c r="I224" s="36"/>
      <c r="J224" s="36"/>
      <c r="M224" s="48"/>
    </row>
    <row r="225" spans="2:13" s="11" customFormat="1" x14ac:dyDescent="0.2">
      <c r="B225" s="54">
        <v>43374</v>
      </c>
      <c r="C225" s="36">
        <v>5.1020000000000003</v>
      </c>
      <c r="D225" s="36"/>
      <c r="E225" s="36"/>
      <c r="F225" s="37"/>
      <c r="G225" s="36"/>
      <c r="H225" s="36"/>
      <c r="I225" s="36"/>
      <c r="J225" s="36"/>
      <c r="M225" s="48"/>
    </row>
    <row r="226" spans="2:13" s="11" customFormat="1" x14ac:dyDescent="0.2">
      <c r="B226" s="54">
        <v>43405</v>
      </c>
      <c r="C226" s="36">
        <v>5.2850000000000001</v>
      </c>
      <c r="D226" s="36"/>
      <c r="E226" s="36"/>
      <c r="F226" s="37"/>
      <c r="G226" s="36"/>
      <c r="H226" s="36"/>
      <c r="I226" s="36"/>
      <c r="J226" s="36"/>
      <c r="M226" s="48"/>
    </row>
    <row r="227" spans="2:13" s="11" customFormat="1" x14ac:dyDescent="0.2">
      <c r="B227" s="54">
        <v>43435</v>
      </c>
      <c r="C227" s="36">
        <v>5.4020000000000001</v>
      </c>
      <c r="D227" s="36"/>
      <c r="E227" s="36"/>
      <c r="F227" s="37"/>
      <c r="G227" s="36"/>
      <c r="H227" s="36"/>
      <c r="I227" s="36"/>
      <c r="J227" s="36"/>
      <c r="M227" s="48"/>
    </row>
    <row r="228" spans="2:13" s="11" customFormat="1" x14ac:dyDescent="0.2">
      <c r="B228" s="54">
        <v>43466</v>
      </c>
      <c r="C228" s="36">
        <v>5.4619999999999997</v>
      </c>
      <c r="D228" s="36"/>
      <c r="E228" s="36"/>
      <c r="F228" s="37"/>
      <c r="G228" s="36"/>
      <c r="H228" s="36"/>
      <c r="I228" s="36"/>
      <c r="J228" s="36"/>
      <c r="M228" s="48"/>
    </row>
    <row r="229" spans="2:13" s="11" customFormat="1" x14ac:dyDescent="0.2">
      <c r="B229" s="54">
        <v>43497</v>
      </c>
      <c r="C229" s="36">
        <v>5.375</v>
      </c>
      <c r="D229" s="36"/>
      <c r="E229" s="36"/>
      <c r="F229" s="37"/>
      <c r="G229" s="36"/>
      <c r="H229" s="36"/>
      <c r="I229" s="36"/>
      <c r="J229" s="36"/>
      <c r="M229" s="48"/>
    </row>
    <row r="230" spans="2:13" s="11" customFormat="1" x14ac:dyDescent="0.2">
      <c r="B230" s="54">
        <v>43525</v>
      </c>
      <c r="C230" s="36">
        <v>5.2359999999999998</v>
      </c>
      <c r="D230" s="36"/>
      <c r="E230" s="36"/>
      <c r="F230" s="37"/>
      <c r="G230" s="36"/>
      <c r="H230" s="36"/>
      <c r="I230" s="36"/>
      <c r="J230" s="36"/>
      <c r="M230" s="48"/>
    </row>
    <row r="231" spans="2:13" s="11" customFormat="1" x14ac:dyDescent="0.2">
      <c r="B231" s="54">
        <v>43556</v>
      </c>
      <c r="C231" s="36">
        <v>5.0819999999999999</v>
      </c>
      <c r="D231" s="36"/>
      <c r="E231" s="36"/>
      <c r="F231" s="37"/>
      <c r="G231" s="36"/>
      <c r="H231" s="36"/>
      <c r="I231" s="36"/>
      <c r="J231" s="36"/>
      <c r="M231" s="48"/>
    </row>
    <row r="232" spans="2:13" s="11" customFormat="1" x14ac:dyDescent="0.2">
      <c r="B232" s="54">
        <v>43586</v>
      </c>
      <c r="C232" s="36">
        <v>5.0970000000000004</v>
      </c>
      <c r="D232" s="36"/>
      <c r="E232" s="36"/>
      <c r="F232" s="37"/>
      <c r="G232" s="36"/>
      <c r="H232" s="36"/>
      <c r="I232" s="36"/>
      <c r="J232" s="36"/>
      <c r="M232" s="48"/>
    </row>
    <row r="233" spans="2:13" s="11" customFormat="1" x14ac:dyDescent="0.2">
      <c r="B233" s="54">
        <v>43617</v>
      </c>
      <c r="C233" s="36">
        <v>5.1349999999999998</v>
      </c>
      <c r="D233" s="36"/>
      <c r="E233" s="36"/>
      <c r="F233" s="37"/>
      <c r="G233" s="36"/>
      <c r="H233" s="36"/>
      <c r="I233" s="36"/>
      <c r="J233" s="36"/>
      <c r="M233" s="48"/>
    </row>
    <row r="234" spans="2:13" s="11" customFormat="1" x14ac:dyDescent="0.2">
      <c r="B234" s="54">
        <v>43647</v>
      </c>
      <c r="C234" s="36">
        <v>5.18</v>
      </c>
      <c r="D234" s="36"/>
      <c r="E234" s="36"/>
      <c r="F234" s="37"/>
      <c r="G234" s="36"/>
      <c r="H234" s="36"/>
      <c r="I234" s="36"/>
      <c r="J234" s="36"/>
      <c r="M234" s="48"/>
    </row>
    <row r="235" spans="2:13" s="11" customFormat="1" x14ac:dyDescent="0.2">
      <c r="B235" s="54">
        <v>43678</v>
      </c>
      <c r="C235" s="36">
        <v>5.218</v>
      </c>
      <c r="D235" s="36"/>
      <c r="E235" s="36"/>
      <c r="F235" s="37"/>
      <c r="G235" s="36"/>
      <c r="H235" s="36"/>
      <c r="I235" s="36"/>
      <c r="J235" s="36"/>
      <c r="M235" s="48"/>
    </row>
    <row r="236" spans="2:13" s="11" customFormat="1" x14ac:dyDescent="0.2">
      <c r="B236" s="54">
        <v>43709</v>
      </c>
      <c r="C236" s="36">
        <v>5.2119999999999997</v>
      </c>
      <c r="D236" s="36"/>
      <c r="E236" s="36"/>
      <c r="F236" s="37"/>
      <c r="G236" s="36"/>
      <c r="H236" s="36"/>
      <c r="I236" s="36"/>
      <c r="J236" s="36"/>
      <c r="M236" s="48"/>
    </row>
    <row r="237" spans="2:13" s="11" customFormat="1" x14ac:dyDescent="0.2">
      <c r="B237" s="54">
        <v>43739</v>
      </c>
      <c r="C237" s="36">
        <v>5.2119999999999997</v>
      </c>
      <c r="D237" s="36"/>
      <c r="E237" s="36"/>
      <c r="F237" s="37"/>
      <c r="G237" s="36"/>
      <c r="H237" s="36"/>
      <c r="I237" s="36"/>
      <c r="J237" s="36"/>
      <c r="M237" s="48"/>
    </row>
    <row r="238" spans="2:13" s="11" customFormat="1" x14ac:dyDescent="0.2">
      <c r="B238" s="54">
        <v>43770</v>
      </c>
      <c r="C238" s="36">
        <v>5.3949999999999996</v>
      </c>
      <c r="D238" s="36"/>
      <c r="E238" s="36"/>
      <c r="F238" s="37"/>
      <c r="G238" s="36"/>
      <c r="H238" s="36"/>
      <c r="I238" s="36"/>
      <c r="J238" s="36"/>
      <c r="M238" s="48"/>
    </row>
    <row r="239" spans="2:13" s="11" customFormat="1" x14ac:dyDescent="0.2">
      <c r="B239" s="54">
        <v>43800</v>
      </c>
      <c r="C239" s="36">
        <v>5.5119999999999996</v>
      </c>
      <c r="D239" s="36"/>
      <c r="E239" s="36"/>
      <c r="F239" s="37"/>
      <c r="G239" s="36"/>
      <c r="H239" s="36"/>
      <c r="I239" s="36"/>
      <c r="J239" s="36"/>
      <c r="M239" s="48"/>
    </row>
    <row r="240" spans="2:13" s="11" customFormat="1" x14ac:dyDescent="0.2">
      <c r="B240" s="54">
        <v>43831</v>
      </c>
      <c r="C240" s="36">
        <v>5.5720000000000001</v>
      </c>
      <c r="D240" s="36"/>
      <c r="E240" s="36"/>
      <c r="F240" s="37"/>
      <c r="G240" s="36"/>
      <c r="H240" s="36"/>
      <c r="I240" s="36"/>
      <c r="J240" s="36"/>
      <c r="M240" s="48"/>
    </row>
    <row r="241" spans="2:13" s="11" customFormat="1" x14ac:dyDescent="0.2">
      <c r="B241" s="54">
        <v>43862</v>
      </c>
      <c r="C241" s="36">
        <v>5.4850000000000003</v>
      </c>
      <c r="D241" s="36"/>
      <c r="E241" s="36"/>
      <c r="F241" s="37"/>
      <c r="G241" s="36"/>
      <c r="H241" s="36"/>
      <c r="I241" s="36"/>
      <c r="J241" s="36"/>
      <c r="M241" s="48"/>
    </row>
    <row r="242" spans="2:13" s="11" customFormat="1" x14ac:dyDescent="0.2">
      <c r="B242" s="54">
        <v>43891</v>
      </c>
      <c r="C242" s="36">
        <v>5.3460000000000001</v>
      </c>
      <c r="D242" s="36"/>
      <c r="E242" s="36"/>
      <c r="F242" s="37"/>
      <c r="G242" s="36"/>
      <c r="H242" s="36"/>
      <c r="I242" s="36"/>
      <c r="J242" s="36"/>
      <c r="M242" s="48"/>
    </row>
    <row r="243" spans="2:13" s="11" customFormat="1" x14ac:dyDescent="0.2">
      <c r="B243" s="54">
        <v>43922</v>
      </c>
      <c r="C243" s="36">
        <v>5.1920000000000002</v>
      </c>
      <c r="D243" s="36"/>
      <c r="E243" s="36"/>
      <c r="F243" s="37"/>
      <c r="G243" s="36"/>
      <c r="H243" s="36"/>
      <c r="I243" s="36"/>
      <c r="J243" s="36"/>
      <c r="M243" s="48"/>
    </row>
    <row r="244" spans="2:13" s="11" customFormat="1" x14ac:dyDescent="0.2">
      <c r="B244" s="54">
        <v>43952</v>
      </c>
      <c r="C244" s="36">
        <v>5.2069999999999999</v>
      </c>
      <c r="D244" s="36"/>
      <c r="E244" s="36"/>
      <c r="F244" s="37"/>
      <c r="G244" s="36"/>
      <c r="H244" s="36"/>
      <c r="I244" s="36"/>
      <c r="J244" s="36"/>
      <c r="M244" s="48"/>
    </row>
    <row r="245" spans="2:13" s="11" customFormat="1" x14ac:dyDescent="0.2">
      <c r="B245" s="54">
        <v>43983</v>
      </c>
      <c r="C245" s="36">
        <v>5.2450000000000001</v>
      </c>
      <c r="D245" s="36"/>
      <c r="E245" s="36"/>
      <c r="F245" s="37"/>
      <c r="G245" s="36"/>
      <c r="H245" s="36"/>
      <c r="I245" s="36"/>
      <c r="J245" s="36"/>
      <c r="M245" s="48"/>
    </row>
    <row r="246" spans="2:13" s="11" customFormat="1" x14ac:dyDescent="0.2">
      <c r="B246" s="54">
        <v>44013</v>
      </c>
      <c r="C246" s="36">
        <v>5.29</v>
      </c>
      <c r="D246" s="36"/>
      <c r="E246" s="36"/>
      <c r="F246" s="37"/>
      <c r="G246" s="36"/>
      <c r="H246" s="36"/>
      <c r="I246" s="36"/>
      <c r="J246" s="36"/>
      <c r="M246" s="48"/>
    </row>
    <row r="247" spans="2:13" s="11" customFormat="1" x14ac:dyDescent="0.2">
      <c r="B247" s="54">
        <v>44044</v>
      </c>
      <c r="C247" s="36">
        <v>5.3280000000000003</v>
      </c>
      <c r="D247" s="36"/>
      <c r="E247" s="36"/>
      <c r="F247" s="37"/>
      <c r="G247" s="36"/>
      <c r="H247" s="36"/>
      <c r="I247" s="36"/>
      <c r="J247" s="36"/>
      <c r="M247" s="48"/>
    </row>
    <row r="248" spans="2:13" s="11" customFormat="1" x14ac:dyDescent="0.2">
      <c r="B248" s="54">
        <v>44075</v>
      </c>
      <c r="C248" s="36">
        <v>5.3220000000000001</v>
      </c>
      <c r="D248" s="36"/>
      <c r="E248" s="36"/>
      <c r="F248" s="37"/>
      <c r="G248" s="36"/>
      <c r="H248" s="36"/>
      <c r="I248" s="36"/>
      <c r="J248" s="36"/>
      <c r="M248" s="48"/>
    </row>
    <row r="249" spans="2:13" s="11" customFormat="1" x14ac:dyDescent="0.2">
      <c r="B249" s="54">
        <v>44105</v>
      </c>
      <c r="C249" s="36">
        <v>5.3220000000000001</v>
      </c>
      <c r="D249" s="36"/>
      <c r="E249" s="36"/>
      <c r="F249" s="37"/>
      <c r="G249" s="36"/>
      <c r="H249" s="36"/>
      <c r="I249" s="36"/>
      <c r="J249" s="36"/>
      <c r="M249" s="48"/>
    </row>
    <row r="250" spans="2:13" s="11" customFormat="1" x14ac:dyDescent="0.2">
      <c r="B250" s="54">
        <v>44136</v>
      </c>
      <c r="C250" s="36">
        <v>5.5049999999999999</v>
      </c>
      <c r="D250" s="36"/>
      <c r="E250" s="36"/>
      <c r="F250" s="37"/>
      <c r="G250" s="36"/>
      <c r="H250" s="36"/>
      <c r="I250" s="36"/>
      <c r="J250" s="36"/>
      <c r="M250" s="48"/>
    </row>
    <row r="251" spans="2:13" s="11" customFormat="1" x14ac:dyDescent="0.2">
      <c r="B251" s="54">
        <v>44166</v>
      </c>
      <c r="C251" s="36">
        <v>5.6219999999999999</v>
      </c>
      <c r="D251" s="36"/>
      <c r="E251" s="36"/>
      <c r="F251" s="37"/>
      <c r="G251" s="36"/>
      <c r="H251" s="36"/>
      <c r="I251" s="36"/>
      <c r="J251" s="36"/>
      <c r="M251" s="48"/>
    </row>
    <row r="252" spans="2:13" s="11" customFormat="1" x14ac:dyDescent="0.2">
      <c r="B252" s="54">
        <v>44197</v>
      </c>
      <c r="C252" s="36">
        <v>5.6820000000000004</v>
      </c>
      <c r="D252" s="36"/>
      <c r="E252" s="36"/>
      <c r="F252" s="37"/>
      <c r="G252" s="36"/>
      <c r="H252" s="36"/>
      <c r="I252" s="36"/>
      <c r="J252" s="36"/>
      <c r="M252" s="48"/>
    </row>
    <row r="253" spans="2:13" s="11" customFormat="1" x14ac:dyDescent="0.2">
      <c r="B253" s="54">
        <v>44228</v>
      </c>
      <c r="C253" s="36">
        <v>5.5949999999999998</v>
      </c>
      <c r="D253" s="36"/>
      <c r="E253" s="36"/>
      <c r="F253" s="37"/>
      <c r="G253" s="36"/>
      <c r="H253" s="36"/>
      <c r="I253" s="36"/>
      <c r="J253" s="36"/>
      <c r="M253" s="48"/>
    </row>
    <row r="254" spans="2:13" s="11" customFormat="1" x14ac:dyDescent="0.2">
      <c r="B254" s="54">
        <v>44256</v>
      </c>
      <c r="C254" s="36">
        <v>5.4560000000000004</v>
      </c>
      <c r="D254" s="36"/>
      <c r="E254" s="36"/>
      <c r="F254" s="37"/>
      <c r="G254" s="36"/>
      <c r="H254" s="36"/>
      <c r="I254" s="36"/>
      <c r="J254" s="36"/>
      <c r="M254" s="48"/>
    </row>
    <row r="255" spans="2:13" s="11" customFormat="1" x14ac:dyDescent="0.2">
      <c r="B255" s="54">
        <v>44287</v>
      </c>
      <c r="C255" s="36">
        <v>5.3019999999999996</v>
      </c>
      <c r="D255" s="36"/>
      <c r="E255" s="36"/>
      <c r="F255" s="37"/>
      <c r="G255" s="36"/>
      <c r="H255" s="36"/>
      <c r="I255" s="36"/>
      <c r="J255" s="36"/>
      <c r="M255" s="48"/>
    </row>
    <row r="256" spans="2:13" s="11" customFormat="1" x14ac:dyDescent="0.2">
      <c r="B256" s="54">
        <v>44317</v>
      </c>
      <c r="C256" s="36">
        <v>5.3170000000000002</v>
      </c>
      <c r="D256" s="36"/>
      <c r="E256" s="36"/>
      <c r="F256" s="37"/>
      <c r="G256" s="36"/>
      <c r="H256" s="36"/>
      <c r="I256" s="36"/>
      <c r="J256" s="36"/>
      <c r="M256" s="48"/>
    </row>
    <row r="257" spans="2:13" s="11" customFormat="1" x14ac:dyDescent="0.2">
      <c r="B257" s="54">
        <v>44348</v>
      </c>
      <c r="C257" s="36">
        <v>5.3550000000000004</v>
      </c>
      <c r="D257" s="36"/>
      <c r="E257" s="36"/>
      <c r="F257" s="37"/>
      <c r="G257" s="36"/>
      <c r="H257" s="36"/>
      <c r="I257" s="36"/>
      <c r="J257" s="36"/>
      <c r="M257" s="48"/>
    </row>
    <row r="258" spans="2:13" s="11" customFormat="1" x14ac:dyDescent="0.2">
      <c r="B258" s="54">
        <v>44378</v>
      </c>
      <c r="C258" s="36">
        <v>5.4</v>
      </c>
      <c r="D258" s="36"/>
      <c r="E258" s="36"/>
      <c r="F258" s="37"/>
      <c r="G258" s="36"/>
      <c r="H258" s="36"/>
      <c r="I258" s="36"/>
      <c r="J258" s="36"/>
      <c r="M258" s="48"/>
    </row>
    <row r="259" spans="2:13" s="11" customFormat="1" x14ac:dyDescent="0.2">
      <c r="B259" s="54">
        <v>44409</v>
      </c>
      <c r="C259" s="36">
        <v>5.4379999999999997</v>
      </c>
      <c r="D259" s="36"/>
      <c r="E259" s="36"/>
      <c r="F259" s="37"/>
      <c r="G259" s="36"/>
      <c r="H259" s="36"/>
      <c r="I259" s="36"/>
      <c r="J259" s="36"/>
      <c r="M259" s="48"/>
    </row>
    <row r="260" spans="2:13" s="11" customFormat="1" x14ac:dyDescent="0.2">
      <c r="B260" s="54">
        <v>44440</v>
      </c>
      <c r="C260" s="36">
        <v>5.4320000000000004</v>
      </c>
      <c r="D260" s="36"/>
      <c r="E260" s="36"/>
      <c r="F260" s="37"/>
      <c r="G260" s="36"/>
      <c r="H260" s="36"/>
      <c r="I260" s="36"/>
      <c r="J260" s="36"/>
      <c r="M260" s="48"/>
    </row>
    <row r="261" spans="2:13" s="11" customFormat="1" x14ac:dyDescent="0.2">
      <c r="B261" s="54">
        <v>44470</v>
      </c>
      <c r="C261" s="36">
        <v>5.4320000000000004</v>
      </c>
      <c r="D261" s="36"/>
      <c r="E261" s="36"/>
      <c r="F261" s="37"/>
      <c r="G261" s="36"/>
      <c r="H261" s="36"/>
      <c r="I261" s="36"/>
      <c r="J261" s="36"/>
      <c r="M261" s="48"/>
    </row>
    <row r="262" spans="2:13" s="11" customFormat="1" x14ac:dyDescent="0.2">
      <c r="B262" s="54">
        <v>44501</v>
      </c>
      <c r="C262" s="36">
        <v>5.6150000000000002</v>
      </c>
      <c r="D262" s="36"/>
      <c r="E262" s="36"/>
      <c r="F262" s="37"/>
      <c r="G262" s="36"/>
      <c r="H262" s="36"/>
      <c r="I262" s="36"/>
      <c r="J262" s="36"/>
      <c r="M262" s="48"/>
    </row>
    <row r="263" spans="2:13" s="11" customFormat="1" x14ac:dyDescent="0.2">
      <c r="B263" s="54">
        <v>44531</v>
      </c>
      <c r="C263" s="36">
        <v>5.7320000000000002</v>
      </c>
      <c r="D263" s="36"/>
      <c r="E263" s="36"/>
      <c r="F263" s="37"/>
      <c r="G263" s="36"/>
      <c r="H263" s="36"/>
      <c r="I263" s="36"/>
      <c r="J263" s="36"/>
      <c r="M263" s="48"/>
    </row>
    <row r="264" spans="2:13" s="11" customFormat="1" x14ac:dyDescent="0.2">
      <c r="B264" s="54">
        <v>44562</v>
      </c>
      <c r="C264" s="36">
        <v>5.7919999999999998</v>
      </c>
      <c r="D264" s="36"/>
      <c r="E264" s="36"/>
      <c r="F264" s="37"/>
      <c r="G264" s="36"/>
      <c r="H264" s="36"/>
      <c r="I264" s="36"/>
      <c r="J264" s="36"/>
      <c r="M264" s="48"/>
    </row>
    <row r="265" spans="2:13" s="11" customFormat="1" x14ac:dyDescent="0.2">
      <c r="B265" s="54">
        <v>44593</v>
      </c>
      <c r="C265" s="36">
        <v>5.7050000000000001</v>
      </c>
      <c r="D265" s="36"/>
      <c r="E265" s="36"/>
      <c r="F265" s="37"/>
      <c r="G265" s="36"/>
      <c r="H265" s="36"/>
      <c r="I265" s="36"/>
      <c r="J265" s="36"/>
      <c r="M265" s="48"/>
    </row>
    <row r="266" spans="2:13" s="11" customFormat="1" x14ac:dyDescent="0.2">
      <c r="B266" s="54">
        <v>44621</v>
      </c>
      <c r="C266" s="36">
        <v>5.5659999999999998</v>
      </c>
      <c r="D266" s="36"/>
      <c r="E266" s="36"/>
      <c r="F266" s="37"/>
      <c r="G266" s="36"/>
      <c r="H266" s="36"/>
      <c r="I266" s="36"/>
      <c r="J266" s="36"/>
      <c r="M266" s="48"/>
    </row>
    <row r="267" spans="2:13" s="11" customFormat="1" x14ac:dyDescent="0.2">
      <c r="B267" s="54">
        <v>44652</v>
      </c>
      <c r="C267" s="36">
        <v>5.4119999999999999</v>
      </c>
      <c r="D267" s="36"/>
      <c r="E267" s="36"/>
      <c r="F267" s="37"/>
      <c r="G267" s="36"/>
      <c r="H267" s="36"/>
      <c r="I267" s="36"/>
      <c r="J267" s="36"/>
      <c r="M267" s="48"/>
    </row>
    <row r="268" spans="2:13" s="11" customFormat="1" x14ac:dyDescent="0.2">
      <c r="B268" s="54">
        <v>44682</v>
      </c>
      <c r="C268" s="36">
        <v>5.4269999999999996</v>
      </c>
      <c r="D268" s="36"/>
      <c r="E268" s="36"/>
      <c r="F268" s="37"/>
      <c r="G268" s="36"/>
      <c r="H268" s="36"/>
      <c r="I268" s="36"/>
      <c r="J268" s="36"/>
      <c r="M268" s="48"/>
    </row>
    <row r="269" spans="2:13" s="11" customFormat="1" x14ac:dyDescent="0.2">
      <c r="B269" s="54">
        <v>44713</v>
      </c>
      <c r="C269" s="36">
        <v>5.4649999999999999</v>
      </c>
      <c r="D269" s="36"/>
      <c r="E269" s="36"/>
      <c r="F269" s="37"/>
      <c r="G269" s="36"/>
      <c r="H269" s="36"/>
      <c r="I269" s="36"/>
      <c r="J269" s="36"/>
      <c r="M269" s="48"/>
    </row>
    <row r="270" spans="2:13" s="11" customFormat="1" x14ac:dyDescent="0.2">
      <c r="B270" s="54">
        <v>44743</v>
      </c>
      <c r="C270" s="36">
        <v>5.51</v>
      </c>
      <c r="D270" s="36"/>
      <c r="E270" s="36"/>
      <c r="F270" s="37"/>
      <c r="G270" s="36"/>
      <c r="H270" s="36"/>
      <c r="I270" s="36"/>
      <c r="J270" s="36"/>
      <c r="M270" s="48"/>
    </row>
    <row r="271" spans="2:13" s="11" customFormat="1" x14ac:dyDescent="0.2">
      <c r="B271" s="54">
        <v>44774</v>
      </c>
      <c r="C271" s="36">
        <v>5.548</v>
      </c>
      <c r="D271" s="36"/>
      <c r="E271" s="36"/>
      <c r="F271" s="37"/>
      <c r="G271" s="36"/>
      <c r="H271" s="36"/>
      <c r="I271" s="36"/>
      <c r="J271" s="36"/>
      <c r="M271" s="48"/>
    </row>
    <row r="272" spans="2:13" s="11" customFormat="1" x14ac:dyDescent="0.2">
      <c r="B272" s="54">
        <v>44805</v>
      </c>
      <c r="C272" s="36">
        <v>5.5419999999999998</v>
      </c>
      <c r="D272" s="36"/>
      <c r="E272" s="36"/>
      <c r="F272" s="37"/>
      <c r="G272" s="36"/>
      <c r="H272" s="36"/>
      <c r="I272" s="36"/>
      <c r="J272" s="36"/>
      <c r="M272" s="48"/>
    </row>
    <row r="273" spans="2:13" s="11" customFormat="1" x14ac:dyDescent="0.2">
      <c r="B273" s="54">
        <v>44835</v>
      </c>
      <c r="C273" s="36">
        <v>5.5419999999999998</v>
      </c>
      <c r="D273" s="36"/>
      <c r="E273" s="36"/>
      <c r="F273" s="37"/>
      <c r="G273" s="36"/>
      <c r="H273" s="36"/>
      <c r="I273" s="36"/>
      <c r="J273" s="36"/>
      <c r="M273" s="48"/>
    </row>
    <row r="274" spans="2:13" s="11" customFormat="1" x14ac:dyDescent="0.2">
      <c r="B274" s="54">
        <v>44866</v>
      </c>
      <c r="C274" s="36">
        <v>5.7249999999999996</v>
      </c>
      <c r="D274" s="36"/>
      <c r="E274" s="36"/>
      <c r="F274" s="37"/>
      <c r="G274" s="36"/>
      <c r="H274" s="36"/>
      <c r="I274" s="36"/>
      <c r="J274" s="36"/>
      <c r="M274" s="48"/>
    </row>
    <row r="275" spans="2:13" s="11" customFormat="1" x14ac:dyDescent="0.2">
      <c r="B275" s="54">
        <v>44896</v>
      </c>
      <c r="C275" s="36">
        <v>5.8419999999999996</v>
      </c>
      <c r="D275" s="36"/>
      <c r="E275" s="36"/>
      <c r="F275" s="37"/>
      <c r="G275" s="36"/>
      <c r="H275" s="36"/>
      <c r="I275" s="36"/>
      <c r="J275" s="36"/>
      <c r="M275" s="48"/>
    </row>
    <row r="276" spans="2:13" s="11" customFormat="1" x14ac:dyDescent="0.2">
      <c r="B276" s="54">
        <v>44927</v>
      </c>
      <c r="C276" s="36">
        <v>5.9020000000000001</v>
      </c>
      <c r="D276" s="36"/>
      <c r="E276" s="36"/>
      <c r="F276" s="37"/>
      <c r="G276" s="36"/>
      <c r="H276" s="36"/>
      <c r="I276" s="36"/>
      <c r="J276" s="36"/>
      <c r="M276" s="48"/>
    </row>
    <row r="277" spans="2:13" s="11" customFormat="1" x14ac:dyDescent="0.2">
      <c r="B277" s="54">
        <v>44958</v>
      </c>
      <c r="C277" s="36">
        <v>5.8150000000000004</v>
      </c>
      <c r="D277" s="36"/>
      <c r="E277" s="36"/>
      <c r="F277" s="37"/>
      <c r="G277" s="36"/>
      <c r="H277" s="36"/>
      <c r="I277" s="36"/>
      <c r="J277" s="36"/>
      <c r="M277" s="48"/>
    </row>
    <row r="278" spans="2:13" s="11" customFormat="1" x14ac:dyDescent="0.2">
      <c r="B278" s="54">
        <v>44986</v>
      </c>
      <c r="C278" s="36">
        <v>5.6760000000000002</v>
      </c>
      <c r="D278" s="36"/>
      <c r="E278" s="36"/>
      <c r="F278" s="37"/>
      <c r="G278" s="36"/>
      <c r="H278" s="36"/>
      <c r="I278" s="36"/>
      <c r="J278" s="36"/>
      <c r="M278" s="48"/>
    </row>
    <row r="279" spans="2:13" s="11" customFormat="1" x14ac:dyDescent="0.2">
      <c r="B279" s="54">
        <v>45017</v>
      </c>
      <c r="C279" s="36">
        <v>5.5220000000000002</v>
      </c>
      <c r="D279" s="36"/>
      <c r="E279" s="36"/>
      <c r="F279" s="37"/>
      <c r="G279" s="36"/>
      <c r="H279" s="36"/>
      <c r="I279" s="36"/>
      <c r="J279" s="36"/>
      <c r="M279" s="48"/>
    </row>
    <row r="280" spans="2:13" s="11" customFormat="1" x14ac:dyDescent="0.2">
      <c r="B280" s="54">
        <v>45047</v>
      </c>
      <c r="C280" s="36">
        <v>5.5369999999999999</v>
      </c>
      <c r="D280" s="36"/>
      <c r="E280" s="36"/>
      <c r="F280" s="37"/>
      <c r="G280" s="36"/>
      <c r="H280" s="36"/>
      <c r="I280" s="36"/>
      <c r="J280" s="36"/>
      <c r="M280" s="48"/>
    </row>
    <row r="281" spans="2:13" s="11" customFormat="1" x14ac:dyDescent="0.2">
      <c r="B281" s="54">
        <v>45078</v>
      </c>
      <c r="C281" s="36">
        <v>5.5750000000000002</v>
      </c>
      <c r="D281" s="36"/>
      <c r="E281" s="36"/>
      <c r="F281" s="37"/>
      <c r="G281" s="36"/>
      <c r="H281" s="36"/>
      <c r="I281" s="36"/>
      <c r="J281" s="36"/>
      <c r="M281" s="48"/>
    </row>
    <row r="282" spans="2:13" s="11" customFormat="1" x14ac:dyDescent="0.2">
      <c r="B282" s="54">
        <v>45108</v>
      </c>
      <c r="C282" s="36">
        <v>5.62</v>
      </c>
      <c r="D282" s="36"/>
      <c r="E282" s="36"/>
      <c r="F282" s="37"/>
      <c r="G282" s="36"/>
      <c r="H282" s="36"/>
      <c r="I282" s="36"/>
      <c r="J282" s="36"/>
      <c r="M282" s="48"/>
    </row>
    <row r="283" spans="2:13" s="11" customFormat="1" x14ac:dyDescent="0.2">
      <c r="B283" s="54">
        <v>45139</v>
      </c>
      <c r="C283" s="36">
        <v>5.6580000000000004</v>
      </c>
      <c r="D283" s="36"/>
      <c r="E283" s="36"/>
      <c r="F283" s="37"/>
      <c r="G283" s="36"/>
      <c r="H283" s="36"/>
      <c r="I283" s="36"/>
      <c r="J283" s="36"/>
      <c r="M283" s="48"/>
    </row>
    <row r="284" spans="2:13" s="11" customFormat="1" x14ac:dyDescent="0.2">
      <c r="B284" s="54">
        <v>45170</v>
      </c>
      <c r="C284" s="36">
        <v>5.6520000000000001</v>
      </c>
      <c r="D284" s="36"/>
      <c r="E284" s="36"/>
      <c r="F284" s="37"/>
      <c r="G284" s="36"/>
      <c r="H284" s="36"/>
      <c r="I284" s="36"/>
      <c r="J284" s="36"/>
      <c r="M284" s="48"/>
    </row>
    <row r="285" spans="2:13" s="11" customFormat="1" x14ac:dyDescent="0.2">
      <c r="B285" s="54">
        <v>45200</v>
      </c>
      <c r="C285" s="36">
        <v>5.6520000000000001</v>
      </c>
      <c r="D285" s="36"/>
      <c r="E285" s="36"/>
      <c r="F285" s="37"/>
      <c r="G285" s="36"/>
      <c r="H285" s="36"/>
      <c r="I285" s="36"/>
      <c r="J285" s="36"/>
      <c r="M285" s="48"/>
    </row>
    <row r="286" spans="2:13" s="11" customFormat="1" x14ac:dyDescent="0.2">
      <c r="B286" s="54">
        <v>45231</v>
      </c>
      <c r="C286" s="36">
        <v>5.835</v>
      </c>
      <c r="D286" s="36"/>
      <c r="E286" s="36"/>
      <c r="F286" s="37"/>
      <c r="G286" s="36"/>
      <c r="H286" s="36"/>
      <c r="I286" s="36"/>
      <c r="J286" s="36"/>
      <c r="M286" s="48"/>
    </row>
    <row r="287" spans="2:13" s="11" customFormat="1" x14ac:dyDescent="0.2">
      <c r="B287" s="54">
        <v>45261</v>
      </c>
      <c r="C287" s="36">
        <v>5.952</v>
      </c>
      <c r="D287" s="36"/>
      <c r="E287" s="36"/>
      <c r="F287" s="37"/>
      <c r="G287" s="36"/>
      <c r="H287" s="36"/>
      <c r="I287" s="36"/>
      <c r="J287" s="36"/>
      <c r="M287" s="48"/>
    </row>
    <row r="288" spans="2:13" s="11" customFormat="1" x14ac:dyDescent="0.2">
      <c r="B288" s="54">
        <v>45292</v>
      </c>
      <c r="C288" s="36">
        <v>6.0119999999999996</v>
      </c>
      <c r="D288" s="36"/>
      <c r="E288" s="36"/>
      <c r="F288" s="37"/>
      <c r="G288" s="36"/>
      <c r="H288" s="36"/>
      <c r="I288" s="36"/>
      <c r="J288" s="36"/>
      <c r="M288" s="48"/>
    </row>
    <row r="289" spans="2:13" s="11" customFormat="1" x14ac:dyDescent="0.2">
      <c r="B289" s="54">
        <v>45323</v>
      </c>
      <c r="C289" s="36">
        <v>5.9249999999999998</v>
      </c>
      <c r="D289" s="36"/>
      <c r="E289" s="36"/>
      <c r="F289" s="37"/>
      <c r="G289" s="36"/>
      <c r="H289" s="36"/>
      <c r="I289" s="36"/>
      <c r="J289" s="36"/>
      <c r="M289" s="48"/>
    </row>
    <row r="290" spans="2:13" s="11" customFormat="1" x14ac:dyDescent="0.2">
      <c r="B290" s="54">
        <v>45352</v>
      </c>
      <c r="C290" s="36">
        <v>5.7859999999999996</v>
      </c>
      <c r="D290" s="36"/>
      <c r="E290" s="36"/>
      <c r="F290" s="37"/>
      <c r="G290" s="36"/>
      <c r="H290" s="36"/>
      <c r="I290" s="36"/>
      <c r="J290" s="36"/>
      <c r="M290" s="48"/>
    </row>
    <row r="291" spans="2:13" s="11" customFormat="1" x14ac:dyDescent="0.2">
      <c r="B291" s="54">
        <v>45383</v>
      </c>
      <c r="C291" s="36">
        <v>5.6319999999999997</v>
      </c>
      <c r="D291" s="36"/>
      <c r="E291" s="36"/>
      <c r="F291" s="37"/>
      <c r="G291" s="36"/>
      <c r="H291" s="36"/>
      <c r="I291" s="36"/>
      <c r="J291" s="36"/>
      <c r="M291" s="48"/>
    </row>
    <row r="292" spans="2:13" s="11" customFormat="1" x14ac:dyDescent="0.2">
      <c r="B292" s="54">
        <v>45413</v>
      </c>
      <c r="C292" s="36">
        <v>5.6470000000000002</v>
      </c>
      <c r="D292" s="36"/>
      <c r="E292" s="36"/>
      <c r="F292" s="37"/>
      <c r="G292" s="36"/>
      <c r="H292" s="36"/>
      <c r="I292" s="36"/>
      <c r="J292" s="36"/>
      <c r="M292" s="48"/>
    </row>
    <row r="293" spans="2:13" s="11" customFormat="1" x14ac:dyDescent="0.2">
      <c r="B293" s="54"/>
      <c r="C293" s="36"/>
      <c r="D293" s="36"/>
      <c r="E293" s="36"/>
      <c r="F293" s="37"/>
      <c r="G293" s="36"/>
      <c r="H293" s="36"/>
      <c r="I293" s="36"/>
      <c r="J293" s="36"/>
      <c r="M293" s="48"/>
    </row>
    <row r="294" spans="2:13" s="11" customFormat="1" x14ac:dyDescent="0.2">
      <c r="B294" s="54"/>
      <c r="C294" s="36"/>
      <c r="D294" s="36"/>
      <c r="E294" s="36"/>
      <c r="F294" s="37"/>
      <c r="G294" s="36"/>
      <c r="H294" s="36"/>
      <c r="I294" s="36"/>
      <c r="J294" s="36"/>
      <c r="M294" s="48"/>
    </row>
    <row r="295" spans="2:13" s="11" customFormat="1" x14ac:dyDescent="0.2">
      <c r="B295" s="54"/>
      <c r="C295" s="36"/>
      <c r="D295" s="36"/>
      <c r="E295" s="36"/>
      <c r="F295" s="37"/>
      <c r="G295" s="36"/>
      <c r="H295" s="36"/>
      <c r="I295" s="36"/>
      <c r="J295" s="36"/>
      <c r="M295" s="48"/>
    </row>
    <row r="296" spans="2:13" s="11" customFormat="1" x14ac:dyDescent="0.2">
      <c r="B296" s="54"/>
      <c r="C296" s="36"/>
      <c r="D296" s="36"/>
      <c r="E296" s="36"/>
      <c r="F296" s="37"/>
      <c r="G296" s="36"/>
      <c r="H296" s="36"/>
      <c r="I296" s="36"/>
      <c r="J296" s="36"/>
      <c r="M296" s="48"/>
    </row>
    <row r="297" spans="2:13" s="11" customFormat="1" x14ac:dyDescent="0.2">
      <c r="B297" s="54"/>
      <c r="C297" s="36"/>
      <c r="D297" s="36"/>
      <c r="E297" s="36"/>
      <c r="F297" s="37"/>
      <c r="G297" s="36"/>
      <c r="H297" s="36"/>
      <c r="I297" s="36"/>
      <c r="J297" s="36"/>
      <c r="M297" s="48"/>
    </row>
    <row r="298" spans="2:13" s="11" customFormat="1" x14ac:dyDescent="0.2">
      <c r="B298" s="54"/>
      <c r="C298" s="36"/>
      <c r="D298" s="36"/>
      <c r="E298" s="36"/>
      <c r="F298" s="37"/>
      <c r="G298" s="36"/>
      <c r="H298" s="36"/>
      <c r="I298" s="36"/>
      <c r="J298" s="36"/>
      <c r="M298" s="48"/>
    </row>
    <row r="299" spans="2:13" s="11" customFormat="1" x14ac:dyDescent="0.2">
      <c r="B299" s="54"/>
      <c r="C299" s="36"/>
      <c r="D299" s="36"/>
      <c r="E299" s="36"/>
      <c r="F299" s="37"/>
      <c r="G299" s="36"/>
      <c r="H299" s="36"/>
      <c r="I299" s="36"/>
      <c r="J299" s="36"/>
      <c r="M299" s="48"/>
    </row>
    <row r="300" spans="2:13" s="11" customFormat="1" x14ac:dyDescent="0.2">
      <c r="B300" s="54"/>
      <c r="C300" s="36"/>
      <c r="D300" s="36"/>
      <c r="E300" s="36"/>
      <c r="F300" s="37"/>
      <c r="G300" s="36"/>
      <c r="H300" s="36"/>
      <c r="I300" s="36"/>
      <c r="J300" s="36"/>
      <c r="M300" s="48"/>
    </row>
    <row r="301" spans="2:13" s="11" customFormat="1" x14ac:dyDescent="0.2">
      <c r="B301" s="54"/>
      <c r="C301" s="36"/>
      <c r="D301" s="36"/>
      <c r="E301" s="36"/>
      <c r="F301" s="37"/>
      <c r="G301" s="36"/>
      <c r="H301" s="36"/>
      <c r="I301" s="36"/>
      <c r="J301" s="36"/>
      <c r="M301" s="48"/>
    </row>
    <row r="302" spans="2:13" s="11" customFormat="1" x14ac:dyDescent="0.2">
      <c r="B302" s="54"/>
      <c r="C302" s="36"/>
      <c r="D302" s="36"/>
      <c r="E302" s="36"/>
      <c r="F302" s="37"/>
      <c r="G302" s="36"/>
      <c r="H302" s="36"/>
      <c r="I302" s="36"/>
      <c r="J302" s="36"/>
      <c r="M302" s="48"/>
    </row>
    <row r="303" spans="2:13" s="11" customFormat="1" x14ac:dyDescent="0.2">
      <c r="B303" s="54"/>
      <c r="C303" s="36"/>
      <c r="D303" s="36"/>
      <c r="E303" s="36"/>
      <c r="F303" s="37"/>
      <c r="G303" s="36"/>
      <c r="H303" s="36"/>
      <c r="I303" s="36"/>
      <c r="J303" s="36"/>
      <c r="M303" s="48"/>
    </row>
    <row r="304" spans="2:13" s="11" customFormat="1" x14ac:dyDescent="0.2">
      <c r="B304" s="54"/>
      <c r="C304" s="36"/>
      <c r="D304" s="36"/>
      <c r="E304" s="36"/>
      <c r="F304" s="37"/>
      <c r="G304" s="36"/>
      <c r="H304" s="36"/>
      <c r="I304" s="36"/>
      <c r="J304" s="36"/>
      <c r="M304" s="48"/>
    </row>
    <row r="305" spans="2:13" s="11" customFormat="1" x14ac:dyDescent="0.2">
      <c r="B305" s="54"/>
      <c r="C305" s="36"/>
      <c r="D305" s="36"/>
      <c r="E305" s="36"/>
      <c r="F305" s="37"/>
      <c r="G305" s="36"/>
      <c r="H305" s="36"/>
      <c r="I305" s="36"/>
      <c r="J305" s="36"/>
      <c r="M305" s="48"/>
    </row>
    <row r="306" spans="2:13" s="11" customFormat="1" x14ac:dyDescent="0.2">
      <c r="B306" s="54"/>
      <c r="C306" s="36"/>
      <c r="D306" s="36"/>
      <c r="E306" s="36"/>
      <c r="F306" s="37"/>
      <c r="G306" s="36"/>
      <c r="H306" s="36"/>
      <c r="I306" s="36"/>
      <c r="J306" s="36"/>
      <c r="M306" s="48"/>
    </row>
    <row r="307" spans="2:13" s="11" customFormat="1" x14ac:dyDescent="0.2">
      <c r="B307" s="54"/>
      <c r="C307" s="36"/>
      <c r="D307" s="36"/>
      <c r="E307" s="36"/>
      <c r="F307" s="37"/>
      <c r="G307" s="36"/>
      <c r="H307" s="36"/>
      <c r="I307" s="36"/>
      <c r="J307" s="36"/>
      <c r="M307" s="48"/>
    </row>
    <row r="308" spans="2:13" s="11" customFormat="1" x14ac:dyDescent="0.2">
      <c r="B308" s="54"/>
      <c r="C308" s="36"/>
      <c r="D308" s="36"/>
      <c r="E308" s="36"/>
      <c r="F308" s="37"/>
      <c r="G308" s="36"/>
      <c r="H308" s="36"/>
      <c r="I308" s="36"/>
      <c r="J308" s="36"/>
      <c r="M308" s="48"/>
    </row>
    <row r="309" spans="2:13" s="11" customFormat="1" x14ac:dyDescent="0.2">
      <c r="B309" s="54"/>
      <c r="C309" s="36"/>
      <c r="D309" s="36"/>
      <c r="E309" s="36"/>
      <c r="F309" s="37"/>
      <c r="G309" s="36"/>
      <c r="H309" s="36"/>
      <c r="I309" s="36"/>
      <c r="J309" s="36"/>
      <c r="M309" s="48"/>
    </row>
    <row r="310" spans="2:13" s="11" customFormat="1" x14ac:dyDescent="0.2">
      <c r="B310" s="54"/>
      <c r="C310" s="36"/>
      <c r="D310" s="36"/>
      <c r="E310" s="36"/>
      <c r="F310" s="37"/>
      <c r="G310" s="36"/>
      <c r="H310" s="36"/>
      <c r="I310" s="36"/>
      <c r="J310" s="36"/>
      <c r="M310" s="48"/>
    </row>
    <row r="311" spans="2:13" s="11" customFormat="1" x14ac:dyDescent="0.2">
      <c r="B311" s="54"/>
      <c r="C311" s="36"/>
      <c r="D311" s="36"/>
      <c r="E311" s="36"/>
      <c r="F311" s="37"/>
      <c r="G311" s="36"/>
      <c r="H311" s="36"/>
      <c r="I311" s="36"/>
      <c r="J311" s="36"/>
      <c r="M311" s="48"/>
    </row>
    <row r="312" spans="2:13" s="11" customFormat="1" x14ac:dyDescent="0.2">
      <c r="B312" s="54"/>
      <c r="C312" s="36"/>
      <c r="D312" s="36"/>
      <c r="E312" s="36"/>
      <c r="F312" s="37"/>
      <c r="G312" s="36"/>
      <c r="H312" s="36"/>
      <c r="I312" s="36"/>
      <c r="J312" s="36"/>
      <c r="M312" s="48"/>
    </row>
    <row r="313" spans="2:13" s="11" customFormat="1" x14ac:dyDescent="0.2">
      <c r="B313" s="54"/>
      <c r="C313" s="36"/>
      <c r="D313" s="36"/>
      <c r="E313" s="36"/>
      <c r="F313" s="37"/>
      <c r="G313" s="36"/>
      <c r="H313" s="36"/>
      <c r="I313" s="36"/>
      <c r="J313" s="36"/>
      <c r="M313" s="48"/>
    </row>
    <row r="314" spans="2:13" s="11" customFormat="1" x14ac:dyDescent="0.2">
      <c r="B314" s="54"/>
      <c r="C314" s="36"/>
      <c r="D314" s="36"/>
      <c r="E314" s="36"/>
      <c r="F314" s="37"/>
      <c r="G314" s="36"/>
      <c r="H314" s="36"/>
      <c r="I314" s="36"/>
      <c r="J314" s="36"/>
      <c r="M314" s="48"/>
    </row>
    <row r="315" spans="2:13" s="11" customFormat="1" x14ac:dyDescent="0.2">
      <c r="B315" s="54"/>
      <c r="C315" s="36"/>
      <c r="D315" s="36"/>
      <c r="E315" s="36"/>
      <c r="F315" s="37"/>
      <c r="G315" s="36"/>
      <c r="H315" s="36"/>
      <c r="I315" s="36"/>
      <c r="J315" s="36"/>
      <c r="M315" s="48"/>
    </row>
    <row r="316" spans="2:13" s="11" customFormat="1" x14ac:dyDescent="0.2">
      <c r="B316" s="54"/>
      <c r="C316" s="36"/>
      <c r="D316" s="36"/>
      <c r="E316" s="36"/>
      <c r="F316" s="37"/>
      <c r="G316" s="36"/>
      <c r="H316" s="36"/>
      <c r="I316" s="36"/>
      <c r="J316" s="36"/>
      <c r="M316" s="48"/>
    </row>
    <row r="317" spans="2:13" s="11" customFormat="1" x14ac:dyDescent="0.2">
      <c r="B317" s="54"/>
      <c r="C317" s="36"/>
      <c r="D317" s="36"/>
      <c r="E317" s="36"/>
      <c r="F317" s="37"/>
      <c r="G317" s="36"/>
      <c r="H317" s="36"/>
      <c r="I317" s="36"/>
      <c r="J317" s="36"/>
      <c r="M317" s="48"/>
    </row>
    <row r="318" spans="2:13" s="11" customFormat="1" x14ac:dyDescent="0.2">
      <c r="B318" s="54"/>
      <c r="C318" s="36"/>
      <c r="D318" s="36"/>
      <c r="E318" s="36"/>
      <c r="F318" s="37"/>
      <c r="G318" s="36"/>
      <c r="H318" s="36"/>
      <c r="I318" s="36"/>
      <c r="J318" s="36"/>
      <c r="M318" s="48"/>
    </row>
    <row r="319" spans="2:13" s="11" customFormat="1" x14ac:dyDescent="0.2">
      <c r="B319" s="54"/>
      <c r="C319" s="36"/>
      <c r="D319" s="36"/>
      <c r="E319" s="36"/>
      <c r="F319" s="37"/>
      <c r="G319" s="36"/>
      <c r="H319" s="36"/>
      <c r="I319" s="36"/>
      <c r="J319" s="36"/>
      <c r="M319" s="48"/>
    </row>
    <row r="320" spans="2:13" s="11" customFormat="1" x14ac:dyDescent="0.2">
      <c r="B320" s="54"/>
      <c r="C320" s="36"/>
      <c r="D320" s="36"/>
      <c r="E320" s="36"/>
      <c r="F320" s="37"/>
      <c r="G320" s="36"/>
      <c r="H320" s="36"/>
      <c r="I320" s="36"/>
      <c r="J320" s="36"/>
      <c r="M320" s="48"/>
    </row>
    <row r="321" spans="2:13" s="11" customFormat="1" x14ac:dyDescent="0.2">
      <c r="B321" s="54"/>
      <c r="C321" s="36"/>
      <c r="D321" s="36"/>
      <c r="E321" s="36"/>
      <c r="F321" s="37"/>
      <c r="G321" s="36"/>
      <c r="H321" s="36"/>
      <c r="I321" s="36"/>
      <c r="J321" s="36"/>
      <c r="M321" s="48"/>
    </row>
    <row r="322" spans="2:13" s="11" customFormat="1" x14ac:dyDescent="0.2">
      <c r="B322" s="54"/>
      <c r="C322" s="36"/>
      <c r="D322" s="36"/>
      <c r="E322" s="36"/>
      <c r="F322" s="37"/>
      <c r="G322" s="36"/>
      <c r="H322" s="36"/>
      <c r="I322" s="36"/>
      <c r="J322" s="36"/>
      <c r="M322" s="48"/>
    </row>
    <row r="323" spans="2:13" s="11" customFormat="1" x14ac:dyDescent="0.2">
      <c r="B323" s="54"/>
      <c r="C323" s="36"/>
      <c r="D323" s="36"/>
      <c r="E323" s="36"/>
      <c r="F323" s="37"/>
      <c r="G323" s="36"/>
      <c r="H323" s="36"/>
      <c r="I323" s="36"/>
      <c r="J323" s="36"/>
      <c r="M323" s="48"/>
    </row>
    <row r="324" spans="2:13" s="11" customFormat="1" x14ac:dyDescent="0.2">
      <c r="B324" s="54"/>
      <c r="C324" s="36"/>
      <c r="D324" s="36"/>
      <c r="E324" s="36"/>
      <c r="F324" s="37"/>
      <c r="G324" s="36"/>
      <c r="H324" s="36"/>
      <c r="I324" s="36"/>
      <c r="J324" s="36"/>
      <c r="M324" s="48"/>
    </row>
    <row r="325" spans="2:13" s="11" customFormat="1" x14ac:dyDescent="0.2">
      <c r="B325" s="54"/>
      <c r="C325" s="36"/>
      <c r="D325" s="36"/>
      <c r="E325" s="36"/>
      <c r="F325" s="37"/>
      <c r="G325" s="36"/>
      <c r="H325" s="36"/>
      <c r="I325" s="36"/>
      <c r="J325" s="36"/>
      <c r="M325" s="48"/>
    </row>
    <row r="326" spans="2:13" s="11" customFormat="1" x14ac:dyDescent="0.2">
      <c r="B326" s="54"/>
      <c r="C326" s="36"/>
      <c r="D326" s="36"/>
      <c r="E326" s="36"/>
      <c r="F326" s="37"/>
      <c r="G326" s="36"/>
      <c r="H326" s="36"/>
      <c r="I326" s="36"/>
      <c r="J326" s="36"/>
      <c r="M326" s="48"/>
    </row>
    <row r="327" spans="2:13" s="11" customFormat="1" x14ac:dyDescent="0.2">
      <c r="B327" s="54"/>
      <c r="C327" s="36"/>
      <c r="D327" s="36"/>
      <c r="E327" s="36"/>
      <c r="F327" s="37"/>
      <c r="G327" s="36"/>
      <c r="H327" s="36"/>
      <c r="I327" s="36"/>
      <c r="J327" s="36"/>
      <c r="M327" s="48"/>
    </row>
    <row r="328" spans="2:13" s="11" customFormat="1" x14ac:dyDescent="0.2">
      <c r="B328" s="54"/>
      <c r="C328" s="36"/>
      <c r="D328" s="36"/>
      <c r="E328" s="36"/>
      <c r="F328" s="37"/>
      <c r="G328" s="36"/>
      <c r="H328" s="36"/>
      <c r="I328" s="36"/>
      <c r="J328" s="36"/>
      <c r="M328" s="48"/>
    </row>
    <row r="329" spans="2:13" s="11" customFormat="1" x14ac:dyDescent="0.2">
      <c r="B329" s="54"/>
      <c r="C329" s="36"/>
      <c r="D329" s="36"/>
      <c r="E329" s="36"/>
      <c r="F329" s="37"/>
      <c r="G329" s="36"/>
      <c r="H329" s="36"/>
      <c r="I329" s="36"/>
      <c r="J329" s="36"/>
      <c r="M329" s="48"/>
    </row>
    <row r="330" spans="2:13" s="11" customFormat="1" x14ac:dyDescent="0.2">
      <c r="B330" s="54"/>
      <c r="C330" s="36"/>
      <c r="D330" s="36"/>
      <c r="E330" s="36"/>
      <c r="F330" s="37"/>
      <c r="G330" s="36"/>
      <c r="H330" s="36"/>
      <c r="I330" s="36"/>
      <c r="J330" s="36"/>
      <c r="M330" s="48"/>
    </row>
    <row r="331" spans="2:13" s="11" customFormat="1" x14ac:dyDescent="0.2">
      <c r="B331" s="54"/>
      <c r="C331" s="36"/>
      <c r="D331" s="36"/>
      <c r="E331" s="36"/>
      <c r="F331" s="37"/>
      <c r="G331" s="36"/>
      <c r="H331" s="36"/>
      <c r="I331" s="36"/>
      <c r="J331" s="36"/>
      <c r="M331" s="48"/>
    </row>
    <row r="332" spans="2:13" s="11" customFormat="1" x14ac:dyDescent="0.2">
      <c r="B332" s="54"/>
      <c r="C332" s="36"/>
      <c r="D332" s="36"/>
      <c r="E332" s="36"/>
      <c r="F332" s="37"/>
      <c r="G332" s="36"/>
      <c r="H332" s="36"/>
      <c r="I332" s="36"/>
      <c r="J332" s="36"/>
      <c r="M332" s="48"/>
    </row>
    <row r="333" spans="2:13" s="11" customFormat="1" x14ac:dyDescent="0.2">
      <c r="B333" s="54"/>
      <c r="C333" s="36"/>
      <c r="D333" s="36"/>
      <c r="E333" s="36"/>
      <c r="F333" s="37"/>
      <c r="G333" s="36"/>
      <c r="H333" s="36"/>
      <c r="I333" s="36"/>
      <c r="J333" s="36"/>
      <c r="M333" s="48"/>
    </row>
    <row r="334" spans="2:13" s="11" customFormat="1" x14ac:dyDescent="0.2">
      <c r="B334" s="54"/>
      <c r="C334" s="36"/>
      <c r="D334" s="36"/>
      <c r="E334" s="36"/>
      <c r="F334" s="37"/>
      <c r="G334" s="36"/>
      <c r="H334" s="36"/>
      <c r="I334" s="36"/>
      <c r="J334" s="36"/>
      <c r="M334" s="48"/>
    </row>
    <row r="335" spans="2:13" s="11" customFormat="1" x14ac:dyDescent="0.2">
      <c r="B335" s="54"/>
      <c r="C335" s="36"/>
      <c r="D335" s="36"/>
      <c r="E335" s="36"/>
      <c r="F335" s="37"/>
      <c r="G335" s="36"/>
      <c r="H335" s="36"/>
      <c r="I335" s="36"/>
      <c r="J335" s="36"/>
      <c r="M335" s="48"/>
    </row>
    <row r="336" spans="2:13" s="11" customFormat="1" x14ac:dyDescent="0.2">
      <c r="B336" s="54"/>
      <c r="C336" s="36"/>
      <c r="D336" s="36"/>
      <c r="E336" s="36"/>
      <c r="F336" s="37"/>
      <c r="G336" s="36"/>
      <c r="H336" s="36"/>
      <c r="I336" s="36"/>
      <c r="J336" s="36"/>
      <c r="M336" s="48"/>
    </row>
    <row r="337" spans="2:13" s="11" customFormat="1" x14ac:dyDescent="0.2">
      <c r="B337" s="54"/>
      <c r="C337" s="36"/>
      <c r="D337" s="36"/>
      <c r="E337" s="36"/>
      <c r="F337" s="37"/>
      <c r="G337" s="36"/>
      <c r="H337" s="36"/>
      <c r="I337" s="36"/>
      <c r="J337" s="36"/>
      <c r="M337" s="48"/>
    </row>
    <row r="338" spans="2:13" s="11" customFormat="1" x14ac:dyDescent="0.2">
      <c r="B338" s="54"/>
      <c r="C338" s="36"/>
      <c r="D338" s="36"/>
      <c r="E338" s="36"/>
      <c r="F338" s="37"/>
      <c r="G338" s="36"/>
      <c r="H338" s="36"/>
      <c r="I338" s="36"/>
      <c r="J338" s="36"/>
      <c r="M338" s="48"/>
    </row>
    <row r="339" spans="2:13" s="11" customFormat="1" x14ac:dyDescent="0.2">
      <c r="B339" s="54"/>
      <c r="C339" s="36"/>
      <c r="D339" s="36"/>
      <c r="E339" s="36"/>
      <c r="F339" s="37"/>
      <c r="G339" s="36"/>
      <c r="H339" s="36"/>
      <c r="I339" s="36"/>
      <c r="J339" s="36"/>
      <c r="M339" s="48"/>
    </row>
    <row r="340" spans="2:13" s="11" customFormat="1" x14ac:dyDescent="0.2">
      <c r="B340" s="54"/>
      <c r="C340" s="36"/>
      <c r="D340" s="36"/>
      <c r="E340" s="36"/>
      <c r="F340" s="37"/>
      <c r="G340" s="36"/>
      <c r="H340" s="36"/>
      <c r="I340" s="36"/>
      <c r="J340" s="36"/>
      <c r="M340" s="48"/>
    </row>
    <row r="341" spans="2:13" s="11" customFormat="1" x14ac:dyDescent="0.2">
      <c r="B341" s="54"/>
      <c r="C341" s="36"/>
      <c r="D341" s="36"/>
      <c r="E341" s="36"/>
      <c r="F341" s="37"/>
      <c r="G341" s="36"/>
      <c r="H341" s="36"/>
      <c r="I341" s="36"/>
      <c r="J341" s="36"/>
      <c r="M341" s="48"/>
    </row>
    <row r="342" spans="2:13" s="11" customFormat="1" x14ac:dyDescent="0.2">
      <c r="B342" s="54"/>
      <c r="C342" s="36"/>
      <c r="D342" s="36"/>
      <c r="E342" s="36"/>
      <c r="F342" s="37"/>
      <c r="G342" s="36"/>
      <c r="H342" s="36"/>
      <c r="I342" s="36"/>
      <c r="J342" s="36"/>
      <c r="M342" s="48"/>
    </row>
    <row r="343" spans="2:13" s="11" customFormat="1" x14ac:dyDescent="0.2">
      <c r="B343" s="54"/>
      <c r="C343" s="36"/>
      <c r="D343" s="36"/>
      <c r="E343" s="36"/>
      <c r="F343" s="37"/>
      <c r="G343" s="36"/>
      <c r="H343" s="36"/>
      <c r="I343" s="36"/>
      <c r="J343" s="36"/>
      <c r="M343" s="48"/>
    </row>
    <row r="344" spans="2:13" s="11" customFormat="1" x14ac:dyDescent="0.2">
      <c r="B344" s="54"/>
      <c r="C344" s="36"/>
      <c r="D344" s="36"/>
      <c r="E344" s="36"/>
      <c r="F344" s="37"/>
      <c r="G344" s="36"/>
      <c r="H344" s="36"/>
      <c r="I344" s="36"/>
      <c r="J344" s="36"/>
      <c r="M344" s="48"/>
    </row>
    <row r="345" spans="2:13" s="11" customFormat="1" x14ac:dyDescent="0.2">
      <c r="B345" s="54"/>
      <c r="C345" s="36"/>
      <c r="D345" s="36"/>
      <c r="E345" s="36"/>
      <c r="F345" s="37"/>
      <c r="G345" s="36"/>
      <c r="H345" s="36"/>
      <c r="I345" s="36"/>
      <c r="J345" s="36"/>
      <c r="M345" s="48"/>
    </row>
    <row r="346" spans="2:13" s="11" customFormat="1" x14ac:dyDescent="0.2">
      <c r="B346" s="54"/>
      <c r="C346" s="36"/>
      <c r="D346" s="36"/>
      <c r="E346" s="36"/>
      <c r="F346" s="37"/>
      <c r="G346" s="36"/>
      <c r="H346" s="36"/>
      <c r="I346" s="36"/>
      <c r="J346" s="36"/>
      <c r="M346" s="48"/>
    </row>
    <row r="347" spans="2:13" s="11" customFormat="1" x14ac:dyDescent="0.2">
      <c r="B347" s="54"/>
      <c r="C347" s="36"/>
      <c r="D347" s="36"/>
      <c r="E347" s="36"/>
      <c r="F347" s="37"/>
      <c r="G347" s="36"/>
      <c r="H347" s="36"/>
      <c r="I347" s="36"/>
      <c r="J347" s="36"/>
      <c r="M347" s="48"/>
    </row>
    <row r="348" spans="2:13" s="11" customFormat="1" x14ac:dyDescent="0.2">
      <c r="B348" s="54"/>
      <c r="C348" s="36"/>
      <c r="D348" s="36"/>
      <c r="E348" s="36"/>
      <c r="F348" s="37"/>
      <c r="G348" s="36"/>
      <c r="H348" s="36"/>
      <c r="I348" s="36"/>
      <c r="J348" s="36"/>
      <c r="M348" s="48"/>
    </row>
    <row r="349" spans="2:13" s="11" customFormat="1" x14ac:dyDescent="0.2">
      <c r="B349" s="54"/>
      <c r="C349" s="36"/>
      <c r="D349" s="36"/>
      <c r="E349" s="36"/>
      <c r="F349" s="37"/>
      <c r="G349" s="36"/>
      <c r="H349" s="36"/>
      <c r="I349" s="36"/>
      <c r="J349" s="36"/>
      <c r="M349" s="48"/>
    </row>
    <row r="350" spans="2:13" s="11" customFormat="1" x14ac:dyDescent="0.2">
      <c r="B350" s="54"/>
      <c r="C350" s="36"/>
      <c r="D350" s="36"/>
      <c r="E350" s="36"/>
      <c r="F350" s="37"/>
      <c r="G350" s="36"/>
      <c r="H350" s="36"/>
      <c r="I350" s="36"/>
      <c r="J350" s="36"/>
      <c r="M350" s="48"/>
    </row>
    <row r="351" spans="2:13" s="11" customFormat="1" x14ac:dyDescent="0.2">
      <c r="B351" s="54"/>
      <c r="C351" s="36"/>
      <c r="D351" s="36"/>
      <c r="E351" s="36"/>
      <c r="F351" s="37"/>
      <c r="G351" s="36"/>
      <c r="H351" s="36"/>
      <c r="I351" s="36"/>
      <c r="J351" s="36"/>
      <c r="M351" s="48"/>
    </row>
    <row r="352" spans="2:13" s="11" customFormat="1" x14ac:dyDescent="0.2">
      <c r="B352" s="54"/>
      <c r="C352" s="36"/>
      <c r="D352" s="36"/>
      <c r="E352" s="36"/>
      <c r="F352" s="37"/>
      <c r="G352" s="36"/>
      <c r="H352" s="36"/>
      <c r="I352" s="36"/>
      <c r="J352" s="36"/>
      <c r="M352" s="48"/>
    </row>
    <row r="353" spans="2:13" s="11" customFormat="1" x14ac:dyDescent="0.2">
      <c r="B353" s="54"/>
      <c r="C353" s="36"/>
      <c r="D353" s="36"/>
      <c r="E353" s="36"/>
      <c r="F353" s="37"/>
      <c r="G353" s="36"/>
      <c r="H353" s="36"/>
      <c r="I353" s="36"/>
      <c r="J353" s="36"/>
      <c r="M353" s="48"/>
    </row>
    <row r="354" spans="2:13" s="11" customFormat="1" x14ac:dyDescent="0.2">
      <c r="B354" s="54"/>
      <c r="C354" s="36"/>
      <c r="D354" s="36"/>
      <c r="E354" s="36"/>
      <c r="F354" s="37"/>
      <c r="G354" s="36"/>
      <c r="H354" s="36"/>
      <c r="I354" s="36"/>
      <c r="J354" s="36"/>
      <c r="M354" s="48"/>
    </row>
    <row r="355" spans="2:13" s="11" customFormat="1" x14ac:dyDescent="0.2">
      <c r="B355" s="54"/>
      <c r="C355" s="36"/>
      <c r="D355" s="36"/>
      <c r="E355" s="36"/>
      <c r="F355" s="37"/>
      <c r="G355" s="36"/>
      <c r="H355" s="36"/>
      <c r="I355" s="36"/>
      <c r="J355" s="36"/>
      <c r="M355" s="48"/>
    </row>
    <row r="356" spans="2:13" s="11" customFormat="1" x14ac:dyDescent="0.2">
      <c r="B356" s="54"/>
      <c r="C356" s="36"/>
      <c r="D356" s="36"/>
      <c r="E356" s="36"/>
      <c r="F356" s="37"/>
      <c r="G356" s="36"/>
      <c r="H356" s="36"/>
      <c r="I356" s="36"/>
      <c r="J356" s="36"/>
      <c r="M356" s="48"/>
    </row>
    <row r="357" spans="2:13" s="11" customFormat="1" x14ac:dyDescent="0.2">
      <c r="B357" s="54"/>
      <c r="C357" s="36"/>
      <c r="D357" s="36"/>
      <c r="E357" s="36"/>
      <c r="F357" s="37"/>
      <c r="G357" s="36"/>
      <c r="H357" s="36"/>
      <c r="I357" s="36"/>
      <c r="J357" s="36"/>
      <c r="M357" s="48"/>
    </row>
    <row r="358" spans="2:13" s="11" customFormat="1" x14ac:dyDescent="0.2">
      <c r="B358" s="54"/>
      <c r="C358" s="36"/>
      <c r="D358" s="36"/>
      <c r="E358" s="36"/>
      <c r="F358" s="37"/>
      <c r="G358" s="36"/>
      <c r="H358" s="36"/>
      <c r="I358" s="36"/>
      <c r="J358" s="36"/>
      <c r="M358" s="48"/>
    </row>
    <row r="359" spans="2:13" s="11" customFormat="1" x14ac:dyDescent="0.2">
      <c r="B359" s="54"/>
      <c r="C359" s="36"/>
      <c r="D359" s="36"/>
      <c r="E359" s="36"/>
      <c r="F359" s="37"/>
      <c r="G359" s="36"/>
      <c r="H359" s="36"/>
      <c r="I359" s="36"/>
      <c r="J359" s="36"/>
      <c r="M359" s="48"/>
    </row>
    <row r="360" spans="2:13" s="11" customFormat="1" x14ac:dyDescent="0.2">
      <c r="B360" s="54"/>
      <c r="C360" s="36"/>
      <c r="D360" s="36"/>
      <c r="E360" s="36"/>
      <c r="F360" s="37"/>
      <c r="G360" s="36"/>
      <c r="H360" s="36"/>
      <c r="I360" s="36"/>
      <c r="J360" s="36"/>
      <c r="M360" s="48"/>
    </row>
    <row r="361" spans="2:13" s="11" customFormat="1" x14ac:dyDescent="0.2">
      <c r="B361" s="54"/>
      <c r="C361" s="36"/>
      <c r="D361" s="36"/>
      <c r="E361" s="36"/>
      <c r="F361" s="37"/>
      <c r="G361" s="36"/>
      <c r="H361" s="36"/>
      <c r="I361" s="36"/>
      <c r="J361" s="36"/>
      <c r="M361" s="48"/>
    </row>
    <row r="362" spans="2:13" s="11" customFormat="1" x14ac:dyDescent="0.2">
      <c r="B362" s="54"/>
      <c r="C362" s="36"/>
      <c r="D362" s="36"/>
      <c r="E362" s="36"/>
      <c r="F362" s="37"/>
      <c r="G362" s="36"/>
      <c r="H362" s="36"/>
      <c r="I362" s="36"/>
      <c r="J362" s="36"/>
      <c r="M362" s="48"/>
    </row>
    <row r="363" spans="2:13" s="11" customFormat="1" x14ac:dyDescent="0.2">
      <c r="B363" s="54"/>
      <c r="C363" s="36"/>
      <c r="D363" s="36"/>
      <c r="E363" s="36"/>
      <c r="F363" s="37"/>
      <c r="G363" s="36"/>
      <c r="H363" s="36"/>
      <c r="I363" s="36"/>
      <c r="J363" s="36"/>
      <c r="M363" s="48"/>
    </row>
    <row r="364" spans="2:13" s="11" customFormat="1" x14ac:dyDescent="0.2">
      <c r="B364" s="54"/>
      <c r="C364" s="36"/>
      <c r="D364" s="36"/>
      <c r="E364" s="36"/>
      <c r="F364" s="37"/>
      <c r="G364" s="36"/>
      <c r="H364" s="36"/>
      <c r="I364" s="36"/>
      <c r="J364" s="36"/>
      <c r="M364" s="48"/>
    </row>
    <row r="365" spans="2:13" s="11" customFormat="1" x14ac:dyDescent="0.2">
      <c r="B365" s="54"/>
      <c r="C365" s="36"/>
      <c r="D365" s="36"/>
      <c r="E365" s="36"/>
      <c r="F365" s="37"/>
      <c r="G365" s="36"/>
      <c r="H365" s="36"/>
      <c r="I365" s="36"/>
      <c r="J365" s="36"/>
      <c r="M365" s="48"/>
    </row>
    <row r="366" spans="2:13" s="11" customFormat="1" x14ac:dyDescent="0.2">
      <c r="B366" s="54"/>
      <c r="C366" s="36"/>
      <c r="D366" s="36"/>
      <c r="E366" s="36"/>
      <c r="F366" s="37"/>
      <c r="G366" s="36"/>
      <c r="H366" s="36"/>
      <c r="I366" s="36"/>
      <c r="J366" s="36"/>
      <c r="M366" s="48"/>
    </row>
    <row r="367" spans="2:13" s="11" customFormat="1" x14ac:dyDescent="0.2">
      <c r="B367" s="54"/>
      <c r="C367" s="36"/>
      <c r="D367" s="36"/>
      <c r="E367" s="36"/>
      <c r="F367" s="37"/>
      <c r="G367" s="36"/>
      <c r="H367" s="36"/>
      <c r="I367" s="36"/>
      <c r="J367" s="36"/>
      <c r="M367" s="48"/>
    </row>
    <row r="368" spans="2:13" s="11" customFormat="1" x14ac:dyDescent="0.2">
      <c r="B368" s="54"/>
      <c r="C368" s="36"/>
      <c r="D368" s="36"/>
      <c r="E368" s="36"/>
      <c r="F368" s="37"/>
      <c r="G368" s="36"/>
      <c r="H368" s="36"/>
      <c r="I368" s="36"/>
      <c r="J368" s="36"/>
      <c r="M368" s="48"/>
    </row>
    <row r="369" spans="2:13" s="11" customFormat="1" x14ac:dyDescent="0.2">
      <c r="B369" s="54"/>
      <c r="C369" s="36"/>
      <c r="D369" s="36"/>
      <c r="E369" s="36"/>
      <c r="F369" s="37"/>
      <c r="G369" s="36"/>
      <c r="H369" s="36"/>
      <c r="I369" s="36"/>
      <c r="J369" s="36"/>
      <c r="M369" s="48"/>
    </row>
    <row r="370" spans="2:13" s="11" customFormat="1" x14ac:dyDescent="0.2">
      <c r="B370" s="54"/>
      <c r="C370" s="36"/>
      <c r="D370" s="36"/>
      <c r="E370" s="36"/>
      <c r="F370" s="37"/>
      <c r="G370" s="36"/>
      <c r="H370" s="36"/>
      <c r="I370" s="36"/>
      <c r="J370" s="36"/>
      <c r="M370" s="48"/>
    </row>
    <row r="371" spans="2:13" s="11" customFormat="1" x14ac:dyDescent="0.2">
      <c r="B371" s="54"/>
      <c r="C371" s="36"/>
      <c r="D371" s="36"/>
      <c r="E371" s="36"/>
      <c r="F371" s="37"/>
      <c r="G371" s="36"/>
      <c r="H371" s="36"/>
      <c r="I371" s="36"/>
      <c r="J371" s="36"/>
      <c r="M371" s="48"/>
    </row>
    <row r="372" spans="2:13" s="11" customFormat="1" x14ac:dyDescent="0.2">
      <c r="B372" s="54"/>
      <c r="C372" s="36"/>
      <c r="D372" s="36"/>
      <c r="E372" s="36"/>
      <c r="F372" s="37"/>
      <c r="G372" s="36"/>
      <c r="H372" s="36"/>
      <c r="I372" s="36"/>
      <c r="J372" s="36"/>
      <c r="M372" s="48"/>
    </row>
    <row r="373" spans="2:13" s="11" customFormat="1" x14ac:dyDescent="0.2">
      <c r="B373" s="54"/>
      <c r="C373" s="36"/>
      <c r="D373" s="36"/>
      <c r="E373" s="36"/>
      <c r="F373" s="37"/>
      <c r="G373" s="36"/>
      <c r="H373" s="36"/>
      <c r="I373" s="36"/>
      <c r="J373" s="36"/>
      <c r="M373" s="48"/>
    </row>
    <row r="374" spans="2:13" s="11" customFormat="1" x14ac:dyDescent="0.2">
      <c r="B374" s="54"/>
      <c r="C374" s="36"/>
      <c r="D374" s="36"/>
      <c r="E374" s="36"/>
      <c r="F374" s="37"/>
      <c r="G374" s="36"/>
      <c r="H374" s="36"/>
      <c r="I374" s="36"/>
      <c r="J374" s="36"/>
      <c r="M374" s="48"/>
    </row>
    <row r="375" spans="2:13" s="11" customFormat="1" x14ac:dyDescent="0.2">
      <c r="B375" s="54"/>
      <c r="C375" s="36"/>
      <c r="D375" s="36"/>
      <c r="E375" s="36"/>
      <c r="F375" s="37"/>
      <c r="G375" s="36"/>
      <c r="H375" s="36"/>
      <c r="I375" s="36"/>
      <c r="J375" s="36"/>
      <c r="M375" s="48"/>
    </row>
    <row r="376" spans="2:13" s="11" customFormat="1" x14ac:dyDescent="0.2">
      <c r="B376" s="54"/>
      <c r="C376" s="36"/>
      <c r="D376" s="36"/>
      <c r="E376" s="36"/>
      <c r="F376" s="37"/>
      <c r="G376" s="36"/>
      <c r="H376" s="36"/>
      <c r="I376" s="36"/>
      <c r="J376" s="36"/>
      <c r="M376" s="48"/>
    </row>
    <row r="377" spans="2:13" s="11" customFormat="1" x14ac:dyDescent="0.2">
      <c r="B377" s="54"/>
      <c r="C377" s="36"/>
      <c r="D377" s="36"/>
      <c r="E377" s="36"/>
      <c r="F377" s="37"/>
      <c r="G377" s="36"/>
      <c r="H377" s="36"/>
      <c r="I377" s="36"/>
      <c r="J377" s="36"/>
      <c r="M377" s="48"/>
    </row>
    <row r="378" spans="2:13" s="11" customFormat="1" x14ac:dyDescent="0.2">
      <c r="B378" s="54"/>
      <c r="C378" s="36"/>
      <c r="D378" s="36"/>
      <c r="E378" s="36"/>
      <c r="F378" s="37"/>
      <c r="G378" s="36"/>
      <c r="H378" s="36"/>
      <c r="I378" s="36"/>
      <c r="J378" s="36"/>
      <c r="M378" s="48"/>
    </row>
    <row r="379" spans="2:13" s="11" customFormat="1" x14ac:dyDescent="0.2">
      <c r="B379" s="54"/>
      <c r="C379" s="36"/>
      <c r="D379" s="36"/>
      <c r="E379" s="36"/>
      <c r="F379" s="37"/>
      <c r="G379" s="36"/>
      <c r="H379" s="36"/>
      <c r="I379" s="36"/>
      <c r="J379" s="36"/>
      <c r="M379" s="48"/>
    </row>
    <row r="380" spans="2:13" s="11" customFormat="1" x14ac:dyDescent="0.2">
      <c r="B380" s="54"/>
      <c r="C380" s="36"/>
      <c r="D380" s="36"/>
      <c r="E380" s="36"/>
      <c r="F380" s="37"/>
      <c r="G380" s="36"/>
      <c r="H380" s="36"/>
      <c r="I380" s="36"/>
      <c r="J380" s="36"/>
      <c r="M380" s="48"/>
    </row>
    <row r="381" spans="2:13" s="11" customFormat="1" x14ac:dyDescent="0.2">
      <c r="B381" s="54"/>
      <c r="C381" s="36"/>
      <c r="D381" s="36"/>
      <c r="E381" s="36"/>
      <c r="F381" s="37"/>
      <c r="G381" s="36"/>
      <c r="H381" s="36"/>
      <c r="I381" s="36"/>
      <c r="J381" s="36"/>
      <c r="M381" s="48"/>
    </row>
    <row r="382" spans="2:13" s="11" customFormat="1" x14ac:dyDescent="0.2">
      <c r="B382" s="54"/>
      <c r="C382" s="36"/>
      <c r="D382" s="36"/>
      <c r="E382" s="36"/>
      <c r="F382" s="37"/>
      <c r="G382" s="36"/>
      <c r="H382" s="36"/>
      <c r="I382" s="36"/>
      <c r="J382" s="36"/>
      <c r="M382" s="48"/>
    </row>
    <row r="383" spans="2:13" s="11" customFormat="1" x14ac:dyDescent="0.2">
      <c r="B383" s="54"/>
      <c r="C383" s="36"/>
      <c r="D383" s="36"/>
      <c r="E383" s="36"/>
      <c r="F383" s="37"/>
      <c r="G383" s="36"/>
      <c r="H383" s="36"/>
      <c r="I383" s="36"/>
      <c r="J383" s="36"/>
      <c r="M383" s="48"/>
    </row>
    <row r="384" spans="2:13" s="11" customFormat="1" x14ac:dyDescent="0.2">
      <c r="B384" s="54"/>
      <c r="C384" s="36"/>
      <c r="D384" s="36"/>
      <c r="E384" s="36"/>
      <c r="F384" s="37"/>
      <c r="G384" s="36"/>
      <c r="H384" s="36"/>
      <c r="I384" s="36"/>
      <c r="J384" s="36"/>
      <c r="M384" s="48"/>
    </row>
    <row r="385" spans="2:13" s="11" customFormat="1" x14ac:dyDescent="0.2">
      <c r="B385" s="54"/>
      <c r="C385" s="36"/>
      <c r="D385" s="36"/>
      <c r="E385" s="36"/>
      <c r="F385" s="37"/>
      <c r="G385" s="36"/>
      <c r="H385" s="36"/>
      <c r="I385" s="36"/>
      <c r="J385" s="36"/>
      <c r="M385" s="48"/>
    </row>
    <row r="386" spans="2:13" s="11" customFormat="1" x14ac:dyDescent="0.2">
      <c r="B386" s="54"/>
      <c r="C386" s="36"/>
      <c r="D386" s="36"/>
      <c r="E386" s="36"/>
      <c r="F386" s="37"/>
      <c r="G386" s="36"/>
      <c r="H386" s="36"/>
      <c r="I386" s="36"/>
      <c r="J386" s="36"/>
      <c r="M386" s="48"/>
    </row>
    <row r="387" spans="2:13" s="11" customFormat="1" x14ac:dyDescent="0.2">
      <c r="B387" s="54"/>
      <c r="C387" s="36"/>
      <c r="D387" s="36"/>
      <c r="E387" s="36"/>
      <c r="F387" s="37"/>
      <c r="G387" s="36"/>
      <c r="H387" s="36"/>
      <c r="I387" s="36"/>
      <c r="J387" s="36"/>
      <c r="M387" s="48"/>
    </row>
    <row r="388" spans="2:13" s="11" customFormat="1" x14ac:dyDescent="0.2">
      <c r="B388" s="54"/>
      <c r="C388" s="36"/>
      <c r="D388" s="36"/>
      <c r="E388" s="36"/>
      <c r="F388" s="37"/>
      <c r="G388" s="36"/>
      <c r="H388" s="36"/>
      <c r="I388" s="36"/>
      <c r="J388" s="36"/>
      <c r="M388" s="48"/>
    </row>
    <row r="389" spans="2:13" s="11" customFormat="1" x14ac:dyDescent="0.2">
      <c r="B389" s="54"/>
      <c r="C389" s="36"/>
      <c r="D389" s="36"/>
      <c r="E389" s="36"/>
      <c r="F389" s="37"/>
      <c r="G389" s="36"/>
      <c r="H389" s="36"/>
      <c r="I389" s="36"/>
      <c r="J389" s="36"/>
      <c r="M389" s="48"/>
    </row>
    <row r="390" spans="2:13" s="11" customFormat="1" x14ac:dyDescent="0.2">
      <c r="B390" s="54"/>
      <c r="C390" s="36"/>
      <c r="D390" s="36"/>
      <c r="E390" s="36"/>
      <c r="F390" s="37"/>
      <c r="G390" s="36"/>
      <c r="H390" s="36"/>
      <c r="I390" s="36"/>
      <c r="J390" s="36"/>
      <c r="M390" s="48"/>
    </row>
    <row r="391" spans="2:13" s="11" customFormat="1" x14ac:dyDescent="0.2">
      <c r="B391" s="54"/>
      <c r="C391" s="36"/>
      <c r="D391" s="36"/>
      <c r="E391" s="36"/>
      <c r="F391" s="37"/>
      <c r="G391" s="36"/>
      <c r="H391" s="36"/>
      <c r="I391" s="36"/>
      <c r="J391" s="36"/>
      <c r="M391" s="48"/>
    </row>
    <row r="392" spans="2:13" s="11" customFormat="1" x14ac:dyDescent="0.2">
      <c r="B392" s="54"/>
      <c r="C392" s="36"/>
      <c r="D392" s="36"/>
      <c r="E392" s="36"/>
      <c r="F392" s="37"/>
      <c r="G392" s="36"/>
      <c r="H392" s="36"/>
      <c r="I392" s="36"/>
      <c r="J392" s="36"/>
      <c r="M392" s="48"/>
    </row>
    <row r="393" spans="2:13" s="11" customFormat="1" x14ac:dyDescent="0.2">
      <c r="B393" s="54"/>
      <c r="C393" s="36"/>
      <c r="D393" s="36"/>
      <c r="E393" s="36"/>
      <c r="F393" s="37"/>
      <c r="G393" s="36"/>
      <c r="H393" s="36"/>
      <c r="I393" s="36"/>
      <c r="J393" s="36"/>
      <c r="M393" s="48"/>
    </row>
    <row r="394" spans="2:13" s="11" customFormat="1" x14ac:dyDescent="0.2">
      <c r="B394" s="54"/>
      <c r="C394" s="36"/>
      <c r="D394" s="36"/>
      <c r="E394" s="36"/>
      <c r="F394" s="37"/>
      <c r="G394" s="36"/>
      <c r="H394" s="36"/>
      <c r="I394" s="36"/>
      <c r="J394" s="36"/>
      <c r="M394" s="48"/>
    </row>
    <row r="395" spans="2:13" s="11" customFormat="1" x14ac:dyDescent="0.2">
      <c r="B395" s="54"/>
      <c r="C395" s="36"/>
      <c r="D395" s="36"/>
      <c r="E395" s="36"/>
      <c r="F395" s="37"/>
      <c r="G395" s="36"/>
      <c r="H395" s="36"/>
      <c r="I395" s="36"/>
      <c r="J395" s="36"/>
      <c r="M395" s="48"/>
    </row>
    <row r="396" spans="2:13" s="11" customFormat="1" x14ac:dyDescent="0.2">
      <c r="B396" s="54"/>
      <c r="C396" s="36"/>
      <c r="D396" s="36"/>
      <c r="E396" s="36"/>
      <c r="F396" s="37"/>
      <c r="G396" s="36"/>
      <c r="H396" s="36"/>
      <c r="I396" s="36"/>
      <c r="J396" s="36"/>
      <c r="M396" s="48"/>
    </row>
    <row r="397" spans="2:13" s="11" customFormat="1" x14ac:dyDescent="0.2">
      <c r="B397" s="54"/>
      <c r="C397" s="36"/>
      <c r="D397" s="36"/>
      <c r="E397" s="36"/>
      <c r="F397" s="37"/>
      <c r="G397" s="36"/>
      <c r="H397" s="36"/>
      <c r="I397" s="36"/>
      <c r="J397" s="36"/>
      <c r="M397" s="48"/>
    </row>
    <row r="398" spans="2:13" s="11" customFormat="1" x14ac:dyDescent="0.2">
      <c r="B398" s="54"/>
      <c r="C398" s="36"/>
      <c r="D398" s="36"/>
      <c r="E398" s="36"/>
      <c r="F398" s="37"/>
      <c r="G398" s="36"/>
      <c r="H398" s="36"/>
      <c r="I398" s="36"/>
      <c r="J398" s="36"/>
      <c r="M398" s="48"/>
    </row>
    <row r="399" spans="2:13" s="11" customFormat="1" x14ac:dyDescent="0.2">
      <c r="B399" s="54"/>
      <c r="C399" s="36"/>
      <c r="D399" s="36"/>
      <c r="E399" s="36"/>
      <c r="F399" s="37"/>
      <c r="G399" s="36"/>
      <c r="H399" s="36"/>
      <c r="I399" s="36"/>
      <c r="J399" s="36"/>
      <c r="M399" s="48"/>
    </row>
    <row r="400" spans="2:13" s="11" customFormat="1" x14ac:dyDescent="0.2">
      <c r="B400" s="54"/>
      <c r="C400" s="36"/>
      <c r="D400" s="36"/>
      <c r="E400" s="36"/>
      <c r="F400" s="37"/>
      <c r="G400" s="36"/>
      <c r="H400" s="36"/>
      <c r="I400" s="36"/>
      <c r="J400" s="36"/>
      <c r="M400" s="48"/>
    </row>
    <row r="401" spans="2:13" s="11" customFormat="1" x14ac:dyDescent="0.2">
      <c r="B401" s="54"/>
      <c r="C401" s="36"/>
      <c r="D401" s="36"/>
      <c r="E401" s="36"/>
      <c r="F401" s="37"/>
      <c r="G401" s="36"/>
      <c r="H401" s="36"/>
      <c r="I401" s="36"/>
      <c r="J401" s="36"/>
      <c r="M401" s="48"/>
    </row>
    <row r="402" spans="2:13" s="11" customFormat="1" x14ac:dyDescent="0.2">
      <c r="B402" s="54"/>
      <c r="C402" s="36"/>
      <c r="D402" s="36"/>
      <c r="E402" s="36"/>
      <c r="F402" s="37"/>
      <c r="G402" s="36"/>
      <c r="H402" s="36"/>
      <c r="I402" s="36"/>
      <c r="J402" s="36"/>
      <c r="M402" s="48"/>
    </row>
    <row r="403" spans="2:13" s="11" customFormat="1" x14ac:dyDescent="0.2">
      <c r="B403" s="54"/>
      <c r="C403" s="36"/>
      <c r="D403" s="36"/>
      <c r="E403" s="36"/>
      <c r="F403" s="37"/>
      <c r="G403" s="36"/>
      <c r="H403" s="36"/>
      <c r="I403" s="36"/>
      <c r="J403" s="36"/>
      <c r="M403" s="48"/>
    </row>
    <row r="404" spans="2:13" s="11" customFormat="1" x14ac:dyDescent="0.2">
      <c r="B404" s="54"/>
      <c r="C404" s="36"/>
      <c r="D404" s="36"/>
      <c r="E404" s="36"/>
      <c r="F404" s="37"/>
      <c r="G404" s="36"/>
      <c r="H404" s="36"/>
      <c r="I404" s="36"/>
      <c r="J404" s="36"/>
      <c r="M404" s="48"/>
    </row>
    <row r="405" spans="2:13" s="11" customFormat="1" x14ac:dyDescent="0.2">
      <c r="B405" s="54"/>
      <c r="C405" s="36"/>
      <c r="D405" s="36"/>
      <c r="E405" s="36"/>
      <c r="F405" s="37"/>
      <c r="G405" s="36"/>
      <c r="H405" s="36"/>
      <c r="I405" s="36"/>
      <c r="J405" s="36"/>
      <c r="M405" s="48"/>
    </row>
    <row r="406" spans="2:13" s="11" customFormat="1" x14ac:dyDescent="0.2">
      <c r="B406" s="54"/>
      <c r="C406" s="36"/>
      <c r="D406" s="36"/>
      <c r="E406" s="36"/>
      <c r="F406" s="37"/>
      <c r="G406" s="36"/>
      <c r="H406" s="36"/>
      <c r="I406" s="36"/>
      <c r="J406" s="36"/>
      <c r="M406" s="48"/>
    </row>
    <row r="407" spans="2:13" s="11" customFormat="1" x14ac:dyDescent="0.2">
      <c r="B407" s="54"/>
      <c r="C407" s="36"/>
      <c r="D407" s="36"/>
      <c r="E407" s="36"/>
      <c r="F407" s="37"/>
      <c r="G407" s="36"/>
      <c r="H407" s="36"/>
      <c r="I407" s="36"/>
      <c r="J407" s="36"/>
      <c r="M407" s="48"/>
    </row>
    <row r="408" spans="2:13" s="11" customFormat="1" x14ac:dyDescent="0.2">
      <c r="B408" s="54"/>
      <c r="C408" s="36"/>
      <c r="D408" s="36"/>
      <c r="E408" s="36"/>
      <c r="F408" s="37"/>
      <c r="G408" s="36"/>
      <c r="H408" s="36"/>
      <c r="I408" s="36"/>
      <c r="J408" s="36"/>
      <c r="M408" s="48"/>
    </row>
    <row r="409" spans="2:13" s="11" customFormat="1" x14ac:dyDescent="0.2">
      <c r="B409" s="54"/>
      <c r="C409" s="36"/>
      <c r="D409" s="36"/>
      <c r="E409" s="36"/>
      <c r="F409" s="37"/>
      <c r="G409" s="36"/>
      <c r="H409" s="36"/>
      <c r="I409" s="36"/>
      <c r="J409" s="36"/>
      <c r="M409" s="48"/>
    </row>
    <row r="410" spans="2:13" s="11" customFormat="1" x14ac:dyDescent="0.2">
      <c r="B410" s="54"/>
      <c r="C410" s="36"/>
      <c r="D410" s="36"/>
      <c r="E410" s="36"/>
      <c r="F410" s="37"/>
      <c r="G410" s="36"/>
      <c r="H410" s="36"/>
      <c r="I410" s="36"/>
      <c r="J410" s="36"/>
      <c r="M410" s="48"/>
    </row>
    <row r="411" spans="2:13" s="11" customFormat="1" x14ac:dyDescent="0.2">
      <c r="B411" s="54"/>
      <c r="C411" s="36"/>
      <c r="D411" s="36"/>
      <c r="E411" s="36"/>
      <c r="F411" s="37"/>
      <c r="G411" s="36"/>
      <c r="H411" s="36"/>
      <c r="I411" s="36"/>
      <c r="J411" s="36"/>
      <c r="M411" s="48"/>
    </row>
    <row r="412" spans="2:13" s="11" customFormat="1" x14ac:dyDescent="0.2">
      <c r="B412" s="54"/>
      <c r="C412" s="36"/>
      <c r="D412" s="36"/>
      <c r="E412" s="36"/>
      <c r="F412" s="37"/>
      <c r="G412" s="36"/>
      <c r="H412" s="36"/>
      <c r="I412" s="36"/>
      <c r="J412" s="36"/>
      <c r="M412" s="48"/>
    </row>
    <row r="413" spans="2:13" s="11" customFormat="1" x14ac:dyDescent="0.2">
      <c r="B413" s="54"/>
      <c r="C413" s="36"/>
      <c r="D413" s="36"/>
      <c r="E413" s="36"/>
      <c r="F413" s="37"/>
      <c r="G413" s="36"/>
      <c r="H413" s="36"/>
      <c r="I413" s="36"/>
      <c r="J413" s="36"/>
      <c r="M413" s="48"/>
    </row>
    <row r="414" spans="2:13" s="11" customFormat="1" x14ac:dyDescent="0.2">
      <c r="B414" s="54"/>
      <c r="C414" s="36"/>
      <c r="D414" s="36"/>
      <c r="E414" s="36"/>
      <c r="F414" s="37"/>
      <c r="G414" s="36"/>
      <c r="H414" s="36"/>
      <c r="I414" s="36"/>
      <c r="J414" s="36"/>
      <c r="M414" s="48"/>
    </row>
    <row r="415" spans="2:13" s="11" customFormat="1" x14ac:dyDescent="0.2">
      <c r="B415" s="54"/>
      <c r="C415" s="36"/>
      <c r="D415" s="36"/>
      <c r="E415" s="36"/>
      <c r="F415" s="37"/>
      <c r="G415" s="36"/>
      <c r="H415" s="36"/>
      <c r="I415" s="36"/>
      <c r="J415" s="36"/>
      <c r="M415" s="48"/>
    </row>
    <row r="416" spans="2:13" s="11" customFormat="1" x14ac:dyDescent="0.2">
      <c r="B416" s="54"/>
      <c r="C416" s="36"/>
      <c r="D416" s="36"/>
      <c r="E416" s="36"/>
      <c r="F416" s="37"/>
      <c r="G416" s="36"/>
      <c r="H416" s="36"/>
      <c r="I416" s="36"/>
      <c r="J416" s="36"/>
      <c r="M416" s="48"/>
    </row>
    <row r="417" spans="2:13" s="11" customFormat="1" x14ac:dyDescent="0.2">
      <c r="B417" s="54"/>
      <c r="C417" s="36"/>
      <c r="D417" s="36"/>
      <c r="E417" s="36"/>
      <c r="F417" s="37"/>
      <c r="G417" s="36"/>
      <c r="H417" s="36"/>
      <c r="I417" s="36"/>
      <c r="J417" s="36"/>
      <c r="M417" s="48"/>
    </row>
    <row r="418" spans="2:13" s="11" customFormat="1" x14ac:dyDescent="0.2">
      <c r="B418" s="54"/>
      <c r="C418" s="36"/>
      <c r="D418" s="36"/>
      <c r="E418" s="36"/>
      <c r="F418" s="37"/>
      <c r="G418" s="36"/>
      <c r="H418" s="36"/>
      <c r="I418" s="36"/>
      <c r="J418" s="36"/>
      <c r="M418" s="48"/>
    </row>
    <row r="419" spans="2:13" s="11" customFormat="1" x14ac:dyDescent="0.2">
      <c r="B419" s="54"/>
      <c r="C419" s="36"/>
      <c r="D419" s="36"/>
      <c r="E419" s="36"/>
      <c r="F419" s="37"/>
      <c r="G419" s="36"/>
      <c r="H419" s="36"/>
      <c r="I419" s="36"/>
      <c r="J419" s="36"/>
      <c r="M419" s="48"/>
    </row>
    <row r="420" spans="2:13" s="11" customFormat="1" x14ac:dyDescent="0.2">
      <c r="B420" s="54"/>
      <c r="C420" s="36"/>
      <c r="D420" s="36"/>
      <c r="E420" s="36"/>
      <c r="F420" s="37"/>
      <c r="G420" s="36"/>
      <c r="H420" s="36"/>
      <c r="I420" s="36"/>
      <c r="J420" s="36"/>
      <c r="M420" s="48"/>
    </row>
    <row r="421" spans="2:13" s="11" customFormat="1" x14ac:dyDescent="0.2">
      <c r="B421" s="54"/>
      <c r="C421" s="36"/>
      <c r="D421" s="36"/>
      <c r="E421" s="36"/>
      <c r="F421" s="37"/>
      <c r="G421" s="36"/>
      <c r="H421" s="36"/>
      <c r="I421" s="36"/>
      <c r="J421" s="36"/>
      <c r="M421" s="48"/>
    </row>
    <row r="422" spans="2:13" s="11" customFormat="1" x14ac:dyDescent="0.2">
      <c r="B422" s="54"/>
      <c r="C422" s="36"/>
      <c r="D422" s="36"/>
      <c r="E422" s="36"/>
      <c r="F422" s="37"/>
      <c r="G422" s="36"/>
      <c r="H422" s="36"/>
      <c r="I422" s="36"/>
      <c r="J422" s="36"/>
      <c r="M422" s="48"/>
    </row>
    <row r="423" spans="2:13" s="11" customFormat="1" x14ac:dyDescent="0.2">
      <c r="B423" s="54"/>
      <c r="C423" s="36"/>
      <c r="D423" s="36"/>
      <c r="E423" s="36"/>
      <c r="F423" s="37"/>
      <c r="G423" s="36"/>
      <c r="H423" s="36"/>
      <c r="I423" s="36"/>
      <c r="J423" s="36"/>
      <c r="M423" s="48"/>
    </row>
    <row r="424" spans="2:13" s="11" customFormat="1" x14ac:dyDescent="0.2">
      <c r="B424" s="54"/>
      <c r="C424" s="36"/>
      <c r="D424" s="36"/>
      <c r="E424" s="36"/>
      <c r="F424" s="37"/>
      <c r="G424" s="36"/>
      <c r="H424" s="36"/>
      <c r="I424" s="36"/>
      <c r="J424" s="36"/>
      <c r="M424" s="48"/>
    </row>
    <row r="425" spans="2:13" s="11" customFormat="1" x14ac:dyDescent="0.2">
      <c r="B425" s="54"/>
      <c r="C425" s="36"/>
      <c r="D425" s="36"/>
      <c r="E425" s="36"/>
      <c r="F425" s="37"/>
      <c r="G425" s="36"/>
      <c r="H425" s="36"/>
      <c r="I425" s="36"/>
      <c r="J425" s="36"/>
      <c r="M425" s="48"/>
    </row>
    <row r="426" spans="2:13" s="11" customFormat="1" x14ac:dyDescent="0.2">
      <c r="B426" s="54"/>
      <c r="C426" s="36"/>
      <c r="D426" s="36"/>
      <c r="E426" s="36"/>
      <c r="F426" s="37"/>
      <c r="G426" s="36"/>
      <c r="H426" s="36"/>
      <c r="I426" s="36"/>
      <c r="J426" s="36"/>
      <c r="M426" s="48"/>
    </row>
    <row r="427" spans="2:13" s="11" customFormat="1" x14ac:dyDescent="0.2">
      <c r="B427" s="54"/>
      <c r="C427" s="36"/>
      <c r="D427" s="36"/>
      <c r="E427" s="36"/>
      <c r="F427" s="37"/>
      <c r="G427" s="36"/>
      <c r="H427" s="36"/>
      <c r="I427" s="36"/>
      <c r="J427" s="36"/>
      <c r="M427" s="48"/>
    </row>
    <row r="428" spans="2:13" s="11" customFormat="1" x14ac:dyDescent="0.2">
      <c r="B428" s="54"/>
      <c r="C428" s="36"/>
      <c r="D428" s="36"/>
      <c r="E428" s="36"/>
      <c r="F428" s="37"/>
      <c r="G428" s="36"/>
      <c r="H428" s="36"/>
      <c r="I428" s="36"/>
      <c r="J428" s="36"/>
      <c r="M428" s="48"/>
    </row>
    <row r="429" spans="2:13" s="11" customFormat="1" x14ac:dyDescent="0.2">
      <c r="B429" s="54"/>
      <c r="C429" s="36"/>
      <c r="D429" s="36"/>
      <c r="E429" s="36"/>
      <c r="F429" s="37"/>
      <c r="G429" s="36"/>
      <c r="H429" s="36"/>
      <c r="I429" s="36"/>
      <c r="J429" s="36"/>
      <c r="M429" s="48"/>
    </row>
    <row r="430" spans="2:13" s="11" customFormat="1" x14ac:dyDescent="0.2">
      <c r="B430" s="54"/>
      <c r="C430" s="36"/>
      <c r="D430" s="36"/>
      <c r="E430" s="36"/>
      <c r="F430" s="37"/>
      <c r="G430" s="36"/>
      <c r="H430" s="36"/>
      <c r="I430" s="36"/>
      <c r="J430" s="36"/>
      <c r="M430" s="48"/>
    </row>
    <row r="431" spans="2:13" s="11" customFormat="1" x14ac:dyDescent="0.2">
      <c r="B431" s="54"/>
      <c r="C431" s="36"/>
      <c r="D431" s="36"/>
      <c r="E431" s="36"/>
      <c r="F431" s="37"/>
      <c r="G431" s="36"/>
      <c r="H431" s="36"/>
      <c r="I431" s="36"/>
      <c r="J431" s="36"/>
      <c r="M431" s="48"/>
    </row>
    <row r="432" spans="2:13" s="11" customFormat="1" x14ac:dyDescent="0.2">
      <c r="B432" s="54"/>
      <c r="C432" s="36"/>
      <c r="D432" s="36"/>
      <c r="E432" s="36"/>
      <c r="F432" s="37"/>
      <c r="G432" s="36"/>
      <c r="H432" s="36"/>
      <c r="I432" s="36"/>
      <c r="J432" s="36"/>
      <c r="M432" s="48"/>
    </row>
    <row r="433" spans="2:13" s="11" customFormat="1" x14ac:dyDescent="0.2">
      <c r="B433" s="54"/>
      <c r="C433" s="36"/>
      <c r="D433" s="36"/>
      <c r="E433" s="36"/>
      <c r="F433" s="37"/>
      <c r="G433" s="36"/>
      <c r="H433" s="36"/>
      <c r="I433" s="36"/>
      <c r="J433" s="36"/>
      <c r="M433" s="48"/>
    </row>
    <row r="434" spans="2:13" s="11" customFormat="1" x14ac:dyDescent="0.2">
      <c r="B434" s="54"/>
      <c r="C434" s="36"/>
      <c r="D434" s="36"/>
      <c r="E434" s="36"/>
      <c r="F434" s="37"/>
      <c r="G434" s="36"/>
      <c r="H434" s="36"/>
      <c r="I434" s="36"/>
      <c r="J434" s="36"/>
      <c r="M434" s="48"/>
    </row>
    <row r="435" spans="2:13" s="11" customFormat="1" x14ac:dyDescent="0.2">
      <c r="B435" s="54"/>
      <c r="C435" s="36"/>
      <c r="D435" s="36"/>
      <c r="E435" s="36"/>
      <c r="F435" s="37"/>
      <c r="G435" s="36"/>
      <c r="H435" s="36"/>
      <c r="I435" s="36"/>
      <c r="J435" s="36"/>
      <c r="M435" s="48"/>
    </row>
    <row r="436" spans="2:13" s="11" customFormat="1" x14ac:dyDescent="0.2">
      <c r="B436" s="54"/>
      <c r="C436" s="36"/>
      <c r="D436" s="36"/>
      <c r="E436" s="36"/>
      <c r="F436" s="37"/>
      <c r="G436" s="36"/>
      <c r="H436" s="36"/>
      <c r="I436" s="36"/>
      <c r="J436" s="36"/>
      <c r="M436" s="48"/>
    </row>
    <row r="437" spans="2:13" s="11" customFormat="1" x14ac:dyDescent="0.2">
      <c r="B437" s="54"/>
      <c r="C437" s="36"/>
      <c r="D437" s="36"/>
      <c r="E437" s="36"/>
      <c r="F437" s="37"/>
      <c r="G437" s="36"/>
      <c r="H437" s="36"/>
      <c r="I437" s="36"/>
      <c r="J437" s="36"/>
      <c r="M437" s="48"/>
    </row>
    <row r="438" spans="2:13" s="11" customFormat="1" x14ac:dyDescent="0.2">
      <c r="B438" s="54"/>
      <c r="C438" s="36"/>
      <c r="D438" s="36"/>
      <c r="E438" s="36"/>
      <c r="F438" s="37"/>
      <c r="G438" s="36"/>
      <c r="H438" s="36"/>
      <c r="I438" s="36"/>
      <c r="J438" s="36"/>
      <c r="M438" s="48"/>
    </row>
    <row r="439" spans="2:13" s="11" customFormat="1" x14ac:dyDescent="0.2">
      <c r="B439" s="54"/>
      <c r="C439" s="36"/>
      <c r="D439" s="36"/>
      <c r="E439" s="36"/>
      <c r="F439" s="37"/>
      <c r="G439" s="36"/>
      <c r="H439" s="36"/>
      <c r="I439" s="36"/>
      <c r="J439" s="36"/>
      <c r="M439" s="48"/>
    </row>
    <row r="440" spans="2:13" s="11" customFormat="1" x14ac:dyDescent="0.2">
      <c r="B440" s="54"/>
      <c r="C440" s="36"/>
      <c r="D440" s="36"/>
      <c r="E440" s="36"/>
      <c r="F440" s="37"/>
      <c r="G440" s="36"/>
      <c r="H440" s="36"/>
      <c r="I440" s="36"/>
      <c r="J440" s="36"/>
      <c r="M440" s="48"/>
    </row>
    <row r="441" spans="2:13" s="11" customFormat="1" x14ac:dyDescent="0.2">
      <c r="B441" s="54"/>
      <c r="C441" s="36"/>
      <c r="D441" s="36"/>
      <c r="E441" s="36"/>
      <c r="F441" s="37"/>
      <c r="G441" s="36"/>
      <c r="H441" s="36"/>
      <c r="I441" s="36"/>
      <c r="J441" s="36"/>
      <c r="M441" s="48"/>
    </row>
    <row r="442" spans="2:13" s="11" customFormat="1" x14ac:dyDescent="0.2">
      <c r="B442" s="54"/>
      <c r="C442" s="36"/>
      <c r="D442" s="36"/>
      <c r="E442" s="36"/>
      <c r="F442" s="37"/>
      <c r="G442" s="36"/>
      <c r="H442" s="36"/>
      <c r="I442" s="36"/>
      <c r="J442" s="36"/>
      <c r="M442" s="48"/>
    </row>
    <row r="443" spans="2:13" s="11" customFormat="1" x14ac:dyDescent="0.2">
      <c r="B443" s="54"/>
      <c r="C443" s="36"/>
      <c r="D443" s="36"/>
      <c r="E443" s="36"/>
      <c r="F443" s="37"/>
      <c r="G443" s="36"/>
      <c r="H443" s="36"/>
      <c r="I443" s="36"/>
      <c r="J443" s="36"/>
      <c r="M443" s="48"/>
    </row>
    <row r="444" spans="2:13" s="11" customFormat="1" x14ac:dyDescent="0.2">
      <c r="B444" s="54"/>
      <c r="C444" s="36"/>
      <c r="D444" s="36"/>
      <c r="E444" s="36"/>
      <c r="F444" s="37"/>
      <c r="G444" s="36"/>
      <c r="H444" s="36"/>
      <c r="I444" s="36"/>
      <c r="J444" s="36"/>
      <c r="M444" s="48"/>
    </row>
    <row r="445" spans="2:13" s="11" customFormat="1" x14ac:dyDescent="0.2">
      <c r="B445" s="54"/>
      <c r="C445" s="36"/>
      <c r="D445" s="36"/>
      <c r="E445" s="36"/>
      <c r="F445" s="37"/>
      <c r="G445" s="36"/>
      <c r="H445" s="36"/>
      <c r="I445" s="36"/>
      <c r="J445" s="36"/>
      <c r="M445" s="48"/>
    </row>
    <row r="446" spans="2:13" s="11" customFormat="1" x14ac:dyDescent="0.2">
      <c r="B446" s="54"/>
      <c r="C446" s="36"/>
      <c r="D446" s="36"/>
      <c r="E446" s="36"/>
      <c r="F446" s="37"/>
      <c r="G446" s="36"/>
      <c r="H446" s="36"/>
      <c r="I446" s="36"/>
      <c r="J446" s="36"/>
      <c r="M446" s="48"/>
    </row>
    <row r="447" spans="2:13" s="11" customFormat="1" x14ac:dyDescent="0.2">
      <c r="B447" s="54"/>
      <c r="C447" s="36"/>
      <c r="D447" s="36"/>
      <c r="E447" s="36"/>
      <c r="F447" s="37"/>
      <c r="G447" s="36"/>
      <c r="H447" s="36"/>
      <c r="I447" s="36"/>
      <c r="J447" s="36"/>
      <c r="M447" s="48"/>
    </row>
    <row r="448" spans="2:13" s="11" customFormat="1" x14ac:dyDescent="0.2">
      <c r="B448" s="54"/>
      <c r="C448" s="36"/>
      <c r="D448" s="36"/>
      <c r="E448" s="36"/>
      <c r="F448" s="37"/>
      <c r="G448" s="36"/>
      <c r="H448" s="36"/>
      <c r="I448" s="36"/>
      <c r="J448" s="36"/>
      <c r="M448" s="48"/>
    </row>
    <row r="449" spans="2:13" s="11" customFormat="1" x14ac:dyDescent="0.2">
      <c r="B449" s="54"/>
      <c r="C449" s="36"/>
      <c r="D449" s="36"/>
      <c r="E449" s="36"/>
      <c r="F449" s="37"/>
      <c r="G449" s="36"/>
      <c r="H449" s="36"/>
      <c r="I449" s="36"/>
      <c r="J449" s="36"/>
      <c r="M449" s="48"/>
    </row>
    <row r="450" spans="2:13" s="11" customFormat="1" x14ac:dyDescent="0.2">
      <c r="B450" s="54"/>
      <c r="C450" s="36"/>
      <c r="D450" s="36"/>
      <c r="E450" s="36"/>
      <c r="F450" s="37"/>
      <c r="G450" s="36"/>
      <c r="H450" s="36"/>
      <c r="I450" s="36"/>
      <c r="J450" s="36"/>
      <c r="M450" s="48"/>
    </row>
    <row r="451" spans="2:13" s="11" customFormat="1" x14ac:dyDescent="0.2">
      <c r="B451" s="54"/>
      <c r="C451" s="36"/>
      <c r="D451" s="36"/>
      <c r="E451" s="36"/>
      <c r="F451" s="37"/>
      <c r="G451" s="36"/>
      <c r="H451" s="36"/>
      <c r="I451" s="36"/>
      <c r="J451" s="36"/>
      <c r="M451" s="48"/>
    </row>
    <row r="452" spans="2:13" s="11" customFormat="1" x14ac:dyDescent="0.2">
      <c r="B452" s="54"/>
      <c r="C452" s="36"/>
      <c r="D452" s="36"/>
      <c r="E452" s="36"/>
      <c r="F452" s="37"/>
      <c r="G452" s="36"/>
      <c r="H452" s="36"/>
      <c r="I452" s="36"/>
      <c r="J452" s="36"/>
      <c r="M452" s="48"/>
    </row>
    <row r="453" spans="2:13" s="11" customFormat="1" x14ac:dyDescent="0.2">
      <c r="B453" s="54"/>
      <c r="C453" s="36"/>
      <c r="D453" s="36"/>
      <c r="E453" s="36"/>
      <c r="F453" s="37"/>
      <c r="G453" s="36"/>
      <c r="H453" s="36"/>
      <c r="I453" s="36"/>
      <c r="J453" s="36"/>
      <c r="M453" s="48"/>
    </row>
    <row r="454" spans="2:13" s="11" customFormat="1" x14ac:dyDescent="0.2">
      <c r="B454" s="54"/>
      <c r="C454" s="36"/>
      <c r="D454" s="36"/>
      <c r="E454" s="36"/>
      <c r="F454" s="37"/>
      <c r="G454" s="36"/>
      <c r="H454" s="36"/>
      <c r="I454" s="36"/>
      <c r="J454" s="36"/>
      <c r="M454" s="48"/>
    </row>
    <row r="455" spans="2:13" s="11" customFormat="1" x14ac:dyDescent="0.2">
      <c r="B455" s="54"/>
      <c r="C455" s="36"/>
      <c r="D455" s="36"/>
      <c r="E455" s="36"/>
      <c r="F455" s="37"/>
      <c r="G455" s="36"/>
      <c r="H455" s="36"/>
      <c r="I455" s="36"/>
      <c r="J455" s="36"/>
      <c r="M455" s="48"/>
    </row>
    <row r="456" spans="2:13" s="11" customFormat="1" x14ac:dyDescent="0.2">
      <c r="B456" s="54"/>
      <c r="C456" s="36"/>
      <c r="D456" s="36"/>
      <c r="E456" s="36"/>
      <c r="F456" s="37"/>
      <c r="G456" s="36"/>
      <c r="H456" s="36"/>
      <c r="I456" s="36"/>
      <c r="J456" s="36"/>
      <c r="M456" s="48"/>
    </row>
    <row r="457" spans="2:13" s="11" customFormat="1" x14ac:dyDescent="0.2">
      <c r="B457" s="54"/>
      <c r="C457" s="36"/>
      <c r="D457" s="36"/>
      <c r="E457" s="36"/>
      <c r="F457" s="37"/>
      <c r="G457" s="36"/>
      <c r="H457" s="36"/>
      <c r="I457" s="36"/>
      <c r="J457" s="36"/>
      <c r="M457" s="48"/>
    </row>
    <row r="458" spans="2:13" s="11" customFormat="1" x14ac:dyDescent="0.2">
      <c r="B458" s="54"/>
      <c r="C458" s="36"/>
      <c r="D458" s="36"/>
      <c r="E458" s="36"/>
      <c r="F458" s="37"/>
      <c r="G458" s="36"/>
      <c r="H458" s="36"/>
      <c r="I458" s="36"/>
      <c r="J458" s="36"/>
      <c r="M458" s="48"/>
    </row>
    <row r="459" spans="2:13" s="11" customFormat="1" x14ac:dyDescent="0.2">
      <c r="B459" s="54"/>
      <c r="C459" s="36"/>
      <c r="D459" s="36"/>
      <c r="E459" s="36"/>
      <c r="F459" s="37"/>
      <c r="G459" s="36"/>
      <c r="H459" s="36"/>
      <c r="I459" s="36"/>
      <c r="J459" s="36"/>
      <c r="M459" s="48"/>
    </row>
    <row r="460" spans="2:13" s="11" customFormat="1" x14ac:dyDescent="0.2">
      <c r="B460" s="54"/>
      <c r="C460" s="36"/>
      <c r="D460" s="36"/>
      <c r="E460" s="36"/>
      <c r="F460" s="37"/>
      <c r="G460" s="36"/>
      <c r="H460" s="36"/>
      <c r="I460" s="36"/>
      <c r="J460" s="36"/>
      <c r="M460" s="48"/>
    </row>
    <row r="461" spans="2:13" s="11" customFormat="1" x14ac:dyDescent="0.2">
      <c r="B461" s="54"/>
      <c r="C461" s="36"/>
      <c r="D461" s="36"/>
      <c r="E461" s="36"/>
      <c r="F461" s="37"/>
      <c r="G461" s="36"/>
      <c r="H461" s="36"/>
      <c r="I461" s="36"/>
      <c r="J461" s="36"/>
      <c r="M461" s="48"/>
    </row>
    <row r="462" spans="2:13" s="11" customFormat="1" x14ac:dyDescent="0.2">
      <c r="B462" s="54"/>
      <c r="C462" s="36"/>
      <c r="D462" s="36"/>
      <c r="E462" s="36"/>
      <c r="F462" s="37"/>
      <c r="G462" s="36"/>
      <c r="H462" s="36"/>
      <c r="I462" s="36"/>
      <c r="J462" s="36"/>
      <c r="M462" s="48"/>
    </row>
    <row r="463" spans="2:13" s="11" customFormat="1" x14ac:dyDescent="0.2">
      <c r="B463" s="54"/>
      <c r="C463" s="36"/>
      <c r="D463" s="36"/>
      <c r="E463" s="36"/>
      <c r="F463" s="37"/>
      <c r="G463" s="36"/>
      <c r="H463" s="36"/>
      <c r="I463" s="36"/>
      <c r="J463" s="36"/>
      <c r="M463" s="48"/>
    </row>
    <row r="464" spans="2:13" s="11" customFormat="1" x14ac:dyDescent="0.2">
      <c r="B464" s="54"/>
      <c r="C464" s="36"/>
      <c r="D464" s="36"/>
      <c r="E464" s="36"/>
      <c r="F464" s="37"/>
      <c r="G464" s="36"/>
      <c r="H464" s="36"/>
      <c r="I464" s="36"/>
      <c r="J464" s="36"/>
      <c r="M464" s="48"/>
    </row>
    <row r="465" spans="2:13" s="11" customFormat="1" x14ac:dyDescent="0.2">
      <c r="B465" s="54"/>
      <c r="C465" s="36"/>
      <c r="D465" s="36"/>
      <c r="E465" s="36"/>
      <c r="F465" s="37"/>
      <c r="G465" s="36"/>
      <c r="H465" s="36"/>
      <c r="I465" s="36"/>
      <c r="J465" s="36"/>
      <c r="M465" s="48"/>
    </row>
    <row r="466" spans="2:13" s="11" customFormat="1" x14ac:dyDescent="0.2">
      <c r="B466" s="54"/>
      <c r="C466" s="36"/>
      <c r="D466" s="36"/>
      <c r="E466" s="36"/>
      <c r="F466" s="37"/>
      <c r="G466" s="36"/>
      <c r="H466" s="36"/>
      <c r="I466" s="36"/>
      <c r="J466" s="36"/>
      <c r="M466" s="48"/>
    </row>
    <row r="467" spans="2:13" s="11" customFormat="1" x14ac:dyDescent="0.2">
      <c r="B467" s="54"/>
      <c r="C467" s="36"/>
      <c r="D467" s="36"/>
      <c r="E467" s="36"/>
      <c r="F467" s="37"/>
      <c r="G467" s="36"/>
      <c r="H467" s="36"/>
      <c r="I467" s="36"/>
      <c r="J467" s="36"/>
      <c r="M467" s="48"/>
    </row>
    <row r="468" spans="2:13" s="11" customFormat="1" x14ac:dyDescent="0.2">
      <c r="B468" s="54"/>
      <c r="C468" s="36"/>
      <c r="D468" s="36"/>
      <c r="E468" s="36"/>
      <c r="F468" s="37"/>
      <c r="G468" s="36"/>
      <c r="H468" s="36"/>
      <c r="I468" s="36"/>
      <c r="J468" s="36"/>
      <c r="M468" s="48"/>
    </row>
    <row r="469" spans="2:13" s="11" customFormat="1" x14ac:dyDescent="0.2">
      <c r="B469" s="54"/>
      <c r="C469" s="36"/>
      <c r="D469" s="36"/>
      <c r="E469" s="36"/>
      <c r="F469" s="37"/>
      <c r="G469" s="36"/>
      <c r="H469" s="36"/>
      <c r="I469" s="36"/>
      <c r="J469" s="36"/>
      <c r="M469" s="48"/>
    </row>
    <row r="470" spans="2:13" s="11" customFormat="1" x14ac:dyDescent="0.2">
      <c r="B470" s="54"/>
      <c r="C470" s="36"/>
      <c r="D470" s="36"/>
      <c r="E470" s="36"/>
      <c r="F470" s="37"/>
      <c r="G470" s="36"/>
      <c r="H470" s="36"/>
      <c r="I470" s="36"/>
      <c r="J470" s="36"/>
      <c r="M470" s="48"/>
    </row>
    <row r="471" spans="2:13" s="11" customFormat="1" x14ac:dyDescent="0.2">
      <c r="B471" s="54"/>
      <c r="C471" s="36"/>
      <c r="D471" s="36"/>
      <c r="E471" s="36"/>
      <c r="F471" s="37"/>
      <c r="G471" s="36"/>
      <c r="H471" s="36"/>
      <c r="I471" s="36"/>
      <c r="J471" s="36"/>
      <c r="M471" s="48"/>
    </row>
    <row r="472" spans="2:13" s="11" customFormat="1" x14ac:dyDescent="0.2">
      <c r="B472" s="54"/>
      <c r="C472" s="36"/>
      <c r="D472" s="36"/>
      <c r="E472" s="36"/>
      <c r="F472" s="37"/>
      <c r="G472" s="36"/>
      <c r="H472" s="36"/>
      <c r="I472" s="36"/>
      <c r="J472" s="36"/>
      <c r="M472" s="48"/>
    </row>
    <row r="473" spans="2:13" s="11" customFormat="1" x14ac:dyDescent="0.2">
      <c r="B473" s="54"/>
      <c r="C473" s="36"/>
      <c r="D473" s="36"/>
      <c r="E473" s="36"/>
      <c r="F473" s="37"/>
      <c r="G473" s="36"/>
      <c r="H473" s="36"/>
      <c r="I473" s="36"/>
      <c r="J473" s="36"/>
      <c r="M473" s="48"/>
    </row>
    <row r="474" spans="2:13" s="11" customFormat="1" x14ac:dyDescent="0.2">
      <c r="B474" s="54"/>
      <c r="C474" s="36"/>
      <c r="D474" s="36"/>
      <c r="E474" s="36"/>
      <c r="F474" s="37"/>
      <c r="G474" s="36"/>
      <c r="H474" s="36"/>
      <c r="I474" s="36"/>
      <c r="J474" s="36"/>
      <c r="M474" s="48"/>
    </row>
    <row r="475" spans="2:13" s="11" customFormat="1" x14ac:dyDescent="0.2">
      <c r="B475" s="54"/>
      <c r="C475" s="36"/>
      <c r="D475" s="36"/>
      <c r="E475" s="36"/>
      <c r="F475" s="37"/>
      <c r="G475" s="36"/>
      <c r="H475" s="36"/>
      <c r="I475" s="36"/>
      <c r="J475" s="36"/>
      <c r="M475" s="48"/>
    </row>
    <row r="476" spans="2:13" s="11" customFormat="1" x14ac:dyDescent="0.2">
      <c r="B476" s="54"/>
      <c r="C476" s="36"/>
      <c r="D476" s="36"/>
      <c r="E476" s="36"/>
      <c r="F476" s="37"/>
      <c r="G476" s="36"/>
      <c r="H476" s="36"/>
      <c r="I476" s="36"/>
      <c r="J476" s="36"/>
      <c r="M476" s="48"/>
    </row>
    <row r="477" spans="2:13" s="11" customFormat="1" x14ac:dyDescent="0.2">
      <c r="B477" s="54"/>
      <c r="C477" s="36"/>
      <c r="D477" s="36"/>
      <c r="E477" s="36"/>
      <c r="F477" s="37"/>
      <c r="G477" s="36"/>
      <c r="H477" s="36"/>
      <c r="I477" s="36"/>
      <c r="J477" s="36"/>
      <c r="M477" s="48"/>
    </row>
    <row r="478" spans="2:13" s="11" customFormat="1" x14ac:dyDescent="0.2">
      <c r="B478" s="54"/>
      <c r="C478" s="36"/>
      <c r="D478" s="36"/>
      <c r="E478" s="36"/>
      <c r="F478" s="37"/>
      <c r="G478" s="36"/>
      <c r="H478" s="36"/>
      <c r="I478" s="36"/>
      <c r="J478" s="36"/>
      <c r="M478" s="48"/>
    </row>
    <row r="479" spans="2:13" s="11" customFormat="1" x14ac:dyDescent="0.2">
      <c r="B479" s="54"/>
      <c r="C479" s="36"/>
      <c r="D479" s="36"/>
      <c r="E479" s="36"/>
      <c r="F479" s="37"/>
      <c r="G479" s="36"/>
      <c r="H479" s="36"/>
      <c r="I479" s="36"/>
      <c r="J479" s="36"/>
      <c r="M479" s="48"/>
    </row>
    <row r="480" spans="2:13" s="11" customFormat="1" x14ac:dyDescent="0.2">
      <c r="B480" s="54"/>
      <c r="C480" s="36"/>
      <c r="D480" s="36"/>
      <c r="E480" s="36"/>
      <c r="F480" s="37"/>
      <c r="G480" s="36"/>
      <c r="H480" s="36"/>
      <c r="I480" s="36"/>
      <c r="J480" s="36"/>
      <c r="M480" s="48"/>
    </row>
    <row r="481" spans="2:13" s="11" customFormat="1" x14ac:dyDescent="0.2">
      <c r="B481" s="54"/>
      <c r="C481" s="36"/>
      <c r="D481" s="36"/>
      <c r="E481" s="36"/>
      <c r="F481" s="37"/>
      <c r="G481" s="36"/>
      <c r="H481" s="36"/>
      <c r="I481" s="36"/>
      <c r="J481" s="36"/>
      <c r="M481" s="48"/>
    </row>
    <row r="482" spans="2:13" s="11" customFormat="1" x14ac:dyDescent="0.2">
      <c r="B482" s="54"/>
      <c r="C482" s="36"/>
      <c r="D482" s="36"/>
      <c r="E482" s="36"/>
      <c r="F482" s="37"/>
      <c r="G482" s="36"/>
      <c r="H482" s="36"/>
      <c r="I482" s="36"/>
      <c r="J482" s="36"/>
      <c r="M482" s="48"/>
    </row>
    <row r="483" spans="2:13" s="11" customFormat="1" x14ac:dyDescent="0.2">
      <c r="B483" s="54"/>
      <c r="C483" s="36"/>
      <c r="D483" s="36"/>
      <c r="E483" s="36"/>
      <c r="F483" s="37"/>
      <c r="G483" s="36"/>
      <c r="H483" s="36"/>
      <c r="I483" s="36"/>
      <c r="J483" s="36"/>
      <c r="M483" s="48"/>
    </row>
    <row r="484" spans="2:13" s="11" customFormat="1" x14ac:dyDescent="0.2">
      <c r="B484" s="54"/>
      <c r="C484" s="36"/>
      <c r="D484" s="36"/>
      <c r="E484" s="36"/>
      <c r="F484" s="37"/>
      <c r="G484" s="36"/>
      <c r="H484" s="36"/>
      <c r="I484" s="36"/>
      <c r="J484" s="36"/>
      <c r="M484" s="48"/>
    </row>
    <row r="485" spans="2:13" s="11" customFormat="1" x14ac:dyDescent="0.2">
      <c r="B485" s="54"/>
      <c r="C485" s="36"/>
      <c r="D485" s="36"/>
      <c r="E485" s="36"/>
      <c r="F485" s="37"/>
      <c r="G485" s="36"/>
      <c r="H485" s="36"/>
      <c r="I485" s="36"/>
      <c r="J485" s="36"/>
      <c r="M485" s="48"/>
    </row>
    <row r="486" spans="2:13" s="11" customFormat="1" x14ac:dyDescent="0.2">
      <c r="B486" s="54"/>
      <c r="C486" s="36"/>
      <c r="D486" s="36"/>
      <c r="E486" s="36"/>
      <c r="F486" s="37"/>
      <c r="G486" s="36"/>
      <c r="H486" s="36"/>
      <c r="I486" s="36"/>
      <c r="J486" s="36"/>
      <c r="M486" s="48"/>
    </row>
    <row r="487" spans="2:13" s="11" customFormat="1" x14ac:dyDescent="0.2">
      <c r="B487" s="54"/>
      <c r="C487" s="36"/>
      <c r="D487" s="36"/>
      <c r="E487" s="36"/>
      <c r="F487" s="37"/>
      <c r="G487" s="36"/>
      <c r="H487" s="36"/>
      <c r="I487" s="36"/>
      <c r="J487" s="36"/>
      <c r="M487" s="48"/>
    </row>
    <row r="488" spans="2:13" s="11" customFormat="1" x14ac:dyDescent="0.2">
      <c r="B488" s="54"/>
      <c r="C488" s="36"/>
      <c r="D488" s="36"/>
      <c r="E488" s="36"/>
      <c r="F488" s="37"/>
      <c r="G488" s="36"/>
      <c r="H488" s="36"/>
      <c r="I488" s="36"/>
      <c r="J488" s="36"/>
      <c r="M488" s="48"/>
    </row>
    <row r="489" spans="2:13" s="11" customFormat="1" x14ac:dyDescent="0.2">
      <c r="B489" s="54"/>
      <c r="C489" s="36"/>
      <c r="D489" s="36"/>
      <c r="E489" s="36"/>
      <c r="F489" s="37"/>
      <c r="G489" s="36"/>
      <c r="H489" s="36"/>
      <c r="I489" s="36"/>
      <c r="J489" s="36"/>
      <c r="M489" s="48"/>
    </row>
    <row r="490" spans="2:13" s="11" customFormat="1" x14ac:dyDescent="0.2">
      <c r="B490" s="54"/>
      <c r="C490" s="36"/>
      <c r="D490" s="36"/>
      <c r="E490" s="36"/>
      <c r="F490" s="37"/>
      <c r="G490" s="36"/>
      <c r="H490" s="36"/>
      <c r="I490" s="36"/>
      <c r="J490" s="36"/>
      <c r="M490" s="48"/>
    </row>
    <row r="491" spans="2:13" s="11" customFormat="1" x14ac:dyDescent="0.2">
      <c r="B491" s="54"/>
      <c r="C491" s="36"/>
      <c r="D491" s="36"/>
      <c r="E491" s="36"/>
      <c r="F491" s="37"/>
      <c r="G491" s="36"/>
      <c r="H491" s="36"/>
      <c r="I491" s="36"/>
      <c r="J491" s="36"/>
      <c r="M491" s="48"/>
    </row>
    <row r="492" spans="2:13" s="11" customFormat="1" x14ac:dyDescent="0.2">
      <c r="B492" s="54"/>
      <c r="C492" s="36"/>
      <c r="D492" s="36"/>
      <c r="E492" s="36"/>
      <c r="F492" s="37"/>
      <c r="G492" s="36"/>
      <c r="H492" s="36"/>
      <c r="I492" s="36"/>
      <c r="J492" s="36"/>
      <c r="M492" s="48"/>
    </row>
    <row r="493" spans="2:13" s="11" customFormat="1" x14ac:dyDescent="0.2">
      <c r="B493" s="54"/>
      <c r="C493" s="36"/>
      <c r="D493" s="36"/>
      <c r="E493" s="36"/>
      <c r="F493" s="37"/>
      <c r="G493" s="36"/>
      <c r="H493" s="36"/>
      <c r="I493" s="36"/>
      <c r="J493" s="36"/>
      <c r="M493" s="48"/>
    </row>
    <row r="494" spans="2:13" s="11" customFormat="1" x14ac:dyDescent="0.2">
      <c r="B494" s="54"/>
      <c r="C494" s="36"/>
      <c r="D494" s="36"/>
      <c r="E494" s="36"/>
      <c r="F494" s="37"/>
      <c r="G494" s="36"/>
      <c r="H494" s="36"/>
      <c r="I494" s="36"/>
      <c r="J494" s="36"/>
      <c r="M494" s="48"/>
    </row>
    <row r="495" spans="2:13" s="11" customFormat="1" x14ac:dyDescent="0.2">
      <c r="B495" s="54"/>
      <c r="C495" s="36"/>
      <c r="D495" s="36"/>
      <c r="E495" s="36"/>
      <c r="F495" s="37"/>
      <c r="G495" s="36"/>
      <c r="H495" s="36"/>
      <c r="I495" s="36"/>
      <c r="J495" s="36"/>
      <c r="M495" s="48"/>
    </row>
    <row r="496" spans="2:13" s="11" customFormat="1" x14ac:dyDescent="0.2">
      <c r="B496" s="54"/>
      <c r="C496" s="36"/>
      <c r="D496" s="36"/>
      <c r="E496" s="36"/>
      <c r="F496" s="37"/>
      <c r="G496" s="36"/>
      <c r="H496" s="36"/>
      <c r="I496" s="36"/>
      <c r="J496" s="36"/>
      <c r="M496" s="48"/>
    </row>
    <row r="497" spans="2:13" s="11" customFormat="1" x14ac:dyDescent="0.2">
      <c r="B497" s="54"/>
      <c r="C497" s="36"/>
      <c r="D497" s="36"/>
      <c r="E497" s="36"/>
      <c r="F497" s="37"/>
      <c r="G497" s="36"/>
      <c r="H497" s="36"/>
      <c r="I497" s="36"/>
      <c r="J497" s="36"/>
      <c r="M497" s="48"/>
    </row>
    <row r="498" spans="2:13" s="11" customFormat="1" x14ac:dyDescent="0.2">
      <c r="B498" s="54"/>
      <c r="C498" s="36"/>
      <c r="D498" s="36"/>
      <c r="E498" s="36"/>
      <c r="F498" s="37"/>
      <c r="G498" s="36"/>
      <c r="H498" s="36"/>
      <c r="I498" s="36"/>
      <c r="J498" s="36"/>
      <c r="M498" s="48"/>
    </row>
    <row r="499" spans="2:13" s="11" customFormat="1" x14ac:dyDescent="0.2">
      <c r="B499" s="54"/>
      <c r="C499" s="36"/>
      <c r="D499" s="36"/>
      <c r="E499" s="36"/>
      <c r="F499" s="37"/>
      <c r="G499" s="36"/>
      <c r="H499" s="36"/>
      <c r="I499" s="36"/>
      <c r="J499" s="36"/>
      <c r="M499" s="48"/>
    </row>
    <row r="500" spans="2:13" s="11" customFormat="1" x14ac:dyDescent="0.2">
      <c r="B500" s="54"/>
      <c r="C500" s="36"/>
      <c r="D500" s="36"/>
      <c r="E500" s="36"/>
      <c r="F500" s="37"/>
      <c r="G500" s="36"/>
      <c r="H500" s="36"/>
      <c r="I500" s="36"/>
      <c r="J500" s="36"/>
      <c r="M500" s="48"/>
    </row>
    <row r="501" spans="2:13" s="11" customFormat="1" x14ac:dyDescent="0.2">
      <c r="B501" s="54"/>
      <c r="C501" s="36"/>
      <c r="D501" s="36"/>
      <c r="E501" s="36"/>
      <c r="F501" s="37"/>
      <c r="G501" s="36"/>
      <c r="H501" s="36"/>
      <c r="I501" s="36"/>
      <c r="J501" s="36"/>
      <c r="M501" s="48"/>
    </row>
    <row r="502" spans="2:13" s="11" customFormat="1" x14ac:dyDescent="0.2">
      <c r="B502" s="54"/>
      <c r="C502" s="36"/>
      <c r="D502" s="36"/>
      <c r="E502" s="36"/>
      <c r="F502" s="37"/>
      <c r="G502" s="36"/>
      <c r="H502" s="36"/>
      <c r="I502" s="36"/>
      <c r="J502" s="36"/>
      <c r="M502" s="48"/>
    </row>
    <row r="503" spans="2:13" s="11" customFormat="1" x14ac:dyDescent="0.2">
      <c r="B503" s="54"/>
      <c r="C503" s="36"/>
      <c r="D503" s="36"/>
      <c r="E503" s="36"/>
      <c r="F503" s="37"/>
      <c r="G503" s="36"/>
      <c r="H503" s="36"/>
      <c r="I503" s="36"/>
      <c r="J503" s="36"/>
      <c r="M503" s="48"/>
    </row>
    <row r="504" spans="2:13" s="11" customFormat="1" x14ac:dyDescent="0.2">
      <c r="B504" s="54"/>
      <c r="C504" s="36"/>
      <c r="D504" s="36"/>
      <c r="E504" s="36"/>
      <c r="F504" s="37"/>
      <c r="G504" s="36"/>
      <c r="H504" s="36"/>
      <c r="I504" s="36"/>
      <c r="J504" s="36"/>
      <c r="M504" s="48"/>
    </row>
    <row r="505" spans="2:13" s="11" customFormat="1" x14ac:dyDescent="0.2">
      <c r="B505" s="54"/>
      <c r="C505" s="36"/>
      <c r="D505" s="36"/>
      <c r="E505" s="36"/>
      <c r="F505" s="37"/>
      <c r="G505" s="36"/>
      <c r="H505" s="36"/>
      <c r="I505" s="36"/>
      <c r="J505" s="36"/>
      <c r="M505" s="48"/>
    </row>
    <row r="506" spans="2:13" s="11" customFormat="1" x14ac:dyDescent="0.2">
      <c r="B506" s="54"/>
      <c r="C506" s="36"/>
      <c r="D506" s="36"/>
      <c r="E506" s="36"/>
      <c r="F506" s="37"/>
      <c r="G506" s="36"/>
      <c r="H506" s="36"/>
      <c r="I506" s="36"/>
      <c r="J506" s="36"/>
      <c r="M506" s="48"/>
    </row>
    <row r="507" spans="2:13" s="11" customFormat="1" x14ac:dyDescent="0.2">
      <c r="B507" s="54"/>
      <c r="C507" s="36"/>
      <c r="D507" s="36"/>
      <c r="E507" s="36"/>
      <c r="F507" s="37"/>
      <c r="G507" s="36"/>
      <c r="H507" s="36"/>
      <c r="I507" s="36"/>
      <c r="J507" s="36"/>
      <c r="M507" s="48"/>
    </row>
    <row r="508" spans="2:13" s="11" customFormat="1" x14ac:dyDescent="0.2">
      <c r="B508" s="54"/>
      <c r="C508" s="36"/>
      <c r="D508" s="36"/>
      <c r="E508" s="36"/>
      <c r="F508" s="37"/>
      <c r="G508" s="36"/>
      <c r="H508" s="36"/>
      <c r="I508" s="36"/>
      <c r="J508" s="36"/>
      <c r="M508" s="48"/>
    </row>
    <row r="509" spans="2:13" s="11" customFormat="1" x14ac:dyDescent="0.2">
      <c r="B509" s="54"/>
      <c r="C509" s="36"/>
      <c r="D509" s="36"/>
      <c r="E509" s="36"/>
      <c r="F509" s="37"/>
      <c r="G509" s="36"/>
      <c r="H509" s="36"/>
      <c r="I509" s="36"/>
      <c r="J509" s="36"/>
      <c r="M509" s="48"/>
    </row>
    <row r="510" spans="2:13" s="11" customFormat="1" x14ac:dyDescent="0.2">
      <c r="B510" s="54"/>
      <c r="C510" s="36"/>
      <c r="D510" s="36"/>
      <c r="E510" s="36"/>
      <c r="F510" s="37"/>
      <c r="G510" s="36"/>
      <c r="H510" s="36"/>
      <c r="I510" s="36"/>
      <c r="J510" s="36"/>
      <c r="M510" s="48"/>
    </row>
    <row r="511" spans="2:13" s="11" customFormat="1" x14ac:dyDescent="0.2">
      <c r="B511" s="53"/>
      <c r="C511" s="36"/>
      <c r="D511" s="36"/>
      <c r="E511" s="36"/>
      <c r="F511" s="37"/>
      <c r="G511" s="36"/>
      <c r="H511" s="36"/>
      <c r="I511" s="36"/>
      <c r="J511" s="36"/>
      <c r="M511" s="48"/>
    </row>
    <row r="512" spans="2:13" s="11" customFormat="1" x14ac:dyDescent="0.2">
      <c r="B512" s="53"/>
      <c r="C512" s="36"/>
      <c r="D512" s="36"/>
      <c r="E512" s="36"/>
      <c r="F512" s="37"/>
      <c r="G512" s="36"/>
      <c r="H512" s="36"/>
      <c r="I512" s="36"/>
      <c r="J512" s="36"/>
      <c r="M512" s="48"/>
    </row>
    <row r="513" spans="2:13" s="11" customFormat="1" x14ac:dyDescent="0.2">
      <c r="B513" s="53"/>
      <c r="C513" s="36"/>
      <c r="D513" s="36"/>
      <c r="E513" s="36"/>
      <c r="F513" s="37"/>
      <c r="G513" s="36"/>
      <c r="H513" s="36"/>
      <c r="I513" s="36"/>
      <c r="J513" s="36"/>
      <c r="M513" s="48"/>
    </row>
    <row r="514" spans="2:13" s="11" customFormat="1" x14ac:dyDescent="0.2">
      <c r="B514" s="53"/>
      <c r="C514" s="36"/>
      <c r="D514" s="36"/>
      <c r="E514" s="36"/>
      <c r="F514" s="37"/>
      <c r="G514" s="36"/>
      <c r="H514" s="36"/>
      <c r="I514" s="36"/>
      <c r="J514" s="36"/>
      <c r="M514" s="48"/>
    </row>
    <row r="515" spans="2:13" s="11" customFormat="1" x14ac:dyDescent="0.2">
      <c r="B515" s="53"/>
      <c r="C515" s="36"/>
      <c r="D515" s="36"/>
      <c r="E515" s="36"/>
      <c r="F515" s="37"/>
      <c r="G515" s="36"/>
      <c r="H515" s="36"/>
      <c r="I515" s="36"/>
      <c r="J515" s="36"/>
      <c r="M515" s="48"/>
    </row>
    <row r="516" spans="2:13" s="11" customFormat="1" x14ac:dyDescent="0.2">
      <c r="B516" s="53"/>
      <c r="C516" s="36"/>
      <c r="D516" s="36"/>
      <c r="E516" s="36"/>
      <c r="F516" s="37"/>
      <c r="G516" s="36"/>
      <c r="H516" s="36"/>
      <c r="I516" s="36"/>
      <c r="J516" s="36"/>
      <c r="M516" s="48"/>
    </row>
    <row r="517" spans="2:13" s="11" customFormat="1" x14ac:dyDescent="0.2">
      <c r="B517" s="53"/>
      <c r="C517" s="36"/>
      <c r="D517" s="36"/>
      <c r="E517" s="36"/>
      <c r="F517" s="37"/>
      <c r="G517" s="36"/>
      <c r="H517" s="36"/>
      <c r="I517" s="36"/>
      <c r="J517" s="36"/>
      <c r="M517" s="48"/>
    </row>
    <row r="518" spans="2:13" s="11" customFormat="1" x14ac:dyDescent="0.2">
      <c r="B518" s="53"/>
      <c r="C518" s="36"/>
      <c r="D518" s="36"/>
      <c r="E518" s="36"/>
      <c r="F518" s="37"/>
      <c r="G518" s="36"/>
      <c r="H518" s="36"/>
      <c r="I518" s="36"/>
      <c r="J518" s="36"/>
      <c r="M518" s="48"/>
    </row>
    <row r="519" spans="2:13" s="11" customFormat="1" x14ac:dyDescent="0.2">
      <c r="B519" s="53"/>
      <c r="C519" s="36"/>
      <c r="D519" s="36"/>
      <c r="E519" s="36"/>
      <c r="F519" s="37"/>
      <c r="G519" s="36"/>
      <c r="H519" s="36"/>
      <c r="I519" s="36"/>
      <c r="J519" s="36"/>
      <c r="M519" s="48"/>
    </row>
    <row r="520" spans="2:13" s="11" customFormat="1" x14ac:dyDescent="0.2">
      <c r="B520" s="53"/>
      <c r="C520" s="36"/>
      <c r="D520" s="36"/>
      <c r="E520" s="36"/>
      <c r="F520" s="37"/>
      <c r="G520" s="36"/>
      <c r="H520" s="36"/>
      <c r="I520" s="36"/>
      <c r="J520" s="36"/>
      <c r="M520" s="48"/>
    </row>
    <row r="521" spans="2:13" s="11" customFormat="1" x14ac:dyDescent="0.2">
      <c r="B521" s="53"/>
      <c r="C521" s="36"/>
      <c r="D521" s="36"/>
      <c r="E521" s="36"/>
      <c r="F521" s="37"/>
      <c r="G521" s="36"/>
      <c r="H521" s="36"/>
      <c r="I521" s="36"/>
      <c r="J521" s="36"/>
      <c r="M521" s="48"/>
    </row>
    <row r="522" spans="2:13" s="11" customFormat="1" x14ac:dyDescent="0.2">
      <c r="B522" s="53"/>
      <c r="C522" s="36"/>
      <c r="D522" s="36"/>
      <c r="E522" s="36"/>
      <c r="F522" s="37"/>
      <c r="G522" s="36"/>
      <c r="H522" s="36"/>
      <c r="I522" s="36"/>
      <c r="J522" s="36"/>
      <c r="M522" s="48"/>
    </row>
    <row r="523" spans="2:13" s="11" customFormat="1" x14ac:dyDescent="0.2">
      <c r="B523" s="53"/>
      <c r="C523" s="36"/>
      <c r="D523" s="36"/>
      <c r="E523" s="36"/>
      <c r="F523" s="37"/>
      <c r="G523" s="36"/>
      <c r="H523" s="36"/>
      <c r="I523" s="36"/>
      <c r="J523" s="36"/>
      <c r="M523" s="48"/>
    </row>
    <row r="524" spans="2:13" s="11" customFormat="1" x14ac:dyDescent="0.2">
      <c r="B524" s="53"/>
      <c r="C524" s="36"/>
      <c r="D524" s="36"/>
      <c r="E524" s="36"/>
      <c r="F524" s="37"/>
      <c r="G524" s="36"/>
      <c r="H524" s="36"/>
      <c r="I524" s="36"/>
      <c r="J524" s="36"/>
      <c r="M524" s="48"/>
    </row>
    <row r="525" spans="2:13" s="11" customFormat="1" x14ac:dyDescent="0.2">
      <c r="B525" s="53"/>
      <c r="C525" s="36"/>
      <c r="D525" s="36"/>
      <c r="E525" s="36"/>
      <c r="F525" s="37"/>
      <c r="G525" s="36"/>
      <c r="H525" s="36"/>
      <c r="I525" s="36"/>
      <c r="J525" s="36"/>
      <c r="M525" s="48"/>
    </row>
    <row r="526" spans="2:13" s="11" customFormat="1" x14ac:dyDescent="0.2">
      <c r="B526" s="53"/>
      <c r="C526" s="36"/>
      <c r="D526" s="36"/>
      <c r="E526" s="36"/>
      <c r="F526" s="37"/>
      <c r="G526" s="36"/>
      <c r="H526" s="36"/>
      <c r="I526" s="36"/>
      <c r="J526" s="36"/>
      <c r="M526" s="48"/>
    </row>
    <row r="527" spans="2:13" s="11" customFormat="1" x14ac:dyDescent="0.2">
      <c r="B527" s="53"/>
      <c r="C527" s="36"/>
      <c r="D527" s="36"/>
      <c r="E527" s="36"/>
      <c r="F527" s="37"/>
      <c r="G527" s="36"/>
      <c r="H527" s="36"/>
      <c r="I527" s="36"/>
      <c r="J527" s="36"/>
      <c r="M527" s="48"/>
    </row>
    <row r="528" spans="2:13" s="11" customFormat="1" x14ac:dyDescent="0.2">
      <c r="B528" s="53"/>
      <c r="C528" s="36"/>
      <c r="D528" s="36"/>
      <c r="E528" s="36"/>
      <c r="F528" s="37"/>
      <c r="G528" s="36"/>
      <c r="H528" s="36"/>
      <c r="I528" s="36"/>
      <c r="J528" s="36"/>
      <c r="M528" s="48"/>
    </row>
    <row r="529" spans="2:13" s="11" customFormat="1" x14ac:dyDescent="0.2">
      <c r="B529" s="53"/>
      <c r="C529" s="36"/>
      <c r="D529" s="36"/>
      <c r="E529" s="36"/>
      <c r="F529" s="37"/>
      <c r="G529" s="36"/>
      <c r="H529" s="36"/>
      <c r="I529" s="36"/>
      <c r="J529" s="36"/>
      <c r="M529" s="48"/>
    </row>
    <row r="530" spans="2:13" s="11" customFormat="1" x14ac:dyDescent="0.2">
      <c r="B530" s="53"/>
      <c r="C530" s="36"/>
      <c r="D530" s="36"/>
      <c r="E530" s="36"/>
      <c r="F530" s="37"/>
      <c r="G530" s="36"/>
      <c r="H530" s="36"/>
      <c r="I530" s="36"/>
      <c r="J530" s="36"/>
      <c r="M530" s="48"/>
    </row>
    <row r="531" spans="2:13" s="11" customFormat="1" x14ac:dyDescent="0.2">
      <c r="B531" s="53"/>
      <c r="C531" s="36"/>
      <c r="D531" s="36"/>
      <c r="E531" s="36"/>
      <c r="F531" s="37"/>
      <c r="G531" s="36"/>
      <c r="H531" s="36"/>
      <c r="I531" s="36"/>
      <c r="J531" s="36"/>
      <c r="M531" s="48"/>
    </row>
    <row r="532" spans="2:13" s="11" customFormat="1" x14ac:dyDescent="0.2">
      <c r="B532" s="53"/>
      <c r="C532" s="36"/>
      <c r="D532" s="36"/>
      <c r="E532" s="36"/>
      <c r="F532" s="37"/>
      <c r="G532" s="36"/>
      <c r="H532" s="36"/>
      <c r="I532" s="36"/>
      <c r="J532" s="36"/>
      <c r="M532" s="48"/>
    </row>
    <row r="533" spans="2:13" s="11" customFormat="1" x14ac:dyDescent="0.2">
      <c r="B533" s="53"/>
      <c r="C533" s="36"/>
      <c r="D533" s="36"/>
      <c r="E533" s="36"/>
      <c r="F533" s="37"/>
      <c r="G533" s="36"/>
      <c r="H533" s="36"/>
      <c r="I533" s="36"/>
      <c r="J533" s="36"/>
      <c r="M533" s="48"/>
    </row>
    <row r="534" spans="2:13" s="11" customFormat="1" x14ac:dyDescent="0.2">
      <c r="B534" s="53"/>
      <c r="C534" s="36"/>
      <c r="D534" s="36"/>
      <c r="E534" s="36"/>
      <c r="F534" s="37"/>
      <c r="G534" s="36"/>
      <c r="H534" s="36"/>
      <c r="I534" s="36"/>
      <c r="J534" s="36"/>
      <c r="M534" s="48"/>
    </row>
    <row r="535" spans="2:13" s="11" customFormat="1" x14ac:dyDescent="0.2">
      <c r="B535" s="53"/>
      <c r="C535" s="36"/>
      <c r="D535" s="36"/>
      <c r="E535" s="36"/>
      <c r="F535" s="37"/>
      <c r="G535" s="36"/>
      <c r="H535" s="36"/>
      <c r="I535" s="36"/>
      <c r="J535" s="36"/>
      <c r="M535" s="48"/>
    </row>
    <row r="536" spans="2:13" s="11" customFormat="1" x14ac:dyDescent="0.2">
      <c r="B536" s="53"/>
      <c r="C536" s="36"/>
      <c r="D536" s="36"/>
      <c r="E536" s="36"/>
      <c r="F536" s="37"/>
      <c r="G536" s="36"/>
      <c r="H536" s="36"/>
      <c r="I536" s="36"/>
      <c r="J536" s="36"/>
      <c r="M536" s="48"/>
    </row>
    <row r="537" spans="2:13" s="11" customFormat="1" x14ac:dyDescent="0.2">
      <c r="B537" s="53"/>
      <c r="C537" s="36"/>
      <c r="D537" s="36"/>
      <c r="E537" s="36"/>
      <c r="F537" s="37"/>
      <c r="G537" s="36"/>
      <c r="H537" s="36"/>
      <c r="I537" s="36"/>
      <c r="J537" s="36"/>
      <c r="M537" s="48"/>
    </row>
    <row r="538" spans="2:13" s="11" customFormat="1" x14ac:dyDescent="0.2">
      <c r="B538" s="53"/>
      <c r="C538" s="36"/>
      <c r="D538" s="36"/>
      <c r="E538" s="36"/>
      <c r="F538" s="37"/>
      <c r="G538" s="36"/>
      <c r="H538" s="36"/>
      <c r="I538" s="36"/>
      <c r="J538" s="36"/>
      <c r="M538" s="48"/>
    </row>
    <row r="539" spans="2:13" s="11" customFormat="1" x14ac:dyDescent="0.2">
      <c r="B539" s="53"/>
      <c r="C539" s="36"/>
      <c r="D539" s="36"/>
      <c r="E539" s="36"/>
      <c r="F539" s="37"/>
      <c r="G539" s="36"/>
      <c r="H539" s="36"/>
      <c r="I539" s="36"/>
      <c r="J539" s="36"/>
      <c r="M539" s="48"/>
    </row>
    <row r="540" spans="2:13" s="11" customFormat="1" x14ac:dyDescent="0.2">
      <c r="B540" s="53"/>
      <c r="C540" s="36"/>
      <c r="D540" s="36"/>
      <c r="E540" s="36"/>
      <c r="F540" s="37"/>
      <c r="G540" s="36"/>
      <c r="H540" s="36"/>
      <c r="I540" s="36"/>
      <c r="J540" s="36"/>
      <c r="M540" s="48"/>
    </row>
    <row r="541" spans="2:13" s="11" customFormat="1" x14ac:dyDescent="0.2">
      <c r="B541" s="53"/>
      <c r="C541" s="36"/>
      <c r="D541" s="36"/>
      <c r="E541" s="36"/>
      <c r="F541" s="37"/>
      <c r="G541" s="36"/>
      <c r="H541" s="36"/>
      <c r="I541" s="36"/>
      <c r="J541" s="36"/>
      <c r="M541" s="48"/>
    </row>
    <row r="542" spans="2:13" s="11" customFormat="1" x14ac:dyDescent="0.2">
      <c r="B542" s="53"/>
      <c r="C542" s="36"/>
      <c r="D542" s="36"/>
      <c r="E542" s="36"/>
      <c r="F542" s="37"/>
      <c r="G542" s="36"/>
      <c r="H542" s="36"/>
      <c r="I542" s="36"/>
      <c r="J542" s="36"/>
      <c r="M542" s="48"/>
    </row>
    <row r="543" spans="2:13" s="11" customFormat="1" x14ac:dyDescent="0.2">
      <c r="B543" s="53"/>
      <c r="C543" s="36"/>
      <c r="D543" s="36"/>
      <c r="E543" s="36"/>
      <c r="F543" s="37"/>
      <c r="G543" s="36"/>
      <c r="H543" s="36"/>
      <c r="I543" s="36"/>
      <c r="J543" s="36"/>
      <c r="M543" s="48"/>
    </row>
    <row r="544" spans="2:13" s="11" customFormat="1" x14ac:dyDescent="0.2">
      <c r="B544" s="53"/>
      <c r="C544" s="36"/>
      <c r="D544" s="36"/>
      <c r="E544" s="36"/>
      <c r="F544" s="37"/>
      <c r="G544" s="36"/>
      <c r="H544" s="36"/>
      <c r="I544" s="36"/>
      <c r="J544" s="36"/>
      <c r="M544" s="48"/>
    </row>
    <row r="545" spans="2:13" s="11" customFormat="1" x14ac:dyDescent="0.2">
      <c r="B545" s="53"/>
      <c r="C545" s="36"/>
      <c r="D545" s="36"/>
      <c r="E545" s="36"/>
      <c r="F545" s="37"/>
      <c r="G545" s="36"/>
      <c r="H545" s="36"/>
      <c r="I545" s="36"/>
      <c r="J545" s="36"/>
      <c r="M545" s="48"/>
    </row>
    <row r="546" spans="2:13" s="11" customFormat="1" x14ac:dyDescent="0.2">
      <c r="B546" s="53"/>
      <c r="C546" s="36"/>
      <c r="D546" s="36"/>
      <c r="E546" s="36"/>
      <c r="F546" s="37"/>
      <c r="G546" s="36"/>
      <c r="H546" s="36"/>
      <c r="I546" s="36"/>
      <c r="J546" s="36"/>
      <c r="M546" s="48"/>
    </row>
    <row r="547" spans="2:13" s="11" customFormat="1" x14ac:dyDescent="0.2">
      <c r="B547" s="53"/>
      <c r="C547" s="36"/>
      <c r="D547" s="36"/>
      <c r="E547" s="36"/>
      <c r="F547" s="37"/>
      <c r="G547" s="36"/>
      <c r="H547" s="36"/>
      <c r="I547" s="36"/>
      <c r="J547" s="36"/>
      <c r="M547" s="48"/>
    </row>
    <row r="548" spans="2:13" s="11" customFormat="1" x14ac:dyDescent="0.2">
      <c r="B548" s="53"/>
      <c r="C548" s="36"/>
      <c r="D548" s="36"/>
      <c r="E548" s="36"/>
      <c r="F548" s="37"/>
      <c r="G548" s="36"/>
      <c r="H548" s="36"/>
      <c r="I548" s="36"/>
      <c r="J548" s="36"/>
      <c r="M548" s="48"/>
    </row>
    <row r="549" spans="2:13" s="11" customFormat="1" x14ac:dyDescent="0.2">
      <c r="B549" s="53"/>
      <c r="C549" s="36"/>
      <c r="D549" s="36"/>
      <c r="E549" s="36"/>
      <c r="F549" s="37"/>
      <c r="G549" s="36"/>
      <c r="H549" s="36"/>
      <c r="I549" s="36"/>
      <c r="J549" s="36"/>
      <c r="M549" s="48"/>
    </row>
    <row r="550" spans="2:13" s="11" customFormat="1" x14ac:dyDescent="0.2">
      <c r="B550" s="53"/>
      <c r="C550" s="36"/>
      <c r="D550" s="36"/>
      <c r="E550" s="36"/>
      <c r="F550" s="37"/>
      <c r="G550" s="36"/>
      <c r="H550" s="36"/>
      <c r="I550" s="36"/>
      <c r="J550" s="36"/>
      <c r="M550" s="48"/>
    </row>
    <row r="551" spans="2:13" s="11" customFormat="1" x14ac:dyDescent="0.2">
      <c r="B551" s="53"/>
      <c r="C551" s="36"/>
      <c r="D551" s="36"/>
      <c r="E551" s="36"/>
      <c r="F551" s="37"/>
      <c r="G551" s="36"/>
      <c r="H551" s="36"/>
      <c r="I551" s="36"/>
      <c r="J551" s="36"/>
      <c r="M551" s="48"/>
    </row>
    <row r="552" spans="2:13" s="11" customFormat="1" x14ac:dyDescent="0.2">
      <c r="B552" s="53"/>
      <c r="C552" s="36"/>
      <c r="D552" s="36"/>
      <c r="E552" s="36"/>
      <c r="F552" s="37"/>
      <c r="G552" s="36"/>
      <c r="H552" s="36"/>
      <c r="I552" s="36"/>
      <c r="J552" s="36"/>
      <c r="M552" s="48"/>
    </row>
    <row r="553" spans="2:13" s="11" customFormat="1" x14ac:dyDescent="0.2">
      <c r="B553" s="53"/>
      <c r="C553" s="36"/>
      <c r="D553" s="36"/>
      <c r="E553" s="36"/>
      <c r="F553" s="37"/>
      <c r="G553" s="36"/>
      <c r="H553" s="36"/>
      <c r="I553" s="36"/>
      <c r="J553" s="36"/>
      <c r="M553" s="48"/>
    </row>
    <row r="554" spans="2:13" s="11" customFormat="1" x14ac:dyDescent="0.2">
      <c r="B554" s="53"/>
      <c r="C554" s="36"/>
      <c r="D554" s="36"/>
      <c r="E554" s="36"/>
      <c r="F554" s="37"/>
      <c r="G554" s="36"/>
      <c r="H554" s="36"/>
      <c r="I554" s="36"/>
      <c r="J554" s="36"/>
      <c r="M554" s="48"/>
    </row>
    <row r="555" spans="2:13" s="11" customFormat="1" x14ac:dyDescent="0.2">
      <c r="B555" s="53"/>
      <c r="C555" s="36"/>
      <c r="D555" s="36"/>
      <c r="E555" s="36"/>
      <c r="F555" s="37"/>
      <c r="G555" s="36"/>
      <c r="H555" s="36"/>
      <c r="I555" s="36"/>
      <c r="J555" s="36"/>
      <c r="M555" s="48"/>
    </row>
    <row r="556" spans="2:13" s="11" customFormat="1" x14ac:dyDescent="0.2">
      <c r="B556" s="53"/>
      <c r="C556" s="36"/>
      <c r="D556" s="36"/>
      <c r="E556" s="36"/>
      <c r="F556" s="37"/>
      <c r="G556" s="36"/>
      <c r="H556" s="36"/>
      <c r="I556" s="36"/>
      <c r="J556" s="36"/>
      <c r="M556" s="48"/>
    </row>
    <row r="557" spans="2:13" s="11" customFormat="1" x14ac:dyDescent="0.2">
      <c r="B557" s="53"/>
      <c r="C557" s="36"/>
      <c r="D557" s="36"/>
      <c r="E557" s="36"/>
      <c r="F557" s="37"/>
      <c r="G557" s="36"/>
      <c r="H557" s="36"/>
      <c r="I557" s="36"/>
      <c r="J557" s="36"/>
      <c r="M557" s="48"/>
    </row>
    <row r="558" spans="2:13" s="11" customFormat="1" x14ac:dyDescent="0.2">
      <c r="B558" s="53"/>
      <c r="C558" s="36"/>
      <c r="D558" s="36"/>
      <c r="E558" s="36"/>
      <c r="F558" s="37"/>
      <c r="G558" s="36"/>
      <c r="H558" s="36"/>
      <c r="I558" s="36"/>
      <c r="J558" s="36"/>
      <c r="M558" s="48"/>
    </row>
    <row r="559" spans="2:13" s="11" customFormat="1" x14ac:dyDescent="0.2">
      <c r="B559" s="53"/>
      <c r="C559" s="36"/>
      <c r="D559" s="36"/>
      <c r="E559" s="36"/>
      <c r="F559" s="37"/>
      <c r="G559" s="36"/>
      <c r="H559" s="36"/>
      <c r="I559" s="36"/>
      <c r="J559" s="36"/>
      <c r="M559" s="48"/>
    </row>
    <row r="560" spans="2:13" s="11" customFormat="1" x14ac:dyDescent="0.2">
      <c r="B560" s="53"/>
      <c r="C560" s="36"/>
      <c r="D560" s="36"/>
      <c r="E560" s="36"/>
      <c r="F560" s="37"/>
      <c r="G560" s="36"/>
      <c r="H560" s="36"/>
      <c r="I560" s="36"/>
      <c r="J560" s="36"/>
      <c r="M560" s="48"/>
    </row>
    <row r="561" spans="2:13" s="11" customFormat="1" x14ac:dyDescent="0.2">
      <c r="B561" s="53"/>
      <c r="C561" s="36"/>
      <c r="D561" s="36"/>
      <c r="E561" s="36"/>
      <c r="F561" s="37"/>
      <c r="G561" s="36"/>
      <c r="H561" s="36"/>
      <c r="I561" s="36"/>
      <c r="J561" s="36"/>
      <c r="M561" s="48"/>
    </row>
    <row r="562" spans="2:13" s="11" customFormat="1" x14ac:dyDescent="0.2">
      <c r="B562" s="53"/>
      <c r="C562" s="36"/>
      <c r="D562" s="36"/>
      <c r="E562" s="36"/>
      <c r="F562" s="37"/>
      <c r="G562" s="36"/>
      <c r="H562" s="36"/>
      <c r="I562" s="36"/>
      <c r="J562" s="36"/>
      <c r="M562" s="48"/>
    </row>
    <row r="563" spans="2:13" s="11" customFormat="1" x14ac:dyDescent="0.2">
      <c r="B563" s="53"/>
      <c r="C563" s="36"/>
      <c r="D563" s="36"/>
      <c r="E563" s="36"/>
      <c r="F563" s="37"/>
      <c r="G563" s="36"/>
      <c r="H563" s="36"/>
      <c r="I563" s="36"/>
      <c r="J563" s="36"/>
      <c r="M563" s="48"/>
    </row>
    <row r="564" spans="2:13" s="11" customFormat="1" x14ac:dyDescent="0.2">
      <c r="B564" s="53"/>
      <c r="C564" s="36"/>
      <c r="D564" s="36"/>
      <c r="E564" s="36"/>
      <c r="F564" s="37"/>
      <c r="G564" s="36"/>
      <c r="H564" s="36"/>
      <c r="I564" s="36"/>
      <c r="J564" s="36"/>
      <c r="M564" s="48"/>
    </row>
    <row r="565" spans="2:13" s="11" customFormat="1" x14ac:dyDescent="0.2">
      <c r="B565" s="53"/>
      <c r="C565" s="36"/>
      <c r="D565" s="36"/>
      <c r="E565" s="36"/>
      <c r="F565" s="37"/>
      <c r="G565" s="36"/>
      <c r="H565" s="36"/>
      <c r="I565" s="36"/>
      <c r="J565" s="36"/>
      <c r="M565" s="48"/>
    </row>
    <row r="566" spans="2:13" s="11" customFormat="1" x14ac:dyDescent="0.2">
      <c r="B566" s="53"/>
      <c r="C566" s="36"/>
      <c r="D566" s="36"/>
      <c r="E566" s="36"/>
      <c r="F566" s="37"/>
      <c r="G566" s="36"/>
      <c r="H566" s="36"/>
      <c r="I566" s="36"/>
      <c r="J566" s="36"/>
      <c r="M566" s="48"/>
    </row>
    <row r="567" spans="2:13" s="11" customFormat="1" x14ac:dyDescent="0.2">
      <c r="B567" s="53"/>
      <c r="C567" s="36"/>
      <c r="D567" s="36"/>
      <c r="E567" s="36"/>
      <c r="F567" s="37"/>
      <c r="G567" s="36"/>
      <c r="H567" s="36"/>
      <c r="I567" s="36"/>
      <c r="J567" s="36"/>
      <c r="M567" s="48"/>
    </row>
    <row r="568" spans="2:13" s="11" customFormat="1" x14ac:dyDescent="0.2">
      <c r="B568" s="53"/>
      <c r="C568" s="36"/>
      <c r="D568" s="36"/>
      <c r="E568" s="36"/>
      <c r="F568" s="37"/>
      <c r="G568" s="36"/>
      <c r="H568" s="36"/>
      <c r="I568" s="36"/>
      <c r="J568" s="36"/>
      <c r="M568" s="48"/>
    </row>
    <row r="569" spans="2:13" s="11" customFormat="1" x14ac:dyDescent="0.2">
      <c r="B569" s="53"/>
      <c r="C569" s="36"/>
      <c r="D569" s="36"/>
      <c r="E569" s="36"/>
      <c r="F569" s="37"/>
      <c r="G569" s="36"/>
      <c r="H569" s="36"/>
      <c r="I569" s="36"/>
      <c r="J569" s="36"/>
      <c r="M569" s="48"/>
    </row>
    <row r="570" spans="2:13" s="11" customFormat="1" x14ac:dyDescent="0.2">
      <c r="B570" s="53"/>
      <c r="C570" s="36"/>
      <c r="D570" s="36"/>
      <c r="E570" s="36"/>
      <c r="F570" s="37"/>
      <c r="G570" s="36"/>
      <c r="H570" s="36"/>
      <c r="I570" s="36"/>
      <c r="J570" s="36"/>
      <c r="M570" s="48"/>
    </row>
    <row r="571" spans="2:13" s="11" customFormat="1" x14ac:dyDescent="0.2">
      <c r="B571" s="53"/>
      <c r="C571" s="36"/>
      <c r="D571" s="36"/>
      <c r="E571" s="36"/>
      <c r="F571" s="37"/>
      <c r="G571" s="36"/>
      <c r="H571" s="36"/>
      <c r="I571" s="36"/>
      <c r="J571" s="36"/>
      <c r="M571" s="48"/>
    </row>
    <row r="572" spans="2:13" s="11" customFormat="1" x14ac:dyDescent="0.2">
      <c r="B572" s="53"/>
      <c r="C572" s="36"/>
      <c r="D572" s="36"/>
      <c r="E572" s="36"/>
      <c r="F572" s="37"/>
      <c r="G572" s="36"/>
      <c r="H572" s="36"/>
      <c r="I572" s="36"/>
      <c r="J572" s="36"/>
      <c r="M572" s="48"/>
    </row>
    <row r="573" spans="2:13" s="11" customFormat="1" x14ac:dyDescent="0.2">
      <c r="B573" s="53"/>
      <c r="C573" s="36"/>
      <c r="D573" s="36"/>
      <c r="E573" s="36"/>
      <c r="F573" s="37"/>
      <c r="G573" s="36"/>
      <c r="H573" s="36"/>
      <c r="I573" s="36"/>
      <c r="J573" s="36"/>
      <c r="M573" s="48"/>
    </row>
    <row r="574" spans="2:13" s="11" customFormat="1" x14ac:dyDescent="0.2">
      <c r="B574" s="53"/>
      <c r="C574" s="36"/>
      <c r="D574" s="36"/>
      <c r="E574" s="36"/>
      <c r="F574" s="37"/>
      <c r="G574" s="36"/>
      <c r="H574" s="36"/>
      <c r="I574" s="36"/>
      <c r="J574" s="36"/>
      <c r="M574" s="48"/>
    </row>
    <row r="575" spans="2:13" s="11" customFormat="1" x14ac:dyDescent="0.2">
      <c r="B575" s="53"/>
      <c r="C575" s="36"/>
      <c r="D575" s="36"/>
      <c r="E575" s="36"/>
      <c r="F575" s="37"/>
      <c r="G575" s="36"/>
      <c r="H575" s="36"/>
      <c r="I575" s="36"/>
      <c r="J575" s="36"/>
      <c r="M575" s="48"/>
    </row>
    <row r="576" spans="2:13" s="11" customFormat="1" x14ac:dyDescent="0.2">
      <c r="B576" s="53"/>
      <c r="C576" s="36"/>
      <c r="D576" s="36"/>
      <c r="E576" s="36"/>
      <c r="F576" s="37"/>
      <c r="G576" s="36"/>
      <c r="H576" s="36"/>
      <c r="I576" s="36"/>
      <c r="J576" s="36"/>
      <c r="M576" s="48"/>
    </row>
    <row r="577" spans="2:13" s="11" customFormat="1" x14ac:dyDescent="0.2">
      <c r="B577" s="53"/>
      <c r="C577" s="36"/>
      <c r="D577" s="36"/>
      <c r="E577" s="36"/>
      <c r="F577" s="37"/>
      <c r="G577" s="36"/>
      <c r="H577" s="36"/>
      <c r="I577" s="36"/>
      <c r="J577" s="36"/>
      <c r="M577" s="48"/>
    </row>
    <row r="578" spans="2:13" s="11" customFormat="1" x14ac:dyDescent="0.2">
      <c r="B578" s="53"/>
      <c r="C578" s="36"/>
      <c r="D578" s="36"/>
      <c r="E578" s="36"/>
      <c r="F578" s="37"/>
      <c r="G578" s="36"/>
      <c r="H578" s="36"/>
      <c r="I578" s="36"/>
      <c r="J578" s="36"/>
      <c r="M578" s="48"/>
    </row>
    <row r="579" spans="2:13" s="11" customFormat="1" x14ac:dyDescent="0.2">
      <c r="B579" s="53"/>
      <c r="C579" s="36"/>
      <c r="D579" s="36"/>
      <c r="E579" s="36"/>
      <c r="F579" s="37"/>
      <c r="G579" s="36"/>
      <c r="H579" s="36"/>
      <c r="I579" s="36"/>
      <c r="J579" s="36"/>
      <c r="M579" s="48"/>
    </row>
    <row r="580" spans="2:13" s="11" customFormat="1" x14ac:dyDescent="0.2">
      <c r="B580" s="53"/>
      <c r="C580" s="36"/>
      <c r="D580" s="36"/>
      <c r="E580" s="36"/>
      <c r="F580" s="37"/>
      <c r="G580" s="36"/>
      <c r="H580" s="36"/>
      <c r="I580" s="36"/>
      <c r="J580" s="36"/>
      <c r="M580" s="48"/>
    </row>
    <row r="581" spans="2:13" s="11" customFormat="1" x14ac:dyDescent="0.2">
      <c r="B581" s="53"/>
      <c r="C581" s="36"/>
      <c r="D581" s="36"/>
      <c r="E581" s="36"/>
      <c r="F581" s="37"/>
      <c r="G581" s="36"/>
      <c r="H581" s="36"/>
      <c r="I581" s="36"/>
      <c r="J581" s="36"/>
      <c r="M581" s="48"/>
    </row>
    <row r="582" spans="2:13" s="11" customFormat="1" x14ac:dyDescent="0.2">
      <c r="B582" s="53"/>
      <c r="C582" s="36"/>
      <c r="D582" s="36"/>
      <c r="E582" s="36"/>
      <c r="F582" s="37"/>
      <c r="G582" s="36"/>
      <c r="H582" s="36"/>
      <c r="I582" s="36"/>
      <c r="J582" s="36"/>
      <c r="M582" s="48"/>
    </row>
    <row r="583" spans="2:13" s="11" customFormat="1" x14ac:dyDescent="0.2">
      <c r="B583" s="53"/>
      <c r="C583" s="36"/>
      <c r="D583" s="36"/>
      <c r="E583" s="36"/>
      <c r="F583" s="37"/>
      <c r="G583" s="36"/>
      <c r="H583" s="36"/>
      <c r="I583" s="36"/>
      <c r="J583" s="36"/>
      <c r="M583" s="48"/>
    </row>
    <row r="584" spans="2:13" s="11" customFormat="1" x14ac:dyDescent="0.2">
      <c r="B584" s="53"/>
      <c r="C584" s="36"/>
      <c r="D584" s="36"/>
      <c r="E584" s="36"/>
      <c r="F584" s="37"/>
      <c r="G584" s="36"/>
      <c r="H584" s="36"/>
      <c r="I584" s="36"/>
      <c r="J584" s="36"/>
      <c r="M584" s="48"/>
    </row>
    <row r="585" spans="2:13" s="11" customFormat="1" x14ac:dyDescent="0.2">
      <c r="B585" s="53"/>
      <c r="C585" s="36"/>
      <c r="D585" s="36"/>
      <c r="E585" s="36"/>
      <c r="F585" s="37"/>
      <c r="G585" s="36"/>
      <c r="H585" s="36"/>
      <c r="I585" s="36"/>
      <c r="J585" s="36"/>
      <c r="M585" s="48"/>
    </row>
    <row r="586" spans="2:13" s="11" customFormat="1" x14ac:dyDescent="0.2">
      <c r="B586" s="53"/>
      <c r="C586" s="36"/>
      <c r="D586" s="36"/>
      <c r="E586" s="36"/>
      <c r="F586" s="37"/>
      <c r="G586" s="36"/>
      <c r="H586" s="36"/>
      <c r="I586" s="36"/>
      <c r="J586" s="36"/>
      <c r="M586" s="48"/>
    </row>
    <row r="587" spans="2:13" s="11" customFormat="1" x14ac:dyDescent="0.2">
      <c r="B587" s="53"/>
      <c r="C587" s="36"/>
      <c r="D587" s="36"/>
      <c r="E587" s="36"/>
      <c r="F587" s="37"/>
      <c r="G587" s="36"/>
      <c r="H587" s="36"/>
      <c r="I587" s="36"/>
      <c r="J587" s="36"/>
      <c r="M587" s="48"/>
    </row>
    <row r="588" spans="2:13" s="11" customFormat="1" x14ac:dyDescent="0.2">
      <c r="B588" s="53"/>
      <c r="C588" s="36"/>
      <c r="D588" s="36"/>
      <c r="E588" s="36"/>
      <c r="F588" s="37"/>
      <c r="G588" s="36"/>
      <c r="H588" s="36"/>
      <c r="I588" s="36"/>
      <c r="J588" s="36"/>
      <c r="M588" s="48"/>
    </row>
    <row r="589" spans="2:13" s="11" customFormat="1" x14ac:dyDescent="0.2">
      <c r="B589" s="53"/>
      <c r="C589" s="36"/>
      <c r="D589" s="36"/>
      <c r="E589" s="36"/>
      <c r="F589" s="37"/>
      <c r="G589" s="36"/>
      <c r="H589" s="36"/>
      <c r="I589" s="36"/>
      <c r="J589" s="36"/>
      <c r="M589" s="48"/>
    </row>
    <row r="590" spans="2:13" s="11" customFormat="1" x14ac:dyDescent="0.2">
      <c r="B590" s="53"/>
      <c r="C590" s="36"/>
      <c r="D590" s="36"/>
      <c r="E590" s="36"/>
      <c r="F590" s="37"/>
      <c r="G590" s="36"/>
      <c r="H590" s="36"/>
      <c r="I590" s="36"/>
      <c r="J590" s="36"/>
      <c r="M590" s="48"/>
    </row>
    <row r="591" spans="2:13" s="11" customFormat="1" x14ac:dyDescent="0.2">
      <c r="B591" s="53"/>
      <c r="C591" s="36"/>
      <c r="D591" s="36"/>
      <c r="E591" s="36"/>
      <c r="F591" s="37"/>
      <c r="G591" s="36"/>
      <c r="H591" s="36"/>
      <c r="I591" s="36"/>
      <c r="J591" s="36"/>
      <c r="M591" s="48"/>
    </row>
    <row r="592" spans="2:13" s="11" customFormat="1" x14ac:dyDescent="0.2">
      <c r="B592" s="53"/>
      <c r="C592" s="36"/>
      <c r="D592" s="36"/>
      <c r="E592" s="36"/>
      <c r="F592" s="37"/>
      <c r="G592" s="36"/>
      <c r="H592" s="36"/>
      <c r="I592" s="36"/>
      <c r="J592" s="36"/>
      <c r="M592" s="48"/>
    </row>
    <row r="593" spans="2:13" s="11" customFormat="1" x14ac:dyDescent="0.2">
      <c r="B593" s="53"/>
      <c r="C593" s="36"/>
      <c r="D593" s="36"/>
      <c r="E593" s="36"/>
      <c r="F593" s="37"/>
      <c r="G593" s="36"/>
      <c r="H593" s="36"/>
      <c r="I593" s="36"/>
      <c r="J593" s="36"/>
      <c r="M593" s="48"/>
    </row>
  </sheetData>
  <phoneticPr fontId="0" type="noConversion"/>
  <pageMargins left="0.75" right="0.75" top="1" bottom="1" header="0.5" footer="0.5"/>
  <pageSetup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081" r:id="rId4" name="Rvx1">
          <controlPr defaultSize="0" autoLine="0" autoPict="0" r:id="rId5">
            <anchor moveWithCells="1">
              <from>
                <xdr:col>20</xdr:col>
                <xdr:colOff>133350</xdr:colOff>
                <xdr:row>0</xdr:row>
                <xdr:rowOff>9525</xdr:rowOff>
              </from>
              <to>
                <xdr:col>20</xdr:col>
                <xdr:colOff>666750</xdr:colOff>
                <xdr:row>1</xdr:row>
                <xdr:rowOff>114300</xdr:rowOff>
              </to>
            </anchor>
          </controlPr>
        </control>
      </mc:Choice>
      <mc:Fallback>
        <control shapeId="3081" r:id="rId4" name="Rvx1"/>
      </mc:Fallback>
    </mc:AlternateContent>
    <mc:AlternateContent xmlns:mc="http://schemas.openxmlformats.org/markup-compatibility/2006">
      <mc:Choice Requires="x14">
        <control shapeId="3080" r:id="rId6" name="Rvx1">
          <controlPr defaultSize="0" autoLine="0" autoPict="0" r:id="rId5">
            <anchor moveWithCells="1">
              <from>
                <xdr:col>19</xdr:col>
                <xdr:colOff>247650</xdr:colOff>
                <xdr:row>0</xdr:row>
                <xdr:rowOff>0</xdr:rowOff>
              </from>
              <to>
                <xdr:col>19</xdr:col>
                <xdr:colOff>685800</xdr:colOff>
                <xdr:row>1</xdr:row>
                <xdr:rowOff>85725</xdr:rowOff>
              </to>
            </anchor>
          </controlPr>
        </control>
      </mc:Choice>
      <mc:Fallback>
        <control shapeId="3080" r:id="rId6" name="Rvx1"/>
      </mc:Fallback>
    </mc:AlternateContent>
    <mc:AlternateContent xmlns:mc="http://schemas.openxmlformats.org/markup-compatibility/2006">
      <mc:Choice Requires="x14">
        <control shapeId="3079" r:id="rId7" name="CheckBox1">
          <controlPr autoLine="0" r:id="rId8">
            <anchor moveWithCells="1">
              <from>
                <xdr:col>1</xdr:col>
                <xdr:colOff>47625</xdr:colOff>
                <xdr:row>0</xdr:row>
                <xdr:rowOff>66675</xdr:rowOff>
              </from>
              <to>
                <xdr:col>1</xdr:col>
                <xdr:colOff>733425</xdr:colOff>
                <xdr:row>1</xdr:row>
                <xdr:rowOff>133350</xdr:rowOff>
              </to>
            </anchor>
          </controlPr>
        </control>
      </mc:Choice>
      <mc:Fallback>
        <control shapeId="3079" r:id="rId7" name="CheckBox1"/>
      </mc:Fallback>
    </mc:AlternateContent>
    <mc:AlternateContent xmlns:mc="http://schemas.openxmlformats.org/markup-compatibility/2006">
      <mc:Choice Requires="x14">
        <control shapeId="3082" r:id="rId9" name="Button 10">
          <controlPr defaultSize="0" print="0" autoFill="0" autoPict="0" macro="[0]!initCurveValue">
            <anchor moveWithCells="1">
              <from>
                <xdr:col>2</xdr:col>
                <xdr:colOff>57150</xdr:colOff>
                <xdr:row>0</xdr:row>
                <xdr:rowOff>28575</xdr:rowOff>
              </from>
              <to>
                <xdr:col>4</xdr:col>
                <xdr:colOff>476250</xdr:colOff>
                <xdr:row>1</xdr:row>
                <xdr:rowOff>123825</xdr:rowOff>
              </to>
            </anchor>
          </controlPr>
        </control>
      </mc:Choice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A368"/>
  <sheetViews>
    <sheetView workbookViewId="0">
      <pane xSplit="3" ySplit="9" topLeftCell="D10" activePane="bottomRight" state="frozen"/>
      <selection activeCell="B3" sqref="B3"/>
      <selection pane="topRight" activeCell="B3" sqref="B3"/>
      <selection pane="bottomLeft" activeCell="B3" sqref="B3"/>
      <selection pane="bottomRight" activeCell="E26" sqref="E26"/>
    </sheetView>
  </sheetViews>
  <sheetFormatPr defaultRowHeight="12.75" x14ac:dyDescent="0.2"/>
  <cols>
    <col min="1" max="1" width="11.140625" customWidth="1"/>
    <col min="2" max="2" width="14.28515625" customWidth="1"/>
    <col min="3" max="3" width="2.7109375" customWidth="1"/>
    <col min="4" max="6" width="15.28515625" bestFit="1" customWidth="1"/>
    <col min="7" max="9" width="14.140625" bestFit="1" customWidth="1"/>
    <col min="10" max="12" width="12.7109375" customWidth="1"/>
    <col min="13" max="15" width="13.28515625" customWidth="1"/>
    <col min="16" max="17" width="12.7109375" customWidth="1"/>
    <col min="18" max="18" width="11.85546875" customWidth="1"/>
    <col min="19" max="19" width="12.42578125" customWidth="1"/>
    <col min="20" max="20" width="12.5703125" customWidth="1"/>
    <col min="21" max="21" width="12.140625" customWidth="1"/>
    <col min="22" max="22" width="10.140625" customWidth="1"/>
    <col min="24" max="24" width="8.140625" bestFit="1" customWidth="1"/>
  </cols>
  <sheetData>
    <row r="1" spans="1:53" ht="24.75" thickBot="1" x14ac:dyDescent="0.25">
      <c r="A1" s="67"/>
      <c r="B1" s="67"/>
      <c r="C1" s="67"/>
      <c r="D1" s="95" t="str">
        <f t="shared" ref="D1:Q1" si="0">+D8</f>
        <v>NGW-ALGONQUIN</v>
      </c>
      <c r="E1" s="95" t="str">
        <f t="shared" si="0"/>
        <v>NGW-ALGONQUIN</v>
      </c>
      <c r="F1" s="95" t="str">
        <f t="shared" si="0"/>
        <v>NGW-ALGONQUIN</v>
      </c>
      <c r="G1" s="96" t="str">
        <f t="shared" si="0"/>
        <v>NGW-ALGO/CITY</v>
      </c>
      <c r="H1" s="96" t="str">
        <f t="shared" si="0"/>
        <v>NGW-ALGO/CITY</v>
      </c>
      <c r="I1" s="96" t="str">
        <f t="shared" si="0"/>
        <v>NGW-ALGO/CITY</v>
      </c>
      <c r="J1" s="95" t="str">
        <f t="shared" si="0"/>
        <v>IF-TENN/Z5</v>
      </c>
      <c r="K1" s="95" t="str">
        <f t="shared" si="0"/>
        <v>IF-TENN/Z5</v>
      </c>
      <c r="L1" s="95" t="str">
        <f t="shared" si="0"/>
        <v>IF-TENN/Z5</v>
      </c>
      <c r="M1" s="96" t="str">
        <f t="shared" si="0"/>
        <v>IF-TENN/Z6</v>
      </c>
      <c r="N1" s="96" t="str">
        <f t="shared" si="0"/>
        <v>IF-TENN/Z6</v>
      </c>
      <c r="O1" s="96" t="str">
        <f t="shared" si="0"/>
        <v>IF-TENN/Z6</v>
      </c>
      <c r="P1" s="95" t="str">
        <f t="shared" si="0"/>
        <v>ALG CG adj to M3</v>
      </c>
      <c r="Q1" s="95" t="str">
        <f t="shared" si="0"/>
        <v>ALG CG adj to M3</v>
      </c>
    </row>
    <row r="2" spans="1:53" ht="13.5" thickBot="1" x14ac:dyDescent="0.25">
      <c r="A2" s="68">
        <f ca="1">MATCH($A3,$A$10:$A$302,0)+9</f>
        <v>181</v>
      </c>
      <c r="B2" s="68">
        <f>MATCH($A4,$A$10:$A$302,0)+9</f>
        <v>14</v>
      </c>
      <c r="C2" s="68"/>
      <c r="D2" s="68"/>
      <c r="E2" s="69"/>
      <c r="F2" s="69"/>
      <c r="G2" s="67"/>
      <c r="H2" s="69"/>
      <c r="I2" s="69"/>
      <c r="J2" s="68"/>
      <c r="K2" s="69"/>
      <c r="L2" s="69"/>
      <c r="M2" s="67"/>
      <c r="N2" s="69"/>
      <c r="O2" s="69"/>
      <c r="P2" s="69"/>
      <c r="Q2" s="69"/>
    </row>
    <row r="3" spans="1:53" ht="13.5" thickBot="1" x14ac:dyDescent="0.25">
      <c r="A3" s="70">
        <f ca="1">DATE(YEAR(TODAY()),MONTH(TODAY())+1,1)</f>
        <v>41913</v>
      </c>
      <c r="B3" s="71" t="str">
        <f>+[1]Averaging!A6</f>
        <v>Nov/00-Mar/01</v>
      </c>
      <c r="C3" s="72"/>
      <c r="D3" s="92">
        <f>E3+F3</f>
        <v>1.4043128473202817</v>
      </c>
      <c r="E3" s="92">
        <f>+[1]Averaging!C6</f>
        <v>1.2953466077848412</v>
      </c>
      <c r="F3" s="92">
        <f>+[1]Averaging!D6</f>
        <v>0.1089662395354405</v>
      </c>
      <c r="G3" s="92">
        <f>H3+I3</f>
        <v>1.6871740770683537</v>
      </c>
      <c r="H3" s="92">
        <f>+[1]Averaging!E6</f>
        <v>1.2953466077848412</v>
      </c>
      <c r="I3" s="92">
        <f>+[1]Averaging!F6</f>
        <v>0.39182746928351248</v>
      </c>
      <c r="J3" s="92">
        <f>K3+L3</f>
        <v>1.4350544896588535</v>
      </c>
      <c r="K3" s="92">
        <f>+[1]Averaging!G6</f>
        <v>1.3602663711409442</v>
      </c>
      <c r="L3" s="92">
        <f>+[1]Averaging!H6</f>
        <v>7.4788118517909299E-2</v>
      </c>
      <c r="M3" s="92">
        <f>N3+O3</f>
        <v>1.0310811115657015</v>
      </c>
      <c r="N3" s="92">
        <f>+[1]Averaging!I6</f>
        <v>1.2871036491864956</v>
      </c>
      <c r="O3" s="92">
        <f>+[1]Averaging!J6</f>
        <v>-0.25602253762079408</v>
      </c>
      <c r="P3" s="100"/>
      <c r="Q3" s="92"/>
    </row>
    <row r="4" spans="1:53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0.3916170866080112</v>
      </c>
      <c r="E4" s="92">
        <f>+[1]Averaging!C7</f>
        <v>0.37161708660801118</v>
      </c>
      <c r="F4" s="92">
        <f>+[1]Averaging!D7</f>
        <v>2.0000000000000004E-2</v>
      </c>
      <c r="G4" s="92">
        <f>SUM(G14:G18)/5</f>
        <v>1.6704000000000001</v>
      </c>
      <c r="H4" s="92">
        <f>+[1]Averaging!E7</f>
        <v>0.37161708660801118</v>
      </c>
      <c r="I4" s="92">
        <f>+[1]Averaging!F7</f>
        <v>5.7187334261676992E-2</v>
      </c>
      <c r="J4" s="92">
        <f>K4+L4</f>
        <v>0.71161708660801126</v>
      </c>
      <c r="K4" s="92">
        <f>+[1]Averaging!G7</f>
        <v>0.69161708660801124</v>
      </c>
      <c r="L4" s="92">
        <f>+[1]Averaging!H7</f>
        <v>2.0000000000000004E-2</v>
      </c>
      <c r="M4" s="92">
        <f>N4+O4</f>
        <v>0.4258714479096859</v>
      </c>
      <c r="N4" s="92">
        <f>+[1]Averaging!I7</f>
        <v>0.37161708660801118</v>
      </c>
      <c r="O4" s="92">
        <f>+[1]Averaging!J7</f>
        <v>5.4254361301674693E-2</v>
      </c>
      <c r="P4" s="92"/>
      <c r="Q4" s="92"/>
    </row>
    <row r="5" spans="1:53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0.96360958194296464</v>
      </c>
      <c r="E5" s="92">
        <f>+[1]Averaging!C8</f>
        <v>0.88360958194296457</v>
      </c>
      <c r="F5" s="92">
        <f>+[1]Averaging!D8</f>
        <v>8.0000000000000016E-2</v>
      </c>
      <c r="G5" s="92">
        <f>H5+I5</f>
        <v>1.156733294712927</v>
      </c>
      <c r="H5" s="92">
        <f>+[1]Averaging!E8</f>
        <v>0.88360958194296457</v>
      </c>
      <c r="I5" s="92">
        <f>+[1]Averaging!F8</f>
        <v>0.27312371276996233</v>
      </c>
      <c r="J5" s="92">
        <f>K5+L5</f>
        <v>1.2836095819429649</v>
      </c>
      <c r="K5" s="92">
        <f>+[1]Averaging!G8</f>
        <v>1.2036095819429649</v>
      </c>
      <c r="L5" s="92">
        <f>+[1]Averaging!H8</f>
        <v>8.0000000000000016E-2</v>
      </c>
      <c r="M5" s="92">
        <f>N5+O5</f>
        <v>1.156733294712927</v>
      </c>
      <c r="N5" s="92">
        <f>+[1]Averaging!I8</f>
        <v>0.88360958194296457</v>
      </c>
      <c r="O5" s="92">
        <f>+[1]Averaging!J8</f>
        <v>0.27312371276996233</v>
      </c>
      <c r="P5" s="92"/>
      <c r="Q5" s="92"/>
    </row>
    <row r="6" spans="1:53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0.39961083823760146</v>
      </c>
      <c r="E6" s="92">
        <f>+[1]Averaging!C9</f>
        <v>0.37961083823760144</v>
      </c>
      <c r="F6" s="92">
        <f>+[1]Averaging!D9</f>
        <v>2.0000000000000004E-2</v>
      </c>
      <c r="G6" s="92">
        <f>H6+I6</f>
        <v>0.43679813980854593</v>
      </c>
      <c r="H6" s="92">
        <f>+[1]Averaging!E9</f>
        <v>0.37961083823760144</v>
      </c>
      <c r="I6" s="92">
        <f>+[1]Averaging!F9</f>
        <v>5.7187301570944475E-2</v>
      </c>
      <c r="J6" s="92">
        <f>K6+L6</f>
        <v>0.71961083823760152</v>
      </c>
      <c r="K6" s="92">
        <f>+[1]Averaging!G9</f>
        <v>0.69961083823760151</v>
      </c>
      <c r="L6" s="92">
        <f>+[1]Averaging!H9</f>
        <v>2.0000000000000004E-2</v>
      </c>
      <c r="M6" s="92">
        <f>N6+O6</f>
        <v>0.43679813980854593</v>
      </c>
      <c r="N6" s="92">
        <f>+[1]Averaging!I9</f>
        <v>0.37961083823760144</v>
      </c>
      <c r="O6" s="92">
        <f>+[1]Averaging!J9</f>
        <v>5.7187301570944475E-2</v>
      </c>
      <c r="P6" s="92"/>
      <c r="Q6" s="92"/>
    </row>
    <row r="7" spans="1:53" ht="13.5" thickBot="1" x14ac:dyDescent="0.25">
      <c r="A7" s="68" t="e">
        <f>MATCH($C3,$A$10:$A$302,0)+9</f>
        <v>#N/A</v>
      </c>
      <c r="B7" s="68" t="e">
        <f>MATCH($C4,$A$10:$A$302,0)+9</f>
        <v>#N/A</v>
      </c>
      <c r="C7" s="68"/>
      <c r="D7" s="68"/>
      <c r="E7" s="73"/>
      <c r="F7" s="73"/>
      <c r="G7" s="74"/>
      <c r="H7" s="73"/>
      <c r="I7" s="73"/>
      <c r="J7" s="68"/>
      <c r="K7" s="73"/>
      <c r="L7" s="73"/>
      <c r="M7" s="74"/>
      <c r="N7" s="73"/>
      <c r="O7" s="73"/>
      <c r="P7" s="73"/>
      <c r="Q7" s="73"/>
    </row>
    <row r="8" spans="1:53" ht="24.75" thickBot="1" x14ac:dyDescent="0.25">
      <c r="A8" s="75"/>
      <c r="B8" s="76" t="s">
        <v>4</v>
      </c>
      <c r="C8" s="77"/>
      <c r="D8" s="93" t="s">
        <v>78</v>
      </c>
      <c r="E8" s="93" t="str">
        <f>+D8</f>
        <v>NGW-ALGONQUIN</v>
      </c>
      <c r="F8" s="93" t="str">
        <f>+E8</f>
        <v>NGW-ALGONQUIN</v>
      </c>
      <c r="G8" s="97" t="s">
        <v>35</v>
      </c>
      <c r="H8" s="97" t="str">
        <f>+G8</f>
        <v>NGW-ALGO/CITY</v>
      </c>
      <c r="I8" s="97" t="str">
        <f>+H8</f>
        <v>NGW-ALGO/CITY</v>
      </c>
      <c r="J8" s="93" t="s">
        <v>36</v>
      </c>
      <c r="K8" s="93" t="str">
        <f>+J8</f>
        <v>IF-TENN/Z5</v>
      </c>
      <c r="L8" s="93" t="str">
        <f>+K8</f>
        <v>IF-TENN/Z5</v>
      </c>
      <c r="M8" s="97" t="s">
        <v>37</v>
      </c>
      <c r="N8" s="97" t="str">
        <f>+M8</f>
        <v>IF-TENN/Z6</v>
      </c>
      <c r="O8" s="97" t="str">
        <f>+N8</f>
        <v>IF-TENN/Z6</v>
      </c>
      <c r="P8" s="94" t="s">
        <v>38</v>
      </c>
      <c r="Q8" s="99" t="s">
        <v>38</v>
      </c>
    </row>
    <row r="9" spans="1:53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9" t="s">
        <v>30</v>
      </c>
      <c r="M9" s="98" t="s">
        <v>28</v>
      </c>
      <c r="N9" s="98" t="s">
        <v>29</v>
      </c>
      <c r="O9" s="98" t="s">
        <v>30</v>
      </c>
      <c r="P9" s="94"/>
      <c r="Q9" s="99"/>
      <c r="R9"/>
      <c r="S9"/>
      <c r="T9"/>
      <c r="U9"/>
      <c r="V9"/>
      <c r="W9"/>
      <c r="X9"/>
    </row>
    <row r="10" spans="1:53" hidden="1" x14ac:dyDescent="0.2">
      <c r="A10" s="80">
        <v>36708</v>
      </c>
      <c r="B10" s="81">
        <v>0</v>
      </c>
      <c r="C10" s="10"/>
      <c r="D10" s="100">
        <f t="shared" ref="D10:D73" si="1">E10+F10</f>
        <v>0.35349999999999998</v>
      </c>
      <c r="E10" s="86">
        <f>+[1]TETCO_TRANSCO!E10</f>
        <v>0.35099999999999998</v>
      </c>
      <c r="F10" s="84">
        <f>+[1]TETCO_TRANSCO!F10</f>
        <v>2.5000000000000001E-3</v>
      </c>
      <c r="G10" s="81">
        <f t="shared" ref="G10:G73" si="2">H10+I10</f>
        <v>0.40349999999999997</v>
      </c>
      <c r="H10" s="85">
        <f t="shared" ref="H10:H73" si="3">+E10</f>
        <v>0.35099999999999998</v>
      </c>
      <c r="I10" s="86">
        <f>+F10+Q10</f>
        <v>5.2500000000000005E-2</v>
      </c>
      <c r="J10" s="100">
        <f t="shared" ref="J10:J73" si="4">K10+L10</f>
        <v>0.35349999999999998</v>
      </c>
      <c r="K10" s="86">
        <f t="shared" ref="K10:L17" si="5">E10</f>
        <v>0.35099999999999998</v>
      </c>
      <c r="L10" s="84">
        <f t="shared" si="5"/>
        <v>2.5000000000000001E-3</v>
      </c>
      <c r="M10" s="81">
        <f t="shared" ref="M10:M73" si="6">N10+O10</f>
        <v>0.40349999999999997</v>
      </c>
      <c r="N10" s="85">
        <f>H10</f>
        <v>0.35099999999999998</v>
      </c>
      <c r="O10" s="86">
        <f>I10</f>
        <v>5.2500000000000005E-2</v>
      </c>
      <c r="P10" s="86" t="s">
        <v>39</v>
      </c>
      <c r="Q10" s="84">
        <f>VLOOKUP(MONTH(A10),tblMthAdj,2,FALSE)</f>
        <v>0.05</v>
      </c>
      <c r="AA10">
        <f>[1]Tables!E$9</f>
        <v>-7.0000000000000007E-2</v>
      </c>
      <c r="AB10">
        <f>[1]Tables!F$9</f>
        <v>5.9700000000000003E-2</v>
      </c>
      <c r="AC10">
        <f>[1]Tables!G$9</f>
        <v>0.02</v>
      </c>
      <c r="AD10">
        <f>[1]Tables!H$9</f>
        <v>0.185</v>
      </c>
      <c r="AE10">
        <f>[1]Tables!I$9</f>
        <v>1.0999999999999999E-2</v>
      </c>
      <c r="AF10">
        <f t="shared" ref="AF10:AF20" si="7">(($B10+AA10)/(1-AB10))-($B10+AA10)</f>
        <v>-4.4443262788471799E-3</v>
      </c>
      <c r="AG10">
        <f t="shared" ref="AG10:AG73" si="8">AC10+AD10+AE10</f>
        <v>0.216</v>
      </c>
      <c r="AI10">
        <f>[1]Tables!J$9</f>
        <v>0</v>
      </c>
      <c r="AJ10">
        <f>[1]Tables!K$9</f>
        <v>0</v>
      </c>
      <c r="AK10">
        <f>[1]Tables!L$9</f>
        <v>0</v>
      </c>
      <c r="AL10">
        <f t="shared" ref="AL10:AL73" si="9">((B10+L10)/(1-AI10))-(B10+L10)</f>
        <v>0</v>
      </c>
      <c r="AM10">
        <f t="shared" ref="AM10:AM73" si="10">AJ10+AK10</f>
        <v>0</v>
      </c>
      <c r="AO10">
        <f>[1]Tables!M$9</f>
        <v>-7.0000000000000007E-2</v>
      </c>
      <c r="AP10">
        <f>[1]Tables!N$9</f>
        <v>6.6699999999999995E-2</v>
      </c>
      <c r="AQ10">
        <f>[1]Tables!O$9</f>
        <v>0.02</v>
      </c>
      <c r="AR10">
        <f>[1]Tables!P$9</f>
        <v>0.22</v>
      </c>
      <c r="AS10">
        <f>[1]Tables!Q$9</f>
        <v>1.0999999999999999E-2</v>
      </c>
      <c r="AT10">
        <f t="shared" ref="AT10:AT73" si="11">(($B10+AO10)/(1-AP10))-($B10+AO10)</f>
        <v>-5.0026786670952506E-3</v>
      </c>
      <c r="AU10">
        <f t="shared" ref="AU10:AU73" si="12">AQ10+AR10+AS10</f>
        <v>0.251</v>
      </c>
      <c r="AW10">
        <f>[1]Tables!R$9</f>
        <v>0</v>
      </c>
      <c r="AX10">
        <f>[1]Tables!S$9</f>
        <v>0</v>
      </c>
      <c r="AY10">
        <f>[1]Tables!T$9</f>
        <v>0</v>
      </c>
      <c r="AZ10">
        <f t="shared" ref="AZ10:AZ73" si="13">((B10+Z10)/(1-AW10))-(B10+Z10)</f>
        <v>0</v>
      </c>
      <c r="BA10">
        <f t="shared" ref="BA10:BA73" si="14">AX10+AY10</f>
        <v>0</v>
      </c>
    </row>
    <row r="11" spans="1:53" hidden="1" x14ac:dyDescent="0.2">
      <c r="A11" s="80">
        <v>36739</v>
      </c>
      <c r="B11" s="81">
        <f>+[1]Listen!C7</f>
        <v>0</v>
      </c>
      <c r="C11" s="10"/>
      <c r="D11" s="100">
        <f t="shared" si="1"/>
        <v>0.3145</v>
      </c>
      <c r="E11" s="86">
        <f>+[1]TETCO_TRANSCO!E12</f>
        <v>0.312</v>
      </c>
      <c r="F11" s="84">
        <f>+[1]TETCO_TRANSCO!F11</f>
        <v>2.5000000000000001E-3</v>
      </c>
      <c r="G11" s="81">
        <f t="shared" si="2"/>
        <v>0.36449999999999999</v>
      </c>
      <c r="H11" s="85">
        <f t="shared" si="3"/>
        <v>0.312</v>
      </c>
      <c r="I11" s="86">
        <f>+F11+Q11</f>
        <v>5.2500000000000005E-2</v>
      </c>
      <c r="J11" s="100">
        <f t="shared" si="4"/>
        <v>0.3145</v>
      </c>
      <c r="K11" s="86">
        <f t="shared" si="5"/>
        <v>0.312</v>
      </c>
      <c r="L11" s="84">
        <f t="shared" si="5"/>
        <v>2.5000000000000001E-3</v>
      </c>
      <c r="M11" s="81">
        <f t="shared" si="6"/>
        <v>0.22</v>
      </c>
      <c r="N11" s="85">
        <v>0.22</v>
      </c>
      <c r="O11" s="86">
        <v>0</v>
      </c>
      <c r="P11" s="86" t="s">
        <v>39</v>
      </c>
      <c r="Q11" s="84">
        <f>VLOOKUP(MONTH(A11),tblMthAdj,2,FALSE)</f>
        <v>0.05</v>
      </c>
      <c r="AA11">
        <f>[1]Tables!E$10</f>
        <v>-7.0000000000000007E-2</v>
      </c>
      <c r="AB11">
        <f>[1]Tables!F$10</f>
        <v>5.9700000000000003E-2</v>
      </c>
      <c r="AC11">
        <f>[1]Tables!G$10</f>
        <v>0.02</v>
      </c>
      <c r="AD11">
        <f>[1]Tables!H$10</f>
        <v>0.185</v>
      </c>
      <c r="AE11">
        <f>[1]Tables!I$10</f>
        <v>1.0999999999999999E-2</v>
      </c>
      <c r="AF11">
        <f t="shared" si="7"/>
        <v>-4.4443262788471799E-3</v>
      </c>
      <c r="AG11">
        <f t="shared" si="8"/>
        <v>0.216</v>
      </c>
      <c r="AI11">
        <f>[1]Tables!J$10</f>
        <v>0</v>
      </c>
      <c r="AJ11">
        <f>[1]Tables!K$10</f>
        <v>0</v>
      </c>
      <c r="AK11">
        <f>[1]Tables!L$10</f>
        <v>0</v>
      </c>
      <c r="AL11">
        <f t="shared" si="9"/>
        <v>0</v>
      </c>
      <c r="AM11">
        <f t="shared" si="10"/>
        <v>0</v>
      </c>
      <c r="AO11">
        <f>[1]Tables!M$10</f>
        <v>-7.0000000000000007E-2</v>
      </c>
      <c r="AP11">
        <f>[1]Tables!N$10</f>
        <v>6.6699999999999995E-2</v>
      </c>
      <c r="AQ11">
        <f>[1]Tables!O$10</f>
        <v>0.02</v>
      </c>
      <c r="AR11">
        <f>[1]Tables!P$10</f>
        <v>0.22</v>
      </c>
      <c r="AS11">
        <f>[1]Tables!Q$10</f>
        <v>1.0999999999999999E-2</v>
      </c>
      <c r="AT11">
        <f t="shared" si="11"/>
        <v>-5.0026786670952506E-3</v>
      </c>
      <c r="AU11">
        <f t="shared" si="12"/>
        <v>0.251</v>
      </c>
      <c r="AW11">
        <f>[1]Tables!R$10</f>
        <v>0</v>
      </c>
      <c r="AX11">
        <f>[1]Tables!S$10</f>
        <v>0</v>
      </c>
      <c r="AY11">
        <f>[1]Tables!T$10</f>
        <v>0</v>
      </c>
      <c r="AZ11">
        <f t="shared" si="13"/>
        <v>0</v>
      </c>
      <c r="BA11">
        <f t="shared" si="14"/>
        <v>0</v>
      </c>
    </row>
    <row r="12" spans="1:53" hidden="1" x14ac:dyDescent="0.2">
      <c r="A12" s="80">
        <v>36770</v>
      </c>
      <c r="B12" s="81">
        <f>+[1]Listen!C8</f>
        <v>0</v>
      </c>
      <c r="C12" s="87"/>
      <c r="D12" s="100">
        <f t="shared" si="1"/>
        <v>0.3145</v>
      </c>
      <c r="E12" s="86">
        <f>+[1]TETCO_TRANSCO!E12</f>
        <v>0.312</v>
      </c>
      <c r="F12" s="84">
        <f>+[1]TETCO_TRANSCO!F12</f>
        <v>2.5000000000000001E-3</v>
      </c>
      <c r="G12" s="81">
        <f t="shared" si="2"/>
        <v>0.34450000000000003</v>
      </c>
      <c r="H12" s="85">
        <f t="shared" si="3"/>
        <v>0.312</v>
      </c>
      <c r="I12" s="86">
        <f>+F12+Q12</f>
        <v>3.2500000000000001E-2</v>
      </c>
      <c r="J12" s="100">
        <f t="shared" si="4"/>
        <v>0.3145</v>
      </c>
      <c r="K12" s="86">
        <f t="shared" si="5"/>
        <v>0.312</v>
      </c>
      <c r="L12" s="84">
        <f t="shared" si="5"/>
        <v>2.5000000000000001E-3</v>
      </c>
      <c r="M12" s="81">
        <f t="shared" si="6"/>
        <v>0.23199999999999998</v>
      </c>
      <c r="N12" s="85">
        <f>H12</f>
        <v>0.312</v>
      </c>
      <c r="O12" s="86">
        <v>-0.08</v>
      </c>
      <c r="P12" s="86" t="s">
        <v>39</v>
      </c>
      <c r="Q12" s="84">
        <f>VLOOKUP(MONTH(A12),tblMthAdj,2,FALSE)</f>
        <v>0.03</v>
      </c>
      <c r="AA12">
        <f>[1]Tables!E$11</f>
        <v>-7.0000000000000007E-2</v>
      </c>
      <c r="AB12">
        <f>[1]Tables!F$11</f>
        <v>5.9700000000000003E-2</v>
      </c>
      <c r="AC12">
        <f>[1]Tables!G$11</f>
        <v>0.02</v>
      </c>
      <c r="AD12">
        <f>[1]Tables!H$11</f>
        <v>0.185</v>
      </c>
      <c r="AE12">
        <f>[1]Tables!I$11</f>
        <v>1.0999999999999999E-2</v>
      </c>
      <c r="AF12">
        <f t="shared" si="7"/>
        <v>-4.4443262788471799E-3</v>
      </c>
      <c r="AG12">
        <f t="shared" si="8"/>
        <v>0.216</v>
      </c>
      <c r="AI12">
        <f>[1]Tables!J$11</f>
        <v>0</v>
      </c>
      <c r="AJ12">
        <f>[1]Tables!K$11</f>
        <v>0</v>
      </c>
      <c r="AK12">
        <f>[1]Tables!L$11</f>
        <v>0</v>
      </c>
      <c r="AL12">
        <f t="shared" si="9"/>
        <v>0</v>
      </c>
      <c r="AM12">
        <f t="shared" si="10"/>
        <v>0</v>
      </c>
      <c r="AO12">
        <f>[1]Tables!M$11</f>
        <v>-7.0000000000000007E-2</v>
      </c>
      <c r="AP12">
        <f>[1]Tables!N$11</f>
        <v>6.6699999999999995E-2</v>
      </c>
      <c r="AQ12">
        <f>[1]Tables!O$11</f>
        <v>0.02</v>
      </c>
      <c r="AR12">
        <f>[1]Tables!P$11</f>
        <v>0.22</v>
      </c>
      <c r="AS12">
        <f>[1]Tables!Q$11</f>
        <v>1.0999999999999999E-2</v>
      </c>
      <c r="AT12">
        <f t="shared" si="11"/>
        <v>-5.0026786670952506E-3</v>
      </c>
      <c r="AU12">
        <f t="shared" si="12"/>
        <v>0.251</v>
      </c>
      <c r="AW12">
        <f>[1]Tables!R$11</f>
        <v>0</v>
      </c>
      <c r="AX12">
        <f>[1]Tables!S$11</f>
        <v>0</v>
      </c>
      <c r="AY12">
        <f>[1]Tables!T$11</f>
        <v>0</v>
      </c>
      <c r="AZ12">
        <f t="shared" si="13"/>
        <v>0</v>
      </c>
      <c r="BA12">
        <f t="shared" si="14"/>
        <v>0</v>
      </c>
    </row>
    <row r="13" spans="1:53" hidden="1" x14ac:dyDescent="0.2">
      <c r="A13" s="80">
        <v>36800</v>
      </c>
      <c r="B13" s="81">
        <f>+[1]Listen!C9</f>
        <v>0</v>
      </c>
      <c r="C13" s="10"/>
      <c r="D13" s="100">
        <f t="shared" si="1"/>
        <v>0.41049999999999998</v>
      </c>
      <c r="E13" s="86">
        <f>+[1]TETCO_TRANSCO!E13</f>
        <v>0.40799999999999997</v>
      </c>
      <c r="F13" s="84">
        <f>+[1]TETCO_TRANSCO!F13</f>
        <v>2.5000000000000001E-3</v>
      </c>
      <c r="G13" s="81">
        <f t="shared" si="2"/>
        <v>0.4405</v>
      </c>
      <c r="H13" s="85">
        <f t="shared" si="3"/>
        <v>0.40799999999999997</v>
      </c>
      <c r="I13" s="86">
        <f>+F13+Q13</f>
        <v>3.2500000000000001E-2</v>
      </c>
      <c r="J13" s="100">
        <f t="shared" si="4"/>
        <v>0.41049999999999998</v>
      </c>
      <c r="K13" s="86">
        <f t="shared" si="5"/>
        <v>0.40799999999999997</v>
      </c>
      <c r="L13" s="84">
        <f t="shared" si="5"/>
        <v>2.5000000000000001E-3</v>
      </c>
      <c r="M13" s="81">
        <f t="shared" si="6"/>
        <v>0.32799999999999996</v>
      </c>
      <c r="N13" s="85">
        <f>H13</f>
        <v>0.40799999999999997</v>
      </c>
      <c r="O13" s="86">
        <v>-0.08</v>
      </c>
      <c r="P13" s="86" t="s">
        <v>39</v>
      </c>
      <c r="Q13" s="84">
        <f>VLOOKUP(MONTH(A13),tblMthAdj,2,FALSE)</f>
        <v>0.03</v>
      </c>
      <c r="AA13">
        <f>[1]Tables!E$12</f>
        <v>-7.0000000000000007E-2</v>
      </c>
      <c r="AB13">
        <f>[1]Tables!F$12</f>
        <v>5.9700000000000003E-2</v>
      </c>
      <c r="AC13">
        <f>[1]Tables!G$12</f>
        <v>0.04</v>
      </c>
      <c r="AD13">
        <f>[1]Tables!H$12</f>
        <v>0.185</v>
      </c>
      <c r="AE13">
        <f>[1]Tables!I$12</f>
        <v>1.0999999999999999E-2</v>
      </c>
      <c r="AF13">
        <f t="shared" si="7"/>
        <v>-4.4443262788471799E-3</v>
      </c>
      <c r="AG13">
        <f t="shared" si="8"/>
        <v>0.23600000000000002</v>
      </c>
      <c r="AI13">
        <f>[1]Tables!J$12</f>
        <v>0</v>
      </c>
      <c r="AJ13">
        <f>[1]Tables!K$12</f>
        <v>0</v>
      </c>
      <c r="AK13">
        <f>[1]Tables!L$12</f>
        <v>0</v>
      </c>
      <c r="AL13">
        <f t="shared" si="9"/>
        <v>0</v>
      </c>
      <c r="AM13">
        <f t="shared" si="10"/>
        <v>0</v>
      </c>
      <c r="AO13">
        <f>[1]Tables!M$12</f>
        <v>-7.0000000000000007E-2</v>
      </c>
      <c r="AP13">
        <f>[1]Tables!N$12</f>
        <v>6.6699999999999995E-2</v>
      </c>
      <c r="AQ13">
        <f>[1]Tables!O$12</f>
        <v>0.04</v>
      </c>
      <c r="AR13">
        <f>[1]Tables!P$12</f>
        <v>0.22</v>
      </c>
      <c r="AS13">
        <f>[1]Tables!Q$12</f>
        <v>1.0999999999999999E-2</v>
      </c>
      <c r="AT13">
        <f t="shared" si="11"/>
        <v>-5.0026786670952506E-3</v>
      </c>
      <c r="AU13">
        <f t="shared" si="12"/>
        <v>0.27100000000000002</v>
      </c>
      <c r="AW13">
        <f>[1]Tables!R$12</f>
        <v>0</v>
      </c>
      <c r="AX13">
        <f>[1]Tables!S$12</f>
        <v>0</v>
      </c>
      <c r="AY13">
        <f>[1]Tables!T$12</f>
        <v>0</v>
      </c>
      <c r="AZ13">
        <f t="shared" si="13"/>
        <v>0</v>
      </c>
      <c r="BA13">
        <f t="shared" si="14"/>
        <v>0</v>
      </c>
    </row>
    <row r="14" spans="1:53" hidden="1" x14ac:dyDescent="0.2">
      <c r="A14" s="80">
        <v>36831</v>
      </c>
      <c r="B14" s="81">
        <f>+[1]Listen!C10</f>
        <v>0</v>
      </c>
      <c r="C14" s="10"/>
      <c r="D14" s="101">
        <f t="shared" si="1"/>
        <v>0.47899999999999998</v>
      </c>
      <c r="E14" s="83">
        <f>+[1]TETCO_TRANSCO!D14</f>
        <v>0.44899999999999995</v>
      </c>
      <c r="F14" s="88">
        <f>+[1]TETCO_TRANSCO!F14</f>
        <v>0.03</v>
      </c>
      <c r="G14" s="102">
        <f t="shared" si="2"/>
        <v>0.59899999999999998</v>
      </c>
      <c r="H14" s="82">
        <f t="shared" si="3"/>
        <v>0.44899999999999995</v>
      </c>
      <c r="I14" s="83">
        <v>0.15</v>
      </c>
      <c r="J14" s="101">
        <f t="shared" si="4"/>
        <v>0.47899999999999998</v>
      </c>
      <c r="K14" s="83">
        <f t="shared" si="5"/>
        <v>0.44899999999999995</v>
      </c>
      <c r="L14" s="88">
        <f t="shared" si="5"/>
        <v>0.03</v>
      </c>
      <c r="M14" s="102">
        <f t="shared" si="6"/>
        <v>0.50800000000000001</v>
      </c>
      <c r="N14" s="82">
        <f>H13</f>
        <v>0.40799999999999997</v>
      </c>
      <c r="O14" s="83">
        <v>0.1</v>
      </c>
      <c r="P14" s="83" t="s">
        <v>39</v>
      </c>
      <c r="Q14" s="105">
        <v>7.0000000000000007E-2</v>
      </c>
      <c r="AA14">
        <f>[1]Tables!E$13</f>
        <v>-7.0000000000000007E-2</v>
      </c>
      <c r="AB14">
        <f>[1]Tables!F$13</f>
        <v>6.9900000000000004E-2</v>
      </c>
      <c r="AC14">
        <f>[1]Tables!G$13</f>
        <v>0.41</v>
      </c>
      <c r="AD14">
        <f>[1]Tables!H$13</f>
        <v>0.185</v>
      </c>
      <c r="AE14">
        <f>[1]Tables!I$13</f>
        <v>1.0999999999999999E-2</v>
      </c>
      <c r="AF14">
        <f t="shared" si="7"/>
        <v>-5.2607246532630908E-3</v>
      </c>
      <c r="AG14">
        <f t="shared" si="8"/>
        <v>0.60599999999999998</v>
      </c>
      <c r="AI14">
        <f>[1]Tables!J$13</f>
        <v>1.2800000000000001E-2</v>
      </c>
      <c r="AJ14">
        <f>[1]Tables!K$13</f>
        <v>0.18479999999999999</v>
      </c>
      <c r="AK14">
        <f>[1]Tables!L$13</f>
        <v>0</v>
      </c>
      <c r="AL14">
        <f t="shared" si="9"/>
        <v>3.8897893030794342E-4</v>
      </c>
      <c r="AM14">
        <f t="shared" si="10"/>
        <v>0.18479999999999999</v>
      </c>
      <c r="AO14">
        <f>[1]Tables!M$13</f>
        <v>-0.05</v>
      </c>
      <c r="AP14">
        <f>[1]Tables!N$13</f>
        <v>7.8200000000000006E-2</v>
      </c>
      <c r="AQ14">
        <f>[1]Tables!O$13</f>
        <v>0.51</v>
      </c>
      <c r="AR14">
        <f>[1]Tables!P$13</f>
        <v>0.22</v>
      </c>
      <c r="AS14">
        <f>[1]Tables!Q$13</f>
        <v>1.0999999999999999E-2</v>
      </c>
      <c r="AT14">
        <f t="shared" si="11"/>
        <v>-4.2417010197439847E-3</v>
      </c>
      <c r="AU14">
        <f t="shared" si="12"/>
        <v>0.74099999999999999</v>
      </c>
      <c r="AW14">
        <f>[1]Tables!R$13</f>
        <v>8.8999999999999999E-3</v>
      </c>
      <c r="AX14">
        <f>[1]Tables!S$13</f>
        <v>0.21759999999999999</v>
      </c>
      <c r="AY14">
        <f>[1]Tables!T$13</f>
        <v>0</v>
      </c>
      <c r="AZ14">
        <f t="shared" si="13"/>
        <v>0</v>
      </c>
      <c r="BA14">
        <f t="shared" si="14"/>
        <v>0.21759999999999999</v>
      </c>
    </row>
    <row r="15" spans="1:53" hidden="1" x14ac:dyDescent="0.2">
      <c r="A15" s="80">
        <v>36861</v>
      </c>
      <c r="B15" s="81">
        <f>+[1]Listen!C11</f>
        <v>0</v>
      </c>
      <c r="C15" s="10"/>
      <c r="D15" s="100">
        <f t="shared" si="1"/>
        <v>0.754</v>
      </c>
      <c r="E15" s="86">
        <f>+[1]TETCO_TRANSCO!E15</f>
        <v>0.72399999999999998</v>
      </c>
      <c r="F15" s="84">
        <f>+[1]TETCO_TRANSCO!F15</f>
        <v>0.03</v>
      </c>
      <c r="G15" s="81">
        <f t="shared" si="2"/>
        <v>1.3740000000000001</v>
      </c>
      <c r="H15" s="85">
        <f t="shared" si="3"/>
        <v>0.72399999999999998</v>
      </c>
      <c r="I15" s="86">
        <v>0.65</v>
      </c>
      <c r="J15" s="100">
        <f t="shared" si="4"/>
        <v>0.754</v>
      </c>
      <c r="K15" s="86">
        <f t="shared" si="5"/>
        <v>0.72399999999999998</v>
      </c>
      <c r="L15" s="84">
        <f t="shared" si="5"/>
        <v>0.03</v>
      </c>
      <c r="M15" s="81">
        <f t="shared" si="6"/>
        <v>0.76400000000000001</v>
      </c>
      <c r="N15" s="85">
        <f t="shared" ref="N15:N78" si="15">H15</f>
        <v>0.72399999999999998</v>
      </c>
      <c r="O15" s="86">
        <v>0.04</v>
      </c>
      <c r="P15" s="86" t="s">
        <v>39</v>
      </c>
      <c r="Q15" s="106">
        <v>0.11</v>
      </c>
      <c r="AA15">
        <f>[1]Tables!E$14</f>
        <v>-0.05</v>
      </c>
      <c r="AB15">
        <f>[1]Tables!F$14</f>
        <v>6.9900000000000004E-2</v>
      </c>
      <c r="AC15">
        <f>[1]Tables!G$14</f>
        <v>0.41</v>
      </c>
      <c r="AD15">
        <f>[1]Tables!H$14</f>
        <v>0.185</v>
      </c>
      <c r="AE15">
        <f>[1]Tables!I$14</f>
        <v>1.0999999999999999E-2</v>
      </c>
      <c r="AF15">
        <f t="shared" si="7"/>
        <v>-3.7576604666164914E-3</v>
      </c>
      <c r="AG15">
        <f t="shared" si="8"/>
        <v>0.60599999999999998</v>
      </c>
      <c r="AI15">
        <f>[1]Tables!J$14</f>
        <v>1.2800000000000001E-2</v>
      </c>
      <c r="AJ15">
        <f>[1]Tables!K$14</f>
        <v>0.18479999999999999</v>
      </c>
      <c r="AK15">
        <f>[1]Tables!L$14</f>
        <v>0</v>
      </c>
      <c r="AL15">
        <f t="shared" si="9"/>
        <v>3.8897893030794342E-4</v>
      </c>
      <c r="AM15">
        <f t="shared" si="10"/>
        <v>0.18479999999999999</v>
      </c>
      <c r="AO15">
        <f>[1]Tables!M$14</f>
        <v>-0.05</v>
      </c>
      <c r="AP15">
        <f>[1]Tables!N$14</f>
        <v>7.8200000000000006E-2</v>
      </c>
      <c r="AQ15">
        <f>[1]Tables!O$14</f>
        <v>0.51</v>
      </c>
      <c r="AR15">
        <f>[1]Tables!P$14</f>
        <v>0.22</v>
      </c>
      <c r="AS15">
        <f>[1]Tables!Q$14</f>
        <v>1.0999999999999999E-2</v>
      </c>
      <c r="AT15">
        <f t="shared" si="11"/>
        <v>-4.2417010197439847E-3</v>
      </c>
      <c r="AU15">
        <f t="shared" si="12"/>
        <v>0.74099999999999999</v>
      </c>
      <c r="AW15">
        <f>[1]Tables!R$14</f>
        <v>8.8999999999999999E-3</v>
      </c>
      <c r="AX15">
        <f>[1]Tables!S$14</f>
        <v>0.21759999999999999</v>
      </c>
      <c r="AY15">
        <f>[1]Tables!T$14</f>
        <v>0</v>
      </c>
      <c r="AZ15">
        <f t="shared" si="13"/>
        <v>0</v>
      </c>
      <c r="BA15">
        <f t="shared" si="14"/>
        <v>0.21759999999999999</v>
      </c>
    </row>
    <row r="16" spans="1:53" hidden="1" x14ac:dyDescent="0.2">
      <c r="A16" s="80">
        <v>36892</v>
      </c>
      <c r="B16" s="81">
        <f>+[1]Listen!C12</f>
        <v>0</v>
      </c>
      <c r="C16" s="10"/>
      <c r="D16" s="100">
        <f t="shared" si="1"/>
        <v>4.1500000000000004</v>
      </c>
      <c r="E16" s="86">
        <f>+[1]TETCO_TRANSCO!E16</f>
        <v>3.9</v>
      </c>
      <c r="F16" s="84">
        <f>+[1]TETCO_TRANSCO!F16</f>
        <v>0.25</v>
      </c>
      <c r="G16" s="81">
        <f t="shared" si="2"/>
        <v>4.55</v>
      </c>
      <c r="H16" s="85">
        <f t="shared" si="3"/>
        <v>3.9</v>
      </c>
      <c r="I16" s="86">
        <v>0.65</v>
      </c>
      <c r="J16" s="100">
        <f t="shared" si="4"/>
        <v>4.1500000000000004</v>
      </c>
      <c r="K16" s="86">
        <f t="shared" si="5"/>
        <v>3.9</v>
      </c>
      <c r="L16" s="84">
        <f t="shared" si="5"/>
        <v>0.25</v>
      </c>
      <c r="M16" s="81">
        <f t="shared" si="6"/>
        <v>2.4180000000000001</v>
      </c>
      <c r="N16" s="85">
        <f t="shared" si="15"/>
        <v>3.9</v>
      </c>
      <c r="O16" s="86">
        <v>-1.482</v>
      </c>
      <c r="P16" s="86" t="s">
        <v>39</v>
      </c>
      <c r="Q16" s="84">
        <f t="shared" ref="Q16:Q79" si="16">VLOOKUP(MONTH(A16),tblMthAdj,2,FALSE)</f>
        <v>0.27</v>
      </c>
      <c r="AA16">
        <f>[1]Tables!E$3</f>
        <v>-0.05</v>
      </c>
      <c r="AB16">
        <f>[1]Tables!F$3</f>
        <v>6.9900000000000004E-2</v>
      </c>
      <c r="AC16">
        <f>[1]Tables!G$3</f>
        <v>0.41</v>
      </c>
      <c r="AD16">
        <f>[1]Tables!H$3</f>
        <v>0.185</v>
      </c>
      <c r="AE16">
        <f>[1]Tables!I$3</f>
        <v>1.0999999999999999E-2</v>
      </c>
      <c r="AF16">
        <f t="shared" si="7"/>
        <v>-3.7576604666164914E-3</v>
      </c>
      <c r="AG16">
        <f t="shared" si="8"/>
        <v>0.60599999999999998</v>
      </c>
      <c r="AI16">
        <f>[1]Tables!J$3</f>
        <v>1.2800000000000001E-2</v>
      </c>
      <c r="AJ16">
        <f>[1]Tables!K$3</f>
        <v>0.18479999999999999</v>
      </c>
      <c r="AK16">
        <f>[1]Tables!L$3</f>
        <v>0</v>
      </c>
      <c r="AL16">
        <f t="shared" si="9"/>
        <v>3.241491085899495E-3</v>
      </c>
      <c r="AM16">
        <f t="shared" si="10"/>
        <v>0.18479999999999999</v>
      </c>
      <c r="AO16">
        <f>[1]Tables!M$3</f>
        <v>-0.05</v>
      </c>
      <c r="AP16">
        <f>[1]Tables!N$3</f>
        <v>7.8200000000000006E-2</v>
      </c>
      <c r="AQ16">
        <f>[1]Tables!O$3</f>
        <v>0.51</v>
      </c>
      <c r="AR16">
        <f>[1]Tables!P$3</f>
        <v>0.22</v>
      </c>
      <c r="AS16">
        <f>[1]Tables!Q$3</f>
        <v>1.0999999999999999E-2</v>
      </c>
      <c r="AT16">
        <f t="shared" si="11"/>
        <v>-4.2417010197439847E-3</v>
      </c>
      <c r="AU16">
        <f t="shared" si="12"/>
        <v>0.74099999999999999</v>
      </c>
      <c r="AW16">
        <f>[1]Tables!R$3</f>
        <v>8.8999999999999999E-3</v>
      </c>
      <c r="AX16">
        <f>[1]Tables!S$3</f>
        <v>0.21759999999999999</v>
      </c>
      <c r="AY16">
        <f>[1]Tables!T$3</f>
        <v>0</v>
      </c>
      <c r="AZ16">
        <f t="shared" si="13"/>
        <v>0</v>
      </c>
      <c r="BA16">
        <f t="shared" si="14"/>
        <v>0.21759999999999999</v>
      </c>
    </row>
    <row r="17" spans="1:53" hidden="1" x14ac:dyDescent="0.2">
      <c r="A17" s="80">
        <v>36923</v>
      </c>
      <c r="B17" s="81">
        <f>+[1]Listen!C13</f>
        <v>0</v>
      </c>
      <c r="C17" s="10"/>
      <c r="D17" s="100">
        <f t="shared" si="1"/>
        <v>0.83700000000000008</v>
      </c>
      <c r="E17" s="86">
        <f>+[1]TETCO_TRANSCO!E17</f>
        <v>0.78700000000000003</v>
      </c>
      <c r="F17" s="84">
        <f>+[1]TETCO_TRANSCO!F17</f>
        <v>0.05</v>
      </c>
      <c r="G17" s="81">
        <f t="shared" si="2"/>
        <v>1.1870000000000001</v>
      </c>
      <c r="H17" s="85">
        <f t="shared" si="3"/>
        <v>0.78700000000000003</v>
      </c>
      <c r="I17" s="86">
        <v>0.4</v>
      </c>
      <c r="J17" s="100">
        <f t="shared" si="4"/>
        <v>0.83700000000000008</v>
      </c>
      <c r="K17" s="86">
        <f t="shared" si="5"/>
        <v>0.78700000000000003</v>
      </c>
      <c r="L17" s="84">
        <f t="shared" si="5"/>
        <v>0.05</v>
      </c>
      <c r="M17" s="81">
        <f t="shared" si="6"/>
        <v>0.78450000000000009</v>
      </c>
      <c r="N17" s="85">
        <f t="shared" si="15"/>
        <v>0.78700000000000003</v>
      </c>
      <c r="O17" s="86">
        <v>-2.5000000000000001E-3</v>
      </c>
      <c r="P17" s="86" t="s">
        <v>39</v>
      </c>
      <c r="Q17" s="84">
        <f t="shared" si="16"/>
        <v>0.27</v>
      </c>
      <c r="AA17">
        <f>[1]Tables!E$4</f>
        <v>-0.05</v>
      </c>
      <c r="AB17">
        <f>[1]Tables!F$4</f>
        <v>6.9900000000000004E-2</v>
      </c>
      <c r="AC17">
        <f>[1]Tables!G$4</f>
        <v>0.41</v>
      </c>
      <c r="AD17">
        <f>[1]Tables!H$4</f>
        <v>0.185</v>
      </c>
      <c r="AE17">
        <f>[1]Tables!I$4</f>
        <v>1.0999999999999999E-2</v>
      </c>
      <c r="AF17">
        <f t="shared" si="7"/>
        <v>-3.7576604666164914E-3</v>
      </c>
      <c r="AG17">
        <f t="shared" si="8"/>
        <v>0.60599999999999998</v>
      </c>
      <c r="AI17">
        <f>[1]Tables!J$4</f>
        <v>1.2800000000000001E-2</v>
      </c>
      <c r="AJ17">
        <f>[1]Tables!K$4</f>
        <v>0.18479999999999999</v>
      </c>
      <c r="AK17">
        <f>[1]Tables!L$4</f>
        <v>0</v>
      </c>
      <c r="AL17">
        <f t="shared" si="9"/>
        <v>6.4829821717990455E-4</v>
      </c>
      <c r="AM17">
        <f t="shared" si="10"/>
        <v>0.18479999999999999</v>
      </c>
      <c r="AO17">
        <f>[1]Tables!M$4</f>
        <v>-0.05</v>
      </c>
      <c r="AP17">
        <f>[1]Tables!N$4</f>
        <v>7.8200000000000006E-2</v>
      </c>
      <c r="AQ17">
        <f>[1]Tables!O$4</f>
        <v>0.51</v>
      </c>
      <c r="AR17">
        <f>[1]Tables!P$4</f>
        <v>0.22</v>
      </c>
      <c r="AS17">
        <f>[1]Tables!Q$4</f>
        <v>1.0999999999999999E-2</v>
      </c>
      <c r="AT17">
        <f t="shared" si="11"/>
        <v>-4.2417010197439847E-3</v>
      </c>
      <c r="AU17">
        <f t="shared" si="12"/>
        <v>0.74099999999999999</v>
      </c>
      <c r="AW17">
        <f>[1]Tables!R$4</f>
        <v>8.8999999999999999E-3</v>
      </c>
      <c r="AX17">
        <f>[1]Tables!S$4</f>
        <v>0.21759999999999999</v>
      </c>
      <c r="AY17">
        <f>[1]Tables!T$4</f>
        <v>0</v>
      </c>
      <c r="AZ17">
        <f t="shared" si="13"/>
        <v>0</v>
      </c>
      <c r="BA17">
        <f t="shared" si="14"/>
        <v>0.21759999999999999</v>
      </c>
    </row>
    <row r="18" spans="1:53" hidden="1" x14ac:dyDescent="0.2">
      <c r="A18" s="80">
        <v>36951</v>
      </c>
      <c r="B18" s="81">
        <f>+[1]Listen!C14</f>
        <v>0</v>
      </c>
      <c r="C18" s="10"/>
      <c r="D18" s="100">
        <f t="shared" si="1"/>
        <v>0.55200000000000005</v>
      </c>
      <c r="E18" s="86">
        <f>+[1]TETCO_TRANSCO!E18</f>
        <v>0.54200000000000004</v>
      </c>
      <c r="F18" s="84">
        <f>+[1]TETCO_TRANSCO!F18</f>
        <v>0.01</v>
      </c>
      <c r="G18" s="81">
        <f t="shared" si="2"/>
        <v>0.64200000000000002</v>
      </c>
      <c r="H18" s="85">
        <f t="shared" si="3"/>
        <v>0.54200000000000004</v>
      </c>
      <c r="I18" s="86">
        <v>0.1</v>
      </c>
      <c r="J18" s="100">
        <f t="shared" si="4"/>
        <v>0.87200000000000011</v>
      </c>
      <c r="K18" s="86">
        <f t="shared" ref="K18:K49" si="17">E18+0.32</f>
        <v>0.8620000000000001</v>
      </c>
      <c r="L18" s="84">
        <f t="shared" ref="L18:L81" si="18">F18</f>
        <v>0.01</v>
      </c>
      <c r="M18" s="81">
        <f t="shared" si="6"/>
        <v>0.64200000000000002</v>
      </c>
      <c r="N18" s="85">
        <f t="shared" si="15"/>
        <v>0.54200000000000004</v>
      </c>
      <c r="O18" s="86">
        <v>0.1</v>
      </c>
      <c r="P18" s="86" t="s">
        <v>39</v>
      </c>
      <c r="Q18" s="84">
        <f t="shared" si="16"/>
        <v>0.1</v>
      </c>
      <c r="AA18">
        <f>[1]Tables!E$5</f>
        <v>-0.05</v>
      </c>
      <c r="AB18">
        <f>[1]Tables!F$5</f>
        <v>6.9900000000000004E-2</v>
      </c>
      <c r="AC18">
        <f>[1]Tables!G$5</f>
        <v>0.41</v>
      </c>
      <c r="AD18">
        <f>[1]Tables!H$5</f>
        <v>0.185</v>
      </c>
      <c r="AE18">
        <f>[1]Tables!I$5</f>
        <v>1.0999999999999999E-2</v>
      </c>
      <c r="AF18">
        <f t="shared" si="7"/>
        <v>-3.7576604666164914E-3</v>
      </c>
      <c r="AG18">
        <f t="shared" si="8"/>
        <v>0.60599999999999998</v>
      </c>
      <c r="AI18">
        <f>[1]Tables!J$5</f>
        <v>1.2800000000000001E-2</v>
      </c>
      <c r="AJ18">
        <f>[1]Tables!K$5</f>
        <v>0.18479999999999999</v>
      </c>
      <c r="AK18">
        <f>[1]Tables!L$5</f>
        <v>0</v>
      </c>
      <c r="AL18">
        <f t="shared" si="9"/>
        <v>1.2965964343598056E-4</v>
      </c>
      <c r="AM18">
        <f t="shared" si="10"/>
        <v>0.18479999999999999</v>
      </c>
      <c r="AO18">
        <f>[1]Tables!M$5</f>
        <v>-0.05</v>
      </c>
      <c r="AP18">
        <f>[1]Tables!N$5</f>
        <v>7.8200000000000006E-2</v>
      </c>
      <c r="AQ18">
        <f>[1]Tables!O$5</f>
        <v>0.51</v>
      </c>
      <c r="AR18">
        <f>[1]Tables!P$5</f>
        <v>0.22</v>
      </c>
      <c r="AS18">
        <f>[1]Tables!Q$5</f>
        <v>1.0999999999999999E-2</v>
      </c>
      <c r="AT18">
        <f t="shared" si="11"/>
        <v>-4.2417010197439847E-3</v>
      </c>
      <c r="AU18">
        <f t="shared" si="12"/>
        <v>0.74099999999999999</v>
      </c>
      <c r="AW18">
        <f>[1]Tables!R$5</f>
        <v>8.8999999999999999E-3</v>
      </c>
      <c r="AX18">
        <f>[1]Tables!S$5</f>
        <v>0.21759999999999999</v>
      </c>
      <c r="AY18">
        <f>[1]Tables!T$5</f>
        <v>0</v>
      </c>
      <c r="AZ18">
        <f t="shared" si="13"/>
        <v>0</v>
      </c>
      <c r="BA18">
        <f t="shared" si="14"/>
        <v>0.21759999999999999</v>
      </c>
    </row>
    <row r="19" spans="1:53" hidden="1" x14ac:dyDescent="0.2">
      <c r="A19" s="80">
        <v>36982</v>
      </c>
      <c r="B19" s="81">
        <f>+[1]Listen!C15</f>
        <v>0</v>
      </c>
      <c r="C19" s="10"/>
      <c r="D19" s="101">
        <f t="shared" si="1"/>
        <v>0.45600000000000002</v>
      </c>
      <c r="E19" s="83">
        <f>+[1]TETCO_TRANSCO!E19</f>
        <v>0.436</v>
      </c>
      <c r="F19" s="88">
        <f>+[1]TETCO_TRANSCO!F19</f>
        <v>0.02</v>
      </c>
      <c r="G19" s="102">
        <f t="shared" si="2"/>
        <v>0.48599999999999999</v>
      </c>
      <c r="H19" s="82">
        <f t="shared" si="3"/>
        <v>0.436</v>
      </c>
      <c r="I19" s="83">
        <f t="shared" ref="I19:I82" si="19">+F19+Q19</f>
        <v>0.05</v>
      </c>
      <c r="J19" s="101">
        <f t="shared" si="4"/>
        <v>0.77600000000000002</v>
      </c>
      <c r="K19" s="83">
        <f t="shared" si="17"/>
        <v>0.75600000000000001</v>
      </c>
      <c r="L19" s="88">
        <f t="shared" si="18"/>
        <v>0.02</v>
      </c>
      <c r="M19" s="102">
        <f t="shared" si="6"/>
        <v>0.48599999999999999</v>
      </c>
      <c r="N19" s="85">
        <f t="shared" si="15"/>
        <v>0.436</v>
      </c>
      <c r="O19" s="83">
        <f>I19</f>
        <v>0.05</v>
      </c>
      <c r="P19" s="83" t="s">
        <v>39</v>
      </c>
      <c r="Q19" s="88">
        <f t="shared" si="16"/>
        <v>0.03</v>
      </c>
      <c r="AA19">
        <f>[1]Tables!E$6</f>
        <v>-7.0000000000000007E-2</v>
      </c>
      <c r="AB19">
        <f>[1]Tables!F$6</f>
        <v>5.9700000000000003E-2</v>
      </c>
      <c r="AC19">
        <f>[1]Tables!G$6</f>
        <v>0.04</v>
      </c>
      <c r="AD19">
        <f>[1]Tables!H$6</f>
        <v>0.185</v>
      </c>
      <c r="AE19">
        <f>[1]Tables!I$6</f>
        <v>1.0999999999999999E-2</v>
      </c>
      <c r="AF19">
        <f t="shared" si="7"/>
        <v>-4.4443262788471799E-3</v>
      </c>
      <c r="AG19">
        <f t="shared" si="8"/>
        <v>0.23600000000000002</v>
      </c>
      <c r="AI19">
        <f>[1]Tables!J$6</f>
        <v>0</v>
      </c>
      <c r="AJ19">
        <f>[1]Tables!K$6</f>
        <v>0</v>
      </c>
      <c r="AK19">
        <f>[1]Tables!L$6</f>
        <v>0</v>
      </c>
      <c r="AL19">
        <f t="shared" si="9"/>
        <v>0</v>
      </c>
      <c r="AM19">
        <f t="shared" si="10"/>
        <v>0</v>
      </c>
      <c r="AO19">
        <f>[1]Tables!M$6</f>
        <v>-7.0000000000000007E-2</v>
      </c>
      <c r="AP19">
        <f>[1]Tables!N$6</f>
        <v>6.6699999999999995E-2</v>
      </c>
      <c r="AQ19">
        <f>[1]Tables!O$6</f>
        <v>0.04</v>
      </c>
      <c r="AR19">
        <f>[1]Tables!P$6</f>
        <v>0.22</v>
      </c>
      <c r="AS19">
        <f>[1]Tables!Q$6</f>
        <v>1.0999999999999999E-2</v>
      </c>
      <c r="AT19">
        <f t="shared" si="11"/>
        <v>-5.0026786670952506E-3</v>
      </c>
      <c r="AU19">
        <f t="shared" si="12"/>
        <v>0.27100000000000002</v>
      </c>
      <c r="AW19">
        <f>[1]Tables!R$6</f>
        <v>0</v>
      </c>
      <c r="AX19">
        <f>[1]Tables!S$6</f>
        <v>0</v>
      </c>
      <c r="AY19">
        <f>[1]Tables!T$6</f>
        <v>0</v>
      </c>
      <c r="AZ19">
        <f t="shared" si="13"/>
        <v>0</v>
      </c>
      <c r="BA19">
        <f t="shared" si="14"/>
        <v>0</v>
      </c>
    </row>
    <row r="20" spans="1:53" hidden="1" x14ac:dyDescent="0.2">
      <c r="A20" s="80">
        <v>37012</v>
      </c>
      <c r="B20" s="81">
        <f>+[1]Listen!C16</f>
        <v>0</v>
      </c>
      <c r="C20" s="10"/>
      <c r="D20" s="100">
        <f t="shared" si="1"/>
        <v>0.41900000000000004</v>
      </c>
      <c r="E20" s="86">
        <f>+[1]TETCO_TRANSCO!E20</f>
        <v>0.39900000000000002</v>
      </c>
      <c r="F20" s="84">
        <f>+[1]TETCO_TRANSCO!F20</f>
        <v>0.02</v>
      </c>
      <c r="G20" s="81">
        <f t="shared" si="2"/>
        <v>0.44900000000000001</v>
      </c>
      <c r="H20" s="85">
        <f t="shared" si="3"/>
        <v>0.39900000000000002</v>
      </c>
      <c r="I20" s="86">
        <f t="shared" si="19"/>
        <v>0.05</v>
      </c>
      <c r="J20" s="100">
        <f t="shared" si="4"/>
        <v>0.7390000000000001</v>
      </c>
      <c r="K20" s="86">
        <f t="shared" si="17"/>
        <v>0.71900000000000008</v>
      </c>
      <c r="L20" s="84">
        <f t="shared" si="18"/>
        <v>0.02</v>
      </c>
      <c r="M20" s="81">
        <f t="shared" si="6"/>
        <v>0.42900000000000005</v>
      </c>
      <c r="N20" s="85">
        <f t="shared" si="15"/>
        <v>0.39900000000000002</v>
      </c>
      <c r="O20" s="86">
        <v>0.03</v>
      </c>
      <c r="P20" s="86" t="s">
        <v>39</v>
      </c>
      <c r="Q20" s="84">
        <f t="shared" si="16"/>
        <v>0.03</v>
      </c>
      <c r="AA20">
        <f>[1]Tables!E$7</f>
        <v>-7.0000000000000007E-2</v>
      </c>
      <c r="AB20">
        <f>[1]Tables!F$7</f>
        <v>5.9700000000000003E-2</v>
      </c>
      <c r="AC20">
        <f>[1]Tables!G$7</f>
        <v>0.02</v>
      </c>
      <c r="AD20">
        <f>[1]Tables!H$7</f>
        <v>0.185</v>
      </c>
      <c r="AE20">
        <f>[1]Tables!I$7</f>
        <v>1.0999999999999999E-2</v>
      </c>
      <c r="AF20">
        <f t="shared" si="7"/>
        <v>-4.4443262788471799E-3</v>
      </c>
      <c r="AG20">
        <f t="shared" si="8"/>
        <v>0.216</v>
      </c>
      <c r="AI20">
        <f>[1]Tables!J$7</f>
        <v>0</v>
      </c>
      <c r="AJ20">
        <f>[1]Tables!K$7</f>
        <v>0</v>
      </c>
      <c r="AK20">
        <f>[1]Tables!L$7</f>
        <v>0</v>
      </c>
      <c r="AL20">
        <f t="shared" si="9"/>
        <v>0</v>
      </c>
      <c r="AM20">
        <f t="shared" si="10"/>
        <v>0</v>
      </c>
      <c r="AO20">
        <f>[1]Tables!M$7</f>
        <v>-7.0000000000000007E-2</v>
      </c>
      <c r="AP20">
        <f>[1]Tables!N$7</f>
        <v>6.6699999999999995E-2</v>
      </c>
      <c r="AQ20">
        <f>[1]Tables!O$7</f>
        <v>0.02</v>
      </c>
      <c r="AR20">
        <f>[1]Tables!P$7</f>
        <v>0.22</v>
      </c>
      <c r="AS20">
        <f>[1]Tables!Q$7</f>
        <v>1.0999999999999999E-2</v>
      </c>
      <c r="AT20">
        <f t="shared" si="11"/>
        <v>-5.0026786670952506E-3</v>
      </c>
      <c r="AU20">
        <f t="shared" si="12"/>
        <v>0.251</v>
      </c>
      <c r="AW20">
        <f>[1]Tables!R$7</f>
        <v>0</v>
      </c>
      <c r="AX20">
        <f>[1]Tables!S$7</f>
        <v>0</v>
      </c>
      <c r="AY20">
        <f>[1]Tables!T$7</f>
        <v>0</v>
      </c>
      <c r="AZ20">
        <f t="shared" si="13"/>
        <v>0</v>
      </c>
      <c r="BA20">
        <f t="shared" si="14"/>
        <v>0</v>
      </c>
    </row>
    <row r="21" spans="1:53" x14ac:dyDescent="0.2">
      <c r="A21" s="80">
        <v>37043</v>
      </c>
      <c r="B21" s="81">
        <f>+[1]Listen!C17</f>
        <v>0</v>
      </c>
      <c r="C21" s="10"/>
      <c r="D21" s="100">
        <f t="shared" si="1"/>
        <v>0.36200000000000004</v>
      </c>
      <c r="E21" s="86">
        <f>+[1]TETCO_TRANSCO!E21</f>
        <v>0.34200000000000003</v>
      </c>
      <c r="F21" s="84">
        <f>+[1]TETCO_TRANSCO!F21</f>
        <v>0.02</v>
      </c>
      <c r="G21" s="81">
        <f t="shared" si="2"/>
        <v>0.40200000000000002</v>
      </c>
      <c r="H21" s="85">
        <f t="shared" si="3"/>
        <v>0.34200000000000003</v>
      </c>
      <c r="I21" s="86">
        <f t="shared" si="19"/>
        <v>0.06</v>
      </c>
      <c r="J21" s="100">
        <f t="shared" si="4"/>
        <v>0.68200000000000005</v>
      </c>
      <c r="K21" s="86">
        <f t="shared" si="17"/>
        <v>0.66200000000000003</v>
      </c>
      <c r="L21" s="84">
        <f t="shared" si="18"/>
        <v>0.02</v>
      </c>
      <c r="M21" s="81">
        <f t="shared" si="6"/>
        <v>0.40200000000000002</v>
      </c>
      <c r="N21" s="85">
        <f t="shared" si="15"/>
        <v>0.34200000000000003</v>
      </c>
      <c r="O21" s="86">
        <f t="shared" ref="O21:O84" si="20">I21</f>
        <v>0.06</v>
      </c>
      <c r="P21" s="86" t="s">
        <v>39</v>
      </c>
      <c r="Q21" s="84">
        <f t="shared" si="16"/>
        <v>0.04</v>
      </c>
      <c r="AA21">
        <f>[1]Tables!E$8</f>
        <v>-7.0000000000000007E-2</v>
      </c>
      <c r="AB21">
        <f>[1]Tables!F$8</f>
        <v>5.9700000000000003E-2</v>
      </c>
      <c r="AC21">
        <f>[1]Tables!G$8</f>
        <v>0.02</v>
      </c>
      <c r="AD21">
        <f>[1]Tables!H$8</f>
        <v>0.185</v>
      </c>
      <c r="AE21">
        <f>[1]Tables!I$8</f>
        <v>1.0999999999999999E-2</v>
      </c>
      <c r="AF21">
        <f t="shared" ref="AF21:AF84" si="21">((B21+AA21)/(1-AB21))-(B21+AA21)</f>
        <v>-4.4443262788471799E-3</v>
      </c>
      <c r="AG21">
        <f t="shared" si="8"/>
        <v>0.216</v>
      </c>
      <c r="AI21">
        <f>[1]Tables!J$8</f>
        <v>0</v>
      </c>
      <c r="AJ21">
        <f>[1]Tables!K$8</f>
        <v>0</v>
      </c>
      <c r="AK21">
        <f>[1]Tables!L$8</f>
        <v>0</v>
      </c>
      <c r="AL21">
        <f t="shared" si="9"/>
        <v>0</v>
      </c>
      <c r="AM21">
        <f t="shared" si="10"/>
        <v>0</v>
      </c>
      <c r="AO21">
        <f>[1]Tables!M$8</f>
        <v>-7.0000000000000007E-2</v>
      </c>
      <c r="AP21">
        <f>[1]Tables!N$8</f>
        <v>6.6699999999999995E-2</v>
      </c>
      <c r="AQ21">
        <f>[1]Tables!O$8</f>
        <v>0.02</v>
      </c>
      <c r="AR21">
        <f>[1]Tables!P$8</f>
        <v>0.22</v>
      </c>
      <c r="AS21">
        <f>[1]Tables!Q$8</f>
        <v>1.0999999999999999E-2</v>
      </c>
      <c r="AT21">
        <f t="shared" si="11"/>
        <v>-5.0026786670952506E-3</v>
      </c>
      <c r="AU21">
        <f t="shared" si="12"/>
        <v>0.251</v>
      </c>
      <c r="AW21">
        <f>[1]Tables!R$8</f>
        <v>0</v>
      </c>
      <c r="AX21">
        <f>[1]Tables!S$8</f>
        <v>0</v>
      </c>
      <c r="AY21">
        <f>[1]Tables!T$8</f>
        <v>0</v>
      </c>
      <c r="AZ21">
        <f t="shared" si="13"/>
        <v>0</v>
      </c>
      <c r="BA21">
        <f t="shared" si="14"/>
        <v>0</v>
      </c>
    </row>
    <row r="22" spans="1:53" x14ac:dyDescent="0.2">
      <c r="A22" s="80">
        <v>37073</v>
      </c>
      <c r="B22" s="81">
        <f>+[1]Listen!C18</f>
        <v>3.7250000000000001</v>
      </c>
      <c r="C22" s="10"/>
      <c r="D22" s="100">
        <f t="shared" si="1"/>
        <v>0.38</v>
      </c>
      <c r="E22" s="86">
        <f>+[1]TETCO_TRANSCO!E22</f>
        <v>0.36</v>
      </c>
      <c r="F22" s="84">
        <f>+[1]TETCO_TRANSCO!F22</f>
        <v>0.02</v>
      </c>
      <c r="G22" s="81">
        <f t="shared" si="2"/>
        <v>0.31</v>
      </c>
      <c r="H22" s="85">
        <f t="shared" si="3"/>
        <v>0.36</v>
      </c>
      <c r="I22" s="86">
        <f t="shared" si="19"/>
        <v>-0.05</v>
      </c>
      <c r="J22" s="100">
        <f t="shared" si="4"/>
        <v>0.7</v>
      </c>
      <c r="K22" s="86">
        <f t="shared" si="17"/>
        <v>0.67999999999999994</v>
      </c>
      <c r="L22" s="84">
        <f t="shared" si="18"/>
        <v>0.02</v>
      </c>
      <c r="M22" s="81">
        <f t="shared" si="6"/>
        <v>0.31</v>
      </c>
      <c r="N22" s="85">
        <f t="shared" si="15"/>
        <v>0.36</v>
      </c>
      <c r="O22" s="86">
        <f t="shared" si="20"/>
        <v>-0.05</v>
      </c>
      <c r="P22" s="86" t="s">
        <v>39</v>
      </c>
      <c r="Q22" s="84">
        <v>-7.0000000000000007E-2</v>
      </c>
      <c r="AA22">
        <f>[1]Tables!E$9</f>
        <v>-7.0000000000000007E-2</v>
      </c>
      <c r="AB22">
        <f>[1]Tables!F$9</f>
        <v>5.9700000000000003E-2</v>
      </c>
      <c r="AC22">
        <f>[1]Tables!G$9</f>
        <v>0.02</v>
      </c>
      <c r="AD22">
        <f>[1]Tables!H$9</f>
        <v>0.185</v>
      </c>
      <c r="AE22">
        <f>[1]Tables!I$9</f>
        <v>1.0999999999999999E-2</v>
      </c>
      <c r="AF22">
        <f t="shared" si="21"/>
        <v>0.23205732213123476</v>
      </c>
      <c r="AG22">
        <f t="shared" si="8"/>
        <v>0.216</v>
      </c>
      <c r="AI22">
        <f>[1]Tables!J$9</f>
        <v>0</v>
      </c>
      <c r="AJ22">
        <f>[1]Tables!K$9</f>
        <v>0</v>
      </c>
      <c r="AK22">
        <f>[1]Tables!L$9</f>
        <v>0</v>
      </c>
      <c r="AL22">
        <f t="shared" si="9"/>
        <v>0</v>
      </c>
      <c r="AM22">
        <f t="shared" si="10"/>
        <v>0</v>
      </c>
      <c r="AO22">
        <f>[1]Tables!M$9</f>
        <v>-7.0000000000000007E-2</v>
      </c>
      <c r="AP22">
        <f>[1]Tables!N$9</f>
        <v>6.6699999999999995E-2</v>
      </c>
      <c r="AQ22">
        <f>[1]Tables!O$9</f>
        <v>0.02</v>
      </c>
      <c r="AR22">
        <f>[1]Tables!P$9</f>
        <v>0.22</v>
      </c>
      <c r="AS22">
        <f>[1]Tables!Q$9</f>
        <v>1.0999999999999999E-2</v>
      </c>
      <c r="AT22">
        <f t="shared" si="11"/>
        <v>0.26121129326047354</v>
      </c>
      <c r="AU22">
        <f t="shared" si="12"/>
        <v>0.251</v>
      </c>
      <c r="AW22">
        <f>[1]Tables!R$9</f>
        <v>0</v>
      </c>
      <c r="AX22">
        <f>[1]Tables!S$9</f>
        <v>0</v>
      </c>
      <c r="AY22">
        <f>[1]Tables!T$9</f>
        <v>0</v>
      </c>
      <c r="AZ22">
        <f t="shared" si="13"/>
        <v>0</v>
      </c>
      <c r="BA22">
        <f t="shared" si="14"/>
        <v>0</v>
      </c>
    </row>
    <row r="23" spans="1:53" x14ac:dyDescent="0.2">
      <c r="A23" s="80">
        <v>37104</v>
      </c>
      <c r="B23" s="81">
        <f>+[1]Listen!C19</f>
        <v>3.79</v>
      </c>
      <c r="C23" s="10"/>
      <c r="D23" s="100">
        <f t="shared" si="1"/>
        <v>0.38</v>
      </c>
      <c r="E23" s="86">
        <f>+[1]TETCO_TRANSCO!E22</f>
        <v>0.36</v>
      </c>
      <c r="F23" s="84">
        <f>+[1]TETCO_TRANSCO!F23</f>
        <v>0.02</v>
      </c>
      <c r="G23" s="81">
        <f t="shared" si="2"/>
        <v>0.43</v>
      </c>
      <c r="H23" s="85">
        <f t="shared" si="3"/>
        <v>0.36</v>
      </c>
      <c r="I23" s="86">
        <f t="shared" si="19"/>
        <v>7.0000000000000007E-2</v>
      </c>
      <c r="J23" s="100">
        <f t="shared" si="4"/>
        <v>0.7</v>
      </c>
      <c r="K23" s="86">
        <f t="shared" si="17"/>
        <v>0.67999999999999994</v>
      </c>
      <c r="L23" s="84">
        <f t="shared" si="18"/>
        <v>0.02</v>
      </c>
      <c r="M23" s="81">
        <f t="shared" si="6"/>
        <v>0.43</v>
      </c>
      <c r="N23" s="85">
        <f t="shared" si="15"/>
        <v>0.36</v>
      </c>
      <c r="O23" s="86">
        <f t="shared" si="20"/>
        <v>7.0000000000000007E-2</v>
      </c>
      <c r="P23" s="86" t="s">
        <v>39</v>
      </c>
      <c r="Q23" s="84">
        <f t="shared" si="16"/>
        <v>0.05</v>
      </c>
      <c r="AA23">
        <f>[1]Tables!E$10</f>
        <v>-7.0000000000000007E-2</v>
      </c>
      <c r="AB23">
        <f>[1]Tables!F$10</f>
        <v>5.9700000000000003E-2</v>
      </c>
      <c r="AC23">
        <f>[1]Tables!G$10</f>
        <v>0.02</v>
      </c>
      <c r="AD23">
        <f>[1]Tables!H$10</f>
        <v>0.185</v>
      </c>
      <c r="AE23">
        <f>[1]Tables!I$10</f>
        <v>1.0999999999999999E-2</v>
      </c>
      <c r="AF23">
        <f t="shared" si="21"/>
        <v>0.23618419653302114</v>
      </c>
      <c r="AG23">
        <f t="shared" si="8"/>
        <v>0.216</v>
      </c>
      <c r="AI23">
        <f>[1]Tables!J$10</f>
        <v>0</v>
      </c>
      <c r="AJ23">
        <f>[1]Tables!K$10</f>
        <v>0</v>
      </c>
      <c r="AK23">
        <f>[1]Tables!L$10</f>
        <v>0</v>
      </c>
      <c r="AL23">
        <f t="shared" si="9"/>
        <v>0</v>
      </c>
      <c r="AM23">
        <f t="shared" si="10"/>
        <v>0</v>
      </c>
      <c r="AO23">
        <f>[1]Tables!M$10</f>
        <v>-7.0000000000000007E-2</v>
      </c>
      <c r="AP23">
        <f>[1]Tables!N$10</f>
        <v>6.6699999999999995E-2</v>
      </c>
      <c r="AQ23">
        <f>[1]Tables!O$10</f>
        <v>0.02</v>
      </c>
      <c r="AR23">
        <f>[1]Tables!P$10</f>
        <v>0.22</v>
      </c>
      <c r="AS23">
        <f>[1]Tables!Q$10</f>
        <v>1.0999999999999999E-2</v>
      </c>
      <c r="AT23">
        <f t="shared" si="11"/>
        <v>0.26585663773706214</v>
      </c>
      <c r="AU23">
        <f t="shared" si="12"/>
        <v>0.251</v>
      </c>
      <c r="AW23">
        <f>[1]Tables!R$10</f>
        <v>0</v>
      </c>
      <c r="AX23">
        <f>[1]Tables!S$10</f>
        <v>0</v>
      </c>
      <c r="AY23">
        <f>[1]Tables!T$10</f>
        <v>0</v>
      </c>
      <c r="AZ23">
        <f t="shared" si="13"/>
        <v>0</v>
      </c>
      <c r="BA23">
        <f t="shared" si="14"/>
        <v>0</v>
      </c>
    </row>
    <row r="24" spans="1:53" x14ac:dyDescent="0.2">
      <c r="A24" s="80">
        <v>37135</v>
      </c>
      <c r="B24" s="81">
        <f>+[1]Listen!C20</f>
        <v>3.835</v>
      </c>
      <c r="C24" s="87"/>
      <c r="D24" s="100">
        <f t="shared" si="1"/>
        <v>0.29000000000000004</v>
      </c>
      <c r="E24" s="86">
        <f>+[1]TETCO_TRANSCO!E24</f>
        <v>0.34</v>
      </c>
      <c r="F24" s="84">
        <v>-0.05</v>
      </c>
      <c r="G24" s="81">
        <f t="shared" si="2"/>
        <v>0.30000000000000004</v>
      </c>
      <c r="H24" s="85">
        <f t="shared" si="3"/>
        <v>0.34</v>
      </c>
      <c r="I24" s="86">
        <v>-0.04</v>
      </c>
      <c r="J24" s="100">
        <f t="shared" si="4"/>
        <v>0.61</v>
      </c>
      <c r="K24" s="86">
        <f t="shared" si="17"/>
        <v>0.66</v>
      </c>
      <c r="L24" s="84">
        <f t="shared" si="18"/>
        <v>-0.05</v>
      </c>
      <c r="M24" s="81">
        <f t="shared" si="6"/>
        <v>0.30000000000000004</v>
      </c>
      <c r="N24" s="85">
        <f t="shared" si="15"/>
        <v>0.34</v>
      </c>
      <c r="O24" s="86">
        <f t="shared" si="20"/>
        <v>-0.04</v>
      </c>
      <c r="P24" s="86" t="s">
        <v>39</v>
      </c>
      <c r="Q24" s="84">
        <f t="shared" si="16"/>
        <v>0.03</v>
      </c>
      <c r="AA24">
        <f>[1]Tables!E$11</f>
        <v>-7.0000000000000007E-2</v>
      </c>
      <c r="AB24">
        <f>[1]Tables!F$11</f>
        <v>5.9700000000000003E-2</v>
      </c>
      <c r="AC24">
        <f>[1]Tables!G$11</f>
        <v>0.02</v>
      </c>
      <c r="AD24">
        <f>[1]Tables!H$11</f>
        <v>0.185</v>
      </c>
      <c r="AE24">
        <f>[1]Tables!I$11</f>
        <v>1.0999999999999999E-2</v>
      </c>
      <c r="AF24">
        <f t="shared" si="21"/>
        <v>0.23904126342656573</v>
      </c>
      <c r="AG24">
        <f t="shared" si="8"/>
        <v>0.216</v>
      </c>
      <c r="AI24">
        <f>[1]Tables!J$11</f>
        <v>0</v>
      </c>
      <c r="AJ24">
        <f>[1]Tables!K$11</f>
        <v>0</v>
      </c>
      <c r="AK24">
        <f>[1]Tables!L$11</f>
        <v>0</v>
      </c>
      <c r="AL24">
        <f t="shared" si="9"/>
        <v>0</v>
      </c>
      <c r="AM24">
        <f t="shared" si="10"/>
        <v>0</v>
      </c>
      <c r="AO24">
        <f>[1]Tables!M$11</f>
        <v>-7.0000000000000007E-2</v>
      </c>
      <c r="AP24">
        <f>[1]Tables!N$11</f>
        <v>6.6699999999999995E-2</v>
      </c>
      <c r="AQ24">
        <f>[1]Tables!O$11</f>
        <v>0.02</v>
      </c>
      <c r="AR24">
        <f>[1]Tables!P$11</f>
        <v>0.22</v>
      </c>
      <c r="AS24">
        <f>[1]Tables!Q$11</f>
        <v>1.0999999999999999E-2</v>
      </c>
      <c r="AT24">
        <f t="shared" si="11"/>
        <v>0.26907264545162279</v>
      </c>
      <c r="AU24">
        <f t="shared" si="12"/>
        <v>0.251</v>
      </c>
      <c r="AW24">
        <f>[1]Tables!R$11</f>
        <v>0</v>
      </c>
      <c r="AX24">
        <f>[1]Tables!S$11</f>
        <v>0</v>
      </c>
      <c r="AY24">
        <f>[1]Tables!T$11</f>
        <v>0</v>
      </c>
      <c r="AZ24">
        <f t="shared" si="13"/>
        <v>0</v>
      </c>
      <c r="BA24">
        <f t="shared" si="14"/>
        <v>0</v>
      </c>
    </row>
    <row r="25" spans="1:53" x14ac:dyDescent="0.2">
      <c r="A25" s="80">
        <v>37165</v>
      </c>
      <c r="B25" s="81">
        <f>+[1]Listen!C21</f>
        <v>3.91</v>
      </c>
      <c r="C25" s="10"/>
      <c r="D25" s="100">
        <f t="shared" si="1"/>
        <v>0.38250000000000001</v>
      </c>
      <c r="E25" s="86">
        <f>+[1]TETCO_TRANSCO!E25</f>
        <v>0.36249999999999999</v>
      </c>
      <c r="F25" s="84">
        <f>+[1]TETCO_TRANSCO!F25</f>
        <v>0.02</v>
      </c>
      <c r="G25" s="81">
        <f t="shared" si="2"/>
        <v>0.41249999999999998</v>
      </c>
      <c r="H25" s="85">
        <f t="shared" si="3"/>
        <v>0.36249999999999999</v>
      </c>
      <c r="I25" s="86">
        <f t="shared" si="19"/>
        <v>0.05</v>
      </c>
      <c r="J25" s="100">
        <f t="shared" si="4"/>
        <v>0.70250000000000001</v>
      </c>
      <c r="K25" s="86">
        <f t="shared" si="17"/>
        <v>0.6825</v>
      </c>
      <c r="L25" s="84">
        <f t="shared" si="18"/>
        <v>0.02</v>
      </c>
      <c r="M25" s="81">
        <f t="shared" si="6"/>
        <v>0.41249999999999998</v>
      </c>
      <c r="N25" s="85">
        <f t="shared" si="15"/>
        <v>0.36249999999999999</v>
      </c>
      <c r="O25" s="86">
        <f t="shared" si="20"/>
        <v>0.05</v>
      </c>
      <c r="P25" s="86" t="s">
        <v>39</v>
      </c>
      <c r="Q25" s="84">
        <f t="shared" si="16"/>
        <v>0.03</v>
      </c>
      <c r="AA25">
        <f>[1]Tables!E$12</f>
        <v>-7.0000000000000007E-2</v>
      </c>
      <c r="AB25">
        <f>[1]Tables!F$12</f>
        <v>5.9700000000000003E-2</v>
      </c>
      <c r="AC25">
        <f>[1]Tables!G$12</f>
        <v>0.04</v>
      </c>
      <c r="AD25">
        <f>[1]Tables!H$12</f>
        <v>0.185</v>
      </c>
      <c r="AE25">
        <f>[1]Tables!I$12</f>
        <v>1.0999999999999999E-2</v>
      </c>
      <c r="AF25">
        <f t="shared" si="21"/>
        <v>0.24380304158247368</v>
      </c>
      <c r="AG25">
        <f t="shared" si="8"/>
        <v>0.23600000000000002</v>
      </c>
      <c r="AI25">
        <f>[1]Tables!J$12</f>
        <v>0</v>
      </c>
      <c r="AJ25">
        <f>[1]Tables!K$12</f>
        <v>0</v>
      </c>
      <c r="AK25">
        <f>[1]Tables!L$12</f>
        <v>0</v>
      </c>
      <c r="AL25">
        <f t="shared" si="9"/>
        <v>0</v>
      </c>
      <c r="AM25">
        <f t="shared" si="10"/>
        <v>0</v>
      </c>
      <c r="AO25">
        <f>[1]Tables!M$12</f>
        <v>-7.0000000000000007E-2</v>
      </c>
      <c r="AP25">
        <f>[1]Tables!N$12</f>
        <v>6.6699999999999995E-2</v>
      </c>
      <c r="AQ25">
        <f>[1]Tables!O$12</f>
        <v>0.04</v>
      </c>
      <c r="AR25">
        <f>[1]Tables!P$12</f>
        <v>0.22</v>
      </c>
      <c r="AS25">
        <f>[1]Tables!Q$12</f>
        <v>1.0999999999999999E-2</v>
      </c>
      <c r="AT25">
        <f t="shared" si="11"/>
        <v>0.27443265830922536</v>
      </c>
      <c r="AU25">
        <f t="shared" si="12"/>
        <v>0.27100000000000002</v>
      </c>
      <c r="AW25">
        <f>[1]Tables!R$12</f>
        <v>0</v>
      </c>
      <c r="AX25">
        <f>[1]Tables!S$12</f>
        <v>0</v>
      </c>
      <c r="AY25">
        <f>[1]Tables!T$12</f>
        <v>0</v>
      </c>
      <c r="AZ25">
        <f t="shared" si="13"/>
        <v>0</v>
      </c>
      <c r="BA25">
        <f t="shared" si="14"/>
        <v>0</v>
      </c>
    </row>
    <row r="26" spans="1:53" x14ac:dyDescent="0.2">
      <c r="A26" s="80">
        <v>37196</v>
      </c>
      <c r="B26" s="81">
        <f>+[1]Listen!C22</f>
        <v>4.1100000000000003</v>
      </c>
      <c r="C26" s="10"/>
      <c r="D26" s="101">
        <f t="shared" si="1"/>
        <v>0.56999999999999995</v>
      </c>
      <c r="E26" s="83">
        <f>+[1]TETCO_TRANSCO!E26</f>
        <v>0.49</v>
      </c>
      <c r="F26" s="88">
        <f>+[1]TETCO_TRANSCO!F26</f>
        <v>0.08</v>
      </c>
      <c r="G26" s="102">
        <f t="shared" si="2"/>
        <v>0.65999999999999992</v>
      </c>
      <c r="H26" s="82">
        <f t="shared" si="3"/>
        <v>0.49</v>
      </c>
      <c r="I26" s="83">
        <f t="shared" si="19"/>
        <v>0.16999999999999998</v>
      </c>
      <c r="J26" s="101">
        <f t="shared" si="4"/>
        <v>0.89</v>
      </c>
      <c r="K26" s="83">
        <f t="shared" si="17"/>
        <v>0.81</v>
      </c>
      <c r="L26" s="88">
        <f t="shared" si="18"/>
        <v>0.08</v>
      </c>
      <c r="M26" s="102">
        <f t="shared" si="6"/>
        <v>0.65999999999999992</v>
      </c>
      <c r="N26" s="82">
        <f t="shared" si="15"/>
        <v>0.49</v>
      </c>
      <c r="O26" s="83">
        <f t="shared" si="20"/>
        <v>0.16999999999999998</v>
      </c>
      <c r="P26" s="83" t="s">
        <v>39</v>
      </c>
      <c r="Q26" s="88">
        <f t="shared" si="16"/>
        <v>0.09</v>
      </c>
      <c r="AA26">
        <f>[1]Tables!E$13</f>
        <v>-7.0000000000000007E-2</v>
      </c>
      <c r="AB26">
        <f>[1]Tables!F$13</f>
        <v>6.9900000000000004E-2</v>
      </c>
      <c r="AC26">
        <f>[1]Tables!G$13</f>
        <v>0.41</v>
      </c>
      <c r="AD26">
        <f>[1]Tables!H$13</f>
        <v>0.185</v>
      </c>
      <c r="AE26">
        <f>[1]Tables!I$13</f>
        <v>1.0999999999999999E-2</v>
      </c>
      <c r="AF26">
        <f t="shared" si="21"/>
        <v>0.30361896570261226</v>
      </c>
      <c r="AG26">
        <f t="shared" si="8"/>
        <v>0.60599999999999998</v>
      </c>
      <c r="AI26">
        <f>[1]Tables!J$13</f>
        <v>1.2800000000000001E-2</v>
      </c>
      <c r="AJ26">
        <f>[1]Tables!K$13</f>
        <v>0.18479999999999999</v>
      </c>
      <c r="AK26">
        <f>[1]Tables!L$13</f>
        <v>0</v>
      </c>
      <c r="AL26">
        <f t="shared" si="9"/>
        <v>5.4327390599675951E-2</v>
      </c>
      <c r="AM26">
        <f t="shared" si="10"/>
        <v>0.18479999999999999</v>
      </c>
      <c r="AO26">
        <f>[1]Tables!M$13</f>
        <v>-0.05</v>
      </c>
      <c r="AP26">
        <f>[1]Tables!N$13</f>
        <v>7.8200000000000006E-2</v>
      </c>
      <c r="AQ26">
        <f>[1]Tables!O$13</f>
        <v>0.51</v>
      </c>
      <c r="AR26">
        <f>[1]Tables!P$13</f>
        <v>0.22</v>
      </c>
      <c r="AS26">
        <f>[1]Tables!Q$13</f>
        <v>1.0999999999999999E-2</v>
      </c>
      <c r="AT26">
        <f t="shared" si="11"/>
        <v>0.3444261228032115</v>
      </c>
      <c r="AU26">
        <f t="shared" si="12"/>
        <v>0.74099999999999999</v>
      </c>
      <c r="AW26">
        <f>[1]Tables!R$13</f>
        <v>8.8999999999999999E-3</v>
      </c>
      <c r="AX26">
        <f>[1]Tables!S$13</f>
        <v>0.21759999999999999</v>
      </c>
      <c r="AY26">
        <f>[1]Tables!T$13</f>
        <v>0</v>
      </c>
      <c r="AZ26">
        <f t="shared" si="13"/>
        <v>3.6907476541216511E-2</v>
      </c>
      <c r="BA26">
        <f t="shared" si="14"/>
        <v>0.21759999999999999</v>
      </c>
    </row>
    <row r="27" spans="1:53" x14ac:dyDescent="0.2">
      <c r="A27" s="80">
        <v>37226</v>
      </c>
      <c r="B27" s="81">
        <f>+[1]Listen!C23</f>
        <v>4.3</v>
      </c>
      <c r="C27" s="10"/>
      <c r="D27" s="100">
        <f t="shared" si="1"/>
        <v>0.87</v>
      </c>
      <c r="E27" s="86">
        <f>+[1]TETCO_TRANSCO!E27</f>
        <v>0.79</v>
      </c>
      <c r="F27" s="84">
        <f>+[1]TETCO_TRANSCO!F27</f>
        <v>0.08</v>
      </c>
      <c r="G27" s="81">
        <f t="shared" si="2"/>
        <v>1.1100000000000001</v>
      </c>
      <c r="H27" s="85">
        <f t="shared" si="3"/>
        <v>0.79</v>
      </c>
      <c r="I27" s="86">
        <f t="shared" si="19"/>
        <v>0.32</v>
      </c>
      <c r="J27" s="100">
        <f t="shared" si="4"/>
        <v>1.1900000000000002</v>
      </c>
      <c r="K27" s="86">
        <f t="shared" si="17"/>
        <v>1.1100000000000001</v>
      </c>
      <c r="L27" s="84">
        <f t="shared" si="18"/>
        <v>0.08</v>
      </c>
      <c r="M27" s="81">
        <f t="shared" si="6"/>
        <v>1.1100000000000001</v>
      </c>
      <c r="N27" s="85">
        <f t="shared" si="15"/>
        <v>0.79</v>
      </c>
      <c r="O27" s="86">
        <f t="shared" si="20"/>
        <v>0.32</v>
      </c>
      <c r="P27" s="86" t="s">
        <v>39</v>
      </c>
      <c r="Q27" s="84">
        <f t="shared" si="16"/>
        <v>0.24</v>
      </c>
      <c r="AA27">
        <f>[1]Tables!E$14</f>
        <v>-0.05</v>
      </c>
      <c r="AB27">
        <f>[1]Tables!F$14</f>
        <v>6.9900000000000004E-2</v>
      </c>
      <c r="AC27">
        <f>[1]Tables!G$14</f>
        <v>0.41</v>
      </c>
      <c r="AD27">
        <f>[1]Tables!H$14</f>
        <v>0.185</v>
      </c>
      <c r="AE27">
        <f>[1]Tables!I$14</f>
        <v>1.0999999999999999E-2</v>
      </c>
      <c r="AF27">
        <f t="shared" si="21"/>
        <v>0.31940113966240169</v>
      </c>
      <c r="AG27">
        <f t="shared" si="8"/>
        <v>0.60599999999999998</v>
      </c>
      <c r="AI27">
        <f>[1]Tables!J$14</f>
        <v>1.2800000000000001E-2</v>
      </c>
      <c r="AJ27">
        <f>[1]Tables!K$14</f>
        <v>0.18479999999999999</v>
      </c>
      <c r="AK27">
        <f>[1]Tables!L$14</f>
        <v>0</v>
      </c>
      <c r="AL27">
        <f t="shared" si="9"/>
        <v>5.6790923824959982E-2</v>
      </c>
      <c r="AM27">
        <f t="shared" si="10"/>
        <v>0.18479999999999999</v>
      </c>
      <c r="AO27">
        <f>[1]Tables!M$14</f>
        <v>-0.05</v>
      </c>
      <c r="AP27">
        <f>[1]Tables!N$14</f>
        <v>7.8200000000000006E-2</v>
      </c>
      <c r="AQ27">
        <f>[1]Tables!O$14</f>
        <v>0.51</v>
      </c>
      <c r="AR27">
        <f>[1]Tables!P$14</f>
        <v>0.22</v>
      </c>
      <c r="AS27">
        <f>[1]Tables!Q$14</f>
        <v>1.0999999999999999E-2</v>
      </c>
      <c r="AT27">
        <f t="shared" si="11"/>
        <v>0.36054458667823841</v>
      </c>
      <c r="AU27">
        <f t="shared" si="12"/>
        <v>0.74099999999999999</v>
      </c>
      <c r="AW27">
        <f>[1]Tables!R$14</f>
        <v>8.8999999999999999E-3</v>
      </c>
      <c r="AX27">
        <f>[1]Tables!S$14</f>
        <v>0.21759999999999999</v>
      </c>
      <c r="AY27">
        <f>[1]Tables!T$14</f>
        <v>0</v>
      </c>
      <c r="AZ27">
        <f t="shared" si="13"/>
        <v>3.8613661588134285E-2</v>
      </c>
      <c r="BA27">
        <f t="shared" si="14"/>
        <v>0.21759999999999999</v>
      </c>
    </row>
    <row r="28" spans="1:53" x14ac:dyDescent="0.2">
      <c r="A28" s="80">
        <v>37257</v>
      </c>
      <c r="B28" s="81">
        <f>+[1]Listen!C24</f>
        <v>4.38</v>
      </c>
      <c r="C28" s="10"/>
      <c r="D28" s="100">
        <f t="shared" si="1"/>
        <v>1.24</v>
      </c>
      <c r="E28" s="86">
        <f>+[1]TETCO_TRANSCO!E28</f>
        <v>1.1599999999999999</v>
      </c>
      <c r="F28" s="84">
        <f>+[1]TETCO_TRANSCO!F28</f>
        <v>0.08</v>
      </c>
      <c r="G28" s="81">
        <f t="shared" si="2"/>
        <v>1.51</v>
      </c>
      <c r="H28" s="85">
        <f t="shared" si="3"/>
        <v>1.1599999999999999</v>
      </c>
      <c r="I28" s="86">
        <f t="shared" si="19"/>
        <v>0.35000000000000003</v>
      </c>
      <c r="J28" s="100">
        <f t="shared" si="4"/>
        <v>1.56</v>
      </c>
      <c r="K28" s="86">
        <f t="shared" si="17"/>
        <v>1.48</v>
      </c>
      <c r="L28" s="84">
        <f t="shared" si="18"/>
        <v>0.08</v>
      </c>
      <c r="M28" s="81">
        <f t="shared" si="6"/>
        <v>1.51</v>
      </c>
      <c r="N28" s="85">
        <f t="shared" si="15"/>
        <v>1.1599999999999999</v>
      </c>
      <c r="O28" s="86">
        <f t="shared" si="20"/>
        <v>0.35000000000000003</v>
      </c>
      <c r="P28" s="86" t="s">
        <v>39</v>
      </c>
      <c r="Q28" s="84">
        <f t="shared" si="16"/>
        <v>0.27</v>
      </c>
      <c r="AA28">
        <f>[1]Tables!E$3</f>
        <v>-0.05</v>
      </c>
      <c r="AB28">
        <f>[1]Tables!F$3</f>
        <v>6.9900000000000004E-2</v>
      </c>
      <c r="AC28">
        <f>[1]Tables!G$3</f>
        <v>0.41</v>
      </c>
      <c r="AD28">
        <f>[1]Tables!H$3</f>
        <v>0.185</v>
      </c>
      <c r="AE28">
        <f>[1]Tables!I$3</f>
        <v>1.0999999999999999E-2</v>
      </c>
      <c r="AF28">
        <f t="shared" si="21"/>
        <v>0.32541339640898848</v>
      </c>
      <c r="AG28">
        <f t="shared" si="8"/>
        <v>0.60599999999999998</v>
      </c>
      <c r="AI28">
        <f>[1]Tables!J$3</f>
        <v>1.2800000000000001E-2</v>
      </c>
      <c r="AJ28">
        <f>[1]Tables!K$3</f>
        <v>0.18479999999999999</v>
      </c>
      <c r="AK28">
        <f>[1]Tables!L$3</f>
        <v>0</v>
      </c>
      <c r="AL28">
        <f t="shared" si="9"/>
        <v>5.7828200972447341E-2</v>
      </c>
      <c r="AM28">
        <f t="shared" si="10"/>
        <v>0.18479999999999999</v>
      </c>
      <c r="AO28">
        <f>[1]Tables!M$3</f>
        <v>-0.05</v>
      </c>
      <c r="AP28">
        <f>[1]Tables!N$3</f>
        <v>7.8200000000000006E-2</v>
      </c>
      <c r="AQ28">
        <f>[1]Tables!O$3</f>
        <v>0.51</v>
      </c>
      <c r="AR28">
        <f>[1]Tables!P$3</f>
        <v>0.22</v>
      </c>
      <c r="AS28">
        <f>[1]Tables!Q$3</f>
        <v>1.0999999999999999E-2</v>
      </c>
      <c r="AT28">
        <f t="shared" si="11"/>
        <v>0.36733130830982841</v>
      </c>
      <c r="AU28">
        <f t="shared" si="12"/>
        <v>0.74099999999999999</v>
      </c>
      <c r="AW28">
        <f>[1]Tables!R$3</f>
        <v>8.8999999999999999E-3</v>
      </c>
      <c r="AX28">
        <f>[1]Tables!S$3</f>
        <v>0.21759999999999999</v>
      </c>
      <c r="AY28">
        <f>[1]Tables!T$3</f>
        <v>0</v>
      </c>
      <c r="AZ28">
        <f t="shared" si="13"/>
        <v>3.933205529209971E-2</v>
      </c>
      <c r="BA28">
        <f t="shared" si="14"/>
        <v>0.21759999999999999</v>
      </c>
    </row>
    <row r="29" spans="1:53" x14ac:dyDescent="0.2">
      <c r="A29" s="80">
        <v>37288</v>
      </c>
      <c r="B29" s="81">
        <f>+[1]Listen!C25</f>
        <v>4.24</v>
      </c>
      <c r="C29" s="10"/>
      <c r="D29" s="100">
        <f t="shared" si="1"/>
        <v>1.24</v>
      </c>
      <c r="E29" s="86">
        <f>+[1]TETCO_TRANSCO!E29</f>
        <v>1.1599999999999999</v>
      </c>
      <c r="F29" s="84">
        <f>+[1]TETCO_TRANSCO!F29</f>
        <v>0.08</v>
      </c>
      <c r="G29" s="81">
        <f t="shared" si="2"/>
        <v>1.51</v>
      </c>
      <c r="H29" s="85">
        <f t="shared" si="3"/>
        <v>1.1599999999999999</v>
      </c>
      <c r="I29" s="86">
        <f t="shared" si="19"/>
        <v>0.35000000000000003</v>
      </c>
      <c r="J29" s="100">
        <f t="shared" si="4"/>
        <v>1.56</v>
      </c>
      <c r="K29" s="86">
        <f t="shared" si="17"/>
        <v>1.48</v>
      </c>
      <c r="L29" s="84">
        <f t="shared" si="18"/>
        <v>0.08</v>
      </c>
      <c r="M29" s="81">
        <f t="shared" si="6"/>
        <v>1.51</v>
      </c>
      <c r="N29" s="85">
        <f t="shared" si="15"/>
        <v>1.1599999999999999</v>
      </c>
      <c r="O29" s="86">
        <f t="shared" si="20"/>
        <v>0.35000000000000003</v>
      </c>
      <c r="P29" s="86" t="s">
        <v>39</v>
      </c>
      <c r="Q29" s="84">
        <f t="shared" si="16"/>
        <v>0.27</v>
      </c>
      <c r="AA29">
        <f>[1]Tables!E$4</f>
        <v>-0.05</v>
      </c>
      <c r="AB29">
        <f>[1]Tables!F$4</f>
        <v>6.9900000000000004E-2</v>
      </c>
      <c r="AC29">
        <f>[1]Tables!G$4</f>
        <v>0.41</v>
      </c>
      <c r="AD29">
        <f>[1]Tables!H$4</f>
        <v>0.185</v>
      </c>
      <c r="AE29">
        <f>[1]Tables!I$4</f>
        <v>1.0999999999999999E-2</v>
      </c>
      <c r="AF29">
        <f t="shared" si="21"/>
        <v>0.3148919471024616</v>
      </c>
      <c r="AG29">
        <f t="shared" si="8"/>
        <v>0.60599999999999998</v>
      </c>
      <c r="AI29">
        <f>[1]Tables!J$4</f>
        <v>1.2800000000000001E-2</v>
      </c>
      <c r="AJ29">
        <f>[1]Tables!K$4</f>
        <v>0.18479999999999999</v>
      </c>
      <c r="AK29">
        <f>[1]Tables!L$4</f>
        <v>0</v>
      </c>
      <c r="AL29">
        <f t="shared" si="9"/>
        <v>5.6012965964344019E-2</v>
      </c>
      <c r="AM29">
        <f t="shared" si="10"/>
        <v>0.18479999999999999</v>
      </c>
      <c r="AO29">
        <f>[1]Tables!M$4</f>
        <v>-0.05</v>
      </c>
      <c r="AP29">
        <f>[1]Tables!N$4</f>
        <v>7.8200000000000006E-2</v>
      </c>
      <c r="AQ29">
        <f>[1]Tables!O$4</f>
        <v>0.51</v>
      </c>
      <c r="AR29">
        <f>[1]Tables!P$4</f>
        <v>0.22</v>
      </c>
      <c r="AS29">
        <f>[1]Tables!Q$4</f>
        <v>1.0999999999999999E-2</v>
      </c>
      <c r="AT29">
        <f t="shared" si="11"/>
        <v>0.35545454545454547</v>
      </c>
      <c r="AU29">
        <f t="shared" si="12"/>
        <v>0.74099999999999999</v>
      </c>
      <c r="AW29">
        <f>[1]Tables!R$4</f>
        <v>8.8999999999999999E-3</v>
      </c>
      <c r="AX29">
        <f>[1]Tables!S$4</f>
        <v>0.21759999999999999</v>
      </c>
      <c r="AY29">
        <f>[1]Tables!T$4</f>
        <v>0</v>
      </c>
      <c r="AZ29">
        <f t="shared" si="13"/>
        <v>3.8074866310160438E-2</v>
      </c>
      <c r="BA29">
        <f t="shared" si="14"/>
        <v>0.21759999999999999</v>
      </c>
    </row>
    <row r="30" spans="1:53" x14ac:dyDescent="0.2">
      <c r="A30" s="80">
        <v>37316</v>
      </c>
      <c r="B30" s="81">
        <f>+[1]Listen!C26</f>
        <v>4.01</v>
      </c>
      <c r="C30" s="10"/>
      <c r="D30" s="100">
        <f t="shared" si="1"/>
        <v>0.61</v>
      </c>
      <c r="E30" s="86">
        <f>+[1]TETCO_TRANSCO!E30</f>
        <v>0.53</v>
      </c>
      <c r="F30" s="84">
        <f>+[1]TETCO_TRANSCO!F30</f>
        <v>0.08</v>
      </c>
      <c r="G30" s="81">
        <f t="shared" si="2"/>
        <v>0.71</v>
      </c>
      <c r="H30" s="85">
        <f t="shared" si="3"/>
        <v>0.53</v>
      </c>
      <c r="I30" s="86">
        <f t="shared" si="19"/>
        <v>0.18</v>
      </c>
      <c r="J30" s="100">
        <f t="shared" si="4"/>
        <v>0.93</v>
      </c>
      <c r="K30" s="86">
        <f t="shared" si="17"/>
        <v>0.85000000000000009</v>
      </c>
      <c r="L30" s="84">
        <f t="shared" si="18"/>
        <v>0.08</v>
      </c>
      <c r="M30" s="81">
        <f t="shared" si="6"/>
        <v>0.71</v>
      </c>
      <c r="N30" s="85">
        <f t="shared" si="15"/>
        <v>0.53</v>
      </c>
      <c r="O30" s="86">
        <f t="shared" si="20"/>
        <v>0.18</v>
      </c>
      <c r="P30" s="86" t="s">
        <v>39</v>
      </c>
      <c r="Q30" s="84">
        <f t="shared" si="16"/>
        <v>0.1</v>
      </c>
      <c r="AA30">
        <f>[1]Tables!E$5</f>
        <v>-0.05</v>
      </c>
      <c r="AB30">
        <f>[1]Tables!F$5</f>
        <v>6.9900000000000004E-2</v>
      </c>
      <c r="AC30">
        <f>[1]Tables!G$5</f>
        <v>0.41</v>
      </c>
      <c r="AD30">
        <f>[1]Tables!H$5</f>
        <v>0.185</v>
      </c>
      <c r="AE30">
        <f>[1]Tables!I$5</f>
        <v>1.0999999999999999E-2</v>
      </c>
      <c r="AF30">
        <f t="shared" si="21"/>
        <v>0.29760670895602637</v>
      </c>
      <c r="AG30">
        <f t="shared" si="8"/>
        <v>0.60599999999999998</v>
      </c>
      <c r="AI30">
        <f>[1]Tables!J$5</f>
        <v>1.2800000000000001E-2</v>
      </c>
      <c r="AJ30">
        <f>[1]Tables!K$5</f>
        <v>0.18479999999999999</v>
      </c>
      <c r="AK30">
        <f>[1]Tables!L$5</f>
        <v>0</v>
      </c>
      <c r="AL30">
        <f t="shared" si="9"/>
        <v>5.3030794165316308E-2</v>
      </c>
      <c r="AM30">
        <f t="shared" si="10"/>
        <v>0.18479999999999999</v>
      </c>
      <c r="AO30">
        <f>[1]Tables!M$5</f>
        <v>-0.05</v>
      </c>
      <c r="AP30">
        <f>[1]Tables!N$5</f>
        <v>7.8200000000000006E-2</v>
      </c>
      <c r="AQ30">
        <f>[1]Tables!O$5</f>
        <v>0.51</v>
      </c>
      <c r="AR30">
        <f>[1]Tables!P$5</f>
        <v>0.22</v>
      </c>
      <c r="AS30">
        <f>[1]Tables!Q$5</f>
        <v>1.0999999999999999E-2</v>
      </c>
      <c r="AT30">
        <f t="shared" si="11"/>
        <v>0.33594272076372356</v>
      </c>
      <c r="AU30">
        <f t="shared" si="12"/>
        <v>0.74099999999999999</v>
      </c>
      <c r="AW30">
        <f>[1]Tables!R$5</f>
        <v>8.8999999999999999E-3</v>
      </c>
      <c r="AX30">
        <f>[1]Tables!S$5</f>
        <v>0.21759999999999999</v>
      </c>
      <c r="AY30">
        <f>[1]Tables!T$5</f>
        <v>0</v>
      </c>
      <c r="AZ30">
        <f t="shared" si="13"/>
        <v>3.6009484411260395E-2</v>
      </c>
      <c r="BA30">
        <f t="shared" si="14"/>
        <v>0.21759999999999999</v>
      </c>
    </row>
    <row r="31" spans="1:53" x14ac:dyDescent="0.2">
      <c r="A31" s="80">
        <v>37347</v>
      </c>
      <c r="B31" s="81">
        <f>+[1]Listen!C27</f>
        <v>3.637</v>
      </c>
      <c r="C31" s="10"/>
      <c r="D31" s="101">
        <f t="shared" si="1"/>
        <v>0.41000000000000003</v>
      </c>
      <c r="E31" s="83">
        <f>+[1]TETCO_TRANSCO!E31</f>
        <v>0.39</v>
      </c>
      <c r="F31" s="88">
        <f>+[1]TETCO_TRANSCO!F31</f>
        <v>0.02</v>
      </c>
      <c r="G31" s="102">
        <f t="shared" si="2"/>
        <v>0.44</v>
      </c>
      <c r="H31" s="82">
        <f t="shared" si="3"/>
        <v>0.39</v>
      </c>
      <c r="I31" s="83">
        <f t="shared" si="19"/>
        <v>0.05</v>
      </c>
      <c r="J31" s="101">
        <f t="shared" si="4"/>
        <v>0.73</v>
      </c>
      <c r="K31" s="83">
        <f t="shared" si="17"/>
        <v>0.71</v>
      </c>
      <c r="L31" s="88">
        <f t="shared" si="18"/>
        <v>0.02</v>
      </c>
      <c r="M31" s="102">
        <f t="shared" si="6"/>
        <v>0.44</v>
      </c>
      <c r="N31" s="82">
        <f t="shared" si="15"/>
        <v>0.39</v>
      </c>
      <c r="O31" s="83">
        <f t="shared" si="20"/>
        <v>0.05</v>
      </c>
      <c r="P31" s="83" t="s">
        <v>39</v>
      </c>
      <c r="Q31" s="88">
        <f t="shared" si="16"/>
        <v>0.03</v>
      </c>
      <c r="AA31">
        <f>[1]Tables!E$6</f>
        <v>-7.0000000000000007E-2</v>
      </c>
      <c r="AB31">
        <f>[1]Tables!F$6</f>
        <v>5.9700000000000003E-2</v>
      </c>
      <c r="AC31">
        <f>[1]Tables!G$6</f>
        <v>0.04</v>
      </c>
      <c r="AD31">
        <f>[1]Tables!H$6</f>
        <v>0.185</v>
      </c>
      <c r="AE31">
        <f>[1]Tables!I$6</f>
        <v>1.0999999999999999E-2</v>
      </c>
      <c r="AF31">
        <f t="shared" si="21"/>
        <v>0.22647016909496953</v>
      </c>
      <c r="AG31">
        <f t="shared" si="8"/>
        <v>0.23600000000000002</v>
      </c>
      <c r="AI31">
        <f>[1]Tables!J$6</f>
        <v>0</v>
      </c>
      <c r="AJ31">
        <f>[1]Tables!K$6</f>
        <v>0</v>
      </c>
      <c r="AK31">
        <f>[1]Tables!L$6</f>
        <v>0</v>
      </c>
      <c r="AL31">
        <f t="shared" si="9"/>
        <v>0</v>
      </c>
      <c r="AM31">
        <f t="shared" si="10"/>
        <v>0</v>
      </c>
      <c r="AO31">
        <f>[1]Tables!M$6</f>
        <v>-7.0000000000000007E-2</v>
      </c>
      <c r="AP31">
        <f>[1]Tables!N$6</f>
        <v>6.6699999999999995E-2</v>
      </c>
      <c r="AQ31">
        <f>[1]Tables!O$6</f>
        <v>0.04</v>
      </c>
      <c r="AR31">
        <f>[1]Tables!P$6</f>
        <v>0.22</v>
      </c>
      <c r="AS31">
        <f>[1]Tables!Q$6</f>
        <v>1.0999999999999999E-2</v>
      </c>
      <c r="AT31">
        <f t="shared" si="11"/>
        <v>0.25492221150755379</v>
      </c>
      <c r="AU31">
        <f t="shared" si="12"/>
        <v>0.27100000000000002</v>
      </c>
      <c r="AW31">
        <f>[1]Tables!R$6</f>
        <v>0</v>
      </c>
      <c r="AX31">
        <f>[1]Tables!S$6</f>
        <v>0</v>
      </c>
      <c r="AY31">
        <f>[1]Tables!T$6</f>
        <v>0</v>
      </c>
      <c r="AZ31">
        <f t="shared" si="13"/>
        <v>0</v>
      </c>
      <c r="BA31">
        <f t="shared" si="14"/>
        <v>0</v>
      </c>
    </row>
    <row r="32" spans="1:53" x14ac:dyDescent="0.2">
      <c r="A32" s="80">
        <v>37377</v>
      </c>
      <c r="B32" s="81">
        <f>+[1]Listen!C28</f>
        <v>3.62</v>
      </c>
      <c r="C32" s="10"/>
      <c r="D32" s="100">
        <f t="shared" si="1"/>
        <v>0.36000000000000004</v>
      </c>
      <c r="E32" s="86">
        <f>+[1]TETCO_TRANSCO!E32</f>
        <v>0.34</v>
      </c>
      <c r="F32" s="84">
        <f>+[1]TETCO_TRANSCO!F32</f>
        <v>0.02</v>
      </c>
      <c r="G32" s="81">
        <f t="shared" si="2"/>
        <v>0.39</v>
      </c>
      <c r="H32" s="85">
        <f t="shared" si="3"/>
        <v>0.34</v>
      </c>
      <c r="I32" s="86">
        <f t="shared" si="19"/>
        <v>0.05</v>
      </c>
      <c r="J32" s="100">
        <f t="shared" si="4"/>
        <v>0.68</v>
      </c>
      <c r="K32" s="86">
        <f t="shared" si="17"/>
        <v>0.66</v>
      </c>
      <c r="L32" s="84">
        <f t="shared" si="18"/>
        <v>0.02</v>
      </c>
      <c r="M32" s="81">
        <f t="shared" si="6"/>
        <v>0.39</v>
      </c>
      <c r="N32" s="85">
        <f t="shared" si="15"/>
        <v>0.34</v>
      </c>
      <c r="O32" s="86">
        <f t="shared" si="20"/>
        <v>0.05</v>
      </c>
      <c r="P32" s="86" t="s">
        <v>39</v>
      </c>
      <c r="Q32" s="84">
        <f t="shared" si="16"/>
        <v>0.03</v>
      </c>
      <c r="AA32">
        <f>[1]Tables!E$7</f>
        <v>-7.0000000000000007E-2</v>
      </c>
      <c r="AB32">
        <f>[1]Tables!F$7</f>
        <v>5.9700000000000003E-2</v>
      </c>
      <c r="AC32">
        <f>[1]Tables!G$7</f>
        <v>0.02</v>
      </c>
      <c r="AD32">
        <f>[1]Tables!H$7</f>
        <v>0.185</v>
      </c>
      <c r="AE32">
        <f>[1]Tables!I$7</f>
        <v>1.0999999999999999E-2</v>
      </c>
      <c r="AF32">
        <f t="shared" si="21"/>
        <v>0.2253908327129639</v>
      </c>
      <c r="AG32">
        <f t="shared" si="8"/>
        <v>0.216</v>
      </c>
      <c r="AI32">
        <f>[1]Tables!J$7</f>
        <v>0</v>
      </c>
      <c r="AJ32">
        <f>[1]Tables!K$7</f>
        <v>0</v>
      </c>
      <c r="AK32">
        <f>[1]Tables!L$7</f>
        <v>0</v>
      </c>
      <c r="AL32">
        <f t="shared" si="9"/>
        <v>0</v>
      </c>
      <c r="AM32">
        <f t="shared" si="10"/>
        <v>0</v>
      </c>
      <c r="AO32">
        <f>[1]Tables!M$7</f>
        <v>-7.0000000000000007E-2</v>
      </c>
      <c r="AP32">
        <f>[1]Tables!N$7</f>
        <v>6.6699999999999995E-2</v>
      </c>
      <c r="AQ32">
        <f>[1]Tables!O$7</f>
        <v>0.02</v>
      </c>
      <c r="AR32">
        <f>[1]Tables!P$7</f>
        <v>0.22</v>
      </c>
      <c r="AS32">
        <f>[1]Tables!Q$7</f>
        <v>1.0999999999999999E-2</v>
      </c>
      <c r="AT32">
        <f t="shared" si="11"/>
        <v>0.25370727525983083</v>
      </c>
      <c r="AU32">
        <f t="shared" si="12"/>
        <v>0.251</v>
      </c>
      <c r="AW32">
        <f>[1]Tables!R$7</f>
        <v>0</v>
      </c>
      <c r="AX32">
        <f>[1]Tables!S$7</f>
        <v>0</v>
      </c>
      <c r="AY32">
        <f>[1]Tables!T$7</f>
        <v>0</v>
      </c>
      <c r="AZ32">
        <f t="shared" si="13"/>
        <v>0</v>
      </c>
      <c r="BA32">
        <f t="shared" si="14"/>
        <v>0</v>
      </c>
    </row>
    <row r="33" spans="1:53" x14ac:dyDescent="0.2">
      <c r="A33" s="80">
        <v>37408</v>
      </c>
      <c r="B33" s="81">
        <f>+[1]Listen!C29</f>
        <v>3.67</v>
      </c>
      <c r="C33" s="10"/>
      <c r="D33" s="100">
        <f t="shared" si="1"/>
        <v>0.38500000000000001</v>
      </c>
      <c r="E33" s="86">
        <f>+[1]TETCO_TRANSCO!E33</f>
        <v>0.36499999999999999</v>
      </c>
      <c r="F33" s="84">
        <f>+[1]TETCO_TRANSCO!F33</f>
        <v>0.02</v>
      </c>
      <c r="G33" s="81">
        <f t="shared" si="2"/>
        <v>0.42499999999999999</v>
      </c>
      <c r="H33" s="85">
        <f t="shared" si="3"/>
        <v>0.36499999999999999</v>
      </c>
      <c r="I33" s="86">
        <f t="shared" si="19"/>
        <v>0.06</v>
      </c>
      <c r="J33" s="100">
        <f t="shared" si="4"/>
        <v>0.70500000000000007</v>
      </c>
      <c r="K33" s="86">
        <f t="shared" si="17"/>
        <v>0.68500000000000005</v>
      </c>
      <c r="L33" s="84">
        <f t="shared" si="18"/>
        <v>0.02</v>
      </c>
      <c r="M33" s="81">
        <f t="shared" si="6"/>
        <v>0.42499999999999999</v>
      </c>
      <c r="N33" s="85">
        <f t="shared" si="15"/>
        <v>0.36499999999999999</v>
      </c>
      <c r="O33" s="86">
        <f t="shared" si="20"/>
        <v>0.06</v>
      </c>
      <c r="P33" s="86" t="s">
        <v>39</v>
      </c>
      <c r="Q33" s="84">
        <f t="shared" si="16"/>
        <v>0.04</v>
      </c>
      <c r="AA33">
        <f>[1]Tables!E$8</f>
        <v>-7.0000000000000007E-2</v>
      </c>
      <c r="AB33">
        <f>[1]Tables!F$8</f>
        <v>5.9700000000000003E-2</v>
      </c>
      <c r="AC33">
        <f>[1]Tables!G$8</f>
        <v>0.02</v>
      </c>
      <c r="AD33">
        <f>[1]Tables!H$8</f>
        <v>0.185</v>
      </c>
      <c r="AE33">
        <f>[1]Tables!I$8</f>
        <v>1.0999999999999999E-2</v>
      </c>
      <c r="AF33">
        <f t="shared" si="21"/>
        <v>0.22856535148356905</v>
      </c>
      <c r="AG33">
        <f t="shared" si="8"/>
        <v>0.216</v>
      </c>
      <c r="AI33">
        <f>[1]Tables!J$8</f>
        <v>0</v>
      </c>
      <c r="AJ33">
        <f>[1]Tables!K$8</f>
        <v>0</v>
      </c>
      <c r="AK33">
        <f>[1]Tables!L$8</f>
        <v>0</v>
      </c>
      <c r="AL33">
        <f t="shared" si="9"/>
        <v>0</v>
      </c>
      <c r="AM33">
        <f t="shared" si="10"/>
        <v>0</v>
      </c>
      <c r="AO33">
        <f>[1]Tables!M$8</f>
        <v>-7.0000000000000007E-2</v>
      </c>
      <c r="AP33">
        <f>[1]Tables!N$8</f>
        <v>6.6699999999999995E-2</v>
      </c>
      <c r="AQ33">
        <f>[1]Tables!O$8</f>
        <v>0.02</v>
      </c>
      <c r="AR33">
        <f>[1]Tables!P$8</f>
        <v>0.22</v>
      </c>
      <c r="AS33">
        <f>[1]Tables!Q$8</f>
        <v>1.0999999999999999E-2</v>
      </c>
      <c r="AT33">
        <f t="shared" si="11"/>
        <v>0.25728061716489847</v>
      </c>
      <c r="AU33">
        <f t="shared" si="12"/>
        <v>0.251</v>
      </c>
      <c r="AW33">
        <f>[1]Tables!R$8</f>
        <v>0</v>
      </c>
      <c r="AX33">
        <f>[1]Tables!S$8</f>
        <v>0</v>
      </c>
      <c r="AY33">
        <f>[1]Tables!T$8</f>
        <v>0</v>
      </c>
      <c r="AZ33">
        <f t="shared" si="13"/>
        <v>0</v>
      </c>
      <c r="BA33">
        <f t="shared" si="14"/>
        <v>0</v>
      </c>
    </row>
    <row r="34" spans="1:53" x14ac:dyDescent="0.2">
      <c r="A34" s="80">
        <v>37438</v>
      </c>
      <c r="B34" s="81">
        <f>+[1]Listen!C30</f>
        <v>3.7</v>
      </c>
      <c r="C34" s="10"/>
      <c r="D34" s="100">
        <f t="shared" si="1"/>
        <v>0.38</v>
      </c>
      <c r="E34" s="86">
        <f>+[1]TETCO_TRANSCO!E34</f>
        <v>0.36</v>
      </c>
      <c r="F34" s="84">
        <f>+[1]TETCO_TRANSCO!F34</f>
        <v>0.02</v>
      </c>
      <c r="G34" s="81">
        <f t="shared" si="2"/>
        <v>0.43</v>
      </c>
      <c r="H34" s="85">
        <f t="shared" si="3"/>
        <v>0.36</v>
      </c>
      <c r="I34" s="86">
        <f t="shared" si="19"/>
        <v>7.0000000000000007E-2</v>
      </c>
      <c r="J34" s="100">
        <f t="shared" si="4"/>
        <v>0.7</v>
      </c>
      <c r="K34" s="86">
        <f t="shared" si="17"/>
        <v>0.67999999999999994</v>
      </c>
      <c r="L34" s="84">
        <f t="shared" si="18"/>
        <v>0.02</v>
      </c>
      <c r="M34" s="81">
        <f t="shared" si="6"/>
        <v>0.43</v>
      </c>
      <c r="N34" s="85">
        <f t="shared" si="15"/>
        <v>0.36</v>
      </c>
      <c r="O34" s="86">
        <f t="shared" si="20"/>
        <v>7.0000000000000007E-2</v>
      </c>
      <c r="P34" s="86" t="s">
        <v>39</v>
      </c>
      <c r="Q34" s="84">
        <f t="shared" si="16"/>
        <v>0.05</v>
      </c>
      <c r="AA34">
        <f>[1]Tables!E$9</f>
        <v>-7.0000000000000007E-2</v>
      </c>
      <c r="AB34">
        <f>[1]Tables!F$9</f>
        <v>5.9700000000000003E-2</v>
      </c>
      <c r="AC34">
        <f>[1]Tables!G$9</f>
        <v>0.02</v>
      </c>
      <c r="AD34">
        <f>[1]Tables!H$9</f>
        <v>0.185</v>
      </c>
      <c r="AE34">
        <f>[1]Tables!I$9</f>
        <v>1.0999999999999999E-2</v>
      </c>
      <c r="AF34">
        <f t="shared" si="21"/>
        <v>0.23047006274593196</v>
      </c>
      <c r="AG34">
        <f t="shared" si="8"/>
        <v>0.216</v>
      </c>
      <c r="AI34">
        <f>[1]Tables!J$9</f>
        <v>0</v>
      </c>
      <c r="AJ34">
        <f>[1]Tables!K$9</f>
        <v>0</v>
      </c>
      <c r="AK34">
        <f>[1]Tables!L$9</f>
        <v>0</v>
      </c>
      <c r="AL34">
        <f t="shared" si="9"/>
        <v>0</v>
      </c>
      <c r="AM34">
        <f t="shared" si="10"/>
        <v>0</v>
      </c>
      <c r="AO34">
        <f>[1]Tables!M$9</f>
        <v>-7.0000000000000007E-2</v>
      </c>
      <c r="AP34">
        <f>[1]Tables!N$9</f>
        <v>6.6699999999999995E-2</v>
      </c>
      <c r="AQ34">
        <f>[1]Tables!O$9</f>
        <v>0.02</v>
      </c>
      <c r="AR34">
        <f>[1]Tables!P$9</f>
        <v>0.22</v>
      </c>
      <c r="AS34">
        <f>[1]Tables!Q$9</f>
        <v>1.0999999999999999E-2</v>
      </c>
      <c r="AT34">
        <f t="shared" si="11"/>
        <v>0.2594246223079395</v>
      </c>
      <c r="AU34">
        <f t="shared" si="12"/>
        <v>0.251</v>
      </c>
      <c r="AW34">
        <f>[1]Tables!R$9</f>
        <v>0</v>
      </c>
      <c r="AX34">
        <f>[1]Tables!S$9</f>
        <v>0</v>
      </c>
      <c r="AY34">
        <f>[1]Tables!T$9</f>
        <v>0</v>
      </c>
      <c r="AZ34">
        <f t="shared" si="13"/>
        <v>0</v>
      </c>
      <c r="BA34">
        <f t="shared" si="14"/>
        <v>0</v>
      </c>
    </row>
    <row r="35" spans="1:53" x14ac:dyDescent="0.2">
      <c r="A35" s="80">
        <v>37469</v>
      </c>
      <c r="B35" s="81">
        <f>+[1]Listen!C31</f>
        <v>3.73</v>
      </c>
      <c r="C35" s="10"/>
      <c r="D35" s="100">
        <f t="shared" si="1"/>
        <v>0.38</v>
      </c>
      <c r="E35" s="86">
        <f>+[1]TETCO_TRANSCO!E35</f>
        <v>0.36</v>
      </c>
      <c r="F35" s="84">
        <f>+[1]TETCO_TRANSCO!F35</f>
        <v>0.02</v>
      </c>
      <c r="G35" s="81">
        <f t="shared" si="2"/>
        <v>0.43</v>
      </c>
      <c r="H35" s="85">
        <f t="shared" si="3"/>
        <v>0.36</v>
      </c>
      <c r="I35" s="86">
        <f t="shared" si="19"/>
        <v>7.0000000000000007E-2</v>
      </c>
      <c r="J35" s="100">
        <f t="shared" si="4"/>
        <v>0.7</v>
      </c>
      <c r="K35" s="86">
        <f t="shared" si="17"/>
        <v>0.67999999999999994</v>
      </c>
      <c r="L35" s="84">
        <f t="shared" si="18"/>
        <v>0.02</v>
      </c>
      <c r="M35" s="81">
        <f t="shared" si="6"/>
        <v>0.43</v>
      </c>
      <c r="N35" s="85">
        <f t="shared" si="15"/>
        <v>0.36</v>
      </c>
      <c r="O35" s="86">
        <f t="shared" si="20"/>
        <v>7.0000000000000007E-2</v>
      </c>
      <c r="P35" s="86" t="s">
        <v>39</v>
      </c>
      <c r="Q35" s="84">
        <f t="shared" si="16"/>
        <v>0.05</v>
      </c>
      <c r="AA35">
        <f>[1]Tables!E$10</f>
        <v>-7.0000000000000007E-2</v>
      </c>
      <c r="AB35">
        <f>[1]Tables!F$10</f>
        <v>5.9700000000000003E-2</v>
      </c>
      <c r="AC35">
        <f>[1]Tables!G$10</f>
        <v>0.02</v>
      </c>
      <c r="AD35">
        <f>[1]Tables!H$10</f>
        <v>0.185</v>
      </c>
      <c r="AE35">
        <f>[1]Tables!I$10</f>
        <v>1.0999999999999999E-2</v>
      </c>
      <c r="AF35">
        <f t="shared" si="21"/>
        <v>0.23237477400829532</v>
      </c>
      <c r="AG35">
        <f t="shared" si="8"/>
        <v>0.216</v>
      </c>
      <c r="AI35">
        <f>[1]Tables!J$10</f>
        <v>0</v>
      </c>
      <c r="AJ35">
        <f>[1]Tables!K$10</f>
        <v>0</v>
      </c>
      <c r="AK35">
        <f>[1]Tables!L$10</f>
        <v>0</v>
      </c>
      <c r="AL35">
        <f t="shared" si="9"/>
        <v>0</v>
      </c>
      <c r="AM35">
        <f t="shared" si="10"/>
        <v>0</v>
      </c>
      <c r="AO35">
        <f>[1]Tables!M$10</f>
        <v>-7.0000000000000007E-2</v>
      </c>
      <c r="AP35">
        <f>[1]Tables!N$10</f>
        <v>6.6699999999999995E-2</v>
      </c>
      <c r="AQ35">
        <f>[1]Tables!O$10</f>
        <v>0.02</v>
      </c>
      <c r="AR35">
        <f>[1]Tables!P$10</f>
        <v>0.22</v>
      </c>
      <c r="AS35">
        <f>[1]Tables!Q$10</f>
        <v>1.0999999999999999E-2</v>
      </c>
      <c r="AT35">
        <f t="shared" si="11"/>
        <v>0.26156862745098053</v>
      </c>
      <c r="AU35">
        <f t="shared" si="12"/>
        <v>0.251</v>
      </c>
      <c r="AW35">
        <f>[1]Tables!R$10</f>
        <v>0</v>
      </c>
      <c r="AX35">
        <f>[1]Tables!S$10</f>
        <v>0</v>
      </c>
      <c r="AY35">
        <f>[1]Tables!T$10</f>
        <v>0</v>
      </c>
      <c r="AZ35">
        <f t="shared" si="13"/>
        <v>0</v>
      </c>
      <c r="BA35">
        <f t="shared" si="14"/>
        <v>0</v>
      </c>
    </row>
    <row r="36" spans="1:53" x14ac:dyDescent="0.2">
      <c r="A36" s="80">
        <v>37500</v>
      </c>
      <c r="B36" s="81">
        <f>+[1]Listen!C32</f>
        <v>3.74</v>
      </c>
      <c r="C36" s="10"/>
      <c r="D36" s="100">
        <f t="shared" si="1"/>
        <v>0.37</v>
      </c>
      <c r="E36" s="86">
        <f>+[1]TETCO_TRANSCO!E36</f>
        <v>0.35</v>
      </c>
      <c r="F36" s="84">
        <f>+[1]TETCO_TRANSCO!F36</f>
        <v>0.02</v>
      </c>
      <c r="G36" s="81">
        <f t="shared" si="2"/>
        <v>0.39999999999999997</v>
      </c>
      <c r="H36" s="85">
        <f t="shared" si="3"/>
        <v>0.35</v>
      </c>
      <c r="I36" s="86">
        <f t="shared" si="19"/>
        <v>0.05</v>
      </c>
      <c r="J36" s="100">
        <f t="shared" si="4"/>
        <v>0.69</v>
      </c>
      <c r="K36" s="86">
        <f t="shared" si="17"/>
        <v>0.66999999999999993</v>
      </c>
      <c r="L36" s="84">
        <f t="shared" si="18"/>
        <v>0.02</v>
      </c>
      <c r="M36" s="81">
        <f t="shared" si="6"/>
        <v>0.39999999999999997</v>
      </c>
      <c r="N36" s="85">
        <f t="shared" si="15"/>
        <v>0.35</v>
      </c>
      <c r="O36" s="86">
        <f t="shared" si="20"/>
        <v>0.05</v>
      </c>
      <c r="P36" s="86" t="s">
        <v>39</v>
      </c>
      <c r="Q36" s="84">
        <f t="shared" si="16"/>
        <v>0.03</v>
      </c>
      <c r="AA36">
        <f>[1]Tables!E$11</f>
        <v>-7.0000000000000007E-2</v>
      </c>
      <c r="AB36">
        <f>[1]Tables!F$11</f>
        <v>5.9700000000000003E-2</v>
      </c>
      <c r="AC36">
        <f>[1]Tables!G$11</f>
        <v>0.02</v>
      </c>
      <c r="AD36">
        <f>[1]Tables!H$11</f>
        <v>0.185</v>
      </c>
      <c r="AE36">
        <f>[1]Tables!I$11</f>
        <v>1.0999999999999999E-2</v>
      </c>
      <c r="AF36">
        <f t="shared" si="21"/>
        <v>0.23300967776241599</v>
      </c>
      <c r="AG36">
        <f t="shared" si="8"/>
        <v>0.216</v>
      </c>
      <c r="AI36">
        <f>[1]Tables!J$11</f>
        <v>0</v>
      </c>
      <c r="AJ36">
        <f>[1]Tables!K$11</f>
        <v>0</v>
      </c>
      <c r="AK36">
        <f>[1]Tables!L$11</f>
        <v>0</v>
      </c>
      <c r="AL36">
        <f t="shared" si="9"/>
        <v>0</v>
      </c>
      <c r="AM36">
        <f t="shared" si="10"/>
        <v>0</v>
      </c>
      <c r="AO36">
        <f>[1]Tables!M$11</f>
        <v>-7.0000000000000007E-2</v>
      </c>
      <c r="AP36">
        <f>[1]Tables!N$11</f>
        <v>6.6699999999999995E-2</v>
      </c>
      <c r="AQ36">
        <f>[1]Tables!O$11</f>
        <v>0.02</v>
      </c>
      <c r="AR36">
        <f>[1]Tables!P$11</f>
        <v>0.22</v>
      </c>
      <c r="AS36">
        <f>[1]Tables!Q$11</f>
        <v>1.0999999999999999E-2</v>
      </c>
      <c r="AT36">
        <f t="shared" si="11"/>
        <v>0.26228329583199406</v>
      </c>
      <c r="AU36">
        <f t="shared" si="12"/>
        <v>0.251</v>
      </c>
      <c r="AW36">
        <f>[1]Tables!R$11</f>
        <v>0</v>
      </c>
      <c r="AX36">
        <f>[1]Tables!S$11</f>
        <v>0</v>
      </c>
      <c r="AY36">
        <f>[1]Tables!T$11</f>
        <v>0</v>
      </c>
      <c r="AZ36">
        <f t="shared" si="13"/>
        <v>0</v>
      </c>
      <c r="BA36">
        <f t="shared" si="14"/>
        <v>0</v>
      </c>
    </row>
    <row r="37" spans="1:53" x14ac:dyDescent="0.2">
      <c r="A37" s="80">
        <v>37530</v>
      </c>
      <c r="B37" s="81">
        <f>+[1]Listen!C33</f>
        <v>3.7240000000000002</v>
      </c>
      <c r="C37" s="10"/>
      <c r="D37" s="100">
        <f t="shared" si="1"/>
        <v>0.4</v>
      </c>
      <c r="E37" s="86">
        <f>+[1]TETCO_TRANSCO!E37</f>
        <v>0.38</v>
      </c>
      <c r="F37" s="84">
        <f>+[1]TETCO_TRANSCO!F37</f>
        <v>0.02</v>
      </c>
      <c r="G37" s="81">
        <f t="shared" si="2"/>
        <v>0.43</v>
      </c>
      <c r="H37" s="85">
        <f t="shared" si="3"/>
        <v>0.38</v>
      </c>
      <c r="I37" s="86">
        <f t="shared" si="19"/>
        <v>0.05</v>
      </c>
      <c r="J37" s="100">
        <f t="shared" si="4"/>
        <v>0.72</v>
      </c>
      <c r="K37" s="86">
        <f t="shared" si="17"/>
        <v>0.7</v>
      </c>
      <c r="L37" s="84">
        <f t="shared" si="18"/>
        <v>0.02</v>
      </c>
      <c r="M37" s="81">
        <f t="shared" si="6"/>
        <v>0.43</v>
      </c>
      <c r="N37" s="85">
        <f t="shared" si="15"/>
        <v>0.38</v>
      </c>
      <c r="O37" s="86">
        <f t="shared" si="20"/>
        <v>0.05</v>
      </c>
      <c r="P37" s="86" t="s">
        <v>39</v>
      </c>
      <c r="Q37" s="84">
        <f t="shared" si="16"/>
        <v>0.03</v>
      </c>
      <c r="AA37">
        <f>[1]Tables!E$12</f>
        <v>-7.0000000000000007E-2</v>
      </c>
      <c r="AB37">
        <f>[1]Tables!F$12</f>
        <v>5.9700000000000003E-2</v>
      </c>
      <c r="AC37">
        <f>[1]Tables!G$12</f>
        <v>0.04</v>
      </c>
      <c r="AD37">
        <f>[1]Tables!H$12</f>
        <v>0.185</v>
      </c>
      <c r="AE37">
        <f>[1]Tables!I$12</f>
        <v>1.0999999999999999E-2</v>
      </c>
      <c r="AF37">
        <f t="shared" si="21"/>
        <v>0.23199383175582255</v>
      </c>
      <c r="AG37">
        <f t="shared" si="8"/>
        <v>0.23600000000000002</v>
      </c>
      <c r="AI37">
        <f>[1]Tables!J$12</f>
        <v>0</v>
      </c>
      <c r="AJ37">
        <f>[1]Tables!K$12</f>
        <v>0</v>
      </c>
      <c r="AK37">
        <f>[1]Tables!L$12</f>
        <v>0</v>
      </c>
      <c r="AL37">
        <f t="shared" si="9"/>
        <v>0</v>
      </c>
      <c r="AM37">
        <f t="shared" si="10"/>
        <v>0</v>
      </c>
      <c r="AO37">
        <f>[1]Tables!M$12</f>
        <v>-7.0000000000000007E-2</v>
      </c>
      <c r="AP37">
        <f>[1]Tables!N$12</f>
        <v>6.6699999999999995E-2</v>
      </c>
      <c r="AQ37">
        <f>[1]Tables!O$12</f>
        <v>0.04</v>
      </c>
      <c r="AR37">
        <f>[1]Tables!P$12</f>
        <v>0.22</v>
      </c>
      <c r="AS37">
        <f>[1]Tables!Q$12</f>
        <v>1.0999999999999999E-2</v>
      </c>
      <c r="AT37">
        <f t="shared" si="11"/>
        <v>0.26113982642237232</v>
      </c>
      <c r="AU37">
        <f t="shared" si="12"/>
        <v>0.27100000000000002</v>
      </c>
      <c r="AW37">
        <f>[1]Tables!R$12</f>
        <v>0</v>
      </c>
      <c r="AX37">
        <f>[1]Tables!S$12</f>
        <v>0</v>
      </c>
      <c r="AY37">
        <f>[1]Tables!T$12</f>
        <v>0</v>
      </c>
      <c r="AZ37">
        <f t="shared" si="13"/>
        <v>0</v>
      </c>
      <c r="BA37">
        <f t="shared" si="14"/>
        <v>0</v>
      </c>
    </row>
    <row r="38" spans="1:53" x14ac:dyDescent="0.2">
      <c r="A38" s="80">
        <v>37561</v>
      </c>
      <c r="B38" s="81">
        <f>+[1]Listen!C34</f>
        <v>3.85</v>
      </c>
      <c r="C38" s="10"/>
      <c r="D38" s="101">
        <f t="shared" si="1"/>
        <v>0.43</v>
      </c>
      <c r="E38" s="83">
        <f>+[1]TETCO_TRANSCO!E37</f>
        <v>0.38</v>
      </c>
      <c r="F38" s="88">
        <f>+[1]TETCO_TRANSCO!F38</f>
        <v>0.05</v>
      </c>
      <c r="G38" s="102">
        <f t="shared" si="2"/>
        <v>0.52</v>
      </c>
      <c r="H38" s="82">
        <f t="shared" si="3"/>
        <v>0.38</v>
      </c>
      <c r="I38" s="83">
        <f t="shared" si="19"/>
        <v>0.14000000000000001</v>
      </c>
      <c r="J38" s="101">
        <f t="shared" si="4"/>
        <v>0.75</v>
      </c>
      <c r="K38" s="83">
        <f t="shared" si="17"/>
        <v>0.7</v>
      </c>
      <c r="L38" s="88">
        <f t="shared" si="18"/>
        <v>0.05</v>
      </c>
      <c r="M38" s="102">
        <f t="shared" si="6"/>
        <v>0.52</v>
      </c>
      <c r="N38" s="82">
        <f t="shared" si="15"/>
        <v>0.38</v>
      </c>
      <c r="O38" s="83">
        <f t="shared" si="20"/>
        <v>0.14000000000000001</v>
      </c>
      <c r="P38" s="83" t="s">
        <v>39</v>
      </c>
      <c r="Q38" s="88">
        <f t="shared" si="16"/>
        <v>0.09</v>
      </c>
      <c r="AA38">
        <f>[1]Tables!E$13</f>
        <v>-7.0000000000000007E-2</v>
      </c>
      <c r="AB38">
        <f>[1]Tables!F$13</f>
        <v>6.9900000000000004E-2</v>
      </c>
      <c r="AC38">
        <f>[1]Tables!G$13</f>
        <v>0.41</v>
      </c>
      <c r="AD38">
        <f>[1]Tables!H$13</f>
        <v>0.185</v>
      </c>
      <c r="AE38">
        <f>[1]Tables!I$13</f>
        <v>1.0999999999999999E-2</v>
      </c>
      <c r="AF38">
        <f t="shared" si="21"/>
        <v>0.28407913127620699</v>
      </c>
      <c r="AG38">
        <f t="shared" si="8"/>
        <v>0.60599999999999998</v>
      </c>
      <c r="AI38">
        <f>[1]Tables!J$13</f>
        <v>1.2800000000000001E-2</v>
      </c>
      <c r="AJ38">
        <f>[1]Tables!K$13</f>
        <v>0.18479999999999999</v>
      </c>
      <c r="AK38">
        <f>[1]Tables!L$13</f>
        <v>0</v>
      </c>
      <c r="AL38">
        <f t="shared" si="9"/>
        <v>5.0567260940032721E-2</v>
      </c>
      <c r="AM38">
        <f t="shared" si="10"/>
        <v>0.18479999999999999</v>
      </c>
      <c r="AO38">
        <f>[1]Tables!M$13</f>
        <v>-0.05</v>
      </c>
      <c r="AP38">
        <f>[1]Tables!N$13</f>
        <v>7.8200000000000006E-2</v>
      </c>
      <c r="AQ38">
        <f>[1]Tables!O$13</f>
        <v>0.51</v>
      </c>
      <c r="AR38">
        <f>[1]Tables!P$13</f>
        <v>0.22</v>
      </c>
      <c r="AS38">
        <f>[1]Tables!Q$13</f>
        <v>1.0999999999999999E-2</v>
      </c>
      <c r="AT38">
        <f t="shared" si="11"/>
        <v>0.32236927750054223</v>
      </c>
      <c r="AU38">
        <f t="shared" si="12"/>
        <v>0.74099999999999999</v>
      </c>
      <c r="AW38">
        <f>[1]Tables!R$13</f>
        <v>8.8999999999999999E-3</v>
      </c>
      <c r="AX38">
        <f>[1]Tables!S$13</f>
        <v>0.21759999999999999</v>
      </c>
      <c r="AY38">
        <f>[1]Tables!T$13</f>
        <v>0</v>
      </c>
      <c r="AZ38">
        <f t="shared" si="13"/>
        <v>3.4572697003329544E-2</v>
      </c>
      <c r="BA38">
        <f t="shared" si="14"/>
        <v>0.21759999999999999</v>
      </c>
    </row>
    <row r="39" spans="1:53" x14ac:dyDescent="0.2">
      <c r="A39" s="80">
        <v>37591</v>
      </c>
      <c r="B39" s="81">
        <f>+[1]Listen!C35</f>
        <v>4.01</v>
      </c>
      <c r="C39" s="10"/>
      <c r="D39" s="100">
        <f t="shared" si="1"/>
        <v>0.95000000000000007</v>
      </c>
      <c r="E39" s="86">
        <f>+[1]TETCO_TRANSCO!E39</f>
        <v>0.9</v>
      </c>
      <c r="F39" s="84">
        <f>+[1]TETCO_TRANSCO!F39</f>
        <v>0.05</v>
      </c>
      <c r="G39" s="81">
        <f t="shared" si="2"/>
        <v>1.19</v>
      </c>
      <c r="H39" s="85">
        <f t="shared" si="3"/>
        <v>0.9</v>
      </c>
      <c r="I39" s="86">
        <f t="shared" si="19"/>
        <v>0.28999999999999998</v>
      </c>
      <c r="J39" s="100">
        <f t="shared" si="4"/>
        <v>1.27</v>
      </c>
      <c r="K39" s="86">
        <f t="shared" si="17"/>
        <v>1.22</v>
      </c>
      <c r="L39" s="84">
        <f t="shared" si="18"/>
        <v>0.05</v>
      </c>
      <c r="M39" s="81">
        <f t="shared" si="6"/>
        <v>1.19</v>
      </c>
      <c r="N39" s="85">
        <f t="shared" si="15"/>
        <v>0.9</v>
      </c>
      <c r="O39" s="86">
        <f t="shared" si="20"/>
        <v>0.28999999999999998</v>
      </c>
      <c r="P39" s="86" t="s">
        <v>39</v>
      </c>
      <c r="Q39" s="84">
        <f t="shared" si="16"/>
        <v>0.24</v>
      </c>
      <c r="AA39">
        <f>[1]Tables!E$14</f>
        <v>-0.05</v>
      </c>
      <c r="AB39">
        <f>[1]Tables!F$14</f>
        <v>6.9900000000000004E-2</v>
      </c>
      <c r="AC39">
        <f>[1]Tables!G$14</f>
        <v>0.41</v>
      </c>
      <c r="AD39">
        <f>[1]Tables!H$14</f>
        <v>0.185</v>
      </c>
      <c r="AE39">
        <f>[1]Tables!I$14</f>
        <v>1.0999999999999999E-2</v>
      </c>
      <c r="AF39">
        <f t="shared" si="21"/>
        <v>0.29760670895602637</v>
      </c>
      <c r="AG39">
        <f t="shared" si="8"/>
        <v>0.60599999999999998</v>
      </c>
      <c r="AI39">
        <f>[1]Tables!J$14</f>
        <v>1.2800000000000001E-2</v>
      </c>
      <c r="AJ39">
        <f>[1]Tables!K$14</f>
        <v>0.18479999999999999</v>
      </c>
      <c r="AK39">
        <f>[1]Tables!L$14</f>
        <v>0</v>
      </c>
      <c r="AL39">
        <f t="shared" si="9"/>
        <v>5.2641815235007883E-2</v>
      </c>
      <c r="AM39">
        <f t="shared" si="10"/>
        <v>0.18479999999999999</v>
      </c>
      <c r="AO39">
        <f>[1]Tables!M$14</f>
        <v>-0.05</v>
      </c>
      <c r="AP39">
        <f>[1]Tables!N$14</f>
        <v>7.8200000000000006E-2</v>
      </c>
      <c r="AQ39">
        <f>[1]Tables!O$14</f>
        <v>0.51</v>
      </c>
      <c r="AR39">
        <f>[1]Tables!P$14</f>
        <v>0.22</v>
      </c>
      <c r="AS39">
        <f>[1]Tables!Q$14</f>
        <v>1.0999999999999999E-2</v>
      </c>
      <c r="AT39">
        <f t="shared" si="11"/>
        <v>0.33594272076372356</v>
      </c>
      <c r="AU39">
        <f t="shared" si="12"/>
        <v>0.74099999999999999</v>
      </c>
      <c r="AW39">
        <f>[1]Tables!R$14</f>
        <v>8.8999999999999999E-3</v>
      </c>
      <c r="AX39">
        <f>[1]Tables!S$14</f>
        <v>0.21759999999999999</v>
      </c>
      <c r="AY39">
        <f>[1]Tables!T$14</f>
        <v>0</v>
      </c>
      <c r="AZ39">
        <f t="shared" si="13"/>
        <v>3.6009484411260395E-2</v>
      </c>
      <c r="BA39">
        <f t="shared" si="14"/>
        <v>0.21759999999999999</v>
      </c>
    </row>
    <row r="40" spans="1:53" x14ac:dyDescent="0.2">
      <c r="A40" s="80">
        <v>37622</v>
      </c>
      <c r="B40" s="81">
        <f>+[1]Listen!C36</f>
        <v>4.1319999999999997</v>
      </c>
      <c r="C40" s="10"/>
      <c r="D40" s="100">
        <f t="shared" si="1"/>
        <v>1.2</v>
      </c>
      <c r="E40" s="86">
        <f>+[1]TETCO_TRANSCO!E40</f>
        <v>1.1499999999999999</v>
      </c>
      <c r="F40" s="84">
        <f>+[1]TETCO_TRANSCO!F40</f>
        <v>0.05</v>
      </c>
      <c r="G40" s="81">
        <f t="shared" si="2"/>
        <v>1.47</v>
      </c>
      <c r="H40" s="85">
        <f t="shared" si="3"/>
        <v>1.1499999999999999</v>
      </c>
      <c r="I40" s="86">
        <f t="shared" si="19"/>
        <v>0.32</v>
      </c>
      <c r="J40" s="100">
        <f t="shared" si="4"/>
        <v>1.52</v>
      </c>
      <c r="K40" s="86">
        <f t="shared" si="17"/>
        <v>1.47</v>
      </c>
      <c r="L40" s="84">
        <f t="shared" si="18"/>
        <v>0.05</v>
      </c>
      <c r="M40" s="81">
        <f t="shared" si="6"/>
        <v>1.47</v>
      </c>
      <c r="N40" s="85">
        <f t="shared" si="15"/>
        <v>1.1499999999999999</v>
      </c>
      <c r="O40" s="86">
        <f t="shared" si="20"/>
        <v>0.32</v>
      </c>
      <c r="P40" s="86" t="s">
        <v>39</v>
      </c>
      <c r="Q40" s="84">
        <f t="shared" si="16"/>
        <v>0.27</v>
      </c>
      <c r="AA40">
        <f>[1]Tables!E$3</f>
        <v>-0.05</v>
      </c>
      <c r="AB40">
        <f>[1]Tables!F$3</f>
        <v>6.9900000000000004E-2</v>
      </c>
      <c r="AC40">
        <f>[1]Tables!G$3</f>
        <v>0.41</v>
      </c>
      <c r="AD40">
        <f>[1]Tables!H$3</f>
        <v>0.185</v>
      </c>
      <c r="AE40">
        <f>[1]Tables!I$3</f>
        <v>1.0999999999999999E-2</v>
      </c>
      <c r="AF40">
        <f t="shared" si="21"/>
        <v>0.30677540049456997</v>
      </c>
      <c r="AG40">
        <f t="shared" si="8"/>
        <v>0.60599999999999998</v>
      </c>
      <c r="AI40">
        <f>[1]Tables!J$3</f>
        <v>1.2800000000000001E-2</v>
      </c>
      <c r="AJ40">
        <f>[1]Tables!K$3</f>
        <v>0.18479999999999999</v>
      </c>
      <c r="AK40">
        <f>[1]Tables!L$3</f>
        <v>0</v>
      </c>
      <c r="AL40">
        <f t="shared" si="9"/>
        <v>5.422366288492686E-2</v>
      </c>
      <c r="AM40">
        <f t="shared" si="10"/>
        <v>0.18479999999999999</v>
      </c>
      <c r="AO40">
        <f>[1]Tables!M$3</f>
        <v>-0.05</v>
      </c>
      <c r="AP40">
        <f>[1]Tables!N$3</f>
        <v>7.8200000000000006E-2</v>
      </c>
      <c r="AQ40">
        <f>[1]Tables!O$3</f>
        <v>0.51</v>
      </c>
      <c r="AR40">
        <f>[1]Tables!P$3</f>
        <v>0.22</v>
      </c>
      <c r="AS40">
        <f>[1]Tables!Q$3</f>
        <v>1.0999999999999999E-2</v>
      </c>
      <c r="AT40">
        <f t="shared" si="11"/>
        <v>0.34629247125189888</v>
      </c>
      <c r="AU40">
        <f t="shared" si="12"/>
        <v>0.74099999999999999</v>
      </c>
      <c r="AW40">
        <f>[1]Tables!R$3</f>
        <v>8.8999999999999999E-3</v>
      </c>
      <c r="AX40">
        <f>[1]Tables!S$3</f>
        <v>0.21759999999999999</v>
      </c>
      <c r="AY40">
        <f>[1]Tables!T$3</f>
        <v>0</v>
      </c>
      <c r="AZ40">
        <f t="shared" si="13"/>
        <v>3.710503480980698E-2</v>
      </c>
      <c r="BA40">
        <f t="shared" si="14"/>
        <v>0.21759999999999999</v>
      </c>
    </row>
    <row r="41" spans="1:53" x14ac:dyDescent="0.2">
      <c r="A41" s="80">
        <v>37653</v>
      </c>
      <c r="B41" s="81">
        <f>+[1]Listen!C37</f>
        <v>3.94</v>
      </c>
      <c r="C41" s="10"/>
      <c r="D41" s="100">
        <f t="shared" si="1"/>
        <v>1.2</v>
      </c>
      <c r="E41" s="86">
        <f>+[1]TETCO_TRANSCO!E41</f>
        <v>1.1499999999999999</v>
      </c>
      <c r="F41" s="84">
        <f>+[1]TETCO_TRANSCO!F41</f>
        <v>0.05</v>
      </c>
      <c r="G41" s="81">
        <f t="shared" si="2"/>
        <v>1.47</v>
      </c>
      <c r="H41" s="85">
        <f t="shared" si="3"/>
        <v>1.1499999999999999</v>
      </c>
      <c r="I41" s="86">
        <f t="shared" si="19"/>
        <v>0.32</v>
      </c>
      <c r="J41" s="100">
        <f t="shared" si="4"/>
        <v>1.52</v>
      </c>
      <c r="K41" s="86">
        <f t="shared" si="17"/>
        <v>1.47</v>
      </c>
      <c r="L41" s="84">
        <f t="shared" si="18"/>
        <v>0.05</v>
      </c>
      <c r="M41" s="81">
        <f t="shared" si="6"/>
        <v>1.47</v>
      </c>
      <c r="N41" s="85">
        <f t="shared" si="15"/>
        <v>1.1499999999999999</v>
      </c>
      <c r="O41" s="86">
        <f t="shared" si="20"/>
        <v>0.32</v>
      </c>
      <c r="P41" s="86" t="s">
        <v>39</v>
      </c>
      <c r="Q41" s="84">
        <f t="shared" si="16"/>
        <v>0.27</v>
      </c>
      <c r="AA41">
        <f>[1]Tables!E$4</f>
        <v>-0.05</v>
      </c>
      <c r="AB41">
        <f>[1]Tables!F$4</f>
        <v>6.9900000000000004E-2</v>
      </c>
      <c r="AC41">
        <f>[1]Tables!G$4</f>
        <v>0.41</v>
      </c>
      <c r="AD41">
        <f>[1]Tables!H$4</f>
        <v>0.185</v>
      </c>
      <c r="AE41">
        <f>[1]Tables!I$4</f>
        <v>1.0999999999999999E-2</v>
      </c>
      <c r="AF41">
        <f t="shared" si="21"/>
        <v>0.29234598430276337</v>
      </c>
      <c r="AG41">
        <f t="shared" si="8"/>
        <v>0.60599999999999998</v>
      </c>
      <c r="AI41">
        <f>[1]Tables!J$4</f>
        <v>1.2800000000000001E-2</v>
      </c>
      <c r="AJ41">
        <f>[1]Tables!K$4</f>
        <v>0.18479999999999999</v>
      </c>
      <c r="AK41">
        <f>[1]Tables!L$4</f>
        <v>0</v>
      </c>
      <c r="AL41">
        <f t="shared" si="9"/>
        <v>5.1734197730956222E-2</v>
      </c>
      <c r="AM41">
        <f t="shared" si="10"/>
        <v>0.18479999999999999</v>
      </c>
      <c r="AO41">
        <f>[1]Tables!M$4</f>
        <v>-0.05</v>
      </c>
      <c r="AP41">
        <f>[1]Tables!N$4</f>
        <v>7.8200000000000006E-2</v>
      </c>
      <c r="AQ41">
        <f>[1]Tables!O$4</f>
        <v>0.51</v>
      </c>
      <c r="AR41">
        <f>[1]Tables!P$4</f>
        <v>0.22</v>
      </c>
      <c r="AS41">
        <f>[1]Tables!Q$4</f>
        <v>1.0999999999999999E-2</v>
      </c>
      <c r="AT41">
        <f t="shared" si="11"/>
        <v>0.33000433933608209</v>
      </c>
      <c r="AU41">
        <f t="shared" si="12"/>
        <v>0.74099999999999999</v>
      </c>
      <c r="AW41">
        <f>[1]Tables!R$4</f>
        <v>8.8999999999999999E-3</v>
      </c>
      <c r="AX41">
        <f>[1]Tables!S$4</f>
        <v>0.21759999999999999</v>
      </c>
      <c r="AY41">
        <f>[1]Tables!T$4</f>
        <v>0</v>
      </c>
      <c r="AZ41">
        <f t="shared" si="13"/>
        <v>3.5380889920290759E-2</v>
      </c>
      <c r="BA41">
        <f t="shared" si="14"/>
        <v>0.21759999999999999</v>
      </c>
    </row>
    <row r="42" spans="1:53" x14ac:dyDescent="0.2">
      <c r="A42" s="80">
        <v>37681</v>
      </c>
      <c r="B42" s="81">
        <f>+[1]Listen!C38</f>
        <v>3.8690000000000002</v>
      </c>
      <c r="C42" s="10"/>
      <c r="D42" s="100">
        <f t="shared" si="1"/>
        <v>0.70000000000000007</v>
      </c>
      <c r="E42" s="86">
        <f>+[1]TETCO_TRANSCO!E42</f>
        <v>0.65</v>
      </c>
      <c r="F42" s="84">
        <f>+[1]TETCO_TRANSCO!F42</f>
        <v>0.05</v>
      </c>
      <c r="G42" s="81">
        <f t="shared" si="2"/>
        <v>0.8</v>
      </c>
      <c r="H42" s="85">
        <f t="shared" si="3"/>
        <v>0.65</v>
      </c>
      <c r="I42" s="86">
        <f t="shared" si="19"/>
        <v>0.15000000000000002</v>
      </c>
      <c r="J42" s="100">
        <f t="shared" si="4"/>
        <v>1.02</v>
      </c>
      <c r="K42" s="86">
        <f t="shared" si="17"/>
        <v>0.97</v>
      </c>
      <c r="L42" s="84">
        <f t="shared" si="18"/>
        <v>0.05</v>
      </c>
      <c r="M42" s="81">
        <f t="shared" si="6"/>
        <v>0.8</v>
      </c>
      <c r="N42" s="85">
        <f t="shared" si="15"/>
        <v>0.65</v>
      </c>
      <c r="O42" s="86">
        <f t="shared" si="20"/>
        <v>0.15000000000000002</v>
      </c>
      <c r="P42" s="86" t="s">
        <v>39</v>
      </c>
      <c r="Q42" s="84">
        <f t="shared" si="16"/>
        <v>0.1</v>
      </c>
      <c r="AA42">
        <f>[1]Tables!E$5</f>
        <v>-0.05</v>
      </c>
      <c r="AB42">
        <f>[1]Tables!F$5</f>
        <v>6.9900000000000004E-2</v>
      </c>
      <c r="AC42">
        <f>[1]Tables!G$5</f>
        <v>0.41</v>
      </c>
      <c r="AD42">
        <f>[1]Tables!H$5</f>
        <v>0.185</v>
      </c>
      <c r="AE42">
        <f>[1]Tables!I$5</f>
        <v>1.0999999999999999E-2</v>
      </c>
      <c r="AF42">
        <f t="shared" si="21"/>
        <v>0.28701010644016778</v>
      </c>
      <c r="AG42">
        <f t="shared" si="8"/>
        <v>0.60599999999999998</v>
      </c>
      <c r="AI42">
        <f>[1]Tables!J$5</f>
        <v>1.2800000000000001E-2</v>
      </c>
      <c r="AJ42">
        <f>[1]Tables!K$5</f>
        <v>0.18479999999999999</v>
      </c>
      <c r="AK42">
        <f>[1]Tables!L$5</f>
        <v>0</v>
      </c>
      <c r="AL42">
        <f t="shared" si="9"/>
        <v>5.0813614262561035E-2</v>
      </c>
      <c r="AM42">
        <f t="shared" si="10"/>
        <v>0.18479999999999999</v>
      </c>
      <c r="AO42">
        <f>[1]Tables!M$5</f>
        <v>-0.05</v>
      </c>
      <c r="AP42">
        <f>[1]Tables!N$5</f>
        <v>7.8200000000000006E-2</v>
      </c>
      <c r="AQ42">
        <f>[1]Tables!O$5</f>
        <v>0.51</v>
      </c>
      <c r="AR42">
        <f>[1]Tables!P$5</f>
        <v>0.22</v>
      </c>
      <c r="AS42">
        <f>[1]Tables!Q$5</f>
        <v>1.0999999999999999E-2</v>
      </c>
      <c r="AT42">
        <f t="shared" si="11"/>
        <v>0.32398112388804501</v>
      </c>
      <c r="AU42">
        <f t="shared" si="12"/>
        <v>0.74099999999999999</v>
      </c>
      <c r="AW42">
        <f>[1]Tables!R$5</f>
        <v>8.8999999999999999E-3</v>
      </c>
      <c r="AX42">
        <f>[1]Tables!S$5</f>
        <v>0.21759999999999999</v>
      </c>
      <c r="AY42">
        <f>[1]Tables!T$5</f>
        <v>0</v>
      </c>
      <c r="AZ42">
        <f t="shared" si="13"/>
        <v>3.4743315508021677E-2</v>
      </c>
      <c r="BA42">
        <f t="shared" si="14"/>
        <v>0.21759999999999999</v>
      </c>
    </row>
    <row r="43" spans="1:53" x14ac:dyDescent="0.2">
      <c r="A43" s="80">
        <v>37712</v>
      </c>
      <c r="B43" s="81">
        <f>+[1]Listen!C39</f>
        <v>3.6240000000000001</v>
      </c>
      <c r="C43" s="10"/>
      <c r="D43" s="101">
        <f t="shared" si="1"/>
        <v>0.45500000000000002</v>
      </c>
      <c r="E43" s="83">
        <f>+[1]TETCO_TRANSCO!E43</f>
        <v>0.435</v>
      </c>
      <c r="F43" s="88">
        <f>+[1]TETCO_TRANSCO!F43</f>
        <v>0.02</v>
      </c>
      <c r="G43" s="102">
        <f t="shared" si="2"/>
        <v>0.48499999999999999</v>
      </c>
      <c r="H43" s="82">
        <f t="shared" si="3"/>
        <v>0.435</v>
      </c>
      <c r="I43" s="83">
        <f t="shared" si="19"/>
        <v>0.05</v>
      </c>
      <c r="J43" s="101">
        <f t="shared" si="4"/>
        <v>0.77500000000000002</v>
      </c>
      <c r="K43" s="83">
        <f t="shared" si="17"/>
        <v>0.755</v>
      </c>
      <c r="L43" s="88">
        <f t="shared" si="18"/>
        <v>0.02</v>
      </c>
      <c r="M43" s="102">
        <f t="shared" si="6"/>
        <v>0.48499999999999999</v>
      </c>
      <c r="N43" s="82">
        <f t="shared" si="15"/>
        <v>0.435</v>
      </c>
      <c r="O43" s="83">
        <f t="shared" si="20"/>
        <v>0.05</v>
      </c>
      <c r="P43" s="83" t="s">
        <v>39</v>
      </c>
      <c r="Q43" s="88">
        <f t="shared" si="16"/>
        <v>0.03</v>
      </c>
      <c r="AA43">
        <f>[1]Tables!E$6</f>
        <v>-7.0000000000000007E-2</v>
      </c>
      <c r="AB43">
        <f>[1]Tables!F$6</f>
        <v>5.9700000000000003E-2</v>
      </c>
      <c r="AC43">
        <f>[1]Tables!G$6</f>
        <v>0.04</v>
      </c>
      <c r="AD43">
        <f>[1]Tables!H$6</f>
        <v>0.185</v>
      </c>
      <c r="AE43">
        <f>[1]Tables!I$6</f>
        <v>1.0999999999999999E-2</v>
      </c>
      <c r="AF43">
        <f t="shared" si="21"/>
        <v>0.22564479421461225</v>
      </c>
      <c r="AG43">
        <f t="shared" si="8"/>
        <v>0.23600000000000002</v>
      </c>
      <c r="AI43">
        <f>[1]Tables!J$6</f>
        <v>0</v>
      </c>
      <c r="AJ43">
        <f>[1]Tables!K$6</f>
        <v>0</v>
      </c>
      <c r="AK43">
        <f>[1]Tables!L$6</f>
        <v>0</v>
      </c>
      <c r="AL43">
        <f t="shared" si="9"/>
        <v>0</v>
      </c>
      <c r="AM43">
        <f t="shared" si="10"/>
        <v>0</v>
      </c>
      <c r="AO43">
        <f>[1]Tables!M$6</f>
        <v>-7.0000000000000007E-2</v>
      </c>
      <c r="AP43">
        <f>[1]Tables!N$6</f>
        <v>6.6699999999999995E-2</v>
      </c>
      <c r="AQ43">
        <f>[1]Tables!O$6</f>
        <v>0.04</v>
      </c>
      <c r="AR43">
        <f>[1]Tables!P$6</f>
        <v>0.22</v>
      </c>
      <c r="AS43">
        <f>[1]Tables!Q$6</f>
        <v>1.0999999999999999E-2</v>
      </c>
      <c r="AT43">
        <f t="shared" si="11"/>
        <v>0.25399314261223616</v>
      </c>
      <c r="AU43">
        <f t="shared" si="12"/>
        <v>0.27100000000000002</v>
      </c>
      <c r="AW43">
        <f>[1]Tables!R$6</f>
        <v>0</v>
      </c>
      <c r="AX43">
        <f>[1]Tables!S$6</f>
        <v>0</v>
      </c>
      <c r="AY43">
        <f>[1]Tables!T$6</f>
        <v>0</v>
      </c>
      <c r="AZ43">
        <f t="shared" si="13"/>
        <v>0</v>
      </c>
      <c r="BA43">
        <f t="shared" si="14"/>
        <v>0</v>
      </c>
    </row>
    <row r="44" spans="1:53" x14ac:dyDescent="0.2">
      <c r="A44" s="80">
        <v>37742</v>
      </c>
      <c r="B44" s="81">
        <f>+[1]Listen!C40</f>
        <v>3.5990000000000002</v>
      </c>
      <c r="C44" s="10"/>
      <c r="D44" s="100">
        <f t="shared" si="1"/>
        <v>0.40500000000000003</v>
      </c>
      <c r="E44" s="86">
        <f>+[1]TETCO_TRANSCO!E44</f>
        <v>0.38500000000000001</v>
      </c>
      <c r="F44" s="84">
        <f>+[1]TETCO_TRANSCO!F44</f>
        <v>0.02</v>
      </c>
      <c r="G44" s="81">
        <f t="shared" si="2"/>
        <v>0.435</v>
      </c>
      <c r="H44" s="85">
        <f t="shared" si="3"/>
        <v>0.38500000000000001</v>
      </c>
      <c r="I44" s="86">
        <f t="shared" si="19"/>
        <v>0.05</v>
      </c>
      <c r="J44" s="100">
        <f t="shared" si="4"/>
        <v>0.72500000000000009</v>
      </c>
      <c r="K44" s="86">
        <f t="shared" si="17"/>
        <v>0.70500000000000007</v>
      </c>
      <c r="L44" s="84">
        <f t="shared" si="18"/>
        <v>0.02</v>
      </c>
      <c r="M44" s="81">
        <f t="shared" si="6"/>
        <v>0.435</v>
      </c>
      <c r="N44" s="85">
        <f t="shared" si="15"/>
        <v>0.38500000000000001</v>
      </c>
      <c r="O44" s="86">
        <f t="shared" si="20"/>
        <v>0.05</v>
      </c>
      <c r="P44" s="86" t="s">
        <v>39</v>
      </c>
      <c r="Q44" s="84">
        <f t="shared" si="16"/>
        <v>0.03</v>
      </c>
      <c r="AA44">
        <f>[1]Tables!E$7</f>
        <v>-7.0000000000000007E-2</v>
      </c>
      <c r="AB44">
        <f>[1]Tables!F$7</f>
        <v>5.9700000000000003E-2</v>
      </c>
      <c r="AC44">
        <f>[1]Tables!G$7</f>
        <v>0.02</v>
      </c>
      <c r="AD44">
        <f>[1]Tables!H$7</f>
        <v>0.185</v>
      </c>
      <c r="AE44">
        <f>[1]Tables!I$7</f>
        <v>1.0999999999999999E-2</v>
      </c>
      <c r="AF44">
        <f t="shared" si="21"/>
        <v>0.2240575348293099</v>
      </c>
      <c r="AG44">
        <f t="shared" si="8"/>
        <v>0.216</v>
      </c>
      <c r="AI44">
        <f>[1]Tables!J$7</f>
        <v>0</v>
      </c>
      <c r="AJ44">
        <f>[1]Tables!K$7</f>
        <v>0</v>
      </c>
      <c r="AK44">
        <f>[1]Tables!L$7</f>
        <v>0</v>
      </c>
      <c r="AL44">
        <f t="shared" si="9"/>
        <v>0</v>
      </c>
      <c r="AM44">
        <f t="shared" si="10"/>
        <v>0</v>
      </c>
      <c r="AO44">
        <f>[1]Tables!M$7</f>
        <v>-7.0000000000000007E-2</v>
      </c>
      <c r="AP44">
        <f>[1]Tables!N$7</f>
        <v>6.6699999999999995E-2</v>
      </c>
      <c r="AQ44">
        <f>[1]Tables!O$7</f>
        <v>0.02</v>
      </c>
      <c r="AR44">
        <f>[1]Tables!P$7</f>
        <v>0.22</v>
      </c>
      <c r="AS44">
        <f>[1]Tables!Q$7</f>
        <v>1.0999999999999999E-2</v>
      </c>
      <c r="AT44">
        <f t="shared" si="11"/>
        <v>0.25220647165970211</v>
      </c>
      <c r="AU44">
        <f t="shared" si="12"/>
        <v>0.251</v>
      </c>
      <c r="AW44">
        <f>[1]Tables!R$7</f>
        <v>0</v>
      </c>
      <c r="AX44">
        <f>[1]Tables!S$7</f>
        <v>0</v>
      </c>
      <c r="AY44">
        <f>[1]Tables!T$7</f>
        <v>0</v>
      </c>
      <c r="AZ44">
        <f t="shared" si="13"/>
        <v>0</v>
      </c>
      <c r="BA44">
        <f t="shared" si="14"/>
        <v>0</v>
      </c>
    </row>
    <row r="45" spans="1:53" x14ac:dyDescent="0.2">
      <c r="A45" s="80">
        <v>37773</v>
      </c>
      <c r="B45" s="81">
        <f>+[1]Listen!C41</f>
        <v>3.59</v>
      </c>
      <c r="C45" s="10"/>
      <c r="D45" s="100">
        <f t="shared" si="1"/>
        <v>0.40500000000000003</v>
      </c>
      <c r="E45" s="86">
        <f>+[1]TETCO_TRANSCO!E45</f>
        <v>0.38500000000000001</v>
      </c>
      <c r="F45" s="84">
        <f>+[1]TETCO_TRANSCO!F45</f>
        <v>0.02</v>
      </c>
      <c r="G45" s="81">
        <f t="shared" si="2"/>
        <v>0.44500000000000001</v>
      </c>
      <c r="H45" s="85">
        <f t="shared" si="3"/>
        <v>0.38500000000000001</v>
      </c>
      <c r="I45" s="86">
        <f t="shared" si="19"/>
        <v>0.06</v>
      </c>
      <c r="J45" s="100">
        <f t="shared" si="4"/>
        <v>0.72500000000000009</v>
      </c>
      <c r="K45" s="86">
        <f t="shared" si="17"/>
        <v>0.70500000000000007</v>
      </c>
      <c r="L45" s="84">
        <f t="shared" si="18"/>
        <v>0.02</v>
      </c>
      <c r="M45" s="81">
        <f t="shared" si="6"/>
        <v>0.44500000000000001</v>
      </c>
      <c r="N45" s="85">
        <f t="shared" si="15"/>
        <v>0.38500000000000001</v>
      </c>
      <c r="O45" s="86">
        <f t="shared" si="20"/>
        <v>0.06</v>
      </c>
      <c r="P45" s="86" t="s">
        <v>39</v>
      </c>
      <c r="Q45" s="84">
        <f t="shared" si="16"/>
        <v>0.04</v>
      </c>
      <c r="AA45">
        <f>[1]Tables!E$8</f>
        <v>-7.0000000000000007E-2</v>
      </c>
      <c r="AB45">
        <f>[1]Tables!F$8</f>
        <v>5.9700000000000003E-2</v>
      </c>
      <c r="AC45">
        <f>[1]Tables!G$8</f>
        <v>0.02</v>
      </c>
      <c r="AD45">
        <f>[1]Tables!H$8</f>
        <v>0.185</v>
      </c>
      <c r="AE45">
        <f>[1]Tables!I$8</f>
        <v>1.0999999999999999E-2</v>
      </c>
      <c r="AF45">
        <f t="shared" si="21"/>
        <v>0.22348612145060098</v>
      </c>
      <c r="AG45">
        <f t="shared" si="8"/>
        <v>0.216</v>
      </c>
      <c r="AI45">
        <f>[1]Tables!J$8</f>
        <v>0</v>
      </c>
      <c r="AJ45">
        <f>[1]Tables!K$8</f>
        <v>0</v>
      </c>
      <c r="AK45">
        <f>[1]Tables!L$8</f>
        <v>0</v>
      </c>
      <c r="AL45">
        <f t="shared" si="9"/>
        <v>0</v>
      </c>
      <c r="AM45">
        <f t="shared" si="10"/>
        <v>0</v>
      </c>
      <c r="AO45">
        <f>[1]Tables!M$8</f>
        <v>-7.0000000000000007E-2</v>
      </c>
      <c r="AP45">
        <f>[1]Tables!N$8</f>
        <v>6.6699999999999995E-2</v>
      </c>
      <c r="AQ45">
        <f>[1]Tables!O$8</f>
        <v>0.02</v>
      </c>
      <c r="AR45">
        <f>[1]Tables!P$8</f>
        <v>0.22</v>
      </c>
      <c r="AS45">
        <f>[1]Tables!Q$8</f>
        <v>1.0999999999999999E-2</v>
      </c>
      <c r="AT45">
        <f t="shared" si="11"/>
        <v>0.25156327011678981</v>
      </c>
      <c r="AU45">
        <f t="shared" si="12"/>
        <v>0.251</v>
      </c>
      <c r="AW45">
        <f>[1]Tables!R$8</f>
        <v>0</v>
      </c>
      <c r="AX45">
        <f>[1]Tables!S$8</f>
        <v>0</v>
      </c>
      <c r="AY45">
        <f>[1]Tables!T$8</f>
        <v>0</v>
      </c>
      <c r="AZ45">
        <f t="shared" si="13"/>
        <v>0</v>
      </c>
      <c r="BA45">
        <f t="shared" si="14"/>
        <v>0</v>
      </c>
    </row>
    <row r="46" spans="1:53" x14ac:dyDescent="0.2">
      <c r="A46" s="80">
        <v>37803</v>
      </c>
      <c r="B46" s="81">
        <f>+[1]Listen!C42</f>
        <v>3.6859999999999999</v>
      </c>
      <c r="C46" s="10"/>
      <c r="D46" s="100">
        <f t="shared" si="1"/>
        <v>0.41750000000000004</v>
      </c>
      <c r="E46" s="86">
        <f>+[1]TETCO_TRANSCO!E46</f>
        <v>0.39750000000000002</v>
      </c>
      <c r="F46" s="84">
        <f>+[1]TETCO_TRANSCO!F46</f>
        <v>0.02</v>
      </c>
      <c r="G46" s="81">
        <f t="shared" si="2"/>
        <v>0.46750000000000003</v>
      </c>
      <c r="H46" s="85">
        <f t="shared" si="3"/>
        <v>0.39750000000000002</v>
      </c>
      <c r="I46" s="86">
        <f t="shared" si="19"/>
        <v>7.0000000000000007E-2</v>
      </c>
      <c r="J46" s="100">
        <f t="shared" si="4"/>
        <v>0.73750000000000004</v>
      </c>
      <c r="K46" s="86">
        <f t="shared" si="17"/>
        <v>0.71750000000000003</v>
      </c>
      <c r="L46" s="84">
        <f t="shared" si="18"/>
        <v>0.02</v>
      </c>
      <c r="M46" s="81">
        <f t="shared" si="6"/>
        <v>0.46750000000000003</v>
      </c>
      <c r="N46" s="85">
        <f t="shared" si="15"/>
        <v>0.39750000000000002</v>
      </c>
      <c r="O46" s="86">
        <f t="shared" si="20"/>
        <v>7.0000000000000007E-2</v>
      </c>
      <c r="P46" s="86" t="s">
        <v>39</v>
      </c>
      <c r="Q46" s="84">
        <f t="shared" si="16"/>
        <v>0.05</v>
      </c>
      <c r="AA46">
        <f>[1]Tables!E$9</f>
        <v>-7.0000000000000007E-2</v>
      </c>
      <c r="AB46">
        <f>[1]Tables!F$9</f>
        <v>5.9700000000000003E-2</v>
      </c>
      <c r="AC46">
        <f>[1]Tables!G$9</f>
        <v>0.02</v>
      </c>
      <c r="AD46">
        <f>[1]Tables!H$9</f>
        <v>0.185</v>
      </c>
      <c r="AE46">
        <f>[1]Tables!I$9</f>
        <v>1.0999999999999999E-2</v>
      </c>
      <c r="AF46">
        <f t="shared" si="21"/>
        <v>0.22958119749016248</v>
      </c>
      <c r="AG46">
        <f t="shared" si="8"/>
        <v>0.216</v>
      </c>
      <c r="AI46">
        <f>[1]Tables!J$9</f>
        <v>0</v>
      </c>
      <c r="AJ46">
        <f>[1]Tables!K$9</f>
        <v>0</v>
      </c>
      <c r="AK46">
        <f>[1]Tables!L$9</f>
        <v>0</v>
      </c>
      <c r="AL46">
        <f t="shared" si="9"/>
        <v>0</v>
      </c>
      <c r="AM46">
        <f t="shared" si="10"/>
        <v>0</v>
      </c>
      <c r="AO46">
        <f>[1]Tables!M$9</f>
        <v>-7.0000000000000007E-2</v>
      </c>
      <c r="AP46">
        <f>[1]Tables!N$9</f>
        <v>6.6699999999999995E-2</v>
      </c>
      <c r="AQ46">
        <f>[1]Tables!O$9</f>
        <v>0.02</v>
      </c>
      <c r="AR46">
        <f>[1]Tables!P$9</f>
        <v>0.22</v>
      </c>
      <c r="AS46">
        <f>[1]Tables!Q$9</f>
        <v>1.0999999999999999E-2</v>
      </c>
      <c r="AT46">
        <f t="shared" si="11"/>
        <v>0.25842408657452065</v>
      </c>
      <c r="AU46">
        <f t="shared" si="12"/>
        <v>0.251</v>
      </c>
      <c r="AW46">
        <f>[1]Tables!R$9</f>
        <v>0</v>
      </c>
      <c r="AX46">
        <f>[1]Tables!S$9</f>
        <v>0</v>
      </c>
      <c r="AY46">
        <f>[1]Tables!T$9</f>
        <v>0</v>
      </c>
      <c r="AZ46">
        <f t="shared" si="13"/>
        <v>0</v>
      </c>
      <c r="BA46">
        <f t="shared" si="14"/>
        <v>0</v>
      </c>
    </row>
    <row r="47" spans="1:53" x14ac:dyDescent="0.2">
      <c r="A47" s="80">
        <v>37834</v>
      </c>
      <c r="B47" s="81">
        <f>+[1]Listen!C43</f>
        <v>3.714</v>
      </c>
      <c r="C47" s="10"/>
      <c r="D47" s="100">
        <f t="shared" si="1"/>
        <v>0.42000000000000004</v>
      </c>
      <c r="E47" s="86">
        <f>+[1]TETCO_TRANSCO!E47</f>
        <v>0.4</v>
      </c>
      <c r="F47" s="84">
        <f>+[1]TETCO_TRANSCO!F47</f>
        <v>0.02</v>
      </c>
      <c r="G47" s="81">
        <f t="shared" si="2"/>
        <v>0.47000000000000003</v>
      </c>
      <c r="H47" s="85">
        <f t="shared" si="3"/>
        <v>0.4</v>
      </c>
      <c r="I47" s="86">
        <f t="shared" si="19"/>
        <v>7.0000000000000007E-2</v>
      </c>
      <c r="J47" s="100">
        <f t="shared" si="4"/>
        <v>0.74</v>
      </c>
      <c r="K47" s="86">
        <f t="shared" si="17"/>
        <v>0.72</v>
      </c>
      <c r="L47" s="84">
        <f t="shared" si="18"/>
        <v>0.02</v>
      </c>
      <c r="M47" s="81">
        <f t="shared" si="6"/>
        <v>0.47000000000000003</v>
      </c>
      <c r="N47" s="85">
        <f t="shared" si="15"/>
        <v>0.4</v>
      </c>
      <c r="O47" s="86">
        <f t="shared" si="20"/>
        <v>7.0000000000000007E-2</v>
      </c>
      <c r="P47" s="86" t="s">
        <v>39</v>
      </c>
      <c r="Q47" s="84">
        <f t="shared" si="16"/>
        <v>0.05</v>
      </c>
      <c r="AA47">
        <f>[1]Tables!E$10</f>
        <v>-7.0000000000000007E-2</v>
      </c>
      <c r="AB47">
        <f>[1]Tables!F$10</f>
        <v>5.9700000000000003E-2</v>
      </c>
      <c r="AC47">
        <f>[1]Tables!G$10</f>
        <v>0.02</v>
      </c>
      <c r="AD47">
        <f>[1]Tables!H$10</f>
        <v>0.185</v>
      </c>
      <c r="AE47">
        <f>[1]Tables!I$10</f>
        <v>1.0999999999999999E-2</v>
      </c>
      <c r="AF47">
        <f t="shared" si="21"/>
        <v>0.23135892800170144</v>
      </c>
      <c r="AG47">
        <f t="shared" si="8"/>
        <v>0.216</v>
      </c>
      <c r="AI47">
        <f>[1]Tables!J$10</f>
        <v>0</v>
      </c>
      <c r="AJ47">
        <f>[1]Tables!K$10</f>
        <v>0</v>
      </c>
      <c r="AK47">
        <f>[1]Tables!L$10</f>
        <v>0</v>
      </c>
      <c r="AL47">
        <f t="shared" si="9"/>
        <v>0</v>
      </c>
      <c r="AM47">
        <f t="shared" si="10"/>
        <v>0</v>
      </c>
      <c r="AO47">
        <f>[1]Tables!M$10</f>
        <v>-7.0000000000000007E-2</v>
      </c>
      <c r="AP47">
        <f>[1]Tables!N$10</f>
        <v>6.6699999999999995E-2</v>
      </c>
      <c r="AQ47">
        <f>[1]Tables!O$10</f>
        <v>0.02</v>
      </c>
      <c r="AR47">
        <f>[1]Tables!P$10</f>
        <v>0.22</v>
      </c>
      <c r="AS47">
        <f>[1]Tables!Q$10</f>
        <v>1.0999999999999999E-2</v>
      </c>
      <c r="AT47">
        <f t="shared" si="11"/>
        <v>0.26042515804135835</v>
      </c>
      <c r="AU47">
        <f t="shared" si="12"/>
        <v>0.251</v>
      </c>
      <c r="AW47">
        <f>[1]Tables!R$10</f>
        <v>0</v>
      </c>
      <c r="AX47">
        <f>[1]Tables!S$10</f>
        <v>0</v>
      </c>
      <c r="AY47">
        <f>[1]Tables!T$10</f>
        <v>0</v>
      </c>
      <c r="AZ47">
        <f t="shared" si="13"/>
        <v>0</v>
      </c>
      <c r="BA47">
        <f t="shared" si="14"/>
        <v>0</v>
      </c>
    </row>
    <row r="48" spans="1:53" x14ac:dyDescent="0.2">
      <c r="A48" s="80">
        <v>37865</v>
      </c>
      <c r="B48" s="81">
        <f>+[1]Listen!C44</f>
        <v>3.6480000000000001</v>
      </c>
      <c r="C48" s="10"/>
      <c r="D48" s="100">
        <f t="shared" si="1"/>
        <v>0.41750000000000004</v>
      </c>
      <c r="E48" s="86">
        <f>+[1]TETCO_TRANSCO!E48</f>
        <v>0.39750000000000002</v>
      </c>
      <c r="F48" s="84">
        <f>+[1]TETCO_TRANSCO!F48</f>
        <v>0.02</v>
      </c>
      <c r="G48" s="81">
        <f t="shared" si="2"/>
        <v>0.44750000000000001</v>
      </c>
      <c r="H48" s="85">
        <f t="shared" si="3"/>
        <v>0.39750000000000002</v>
      </c>
      <c r="I48" s="86">
        <f t="shared" si="19"/>
        <v>0.05</v>
      </c>
      <c r="J48" s="100">
        <f t="shared" si="4"/>
        <v>0.73750000000000004</v>
      </c>
      <c r="K48" s="86">
        <f t="shared" si="17"/>
        <v>0.71750000000000003</v>
      </c>
      <c r="L48" s="84">
        <f t="shared" si="18"/>
        <v>0.02</v>
      </c>
      <c r="M48" s="81">
        <f t="shared" si="6"/>
        <v>0.44750000000000001</v>
      </c>
      <c r="N48" s="85">
        <f t="shared" si="15"/>
        <v>0.39750000000000002</v>
      </c>
      <c r="O48" s="86">
        <f t="shared" si="20"/>
        <v>0.05</v>
      </c>
      <c r="P48" s="86" t="s">
        <v>39</v>
      </c>
      <c r="Q48" s="84">
        <f t="shared" si="16"/>
        <v>0.03</v>
      </c>
      <c r="AA48">
        <f>[1]Tables!E$11</f>
        <v>-7.0000000000000007E-2</v>
      </c>
      <c r="AB48">
        <f>[1]Tables!F$11</f>
        <v>5.9700000000000003E-2</v>
      </c>
      <c r="AC48">
        <f>[1]Tables!G$11</f>
        <v>0.02</v>
      </c>
      <c r="AD48">
        <f>[1]Tables!H$11</f>
        <v>0.185</v>
      </c>
      <c r="AE48">
        <f>[1]Tables!I$11</f>
        <v>1.0999999999999999E-2</v>
      </c>
      <c r="AF48">
        <f t="shared" si="21"/>
        <v>0.22716856322450285</v>
      </c>
      <c r="AG48">
        <f t="shared" si="8"/>
        <v>0.216</v>
      </c>
      <c r="AI48">
        <f>[1]Tables!J$11</f>
        <v>0</v>
      </c>
      <c r="AJ48">
        <f>[1]Tables!K$11</f>
        <v>0</v>
      </c>
      <c r="AK48">
        <f>[1]Tables!L$11</f>
        <v>0</v>
      </c>
      <c r="AL48">
        <f t="shared" si="9"/>
        <v>0</v>
      </c>
      <c r="AM48">
        <f t="shared" si="10"/>
        <v>0</v>
      </c>
      <c r="AO48">
        <f>[1]Tables!M$11</f>
        <v>-7.0000000000000007E-2</v>
      </c>
      <c r="AP48">
        <f>[1]Tables!N$11</f>
        <v>6.6699999999999995E-2</v>
      </c>
      <c r="AQ48">
        <f>[1]Tables!O$11</f>
        <v>0.02</v>
      </c>
      <c r="AR48">
        <f>[1]Tables!P$11</f>
        <v>0.22</v>
      </c>
      <c r="AS48">
        <f>[1]Tables!Q$11</f>
        <v>1.0999999999999999E-2</v>
      </c>
      <c r="AT48">
        <f t="shared" si="11"/>
        <v>0.25570834672666853</v>
      </c>
      <c r="AU48">
        <f t="shared" si="12"/>
        <v>0.251</v>
      </c>
      <c r="AW48">
        <f>[1]Tables!R$11</f>
        <v>0</v>
      </c>
      <c r="AX48">
        <f>[1]Tables!S$11</f>
        <v>0</v>
      </c>
      <c r="AY48">
        <f>[1]Tables!T$11</f>
        <v>0</v>
      </c>
      <c r="AZ48">
        <f t="shared" si="13"/>
        <v>0</v>
      </c>
      <c r="BA48">
        <f t="shared" si="14"/>
        <v>0</v>
      </c>
    </row>
    <row r="49" spans="1:53" x14ac:dyDescent="0.2">
      <c r="A49" s="80">
        <v>37895</v>
      </c>
      <c r="B49" s="81">
        <f>+[1]Listen!C45</f>
        <v>3.6709999999999998</v>
      </c>
      <c r="C49" s="10"/>
      <c r="D49" s="100">
        <f t="shared" si="1"/>
        <v>0.42000000000000004</v>
      </c>
      <c r="E49" s="86">
        <f>+[1]TETCO_TRANSCO!E49</f>
        <v>0.4</v>
      </c>
      <c r="F49" s="84">
        <f>+[1]TETCO_TRANSCO!F49</f>
        <v>0.02</v>
      </c>
      <c r="G49" s="81">
        <f t="shared" si="2"/>
        <v>0.45</v>
      </c>
      <c r="H49" s="85">
        <f t="shared" si="3"/>
        <v>0.4</v>
      </c>
      <c r="I49" s="86">
        <f t="shared" si="19"/>
        <v>0.05</v>
      </c>
      <c r="J49" s="100">
        <f t="shared" si="4"/>
        <v>0.74</v>
      </c>
      <c r="K49" s="86">
        <f t="shared" si="17"/>
        <v>0.72</v>
      </c>
      <c r="L49" s="84">
        <f t="shared" si="18"/>
        <v>0.02</v>
      </c>
      <c r="M49" s="81">
        <f t="shared" si="6"/>
        <v>0.45</v>
      </c>
      <c r="N49" s="85">
        <f t="shared" si="15"/>
        <v>0.4</v>
      </c>
      <c r="O49" s="86">
        <f t="shared" si="20"/>
        <v>0.05</v>
      </c>
      <c r="P49" s="86" t="s">
        <v>39</v>
      </c>
      <c r="Q49" s="84">
        <f t="shared" si="16"/>
        <v>0.03</v>
      </c>
      <c r="AA49">
        <f>[1]Tables!E$12</f>
        <v>-7.0000000000000007E-2</v>
      </c>
      <c r="AB49">
        <f>[1]Tables!F$12</f>
        <v>5.9700000000000003E-2</v>
      </c>
      <c r="AC49">
        <f>[1]Tables!G$12</f>
        <v>0.04</v>
      </c>
      <c r="AD49">
        <f>[1]Tables!H$12</f>
        <v>0.185</v>
      </c>
      <c r="AE49">
        <f>[1]Tables!I$12</f>
        <v>1.0999999999999999E-2</v>
      </c>
      <c r="AF49">
        <f t="shared" si="21"/>
        <v>0.22862884185898125</v>
      </c>
      <c r="AG49">
        <f t="shared" si="8"/>
        <v>0.23600000000000002</v>
      </c>
      <c r="AI49">
        <f>[1]Tables!J$12</f>
        <v>0</v>
      </c>
      <c r="AJ49">
        <f>[1]Tables!K$12</f>
        <v>0</v>
      </c>
      <c r="AK49">
        <f>[1]Tables!L$12</f>
        <v>0</v>
      </c>
      <c r="AL49">
        <f t="shared" si="9"/>
        <v>0</v>
      </c>
      <c r="AM49">
        <f t="shared" si="10"/>
        <v>0</v>
      </c>
      <c r="AO49">
        <f>[1]Tables!M$12</f>
        <v>-7.0000000000000007E-2</v>
      </c>
      <c r="AP49">
        <f>[1]Tables!N$12</f>
        <v>6.6699999999999995E-2</v>
      </c>
      <c r="AQ49">
        <f>[1]Tables!O$12</f>
        <v>0.04</v>
      </c>
      <c r="AR49">
        <f>[1]Tables!P$12</f>
        <v>0.22</v>
      </c>
      <c r="AS49">
        <f>[1]Tables!Q$12</f>
        <v>1.0999999999999999E-2</v>
      </c>
      <c r="AT49">
        <f t="shared" si="11"/>
        <v>0.25735208400300014</v>
      </c>
      <c r="AU49">
        <f t="shared" si="12"/>
        <v>0.27100000000000002</v>
      </c>
      <c r="AW49">
        <f>[1]Tables!R$12</f>
        <v>0</v>
      </c>
      <c r="AX49">
        <f>[1]Tables!S$12</f>
        <v>0</v>
      </c>
      <c r="AY49">
        <f>[1]Tables!T$12</f>
        <v>0</v>
      </c>
      <c r="AZ49">
        <f t="shared" si="13"/>
        <v>0</v>
      </c>
      <c r="BA49">
        <f t="shared" si="14"/>
        <v>0</v>
      </c>
    </row>
    <row r="50" spans="1:53" x14ac:dyDescent="0.2">
      <c r="A50" s="80">
        <v>37926</v>
      </c>
      <c r="B50" s="81">
        <f>+[1]Listen!C46</f>
        <v>3.8860000000000001</v>
      </c>
      <c r="C50" s="10"/>
      <c r="D50" s="101">
        <f t="shared" si="1"/>
        <v>0.60000000000000009</v>
      </c>
      <c r="E50" s="83">
        <f>+[1]TETCO_TRANSCO!E50</f>
        <v>0.55000000000000004</v>
      </c>
      <c r="F50" s="88">
        <f>+[1]TETCO_TRANSCO!F50</f>
        <v>0.05</v>
      </c>
      <c r="G50" s="102">
        <f t="shared" si="2"/>
        <v>0.69000000000000006</v>
      </c>
      <c r="H50" s="82">
        <f t="shared" si="3"/>
        <v>0.55000000000000004</v>
      </c>
      <c r="I50" s="83">
        <f t="shared" si="19"/>
        <v>0.14000000000000001</v>
      </c>
      <c r="J50" s="101">
        <f t="shared" si="4"/>
        <v>0.92000000000000015</v>
      </c>
      <c r="K50" s="83">
        <f t="shared" ref="K50:K81" si="22">E50+0.32</f>
        <v>0.87000000000000011</v>
      </c>
      <c r="L50" s="88">
        <f t="shared" si="18"/>
        <v>0.05</v>
      </c>
      <c r="M50" s="102">
        <f t="shared" si="6"/>
        <v>0.69000000000000006</v>
      </c>
      <c r="N50" s="82">
        <f t="shared" si="15"/>
        <v>0.55000000000000004</v>
      </c>
      <c r="O50" s="83">
        <f t="shared" si="20"/>
        <v>0.14000000000000001</v>
      </c>
      <c r="P50" s="83" t="s">
        <v>39</v>
      </c>
      <c r="Q50" s="88">
        <f t="shared" si="16"/>
        <v>0.09</v>
      </c>
      <c r="AA50">
        <f>[1]Tables!E$13</f>
        <v>-7.0000000000000007E-2</v>
      </c>
      <c r="AB50">
        <f>[1]Tables!F$13</f>
        <v>6.9900000000000004E-2</v>
      </c>
      <c r="AC50">
        <f>[1]Tables!G$13</f>
        <v>0.41</v>
      </c>
      <c r="AD50">
        <f>[1]Tables!H$13</f>
        <v>0.185</v>
      </c>
      <c r="AE50">
        <f>[1]Tables!I$13</f>
        <v>1.0999999999999999E-2</v>
      </c>
      <c r="AF50">
        <f t="shared" si="21"/>
        <v>0.28678464681217042</v>
      </c>
      <c r="AG50">
        <f t="shared" si="8"/>
        <v>0.60599999999999998</v>
      </c>
      <c r="AI50">
        <f>[1]Tables!J$13</f>
        <v>1.2800000000000001E-2</v>
      </c>
      <c r="AJ50">
        <f>[1]Tables!K$13</f>
        <v>0.18479999999999999</v>
      </c>
      <c r="AK50">
        <f>[1]Tables!L$13</f>
        <v>0</v>
      </c>
      <c r="AL50">
        <f t="shared" si="9"/>
        <v>5.1034035656402299E-2</v>
      </c>
      <c r="AM50">
        <f t="shared" si="10"/>
        <v>0.18479999999999999</v>
      </c>
      <c r="AO50">
        <f>[1]Tables!M$13</f>
        <v>-0.05</v>
      </c>
      <c r="AP50">
        <f>[1]Tables!N$13</f>
        <v>7.8200000000000006E-2</v>
      </c>
      <c r="AQ50">
        <f>[1]Tables!O$13</f>
        <v>0.51</v>
      </c>
      <c r="AR50">
        <f>[1]Tables!P$13</f>
        <v>0.22</v>
      </c>
      <c r="AS50">
        <f>[1]Tables!Q$13</f>
        <v>1.0999999999999999E-2</v>
      </c>
      <c r="AT50">
        <f t="shared" si="11"/>
        <v>0.32542330223475791</v>
      </c>
      <c r="AU50">
        <f t="shared" si="12"/>
        <v>0.74099999999999999</v>
      </c>
      <c r="AW50">
        <f>[1]Tables!R$13</f>
        <v>8.8999999999999999E-3</v>
      </c>
      <c r="AX50">
        <f>[1]Tables!S$13</f>
        <v>0.21759999999999999</v>
      </c>
      <c r="AY50">
        <f>[1]Tables!T$13</f>
        <v>0</v>
      </c>
      <c r="AZ50">
        <f t="shared" si="13"/>
        <v>3.489597417011403E-2</v>
      </c>
      <c r="BA50">
        <f t="shared" si="14"/>
        <v>0.21759999999999999</v>
      </c>
    </row>
    <row r="51" spans="1:53" x14ac:dyDescent="0.2">
      <c r="A51" s="80">
        <v>37956</v>
      </c>
      <c r="B51" s="81">
        <f>+[1]Listen!C47</f>
        <v>4.0259999999999998</v>
      </c>
      <c r="C51" s="10"/>
      <c r="D51" s="100">
        <f t="shared" si="1"/>
        <v>0.95000000000000007</v>
      </c>
      <c r="E51" s="86">
        <f>+[1]TETCO_TRANSCO!E51</f>
        <v>0.9</v>
      </c>
      <c r="F51" s="84">
        <f>+[1]TETCO_TRANSCO!F51</f>
        <v>0.05</v>
      </c>
      <c r="G51" s="81">
        <f t="shared" si="2"/>
        <v>1.19</v>
      </c>
      <c r="H51" s="85">
        <f t="shared" si="3"/>
        <v>0.9</v>
      </c>
      <c r="I51" s="86">
        <f t="shared" si="19"/>
        <v>0.28999999999999998</v>
      </c>
      <c r="J51" s="100">
        <f t="shared" si="4"/>
        <v>1.27</v>
      </c>
      <c r="K51" s="86">
        <f t="shared" si="22"/>
        <v>1.22</v>
      </c>
      <c r="L51" s="84">
        <f t="shared" si="18"/>
        <v>0.05</v>
      </c>
      <c r="M51" s="81">
        <f t="shared" si="6"/>
        <v>1.19</v>
      </c>
      <c r="N51" s="85">
        <f t="shared" si="15"/>
        <v>0.9</v>
      </c>
      <c r="O51" s="86">
        <f t="shared" si="20"/>
        <v>0.28999999999999998</v>
      </c>
      <c r="P51" s="86" t="s">
        <v>39</v>
      </c>
      <c r="Q51" s="84">
        <f t="shared" si="16"/>
        <v>0.24</v>
      </c>
      <c r="AA51">
        <f>[1]Tables!E$14</f>
        <v>-0.05</v>
      </c>
      <c r="AB51">
        <f>[1]Tables!F$14</f>
        <v>6.9900000000000004E-2</v>
      </c>
      <c r="AC51">
        <f>[1]Tables!G$14</f>
        <v>0.41</v>
      </c>
      <c r="AD51">
        <f>[1]Tables!H$14</f>
        <v>0.185</v>
      </c>
      <c r="AE51">
        <f>[1]Tables!I$14</f>
        <v>1.0999999999999999E-2</v>
      </c>
      <c r="AF51">
        <f t="shared" si="21"/>
        <v>0.29880916030534355</v>
      </c>
      <c r="AG51">
        <f t="shared" si="8"/>
        <v>0.60599999999999998</v>
      </c>
      <c r="AI51">
        <f>[1]Tables!J$14</f>
        <v>1.2800000000000001E-2</v>
      </c>
      <c r="AJ51">
        <f>[1]Tables!K$14</f>
        <v>0.18479999999999999</v>
      </c>
      <c r="AK51">
        <f>[1]Tables!L$14</f>
        <v>0</v>
      </c>
      <c r="AL51">
        <f t="shared" si="9"/>
        <v>5.2849270664506065E-2</v>
      </c>
      <c r="AM51">
        <f t="shared" si="10"/>
        <v>0.18479999999999999</v>
      </c>
      <c r="AO51">
        <f>[1]Tables!M$14</f>
        <v>-0.05</v>
      </c>
      <c r="AP51">
        <f>[1]Tables!N$14</f>
        <v>7.8200000000000006E-2</v>
      </c>
      <c r="AQ51">
        <f>[1]Tables!O$14</f>
        <v>0.51</v>
      </c>
      <c r="AR51">
        <f>[1]Tables!P$14</f>
        <v>0.22</v>
      </c>
      <c r="AS51">
        <f>[1]Tables!Q$14</f>
        <v>1.0999999999999999E-2</v>
      </c>
      <c r="AT51">
        <f t="shared" si="11"/>
        <v>0.33730006509004173</v>
      </c>
      <c r="AU51">
        <f t="shared" si="12"/>
        <v>0.74099999999999999</v>
      </c>
      <c r="AW51">
        <f>[1]Tables!R$14</f>
        <v>8.8999999999999999E-3</v>
      </c>
      <c r="AX51">
        <f>[1]Tables!S$14</f>
        <v>0.21759999999999999</v>
      </c>
      <c r="AY51">
        <f>[1]Tables!T$14</f>
        <v>0</v>
      </c>
      <c r="AZ51">
        <f t="shared" si="13"/>
        <v>3.6153163152053303E-2</v>
      </c>
      <c r="BA51">
        <f t="shared" si="14"/>
        <v>0.21759999999999999</v>
      </c>
    </row>
    <row r="52" spans="1:53" x14ac:dyDescent="0.2">
      <c r="A52" s="80">
        <v>37987</v>
      </c>
      <c r="B52" s="81">
        <f>+[1]Listen!C48</f>
        <v>3.93</v>
      </c>
      <c r="C52" s="10"/>
      <c r="D52" s="100">
        <f t="shared" si="1"/>
        <v>1.25</v>
      </c>
      <c r="E52" s="86">
        <f>+[1]TETCO_TRANSCO!E52</f>
        <v>1.2</v>
      </c>
      <c r="F52" s="84">
        <f>+[1]TETCO_TRANSCO!F52</f>
        <v>0.05</v>
      </c>
      <c r="G52" s="81">
        <f t="shared" si="2"/>
        <v>1.52</v>
      </c>
      <c r="H52" s="85">
        <f t="shared" si="3"/>
        <v>1.2</v>
      </c>
      <c r="I52" s="86">
        <f t="shared" si="19"/>
        <v>0.32</v>
      </c>
      <c r="J52" s="100">
        <f t="shared" si="4"/>
        <v>1.57</v>
      </c>
      <c r="K52" s="86">
        <f t="shared" si="22"/>
        <v>1.52</v>
      </c>
      <c r="L52" s="84">
        <f t="shared" si="18"/>
        <v>0.05</v>
      </c>
      <c r="M52" s="81">
        <f t="shared" si="6"/>
        <v>1.52</v>
      </c>
      <c r="N52" s="85">
        <f t="shared" si="15"/>
        <v>1.2</v>
      </c>
      <c r="O52" s="86">
        <f t="shared" si="20"/>
        <v>0.32</v>
      </c>
      <c r="P52" s="86" t="s">
        <v>39</v>
      </c>
      <c r="Q52" s="84">
        <f t="shared" si="16"/>
        <v>0.27</v>
      </c>
      <c r="AA52">
        <f>[1]Tables!E$3</f>
        <v>-0.05</v>
      </c>
      <c r="AB52">
        <f>[1]Tables!F$3</f>
        <v>6.9900000000000004E-2</v>
      </c>
      <c r="AC52">
        <f>[1]Tables!G$3</f>
        <v>0.41</v>
      </c>
      <c r="AD52">
        <f>[1]Tables!H$3</f>
        <v>0.185</v>
      </c>
      <c r="AE52">
        <f>[1]Tables!I$3</f>
        <v>1.0999999999999999E-2</v>
      </c>
      <c r="AF52">
        <f t="shared" si="21"/>
        <v>0.29159445220944002</v>
      </c>
      <c r="AG52">
        <f t="shared" si="8"/>
        <v>0.60599999999999998</v>
      </c>
      <c r="AI52">
        <f>[1]Tables!J$3</f>
        <v>1.2800000000000001E-2</v>
      </c>
      <c r="AJ52">
        <f>[1]Tables!K$3</f>
        <v>0.18479999999999999</v>
      </c>
      <c r="AK52">
        <f>[1]Tables!L$3</f>
        <v>0</v>
      </c>
      <c r="AL52">
        <f t="shared" si="9"/>
        <v>5.160453808752008E-2</v>
      </c>
      <c r="AM52">
        <f t="shared" si="10"/>
        <v>0.18479999999999999</v>
      </c>
      <c r="AO52">
        <f>[1]Tables!M$3</f>
        <v>-0.05</v>
      </c>
      <c r="AP52">
        <f>[1]Tables!N$3</f>
        <v>7.8200000000000006E-2</v>
      </c>
      <c r="AQ52">
        <f>[1]Tables!O$3</f>
        <v>0.51</v>
      </c>
      <c r="AR52">
        <f>[1]Tables!P$3</f>
        <v>0.22</v>
      </c>
      <c r="AS52">
        <f>[1]Tables!Q$3</f>
        <v>1.0999999999999999E-2</v>
      </c>
      <c r="AT52">
        <f t="shared" si="11"/>
        <v>0.32915599913213311</v>
      </c>
      <c r="AU52">
        <f t="shared" si="12"/>
        <v>0.74099999999999999</v>
      </c>
      <c r="AW52">
        <f>[1]Tables!R$3</f>
        <v>8.8999999999999999E-3</v>
      </c>
      <c r="AX52">
        <f>[1]Tables!S$3</f>
        <v>0.21759999999999999</v>
      </c>
      <c r="AY52">
        <f>[1]Tables!T$3</f>
        <v>0</v>
      </c>
      <c r="AZ52">
        <f t="shared" si="13"/>
        <v>3.529109070729497E-2</v>
      </c>
      <c r="BA52">
        <f t="shared" si="14"/>
        <v>0.21759999999999999</v>
      </c>
    </row>
    <row r="53" spans="1:53" x14ac:dyDescent="0.2">
      <c r="A53" s="80">
        <v>38018</v>
      </c>
      <c r="B53" s="81">
        <f>+[1]Listen!C49</f>
        <v>3.92</v>
      </c>
      <c r="C53" s="10"/>
      <c r="D53" s="100">
        <f t="shared" si="1"/>
        <v>1.25</v>
      </c>
      <c r="E53" s="86">
        <f>+[1]TETCO_TRANSCO!E53</f>
        <v>1.2</v>
      </c>
      <c r="F53" s="84">
        <f>+[1]TETCO_TRANSCO!F53</f>
        <v>0.05</v>
      </c>
      <c r="G53" s="81">
        <f t="shared" si="2"/>
        <v>1.52</v>
      </c>
      <c r="H53" s="85">
        <f t="shared" si="3"/>
        <v>1.2</v>
      </c>
      <c r="I53" s="86">
        <f t="shared" si="19"/>
        <v>0.32</v>
      </c>
      <c r="J53" s="100">
        <f t="shared" si="4"/>
        <v>1.57</v>
      </c>
      <c r="K53" s="86">
        <f t="shared" si="22"/>
        <v>1.52</v>
      </c>
      <c r="L53" s="84">
        <f t="shared" si="18"/>
        <v>0.05</v>
      </c>
      <c r="M53" s="81">
        <f t="shared" si="6"/>
        <v>1.52</v>
      </c>
      <c r="N53" s="85">
        <f t="shared" si="15"/>
        <v>1.2</v>
      </c>
      <c r="O53" s="86">
        <f t="shared" si="20"/>
        <v>0.32</v>
      </c>
      <c r="P53" s="86" t="s">
        <v>39</v>
      </c>
      <c r="Q53" s="84">
        <f t="shared" si="16"/>
        <v>0.27</v>
      </c>
      <c r="AA53">
        <f>[1]Tables!E$4</f>
        <v>-0.05</v>
      </c>
      <c r="AB53">
        <f>[1]Tables!F$4</f>
        <v>6.9900000000000004E-2</v>
      </c>
      <c r="AC53">
        <f>[1]Tables!G$4</f>
        <v>0.41</v>
      </c>
      <c r="AD53">
        <f>[1]Tables!H$4</f>
        <v>0.185</v>
      </c>
      <c r="AE53">
        <f>[1]Tables!I$4</f>
        <v>1.0999999999999999E-2</v>
      </c>
      <c r="AF53">
        <f t="shared" si="21"/>
        <v>0.29084292011611623</v>
      </c>
      <c r="AG53">
        <f t="shared" si="8"/>
        <v>0.60599999999999998</v>
      </c>
      <c r="AI53">
        <f>[1]Tables!J$4</f>
        <v>1.2800000000000001E-2</v>
      </c>
      <c r="AJ53">
        <f>[1]Tables!K$4</f>
        <v>0.18479999999999999</v>
      </c>
      <c r="AK53">
        <f>[1]Tables!L$4</f>
        <v>0</v>
      </c>
      <c r="AL53">
        <f t="shared" si="9"/>
        <v>5.1474878444084382E-2</v>
      </c>
      <c r="AM53">
        <f t="shared" si="10"/>
        <v>0.18479999999999999</v>
      </c>
      <c r="AO53">
        <f>[1]Tables!M$4</f>
        <v>-0.05</v>
      </c>
      <c r="AP53">
        <f>[1]Tables!N$4</f>
        <v>7.8200000000000006E-2</v>
      </c>
      <c r="AQ53">
        <f>[1]Tables!O$4</f>
        <v>0.51</v>
      </c>
      <c r="AR53">
        <f>[1]Tables!P$4</f>
        <v>0.22</v>
      </c>
      <c r="AS53">
        <f>[1]Tables!Q$4</f>
        <v>1.0999999999999999E-2</v>
      </c>
      <c r="AT53">
        <f t="shared" si="11"/>
        <v>0.32830765892818459</v>
      </c>
      <c r="AU53">
        <f t="shared" si="12"/>
        <v>0.74099999999999999</v>
      </c>
      <c r="AW53">
        <f>[1]Tables!R$4</f>
        <v>8.8999999999999999E-3</v>
      </c>
      <c r="AX53">
        <f>[1]Tables!S$4</f>
        <v>0.21759999999999999</v>
      </c>
      <c r="AY53">
        <f>[1]Tables!T$4</f>
        <v>0</v>
      </c>
      <c r="AZ53">
        <f t="shared" si="13"/>
        <v>3.5201291494299181E-2</v>
      </c>
      <c r="BA53">
        <f t="shared" si="14"/>
        <v>0.21759999999999999</v>
      </c>
    </row>
    <row r="54" spans="1:53" x14ac:dyDescent="0.2">
      <c r="A54" s="80">
        <v>38047</v>
      </c>
      <c r="B54" s="81">
        <f>+[1]Listen!C50</f>
        <v>3.78</v>
      </c>
      <c r="C54" s="10"/>
      <c r="D54" s="100">
        <f t="shared" si="1"/>
        <v>0.70000000000000007</v>
      </c>
      <c r="E54" s="86">
        <f>+[1]TETCO_TRANSCO!E54</f>
        <v>0.65</v>
      </c>
      <c r="F54" s="84">
        <f>+[1]TETCO_TRANSCO!F54</f>
        <v>0.05</v>
      </c>
      <c r="G54" s="81">
        <f t="shared" si="2"/>
        <v>0.8</v>
      </c>
      <c r="H54" s="85">
        <f t="shared" si="3"/>
        <v>0.65</v>
      </c>
      <c r="I54" s="86">
        <f t="shared" si="19"/>
        <v>0.15000000000000002</v>
      </c>
      <c r="J54" s="100">
        <f t="shared" si="4"/>
        <v>1.02</v>
      </c>
      <c r="K54" s="86">
        <f t="shared" si="22"/>
        <v>0.97</v>
      </c>
      <c r="L54" s="84">
        <f t="shared" si="18"/>
        <v>0.05</v>
      </c>
      <c r="M54" s="81">
        <f t="shared" si="6"/>
        <v>0.8</v>
      </c>
      <c r="N54" s="85">
        <f t="shared" si="15"/>
        <v>0.65</v>
      </c>
      <c r="O54" s="86">
        <f t="shared" si="20"/>
        <v>0.15000000000000002</v>
      </c>
      <c r="P54" s="86" t="s">
        <v>39</v>
      </c>
      <c r="Q54" s="84">
        <f t="shared" si="16"/>
        <v>0.1</v>
      </c>
      <c r="AA54">
        <f>[1]Tables!E$5</f>
        <v>-0.05</v>
      </c>
      <c r="AB54">
        <f>[1]Tables!F$5</f>
        <v>6.9900000000000004E-2</v>
      </c>
      <c r="AC54">
        <f>[1]Tables!G$5</f>
        <v>0.41</v>
      </c>
      <c r="AD54">
        <f>[1]Tables!H$5</f>
        <v>0.185</v>
      </c>
      <c r="AE54">
        <f>[1]Tables!I$5</f>
        <v>1.0999999999999999E-2</v>
      </c>
      <c r="AF54">
        <f t="shared" si="21"/>
        <v>0.2803214708095898</v>
      </c>
      <c r="AG54">
        <f t="shared" si="8"/>
        <v>0.60599999999999998</v>
      </c>
      <c r="AI54">
        <f>[1]Tables!J$5</f>
        <v>1.2800000000000001E-2</v>
      </c>
      <c r="AJ54">
        <f>[1]Tables!K$5</f>
        <v>0.18479999999999999</v>
      </c>
      <c r="AK54">
        <f>[1]Tables!L$5</f>
        <v>0</v>
      </c>
      <c r="AL54">
        <f t="shared" si="9"/>
        <v>4.9659643435980616E-2</v>
      </c>
      <c r="AM54">
        <f t="shared" si="10"/>
        <v>0.18479999999999999</v>
      </c>
      <c r="AO54">
        <f>[1]Tables!M$5</f>
        <v>-0.05</v>
      </c>
      <c r="AP54">
        <f>[1]Tables!N$5</f>
        <v>7.8200000000000006E-2</v>
      </c>
      <c r="AQ54">
        <f>[1]Tables!O$5</f>
        <v>0.51</v>
      </c>
      <c r="AR54">
        <f>[1]Tables!P$5</f>
        <v>0.22</v>
      </c>
      <c r="AS54">
        <f>[1]Tables!Q$5</f>
        <v>1.0999999999999999E-2</v>
      </c>
      <c r="AT54">
        <f t="shared" si="11"/>
        <v>0.3164308960729012</v>
      </c>
      <c r="AU54">
        <f t="shared" si="12"/>
        <v>0.74099999999999999</v>
      </c>
      <c r="AW54">
        <f>[1]Tables!R$5</f>
        <v>8.8999999999999999E-3</v>
      </c>
      <c r="AX54">
        <f>[1]Tables!S$5</f>
        <v>0.21759999999999999</v>
      </c>
      <c r="AY54">
        <f>[1]Tables!T$5</f>
        <v>0</v>
      </c>
      <c r="AZ54">
        <f t="shared" si="13"/>
        <v>3.3944102512359908E-2</v>
      </c>
      <c r="BA54">
        <f t="shared" si="14"/>
        <v>0.21759999999999999</v>
      </c>
    </row>
    <row r="55" spans="1:53" x14ac:dyDescent="0.2">
      <c r="A55" s="80">
        <v>38078</v>
      </c>
      <c r="B55" s="81">
        <f>+[1]Listen!C51</f>
        <v>3.61</v>
      </c>
      <c r="C55" s="10"/>
      <c r="D55" s="101">
        <f t="shared" si="1"/>
        <v>0.45500000000000002</v>
      </c>
      <c r="E55" s="83">
        <f>+[1]TETCO_TRANSCO!E55</f>
        <v>0.435</v>
      </c>
      <c r="F55" s="88">
        <f>+[1]TETCO_TRANSCO!F55</f>
        <v>0.02</v>
      </c>
      <c r="G55" s="102">
        <f t="shared" si="2"/>
        <v>0.48499999999999999</v>
      </c>
      <c r="H55" s="82">
        <f t="shared" si="3"/>
        <v>0.435</v>
      </c>
      <c r="I55" s="83">
        <f t="shared" si="19"/>
        <v>0.05</v>
      </c>
      <c r="J55" s="101">
        <f t="shared" si="4"/>
        <v>0.77500000000000002</v>
      </c>
      <c r="K55" s="83">
        <f t="shared" si="22"/>
        <v>0.755</v>
      </c>
      <c r="L55" s="88">
        <f t="shared" si="18"/>
        <v>0.02</v>
      </c>
      <c r="M55" s="102">
        <f t="shared" si="6"/>
        <v>0.48499999999999999</v>
      </c>
      <c r="N55" s="82">
        <f t="shared" si="15"/>
        <v>0.435</v>
      </c>
      <c r="O55" s="83">
        <f t="shared" si="20"/>
        <v>0.05</v>
      </c>
      <c r="P55" s="83" t="s">
        <v>39</v>
      </c>
      <c r="Q55" s="88">
        <f t="shared" si="16"/>
        <v>0.03</v>
      </c>
      <c r="AA55">
        <f>[1]Tables!E$6</f>
        <v>-7.0000000000000007E-2</v>
      </c>
      <c r="AB55">
        <f>[1]Tables!F$6</f>
        <v>5.9700000000000003E-2</v>
      </c>
      <c r="AC55">
        <f>[1]Tables!G$6</f>
        <v>0.04</v>
      </c>
      <c r="AD55">
        <f>[1]Tables!H$6</f>
        <v>0.185</v>
      </c>
      <c r="AE55">
        <f>[1]Tables!I$6</f>
        <v>1.0999999999999999E-2</v>
      </c>
      <c r="AF55">
        <f t="shared" si="21"/>
        <v>0.22475592895884278</v>
      </c>
      <c r="AG55">
        <f t="shared" si="8"/>
        <v>0.23600000000000002</v>
      </c>
      <c r="AI55">
        <f>[1]Tables!J$6</f>
        <v>0</v>
      </c>
      <c r="AJ55">
        <f>[1]Tables!K$6</f>
        <v>0</v>
      </c>
      <c r="AK55">
        <f>[1]Tables!L$6</f>
        <v>0</v>
      </c>
      <c r="AL55">
        <f t="shared" si="9"/>
        <v>0</v>
      </c>
      <c r="AM55">
        <f t="shared" si="10"/>
        <v>0</v>
      </c>
      <c r="AO55">
        <f>[1]Tables!M$6</f>
        <v>-7.0000000000000007E-2</v>
      </c>
      <c r="AP55">
        <f>[1]Tables!N$6</f>
        <v>6.6699999999999995E-2</v>
      </c>
      <c r="AQ55">
        <f>[1]Tables!O$6</f>
        <v>0.04</v>
      </c>
      <c r="AR55">
        <f>[1]Tables!P$6</f>
        <v>0.22</v>
      </c>
      <c r="AS55">
        <f>[1]Tables!Q$6</f>
        <v>1.0999999999999999E-2</v>
      </c>
      <c r="AT55">
        <f t="shared" si="11"/>
        <v>0.25299260687881686</v>
      </c>
      <c r="AU55">
        <f t="shared" si="12"/>
        <v>0.27100000000000002</v>
      </c>
      <c r="AW55">
        <f>[1]Tables!R$6</f>
        <v>0</v>
      </c>
      <c r="AX55">
        <f>[1]Tables!S$6</f>
        <v>0</v>
      </c>
      <c r="AY55">
        <f>[1]Tables!T$6</f>
        <v>0</v>
      </c>
      <c r="AZ55">
        <f t="shared" si="13"/>
        <v>0</v>
      </c>
      <c r="BA55">
        <f t="shared" si="14"/>
        <v>0</v>
      </c>
    </row>
    <row r="56" spans="1:53" x14ac:dyDescent="0.2">
      <c r="A56" s="80">
        <v>38108</v>
      </c>
      <c r="B56" s="81">
        <f>+[1]Listen!C52</f>
        <v>3.6</v>
      </c>
      <c r="C56" s="10"/>
      <c r="D56" s="100">
        <f t="shared" si="1"/>
        <v>0.40500000000000003</v>
      </c>
      <c r="E56" s="86">
        <f>+[1]TETCO_TRANSCO!E56</f>
        <v>0.38500000000000001</v>
      </c>
      <c r="F56" s="84">
        <f>+[1]TETCO_TRANSCO!F56</f>
        <v>0.02</v>
      </c>
      <c r="G56" s="81">
        <f t="shared" si="2"/>
        <v>0.435</v>
      </c>
      <c r="H56" s="85">
        <f t="shared" si="3"/>
        <v>0.38500000000000001</v>
      </c>
      <c r="I56" s="86">
        <f t="shared" si="19"/>
        <v>0.05</v>
      </c>
      <c r="J56" s="100">
        <f t="shared" si="4"/>
        <v>0.72500000000000009</v>
      </c>
      <c r="K56" s="86">
        <f t="shared" si="22"/>
        <v>0.70500000000000007</v>
      </c>
      <c r="L56" s="84">
        <f t="shared" si="18"/>
        <v>0.02</v>
      </c>
      <c r="M56" s="81">
        <f t="shared" si="6"/>
        <v>0.435</v>
      </c>
      <c r="N56" s="85">
        <f t="shared" si="15"/>
        <v>0.38500000000000001</v>
      </c>
      <c r="O56" s="86">
        <f t="shared" si="20"/>
        <v>0.05</v>
      </c>
      <c r="P56" s="86" t="s">
        <v>39</v>
      </c>
      <c r="Q56" s="84">
        <f t="shared" si="16"/>
        <v>0.03</v>
      </c>
      <c r="AA56">
        <f>[1]Tables!E$7</f>
        <v>-7.0000000000000007E-2</v>
      </c>
      <c r="AB56">
        <f>[1]Tables!F$7</f>
        <v>5.9700000000000003E-2</v>
      </c>
      <c r="AC56">
        <f>[1]Tables!G$7</f>
        <v>0.02</v>
      </c>
      <c r="AD56">
        <f>[1]Tables!H$7</f>
        <v>0.185</v>
      </c>
      <c r="AE56">
        <f>[1]Tables!I$7</f>
        <v>1.0999999999999999E-2</v>
      </c>
      <c r="AF56">
        <f t="shared" si="21"/>
        <v>0.22412102520472166</v>
      </c>
      <c r="AG56">
        <f t="shared" si="8"/>
        <v>0.216</v>
      </c>
      <c r="AI56">
        <f>[1]Tables!J$7</f>
        <v>0</v>
      </c>
      <c r="AJ56">
        <f>[1]Tables!K$7</f>
        <v>0</v>
      </c>
      <c r="AK56">
        <f>[1]Tables!L$7</f>
        <v>0</v>
      </c>
      <c r="AL56">
        <f t="shared" si="9"/>
        <v>0</v>
      </c>
      <c r="AM56">
        <f t="shared" si="10"/>
        <v>0</v>
      </c>
      <c r="AO56">
        <f>[1]Tables!M$7</f>
        <v>-7.0000000000000007E-2</v>
      </c>
      <c r="AP56">
        <f>[1]Tables!N$7</f>
        <v>6.6699999999999995E-2</v>
      </c>
      <c r="AQ56">
        <f>[1]Tables!O$7</f>
        <v>0.02</v>
      </c>
      <c r="AR56">
        <f>[1]Tables!P$7</f>
        <v>0.22</v>
      </c>
      <c r="AS56">
        <f>[1]Tables!Q$7</f>
        <v>1.0999999999999999E-2</v>
      </c>
      <c r="AT56">
        <f t="shared" si="11"/>
        <v>0.25227793849780333</v>
      </c>
      <c r="AU56">
        <f t="shared" si="12"/>
        <v>0.251</v>
      </c>
      <c r="AW56">
        <f>[1]Tables!R$7</f>
        <v>0</v>
      </c>
      <c r="AX56">
        <f>[1]Tables!S$7</f>
        <v>0</v>
      </c>
      <c r="AY56">
        <f>[1]Tables!T$7</f>
        <v>0</v>
      </c>
      <c r="AZ56">
        <f t="shared" si="13"/>
        <v>0</v>
      </c>
      <c r="BA56">
        <f t="shared" si="14"/>
        <v>0</v>
      </c>
    </row>
    <row r="57" spans="1:53" x14ac:dyDescent="0.2">
      <c r="A57" s="80">
        <v>38139</v>
      </c>
      <c r="B57" s="81">
        <f>+[1]Listen!C53</f>
        <v>3.6360000000000001</v>
      </c>
      <c r="C57" s="10"/>
      <c r="D57" s="100">
        <f t="shared" si="1"/>
        <v>0.40500000000000003</v>
      </c>
      <c r="E57" s="86">
        <f>+[1]TETCO_TRANSCO!E57</f>
        <v>0.38500000000000001</v>
      </c>
      <c r="F57" s="84">
        <f>+[1]TETCO_TRANSCO!F57</f>
        <v>0.02</v>
      </c>
      <c r="G57" s="81">
        <f t="shared" si="2"/>
        <v>0.44500000000000001</v>
      </c>
      <c r="H57" s="85">
        <f t="shared" si="3"/>
        <v>0.38500000000000001</v>
      </c>
      <c r="I57" s="86">
        <f t="shared" si="19"/>
        <v>0.06</v>
      </c>
      <c r="J57" s="100">
        <f t="shared" si="4"/>
        <v>0.72500000000000009</v>
      </c>
      <c r="K57" s="86">
        <f t="shared" si="22"/>
        <v>0.70500000000000007</v>
      </c>
      <c r="L57" s="84">
        <f t="shared" si="18"/>
        <v>0.02</v>
      </c>
      <c r="M57" s="81">
        <f t="shared" si="6"/>
        <v>0.44500000000000001</v>
      </c>
      <c r="N57" s="85">
        <f t="shared" si="15"/>
        <v>0.38500000000000001</v>
      </c>
      <c r="O57" s="86">
        <f t="shared" si="20"/>
        <v>0.06</v>
      </c>
      <c r="P57" s="86" t="s">
        <v>39</v>
      </c>
      <c r="Q57" s="84">
        <f t="shared" si="16"/>
        <v>0.04</v>
      </c>
      <c r="AA57">
        <f>[1]Tables!E$8</f>
        <v>-7.0000000000000007E-2</v>
      </c>
      <c r="AB57">
        <f>[1]Tables!F$8</f>
        <v>5.9700000000000003E-2</v>
      </c>
      <c r="AC57">
        <f>[1]Tables!G$8</f>
        <v>0.02</v>
      </c>
      <c r="AD57">
        <f>[1]Tables!H$8</f>
        <v>0.185</v>
      </c>
      <c r="AE57">
        <f>[1]Tables!I$8</f>
        <v>1.0999999999999999E-2</v>
      </c>
      <c r="AF57">
        <f t="shared" si="21"/>
        <v>0.22640667871955733</v>
      </c>
      <c r="AG57">
        <f t="shared" si="8"/>
        <v>0.216</v>
      </c>
      <c r="AI57">
        <f>[1]Tables!J$8</f>
        <v>0</v>
      </c>
      <c r="AJ57">
        <f>[1]Tables!K$8</f>
        <v>0</v>
      </c>
      <c r="AK57">
        <f>[1]Tables!L$8</f>
        <v>0</v>
      </c>
      <c r="AL57">
        <f t="shared" si="9"/>
        <v>0</v>
      </c>
      <c r="AM57">
        <f t="shared" si="10"/>
        <v>0</v>
      </c>
      <c r="AO57">
        <f>[1]Tables!M$8</f>
        <v>-7.0000000000000007E-2</v>
      </c>
      <c r="AP57">
        <f>[1]Tables!N$8</f>
        <v>6.6699999999999995E-2</v>
      </c>
      <c r="AQ57">
        <f>[1]Tables!O$8</f>
        <v>0.02</v>
      </c>
      <c r="AR57">
        <f>[1]Tables!P$8</f>
        <v>0.22</v>
      </c>
      <c r="AS57">
        <f>[1]Tables!Q$8</f>
        <v>1.0999999999999999E-2</v>
      </c>
      <c r="AT57">
        <f t="shared" si="11"/>
        <v>0.25485074466945257</v>
      </c>
      <c r="AU57">
        <f t="shared" si="12"/>
        <v>0.251</v>
      </c>
      <c r="AW57">
        <f>[1]Tables!R$8</f>
        <v>0</v>
      </c>
      <c r="AX57">
        <f>[1]Tables!S$8</f>
        <v>0</v>
      </c>
      <c r="AY57">
        <f>[1]Tables!T$8</f>
        <v>0</v>
      </c>
      <c r="AZ57">
        <f t="shared" si="13"/>
        <v>0</v>
      </c>
      <c r="BA57">
        <f t="shared" si="14"/>
        <v>0</v>
      </c>
    </row>
    <row r="58" spans="1:53" x14ac:dyDescent="0.2">
      <c r="A58" s="80">
        <v>38169</v>
      </c>
      <c r="B58" s="81">
        <f>+[1]Listen!C54</f>
        <v>0</v>
      </c>
      <c r="C58" s="10"/>
      <c r="D58" s="100">
        <f t="shared" si="1"/>
        <v>0.41750000000000004</v>
      </c>
      <c r="E58" s="86">
        <f>+[1]TETCO_TRANSCO!E58</f>
        <v>0.39750000000000002</v>
      </c>
      <c r="F58" s="84">
        <f>+[1]TETCO_TRANSCO!F58</f>
        <v>0.02</v>
      </c>
      <c r="G58" s="81">
        <f t="shared" si="2"/>
        <v>0.46750000000000003</v>
      </c>
      <c r="H58" s="85">
        <f t="shared" si="3"/>
        <v>0.39750000000000002</v>
      </c>
      <c r="I58" s="86">
        <f t="shared" si="19"/>
        <v>7.0000000000000007E-2</v>
      </c>
      <c r="J58" s="100">
        <f t="shared" si="4"/>
        <v>0.73750000000000004</v>
      </c>
      <c r="K58" s="86">
        <f t="shared" si="22"/>
        <v>0.71750000000000003</v>
      </c>
      <c r="L58" s="84">
        <f t="shared" si="18"/>
        <v>0.02</v>
      </c>
      <c r="M58" s="81">
        <f t="shared" si="6"/>
        <v>0.46750000000000003</v>
      </c>
      <c r="N58" s="85">
        <f t="shared" si="15"/>
        <v>0.39750000000000002</v>
      </c>
      <c r="O58" s="86">
        <f t="shared" si="20"/>
        <v>7.0000000000000007E-2</v>
      </c>
      <c r="P58" s="86" t="s">
        <v>39</v>
      </c>
      <c r="Q58" s="84">
        <f t="shared" si="16"/>
        <v>0.05</v>
      </c>
      <c r="AA58">
        <f>[1]Tables!E$9</f>
        <v>-7.0000000000000007E-2</v>
      </c>
      <c r="AB58">
        <f>[1]Tables!F$9</f>
        <v>5.9700000000000003E-2</v>
      </c>
      <c r="AC58">
        <f>[1]Tables!G$9</f>
        <v>0.02</v>
      </c>
      <c r="AD58">
        <f>[1]Tables!H$9</f>
        <v>0.185</v>
      </c>
      <c r="AE58">
        <f>[1]Tables!I$9</f>
        <v>1.0999999999999999E-2</v>
      </c>
      <c r="AF58">
        <f t="shared" si="21"/>
        <v>-4.4443262788471799E-3</v>
      </c>
      <c r="AG58">
        <f t="shared" si="8"/>
        <v>0.216</v>
      </c>
      <c r="AI58">
        <f>[1]Tables!J$9</f>
        <v>0</v>
      </c>
      <c r="AJ58">
        <f>[1]Tables!K$9</f>
        <v>0</v>
      </c>
      <c r="AK58">
        <f>[1]Tables!L$9</f>
        <v>0</v>
      </c>
      <c r="AL58">
        <f t="shared" si="9"/>
        <v>0</v>
      </c>
      <c r="AM58">
        <f t="shared" si="10"/>
        <v>0</v>
      </c>
      <c r="AO58">
        <f>[1]Tables!M$9</f>
        <v>-7.0000000000000007E-2</v>
      </c>
      <c r="AP58">
        <f>[1]Tables!N$9</f>
        <v>6.6699999999999995E-2</v>
      </c>
      <c r="AQ58">
        <f>[1]Tables!O$9</f>
        <v>0.02</v>
      </c>
      <c r="AR58">
        <f>[1]Tables!P$9</f>
        <v>0.22</v>
      </c>
      <c r="AS58">
        <f>[1]Tables!Q$9</f>
        <v>1.0999999999999999E-2</v>
      </c>
      <c r="AT58">
        <f t="shared" si="11"/>
        <v>-5.0026786670952506E-3</v>
      </c>
      <c r="AU58">
        <f t="shared" si="12"/>
        <v>0.251</v>
      </c>
      <c r="AW58">
        <f>[1]Tables!R$9</f>
        <v>0</v>
      </c>
      <c r="AX58">
        <f>[1]Tables!S$9</f>
        <v>0</v>
      </c>
      <c r="AY58">
        <f>[1]Tables!T$9</f>
        <v>0</v>
      </c>
      <c r="AZ58">
        <f t="shared" si="13"/>
        <v>0</v>
      </c>
      <c r="BA58">
        <f t="shared" si="14"/>
        <v>0</v>
      </c>
    </row>
    <row r="59" spans="1:53" x14ac:dyDescent="0.2">
      <c r="A59" s="80">
        <v>38200</v>
      </c>
      <c r="B59" s="81">
        <f>+[1]Listen!C55</f>
        <v>0</v>
      </c>
      <c r="C59" s="10"/>
      <c r="D59" s="100">
        <f t="shared" si="1"/>
        <v>0.42000000000000004</v>
      </c>
      <c r="E59" s="86">
        <f>+[1]TETCO_TRANSCO!E59</f>
        <v>0.4</v>
      </c>
      <c r="F59" s="84">
        <f>+[1]TETCO_TRANSCO!F59</f>
        <v>0.02</v>
      </c>
      <c r="G59" s="81">
        <f t="shared" si="2"/>
        <v>0.47000000000000003</v>
      </c>
      <c r="H59" s="85">
        <f t="shared" si="3"/>
        <v>0.4</v>
      </c>
      <c r="I59" s="86">
        <f t="shared" si="19"/>
        <v>7.0000000000000007E-2</v>
      </c>
      <c r="J59" s="100">
        <f t="shared" si="4"/>
        <v>0.74</v>
      </c>
      <c r="K59" s="86">
        <f t="shared" si="22"/>
        <v>0.72</v>
      </c>
      <c r="L59" s="84">
        <f t="shared" si="18"/>
        <v>0.02</v>
      </c>
      <c r="M59" s="81">
        <f t="shared" si="6"/>
        <v>0.47000000000000003</v>
      </c>
      <c r="N59" s="85">
        <f t="shared" si="15"/>
        <v>0.4</v>
      </c>
      <c r="O59" s="86">
        <f t="shared" si="20"/>
        <v>7.0000000000000007E-2</v>
      </c>
      <c r="P59" s="86" t="s">
        <v>39</v>
      </c>
      <c r="Q59" s="84">
        <f t="shared" si="16"/>
        <v>0.05</v>
      </c>
      <c r="AA59">
        <f>[1]Tables!E$10</f>
        <v>-7.0000000000000007E-2</v>
      </c>
      <c r="AB59">
        <f>[1]Tables!F$10</f>
        <v>5.9700000000000003E-2</v>
      </c>
      <c r="AC59">
        <f>[1]Tables!G$10</f>
        <v>0.02</v>
      </c>
      <c r="AD59">
        <f>[1]Tables!H$10</f>
        <v>0.185</v>
      </c>
      <c r="AE59">
        <f>[1]Tables!I$10</f>
        <v>1.0999999999999999E-2</v>
      </c>
      <c r="AF59">
        <f t="shared" si="21"/>
        <v>-4.4443262788471799E-3</v>
      </c>
      <c r="AG59">
        <f t="shared" si="8"/>
        <v>0.216</v>
      </c>
      <c r="AI59">
        <f>[1]Tables!J$10</f>
        <v>0</v>
      </c>
      <c r="AJ59">
        <f>[1]Tables!K$10</f>
        <v>0</v>
      </c>
      <c r="AK59">
        <f>[1]Tables!L$10</f>
        <v>0</v>
      </c>
      <c r="AL59">
        <f t="shared" si="9"/>
        <v>0</v>
      </c>
      <c r="AM59">
        <f t="shared" si="10"/>
        <v>0</v>
      </c>
      <c r="AO59">
        <f>[1]Tables!M$10</f>
        <v>-7.0000000000000007E-2</v>
      </c>
      <c r="AP59">
        <f>[1]Tables!N$10</f>
        <v>6.6699999999999995E-2</v>
      </c>
      <c r="AQ59">
        <f>[1]Tables!O$10</f>
        <v>0.02</v>
      </c>
      <c r="AR59">
        <f>[1]Tables!P$10</f>
        <v>0.22</v>
      </c>
      <c r="AS59">
        <f>[1]Tables!Q$10</f>
        <v>1.0999999999999999E-2</v>
      </c>
      <c r="AT59">
        <f t="shared" si="11"/>
        <v>-5.0026786670952506E-3</v>
      </c>
      <c r="AU59">
        <f t="shared" si="12"/>
        <v>0.251</v>
      </c>
      <c r="AW59">
        <f>[1]Tables!R$10</f>
        <v>0</v>
      </c>
      <c r="AX59">
        <f>[1]Tables!S$10</f>
        <v>0</v>
      </c>
      <c r="AY59">
        <f>[1]Tables!T$10</f>
        <v>0</v>
      </c>
      <c r="AZ59">
        <f t="shared" si="13"/>
        <v>0</v>
      </c>
      <c r="BA59">
        <f t="shared" si="14"/>
        <v>0</v>
      </c>
    </row>
    <row r="60" spans="1:53" x14ac:dyDescent="0.2">
      <c r="A60" s="80">
        <v>38231</v>
      </c>
      <c r="B60" s="81">
        <f>+[1]Listen!C56</f>
        <v>0</v>
      </c>
      <c r="C60" s="10"/>
      <c r="D60" s="100">
        <f t="shared" si="1"/>
        <v>0.41750000000000004</v>
      </c>
      <c r="E60" s="86">
        <f>+[1]TETCO_TRANSCO!E60</f>
        <v>0.39750000000000002</v>
      </c>
      <c r="F60" s="84">
        <f>+[1]TETCO_TRANSCO!F60</f>
        <v>0.02</v>
      </c>
      <c r="G60" s="81">
        <f t="shared" si="2"/>
        <v>0.44750000000000001</v>
      </c>
      <c r="H60" s="85">
        <f t="shared" si="3"/>
        <v>0.39750000000000002</v>
      </c>
      <c r="I60" s="86">
        <f t="shared" si="19"/>
        <v>0.05</v>
      </c>
      <c r="J60" s="100">
        <f t="shared" si="4"/>
        <v>0.73750000000000004</v>
      </c>
      <c r="K60" s="86">
        <f t="shared" si="22"/>
        <v>0.71750000000000003</v>
      </c>
      <c r="L60" s="84">
        <f t="shared" si="18"/>
        <v>0.02</v>
      </c>
      <c r="M60" s="81">
        <f t="shared" si="6"/>
        <v>0.44750000000000001</v>
      </c>
      <c r="N60" s="85">
        <f t="shared" si="15"/>
        <v>0.39750000000000002</v>
      </c>
      <c r="O60" s="86">
        <f t="shared" si="20"/>
        <v>0.05</v>
      </c>
      <c r="P60" s="86" t="s">
        <v>39</v>
      </c>
      <c r="Q60" s="84">
        <f t="shared" si="16"/>
        <v>0.03</v>
      </c>
      <c r="AA60">
        <f>[1]Tables!E$11</f>
        <v>-7.0000000000000007E-2</v>
      </c>
      <c r="AB60">
        <f>[1]Tables!F$11</f>
        <v>5.9700000000000003E-2</v>
      </c>
      <c r="AC60">
        <f>[1]Tables!G$11</f>
        <v>0.02</v>
      </c>
      <c r="AD60">
        <f>[1]Tables!H$11</f>
        <v>0.185</v>
      </c>
      <c r="AE60">
        <f>[1]Tables!I$11</f>
        <v>1.0999999999999999E-2</v>
      </c>
      <c r="AF60">
        <f t="shared" si="21"/>
        <v>-4.4443262788471799E-3</v>
      </c>
      <c r="AG60">
        <f t="shared" si="8"/>
        <v>0.216</v>
      </c>
      <c r="AI60">
        <f>[1]Tables!J$11</f>
        <v>0</v>
      </c>
      <c r="AJ60">
        <f>[1]Tables!K$11</f>
        <v>0</v>
      </c>
      <c r="AK60">
        <f>[1]Tables!L$11</f>
        <v>0</v>
      </c>
      <c r="AL60">
        <f t="shared" si="9"/>
        <v>0</v>
      </c>
      <c r="AM60">
        <f t="shared" si="10"/>
        <v>0</v>
      </c>
      <c r="AO60">
        <f>[1]Tables!M$11</f>
        <v>-7.0000000000000007E-2</v>
      </c>
      <c r="AP60">
        <f>[1]Tables!N$11</f>
        <v>6.6699999999999995E-2</v>
      </c>
      <c r="AQ60">
        <f>[1]Tables!O$11</f>
        <v>0.02</v>
      </c>
      <c r="AR60">
        <f>[1]Tables!P$11</f>
        <v>0.22</v>
      </c>
      <c r="AS60">
        <f>[1]Tables!Q$11</f>
        <v>1.0999999999999999E-2</v>
      </c>
      <c r="AT60">
        <f t="shared" si="11"/>
        <v>-5.0026786670952506E-3</v>
      </c>
      <c r="AU60">
        <f t="shared" si="12"/>
        <v>0.251</v>
      </c>
      <c r="AW60">
        <f>[1]Tables!R$11</f>
        <v>0</v>
      </c>
      <c r="AX60">
        <f>[1]Tables!S$11</f>
        <v>0</v>
      </c>
      <c r="AY60">
        <f>[1]Tables!T$11</f>
        <v>0</v>
      </c>
      <c r="AZ60">
        <f t="shared" si="13"/>
        <v>0</v>
      </c>
      <c r="BA60">
        <f t="shared" si="14"/>
        <v>0</v>
      </c>
    </row>
    <row r="61" spans="1:53" x14ac:dyDescent="0.2">
      <c r="A61" s="80">
        <v>38261</v>
      </c>
      <c r="B61" s="81">
        <f>+[1]Listen!C57</f>
        <v>0</v>
      </c>
      <c r="C61" s="10"/>
      <c r="D61" s="100">
        <f t="shared" si="1"/>
        <v>0.42000000000000004</v>
      </c>
      <c r="E61" s="86">
        <f>+[1]TETCO_TRANSCO!E61</f>
        <v>0.4</v>
      </c>
      <c r="F61" s="84">
        <f>+[1]TETCO_TRANSCO!F61</f>
        <v>0.02</v>
      </c>
      <c r="G61" s="81">
        <f t="shared" si="2"/>
        <v>0.45</v>
      </c>
      <c r="H61" s="85">
        <f t="shared" si="3"/>
        <v>0.4</v>
      </c>
      <c r="I61" s="86">
        <f t="shared" si="19"/>
        <v>0.05</v>
      </c>
      <c r="J61" s="100">
        <f t="shared" si="4"/>
        <v>0.74</v>
      </c>
      <c r="K61" s="86">
        <f t="shared" si="22"/>
        <v>0.72</v>
      </c>
      <c r="L61" s="84">
        <f t="shared" si="18"/>
        <v>0.02</v>
      </c>
      <c r="M61" s="81">
        <f t="shared" si="6"/>
        <v>0.45</v>
      </c>
      <c r="N61" s="85">
        <f t="shared" si="15"/>
        <v>0.4</v>
      </c>
      <c r="O61" s="86">
        <f t="shared" si="20"/>
        <v>0.05</v>
      </c>
      <c r="P61" s="86" t="s">
        <v>39</v>
      </c>
      <c r="Q61" s="84">
        <f t="shared" si="16"/>
        <v>0.03</v>
      </c>
      <c r="AA61">
        <f>[1]Tables!E$12</f>
        <v>-7.0000000000000007E-2</v>
      </c>
      <c r="AB61">
        <f>[1]Tables!F$12</f>
        <v>5.9700000000000003E-2</v>
      </c>
      <c r="AC61">
        <f>[1]Tables!G$12</f>
        <v>0.04</v>
      </c>
      <c r="AD61">
        <f>[1]Tables!H$12</f>
        <v>0.185</v>
      </c>
      <c r="AE61">
        <f>[1]Tables!I$12</f>
        <v>1.0999999999999999E-2</v>
      </c>
      <c r="AF61">
        <f t="shared" si="21"/>
        <v>-4.4443262788471799E-3</v>
      </c>
      <c r="AG61">
        <f t="shared" si="8"/>
        <v>0.23600000000000002</v>
      </c>
      <c r="AI61">
        <f>[1]Tables!J$12</f>
        <v>0</v>
      </c>
      <c r="AJ61">
        <f>[1]Tables!K$12</f>
        <v>0</v>
      </c>
      <c r="AK61">
        <f>[1]Tables!L$12</f>
        <v>0</v>
      </c>
      <c r="AL61">
        <f t="shared" si="9"/>
        <v>0</v>
      </c>
      <c r="AM61">
        <f t="shared" si="10"/>
        <v>0</v>
      </c>
      <c r="AO61">
        <f>[1]Tables!M$12</f>
        <v>-7.0000000000000007E-2</v>
      </c>
      <c r="AP61">
        <f>[1]Tables!N$12</f>
        <v>6.6699999999999995E-2</v>
      </c>
      <c r="AQ61">
        <f>[1]Tables!O$12</f>
        <v>0.04</v>
      </c>
      <c r="AR61">
        <f>[1]Tables!P$12</f>
        <v>0.22</v>
      </c>
      <c r="AS61">
        <f>[1]Tables!Q$12</f>
        <v>1.0999999999999999E-2</v>
      </c>
      <c r="AT61">
        <f t="shared" si="11"/>
        <v>-5.0026786670952506E-3</v>
      </c>
      <c r="AU61">
        <f t="shared" si="12"/>
        <v>0.27100000000000002</v>
      </c>
      <c r="AW61">
        <f>[1]Tables!R$12</f>
        <v>0</v>
      </c>
      <c r="AX61">
        <f>[1]Tables!S$12</f>
        <v>0</v>
      </c>
      <c r="AY61">
        <f>[1]Tables!T$12</f>
        <v>0</v>
      </c>
      <c r="AZ61">
        <f t="shared" si="13"/>
        <v>0</v>
      </c>
      <c r="BA61">
        <f t="shared" si="14"/>
        <v>0</v>
      </c>
    </row>
    <row r="62" spans="1:53" x14ac:dyDescent="0.2">
      <c r="A62" s="80">
        <v>38292</v>
      </c>
      <c r="B62" s="81">
        <f>+[1]Listen!C58</f>
        <v>0</v>
      </c>
      <c r="C62" s="10"/>
      <c r="D62" s="101">
        <f t="shared" si="1"/>
        <v>0.60000000000000009</v>
      </c>
      <c r="E62" s="83">
        <f>+[1]TETCO_TRANSCO!E62</f>
        <v>0.55000000000000004</v>
      </c>
      <c r="F62" s="88">
        <f>+[1]TETCO_TRANSCO!F62</f>
        <v>0.05</v>
      </c>
      <c r="G62" s="102">
        <f t="shared" si="2"/>
        <v>0.69000000000000006</v>
      </c>
      <c r="H62" s="82">
        <f t="shared" si="3"/>
        <v>0.55000000000000004</v>
      </c>
      <c r="I62" s="83">
        <f t="shared" si="19"/>
        <v>0.14000000000000001</v>
      </c>
      <c r="J62" s="101">
        <f t="shared" si="4"/>
        <v>0.92000000000000015</v>
      </c>
      <c r="K62" s="83">
        <f t="shared" si="22"/>
        <v>0.87000000000000011</v>
      </c>
      <c r="L62" s="88">
        <f t="shared" si="18"/>
        <v>0.05</v>
      </c>
      <c r="M62" s="102">
        <f t="shared" si="6"/>
        <v>0.69000000000000006</v>
      </c>
      <c r="N62" s="82">
        <f t="shared" si="15"/>
        <v>0.55000000000000004</v>
      </c>
      <c r="O62" s="83">
        <f t="shared" si="20"/>
        <v>0.14000000000000001</v>
      </c>
      <c r="P62" s="83" t="s">
        <v>39</v>
      </c>
      <c r="Q62" s="88">
        <f t="shared" si="16"/>
        <v>0.09</v>
      </c>
      <c r="AA62">
        <f>[1]Tables!E$13</f>
        <v>-7.0000000000000007E-2</v>
      </c>
      <c r="AB62">
        <f>[1]Tables!F$13</f>
        <v>6.9900000000000004E-2</v>
      </c>
      <c r="AC62">
        <f>[1]Tables!G$13</f>
        <v>0.41</v>
      </c>
      <c r="AD62">
        <f>[1]Tables!H$13</f>
        <v>0.185</v>
      </c>
      <c r="AE62">
        <f>[1]Tables!I$13</f>
        <v>1.0999999999999999E-2</v>
      </c>
      <c r="AF62">
        <f t="shared" si="21"/>
        <v>-5.2607246532630908E-3</v>
      </c>
      <c r="AG62">
        <f t="shared" si="8"/>
        <v>0.60599999999999998</v>
      </c>
      <c r="AI62">
        <f>[1]Tables!J$13</f>
        <v>1.2800000000000001E-2</v>
      </c>
      <c r="AJ62">
        <f>[1]Tables!K$13</f>
        <v>0.18479999999999999</v>
      </c>
      <c r="AK62">
        <f>[1]Tables!L$13</f>
        <v>0</v>
      </c>
      <c r="AL62">
        <f t="shared" si="9"/>
        <v>6.4829821717990455E-4</v>
      </c>
      <c r="AM62">
        <f t="shared" si="10"/>
        <v>0.18479999999999999</v>
      </c>
      <c r="AO62">
        <f>[1]Tables!M$13</f>
        <v>-0.05</v>
      </c>
      <c r="AP62">
        <f>[1]Tables!N$13</f>
        <v>7.8200000000000006E-2</v>
      </c>
      <c r="AQ62">
        <f>[1]Tables!O$13</f>
        <v>0.51</v>
      </c>
      <c r="AR62">
        <f>[1]Tables!P$13</f>
        <v>0.22</v>
      </c>
      <c r="AS62">
        <f>[1]Tables!Q$13</f>
        <v>1.0999999999999999E-2</v>
      </c>
      <c r="AT62">
        <f t="shared" si="11"/>
        <v>-4.2417010197439847E-3</v>
      </c>
      <c r="AU62">
        <f t="shared" si="12"/>
        <v>0.74099999999999999</v>
      </c>
      <c r="AW62">
        <f>[1]Tables!R$13</f>
        <v>8.8999999999999999E-3</v>
      </c>
      <c r="AX62">
        <f>[1]Tables!S$13</f>
        <v>0.21759999999999999</v>
      </c>
      <c r="AY62">
        <f>[1]Tables!T$13</f>
        <v>0</v>
      </c>
      <c r="AZ62">
        <f t="shared" si="13"/>
        <v>0</v>
      </c>
      <c r="BA62">
        <f t="shared" si="14"/>
        <v>0.21759999999999999</v>
      </c>
    </row>
    <row r="63" spans="1:53" x14ac:dyDescent="0.2">
      <c r="A63" s="80">
        <v>38322</v>
      </c>
      <c r="B63" s="81">
        <f>+[1]Listen!C59</f>
        <v>0</v>
      </c>
      <c r="C63" s="10"/>
      <c r="D63" s="100">
        <f t="shared" si="1"/>
        <v>0.95000000000000007</v>
      </c>
      <c r="E63" s="86">
        <f>+[1]TETCO_TRANSCO!E63</f>
        <v>0.9</v>
      </c>
      <c r="F63" s="84">
        <f>+[1]TETCO_TRANSCO!F63</f>
        <v>0.05</v>
      </c>
      <c r="G63" s="81">
        <f t="shared" si="2"/>
        <v>1.19</v>
      </c>
      <c r="H63" s="85">
        <f t="shared" si="3"/>
        <v>0.9</v>
      </c>
      <c r="I63" s="86">
        <f t="shared" si="19"/>
        <v>0.28999999999999998</v>
      </c>
      <c r="J63" s="100">
        <f t="shared" si="4"/>
        <v>1.27</v>
      </c>
      <c r="K63" s="86">
        <f t="shared" si="22"/>
        <v>1.22</v>
      </c>
      <c r="L63" s="84">
        <f t="shared" si="18"/>
        <v>0.05</v>
      </c>
      <c r="M63" s="81">
        <f t="shared" si="6"/>
        <v>1.19</v>
      </c>
      <c r="N63" s="85">
        <f t="shared" si="15"/>
        <v>0.9</v>
      </c>
      <c r="O63" s="86">
        <f t="shared" si="20"/>
        <v>0.28999999999999998</v>
      </c>
      <c r="P63" s="86" t="s">
        <v>39</v>
      </c>
      <c r="Q63" s="84">
        <f t="shared" si="16"/>
        <v>0.24</v>
      </c>
      <c r="AA63">
        <f>[1]Tables!E$14</f>
        <v>-0.05</v>
      </c>
      <c r="AB63">
        <f>[1]Tables!F$14</f>
        <v>6.9900000000000004E-2</v>
      </c>
      <c r="AC63">
        <f>[1]Tables!G$14</f>
        <v>0.41</v>
      </c>
      <c r="AD63">
        <f>[1]Tables!H$14</f>
        <v>0.185</v>
      </c>
      <c r="AE63">
        <f>[1]Tables!I$14</f>
        <v>1.0999999999999999E-2</v>
      </c>
      <c r="AF63">
        <f t="shared" si="21"/>
        <v>-3.7576604666164914E-3</v>
      </c>
      <c r="AG63">
        <f t="shared" si="8"/>
        <v>0.60599999999999998</v>
      </c>
      <c r="AI63">
        <f>[1]Tables!J$14</f>
        <v>1.2800000000000001E-2</v>
      </c>
      <c r="AJ63">
        <f>[1]Tables!K$14</f>
        <v>0.18479999999999999</v>
      </c>
      <c r="AK63">
        <f>[1]Tables!L$14</f>
        <v>0</v>
      </c>
      <c r="AL63">
        <f t="shared" si="9"/>
        <v>6.4829821717990455E-4</v>
      </c>
      <c r="AM63">
        <f t="shared" si="10"/>
        <v>0.18479999999999999</v>
      </c>
      <c r="AO63">
        <f>[1]Tables!M$14</f>
        <v>-0.05</v>
      </c>
      <c r="AP63">
        <f>[1]Tables!N$14</f>
        <v>7.8200000000000006E-2</v>
      </c>
      <c r="AQ63">
        <f>[1]Tables!O$14</f>
        <v>0.51</v>
      </c>
      <c r="AR63">
        <f>[1]Tables!P$14</f>
        <v>0.22</v>
      </c>
      <c r="AS63">
        <f>[1]Tables!Q$14</f>
        <v>1.0999999999999999E-2</v>
      </c>
      <c r="AT63">
        <f t="shared" si="11"/>
        <v>-4.2417010197439847E-3</v>
      </c>
      <c r="AU63">
        <f t="shared" si="12"/>
        <v>0.74099999999999999</v>
      </c>
      <c r="AW63">
        <f>[1]Tables!R$14</f>
        <v>8.8999999999999999E-3</v>
      </c>
      <c r="AX63">
        <f>[1]Tables!S$14</f>
        <v>0.21759999999999999</v>
      </c>
      <c r="AY63">
        <f>[1]Tables!T$14</f>
        <v>0</v>
      </c>
      <c r="AZ63">
        <f t="shared" si="13"/>
        <v>0</v>
      </c>
      <c r="BA63">
        <f t="shared" si="14"/>
        <v>0.21759999999999999</v>
      </c>
    </row>
    <row r="64" spans="1:53" x14ac:dyDescent="0.2">
      <c r="A64" s="80">
        <v>38353</v>
      </c>
      <c r="B64" s="81">
        <f>+[1]Listen!C60</f>
        <v>0</v>
      </c>
      <c r="C64" s="10"/>
      <c r="D64" s="100">
        <f t="shared" si="1"/>
        <v>1.25</v>
      </c>
      <c r="E64" s="86">
        <f>+[1]TETCO_TRANSCO!E64</f>
        <v>1.2</v>
      </c>
      <c r="F64" s="84">
        <f>+[1]TETCO_TRANSCO!F64</f>
        <v>0.05</v>
      </c>
      <c r="G64" s="81">
        <f t="shared" si="2"/>
        <v>1.52</v>
      </c>
      <c r="H64" s="85">
        <f t="shared" si="3"/>
        <v>1.2</v>
      </c>
      <c r="I64" s="86">
        <f t="shared" si="19"/>
        <v>0.32</v>
      </c>
      <c r="J64" s="100">
        <f t="shared" si="4"/>
        <v>1.57</v>
      </c>
      <c r="K64" s="86">
        <f t="shared" si="22"/>
        <v>1.52</v>
      </c>
      <c r="L64" s="84">
        <f t="shared" si="18"/>
        <v>0.05</v>
      </c>
      <c r="M64" s="81">
        <f t="shared" si="6"/>
        <v>1.52</v>
      </c>
      <c r="N64" s="85">
        <f t="shared" si="15"/>
        <v>1.2</v>
      </c>
      <c r="O64" s="86">
        <f t="shared" si="20"/>
        <v>0.32</v>
      </c>
      <c r="P64" s="86" t="s">
        <v>39</v>
      </c>
      <c r="Q64" s="84">
        <f t="shared" si="16"/>
        <v>0.27</v>
      </c>
      <c r="AA64">
        <f>[1]Tables!E$3</f>
        <v>-0.05</v>
      </c>
      <c r="AB64">
        <f>[1]Tables!F$3</f>
        <v>6.9900000000000004E-2</v>
      </c>
      <c r="AC64">
        <f>[1]Tables!G$3</f>
        <v>0.41</v>
      </c>
      <c r="AD64">
        <f>[1]Tables!H$3</f>
        <v>0.185</v>
      </c>
      <c r="AE64">
        <f>[1]Tables!I$3</f>
        <v>1.0999999999999999E-2</v>
      </c>
      <c r="AF64">
        <f t="shared" si="21"/>
        <v>-3.7576604666164914E-3</v>
      </c>
      <c r="AG64">
        <f t="shared" si="8"/>
        <v>0.60599999999999998</v>
      </c>
      <c r="AI64">
        <f>[1]Tables!J$3</f>
        <v>1.2800000000000001E-2</v>
      </c>
      <c r="AJ64">
        <f>[1]Tables!K$3</f>
        <v>0.18479999999999999</v>
      </c>
      <c r="AK64">
        <f>[1]Tables!L$3</f>
        <v>0</v>
      </c>
      <c r="AL64">
        <f t="shared" si="9"/>
        <v>6.4829821717990455E-4</v>
      </c>
      <c r="AM64">
        <f t="shared" si="10"/>
        <v>0.18479999999999999</v>
      </c>
      <c r="AO64">
        <f>[1]Tables!M$3</f>
        <v>-0.05</v>
      </c>
      <c r="AP64">
        <f>[1]Tables!N$3</f>
        <v>7.8200000000000006E-2</v>
      </c>
      <c r="AQ64">
        <f>[1]Tables!O$3</f>
        <v>0.51</v>
      </c>
      <c r="AR64">
        <f>[1]Tables!P$3</f>
        <v>0.22</v>
      </c>
      <c r="AS64">
        <f>[1]Tables!Q$3</f>
        <v>1.0999999999999999E-2</v>
      </c>
      <c r="AT64">
        <f t="shared" si="11"/>
        <v>-4.2417010197439847E-3</v>
      </c>
      <c r="AU64">
        <f t="shared" si="12"/>
        <v>0.74099999999999999</v>
      </c>
      <c r="AW64">
        <f>[1]Tables!R$3</f>
        <v>8.8999999999999999E-3</v>
      </c>
      <c r="AX64">
        <f>[1]Tables!S$3</f>
        <v>0.21759999999999999</v>
      </c>
      <c r="AY64">
        <f>[1]Tables!T$3</f>
        <v>0</v>
      </c>
      <c r="AZ64">
        <f t="shared" si="13"/>
        <v>0</v>
      </c>
      <c r="BA64">
        <f t="shared" si="14"/>
        <v>0.21759999999999999</v>
      </c>
    </row>
    <row r="65" spans="1:53" x14ac:dyDescent="0.2">
      <c r="A65" s="80">
        <v>38384</v>
      </c>
      <c r="B65" s="81">
        <f>+[1]Listen!C61</f>
        <v>0</v>
      </c>
      <c r="C65" s="10"/>
      <c r="D65" s="100">
        <f t="shared" si="1"/>
        <v>1.25</v>
      </c>
      <c r="E65" s="86">
        <f>+[1]TETCO_TRANSCO!E65</f>
        <v>1.2</v>
      </c>
      <c r="F65" s="84">
        <f>+[1]TETCO_TRANSCO!F65</f>
        <v>0.05</v>
      </c>
      <c r="G65" s="81">
        <f t="shared" si="2"/>
        <v>1.52</v>
      </c>
      <c r="H65" s="85">
        <f t="shared" si="3"/>
        <v>1.2</v>
      </c>
      <c r="I65" s="86">
        <f t="shared" si="19"/>
        <v>0.32</v>
      </c>
      <c r="J65" s="100">
        <f t="shared" si="4"/>
        <v>1.57</v>
      </c>
      <c r="K65" s="86">
        <f t="shared" si="22"/>
        <v>1.52</v>
      </c>
      <c r="L65" s="84">
        <f t="shared" si="18"/>
        <v>0.05</v>
      </c>
      <c r="M65" s="81">
        <f t="shared" si="6"/>
        <v>1.52</v>
      </c>
      <c r="N65" s="85">
        <f t="shared" si="15"/>
        <v>1.2</v>
      </c>
      <c r="O65" s="86">
        <f t="shared" si="20"/>
        <v>0.32</v>
      </c>
      <c r="P65" s="86" t="s">
        <v>39</v>
      </c>
      <c r="Q65" s="84">
        <f t="shared" si="16"/>
        <v>0.27</v>
      </c>
      <c r="AA65">
        <f>[1]Tables!E$4</f>
        <v>-0.05</v>
      </c>
      <c r="AB65">
        <f>[1]Tables!F$4</f>
        <v>6.9900000000000004E-2</v>
      </c>
      <c r="AC65">
        <f>[1]Tables!G$4</f>
        <v>0.41</v>
      </c>
      <c r="AD65">
        <f>[1]Tables!H$4</f>
        <v>0.185</v>
      </c>
      <c r="AE65">
        <f>[1]Tables!I$4</f>
        <v>1.0999999999999999E-2</v>
      </c>
      <c r="AF65">
        <f t="shared" si="21"/>
        <v>-3.7576604666164914E-3</v>
      </c>
      <c r="AG65">
        <f t="shared" si="8"/>
        <v>0.60599999999999998</v>
      </c>
      <c r="AI65">
        <f>[1]Tables!J$4</f>
        <v>1.2800000000000001E-2</v>
      </c>
      <c r="AJ65">
        <f>[1]Tables!K$4</f>
        <v>0.18479999999999999</v>
      </c>
      <c r="AK65">
        <f>[1]Tables!L$4</f>
        <v>0</v>
      </c>
      <c r="AL65">
        <f t="shared" si="9"/>
        <v>6.4829821717990455E-4</v>
      </c>
      <c r="AM65">
        <f t="shared" si="10"/>
        <v>0.18479999999999999</v>
      </c>
      <c r="AO65">
        <f>[1]Tables!M$4</f>
        <v>-0.05</v>
      </c>
      <c r="AP65">
        <f>[1]Tables!N$4</f>
        <v>7.8200000000000006E-2</v>
      </c>
      <c r="AQ65">
        <f>[1]Tables!O$4</f>
        <v>0.51</v>
      </c>
      <c r="AR65">
        <f>[1]Tables!P$4</f>
        <v>0.22</v>
      </c>
      <c r="AS65">
        <f>[1]Tables!Q$4</f>
        <v>1.0999999999999999E-2</v>
      </c>
      <c r="AT65">
        <f t="shared" si="11"/>
        <v>-4.2417010197439847E-3</v>
      </c>
      <c r="AU65">
        <f t="shared" si="12"/>
        <v>0.74099999999999999</v>
      </c>
      <c r="AW65">
        <f>[1]Tables!R$4</f>
        <v>8.8999999999999999E-3</v>
      </c>
      <c r="AX65">
        <f>[1]Tables!S$4</f>
        <v>0.21759999999999999</v>
      </c>
      <c r="AY65">
        <f>[1]Tables!T$4</f>
        <v>0</v>
      </c>
      <c r="AZ65">
        <f t="shared" si="13"/>
        <v>0</v>
      </c>
      <c r="BA65">
        <f t="shared" si="14"/>
        <v>0.21759999999999999</v>
      </c>
    </row>
    <row r="66" spans="1:53" x14ac:dyDescent="0.2">
      <c r="A66" s="80">
        <v>38412</v>
      </c>
      <c r="B66" s="81">
        <f>+[1]Listen!C62</f>
        <v>0</v>
      </c>
      <c r="C66" s="10"/>
      <c r="D66" s="100">
        <f t="shared" si="1"/>
        <v>0.70000000000000007</v>
      </c>
      <c r="E66" s="86">
        <f>+[1]TETCO_TRANSCO!E66</f>
        <v>0.65</v>
      </c>
      <c r="F66" s="84">
        <f>+[1]TETCO_TRANSCO!F66</f>
        <v>0.05</v>
      </c>
      <c r="G66" s="81">
        <f t="shared" si="2"/>
        <v>0.8</v>
      </c>
      <c r="H66" s="85">
        <f t="shared" si="3"/>
        <v>0.65</v>
      </c>
      <c r="I66" s="86">
        <f t="shared" si="19"/>
        <v>0.15000000000000002</v>
      </c>
      <c r="J66" s="100">
        <f t="shared" si="4"/>
        <v>1.02</v>
      </c>
      <c r="K66" s="86">
        <f t="shared" si="22"/>
        <v>0.97</v>
      </c>
      <c r="L66" s="84">
        <f t="shared" si="18"/>
        <v>0.05</v>
      </c>
      <c r="M66" s="81">
        <f t="shared" si="6"/>
        <v>0.8</v>
      </c>
      <c r="N66" s="85">
        <f t="shared" si="15"/>
        <v>0.65</v>
      </c>
      <c r="O66" s="86">
        <f t="shared" si="20"/>
        <v>0.15000000000000002</v>
      </c>
      <c r="P66" s="86" t="s">
        <v>39</v>
      </c>
      <c r="Q66" s="84">
        <f t="shared" si="16"/>
        <v>0.1</v>
      </c>
      <c r="AA66">
        <f>[1]Tables!E$5</f>
        <v>-0.05</v>
      </c>
      <c r="AB66">
        <f>[1]Tables!F$5</f>
        <v>6.9900000000000004E-2</v>
      </c>
      <c r="AC66">
        <f>[1]Tables!G$5</f>
        <v>0.41</v>
      </c>
      <c r="AD66">
        <f>[1]Tables!H$5</f>
        <v>0.185</v>
      </c>
      <c r="AE66">
        <f>[1]Tables!I$5</f>
        <v>1.0999999999999999E-2</v>
      </c>
      <c r="AF66">
        <f t="shared" si="21"/>
        <v>-3.7576604666164914E-3</v>
      </c>
      <c r="AG66">
        <f t="shared" si="8"/>
        <v>0.60599999999999998</v>
      </c>
      <c r="AI66">
        <f>[1]Tables!J$5</f>
        <v>1.2800000000000001E-2</v>
      </c>
      <c r="AJ66">
        <f>[1]Tables!K$5</f>
        <v>0.18479999999999999</v>
      </c>
      <c r="AK66">
        <f>[1]Tables!L$5</f>
        <v>0</v>
      </c>
      <c r="AL66">
        <f t="shared" si="9"/>
        <v>6.4829821717990455E-4</v>
      </c>
      <c r="AM66">
        <f t="shared" si="10"/>
        <v>0.18479999999999999</v>
      </c>
      <c r="AO66">
        <f>[1]Tables!M$5</f>
        <v>-0.05</v>
      </c>
      <c r="AP66">
        <f>[1]Tables!N$5</f>
        <v>7.8200000000000006E-2</v>
      </c>
      <c r="AQ66">
        <f>[1]Tables!O$5</f>
        <v>0.51</v>
      </c>
      <c r="AR66">
        <f>[1]Tables!P$5</f>
        <v>0.22</v>
      </c>
      <c r="AS66">
        <f>[1]Tables!Q$5</f>
        <v>1.0999999999999999E-2</v>
      </c>
      <c r="AT66">
        <f t="shared" si="11"/>
        <v>-4.2417010197439847E-3</v>
      </c>
      <c r="AU66">
        <f t="shared" si="12"/>
        <v>0.74099999999999999</v>
      </c>
      <c r="AW66">
        <f>[1]Tables!R$5</f>
        <v>8.8999999999999999E-3</v>
      </c>
      <c r="AX66">
        <f>[1]Tables!S$5</f>
        <v>0.21759999999999999</v>
      </c>
      <c r="AY66">
        <f>[1]Tables!T$5</f>
        <v>0</v>
      </c>
      <c r="AZ66">
        <f t="shared" si="13"/>
        <v>0</v>
      </c>
      <c r="BA66">
        <f t="shared" si="14"/>
        <v>0.21759999999999999</v>
      </c>
    </row>
    <row r="67" spans="1:53" x14ac:dyDescent="0.2">
      <c r="A67" s="80">
        <v>38443</v>
      </c>
      <c r="B67" s="81">
        <f>+[1]Listen!C63</f>
        <v>0</v>
      </c>
      <c r="C67" s="10"/>
      <c r="D67" s="101">
        <f t="shared" si="1"/>
        <v>0.45500000000000002</v>
      </c>
      <c r="E67" s="83">
        <f>+[1]TETCO_TRANSCO!E67</f>
        <v>0.435</v>
      </c>
      <c r="F67" s="88">
        <f>+[1]TETCO_TRANSCO!F67</f>
        <v>0.02</v>
      </c>
      <c r="G67" s="102">
        <f t="shared" si="2"/>
        <v>0.48499999999999999</v>
      </c>
      <c r="H67" s="82">
        <f t="shared" si="3"/>
        <v>0.435</v>
      </c>
      <c r="I67" s="83">
        <f t="shared" si="19"/>
        <v>0.05</v>
      </c>
      <c r="J67" s="101">
        <f t="shared" si="4"/>
        <v>0.77500000000000002</v>
      </c>
      <c r="K67" s="83">
        <f t="shared" si="22"/>
        <v>0.755</v>
      </c>
      <c r="L67" s="88">
        <f t="shared" si="18"/>
        <v>0.02</v>
      </c>
      <c r="M67" s="102">
        <f t="shared" si="6"/>
        <v>0.48499999999999999</v>
      </c>
      <c r="N67" s="82">
        <f t="shared" si="15"/>
        <v>0.435</v>
      </c>
      <c r="O67" s="83">
        <f t="shared" si="20"/>
        <v>0.05</v>
      </c>
      <c r="P67" s="83" t="s">
        <v>39</v>
      </c>
      <c r="Q67" s="88">
        <f t="shared" si="16"/>
        <v>0.03</v>
      </c>
      <c r="AA67">
        <f>[1]Tables!E$6</f>
        <v>-7.0000000000000007E-2</v>
      </c>
      <c r="AB67">
        <f>[1]Tables!F$6</f>
        <v>5.9700000000000003E-2</v>
      </c>
      <c r="AC67">
        <f>[1]Tables!G$6</f>
        <v>0.04</v>
      </c>
      <c r="AD67">
        <f>[1]Tables!H$6</f>
        <v>0.185</v>
      </c>
      <c r="AE67">
        <f>[1]Tables!I$6</f>
        <v>1.0999999999999999E-2</v>
      </c>
      <c r="AF67">
        <f t="shared" si="21"/>
        <v>-4.4443262788471799E-3</v>
      </c>
      <c r="AG67">
        <f t="shared" si="8"/>
        <v>0.23600000000000002</v>
      </c>
      <c r="AI67">
        <f>[1]Tables!J$6</f>
        <v>0</v>
      </c>
      <c r="AJ67">
        <f>[1]Tables!K$6</f>
        <v>0</v>
      </c>
      <c r="AK67">
        <f>[1]Tables!L$6</f>
        <v>0</v>
      </c>
      <c r="AL67">
        <f t="shared" si="9"/>
        <v>0</v>
      </c>
      <c r="AM67">
        <f t="shared" si="10"/>
        <v>0</v>
      </c>
      <c r="AO67">
        <f>[1]Tables!M$6</f>
        <v>-7.0000000000000007E-2</v>
      </c>
      <c r="AP67">
        <f>[1]Tables!N$6</f>
        <v>6.6699999999999995E-2</v>
      </c>
      <c r="AQ67">
        <f>[1]Tables!O$6</f>
        <v>0.04</v>
      </c>
      <c r="AR67">
        <f>[1]Tables!P$6</f>
        <v>0.22</v>
      </c>
      <c r="AS67">
        <f>[1]Tables!Q$6</f>
        <v>1.0999999999999999E-2</v>
      </c>
      <c r="AT67">
        <f t="shared" si="11"/>
        <v>-5.0026786670952506E-3</v>
      </c>
      <c r="AU67">
        <f t="shared" si="12"/>
        <v>0.27100000000000002</v>
      </c>
      <c r="AW67">
        <f>[1]Tables!R$6</f>
        <v>0</v>
      </c>
      <c r="AX67">
        <f>[1]Tables!S$6</f>
        <v>0</v>
      </c>
      <c r="AY67">
        <f>[1]Tables!T$6</f>
        <v>0</v>
      </c>
      <c r="AZ67">
        <f t="shared" si="13"/>
        <v>0</v>
      </c>
      <c r="BA67">
        <f t="shared" si="14"/>
        <v>0</v>
      </c>
    </row>
    <row r="68" spans="1:53" x14ac:dyDescent="0.2">
      <c r="A68" s="80">
        <v>38473</v>
      </c>
      <c r="B68" s="81">
        <f>+[1]Listen!C64</f>
        <v>0</v>
      </c>
      <c r="C68" s="10"/>
      <c r="D68" s="100">
        <f t="shared" si="1"/>
        <v>0.40500000000000003</v>
      </c>
      <c r="E68" s="86">
        <f>+[1]TETCO_TRANSCO!E68</f>
        <v>0.38500000000000001</v>
      </c>
      <c r="F68" s="84">
        <f>+[1]TETCO_TRANSCO!F68</f>
        <v>0.02</v>
      </c>
      <c r="G68" s="81">
        <f t="shared" si="2"/>
        <v>0.435</v>
      </c>
      <c r="H68" s="85">
        <f t="shared" si="3"/>
        <v>0.38500000000000001</v>
      </c>
      <c r="I68" s="86">
        <f t="shared" si="19"/>
        <v>0.05</v>
      </c>
      <c r="J68" s="100">
        <f t="shared" si="4"/>
        <v>0.72500000000000009</v>
      </c>
      <c r="K68" s="86">
        <f t="shared" si="22"/>
        <v>0.70500000000000007</v>
      </c>
      <c r="L68" s="84">
        <f t="shared" si="18"/>
        <v>0.02</v>
      </c>
      <c r="M68" s="81">
        <f t="shared" si="6"/>
        <v>0.435</v>
      </c>
      <c r="N68" s="85">
        <f t="shared" si="15"/>
        <v>0.38500000000000001</v>
      </c>
      <c r="O68" s="86">
        <f t="shared" si="20"/>
        <v>0.05</v>
      </c>
      <c r="P68" s="86" t="s">
        <v>39</v>
      </c>
      <c r="Q68" s="84">
        <f t="shared" si="16"/>
        <v>0.03</v>
      </c>
      <c r="AA68">
        <f>[1]Tables!E$7</f>
        <v>-7.0000000000000007E-2</v>
      </c>
      <c r="AB68">
        <f>[1]Tables!F$7</f>
        <v>5.9700000000000003E-2</v>
      </c>
      <c r="AC68">
        <f>[1]Tables!G$7</f>
        <v>0.02</v>
      </c>
      <c r="AD68">
        <f>[1]Tables!H$7</f>
        <v>0.185</v>
      </c>
      <c r="AE68">
        <f>[1]Tables!I$7</f>
        <v>1.0999999999999999E-2</v>
      </c>
      <c r="AF68">
        <f t="shared" si="21"/>
        <v>-4.4443262788471799E-3</v>
      </c>
      <c r="AG68">
        <f t="shared" si="8"/>
        <v>0.216</v>
      </c>
      <c r="AI68">
        <f>[1]Tables!J$7</f>
        <v>0</v>
      </c>
      <c r="AJ68">
        <f>[1]Tables!K$7</f>
        <v>0</v>
      </c>
      <c r="AK68">
        <f>[1]Tables!L$7</f>
        <v>0</v>
      </c>
      <c r="AL68">
        <f t="shared" si="9"/>
        <v>0</v>
      </c>
      <c r="AM68">
        <f t="shared" si="10"/>
        <v>0</v>
      </c>
      <c r="AO68">
        <f>[1]Tables!M$7</f>
        <v>-7.0000000000000007E-2</v>
      </c>
      <c r="AP68">
        <f>[1]Tables!N$7</f>
        <v>6.6699999999999995E-2</v>
      </c>
      <c r="AQ68">
        <f>[1]Tables!O$7</f>
        <v>0.02</v>
      </c>
      <c r="AR68">
        <f>[1]Tables!P$7</f>
        <v>0.22</v>
      </c>
      <c r="AS68">
        <f>[1]Tables!Q$7</f>
        <v>1.0999999999999999E-2</v>
      </c>
      <c r="AT68">
        <f t="shared" si="11"/>
        <v>-5.0026786670952506E-3</v>
      </c>
      <c r="AU68">
        <f t="shared" si="12"/>
        <v>0.251</v>
      </c>
      <c r="AW68">
        <f>[1]Tables!R$7</f>
        <v>0</v>
      </c>
      <c r="AX68">
        <f>[1]Tables!S$7</f>
        <v>0</v>
      </c>
      <c r="AY68">
        <f>[1]Tables!T$7</f>
        <v>0</v>
      </c>
      <c r="AZ68">
        <f t="shared" si="13"/>
        <v>0</v>
      </c>
      <c r="BA68">
        <f t="shared" si="14"/>
        <v>0</v>
      </c>
    </row>
    <row r="69" spans="1:53" x14ac:dyDescent="0.2">
      <c r="A69" s="80">
        <v>38504</v>
      </c>
      <c r="B69" s="81">
        <f>+[1]Listen!C65</f>
        <v>0</v>
      </c>
      <c r="C69" s="10"/>
      <c r="D69" s="100">
        <f t="shared" si="1"/>
        <v>0.40500000000000003</v>
      </c>
      <c r="E69" s="86">
        <f>+[1]TETCO_TRANSCO!E69</f>
        <v>0.38500000000000001</v>
      </c>
      <c r="F69" s="84">
        <f>+[1]TETCO_TRANSCO!F69</f>
        <v>0.02</v>
      </c>
      <c r="G69" s="81">
        <f t="shared" si="2"/>
        <v>0.44500000000000001</v>
      </c>
      <c r="H69" s="85">
        <f t="shared" si="3"/>
        <v>0.38500000000000001</v>
      </c>
      <c r="I69" s="86">
        <f t="shared" si="19"/>
        <v>0.06</v>
      </c>
      <c r="J69" s="100">
        <f t="shared" si="4"/>
        <v>0.72500000000000009</v>
      </c>
      <c r="K69" s="86">
        <f t="shared" si="22"/>
        <v>0.70500000000000007</v>
      </c>
      <c r="L69" s="84">
        <f t="shared" si="18"/>
        <v>0.02</v>
      </c>
      <c r="M69" s="81">
        <f t="shared" si="6"/>
        <v>0.44500000000000001</v>
      </c>
      <c r="N69" s="85">
        <f t="shared" si="15"/>
        <v>0.38500000000000001</v>
      </c>
      <c r="O69" s="86">
        <f t="shared" si="20"/>
        <v>0.06</v>
      </c>
      <c r="P69" s="86" t="s">
        <v>39</v>
      </c>
      <c r="Q69" s="84">
        <f t="shared" si="16"/>
        <v>0.04</v>
      </c>
      <c r="AA69">
        <f>[1]Tables!E$8</f>
        <v>-7.0000000000000007E-2</v>
      </c>
      <c r="AB69">
        <f>[1]Tables!F$8</f>
        <v>5.9700000000000003E-2</v>
      </c>
      <c r="AC69">
        <f>[1]Tables!G$8</f>
        <v>0.02</v>
      </c>
      <c r="AD69">
        <f>[1]Tables!H$8</f>
        <v>0.185</v>
      </c>
      <c r="AE69">
        <f>[1]Tables!I$8</f>
        <v>1.0999999999999999E-2</v>
      </c>
      <c r="AF69">
        <f t="shared" si="21"/>
        <v>-4.4443262788471799E-3</v>
      </c>
      <c r="AG69">
        <f t="shared" si="8"/>
        <v>0.216</v>
      </c>
      <c r="AI69">
        <f>[1]Tables!J$8</f>
        <v>0</v>
      </c>
      <c r="AJ69">
        <f>[1]Tables!K$8</f>
        <v>0</v>
      </c>
      <c r="AK69">
        <f>[1]Tables!L$8</f>
        <v>0</v>
      </c>
      <c r="AL69">
        <f t="shared" si="9"/>
        <v>0</v>
      </c>
      <c r="AM69">
        <f t="shared" si="10"/>
        <v>0</v>
      </c>
      <c r="AO69">
        <f>[1]Tables!M$8</f>
        <v>-7.0000000000000007E-2</v>
      </c>
      <c r="AP69">
        <f>[1]Tables!N$8</f>
        <v>6.6699999999999995E-2</v>
      </c>
      <c r="AQ69">
        <f>[1]Tables!O$8</f>
        <v>0.02</v>
      </c>
      <c r="AR69">
        <f>[1]Tables!P$8</f>
        <v>0.22</v>
      </c>
      <c r="AS69">
        <f>[1]Tables!Q$8</f>
        <v>1.0999999999999999E-2</v>
      </c>
      <c r="AT69">
        <f t="shared" si="11"/>
        <v>-5.0026786670952506E-3</v>
      </c>
      <c r="AU69">
        <f t="shared" si="12"/>
        <v>0.251</v>
      </c>
      <c r="AW69">
        <f>[1]Tables!R$8</f>
        <v>0</v>
      </c>
      <c r="AX69">
        <f>[1]Tables!S$8</f>
        <v>0</v>
      </c>
      <c r="AY69">
        <f>[1]Tables!T$8</f>
        <v>0</v>
      </c>
      <c r="AZ69">
        <f t="shared" si="13"/>
        <v>0</v>
      </c>
      <c r="BA69">
        <f t="shared" si="14"/>
        <v>0</v>
      </c>
    </row>
    <row r="70" spans="1:53" x14ac:dyDescent="0.2">
      <c r="A70" s="80">
        <v>38534</v>
      </c>
      <c r="B70" s="81">
        <f>+[1]Listen!C66</f>
        <v>0</v>
      </c>
      <c r="C70" s="10"/>
      <c r="D70" s="100">
        <f t="shared" si="1"/>
        <v>0.41750000000000004</v>
      </c>
      <c r="E70" s="86">
        <f>+[1]TETCO_TRANSCO!E70</f>
        <v>0.39750000000000002</v>
      </c>
      <c r="F70" s="84">
        <f>+[1]TETCO_TRANSCO!F70</f>
        <v>0.02</v>
      </c>
      <c r="G70" s="81">
        <f t="shared" si="2"/>
        <v>0.46750000000000003</v>
      </c>
      <c r="H70" s="85">
        <f t="shared" si="3"/>
        <v>0.39750000000000002</v>
      </c>
      <c r="I70" s="86">
        <f t="shared" si="19"/>
        <v>7.0000000000000007E-2</v>
      </c>
      <c r="J70" s="100">
        <f t="shared" si="4"/>
        <v>0.73750000000000004</v>
      </c>
      <c r="K70" s="86">
        <f t="shared" si="22"/>
        <v>0.71750000000000003</v>
      </c>
      <c r="L70" s="84">
        <f t="shared" si="18"/>
        <v>0.02</v>
      </c>
      <c r="M70" s="81">
        <f t="shared" si="6"/>
        <v>0.46750000000000003</v>
      </c>
      <c r="N70" s="85">
        <f t="shared" si="15"/>
        <v>0.39750000000000002</v>
      </c>
      <c r="O70" s="86">
        <f t="shared" si="20"/>
        <v>7.0000000000000007E-2</v>
      </c>
      <c r="P70" s="86" t="s">
        <v>39</v>
      </c>
      <c r="Q70" s="84">
        <f t="shared" si="16"/>
        <v>0.05</v>
      </c>
      <c r="AA70">
        <f>[1]Tables!E$9</f>
        <v>-7.0000000000000007E-2</v>
      </c>
      <c r="AB70">
        <f>[1]Tables!F$9</f>
        <v>5.9700000000000003E-2</v>
      </c>
      <c r="AC70">
        <f>[1]Tables!G$9</f>
        <v>0.02</v>
      </c>
      <c r="AD70">
        <f>[1]Tables!H$9</f>
        <v>0.185</v>
      </c>
      <c r="AE70">
        <f>[1]Tables!I$9</f>
        <v>1.0999999999999999E-2</v>
      </c>
      <c r="AF70">
        <f t="shared" si="21"/>
        <v>-4.4443262788471799E-3</v>
      </c>
      <c r="AG70">
        <f t="shared" si="8"/>
        <v>0.216</v>
      </c>
      <c r="AI70">
        <f>[1]Tables!J$9</f>
        <v>0</v>
      </c>
      <c r="AJ70">
        <f>[1]Tables!K$9</f>
        <v>0</v>
      </c>
      <c r="AK70">
        <f>[1]Tables!L$9</f>
        <v>0</v>
      </c>
      <c r="AL70">
        <f t="shared" si="9"/>
        <v>0</v>
      </c>
      <c r="AM70">
        <f t="shared" si="10"/>
        <v>0</v>
      </c>
      <c r="AO70">
        <f>[1]Tables!M$9</f>
        <v>-7.0000000000000007E-2</v>
      </c>
      <c r="AP70">
        <f>[1]Tables!N$9</f>
        <v>6.6699999999999995E-2</v>
      </c>
      <c r="AQ70">
        <f>[1]Tables!O$9</f>
        <v>0.02</v>
      </c>
      <c r="AR70">
        <f>[1]Tables!P$9</f>
        <v>0.22</v>
      </c>
      <c r="AS70">
        <f>[1]Tables!Q$9</f>
        <v>1.0999999999999999E-2</v>
      </c>
      <c r="AT70">
        <f t="shared" si="11"/>
        <v>-5.0026786670952506E-3</v>
      </c>
      <c r="AU70">
        <f t="shared" si="12"/>
        <v>0.251</v>
      </c>
      <c r="AW70">
        <f>[1]Tables!R$9</f>
        <v>0</v>
      </c>
      <c r="AX70">
        <f>[1]Tables!S$9</f>
        <v>0</v>
      </c>
      <c r="AY70">
        <f>[1]Tables!T$9</f>
        <v>0</v>
      </c>
      <c r="AZ70">
        <f t="shared" si="13"/>
        <v>0</v>
      </c>
      <c r="BA70">
        <f t="shared" si="14"/>
        <v>0</v>
      </c>
    </row>
    <row r="71" spans="1:53" x14ac:dyDescent="0.2">
      <c r="A71" s="80">
        <v>38565</v>
      </c>
      <c r="B71" s="81">
        <f>+[1]Listen!C67</f>
        <v>0</v>
      </c>
      <c r="C71" s="10"/>
      <c r="D71" s="100">
        <f t="shared" si="1"/>
        <v>0.42000000000000004</v>
      </c>
      <c r="E71" s="86">
        <f>+[1]TETCO_TRANSCO!E71</f>
        <v>0.4</v>
      </c>
      <c r="F71" s="84">
        <f>+[1]TETCO_TRANSCO!F71</f>
        <v>0.02</v>
      </c>
      <c r="G71" s="81">
        <f t="shared" si="2"/>
        <v>0.47000000000000003</v>
      </c>
      <c r="H71" s="85">
        <f t="shared" si="3"/>
        <v>0.4</v>
      </c>
      <c r="I71" s="86">
        <f t="shared" si="19"/>
        <v>7.0000000000000007E-2</v>
      </c>
      <c r="J71" s="100">
        <f t="shared" si="4"/>
        <v>0.74</v>
      </c>
      <c r="K71" s="86">
        <f t="shared" si="22"/>
        <v>0.72</v>
      </c>
      <c r="L71" s="84">
        <f t="shared" si="18"/>
        <v>0.02</v>
      </c>
      <c r="M71" s="81">
        <f t="shared" si="6"/>
        <v>0.47000000000000003</v>
      </c>
      <c r="N71" s="85">
        <f t="shared" si="15"/>
        <v>0.4</v>
      </c>
      <c r="O71" s="86">
        <f t="shared" si="20"/>
        <v>7.0000000000000007E-2</v>
      </c>
      <c r="P71" s="86" t="s">
        <v>39</v>
      </c>
      <c r="Q71" s="84">
        <f t="shared" si="16"/>
        <v>0.05</v>
      </c>
      <c r="AA71">
        <f>[1]Tables!E$10</f>
        <v>-7.0000000000000007E-2</v>
      </c>
      <c r="AB71">
        <f>[1]Tables!F$10</f>
        <v>5.9700000000000003E-2</v>
      </c>
      <c r="AC71">
        <f>[1]Tables!G$10</f>
        <v>0.02</v>
      </c>
      <c r="AD71">
        <f>[1]Tables!H$10</f>
        <v>0.185</v>
      </c>
      <c r="AE71">
        <f>[1]Tables!I$10</f>
        <v>1.0999999999999999E-2</v>
      </c>
      <c r="AF71">
        <f t="shared" si="21"/>
        <v>-4.4443262788471799E-3</v>
      </c>
      <c r="AG71">
        <f t="shared" si="8"/>
        <v>0.216</v>
      </c>
      <c r="AI71">
        <f>[1]Tables!J$10</f>
        <v>0</v>
      </c>
      <c r="AJ71">
        <f>[1]Tables!K$10</f>
        <v>0</v>
      </c>
      <c r="AK71">
        <f>[1]Tables!L$10</f>
        <v>0</v>
      </c>
      <c r="AL71">
        <f t="shared" si="9"/>
        <v>0</v>
      </c>
      <c r="AM71">
        <f t="shared" si="10"/>
        <v>0</v>
      </c>
      <c r="AO71">
        <f>[1]Tables!M$10</f>
        <v>-7.0000000000000007E-2</v>
      </c>
      <c r="AP71">
        <f>[1]Tables!N$10</f>
        <v>6.6699999999999995E-2</v>
      </c>
      <c r="AQ71">
        <f>[1]Tables!O$10</f>
        <v>0.02</v>
      </c>
      <c r="AR71">
        <f>[1]Tables!P$10</f>
        <v>0.22</v>
      </c>
      <c r="AS71">
        <f>[1]Tables!Q$10</f>
        <v>1.0999999999999999E-2</v>
      </c>
      <c r="AT71">
        <f t="shared" si="11"/>
        <v>-5.0026786670952506E-3</v>
      </c>
      <c r="AU71">
        <f t="shared" si="12"/>
        <v>0.251</v>
      </c>
      <c r="AW71">
        <f>[1]Tables!R$10</f>
        <v>0</v>
      </c>
      <c r="AX71">
        <f>[1]Tables!S$10</f>
        <v>0</v>
      </c>
      <c r="AY71">
        <f>[1]Tables!T$10</f>
        <v>0</v>
      </c>
      <c r="AZ71">
        <f t="shared" si="13"/>
        <v>0</v>
      </c>
      <c r="BA71">
        <f t="shared" si="14"/>
        <v>0</v>
      </c>
    </row>
    <row r="72" spans="1:53" x14ac:dyDescent="0.2">
      <c r="A72" s="80">
        <v>38596</v>
      </c>
      <c r="B72" s="81">
        <f>+[1]Listen!C68</f>
        <v>0</v>
      </c>
      <c r="C72" s="10"/>
      <c r="D72" s="100">
        <f t="shared" si="1"/>
        <v>0.41750000000000004</v>
      </c>
      <c r="E72" s="86">
        <f>+[1]TETCO_TRANSCO!E72</f>
        <v>0.39750000000000002</v>
      </c>
      <c r="F72" s="84">
        <f>+[1]TETCO_TRANSCO!F72</f>
        <v>0.02</v>
      </c>
      <c r="G72" s="81">
        <f t="shared" si="2"/>
        <v>0.44750000000000001</v>
      </c>
      <c r="H72" s="85">
        <f t="shared" si="3"/>
        <v>0.39750000000000002</v>
      </c>
      <c r="I72" s="86">
        <f t="shared" si="19"/>
        <v>0.05</v>
      </c>
      <c r="J72" s="100">
        <f t="shared" si="4"/>
        <v>0.73750000000000004</v>
      </c>
      <c r="K72" s="86">
        <f t="shared" si="22"/>
        <v>0.71750000000000003</v>
      </c>
      <c r="L72" s="84">
        <f t="shared" si="18"/>
        <v>0.02</v>
      </c>
      <c r="M72" s="81">
        <f t="shared" si="6"/>
        <v>0.44750000000000001</v>
      </c>
      <c r="N72" s="85">
        <f t="shared" si="15"/>
        <v>0.39750000000000002</v>
      </c>
      <c r="O72" s="86">
        <f t="shared" si="20"/>
        <v>0.05</v>
      </c>
      <c r="P72" s="86" t="s">
        <v>39</v>
      </c>
      <c r="Q72" s="84">
        <f t="shared" si="16"/>
        <v>0.03</v>
      </c>
      <c r="AA72">
        <f>[1]Tables!E$11</f>
        <v>-7.0000000000000007E-2</v>
      </c>
      <c r="AB72">
        <f>[1]Tables!F$11</f>
        <v>5.9700000000000003E-2</v>
      </c>
      <c r="AC72">
        <f>[1]Tables!G$11</f>
        <v>0.02</v>
      </c>
      <c r="AD72">
        <f>[1]Tables!H$11</f>
        <v>0.185</v>
      </c>
      <c r="AE72">
        <f>[1]Tables!I$11</f>
        <v>1.0999999999999999E-2</v>
      </c>
      <c r="AF72">
        <f t="shared" si="21"/>
        <v>-4.4443262788471799E-3</v>
      </c>
      <c r="AG72">
        <f t="shared" si="8"/>
        <v>0.216</v>
      </c>
      <c r="AI72">
        <f>[1]Tables!J$11</f>
        <v>0</v>
      </c>
      <c r="AJ72">
        <f>[1]Tables!K$11</f>
        <v>0</v>
      </c>
      <c r="AK72">
        <f>[1]Tables!L$11</f>
        <v>0</v>
      </c>
      <c r="AL72">
        <f t="shared" si="9"/>
        <v>0</v>
      </c>
      <c r="AM72">
        <f t="shared" si="10"/>
        <v>0</v>
      </c>
      <c r="AO72">
        <f>[1]Tables!M$11</f>
        <v>-7.0000000000000007E-2</v>
      </c>
      <c r="AP72">
        <f>[1]Tables!N$11</f>
        <v>6.6699999999999995E-2</v>
      </c>
      <c r="AQ72">
        <f>[1]Tables!O$11</f>
        <v>0.02</v>
      </c>
      <c r="AR72">
        <f>[1]Tables!P$11</f>
        <v>0.22</v>
      </c>
      <c r="AS72">
        <f>[1]Tables!Q$11</f>
        <v>1.0999999999999999E-2</v>
      </c>
      <c r="AT72">
        <f t="shared" si="11"/>
        <v>-5.0026786670952506E-3</v>
      </c>
      <c r="AU72">
        <f t="shared" si="12"/>
        <v>0.251</v>
      </c>
      <c r="AW72">
        <f>[1]Tables!R$11</f>
        <v>0</v>
      </c>
      <c r="AX72">
        <f>[1]Tables!S$11</f>
        <v>0</v>
      </c>
      <c r="AY72">
        <f>[1]Tables!T$11</f>
        <v>0</v>
      </c>
      <c r="AZ72">
        <f t="shared" si="13"/>
        <v>0</v>
      </c>
      <c r="BA72">
        <f t="shared" si="14"/>
        <v>0</v>
      </c>
    </row>
    <row r="73" spans="1:53" x14ac:dyDescent="0.2">
      <c r="A73" s="80">
        <v>38626</v>
      </c>
      <c r="B73" s="81">
        <f>+[1]Listen!C69</f>
        <v>0</v>
      </c>
      <c r="C73" s="10"/>
      <c r="D73" s="100">
        <f t="shared" si="1"/>
        <v>0.42000000000000004</v>
      </c>
      <c r="E73" s="86">
        <f>+[1]TETCO_TRANSCO!E73</f>
        <v>0.4</v>
      </c>
      <c r="F73" s="84">
        <f>+[1]TETCO_TRANSCO!F73</f>
        <v>0.02</v>
      </c>
      <c r="G73" s="81">
        <f t="shared" si="2"/>
        <v>0.45</v>
      </c>
      <c r="H73" s="85">
        <f t="shared" si="3"/>
        <v>0.4</v>
      </c>
      <c r="I73" s="86">
        <f t="shared" si="19"/>
        <v>0.05</v>
      </c>
      <c r="J73" s="100">
        <f t="shared" si="4"/>
        <v>0.74</v>
      </c>
      <c r="K73" s="86">
        <f t="shared" si="22"/>
        <v>0.72</v>
      </c>
      <c r="L73" s="84">
        <f t="shared" si="18"/>
        <v>0.02</v>
      </c>
      <c r="M73" s="81">
        <f t="shared" si="6"/>
        <v>0.45</v>
      </c>
      <c r="N73" s="85">
        <f t="shared" si="15"/>
        <v>0.4</v>
      </c>
      <c r="O73" s="86">
        <f t="shared" si="20"/>
        <v>0.05</v>
      </c>
      <c r="P73" s="86" t="s">
        <v>39</v>
      </c>
      <c r="Q73" s="84">
        <f t="shared" si="16"/>
        <v>0.03</v>
      </c>
      <c r="AA73">
        <f>[1]Tables!E$12</f>
        <v>-7.0000000000000007E-2</v>
      </c>
      <c r="AB73">
        <f>[1]Tables!F$12</f>
        <v>5.9700000000000003E-2</v>
      </c>
      <c r="AC73">
        <f>[1]Tables!G$12</f>
        <v>0.04</v>
      </c>
      <c r="AD73">
        <f>[1]Tables!H$12</f>
        <v>0.185</v>
      </c>
      <c r="AE73">
        <f>[1]Tables!I$12</f>
        <v>1.0999999999999999E-2</v>
      </c>
      <c r="AF73">
        <f t="shared" si="21"/>
        <v>-4.4443262788471799E-3</v>
      </c>
      <c r="AG73">
        <f t="shared" si="8"/>
        <v>0.23600000000000002</v>
      </c>
      <c r="AI73">
        <f>[1]Tables!J$12</f>
        <v>0</v>
      </c>
      <c r="AJ73">
        <f>[1]Tables!K$12</f>
        <v>0</v>
      </c>
      <c r="AK73">
        <f>[1]Tables!L$12</f>
        <v>0</v>
      </c>
      <c r="AL73">
        <f t="shared" si="9"/>
        <v>0</v>
      </c>
      <c r="AM73">
        <f t="shared" si="10"/>
        <v>0</v>
      </c>
      <c r="AO73">
        <f>[1]Tables!M$12</f>
        <v>-7.0000000000000007E-2</v>
      </c>
      <c r="AP73">
        <f>[1]Tables!N$12</f>
        <v>6.6699999999999995E-2</v>
      </c>
      <c r="AQ73">
        <f>[1]Tables!O$12</f>
        <v>0.04</v>
      </c>
      <c r="AR73">
        <f>[1]Tables!P$12</f>
        <v>0.22</v>
      </c>
      <c r="AS73">
        <f>[1]Tables!Q$12</f>
        <v>1.0999999999999999E-2</v>
      </c>
      <c r="AT73">
        <f t="shared" si="11"/>
        <v>-5.0026786670952506E-3</v>
      </c>
      <c r="AU73">
        <f t="shared" si="12"/>
        <v>0.27100000000000002</v>
      </c>
      <c r="AW73">
        <f>[1]Tables!R$12</f>
        <v>0</v>
      </c>
      <c r="AX73">
        <f>[1]Tables!S$12</f>
        <v>0</v>
      </c>
      <c r="AY73">
        <f>[1]Tables!T$12</f>
        <v>0</v>
      </c>
      <c r="AZ73">
        <f t="shared" si="13"/>
        <v>0</v>
      </c>
      <c r="BA73">
        <f t="shared" si="14"/>
        <v>0</v>
      </c>
    </row>
    <row r="74" spans="1:53" x14ac:dyDescent="0.2">
      <c r="A74" s="80">
        <v>38657</v>
      </c>
      <c r="B74" s="81">
        <f>+[1]Listen!C70</f>
        <v>0</v>
      </c>
      <c r="C74" s="10"/>
      <c r="D74" s="101">
        <f t="shared" ref="D74:D137" si="23">E74+F74</f>
        <v>0.60500000000000009</v>
      </c>
      <c r="E74" s="83">
        <f>+[1]TETCO_TRANSCO!E74</f>
        <v>0.55500000000000005</v>
      </c>
      <c r="F74" s="88">
        <f>+[1]TETCO_TRANSCO!F74</f>
        <v>0.05</v>
      </c>
      <c r="G74" s="102">
        <f t="shared" ref="G74:G137" si="24">H74+I74</f>
        <v>0.69500000000000006</v>
      </c>
      <c r="H74" s="82">
        <f t="shared" ref="H74:H137" si="25">+E74</f>
        <v>0.55500000000000005</v>
      </c>
      <c r="I74" s="83">
        <f t="shared" si="19"/>
        <v>0.14000000000000001</v>
      </c>
      <c r="J74" s="101">
        <f t="shared" ref="J74:J137" si="26">K74+L74</f>
        <v>0.92500000000000004</v>
      </c>
      <c r="K74" s="83">
        <f t="shared" si="22"/>
        <v>0.875</v>
      </c>
      <c r="L74" s="88">
        <f t="shared" si="18"/>
        <v>0.05</v>
      </c>
      <c r="M74" s="102">
        <f t="shared" ref="M74:M137" si="27">N74+O74</f>
        <v>0.69500000000000006</v>
      </c>
      <c r="N74" s="82">
        <f t="shared" si="15"/>
        <v>0.55500000000000005</v>
      </c>
      <c r="O74" s="83">
        <f t="shared" si="20"/>
        <v>0.14000000000000001</v>
      </c>
      <c r="P74" s="83" t="s">
        <v>39</v>
      </c>
      <c r="Q74" s="88">
        <f t="shared" si="16"/>
        <v>0.09</v>
      </c>
      <c r="AA74">
        <f>[1]Tables!E$13</f>
        <v>-7.0000000000000007E-2</v>
      </c>
      <c r="AB74">
        <f>[1]Tables!F$13</f>
        <v>6.9900000000000004E-2</v>
      </c>
      <c r="AC74">
        <f>[1]Tables!G$13</f>
        <v>0.41</v>
      </c>
      <c r="AD74">
        <f>[1]Tables!H$13</f>
        <v>0.185</v>
      </c>
      <c r="AE74">
        <f>[1]Tables!I$13</f>
        <v>1.0999999999999999E-2</v>
      </c>
      <c r="AF74">
        <f t="shared" si="21"/>
        <v>-5.2607246532630908E-3</v>
      </c>
      <c r="AG74">
        <f t="shared" ref="AG74:AG137" si="28">AC74+AD74+AE74</f>
        <v>0.60599999999999998</v>
      </c>
      <c r="AI74">
        <f>[1]Tables!J$13</f>
        <v>1.2800000000000001E-2</v>
      </c>
      <c r="AJ74">
        <f>[1]Tables!K$13</f>
        <v>0.18479999999999999</v>
      </c>
      <c r="AK74">
        <f>[1]Tables!L$13</f>
        <v>0</v>
      </c>
      <c r="AL74">
        <f t="shared" ref="AL74:AL137" si="29">((B74+L74)/(1-AI74))-(B74+L74)</f>
        <v>6.4829821717990455E-4</v>
      </c>
      <c r="AM74">
        <f t="shared" ref="AM74:AM137" si="30">AJ74+AK74</f>
        <v>0.18479999999999999</v>
      </c>
      <c r="AO74">
        <f>[1]Tables!M$13</f>
        <v>-0.05</v>
      </c>
      <c r="AP74">
        <f>[1]Tables!N$13</f>
        <v>7.8200000000000006E-2</v>
      </c>
      <c r="AQ74">
        <f>[1]Tables!O$13</f>
        <v>0.51</v>
      </c>
      <c r="AR74">
        <f>[1]Tables!P$13</f>
        <v>0.22</v>
      </c>
      <c r="AS74">
        <f>[1]Tables!Q$13</f>
        <v>1.0999999999999999E-2</v>
      </c>
      <c r="AT74">
        <f t="shared" ref="AT74:AT137" si="31">(($B74+AO74)/(1-AP74))-($B74+AO74)</f>
        <v>-4.2417010197439847E-3</v>
      </c>
      <c r="AU74">
        <f t="shared" ref="AU74:AU137" si="32">AQ74+AR74+AS74</f>
        <v>0.74099999999999999</v>
      </c>
      <c r="AW74">
        <f>[1]Tables!R$13</f>
        <v>8.8999999999999999E-3</v>
      </c>
      <c r="AX74">
        <f>[1]Tables!S$13</f>
        <v>0.21759999999999999</v>
      </c>
      <c r="AY74">
        <f>[1]Tables!T$13</f>
        <v>0</v>
      </c>
      <c r="AZ74">
        <f t="shared" ref="AZ74:AZ137" si="33">((B74+Z74)/(1-AW74))-(B74+Z74)</f>
        <v>0</v>
      </c>
      <c r="BA74">
        <f t="shared" ref="BA74:BA137" si="34">AX74+AY74</f>
        <v>0.21759999999999999</v>
      </c>
    </row>
    <row r="75" spans="1:53" x14ac:dyDescent="0.2">
      <c r="A75" s="80">
        <v>38687</v>
      </c>
      <c r="B75" s="81">
        <f>+[1]Listen!C71</f>
        <v>0</v>
      </c>
      <c r="C75" s="10"/>
      <c r="D75" s="100">
        <f t="shared" si="23"/>
        <v>0.96000000000000008</v>
      </c>
      <c r="E75" s="86">
        <f>+[1]TETCO_TRANSCO!E75</f>
        <v>0.91</v>
      </c>
      <c r="F75" s="84">
        <f>+[1]TETCO_TRANSCO!F75</f>
        <v>0.05</v>
      </c>
      <c r="G75" s="81">
        <f t="shared" si="24"/>
        <v>1.2</v>
      </c>
      <c r="H75" s="85">
        <f t="shared" si="25"/>
        <v>0.91</v>
      </c>
      <c r="I75" s="86">
        <f t="shared" si="19"/>
        <v>0.28999999999999998</v>
      </c>
      <c r="J75" s="100">
        <f t="shared" si="26"/>
        <v>1.28</v>
      </c>
      <c r="K75" s="86">
        <f t="shared" si="22"/>
        <v>1.23</v>
      </c>
      <c r="L75" s="84">
        <f t="shared" si="18"/>
        <v>0.05</v>
      </c>
      <c r="M75" s="81">
        <f t="shared" si="27"/>
        <v>1.2</v>
      </c>
      <c r="N75" s="85">
        <f t="shared" si="15"/>
        <v>0.91</v>
      </c>
      <c r="O75" s="86">
        <f t="shared" si="20"/>
        <v>0.28999999999999998</v>
      </c>
      <c r="P75" s="86" t="s">
        <v>39</v>
      </c>
      <c r="Q75" s="84">
        <f t="shared" si="16"/>
        <v>0.24</v>
      </c>
      <c r="AA75">
        <f>[1]Tables!E$14</f>
        <v>-0.05</v>
      </c>
      <c r="AB75">
        <f>[1]Tables!F$14</f>
        <v>6.9900000000000004E-2</v>
      </c>
      <c r="AC75">
        <f>[1]Tables!G$14</f>
        <v>0.41</v>
      </c>
      <c r="AD75">
        <f>[1]Tables!H$14</f>
        <v>0.185</v>
      </c>
      <c r="AE75">
        <f>[1]Tables!I$14</f>
        <v>1.0999999999999999E-2</v>
      </c>
      <c r="AF75">
        <f t="shared" si="21"/>
        <v>-3.7576604666164914E-3</v>
      </c>
      <c r="AG75">
        <f t="shared" si="28"/>
        <v>0.60599999999999998</v>
      </c>
      <c r="AI75">
        <f>[1]Tables!J$14</f>
        <v>1.2800000000000001E-2</v>
      </c>
      <c r="AJ75">
        <f>[1]Tables!K$14</f>
        <v>0.18479999999999999</v>
      </c>
      <c r="AK75">
        <f>[1]Tables!L$14</f>
        <v>0</v>
      </c>
      <c r="AL75">
        <f t="shared" si="29"/>
        <v>6.4829821717990455E-4</v>
      </c>
      <c r="AM75">
        <f t="shared" si="30"/>
        <v>0.18479999999999999</v>
      </c>
      <c r="AO75">
        <f>[1]Tables!M$14</f>
        <v>-0.05</v>
      </c>
      <c r="AP75">
        <f>[1]Tables!N$14</f>
        <v>7.8200000000000006E-2</v>
      </c>
      <c r="AQ75">
        <f>[1]Tables!O$14</f>
        <v>0.51</v>
      </c>
      <c r="AR75">
        <f>[1]Tables!P$14</f>
        <v>0.22</v>
      </c>
      <c r="AS75">
        <f>[1]Tables!Q$14</f>
        <v>1.0999999999999999E-2</v>
      </c>
      <c r="AT75">
        <f t="shared" si="31"/>
        <v>-4.2417010197439847E-3</v>
      </c>
      <c r="AU75">
        <f t="shared" si="32"/>
        <v>0.74099999999999999</v>
      </c>
      <c r="AW75">
        <f>[1]Tables!R$14</f>
        <v>8.8999999999999999E-3</v>
      </c>
      <c r="AX75">
        <f>[1]Tables!S$14</f>
        <v>0.21759999999999999</v>
      </c>
      <c r="AY75">
        <f>[1]Tables!T$14</f>
        <v>0</v>
      </c>
      <c r="AZ75">
        <f t="shared" si="33"/>
        <v>0</v>
      </c>
      <c r="BA75">
        <f t="shared" si="34"/>
        <v>0.21759999999999999</v>
      </c>
    </row>
    <row r="76" spans="1:53" x14ac:dyDescent="0.2">
      <c r="A76" s="80">
        <v>38718</v>
      </c>
      <c r="B76" s="81">
        <f>+[1]Listen!C72</f>
        <v>0</v>
      </c>
      <c r="C76" s="10"/>
      <c r="D76" s="100">
        <f t="shared" si="23"/>
        <v>1.2649999999999999</v>
      </c>
      <c r="E76" s="86">
        <f>+[1]TETCO_TRANSCO!E76</f>
        <v>1.2149999999999999</v>
      </c>
      <c r="F76" s="84">
        <f>+[1]TETCO_TRANSCO!F76</f>
        <v>0.05</v>
      </c>
      <c r="G76" s="81">
        <f t="shared" si="24"/>
        <v>1.5349999999999999</v>
      </c>
      <c r="H76" s="85">
        <f t="shared" si="25"/>
        <v>1.2149999999999999</v>
      </c>
      <c r="I76" s="86">
        <f t="shared" si="19"/>
        <v>0.32</v>
      </c>
      <c r="J76" s="100">
        <f t="shared" si="26"/>
        <v>1.585</v>
      </c>
      <c r="K76" s="86">
        <f t="shared" si="22"/>
        <v>1.5349999999999999</v>
      </c>
      <c r="L76" s="84">
        <f t="shared" si="18"/>
        <v>0.05</v>
      </c>
      <c r="M76" s="81">
        <f t="shared" si="27"/>
        <v>1.5349999999999999</v>
      </c>
      <c r="N76" s="85">
        <f t="shared" si="15"/>
        <v>1.2149999999999999</v>
      </c>
      <c r="O76" s="86">
        <f t="shared" si="20"/>
        <v>0.32</v>
      </c>
      <c r="P76" s="86" t="s">
        <v>39</v>
      </c>
      <c r="Q76" s="84">
        <f t="shared" si="16"/>
        <v>0.27</v>
      </c>
      <c r="AA76">
        <f>[1]Tables!E$3</f>
        <v>-0.05</v>
      </c>
      <c r="AB76">
        <f>[1]Tables!F$3</f>
        <v>6.9900000000000004E-2</v>
      </c>
      <c r="AC76">
        <f>[1]Tables!G$3</f>
        <v>0.41</v>
      </c>
      <c r="AD76">
        <f>[1]Tables!H$3</f>
        <v>0.185</v>
      </c>
      <c r="AE76">
        <f>[1]Tables!I$3</f>
        <v>1.0999999999999999E-2</v>
      </c>
      <c r="AF76">
        <f t="shared" si="21"/>
        <v>-3.7576604666164914E-3</v>
      </c>
      <c r="AG76">
        <f t="shared" si="28"/>
        <v>0.60599999999999998</v>
      </c>
      <c r="AI76">
        <f>[1]Tables!J$3</f>
        <v>1.2800000000000001E-2</v>
      </c>
      <c r="AJ76">
        <f>[1]Tables!K$3</f>
        <v>0.18479999999999999</v>
      </c>
      <c r="AK76">
        <f>[1]Tables!L$3</f>
        <v>0</v>
      </c>
      <c r="AL76">
        <f t="shared" si="29"/>
        <v>6.4829821717990455E-4</v>
      </c>
      <c r="AM76">
        <f t="shared" si="30"/>
        <v>0.18479999999999999</v>
      </c>
      <c r="AO76">
        <f>[1]Tables!M$3</f>
        <v>-0.05</v>
      </c>
      <c r="AP76">
        <f>[1]Tables!N$3</f>
        <v>7.8200000000000006E-2</v>
      </c>
      <c r="AQ76">
        <f>[1]Tables!O$3</f>
        <v>0.51</v>
      </c>
      <c r="AR76">
        <f>[1]Tables!P$3</f>
        <v>0.22</v>
      </c>
      <c r="AS76">
        <f>[1]Tables!Q$3</f>
        <v>1.0999999999999999E-2</v>
      </c>
      <c r="AT76">
        <f t="shared" si="31"/>
        <v>-4.2417010197439847E-3</v>
      </c>
      <c r="AU76">
        <f t="shared" si="32"/>
        <v>0.74099999999999999</v>
      </c>
      <c r="AW76">
        <f>[1]Tables!R$3</f>
        <v>8.8999999999999999E-3</v>
      </c>
      <c r="AX76">
        <f>[1]Tables!S$3</f>
        <v>0.21759999999999999</v>
      </c>
      <c r="AY76">
        <f>[1]Tables!T$3</f>
        <v>0</v>
      </c>
      <c r="AZ76">
        <f t="shared" si="33"/>
        <v>0</v>
      </c>
      <c r="BA76">
        <f t="shared" si="34"/>
        <v>0.21759999999999999</v>
      </c>
    </row>
    <row r="77" spans="1:53" x14ac:dyDescent="0.2">
      <c r="A77" s="80">
        <v>38749</v>
      </c>
      <c r="B77" s="81">
        <f>+[1]Listen!C73</f>
        <v>0</v>
      </c>
      <c r="C77" s="10"/>
      <c r="D77" s="100">
        <f t="shared" si="23"/>
        <v>1.2649999999999999</v>
      </c>
      <c r="E77" s="86">
        <f>+[1]TETCO_TRANSCO!E77</f>
        <v>1.2149999999999999</v>
      </c>
      <c r="F77" s="84">
        <f>+[1]TETCO_TRANSCO!F77</f>
        <v>0.05</v>
      </c>
      <c r="G77" s="81">
        <f t="shared" si="24"/>
        <v>1.5349999999999999</v>
      </c>
      <c r="H77" s="85">
        <f t="shared" si="25"/>
        <v>1.2149999999999999</v>
      </c>
      <c r="I77" s="86">
        <f t="shared" si="19"/>
        <v>0.32</v>
      </c>
      <c r="J77" s="100">
        <f t="shared" si="26"/>
        <v>1.585</v>
      </c>
      <c r="K77" s="86">
        <f t="shared" si="22"/>
        <v>1.5349999999999999</v>
      </c>
      <c r="L77" s="84">
        <f t="shared" si="18"/>
        <v>0.05</v>
      </c>
      <c r="M77" s="81">
        <f t="shared" si="27"/>
        <v>1.5349999999999999</v>
      </c>
      <c r="N77" s="85">
        <f t="shared" si="15"/>
        <v>1.2149999999999999</v>
      </c>
      <c r="O77" s="86">
        <f t="shared" si="20"/>
        <v>0.32</v>
      </c>
      <c r="P77" s="86" t="s">
        <v>39</v>
      </c>
      <c r="Q77" s="84">
        <f t="shared" si="16"/>
        <v>0.27</v>
      </c>
      <c r="AA77">
        <f>[1]Tables!E$4</f>
        <v>-0.05</v>
      </c>
      <c r="AB77">
        <f>[1]Tables!F$4</f>
        <v>6.9900000000000004E-2</v>
      </c>
      <c r="AC77">
        <f>[1]Tables!G$4</f>
        <v>0.41</v>
      </c>
      <c r="AD77">
        <f>[1]Tables!H$4</f>
        <v>0.185</v>
      </c>
      <c r="AE77">
        <f>[1]Tables!I$4</f>
        <v>1.0999999999999999E-2</v>
      </c>
      <c r="AF77">
        <f t="shared" si="21"/>
        <v>-3.7576604666164914E-3</v>
      </c>
      <c r="AG77">
        <f t="shared" si="28"/>
        <v>0.60599999999999998</v>
      </c>
      <c r="AI77">
        <f>[1]Tables!J$4</f>
        <v>1.2800000000000001E-2</v>
      </c>
      <c r="AJ77">
        <f>[1]Tables!K$4</f>
        <v>0.18479999999999999</v>
      </c>
      <c r="AK77">
        <f>[1]Tables!L$4</f>
        <v>0</v>
      </c>
      <c r="AL77">
        <f t="shared" si="29"/>
        <v>6.4829821717990455E-4</v>
      </c>
      <c r="AM77">
        <f t="shared" si="30"/>
        <v>0.18479999999999999</v>
      </c>
      <c r="AO77">
        <f>[1]Tables!M$4</f>
        <v>-0.05</v>
      </c>
      <c r="AP77">
        <f>[1]Tables!N$4</f>
        <v>7.8200000000000006E-2</v>
      </c>
      <c r="AQ77">
        <f>[1]Tables!O$4</f>
        <v>0.51</v>
      </c>
      <c r="AR77">
        <f>[1]Tables!P$4</f>
        <v>0.22</v>
      </c>
      <c r="AS77">
        <f>[1]Tables!Q$4</f>
        <v>1.0999999999999999E-2</v>
      </c>
      <c r="AT77">
        <f t="shared" si="31"/>
        <v>-4.2417010197439847E-3</v>
      </c>
      <c r="AU77">
        <f t="shared" si="32"/>
        <v>0.74099999999999999</v>
      </c>
      <c r="AW77">
        <f>[1]Tables!R$4</f>
        <v>8.8999999999999999E-3</v>
      </c>
      <c r="AX77">
        <f>[1]Tables!S$4</f>
        <v>0.21759999999999999</v>
      </c>
      <c r="AY77">
        <f>[1]Tables!T$4</f>
        <v>0</v>
      </c>
      <c r="AZ77">
        <f t="shared" si="33"/>
        <v>0</v>
      </c>
      <c r="BA77">
        <f t="shared" si="34"/>
        <v>0.21759999999999999</v>
      </c>
    </row>
    <row r="78" spans="1:53" x14ac:dyDescent="0.2">
      <c r="A78" s="80">
        <v>38777</v>
      </c>
      <c r="B78" s="81">
        <f>+[1]Listen!C74</f>
        <v>0</v>
      </c>
      <c r="C78" s="10"/>
      <c r="D78" s="100">
        <f t="shared" si="23"/>
        <v>0.70500000000000007</v>
      </c>
      <c r="E78" s="86">
        <f>+[1]TETCO_TRANSCO!E78</f>
        <v>0.65500000000000003</v>
      </c>
      <c r="F78" s="84">
        <f>+[1]TETCO_TRANSCO!F78</f>
        <v>0.05</v>
      </c>
      <c r="G78" s="81">
        <f t="shared" si="24"/>
        <v>0.80500000000000005</v>
      </c>
      <c r="H78" s="85">
        <f t="shared" si="25"/>
        <v>0.65500000000000003</v>
      </c>
      <c r="I78" s="86">
        <f t="shared" si="19"/>
        <v>0.15000000000000002</v>
      </c>
      <c r="J78" s="100">
        <f t="shared" si="26"/>
        <v>1.0250000000000001</v>
      </c>
      <c r="K78" s="86">
        <f t="shared" si="22"/>
        <v>0.97500000000000009</v>
      </c>
      <c r="L78" s="84">
        <f t="shared" si="18"/>
        <v>0.05</v>
      </c>
      <c r="M78" s="81">
        <f t="shared" si="27"/>
        <v>0.80500000000000005</v>
      </c>
      <c r="N78" s="85">
        <f t="shared" si="15"/>
        <v>0.65500000000000003</v>
      </c>
      <c r="O78" s="86">
        <f t="shared" si="20"/>
        <v>0.15000000000000002</v>
      </c>
      <c r="P78" s="86" t="s">
        <v>39</v>
      </c>
      <c r="Q78" s="84">
        <f t="shared" si="16"/>
        <v>0.1</v>
      </c>
      <c r="AA78">
        <f>[1]Tables!E$5</f>
        <v>-0.05</v>
      </c>
      <c r="AB78">
        <f>[1]Tables!F$5</f>
        <v>6.9900000000000004E-2</v>
      </c>
      <c r="AC78">
        <f>[1]Tables!G$5</f>
        <v>0.41</v>
      </c>
      <c r="AD78">
        <f>[1]Tables!H$5</f>
        <v>0.185</v>
      </c>
      <c r="AE78">
        <f>[1]Tables!I$5</f>
        <v>1.0999999999999999E-2</v>
      </c>
      <c r="AF78">
        <f t="shared" si="21"/>
        <v>-3.7576604666164914E-3</v>
      </c>
      <c r="AG78">
        <f t="shared" si="28"/>
        <v>0.60599999999999998</v>
      </c>
      <c r="AI78">
        <f>[1]Tables!J$5</f>
        <v>1.2800000000000001E-2</v>
      </c>
      <c r="AJ78">
        <f>[1]Tables!K$5</f>
        <v>0.18479999999999999</v>
      </c>
      <c r="AK78">
        <f>[1]Tables!L$5</f>
        <v>0</v>
      </c>
      <c r="AL78">
        <f t="shared" si="29"/>
        <v>6.4829821717990455E-4</v>
      </c>
      <c r="AM78">
        <f t="shared" si="30"/>
        <v>0.18479999999999999</v>
      </c>
      <c r="AO78">
        <f>[1]Tables!M$5</f>
        <v>-0.05</v>
      </c>
      <c r="AP78">
        <f>[1]Tables!N$5</f>
        <v>7.8200000000000006E-2</v>
      </c>
      <c r="AQ78">
        <f>[1]Tables!O$5</f>
        <v>0.51</v>
      </c>
      <c r="AR78">
        <f>[1]Tables!P$5</f>
        <v>0.22</v>
      </c>
      <c r="AS78">
        <f>[1]Tables!Q$5</f>
        <v>1.0999999999999999E-2</v>
      </c>
      <c r="AT78">
        <f t="shared" si="31"/>
        <v>-4.2417010197439847E-3</v>
      </c>
      <c r="AU78">
        <f t="shared" si="32"/>
        <v>0.74099999999999999</v>
      </c>
      <c r="AW78">
        <f>[1]Tables!R$5</f>
        <v>8.8999999999999999E-3</v>
      </c>
      <c r="AX78">
        <f>[1]Tables!S$5</f>
        <v>0.21759999999999999</v>
      </c>
      <c r="AY78">
        <f>[1]Tables!T$5</f>
        <v>0</v>
      </c>
      <c r="AZ78">
        <f t="shared" si="33"/>
        <v>0</v>
      </c>
      <c r="BA78">
        <f t="shared" si="34"/>
        <v>0.21759999999999999</v>
      </c>
    </row>
    <row r="79" spans="1:53" x14ac:dyDescent="0.2">
      <c r="A79" s="80">
        <v>38808</v>
      </c>
      <c r="B79" s="81">
        <f>+[1]Listen!C75</f>
        <v>0</v>
      </c>
      <c r="C79" s="10"/>
      <c r="D79" s="101">
        <f t="shared" si="23"/>
        <v>0.45500000000000002</v>
      </c>
      <c r="E79" s="83">
        <f>+[1]TETCO_TRANSCO!E79</f>
        <v>0.435</v>
      </c>
      <c r="F79" s="88">
        <f>+[1]TETCO_TRANSCO!F79</f>
        <v>0.02</v>
      </c>
      <c r="G79" s="102">
        <f t="shared" si="24"/>
        <v>0.48499999999999999</v>
      </c>
      <c r="H79" s="82">
        <f t="shared" si="25"/>
        <v>0.435</v>
      </c>
      <c r="I79" s="83">
        <f t="shared" si="19"/>
        <v>0.05</v>
      </c>
      <c r="J79" s="101">
        <f t="shared" si="26"/>
        <v>0.77500000000000002</v>
      </c>
      <c r="K79" s="83">
        <f t="shared" si="22"/>
        <v>0.755</v>
      </c>
      <c r="L79" s="88">
        <f t="shared" si="18"/>
        <v>0.02</v>
      </c>
      <c r="M79" s="81">
        <f t="shared" si="27"/>
        <v>0.48499999999999999</v>
      </c>
      <c r="N79" s="82">
        <f t="shared" ref="N79:N142" si="35">H79</f>
        <v>0.435</v>
      </c>
      <c r="O79" s="83">
        <f t="shared" si="20"/>
        <v>0.05</v>
      </c>
      <c r="P79" s="83" t="s">
        <v>39</v>
      </c>
      <c r="Q79" s="88">
        <f t="shared" si="16"/>
        <v>0.03</v>
      </c>
      <c r="AA79">
        <f>[1]Tables!E$6</f>
        <v>-7.0000000000000007E-2</v>
      </c>
      <c r="AB79">
        <f>[1]Tables!F$6</f>
        <v>5.9700000000000003E-2</v>
      </c>
      <c r="AC79">
        <f>[1]Tables!G$6</f>
        <v>0.04</v>
      </c>
      <c r="AD79">
        <f>[1]Tables!H$6</f>
        <v>0.185</v>
      </c>
      <c r="AE79">
        <f>[1]Tables!I$6</f>
        <v>1.0999999999999999E-2</v>
      </c>
      <c r="AF79">
        <f t="shared" si="21"/>
        <v>-4.4443262788471799E-3</v>
      </c>
      <c r="AG79">
        <f t="shared" si="28"/>
        <v>0.23600000000000002</v>
      </c>
      <c r="AI79">
        <f>[1]Tables!J$6</f>
        <v>0</v>
      </c>
      <c r="AJ79">
        <f>[1]Tables!K$6</f>
        <v>0</v>
      </c>
      <c r="AK79">
        <f>[1]Tables!L$6</f>
        <v>0</v>
      </c>
      <c r="AL79">
        <f t="shared" si="29"/>
        <v>0</v>
      </c>
      <c r="AM79">
        <f t="shared" si="30"/>
        <v>0</v>
      </c>
      <c r="AO79">
        <f>[1]Tables!M$6</f>
        <v>-7.0000000000000007E-2</v>
      </c>
      <c r="AP79">
        <f>[1]Tables!N$6</f>
        <v>6.6699999999999995E-2</v>
      </c>
      <c r="AQ79">
        <f>[1]Tables!O$6</f>
        <v>0.04</v>
      </c>
      <c r="AR79">
        <f>[1]Tables!P$6</f>
        <v>0.22</v>
      </c>
      <c r="AS79">
        <f>[1]Tables!Q$6</f>
        <v>1.0999999999999999E-2</v>
      </c>
      <c r="AT79">
        <f t="shared" si="31"/>
        <v>-5.0026786670952506E-3</v>
      </c>
      <c r="AU79">
        <f t="shared" si="32"/>
        <v>0.27100000000000002</v>
      </c>
      <c r="AW79">
        <f>[1]Tables!R$6</f>
        <v>0</v>
      </c>
      <c r="AX79">
        <f>[1]Tables!S$6</f>
        <v>0</v>
      </c>
      <c r="AY79">
        <f>[1]Tables!T$6</f>
        <v>0</v>
      </c>
      <c r="AZ79">
        <f t="shared" si="33"/>
        <v>0</v>
      </c>
      <c r="BA79">
        <f t="shared" si="34"/>
        <v>0</v>
      </c>
    </row>
    <row r="80" spans="1:53" x14ac:dyDescent="0.2">
      <c r="A80" s="80">
        <v>38838</v>
      </c>
      <c r="B80" s="81">
        <f>+[1]Listen!C76</f>
        <v>0</v>
      </c>
      <c r="C80" s="10"/>
      <c r="D80" s="100">
        <f t="shared" si="23"/>
        <v>0.40500000000000003</v>
      </c>
      <c r="E80" s="86">
        <f>+[1]TETCO_TRANSCO!E80</f>
        <v>0.38500000000000001</v>
      </c>
      <c r="F80" s="84">
        <f>+[1]TETCO_TRANSCO!F80</f>
        <v>0.02</v>
      </c>
      <c r="G80" s="81">
        <f t="shared" si="24"/>
        <v>0.435</v>
      </c>
      <c r="H80" s="85">
        <f t="shared" si="25"/>
        <v>0.38500000000000001</v>
      </c>
      <c r="I80" s="86">
        <f t="shared" si="19"/>
        <v>0.05</v>
      </c>
      <c r="J80" s="100">
        <f t="shared" si="26"/>
        <v>0.72500000000000009</v>
      </c>
      <c r="K80" s="86">
        <f t="shared" si="22"/>
        <v>0.70500000000000007</v>
      </c>
      <c r="L80" s="84">
        <f t="shared" si="18"/>
        <v>0.02</v>
      </c>
      <c r="M80" s="81">
        <f t="shared" si="27"/>
        <v>0.435</v>
      </c>
      <c r="N80" s="85">
        <f t="shared" si="35"/>
        <v>0.38500000000000001</v>
      </c>
      <c r="O80" s="86">
        <f t="shared" si="20"/>
        <v>0.05</v>
      </c>
      <c r="P80" s="86" t="s">
        <v>39</v>
      </c>
      <c r="Q80" s="84">
        <f t="shared" ref="Q80:Q143" si="36">VLOOKUP(MONTH(A80),tblMthAdj,2,FALSE)</f>
        <v>0.03</v>
      </c>
      <c r="AA80">
        <f>[1]Tables!E$7</f>
        <v>-7.0000000000000007E-2</v>
      </c>
      <c r="AB80">
        <f>[1]Tables!F$7</f>
        <v>5.9700000000000003E-2</v>
      </c>
      <c r="AC80">
        <f>[1]Tables!G$7</f>
        <v>0.02</v>
      </c>
      <c r="AD80">
        <f>[1]Tables!H$7</f>
        <v>0.185</v>
      </c>
      <c r="AE80">
        <f>[1]Tables!I$7</f>
        <v>1.0999999999999999E-2</v>
      </c>
      <c r="AF80">
        <f t="shared" si="21"/>
        <v>-4.4443262788471799E-3</v>
      </c>
      <c r="AG80">
        <f t="shared" si="28"/>
        <v>0.216</v>
      </c>
      <c r="AI80">
        <f>[1]Tables!J$7</f>
        <v>0</v>
      </c>
      <c r="AJ80">
        <f>[1]Tables!K$7</f>
        <v>0</v>
      </c>
      <c r="AK80">
        <f>[1]Tables!L$7</f>
        <v>0</v>
      </c>
      <c r="AL80">
        <f t="shared" si="29"/>
        <v>0</v>
      </c>
      <c r="AM80">
        <f t="shared" si="30"/>
        <v>0</v>
      </c>
      <c r="AO80">
        <f>[1]Tables!M$7</f>
        <v>-7.0000000000000007E-2</v>
      </c>
      <c r="AP80">
        <f>[1]Tables!N$7</f>
        <v>6.6699999999999995E-2</v>
      </c>
      <c r="AQ80">
        <f>[1]Tables!O$7</f>
        <v>0.02</v>
      </c>
      <c r="AR80">
        <f>[1]Tables!P$7</f>
        <v>0.22</v>
      </c>
      <c r="AS80">
        <f>[1]Tables!Q$7</f>
        <v>1.0999999999999999E-2</v>
      </c>
      <c r="AT80">
        <f t="shared" si="31"/>
        <v>-5.0026786670952506E-3</v>
      </c>
      <c r="AU80">
        <f t="shared" si="32"/>
        <v>0.251</v>
      </c>
      <c r="AW80">
        <f>[1]Tables!R$7</f>
        <v>0</v>
      </c>
      <c r="AX80">
        <f>[1]Tables!S$7</f>
        <v>0</v>
      </c>
      <c r="AY80">
        <f>[1]Tables!T$7</f>
        <v>0</v>
      </c>
      <c r="AZ80">
        <f t="shared" si="33"/>
        <v>0</v>
      </c>
      <c r="BA80">
        <f t="shared" si="34"/>
        <v>0</v>
      </c>
    </row>
    <row r="81" spans="1:53" x14ac:dyDescent="0.2">
      <c r="A81" s="80">
        <v>38869</v>
      </c>
      <c r="B81" s="81">
        <f>+[1]Listen!C77</f>
        <v>0</v>
      </c>
      <c r="C81" s="10"/>
      <c r="D81" s="100">
        <f t="shared" si="23"/>
        <v>0.40500000000000003</v>
      </c>
      <c r="E81" s="86">
        <f>+[1]TETCO_TRANSCO!E81</f>
        <v>0.38500000000000001</v>
      </c>
      <c r="F81" s="84">
        <f>+[1]TETCO_TRANSCO!F81</f>
        <v>0.02</v>
      </c>
      <c r="G81" s="81">
        <f t="shared" si="24"/>
        <v>0.44500000000000001</v>
      </c>
      <c r="H81" s="85">
        <f t="shared" si="25"/>
        <v>0.38500000000000001</v>
      </c>
      <c r="I81" s="86">
        <f t="shared" si="19"/>
        <v>0.06</v>
      </c>
      <c r="J81" s="100">
        <f t="shared" si="26"/>
        <v>0.72500000000000009</v>
      </c>
      <c r="K81" s="86">
        <f t="shared" si="22"/>
        <v>0.70500000000000007</v>
      </c>
      <c r="L81" s="84">
        <f t="shared" si="18"/>
        <v>0.02</v>
      </c>
      <c r="M81" s="81">
        <f t="shared" si="27"/>
        <v>0.44500000000000001</v>
      </c>
      <c r="N81" s="85">
        <f t="shared" si="35"/>
        <v>0.38500000000000001</v>
      </c>
      <c r="O81" s="86">
        <f t="shared" si="20"/>
        <v>0.06</v>
      </c>
      <c r="P81" s="86" t="s">
        <v>39</v>
      </c>
      <c r="Q81" s="84">
        <f t="shared" si="36"/>
        <v>0.04</v>
      </c>
      <c r="AA81">
        <f>[1]Tables!E$8</f>
        <v>-7.0000000000000007E-2</v>
      </c>
      <c r="AB81">
        <f>[1]Tables!F$8</f>
        <v>5.9700000000000003E-2</v>
      </c>
      <c r="AC81">
        <f>[1]Tables!G$8</f>
        <v>0.02</v>
      </c>
      <c r="AD81">
        <f>[1]Tables!H$8</f>
        <v>0.185</v>
      </c>
      <c r="AE81">
        <f>[1]Tables!I$8</f>
        <v>1.0999999999999999E-2</v>
      </c>
      <c r="AF81">
        <f t="shared" si="21"/>
        <v>-4.4443262788471799E-3</v>
      </c>
      <c r="AG81">
        <f t="shared" si="28"/>
        <v>0.216</v>
      </c>
      <c r="AI81">
        <f>[1]Tables!J$8</f>
        <v>0</v>
      </c>
      <c r="AJ81">
        <f>[1]Tables!K$8</f>
        <v>0</v>
      </c>
      <c r="AK81">
        <f>[1]Tables!L$8</f>
        <v>0</v>
      </c>
      <c r="AL81">
        <f t="shared" si="29"/>
        <v>0</v>
      </c>
      <c r="AM81">
        <f t="shared" si="30"/>
        <v>0</v>
      </c>
      <c r="AO81">
        <f>[1]Tables!M$8</f>
        <v>-7.0000000000000007E-2</v>
      </c>
      <c r="AP81">
        <f>[1]Tables!N$8</f>
        <v>6.6699999999999995E-2</v>
      </c>
      <c r="AQ81">
        <f>[1]Tables!O$8</f>
        <v>0.02</v>
      </c>
      <c r="AR81">
        <f>[1]Tables!P$8</f>
        <v>0.22</v>
      </c>
      <c r="AS81">
        <f>[1]Tables!Q$8</f>
        <v>1.0999999999999999E-2</v>
      </c>
      <c r="AT81">
        <f t="shared" si="31"/>
        <v>-5.0026786670952506E-3</v>
      </c>
      <c r="AU81">
        <f t="shared" si="32"/>
        <v>0.251</v>
      </c>
      <c r="AW81">
        <f>[1]Tables!R$8</f>
        <v>0</v>
      </c>
      <c r="AX81">
        <f>[1]Tables!S$8</f>
        <v>0</v>
      </c>
      <c r="AY81">
        <f>[1]Tables!T$8</f>
        <v>0</v>
      </c>
      <c r="AZ81">
        <f t="shared" si="33"/>
        <v>0</v>
      </c>
      <c r="BA81">
        <f t="shared" si="34"/>
        <v>0</v>
      </c>
    </row>
    <row r="82" spans="1:53" x14ac:dyDescent="0.2">
      <c r="A82" s="80">
        <v>38899</v>
      </c>
      <c r="B82" s="81">
        <f>+[1]Listen!C78</f>
        <v>0</v>
      </c>
      <c r="C82" s="10"/>
      <c r="D82" s="100">
        <f t="shared" si="23"/>
        <v>0.41750000000000004</v>
      </c>
      <c r="E82" s="86">
        <f>+[1]TETCO_TRANSCO!E82</f>
        <v>0.39750000000000002</v>
      </c>
      <c r="F82" s="84">
        <f>+[1]TETCO_TRANSCO!F82</f>
        <v>0.02</v>
      </c>
      <c r="G82" s="81">
        <f t="shared" si="24"/>
        <v>0.46750000000000003</v>
      </c>
      <c r="H82" s="85">
        <f t="shared" si="25"/>
        <v>0.39750000000000002</v>
      </c>
      <c r="I82" s="86">
        <f t="shared" si="19"/>
        <v>7.0000000000000007E-2</v>
      </c>
      <c r="J82" s="100">
        <f t="shared" si="26"/>
        <v>0.73750000000000004</v>
      </c>
      <c r="K82" s="86">
        <f t="shared" ref="K82:K90" si="37">E82+0.32</f>
        <v>0.71750000000000003</v>
      </c>
      <c r="L82" s="84">
        <f t="shared" ref="L82:L145" si="38">F82</f>
        <v>0.02</v>
      </c>
      <c r="M82" s="81">
        <f t="shared" si="27"/>
        <v>0.46750000000000003</v>
      </c>
      <c r="N82" s="85">
        <f t="shared" si="35"/>
        <v>0.39750000000000002</v>
      </c>
      <c r="O82" s="86">
        <f t="shared" si="20"/>
        <v>7.0000000000000007E-2</v>
      </c>
      <c r="P82" s="86" t="s">
        <v>39</v>
      </c>
      <c r="Q82" s="84">
        <f t="shared" si="36"/>
        <v>0.05</v>
      </c>
      <c r="AA82">
        <f>[1]Tables!E$9</f>
        <v>-7.0000000000000007E-2</v>
      </c>
      <c r="AB82">
        <f>[1]Tables!F$9</f>
        <v>5.9700000000000003E-2</v>
      </c>
      <c r="AC82">
        <f>[1]Tables!G$9</f>
        <v>0.02</v>
      </c>
      <c r="AD82">
        <f>[1]Tables!H$9</f>
        <v>0.185</v>
      </c>
      <c r="AE82">
        <f>[1]Tables!I$9</f>
        <v>1.0999999999999999E-2</v>
      </c>
      <c r="AF82">
        <f t="shared" si="21"/>
        <v>-4.4443262788471799E-3</v>
      </c>
      <c r="AG82">
        <f t="shared" si="28"/>
        <v>0.216</v>
      </c>
      <c r="AI82">
        <f>[1]Tables!J$9</f>
        <v>0</v>
      </c>
      <c r="AJ82">
        <f>[1]Tables!K$9</f>
        <v>0</v>
      </c>
      <c r="AK82">
        <f>[1]Tables!L$9</f>
        <v>0</v>
      </c>
      <c r="AL82">
        <f t="shared" si="29"/>
        <v>0</v>
      </c>
      <c r="AM82">
        <f t="shared" si="30"/>
        <v>0</v>
      </c>
      <c r="AO82">
        <f>[1]Tables!M$9</f>
        <v>-7.0000000000000007E-2</v>
      </c>
      <c r="AP82">
        <f>[1]Tables!N$9</f>
        <v>6.6699999999999995E-2</v>
      </c>
      <c r="AQ82">
        <f>[1]Tables!O$9</f>
        <v>0.02</v>
      </c>
      <c r="AR82">
        <f>[1]Tables!P$9</f>
        <v>0.22</v>
      </c>
      <c r="AS82">
        <f>[1]Tables!Q$9</f>
        <v>1.0999999999999999E-2</v>
      </c>
      <c r="AT82">
        <f t="shared" si="31"/>
        <v>-5.0026786670952506E-3</v>
      </c>
      <c r="AU82">
        <f t="shared" si="32"/>
        <v>0.251</v>
      </c>
      <c r="AW82">
        <f>[1]Tables!R$9</f>
        <v>0</v>
      </c>
      <c r="AX82">
        <f>[1]Tables!S$9</f>
        <v>0</v>
      </c>
      <c r="AY82">
        <f>[1]Tables!T$9</f>
        <v>0</v>
      </c>
      <c r="AZ82">
        <f t="shared" si="33"/>
        <v>0</v>
      </c>
      <c r="BA82">
        <f t="shared" si="34"/>
        <v>0</v>
      </c>
    </row>
    <row r="83" spans="1:53" x14ac:dyDescent="0.2">
      <c r="A83" s="80">
        <v>38930</v>
      </c>
      <c r="B83" s="81">
        <f>+[1]Listen!C79</f>
        <v>0</v>
      </c>
      <c r="C83" s="10"/>
      <c r="D83" s="100">
        <f t="shared" si="23"/>
        <v>0.42000000000000004</v>
      </c>
      <c r="E83" s="86">
        <f>+[1]TETCO_TRANSCO!E83</f>
        <v>0.4</v>
      </c>
      <c r="F83" s="84">
        <f>+[1]TETCO_TRANSCO!F83</f>
        <v>0.02</v>
      </c>
      <c r="G83" s="81">
        <f t="shared" si="24"/>
        <v>0.47000000000000003</v>
      </c>
      <c r="H83" s="85">
        <f t="shared" si="25"/>
        <v>0.4</v>
      </c>
      <c r="I83" s="86">
        <f t="shared" ref="I83:I146" si="39">+F83+Q83</f>
        <v>7.0000000000000007E-2</v>
      </c>
      <c r="J83" s="100">
        <f t="shared" si="26"/>
        <v>0.74</v>
      </c>
      <c r="K83" s="86">
        <f t="shared" si="37"/>
        <v>0.72</v>
      </c>
      <c r="L83" s="84">
        <f t="shared" si="38"/>
        <v>0.02</v>
      </c>
      <c r="M83" s="81">
        <f t="shared" si="27"/>
        <v>0.47000000000000003</v>
      </c>
      <c r="N83" s="85">
        <f t="shared" si="35"/>
        <v>0.4</v>
      </c>
      <c r="O83" s="86">
        <f t="shared" si="20"/>
        <v>7.0000000000000007E-2</v>
      </c>
      <c r="P83" s="86" t="s">
        <v>39</v>
      </c>
      <c r="Q83" s="84">
        <f t="shared" si="36"/>
        <v>0.05</v>
      </c>
      <c r="AA83">
        <f>[1]Tables!E$10</f>
        <v>-7.0000000000000007E-2</v>
      </c>
      <c r="AB83">
        <f>[1]Tables!F$10</f>
        <v>5.9700000000000003E-2</v>
      </c>
      <c r="AC83">
        <f>[1]Tables!G$10</f>
        <v>0.02</v>
      </c>
      <c r="AD83">
        <f>[1]Tables!H$10</f>
        <v>0.185</v>
      </c>
      <c r="AE83">
        <f>[1]Tables!I$10</f>
        <v>1.0999999999999999E-2</v>
      </c>
      <c r="AF83">
        <f t="shared" si="21"/>
        <v>-4.4443262788471799E-3</v>
      </c>
      <c r="AG83">
        <f t="shared" si="28"/>
        <v>0.216</v>
      </c>
      <c r="AI83">
        <f>[1]Tables!J$10</f>
        <v>0</v>
      </c>
      <c r="AJ83">
        <f>[1]Tables!K$10</f>
        <v>0</v>
      </c>
      <c r="AK83">
        <f>[1]Tables!L$10</f>
        <v>0</v>
      </c>
      <c r="AL83">
        <f t="shared" si="29"/>
        <v>0</v>
      </c>
      <c r="AM83">
        <f t="shared" si="30"/>
        <v>0</v>
      </c>
      <c r="AO83">
        <f>[1]Tables!M$10</f>
        <v>-7.0000000000000007E-2</v>
      </c>
      <c r="AP83">
        <f>[1]Tables!N$10</f>
        <v>6.6699999999999995E-2</v>
      </c>
      <c r="AQ83">
        <f>[1]Tables!O$10</f>
        <v>0.02</v>
      </c>
      <c r="AR83">
        <f>[1]Tables!P$10</f>
        <v>0.22</v>
      </c>
      <c r="AS83">
        <f>[1]Tables!Q$10</f>
        <v>1.0999999999999999E-2</v>
      </c>
      <c r="AT83">
        <f t="shared" si="31"/>
        <v>-5.0026786670952506E-3</v>
      </c>
      <c r="AU83">
        <f t="shared" si="32"/>
        <v>0.251</v>
      </c>
      <c r="AW83">
        <f>[1]Tables!R$10</f>
        <v>0</v>
      </c>
      <c r="AX83">
        <f>[1]Tables!S$10</f>
        <v>0</v>
      </c>
      <c r="AY83">
        <f>[1]Tables!T$10</f>
        <v>0</v>
      </c>
      <c r="AZ83">
        <f t="shared" si="33"/>
        <v>0</v>
      </c>
      <c r="BA83">
        <f t="shared" si="34"/>
        <v>0</v>
      </c>
    </row>
    <row r="84" spans="1:53" x14ac:dyDescent="0.2">
      <c r="A84" s="80">
        <v>38961</v>
      </c>
      <c r="B84" s="81">
        <f>+[1]Listen!C80</f>
        <v>0</v>
      </c>
      <c r="C84" s="10"/>
      <c r="D84" s="100">
        <f t="shared" si="23"/>
        <v>0.41750000000000004</v>
      </c>
      <c r="E84" s="86">
        <f>+[1]TETCO_TRANSCO!E84</f>
        <v>0.39750000000000002</v>
      </c>
      <c r="F84" s="84">
        <f>+[1]TETCO_TRANSCO!F84</f>
        <v>0.02</v>
      </c>
      <c r="G84" s="81">
        <f t="shared" si="24"/>
        <v>0.44750000000000001</v>
      </c>
      <c r="H84" s="85">
        <f t="shared" si="25"/>
        <v>0.39750000000000002</v>
      </c>
      <c r="I84" s="86">
        <f t="shared" si="39"/>
        <v>0.05</v>
      </c>
      <c r="J84" s="100">
        <f t="shared" si="26"/>
        <v>0.73750000000000004</v>
      </c>
      <c r="K84" s="86">
        <f t="shared" si="37"/>
        <v>0.71750000000000003</v>
      </c>
      <c r="L84" s="84">
        <f t="shared" si="38"/>
        <v>0.02</v>
      </c>
      <c r="M84" s="81">
        <f t="shared" si="27"/>
        <v>0.44750000000000001</v>
      </c>
      <c r="N84" s="85">
        <f t="shared" si="35"/>
        <v>0.39750000000000002</v>
      </c>
      <c r="O84" s="86">
        <f t="shared" si="20"/>
        <v>0.05</v>
      </c>
      <c r="P84" s="86" t="s">
        <v>39</v>
      </c>
      <c r="Q84" s="84">
        <f t="shared" si="36"/>
        <v>0.03</v>
      </c>
      <c r="AA84">
        <f>[1]Tables!E$11</f>
        <v>-7.0000000000000007E-2</v>
      </c>
      <c r="AB84">
        <f>[1]Tables!F$11</f>
        <v>5.9700000000000003E-2</v>
      </c>
      <c r="AC84">
        <f>[1]Tables!G$11</f>
        <v>0.02</v>
      </c>
      <c r="AD84">
        <f>[1]Tables!H$11</f>
        <v>0.185</v>
      </c>
      <c r="AE84">
        <f>[1]Tables!I$11</f>
        <v>1.0999999999999999E-2</v>
      </c>
      <c r="AF84">
        <f t="shared" si="21"/>
        <v>-4.4443262788471799E-3</v>
      </c>
      <c r="AG84">
        <f t="shared" si="28"/>
        <v>0.216</v>
      </c>
      <c r="AI84">
        <f>[1]Tables!J$11</f>
        <v>0</v>
      </c>
      <c r="AJ84">
        <f>[1]Tables!K$11</f>
        <v>0</v>
      </c>
      <c r="AK84">
        <f>[1]Tables!L$11</f>
        <v>0</v>
      </c>
      <c r="AL84">
        <f t="shared" si="29"/>
        <v>0</v>
      </c>
      <c r="AM84">
        <f t="shared" si="30"/>
        <v>0</v>
      </c>
      <c r="AO84">
        <f>[1]Tables!M$11</f>
        <v>-7.0000000000000007E-2</v>
      </c>
      <c r="AP84">
        <f>[1]Tables!N$11</f>
        <v>6.6699999999999995E-2</v>
      </c>
      <c r="AQ84">
        <f>[1]Tables!O$11</f>
        <v>0.02</v>
      </c>
      <c r="AR84">
        <f>[1]Tables!P$11</f>
        <v>0.22</v>
      </c>
      <c r="AS84">
        <f>[1]Tables!Q$11</f>
        <v>1.0999999999999999E-2</v>
      </c>
      <c r="AT84">
        <f t="shared" si="31"/>
        <v>-5.0026786670952506E-3</v>
      </c>
      <c r="AU84">
        <f t="shared" si="32"/>
        <v>0.251</v>
      </c>
      <c r="AW84">
        <f>[1]Tables!R$11</f>
        <v>0</v>
      </c>
      <c r="AX84">
        <f>[1]Tables!S$11</f>
        <v>0</v>
      </c>
      <c r="AY84">
        <f>[1]Tables!T$11</f>
        <v>0</v>
      </c>
      <c r="AZ84">
        <f t="shared" si="33"/>
        <v>0</v>
      </c>
      <c r="BA84">
        <f t="shared" si="34"/>
        <v>0</v>
      </c>
    </row>
    <row r="85" spans="1:53" x14ac:dyDescent="0.2">
      <c r="A85" s="80">
        <v>38991</v>
      </c>
      <c r="B85" s="81">
        <f>+[1]Listen!C81</f>
        <v>0</v>
      </c>
      <c r="C85" s="10"/>
      <c r="D85" s="100">
        <f t="shared" si="23"/>
        <v>0.42000000000000004</v>
      </c>
      <c r="E85" s="86">
        <f>+[1]TETCO_TRANSCO!E85</f>
        <v>0.4</v>
      </c>
      <c r="F85" s="84">
        <f>+[1]TETCO_TRANSCO!F85</f>
        <v>0.02</v>
      </c>
      <c r="G85" s="81">
        <f t="shared" si="24"/>
        <v>0.45</v>
      </c>
      <c r="H85" s="85">
        <f t="shared" si="25"/>
        <v>0.4</v>
      </c>
      <c r="I85" s="86">
        <f t="shared" si="39"/>
        <v>0.05</v>
      </c>
      <c r="J85" s="100">
        <f t="shared" si="26"/>
        <v>0.74</v>
      </c>
      <c r="K85" s="86">
        <f t="shared" si="37"/>
        <v>0.72</v>
      </c>
      <c r="L85" s="84">
        <f t="shared" si="38"/>
        <v>0.02</v>
      </c>
      <c r="M85" s="81">
        <f t="shared" si="27"/>
        <v>0.45</v>
      </c>
      <c r="N85" s="85">
        <f t="shared" si="35"/>
        <v>0.4</v>
      </c>
      <c r="O85" s="86">
        <f t="shared" ref="O85:O148" si="40">I85</f>
        <v>0.05</v>
      </c>
      <c r="P85" s="86" t="s">
        <v>39</v>
      </c>
      <c r="Q85" s="84">
        <f t="shared" si="36"/>
        <v>0.03</v>
      </c>
      <c r="AA85">
        <f>[1]Tables!E$12</f>
        <v>-7.0000000000000007E-2</v>
      </c>
      <c r="AB85">
        <f>[1]Tables!F$12</f>
        <v>5.9700000000000003E-2</v>
      </c>
      <c r="AC85">
        <f>[1]Tables!G$12</f>
        <v>0.04</v>
      </c>
      <c r="AD85">
        <f>[1]Tables!H$12</f>
        <v>0.185</v>
      </c>
      <c r="AE85">
        <f>[1]Tables!I$12</f>
        <v>1.0999999999999999E-2</v>
      </c>
      <c r="AF85">
        <f t="shared" ref="AF85:AF148" si="41">((B85+AA85)/(1-AB85))-(B85+AA85)</f>
        <v>-4.4443262788471799E-3</v>
      </c>
      <c r="AG85">
        <f t="shared" si="28"/>
        <v>0.23600000000000002</v>
      </c>
      <c r="AI85">
        <f>[1]Tables!J$12</f>
        <v>0</v>
      </c>
      <c r="AJ85">
        <f>[1]Tables!K$12</f>
        <v>0</v>
      </c>
      <c r="AK85">
        <f>[1]Tables!L$12</f>
        <v>0</v>
      </c>
      <c r="AL85">
        <f t="shared" si="29"/>
        <v>0</v>
      </c>
      <c r="AM85">
        <f t="shared" si="30"/>
        <v>0</v>
      </c>
      <c r="AO85">
        <f>[1]Tables!M$12</f>
        <v>-7.0000000000000007E-2</v>
      </c>
      <c r="AP85">
        <f>[1]Tables!N$12</f>
        <v>6.6699999999999995E-2</v>
      </c>
      <c r="AQ85">
        <f>[1]Tables!O$12</f>
        <v>0.04</v>
      </c>
      <c r="AR85">
        <f>[1]Tables!P$12</f>
        <v>0.22</v>
      </c>
      <c r="AS85">
        <f>[1]Tables!Q$12</f>
        <v>1.0999999999999999E-2</v>
      </c>
      <c r="AT85">
        <f t="shared" si="31"/>
        <v>-5.0026786670952506E-3</v>
      </c>
      <c r="AU85">
        <f t="shared" si="32"/>
        <v>0.27100000000000002</v>
      </c>
      <c r="AW85">
        <f>[1]Tables!R$12</f>
        <v>0</v>
      </c>
      <c r="AX85">
        <f>[1]Tables!S$12</f>
        <v>0</v>
      </c>
      <c r="AY85">
        <f>[1]Tables!T$12</f>
        <v>0</v>
      </c>
      <c r="AZ85">
        <f t="shared" si="33"/>
        <v>0</v>
      </c>
      <c r="BA85">
        <f t="shared" si="34"/>
        <v>0</v>
      </c>
    </row>
    <row r="86" spans="1:53" x14ac:dyDescent="0.2">
      <c r="A86" s="80">
        <v>39022</v>
      </c>
      <c r="B86" s="81">
        <f>+[1]Listen!C82</f>
        <v>0</v>
      </c>
      <c r="C86" s="10"/>
      <c r="D86" s="101">
        <f t="shared" si="23"/>
        <v>0.60500000000000009</v>
      </c>
      <c r="E86" s="83">
        <f>+[1]TETCO_TRANSCO!E86</f>
        <v>0.55500000000000005</v>
      </c>
      <c r="F86" s="88">
        <f>+[1]TETCO_TRANSCO!F86</f>
        <v>0.05</v>
      </c>
      <c r="G86" s="102">
        <f t="shared" si="24"/>
        <v>0.69500000000000006</v>
      </c>
      <c r="H86" s="82">
        <f t="shared" si="25"/>
        <v>0.55500000000000005</v>
      </c>
      <c r="I86" s="83">
        <f t="shared" si="39"/>
        <v>0.14000000000000001</v>
      </c>
      <c r="J86" s="101">
        <f t="shared" si="26"/>
        <v>0.92500000000000004</v>
      </c>
      <c r="K86" s="83">
        <f t="shared" si="37"/>
        <v>0.875</v>
      </c>
      <c r="L86" s="88">
        <f t="shared" si="38"/>
        <v>0.05</v>
      </c>
      <c r="M86" s="102">
        <f t="shared" si="27"/>
        <v>0.69500000000000006</v>
      </c>
      <c r="N86" s="82">
        <f t="shared" si="35"/>
        <v>0.55500000000000005</v>
      </c>
      <c r="O86" s="83">
        <f t="shared" si="40"/>
        <v>0.14000000000000001</v>
      </c>
      <c r="P86" s="83" t="s">
        <v>39</v>
      </c>
      <c r="Q86" s="88">
        <f t="shared" si="36"/>
        <v>0.09</v>
      </c>
      <c r="AA86">
        <f>[1]Tables!E$13</f>
        <v>-7.0000000000000007E-2</v>
      </c>
      <c r="AB86">
        <f>[1]Tables!F$13</f>
        <v>6.9900000000000004E-2</v>
      </c>
      <c r="AC86">
        <f>[1]Tables!G$13</f>
        <v>0.41</v>
      </c>
      <c r="AD86">
        <f>[1]Tables!H$13</f>
        <v>0.185</v>
      </c>
      <c r="AE86">
        <f>[1]Tables!I$13</f>
        <v>1.0999999999999999E-2</v>
      </c>
      <c r="AF86">
        <f t="shared" si="41"/>
        <v>-5.2607246532630908E-3</v>
      </c>
      <c r="AG86">
        <f t="shared" si="28"/>
        <v>0.60599999999999998</v>
      </c>
      <c r="AI86">
        <f>[1]Tables!J$13</f>
        <v>1.2800000000000001E-2</v>
      </c>
      <c r="AJ86">
        <f>[1]Tables!K$13</f>
        <v>0.18479999999999999</v>
      </c>
      <c r="AK86">
        <f>[1]Tables!L$13</f>
        <v>0</v>
      </c>
      <c r="AL86">
        <f t="shared" si="29"/>
        <v>6.4829821717990455E-4</v>
      </c>
      <c r="AM86">
        <f t="shared" si="30"/>
        <v>0.18479999999999999</v>
      </c>
      <c r="AO86">
        <f>[1]Tables!M$13</f>
        <v>-0.05</v>
      </c>
      <c r="AP86">
        <f>[1]Tables!N$13</f>
        <v>7.8200000000000006E-2</v>
      </c>
      <c r="AQ86">
        <f>[1]Tables!O$13</f>
        <v>0.51</v>
      </c>
      <c r="AR86">
        <f>[1]Tables!P$13</f>
        <v>0.22</v>
      </c>
      <c r="AS86">
        <f>[1]Tables!Q$13</f>
        <v>1.0999999999999999E-2</v>
      </c>
      <c r="AT86">
        <f t="shared" si="31"/>
        <v>-4.2417010197439847E-3</v>
      </c>
      <c r="AU86">
        <f t="shared" si="32"/>
        <v>0.74099999999999999</v>
      </c>
      <c r="AW86">
        <f>[1]Tables!R$13</f>
        <v>8.8999999999999999E-3</v>
      </c>
      <c r="AX86">
        <f>[1]Tables!S$13</f>
        <v>0.21759999999999999</v>
      </c>
      <c r="AY86">
        <f>[1]Tables!T$13</f>
        <v>0</v>
      </c>
      <c r="AZ86">
        <f t="shared" si="33"/>
        <v>0</v>
      </c>
      <c r="BA86">
        <f t="shared" si="34"/>
        <v>0.21759999999999999</v>
      </c>
    </row>
    <row r="87" spans="1:53" x14ac:dyDescent="0.2">
      <c r="A87" s="80">
        <v>39052</v>
      </c>
      <c r="B87" s="81">
        <f>+[1]Listen!C83</f>
        <v>0</v>
      </c>
      <c r="C87" s="10"/>
      <c r="D87" s="100">
        <f t="shared" si="23"/>
        <v>0.96000000000000008</v>
      </c>
      <c r="E87" s="86">
        <f>+[1]TETCO_TRANSCO!E87</f>
        <v>0.91</v>
      </c>
      <c r="F87" s="84">
        <f>+[1]TETCO_TRANSCO!F87</f>
        <v>0.05</v>
      </c>
      <c r="G87" s="81">
        <f t="shared" si="24"/>
        <v>1.2</v>
      </c>
      <c r="H87" s="85">
        <f t="shared" si="25"/>
        <v>0.91</v>
      </c>
      <c r="I87" s="86">
        <f t="shared" si="39"/>
        <v>0.28999999999999998</v>
      </c>
      <c r="J87" s="100">
        <f t="shared" si="26"/>
        <v>1.28</v>
      </c>
      <c r="K87" s="86">
        <f t="shared" si="37"/>
        <v>1.23</v>
      </c>
      <c r="L87" s="84">
        <f t="shared" si="38"/>
        <v>0.05</v>
      </c>
      <c r="M87" s="81">
        <f t="shared" si="27"/>
        <v>1.2</v>
      </c>
      <c r="N87" s="85">
        <f t="shared" si="35"/>
        <v>0.91</v>
      </c>
      <c r="O87" s="86">
        <f t="shared" si="40"/>
        <v>0.28999999999999998</v>
      </c>
      <c r="P87" s="86" t="s">
        <v>39</v>
      </c>
      <c r="Q87" s="84">
        <f t="shared" si="36"/>
        <v>0.24</v>
      </c>
      <c r="AA87">
        <f>[1]Tables!E$14</f>
        <v>-0.05</v>
      </c>
      <c r="AB87">
        <f>[1]Tables!F$14</f>
        <v>6.9900000000000004E-2</v>
      </c>
      <c r="AC87">
        <f>[1]Tables!G$14</f>
        <v>0.41</v>
      </c>
      <c r="AD87">
        <f>[1]Tables!H$14</f>
        <v>0.185</v>
      </c>
      <c r="AE87">
        <f>[1]Tables!I$14</f>
        <v>1.0999999999999999E-2</v>
      </c>
      <c r="AF87">
        <f t="shared" si="41"/>
        <v>-3.7576604666164914E-3</v>
      </c>
      <c r="AG87">
        <f t="shared" si="28"/>
        <v>0.60599999999999998</v>
      </c>
      <c r="AI87">
        <f>[1]Tables!J$14</f>
        <v>1.2800000000000001E-2</v>
      </c>
      <c r="AJ87">
        <f>[1]Tables!K$14</f>
        <v>0.18479999999999999</v>
      </c>
      <c r="AK87">
        <f>[1]Tables!L$14</f>
        <v>0</v>
      </c>
      <c r="AL87">
        <f t="shared" si="29"/>
        <v>6.4829821717990455E-4</v>
      </c>
      <c r="AM87">
        <f t="shared" si="30"/>
        <v>0.18479999999999999</v>
      </c>
      <c r="AO87">
        <f>[1]Tables!M$14</f>
        <v>-0.05</v>
      </c>
      <c r="AP87">
        <f>[1]Tables!N$14</f>
        <v>7.8200000000000006E-2</v>
      </c>
      <c r="AQ87">
        <f>[1]Tables!O$14</f>
        <v>0.51</v>
      </c>
      <c r="AR87">
        <f>[1]Tables!P$14</f>
        <v>0.22</v>
      </c>
      <c r="AS87">
        <f>[1]Tables!Q$14</f>
        <v>1.0999999999999999E-2</v>
      </c>
      <c r="AT87">
        <f t="shared" si="31"/>
        <v>-4.2417010197439847E-3</v>
      </c>
      <c r="AU87">
        <f t="shared" si="32"/>
        <v>0.74099999999999999</v>
      </c>
      <c r="AW87">
        <f>[1]Tables!R$14</f>
        <v>8.8999999999999999E-3</v>
      </c>
      <c r="AX87">
        <f>[1]Tables!S$14</f>
        <v>0.21759999999999999</v>
      </c>
      <c r="AY87">
        <f>[1]Tables!T$14</f>
        <v>0</v>
      </c>
      <c r="AZ87">
        <f t="shared" si="33"/>
        <v>0</v>
      </c>
      <c r="BA87">
        <f t="shared" si="34"/>
        <v>0.21759999999999999</v>
      </c>
    </row>
    <row r="88" spans="1:53" x14ac:dyDescent="0.2">
      <c r="A88" s="80">
        <v>39083</v>
      </c>
      <c r="B88" s="81">
        <f>+[1]Listen!C84</f>
        <v>0</v>
      </c>
      <c r="C88" s="10"/>
      <c r="D88" s="100">
        <f t="shared" si="23"/>
        <v>1.2649999999999999</v>
      </c>
      <c r="E88" s="86">
        <f>+[1]TETCO_TRANSCO!E88</f>
        <v>1.2149999999999999</v>
      </c>
      <c r="F88" s="84">
        <f>+[1]TETCO_TRANSCO!F88</f>
        <v>0.05</v>
      </c>
      <c r="G88" s="81">
        <f t="shared" si="24"/>
        <v>1.5349999999999999</v>
      </c>
      <c r="H88" s="85">
        <f t="shared" si="25"/>
        <v>1.2149999999999999</v>
      </c>
      <c r="I88" s="86">
        <f t="shared" si="39"/>
        <v>0.32</v>
      </c>
      <c r="J88" s="100">
        <f t="shared" si="26"/>
        <v>1.585</v>
      </c>
      <c r="K88" s="86">
        <f t="shared" si="37"/>
        <v>1.5349999999999999</v>
      </c>
      <c r="L88" s="84">
        <f t="shared" si="38"/>
        <v>0.05</v>
      </c>
      <c r="M88" s="81">
        <f t="shared" si="27"/>
        <v>1.5349999999999999</v>
      </c>
      <c r="N88" s="85">
        <f t="shared" si="35"/>
        <v>1.2149999999999999</v>
      </c>
      <c r="O88" s="86">
        <f t="shared" si="40"/>
        <v>0.32</v>
      </c>
      <c r="P88" s="86" t="s">
        <v>39</v>
      </c>
      <c r="Q88" s="84">
        <f t="shared" si="36"/>
        <v>0.27</v>
      </c>
      <c r="AA88">
        <f>[1]Tables!E$3</f>
        <v>-0.05</v>
      </c>
      <c r="AB88">
        <f>[1]Tables!F$3</f>
        <v>6.9900000000000004E-2</v>
      </c>
      <c r="AC88">
        <f>[1]Tables!G$3</f>
        <v>0.41</v>
      </c>
      <c r="AD88">
        <f>[1]Tables!H$3</f>
        <v>0.185</v>
      </c>
      <c r="AE88">
        <f>[1]Tables!I$3</f>
        <v>1.0999999999999999E-2</v>
      </c>
      <c r="AF88">
        <f t="shared" si="41"/>
        <v>-3.7576604666164914E-3</v>
      </c>
      <c r="AG88">
        <f t="shared" si="28"/>
        <v>0.60599999999999998</v>
      </c>
      <c r="AI88">
        <f>[1]Tables!J$3</f>
        <v>1.2800000000000001E-2</v>
      </c>
      <c r="AJ88">
        <f>[1]Tables!K$3</f>
        <v>0.18479999999999999</v>
      </c>
      <c r="AK88">
        <f>[1]Tables!L$3</f>
        <v>0</v>
      </c>
      <c r="AL88">
        <f t="shared" si="29"/>
        <v>6.4829821717990455E-4</v>
      </c>
      <c r="AM88">
        <f t="shared" si="30"/>
        <v>0.18479999999999999</v>
      </c>
      <c r="AO88">
        <f>[1]Tables!M$3</f>
        <v>-0.05</v>
      </c>
      <c r="AP88">
        <f>[1]Tables!N$3</f>
        <v>7.8200000000000006E-2</v>
      </c>
      <c r="AQ88">
        <f>[1]Tables!O$3</f>
        <v>0.51</v>
      </c>
      <c r="AR88">
        <f>[1]Tables!P$3</f>
        <v>0.22</v>
      </c>
      <c r="AS88">
        <f>[1]Tables!Q$3</f>
        <v>1.0999999999999999E-2</v>
      </c>
      <c r="AT88">
        <f t="shared" si="31"/>
        <v>-4.2417010197439847E-3</v>
      </c>
      <c r="AU88">
        <f t="shared" si="32"/>
        <v>0.74099999999999999</v>
      </c>
      <c r="AW88">
        <f>[1]Tables!R$3</f>
        <v>8.8999999999999999E-3</v>
      </c>
      <c r="AX88">
        <f>[1]Tables!S$3</f>
        <v>0.21759999999999999</v>
      </c>
      <c r="AY88">
        <f>[1]Tables!T$3</f>
        <v>0</v>
      </c>
      <c r="AZ88">
        <f t="shared" si="33"/>
        <v>0</v>
      </c>
      <c r="BA88">
        <f t="shared" si="34"/>
        <v>0.21759999999999999</v>
      </c>
    </row>
    <row r="89" spans="1:53" x14ac:dyDescent="0.2">
      <c r="A89" s="80">
        <v>39114</v>
      </c>
      <c r="B89" s="81">
        <f>+[1]Listen!C85</f>
        <v>0</v>
      </c>
      <c r="C89" s="10"/>
      <c r="D89" s="100">
        <f t="shared" si="23"/>
        <v>1.2649999999999999</v>
      </c>
      <c r="E89" s="86">
        <f>+[1]TETCO_TRANSCO!E89</f>
        <v>1.2149999999999999</v>
      </c>
      <c r="F89" s="84">
        <f>+[1]TETCO_TRANSCO!F89</f>
        <v>0.05</v>
      </c>
      <c r="G89" s="81">
        <f t="shared" si="24"/>
        <v>1.5349999999999999</v>
      </c>
      <c r="H89" s="85">
        <f t="shared" si="25"/>
        <v>1.2149999999999999</v>
      </c>
      <c r="I89" s="86">
        <f t="shared" si="39"/>
        <v>0.32</v>
      </c>
      <c r="J89" s="100">
        <f t="shared" si="26"/>
        <v>1.585</v>
      </c>
      <c r="K89" s="86">
        <f t="shared" si="37"/>
        <v>1.5349999999999999</v>
      </c>
      <c r="L89" s="84">
        <f t="shared" si="38"/>
        <v>0.05</v>
      </c>
      <c r="M89" s="81">
        <f t="shared" si="27"/>
        <v>1.5349999999999999</v>
      </c>
      <c r="N89" s="85">
        <f t="shared" si="35"/>
        <v>1.2149999999999999</v>
      </c>
      <c r="O89" s="86">
        <f t="shared" si="40"/>
        <v>0.32</v>
      </c>
      <c r="P89" s="86" t="s">
        <v>39</v>
      </c>
      <c r="Q89" s="84">
        <f t="shared" si="36"/>
        <v>0.27</v>
      </c>
      <c r="AA89">
        <f>[1]Tables!E$4</f>
        <v>-0.05</v>
      </c>
      <c r="AB89">
        <f>[1]Tables!F$4</f>
        <v>6.9900000000000004E-2</v>
      </c>
      <c r="AC89">
        <f>[1]Tables!G$4</f>
        <v>0.41</v>
      </c>
      <c r="AD89">
        <f>[1]Tables!H$4</f>
        <v>0.185</v>
      </c>
      <c r="AE89">
        <f>[1]Tables!I$4</f>
        <v>1.0999999999999999E-2</v>
      </c>
      <c r="AF89">
        <f t="shared" si="41"/>
        <v>-3.7576604666164914E-3</v>
      </c>
      <c r="AG89">
        <f t="shared" si="28"/>
        <v>0.60599999999999998</v>
      </c>
      <c r="AI89">
        <f>[1]Tables!J$4</f>
        <v>1.2800000000000001E-2</v>
      </c>
      <c r="AJ89">
        <f>[1]Tables!K$4</f>
        <v>0.18479999999999999</v>
      </c>
      <c r="AK89">
        <f>[1]Tables!L$4</f>
        <v>0</v>
      </c>
      <c r="AL89">
        <f t="shared" si="29"/>
        <v>6.4829821717990455E-4</v>
      </c>
      <c r="AM89">
        <f t="shared" si="30"/>
        <v>0.18479999999999999</v>
      </c>
      <c r="AO89">
        <f>[1]Tables!M$4</f>
        <v>-0.05</v>
      </c>
      <c r="AP89">
        <f>[1]Tables!N$4</f>
        <v>7.8200000000000006E-2</v>
      </c>
      <c r="AQ89">
        <f>[1]Tables!O$4</f>
        <v>0.51</v>
      </c>
      <c r="AR89">
        <f>[1]Tables!P$4</f>
        <v>0.22</v>
      </c>
      <c r="AS89">
        <f>[1]Tables!Q$4</f>
        <v>1.0999999999999999E-2</v>
      </c>
      <c r="AT89">
        <f t="shared" si="31"/>
        <v>-4.2417010197439847E-3</v>
      </c>
      <c r="AU89">
        <f t="shared" si="32"/>
        <v>0.74099999999999999</v>
      </c>
      <c r="AW89">
        <f>[1]Tables!R$4</f>
        <v>8.8999999999999999E-3</v>
      </c>
      <c r="AX89">
        <f>[1]Tables!S$4</f>
        <v>0.21759999999999999</v>
      </c>
      <c r="AY89">
        <f>[1]Tables!T$4</f>
        <v>0</v>
      </c>
      <c r="AZ89">
        <f t="shared" si="33"/>
        <v>0</v>
      </c>
      <c r="BA89">
        <f t="shared" si="34"/>
        <v>0.21759999999999999</v>
      </c>
    </row>
    <row r="90" spans="1:53" x14ac:dyDescent="0.2">
      <c r="A90" s="80">
        <v>39142</v>
      </c>
      <c r="B90" s="81">
        <f>+[1]Listen!C86</f>
        <v>0</v>
      </c>
      <c r="C90" s="10"/>
      <c r="D90" s="100">
        <f t="shared" si="23"/>
        <v>0.70500000000000007</v>
      </c>
      <c r="E90" s="86">
        <f>+[1]TETCO_TRANSCO!E90</f>
        <v>0.65500000000000003</v>
      </c>
      <c r="F90" s="84">
        <f>+[1]TETCO_TRANSCO!F90</f>
        <v>0.05</v>
      </c>
      <c r="G90" s="81">
        <f t="shared" si="24"/>
        <v>0.80500000000000005</v>
      </c>
      <c r="H90" s="85">
        <f t="shared" si="25"/>
        <v>0.65500000000000003</v>
      </c>
      <c r="I90" s="86">
        <f t="shared" si="39"/>
        <v>0.15000000000000002</v>
      </c>
      <c r="J90" s="100">
        <f t="shared" si="26"/>
        <v>1.0250000000000001</v>
      </c>
      <c r="K90" s="86">
        <f t="shared" si="37"/>
        <v>0.97500000000000009</v>
      </c>
      <c r="L90" s="84">
        <f t="shared" si="38"/>
        <v>0.05</v>
      </c>
      <c r="M90" s="81">
        <f t="shared" si="27"/>
        <v>0.80500000000000005</v>
      </c>
      <c r="N90" s="85">
        <f t="shared" si="35"/>
        <v>0.65500000000000003</v>
      </c>
      <c r="O90" s="86">
        <f t="shared" si="40"/>
        <v>0.15000000000000002</v>
      </c>
      <c r="P90" s="86" t="s">
        <v>39</v>
      </c>
      <c r="Q90" s="84">
        <f t="shared" si="36"/>
        <v>0.1</v>
      </c>
      <c r="AA90">
        <f>[1]Tables!E$5</f>
        <v>-0.05</v>
      </c>
      <c r="AB90">
        <f>[1]Tables!F$5</f>
        <v>6.9900000000000004E-2</v>
      </c>
      <c r="AC90">
        <f>[1]Tables!G$5</f>
        <v>0.41</v>
      </c>
      <c r="AD90">
        <f>[1]Tables!H$5</f>
        <v>0.185</v>
      </c>
      <c r="AE90">
        <f>[1]Tables!I$5</f>
        <v>1.0999999999999999E-2</v>
      </c>
      <c r="AF90">
        <f t="shared" si="41"/>
        <v>-3.7576604666164914E-3</v>
      </c>
      <c r="AG90">
        <f t="shared" si="28"/>
        <v>0.60599999999999998</v>
      </c>
      <c r="AI90">
        <f>[1]Tables!J$5</f>
        <v>1.2800000000000001E-2</v>
      </c>
      <c r="AJ90">
        <f>[1]Tables!K$5</f>
        <v>0.18479999999999999</v>
      </c>
      <c r="AK90">
        <f>[1]Tables!L$5</f>
        <v>0</v>
      </c>
      <c r="AL90">
        <f t="shared" si="29"/>
        <v>6.4829821717990455E-4</v>
      </c>
      <c r="AM90">
        <f t="shared" si="30"/>
        <v>0.18479999999999999</v>
      </c>
      <c r="AO90">
        <f>[1]Tables!M$5</f>
        <v>-0.05</v>
      </c>
      <c r="AP90">
        <f>[1]Tables!N$5</f>
        <v>7.8200000000000006E-2</v>
      </c>
      <c r="AQ90">
        <f>[1]Tables!O$5</f>
        <v>0.51</v>
      </c>
      <c r="AR90">
        <f>[1]Tables!P$5</f>
        <v>0.22</v>
      </c>
      <c r="AS90">
        <f>[1]Tables!Q$5</f>
        <v>1.0999999999999999E-2</v>
      </c>
      <c r="AT90">
        <f t="shared" si="31"/>
        <v>-4.2417010197439847E-3</v>
      </c>
      <c r="AU90">
        <f t="shared" si="32"/>
        <v>0.74099999999999999</v>
      </c>
      <c r="AW90">
        <f>[1]Tables!R$5</f>
        <v>8.8999999999999999E-3</v>
      </c>
      <c r="AX90">
        <f>[1]Tables!S$5</f>
        <v>0.21759999999999999</v>
      </c>
      <c r="AY90">
        <f>[1]Tables!T$5</f>
        <v>0</v>
      </c>
      <c r="AZ90">
        <f t="shared" si="33"/>
        <v>0</v>
      </c>
      <c r="BA90">
        <f t="shared" si="34"/>
        <v>0.21759999999999999</v>
      </c>
    </row>
    <row r="91" spans="1:53" x14ac:dyDescent="0.2">
      <c r="A91" s="80">
        <v>39173</v>
      </c>
      <c r="B91" s="81">
        <f>+[1]Listen!C87</f>
        <v>0</v>
      </c>
      <c r="C91" s="10"/>
      <c r="D91" s="101">
        <f t="shared" si="23"/>
        <v>0.45500000000000002</v>
      </c>
      <c r="E91" s="83">
        <f>+[1]TETCO_TRANSCO!E91</f>
        <v>0.435</v>
      </c>
      <c r="F91" s="88">
        <f>+[1]TETCO_TRANSCO!F91</f>
        <v>0.02</v>
      </c>
      <c r="G91" s="102">
        <f t="shared" si="24"/>
        <v>0.48499999999999999</v>
      </c>
      <c r="H91" s="82">
        <f t="shared" si="25"/>
        <v>0.435</v>
      </c>
      <c r="I91" s="83">
        <f t="shared" si="39"/>
        <v>0.05</v>
      </c>
      <c r="J91" s="101">
        <f t="shared" si="26"/>
        <v>0.45500000000000002</v>
      </c>
      <c r="K91" s="83">
        <f t="shared" ref="K91:K154" si="42">E91</f>
        <v>0.435</v>
      </c>
      <c r="L91" s="88">
        <f t="shared" si="38"/>
        <v>0.02</v>
      </c>
      <c r="M91" s="102">
        <f t="shared" si="27"/>
        <v>0.48499999999999999</v>
      </c>
      <c r="N91" s="82">
        <f t="shared" si="35"/>
        <v>0.435</v>
      </c>
      <c r="O91" s="83">
        <f t="shared" si="40"/>
        <v>0.05</v>
      </c>
      <c r="P91" s="83" t="s">
        <v>39</v>
      </c>
      <c r="Q91" s="88">
        <f t="shared" si="36"/>
        <v>0.03</v>
      </c>
      <c r="AA91">
        <f>[1]Tables!E$6</f>
        <v>-7.0000000000000007E-2</v>
      </c>
      <c r="AB91">
        <f>[1]Tables!F$6</f>
        <v>5.9700000000000003E-2</v>
      </c>
      <c r="AC91">
        <f>[1]Tables!G$6</f>
        <v>0.04</v>
      </c>
      <c r="AD91">
        <f>[1]Tables!H$6</f>
        <v>0.185</v>
      </c>
      <c r="AE91">
        <f>[1]Tables!I$6</f>
        <v>1.0999999999999999E-2</v>
      </c>
      <c r="AF91">
        <f t="shared" si="41"/>
        <v>-4.4443262788471799E-3</v>
      </c>
      <c r="AG91">
        <f t="shared" si="28"/>
        <v>0.23600000000000002</v>
      </c>
      <c r="AI91">
        <f>[1]Tables!J$6</f>
        <v>0</v>
      </c>
      <c r="AJ91">
        <f>[1]Tables!K$6</f>
        <v>0</v>
      </c>
      <c r="AK91">
        <f>[1]Tables!L$6</f>
        <v>0</v>
      </c>
      <c r="AL91">
        <f t="shared" si="29"/>
        <v>0</v>
      </c>
      <c r="AM91">
        <f t="shared" si="30"/>
        <v>0</v>
      </c>
      <c r="AO91">
        <f>[1]Tables!M$6</f>
        <v>-7.0000000000000007E-2</v>
      </c>
      <c r="AP91">
        <f>[1]Tables!N$6</f>
        <v>6.6699999999999995E-2</v>
      </c>
      <c r="AQ91">
        <f>[1]Tables!O$6</f>
        <v>0.04</v>
      </c>
      <c r="AR91">
        <f>[1]Tables!P$6</f>
        <v>0.22</v>
      </c>
      <c r="AS91">
        <f>[1]Tables!Q$6</f>
        <v>1.0999999999999999E-2</v>
      </c>
      <c r="AT91">
        <f t="shared" si="31"/>
        <v>-5.0026786670952506E-3</v>
      </c>
      <c r="AU91">
        <f t="shared" si="32"/>
        <v>0.27100000000000002</v>
      </c>
      <c r="AW91">
        <f>[1]Tables!R$6</f>
        <v>0</v>
      </c>
      <c r="AX91">
        <f>[1]Tables!S$6</f>
        <v>0</v>
      </c>
      <c r="AY91">
        <f>[1]Tables!T$6</f>
        <v>0</v>
      </c>
      <c r="AZ91">
        <f t="shared" si="33"/>
        <v>0</v>
      </c>
      <c r="BA91">
        <f t="shared" si="34"/>
        <v>0</v>
      </c>
    </row>
    <row r="92" spans="1:53" x14ac:dyDescent="0.2">
      <c r="A92" s="80">
        <v>39203</v>
      </c>
      <c r="B92" s="81">
        <f>+[1]Listen!C88</f>
        <v>0</v>
      </c>
      <c r="C92" s="10"/>
      <c r="D92" s="100">
        <f t="shared" si="23"/>
        <v>0.40500000000000003</v>
      </c>
      <c r="E92" s="86">
        <f>+[1]TETCO_TRANSCO!E92</f>
        <v>0.38500000000000001</v>
      </c>
      <c r="F92" s="84">
        <f>+[1]TETCO_TRANSCO!F92</f>
        <v>0.02</v>
      </c>
      <c r="G92" s="81">
        <f t="shared" si="24"/>
        <v>0.435</v>
      </c>
      <c r="H92" s="85">
        <f t="shared" si="25"/>
        <v>0.38500000000000001</v>
      </c>
      <c r="I92" s="86">
        <f t="shared" si="39"/>
        <v>0.05</v>
      </c>
      <c r="J92" s="100">
        <f t="shared" si="26"/>
        <v>0.40500000000000003</v>
      </c>
      <c r="K92" s="86">
        <f t="shared" si="42"/>
        <v>0.38500000000000001</v>
      </c>
      <c r="L92" s="84">
        <f t="shared" si="38"/>
        <v>0.02</v>
      </c>
      <c r="M92" s="81">
        <f t="shared" si="27"/>
        <v>0.435</v>
      </c>
      <c r="N92" s="85">
        <f t="shared" si="35"/>
        <v>0.38500000000000001</v>
      </c>
      <c r="O92" s="86">
        <f t="shared" si="40"/>
        <v>0.05</v>
      </c>
      <c r="P92" s="86" t="s">
        <v>39</v>
      </c>
      <c r="Q92" s="84">
        <f t="shared" si="36"/>
        <v>0.03</v>
      </c>
      <c r="AA92">
        <f>[1]Tables!E$7</f>
        <v>-7.0000000000000007E-2</v>
      </c>
      <c r="AB92">
        <f>[1]Tables!F$7</f>
        <v>5.9700000000000003E-2</v>
      </c>
      <c r="AC92">
        <f>[1]Tables!G$7</f>
        <v>0.02</v>
      </c>
      <c r="AD92">
        <f>[1]Tables!H$7</f>
        <v>0.185</v>
      </c>
      <c r="AE92">
        <f>[1]Tables!I$7</f>
        <v>1.0999999999999999E-2</v>
      </c>
      <c r="AF92">
        <f t="shared" si="41"/>
        <v>-4.4443262788471799E-3</v>
      </c>
      <c r="AG92">
        <f t="shared" si="28"/>
        <v>0.216</v>
      </c>
      <c r="AI92">
        <f>[1]Tables!J$7</f>
        <v>0</v>
      </c>
      <c r="AJ92">
        <f>[1]Tables!K$7</f>
        <v>0</v>
      </c>
      <c r="AK92">
        <f>[1]Tables!L$7</f>
        <v>0</v>
      </c>
      <c r="AL92">
        <f t="shared" si="29"/>
        <v>0</v>
      </c>
      <c r="AM92">
        <f t="shared" si="30"/>
        <v>0</v>
      </c>
      <c r="AO92">
        <f>[1]Tables!M$7</f>
        <v>-7.0000000000000007E-2</v>
      </c>
      <c r="AP92">
        <f>[1]Tables!N$7</f>
        <v>6.6699999999999995E-2</v>
      </c>
      <c r="AQ92">
        <f>[1]Tables!O$7</f>
        <v>0.02</v>
      </c>
      <c r="AR92">
        <f>[1]Tables!P$7</f>
        <v>0.22</v>
      </c>
      <c r="AS92">
        <f>[1]Tables!Q$7</f>
        <v>1.0999999999999999E-2</v>
      </c>
      <c r="AT92">
        <f t="shared" si="31"/>
        <v>-5.0026786670952506E-3</v>
      </c>
      <c r="AU92">
        <f t="shared" si="32"/>
        <v>0.251</v>
      </c>
      <c r="AW92">
        <f>[1]Tables!R$7</f>
        <v>0</v>
      </c>
      <c r="AX92">
        <f>[1]Tables!S$7</f>
        <v>0</v>
      </c>
      <c r="AY92">
        <f>[1]Tables!T$7</f>
        <v>0</v>
      </c>
      <c r="AZ92">
        <f t="shared" si="33"/>
        <v>0</v>
      </c>
      <c r="BA92">
        <f t="shared" si="34"/>
        <v>0</v>
      </c>
    </row>
    <row r="93" spans="1:53" x14ac:dyDescent="0.2">
      <c r="A93" s="80">
        <v>39234</v>
      </c>
      <c r="B93" s="81">
        <f>+[1]Listen!C89</f>
        <v>0</v>
      </c>
      <c r="C93" s="10"/>
      <c r="D93" s="100">
        <f t="shared" si="23"/>
        <v>0.40500000000000003</v>
      </c>
      <c r="E93" s="86">
        <f>+[1]TETCO_TRANSCO!E93</f>
        <v>0.38500000000000001</v>
      </c>
      <c r="F93" s="84">
        <f>+[1]TETCO_TRANSCO!F93</f>
        <v>0.02</v>
      </c>
      <c r="G93" s="81">
        <f t="shared" si="24"/>
        <v>0.44500000000000001</v>
      </c>
      <c r="H93" s="85">
        <f t="shared" si="25"/>
        <v>0.38500000000000001</v>
      </c>
      <c r="I93" s="86">
        <f t="shared" si="39"/>
        <v>0.06</v>
      </c>
      <c r="J93" s="100">
        <f t="shared" si="26"/>
        <v>0.40500000000000003</v>
      </c>
      <c r="K93" s="86">
        <f t="shared" si="42"/>
        <v>0.38500000000000001</v>
      </c>
      <c r="L93" s="84">
        <f t="shared" si="38"/>
        <v>0.02</v>
      </c>
      <c r="M93" s="81">
        <f t="shared" si="27"/>
        <v>0.44500000000000001</v>
      </c>
      <c r="N93" s="85">
        <f t="shared" si="35"/>
        <v>0.38500000000000001</v>
      </c>
      <c r="O93" s="86">
        <f t="shared" si="40"/>
        <v>0.06</v>
      </c>
      <c r="P93" s="86" t="s">
        <v>39</v>
      </c>
      <c r="Q93" s="84">
        <f t="shared" si="36"/>
        <v>0.04</v>
      </c>
      <c r="AA93">
        <f>[1]Tables!E$8</f>
        <v>-7.0000000000000007E-2</v>
      </c>
      <c r="AB93">
        <f>[1]Tables!F$8</f>
        <v>5.9700000000000003E-2</v>
      </c>
      <c r="AC93">
        <f>[1]Tables!G$8</f>
        <v>0.02</v>
      </c>
      <c r="AD93">
        <f>[1]Tables!H$8</f>
        <v>0.185</v>
      </c>
      <c r="AE93">
        <f>[1]Tables!I$8</f>
        <v>1.0999999999999999E-2</v>
      </c>
      <c r="AF93">
        <f t="shared" si="41"/>
        <v>-4.4443262788471799E-3</v>
      </c>
      <c r="AG93">
        <f t="shared" si="28"/>
        <v>0.216</v>
      </c>
      <c r="AI93">
        <f>[1]Tables!J$8</f>
        <v>0</v>
      </c>
      <c r="AJ93">
        <f>[1]Tables!K$8</f>
        <v>0</v>
      </c>
      <c r="AK93">
        <f>[1]Tables!L$8</f>
        <v>0</v>
      </c>
      <c r="AL93">
        <f t="shared" si="29"/>
        <v>0</v>
      </c>
      <c r="AM93">
        <f t="shared" si="30"/>
        <v>0</v>
      </c>
      <c r="AO93">
        <f>[1]Tables!M$8</f>
        <v>-7.0000000000000007E-2</v>
      </c>
      <c r="AP93">
        <f>[1]Tables!N$8</f>
        <v>6.6699999999999995E-2</v>
      </c>
      <c r="AQ93">
        <f>[1]Tables!O$8</f>
        <v>0.02</v>
      </c>
      <c r="AR93">
        <f>[1]Tables!P$8</f>
        <v>0.22</v>
      </c>
      <c r="AS93">
        <f>[1]Tables!Q$8</f>
        <v>1.0999999999999999E-2</v>
      </c>
      <c r="AT93">
        <f t="shared" si="31"/>
        <v>-5.0026786670952506E-3</v>
      </c>
      <c r="AU93">
        <f t="shared" si="32"/>
        <v>0.251</v>
      </c>
      <c r="AW93">
        <f>[1]Tables!R$8</f>
        <v>0</v>
      </c>
      <c r="AX93">
        <f>[1]Tables!S$8</f>
        <v>0</v>
      </c>
      <c r="AY93">
        <f>[1]Tables!T$8</f>
        <v>0</v>
      </c>
      <c r="AZ93">
        <f t="shared" si="33"/>
        <v>0</v>
      </c>
      <c r="BA93">
        <f t="shared" si="34"/>
        <v>0</v>
      </c>
    </row>
    <row r="94" spans="1:53" x14ac:dyDescent="0.2">
      <c r="A94" s="80">
        <v>39264</v>
      </c>
      <c r="B94" s="81">
        <f>+[1]Listen!C90</f>
        <v>0</v>
      </c>
      <c r="C94" s="10"/>
      <c r="D94" s="100">
        <f t="shared" si="23"/>
        <v>0.41750000000000004</v>
      </c>
      <c r="E94" s="86">
        <f>+[1]TETCO_TRANSCO!E94</f>
        <v>0.39750000000000002</v>
      </c>
      <c r="F94" s="84">
        <f>+[1]TETCO_TRANSCO!F94</f>
        <v>0.02</v>
      </c>
      <c r="G94" s="81">
        <f t="shared" si="24"/>
        <v>0.46750000000000003</v>
      </c>
      <c r="H94" s="85">
        <f t="shared" si="25"/>
        <v>0.39750000000000002</v>
      </c>
      <c r="I94" s="86">
        <f t="shared" si="39"/>
        <v>7.0000000000000007E-2</v>
      </c>
      <c r="J94" s="100">
        <f t="shared" si="26"/>
        <v>0.41750000000000004</v>
      </c>
      <c r="K94" s="86">
        <f t="shared" si="42"/>
        <v>0.39750000000000002</v>
      </c>
      <c r="L94" s="84">
        <f t="shared" si="38"/>
        <v>0.02</v>
      </c>
      <c r="M94" s="81">
        <f t="shared" si="27"/>
        <v>0.46750000000000003</v>
      </c>
      <c r="N94" s="85">
        <f t="shared" si="35"/>
        <v>0.39750000000000002</v>
      </c>
      <c r="O94" s="86">
        <f t="shared" si="40"/>
        <v>7.0000000000000007E-2</v>
      </c>
      <c r="P94" s="86" t="s">
        <v>39</v>
      </c>
      <c r="Q94" s="84">
        <f t="shared" si="36"/>
        <v>0.05</v>
      </c>
      <c r="AA94">
        <f>[1]Tables!E$9</f>
        <v>-7.0000000000000007E-2</v>
      </c>
      <c r="AB94">
        <f>[1]Tables!F$9</f>
        <v>5.9700000000000003E-2</v>
      </c>
      <c r="AC94">
        <f>[1]Tables!G$9</f>
        <v>0.02</v>
      </c>
      <c r="AD94">
        <f>[1]Tables!H$9</f>
        <v>0.185</v>
      </c>
      <c r="AE94">
        <f>[1]Tables!I$9</f>
        <v>1.0999999999999999E-2</v>
      </c>
      <c r="AF94">
        <f t="shared" si="41"/>
        <v>-4.4443262788471799E-3</v>
      </c>
      <c r="AG94">
        <f t="shared" si="28"/>
        <v>0.216</v>
      </c>
      <c r="AI94">
        <f>[1]Tables!J$9</f>
        <v>0</v>
      </c>
      <c r="AJ94">
        <f>[1]Tables!K$9</f>
        <v>0</v>
      </c>
      <c r="AK94">
        <f>[1]Tables!L$9</f>
        <v>0</v>
      </c>
      <c r="AL94">
        <f t="shared" si="29"/>
        <v>0</v>
      </c>
      <c r="AM94">
        <f t="shared" si="30"/>
        <v>0</v>
      </c>
      <c r="AO94">
        <f>[1]Tables!M$9</f>
        <v>-7.0000000000000007E-2</v>
      </c>
      <c r="AP94">
        <f>[1]Tables!N$9</f>
        <v>6.6699999999999995E-2</v>
      </c>
      <c r="AQ94">
        <f>[1]Tables!O$9</f>
        <v>0.02</v>
      </c>
      <c r="AR94">
        <f>[1]Tables!P$9</f>
        <v>0.22</v>
      </c>
      <c r="AS94">
        <f>[1]Tables!Q$9</f>
        <v>1.0999999999999999E-2</v>
      </c>
      <c r="AT94">
        <f t="shared" si="31"/>
        <v>-5.0026786670952506E-3</v>
      </c>
      <c r="AU94">
        <f t="shared" si="32"/>
        <v>0.251</v>
      </c>
      <c r="AW94">
        <f>[1]Tables!R$9</f>
        <v>0</v>
      </c>
      <c r="AX94">
        <f>[1]Tables!S$9</f>
        <v>0</v>
      </c>
      <c r="AY94">
        <f>[1]Tables!T$9</f>
        <v>0</v>
      </c>
      <c r="AZ94">
        <f t="shared" si="33"/>
        <v>0</v>
      </c>
      <c r="BA94">
        <f t="shared" si="34"/>
        <v>0</v>
      </c>
    </row>
    <row r="95" spans="1:53" x14ac:dyDescent="0.2">
      <c r="A95" s="80">
        <v>39295</v>
      </c>
      <c r="B95" s="81">
        <f>+[1]Listen!C91</f>
        <v>0</v>
      </c>
      <c r="C95" s="10"/>
      <c r="D95" s="100">
        <f t="shared" si="23"/>
        <v>0.42000000000000004</v>
      </c>
      <c r="E95" s="86">
        <f>+[1]TETCO_TRANSCO!E95</f>
        <v>0.4</v>
      </c>
      <c r="F95" s="84">
        <f>+[1]TETCO_TRANSCO!F95</f>
        <v>0.02</v>
      </c>
      <c r="G95" s="81">
        <f t="shared" si="24"/>
        <v>0.47000000000000003</v>
      </c>
      <c r="H95" s="85">
        <f t="shared" si="25"/>
        <v>0.4</v>
      </c>
      <c r="I95" s="86">
        <f t="shared" si="39"/>
        <v>7.0000000000000007E-2</v>
      </c>
      <c r="J95" s="100">
        <f t="shared" si="26"/>
        <v>0.42000000000000004</v>
      </c>
      <c r="K95" s="86">
        <f t="shared" si="42"/>
        <v>0.4</v>
      </c>
      <c r="L95" s="84">
        <f t="shared" si="38"/>
        <v>0.02</v>
      </c>
      <c r="M95" s="81">
        <f t="shared" si="27"/>
        <v>0.47000000000000003</v>
      </c>
      <c r="N95" s="85">
        <f t="shared" si="35"/>
        <v>0.4</v>
      </c>
      <c r="O95" s="86">
        <f t="shared" si="40"/>
        <v>7.0000000000000007E-2</v>
      </c>
      <c r="P95" s="86" t="s">
        <v>39</v>
      </c>
      <c r="Q95" s="84">
        <f t="shared" si="36"/>
        <v>0.05</v>
      </c>
      <c r="AA95">
        <f>[1]Tables!E$10</f>
        <v>-7.0000000000000007E-2</v>
      </c>
      <c r="AB95">
        <f>[1]Tables!F$10</f>
        <v>5.9700000000000003E-2</v>
      </c>
      <c r="AC95">
        <f>[1]Tables!G$10</f>
        <v>0.02</v>
      </c>
      <c r="AD95">
        <f>[1]Tables!H$10</f>
        <v>0.185</v>
      </c>
      <c r="AE95">
        <f>[1]Tables!I$10</f>
        <v>1.0999999999999999E-2</v>
      </c>
      <c r="AF95">
        <f t="shared" si="41"/>
        <v>-4.4443262788471799E-3</v>
      </c>
      <c r="AG95">
        <f t="shared" si="28"/>
        <v>0.216</v>
      </c>
      <c r="AI95">
        <f>[1]Tables!J$10</f>
        <v>0</v>
      </c>
      <c r="AJ95">
        <f>[1]Tables!K$10</f>
        <v>0</v>
      </c>
      <c r="AK95">
        <f>[1]Tables!L$10</f>
        <v>0</v>
      </c>
      <c r="AL95">
        <f t="shared" si="29"/>
        <v>0</v>
      </c>
      <c r="AM95">
        <f t="shared" si="30"/>
        <v>0</v>
      </c>
      <c r="AO95">
        <f>[1]Tables!M$10</f>
        <v>-7.0000000000000007E-2</v>
      </c>
      <c r="AP95">
        <f>[1]Tables!N$10</f>
        <v>6.6699999999999995E-2</v>
      </c>
      <c r="AQ95">
        <f>[1]Tables!O$10</f>
        <v>0.02</v>
      </c>
      <c r="AR95">
        <f>[1]Tables!P$10</f>
        <v>0.22</v>
      </c>
      <c r="AS95">
        <f>[1]Tables!Q$10</f>
        <v>1.0999999999999999E-2</v>
      </c>
      <c r="AT95">
        <f t="shared" si="31"/>
        <v>-5.0026786670952506E-3</v>
      </c>
      <c r="AU95">
        <f t="shared" si="32"/>
        <v>0.251</v>
      </c>
      <c r="AW95">
        <f>[1]Tables!R$10</f>
        <v>0</v>
      </c>
      <c r="AX95">
        <f>[1]Tables!S$10</f>
        <v>0</v>
      </c>
      <c r="AY95">
        <f>[1]Tables!T$10</f>
        <v>0</v>
      </c>
      <c r="AZ95">
        <f t="shared" si="33"/>
        <v>0</v>
      </c>
      <c r="BA95">
        <f t="shared" si="34"/>
        <v>0</v>
      </c>
    </row>
    <row r="96" spans="1:53" x14ac:dyDescent="0.2">
      <c r="A96" s="80">
        <v>39326</v>
      </c>
      <c r="B96" s="81">
        <f>+[1]Listen!C92</f>
        <v>0</v>
      </c>
      <c r="C96" s="10"/>
      <c r="D96" s="100">
        <f t="shared" si="23"/>
        <v>0.41750000000000004</v>
      </c>
      <c r="E96" s="86">
        <f>+[1]TETCO_TRANSCO!E96</f>
        <v>0.39750000000000002</v>
      </c>
      <c r="F96" s="84">
        <f>+[1]TETCO_TRANSCO!F96</f>
        <v>0.02</v>
      </c>
      <c r="G96" s="81">
        <f t="shared" si="24"/>
        <v>0.44750000000000001</v>
      </c>
      <c r="H96" s="85">
        <f t="shared" si="25"/>
        <v>0.39750000000000002</v>
      </c>
      <c r="I96" s="86">
        <f t="shared" si="39"/>
        <v>0.05</v>
      </c>
      <c r="J96" s="100">
        <f t="shared" si="26"/>
        <v>0.41750000000000004</v>
      </c>
      <c r="K96" s="86">
        <f t="shared" si="42"/>
        <v>0.39750000000000002</v>
      </c>
      <c r="L96" s="84">
        <f t="shared" si="38"/>
        <v>0.02</v>
      </c>
      <c r="M96" s="81">
        <f t="shared" si="27"/>
        <v>0.44750000000000001</v>
      </c>
      <c r="N96" s="85">
        <f t="shared" si="35"/>
        <v>0.39750000000000002</v>
      </c>
      <c r="O96" s="86">
        <f t="shared" si="40"/>
        <v>0.05</v>
      </c>
      <c r="P96" s="86" t="s">
        <v>39</v>
      </c>
      <c r="Q96" s="84">
        <f t="shared" si="36"/>
        <v>0.03</v>
      </c>
      <c r="AA96">
        <f>[1]Tables!E$11</f>
        <v>-7.0000000000000007E-2</v>
      </c>
      <c r="AB96">
        <f>[1]Tables!F$11</f>
        <v>5.9700000000000003E-2</v>
      </c>
      <c r="AC96">
        <f>[1]Tables!G$11</f>
        <v>0.02</v>
      </c>
      <c r="AD96">
        <f>[1]Tables!H$11</f>
        <v>0.185</v>
      </c>
      <c r="AE96">
        <f>[1]Tables!I$11</f>
        <v>1.0999999999999999E-2</v>
      </c>
      <c r="AF96">
        <f t="shared" si="41"/>
        <v>-4.4443262788471799E-3</v>
      </c>
      <c r="AG96">
        <f t="shared" si="28"/>
        <v>0.216</v>
      </c>
      <c r="AI96">
        <f>[1]Tables!J$11</f>
        <v>0</v>
      </c>
      <c r="AJ96">
        <f>[1]Tables!K$11</f>
        <v>0</v>
      </c>
      <c r="AK96">
        <f>[1]Tables!L$11</f>
        <v>0</v>
      </c>
      <c r="AL96">
        <f t="shared" si="29"/>
        <v>0</v>
      </c>
      <c r="AM96">
        <f t="shared" si="30"/>
        <v>0</v>
      </c>
      <c r="AO96">
        <f>[1]Tables!M$11</f>
        <v>-7.0000000000000007E-2</v>
      </c>
      <c r="AP96">
        <f>[1]Tables!N$11</f>
        <v>6.6699999999999995E-2</v>
      </c>
      <c r="AQ96">
        <f>[1]Tables!O$11</f>
        <v>0.02</v>
      </c>
      <c r="AR96">
        <f>[1]Tables!P$11</f>
        <v>0.22</v>
      </c>
      <c r="AS96">
        <f>[1]Tables!Q$11</f>
        <v>1.0999999999999999E-2</v>
      </c>
      <c r="AT96">
        <f t="shared" si="31"/>
        <v>-5.0026786670952506E-3</v>
      </c>
      <c r="AU96">
        <f t="shared" si="32"/>
        <v>0.251</v>
      </c>
      <c r="AW96">
        <f>[1]Tables!R$11</f>
        <v>0</v>
      </c>
      <c r="AX96">
        <f>[1]Tables!S$11</f>
        <v>0</v>
      </c>
      <c r="AY96">
        <f>[1]Tables!T$11</f>
        <v>0</v>
      </c>
      <c r="AZ96">
        <f t="shared" si="33"/>
        <v>0</v>
      </c>
      <c r="BA96">
        <f t="shared" si="34"/>
        <v>0</v>
      </c>
    </row>
    <row r="97" spans="1:53" x14ac:dyDescent="0.2">
      <c r="A97" s="80">
        <v>39356</v>
      </c>
      <c r="B97" s="81">
        <f>+[1]Listen!C93</f>
        <v>0</v>
      </c>
      <c r="C97" s="10"/>
      <c r="D97" s="100">
        <f t="shared" si="23"/>
        <v>0.42000000000000004</v>
      </c>
      <c r="E97" s="86">
        <f>+[1]TETCO_TRANSCO!E97</f>
        <v>0.4</v>
      </c>
      <c r="F97" s="84">
        <f>+[1]TETCO_TRANSCO!F97</f>
        <v>0.02</v>
      </c>
      <c r="G97" s="81">
        <f t="shared" si="24"/>
        <v>0.45</v>
      </c>
      <c r="H97" s="85">
        <f t="shared" si="25"/>
        <v>0.4</v>
      </c>
      <c r="I97" s="86">
        <f t="shared" si="39"/>
        <v>0.05</v>
      </c>
      <c r="J97" s="100">
        <f t="shared" si="26"/>
        <v>0.42000000000000004</v>
      </c>
      <c r="K97" s="86">
        <f t="shared" si="42"/>
        <v>0.4</v>
      </c>
      <c r="L97" s="84">
        <f t="shared" si="38"/>
        <v>0.02</v>
      </c>
      <c r="M97" s="81">
        <f t="shared" si="27"/>
        <v>0.45</v>
      </c>
      <c r="N97" s="85">
        <f t="shared" si="35"/>
        <v>0.4</v>
      </c>
      <c r="O97" s="86">
        <f t="shared" si="40"/>
        <v>0.05</v>
      </c>
      <c r="P97" s="86" t="s">
        <v>39</v>
      </c>
      <c r="Q97" s="84">
        <f t="shared" si="36"/>
        <v>0.03</v>
      </c>
      <c r="AA97">
        <f>[1]Tables!E$12</f>
        <v>-7.0000000000000007E-2</v>
      </c>
      <c r="AB97">
        <f>[1]Tables!F$12</f>
        <v>5.9700000000000003E-2</v>
      </c>
      <c r="AC97">
        <f>[1]Tables!G$12</f>
        <v>0.04</v>
      </c>
      <c r="AD97">
        <f>[1]Tables!H$12</f>
        <v>0.185</v>
      </c>
      <c r="AE97">
        <f>[1]Tables!I$12</f>
        <v>1.0999999999999999E-2</v>
      </c>
      <c r="AF97">
        <f t="shared" si="41"/>
        <v>-4.4443262788471799E-3</v>
      </c>
      <c r="AG97">
        <f t="shared" si="28"/>
        <v>0.23600000000000002</v>
      </c>
      <c r="AI97">
        <f>[1]Tables!J$12</f>
        <v>0</v>
      </c>
      <c r="AJ97">
        <f>[1]Tables!K$12</f>
        <v>0</v>
      </c>
      <c r="AK97">
        <f>[1]Tables!L$12</f>
        <v>0</v>
      </c>
      <c r="AL97">
        <f t="shared" si="29"/>
        <v>0</v>
      </c>
      <c r="AM97">
        <f t="shared" si="30"/>
        <v>0</v>
      </c>
      <c r="AO97">
        <f>[1]Tables!M$12</f>
        <v>-7.0000000000000007E-2</v>
      </c>
      <c r="AP97">
        <f>[1]Tables!N$12</f>
        <v>6.6699999999999995E-2</v>
      </c>
      <c r="AQ97">
        <f>[1]Tables!O$12</f>
        <v>0.04</v>
      </c>
      <c r="AR97">
        <f>[1]Tables!P$12</f>
        <v>0.22</v>
      </c>
      <c r="AS97">
        <f>[1]Tables!Q$12</f>
        <v>1.0999999999999999E-2</v>
      </c>
      <c r="AT97">
        <f t="shared" si="31"/>
        <v>-5.0026786670952506E-3</v>
      </c>
      <c r="AU97">
        <f t="shared" si="32"/>
        <v>0.27100000000000002</v>
      </c>
      <c r="AW97">
        <f>[1]Tables!R$12</f>
        <v>0</v>
      </c>
      <c r="AX97">
        <f>[1]Tables!S$12</f>
        <v>0</v>
      </c>
      <c r="AY97">
        <f>[1]Tables!T$12</f>
        <v>0</v>
      </c>
      <c r="AZ97">
        <f t="shared" si="33"/>
        <v>0</v>
      </c>
      <c r="BA97">
        <f t="shared" si="34"/>
        <v>0</v>
      </c>
    </row>
    <row r="98" spans="1:53" x14ac:dyDescent="0.2">
      <c r="A98" s="80">
        <v>39387</v>
      </c>
      <c r="B98" s="81">
        <f>+[1]Listen!C94</f>
        <v>0</v>
      </c>
      <c r="C98" s="10"/>
      <c r="D98" s="101">
        <f t="shared" si="23"/>
        <v>0.60500000000000009</v>
      </c>
      <c r="E98" s="83">
        <f>+[1]TETCO_TRANSCO!E98</f>
        <v>0.55500000000000005</v>
      </c>
      <c r="F98" s="88">
        <f>+[1]TETCO_TRANSCO!F98</f>
        <v>0.05</v>
      </c>
      <c r="G98" s="102">
        <f t="shared" si="24"/>
        <v>0.69500000000000006</v>
      </c>
      <c r="H98" s="82">
        <f t="shared" si="25"/>
        <v>0.55500000000000005</v>
      </c>
      <c r="I98" s="83">
        <f t="shared" si="39"/>
        <v>0.14000000000000001</v>
      </c>
      <c r="J98" s="101">
        <f t="shared" si="26"/>
        <v>0.60500000000000009</v>
      </c>
      <c r="K98" s="83">
        <f t="shared" si="42"/>
        <v>0.55500000000000005</v>
      </c>
      <c r="L98" s="88">
        <f t="shared" si="38"/>
        <v>0.05</v>
      </c>
      <c r="M98" s="102">
        <f t="shared" si="27"/>
        <v>0.69500000000000006</v>
      </c>
      <c r="N98" s="82">
        <f t="shared" si="35"/>
        <v>0.55500000000000005</v>
      </c>
      <c r="O98" s="83">
        <f t="shared" si="40"/>
        <v>0.14000000000000001</v>
      </c>
      <c r="P98" s="83" t="s">
        <v>39</v>
      </c>
      <c r="Q98" s="88">
        <f t="shared" si="36"/>
        <v>0.09</v>
      </c>
      <c r="AA98">
        <f>[1]Tables!E$13</f>
        <v>-7.0000000000000007E-2</v>
      </c>
      <c r="AB98">
        <f>[1]Tables!F$13</f>
        <v>6.9900000000000004E-2</v>
      </c>
      <c r="AC98">
        <f>[1]Tables!G$13</f>
        <v>0.41</v>
      </c>
      <c r="AD98">
        <f>[1]Tables!H$13</f>
        <v>0.185</v>
      </c>
      <c r="AE98">
        <f>[1]Tables!I$13</f>
        <v>1.0999999999999999E-2</v>
      </c>
      <c r="AF98">
        <f t="shared" si="41"/>
        <v>-5.2607246532630908E-3</v>
      </c>
      <c r="AG98">
        <f t="shared" si="28"/>
        <v>0.60599999999999998</v>
      </c>
      <c r="AI98">
        <f>[1]Tables!J$13</f>
        <v>1.2800000000000001E-2</v>
      </c>
      <c r="AJ98">
        <f>[1]Tables!K$13</f>
        <v>0.18479999999999999</v>
      </c>
      <c r="AK98">
        <f>[1]Tables!L$13</f>
        <v>0</v>
      </c>
      <c r="AL98">
        <f t="shared" si="29"/>
        <v>6.4829821717990455E-4</v>
      </c>
      <c r="AM98">
        <f t="shared" si="30"/>
        <v>0.18479999999999999</v>
      </c>
      <c r="AO98">
        <f>[1]Tables!M$13</f>
        <v>-0.05</v>
      </c>
      <c r="AP98">
        <f>[1]Tables!N$13</f>
        <v>7.8200000000000006E-2</v>
      </c>
      <c r="AQ98">
        <f>[1]Tables!O$13</f>
        <v>0.51</v>
      </c>
      <c r="AR98">
        <f>[1]Tables!P$13</f>
        <v>0.22</v>
      </c>
      <c r="AS98">
        <f>[1]Tables!Q$13</f>
        <v>1.0999999999999999E-2</v>
      </c>
      <c r="AT98">
        <f t="shared" si="31"/>
        <v>-4.2417010197439847E-3</v>
      </c>
      <c r="AU98">
        <f t="shared" si="32"/>
        <v>0.74099999999999999</v>
      </c>
      <c r="AW98">
        <f>[1]Tables!R$13</f>
        <v>8.8999999999999999E-3</v>
      </c>
      <c r="AX98">
        <f>[1]Tables!S$13</f>
        <v>0.21759999999999999</v>
      </c>
      <c r="AY98">
        <f>[1]Tables!T$13</f>
        <v>0</v>
      </c>
      <c r="AZ98">
        <f t="shared" si="33"/>
        <v>0</v>
      </c>
      <c r="BA98">
        <f t="shared" si="34"/>
        <v>0.21759999999999999</v>
      </c>
    </row>
    <row r="99" spans="1:53" x14ac:dyDescent="0.2">
      <c r="A99" s="80">
        <v>39417</v>
      </c>
      <c r="B99" s="81">
        <f>+[1]Listen!C95</f>
        <v>0</v>
      </c>
      <c r="C99" s="10"/>
      <c r="D99" s="100">
        <f t="shared" si="23"/>
        <v>0.96000000000000008</v>
      </c>
      <c r="E99" s="86">
        <f>+[1]TETCO_TRANSCO!E99</f>
        <v>0.91</v>
      </c>
      <c r="F99" s="84">
        <f>+[1]TETCO_TRANSCO!F99</f>
        <v>0.05</v>
      </c>
      <c r="G99" s="81">
        <f t="shared" si="24"/>
        <v>1.2</v>
      </c>
      <c r="H99" s="85">
        <f t="shared" si="25"/>
        <v>0.91</v>
      </c>
      <c r="I99" s="86">
        <f t="shared" si="39"/>
        <v>0.28999999999999998</v>
      </c>
      <c r="J99" s="100">
        <f t="shared" si="26"/>
        <v>0.96000000000000008</v>
      </c>
      <c r="K99" s="86">
        <f t="shared" si="42"/>
        <v>0.91</v>
      </c>
      <c r="L99" s="84">
        <f t="shared" si="38"/>
        <v>0.05</v>
      </c>
      <c r="M99" s="81">
        <f t="shared" si="27"/>
        <v>1.2</v>
      </c>
      <c r="N99" s="85">
        <f t="shared" si="35"/>
        <v>0.91</v>
      </c>
      <c r="O99" s="86">
        <f t="shared" si="40"/>
        <v>0.28999999999999998</v>
      </c>
      <c r="P99" s="86" t="s">
        <v>39</v>
      </c>
      <c r="Q99" s="84">
        <f t="shared" si="36"/>
        <v>0.24</v>
      </c>
      <c r="AA99">
        <f>[1]Tables!E$14</f>
        <v>-0.05</v>
      </c>
      <c r="AB99">
        <f>[1]Tables!F$14</f>
        <v>6.9900000000000004E-2</v>
      </c>
      <c r="AC99">
        <f>[1]Tables!G$14</f>
        <v>0.41</v>
      </c>
      <c r="AD99">
        <f>[1]Tables!H$14</f>
        <v>0.185</v>
      </c>
      <c r="AE99">
        <f>[1]Tables!I$14</f>
        <v>1.0999999999999999E-2</v>
      </c>
      <c r="AF99">
        <f t="shared" si="41"/>
        <v>-3.7576604666164914E-3</v>
      </c>
      <c r="AG99">
        <f t="shared" si="28"/>
        <v>0.60599999999999998</v>
      </c>
      <c r="AI99">
        <f>[1]Tables!J$14</f>
        <v>1.2800000000000001E-2</v>
      </c>
      <c r="AJ99">
        <f>[1]Tables!K$14</f>
        <v>0.18479999999999999</v>
      </c>
      <c r="AK99">
        <f>[1]Tables!L$14</f>
        <v>0</v>
      </c>
      <c r="AL99">
        <f t="shared" si="29"/>
        <v>6.4829821717990455E-4</v>
      </c>
      <c r="AM99">
        <f t="shared" si="30"/>
        <v>0.18479999999999999</v>
      </c>
      <c r="AO99">
        <f>[1]Tables!M$14</f>
        <v>-0.05</v>
      </c>
      <c r="AP99">
        <f>[1]Tables!N$14</f>
        <v>7.8200000000000006E-2</v>
      </c>
      <c r="AQ99">
        <f>[1]Tables!O$14</f>
        <v>0.51</v>
      </c>
      <c r="AR99">
        <f>[1]Tables!P$14</f>
        <v>0.22</v>
      </c>
      <c r="AS99">
        <f>[1]Tables!Q$14</f>
        <v>1.0999999999999999E-2</v>
      </c>
      <c r="AT99">
        <f t="shared" si="31"/>
        <v>-4.2417010197439847E-3</v>
      </c>
      <c r="AU99">
        <f t="shared" si="32"/>
        <v>0.74099999999999999</v>
      </c>
      <c r="AW99">
        <f>[1]Tables!R$14</f>
        <v>8.8999999999999999E-3</v>
      </c>
      <c r="AX99">
        <f>[1]Tables!S$14</f>
        <v>0.21759999999999999</v>
      </c>
      <c r="AY99">
        <f>[1]Tables!T$14</f>
        <v>0</v>
      </c>
      <c r="AZ99">
        <f t="shared" si="33"/>
        <v>0</v>
      </c>
      <c r="BA99">
        <f t="shared" si="34"/>
        <v>0.21759999999999999</v>
      </c>
    </row>
    <row r="100" spans="1:53" x14ac:dyDescent="0.2">
      <c r="A100" s="80">
        <v>39448</v>
      </c>
      <c r="B100" s="81">
        <f>+[1]Listen!C96</f>
        <v>0</v>
      </c>
      <c r="C100" s="10"/>
      <c r="D100" s="100">
        <f t="shared" si="23"/>
        <v>1.2649999999999999</v>
      </c>
      <c r="E100" s="86">
        <f>+[1]TETCO_TRANSCO!E100</f>
        <v>1.2149999999999999</v>
      </c>
      <c r="F100" s="84">
        <f>+[1]TETCO_TRANSCO!F100</f>
        <v>0.05</v>
      </c>
      <c r="G100" s="81">
        <f t="shared" si="24"/>
        <v>1.5349999999999999</v>
      </c>
      <c r="H100" s="85">
        <f t="shared" si="25"/>
        <v>1.2149999999999999</v>
      </c>
      <c r="I100" s="86">
        <f t="shared" si="39"/>
        <v>0.32</v>
      </c>
      <c r="J100" s="100">
        <f t="shared" si="26"/>
        <v>1.2649999999999999</v>
      </c>
      <c r="K100" s="86">
        <f t="shared" si="42"/>
        <v>1.2149999999999999</v>
      </c>
      <c r="L100" s="84">
        <f t="shared" si="38"/>
        <v>0.05</v>
      </c>
      <c r="M100" s="81">
        <f t="shared" si="27"/>
        <v>1.5349999999999999</v>
      </c>
      <c r="N100" s="85">
        <f t="shared" si="35"/>
        <v>1.2149999999999999</v>
      </c>
      <c r="O100" s="86">
        <f t="shared" si="40"/>
        <v>0.32</v>
      </c>
      <c r="P100" s="86" t="s">
        <v>39</v>
      </c>
      <c r="Q100" s="84">
        <f t="shared" si="36"/>
        <v>0.27</v>
      </c>
      <c r="AA100">
        <f>[1]Tables!E$3</f>
        <v>-0.05</v>
      </c>
      <c r="AB100">
        <f>[1]Tables!F$3</f>
        <v>6.9900000000000004E-2</v>
      </c>
      <c r="AC100">
        <f>[1]Tables!G$3</f>
        <v>0.41</v>
      </c>
      <c r="AD100">
        <f>[1]Tables!H$3</f>
        <v>0.185</v>
      </c>
      <c r="AE100">
        <f>[1]Tables!I$3</f>
        <v>1.0999999999999999E-2</v>
      </c>
      <c r="AF100">
        <f t="shared" si="41"/>
        <v>-3.7576604666164914E-3</v>
      </c>
      <c r="AG100">
        <f t="shared" si="28"/>
        <v>0.60599999999999998</v>
      </c>
      <c r="AI100">
        <f>[1]Tables!J$3</f>
        <v>1.2800000000000001E-2</v>
      </c>
      <c r="AJ100">
        <f>[1]Tables!K$3</f>
        <v>0.18479999999999999</v>
      </c>
      <c r="AK100">
        <f>[1]Tables!L$3</f>
        <v>0</v>
      </c>
      <c r="AL100">
        <f t="shared" si="29"/>
        <v>6.4829821717990455E-4</v>
      </c>
      <c r="AM100">
        <f t="shared" si="30"/>
        <v>0.18479999999999999</v>
      </c>
      <c r="AO100">
        <f>[1]Tables!M$3</f>
        <v>-0.05</v>
      </c>
      <c r="AP100">
        <f>[1]Tables!N$3</f>
        <v>7.8200000000000006E-2</v>
      </c>
      <c r="AQ100">
        <f>[1]Tables!O$3</f>
        <v>0.51</v>
      </c>
      <c r="AR100">
        <f>[1]Tables!P$3</f>
        <v>0.22</v>
      </c>
      <c r="AS100">
        <f>[1]Tables!Q$3</f>
        <v>1.0999999999999999E-2</v>
      </c>
      <c r="AT100">
        <f t="shared" si="31"/>
        <v>-4.2417010197439847E-3</v>
      </c>
      <c r="AU100">
        <f t="shared" si="32"/>
        <v>0.74099999999999999</v>
      </c>
      <c r="AW100">
        <f>[1]Tables!R$3</f>
        <v>8.8999999999999999E-3</v>
      </c>
      <c r="AX100">
        <f>[1]Tables!S$3</f>
        <v>0.21759999999999999</v>
      </c>
      <c r="AY100">
        <f>[1]Tables!T$3</f>
        <v>0</v>
      </c>
      <c r="AZ100">
        <f t="shared" si="33"/>
        <v>0</v>
      </c>
      <c r="BA100">
        <f t="shared" si="34"/>
        <v>0.21759999999999999</v>
      </c>
    </row>
    <row r="101" spans="1:53" x14ac:dyDescent="0.2">
      <c r="A101" s="80">
        <v>39479</v>
      </c>
      <c r="B101" s="81">
        <f>+[1]Listen!C97</f>
        <v>0</v>
      </c>
      <c r="C101" s="10"/>
      <c r="D101" s="100">
        <f t="shared" si="23"/>
        <v>1.2649999999999999</v>
      </c>
      <c r="E101" s="86">
        <f>+[1]TETCO_TRANSCO!E101</f>
        <v>1.2149999999999999</v>
      </c>
      <c r="F101" s="84">
        <f>+[1]TETCO_TRANSCO!F101</f>
        <v>0.05</v>
      </c>
      <c r="G101" s="81">
        <f t="shared" si="24"/>
        <v>1.5349999999999999</v>
      </c>
      <c r="H101" s="85">
        <f t="shared" si="25"/>
        <v>1.2149999999999999</v>
      </c>
      <c r="I101" s="86">
        <f t="shared" si="39"/>
        <v>0.32</v>
      </c>
      <c r="J101" s="100">
        <f t="shared" si="26"/>
        <v>1.2649999999999999</v>
      </c>
      <c r="K101" s="86">
        <f t="shared" si="42"/>
        <v>1.2149999999999999</v>
      </c>
      <c r="L101" s="84">
        <f t="shared" si="38"/>
        <v>0.05</v>
      </c>
      <c r="M101" s="81">
        <f t="shared" si="27"/>
        <v>1.5349999999999999</v>
      </c>
      <c r="N101" s="85">
        <f t="shared" si="35"/>
        <v>1.2149999999999999</v>
      </c>
      <c r="O101" s="86">
        <f t="shared" si="40"/>
        <v>0.32</v>
      </c>
      <c r="P101" s="86" t="s">
        <v>39</v>
      </c>
      <c r="Q101" s="84">
        <f t="shared" si="36"/>
        <v>0.27</v>
      </c>
      <c r="AA101">
        <f>[1]Tables!E$4</f>
        <v>-0.05</v>
      </c>
      <c r="AB101">
        <f>[1]Tables!F$4</f>
        <v>6.9900000000000004E-2</v>
      </c>
      <c r="AC101">
        <f>[1]Tables!G$4</f>
        <v>0.41</v>
      </c>
      <c r="AD101">
        <f>[1]Tables!H$4</f>
        <v>0.185</v>
      </c>
      <c r="AE101">
        <f>[1]Tables!I$4</f>
        <v>1.0999999999999999E-2</v>
      </c>
      <c r="AF101">
        <f t="shared" si="41"/>
        <v>-3.7576604666164914E-3</v>
      </c>
      <c r="AG101">
        <f t="shared" si="28"/>
        <v>0.60599999999999998</v>
      </c>
      <c r="AI101">
        <f>[1]Tables!J$4</f>
        <v>1.2800000000000001E-2</v>
      </c>
      <c r="AJ101">
        <f>[1]Tables!K$4</f>
        <v>0.18479999999999999</v>
      </c>
      <c r="AK101">
        <f>[1]Tables!L$4</f>
        <v>0</v>
      </c>
      <c r="AL101">
        <f t="shared" si="29"/>
        <v>6.4829821717990455E-4</v>
      </c>
      <c r="AM101">
        <f t="shared" si="30"/>
        <v>0.18479999999999999</v>
      </c>
      <c r="AO101">
        <f>[1]Tables!M$4</f>
        <v>-0.05</v>
      </c>
      <c r="AP101">
        <f>[1]Tables!N$4</f>
        <v>7.8200000000000006E-2</v>
      </c>
      <c r="AQ101">
        <f>[1]Tables!O$4</f>
        <v>0.51</v>
      </c>
      <c r="AR101">
        <f>[1]Tables!P$4</f>
        <v>0.22</v>
      </c>
      <c r="AS101">
        <f>[1]Tables!Q$4</f>
        <v>1.0999999999999999E-2</v>
      </c>
      <c r="AT101">
        <f t="shared" si="31"/>
        <v>-4.2417010197439847E-3</v>
      </c>
      <c r="AU101">
        <f t="shared" si="32"/>
        <v>0.74099999999999999</v>
      </c>
      <c r="AW101">
        <f>[1]Tables!R$4</f>
        <v>8.8999999999999999E-3</v>
      </c>
      <c r="AX101">
        <f>[1]Tables!S$4</f>
        <v>0.21759999999999999</v>
      </c>
      <c r="AY101">
        <f>[1]Tables!T$4</f>
        <v>0</v>
      </c>
      <c r="AZ101">
        <f t="shared" si="33"/>
        <v>0</v>
      </c>
      <c r="BA101">
        <f t="shared" si="34"/>
        <v>0.21759999999999999</v>
      </c>
    </row>
    <row r="102" spans="1:53" x14ac:dyDescent="0.2">
      <c r="A102" s="80">
        <v>39508</v>
      </c>
      <c r="B102" s="81">
        <f>+[1]Listen!C98</f>
        <v>0</v>
      </c>
      <c r="C102" s="10"/>
      <c r="D102" s="100">
        <f t="shared" si="23"/>
        <v>0.70500000000000007</v>
      </c>
      <c r="E102" s="86">
        <f>+[1]TETCO_TRANSCO!E102</f>
        <v>0.65500000000000003</v>
      </c>
      <c r="F102" s="84">
        <f>+[1]TETCO_TRANSCO!F102</f>
        <v>0.05</v>
      </c>
      <c r="G102" s="81">
        <f t="shared" si="24"/>
        <v>0.80500000000000005</v>
      </c>
      <c r="H102" s="85">
        <f t="shared" si="25"/>
        <v>0.65500000000000003</v>
      </c>
      <c r="I102" s="86">
        <f t="shared" si="39"/>
        <v>0.15000000000000002</v>
      </c>
      <c r="J102" s="100">
        <f t="shared" si="26"/>
        <v>0.70500000000000007</v>
      </c>
      <c r="K102" s="86">
        <f t="shared" si="42"/>
        <v>0.65500000000000003</v>
      </c>
      <c r="L102" s="84">
        <f t="shared" si="38"/>
        <v>0.05</v>
      </c>
      <c r="M102" s="81">
        <f t="shared" si="27"/>
        <v>0.80500000000000005</v>
      </c>
      <c r="N102" s="85">
        <f t="shared" si="35"/>
        <v>0.65500000000000003</v>
      </c>
      <c r="O102" s="86">
        <f t="shared" si="40"/>
        <v>0.15000000000000002</v>
      </c>
      <c r="P102" s="86" t="s">
        <v>39</v>
      </c>
      <c r="Q102" s="84">
        <f t="shared" si="36"/>
        <v>0.1</v>
      </c>
      <c r="AA102">
        <f>[1]Tables!E$5</f>
        <v>-0.05</v>
      </c>
      <c r="AB102">
        <f>[1]Tables!F$5</f>
        <v>6.9900000000000004E-2</v>
      </c>
      <c r="AC102">
        <f>[1]Tables!G$5</f>
        <v>0.41</v>
      </c>
      <c r="AD102">
        <f>[1]Tables!H$5</f>
        <v>0.185</v>
      </c>
      <c r="AE102">
        <f>[1]Tables!I$5</f>
        <v>1.0999999999999999E-2</v>
      </c>
      <c r="AF102">
        <f t="shared" si="41"/>
        <v>-3.7576604666164914E-3</v>
      </c>
      <c r="AG102">
        <f t="shared" si="28"/>
        <v>0.60599999999999998</v>
      </c>
      <c r="AI102">
        <f>[1]Tables!J$5</f>
        <v>1.2800000000000001E-2</v>
      </c>
      <c r="AJ102">
        <f>[1]Tables!K$5</f>
        <v>0.18479999999999999</v>
      </c>
      <c r="AK102">
        <f>[1]Tables!L$5</f>
        <v>0</v>
      </c>
      <c r="AL102">
        <f t="shared" si="29"/>
        <v>6.4829821717990455E-4</v>
      </c>
      <c r="AM102">
        <f t="shared" si="30"/>
        <v>0.18479999999999999</v>
      </c>
      <c r="AO102">
        <f>[1]Tables!M$5</f>
        <v>-0.05</v>
      </c>
      <c r="AP102">
        <f>[1]Tables!N$5</f>
        <v>7.8200000000000006E-2</v>
      </c>
      <c r="AQ102">
        <f>[1]Tables!O$5</f>
        <v>0.51</v>
      </c>
      <c r="AR102">
        <f>[1]Tables!P$5</f>
        <v>0.22</v>
      </c>
      <c r="AS102">
        <f>[1]Tables!Q$5</f>
        <v>1.0999999999999999E-2</v>
      </c>
      <c r="AT102">
        <f t="shared" si="31"/>
        <v>-4.2417010197439847E-3</v>
      </c>
      <c r="AU102">
        <f t="shared" si="32"/>
        <v>0.74099999999999999</v>
      </c>
      <c r="AW102">
        <f>[1]Tables!R$5</f>
        <v>8.8999999999999999E-3</v>
      </c>
      <c r="AX102">
        <f>[1]Tables!S$5</f>
        <v>0.21759999999999999</v>
      </c>
      <c r="AY102">
        <f>[1]Tables!T$5</f>
        <v>0</v>
      </c>
      <c r="AZ102">
        <f t="shared" si="33"/>
        <v>0</v>
      </c>
      <c r="BA102">
        <f t="shared" si="34"/>
        <v>0.21759999999999999</v>
      </c>
    </row>
    <row r="103" spans="1:53" x14ac:dyDescent="0.2">
      <c r="A103" s="80">
        <v>39539</v>
      </c>
      <c r="B103" s="81">
        <f>+[1]Listen!C99</f>
        <v>0</v>
      </c>
      <c r="C103" s="10"/>
      <c r="D103" s="101">
        <f t="shared" si="23"/>
        <v>0.45500000000000002</v>
      </c>
      <c r="E103" s="83">
        <f>+[1]TETCO_TRANSCO!E103</f>
        <v>0.435</v>
      </c>
      <c r="F103" s="88">
        <f>+[1]TETCO_TRANSCO!F103</f>
        <v>0.02</v>
      </c>
      <c r="G103" s="102">
        <f t="shared" si="24"/>
        <v>0.48499999999999999</v>
      </c>
      <c r="H103" s="82">
        <f t="shared" si="25"/>
        <v>0.435</v>
      </c>
      <c r="I103" s="83">
        <f t="shared" si="39"/>
        <v>0.05</v>
      </c>
      <c r="J103" s="101">
        <f t="shared" si="26"/>
        <v>0.45500000000000002</v>
      </c>
      <c r="K103" s="83">
        <f t="shared" si="42"/>
        <v>0.435</v>
      </c>
      <c r="L103" s="88">
        <f t="shared" si="38"/>
        <v>0.02</v>
      </c>
      <c r="M103" s="102">
        <f t="shared" si="27"/>
        <v>0.48499999999999999</v>
      </c>
      <c r="N103" s="82">
        <f t="shared" si="35"/>
        <v>0.435</v>
      </c>
      <c r="O103" s="83">
        <f t="shared" si="40"/>
        <v>0.05</v>
      </c>
      <c r="P103" s="83" t="s">
        <v>39</v>
      </c>
      <c r="Q103" s="88">
        <f t="shared" si="36"/>
        <v>0.03</v>
      </c>
      <c r="AA103">
        <f>[1]Tables!E$6</f>
        <v>-7.0000000000000007E-2</v>
      </c>
      <c r="AB103">
        <f>[1]Tables!F$6</f>
        <v>5.9700000000000003E-2</v>
      </c>
      <c r="AC103">
        <f>[1]Tables!G$6</f>
        <v>0.04</v>
      </c>
      <c r="AD103">
        <f>[1]Tables!H$6</f>
        <v>0.185</v>
      </c>
      <c r="AE103">
        <f>[1]Tables!I$6</f>
        <v>1.0999999999999999E-2</v>
      </c>
      <c r="AF103">
        <f t="shared" si="41"/>
        <v>-4.4443262788471799E-3</v>
      </c>
      <c r="AG103">
        <f t="shared" si="28"/>
        <v>0.23600000000000002</v>
      </c>
      <c r="AI103">
        <f>[1]Tables!J$6</f>
        <v>0</v>
      </c>
      <c r="AJ103">
        <f>[1]Tables!K$6</f>
        <v>0</v>
      </c>
      <c r="AK103">
        <f>[1]Tables!L$6</f>
        <v>0</v>
      </c>
      <c r="AL103">
        <f t="shared" si="29"/>
        <v>0</v>
      </c>
      <c r="AM103">
        <f t="shared" si="30"/>
        <v>0</v>
      </c>
      <c r="AO103">
        <f>[1]Tables!M$6</f>
        <v>-7.0000000000000007E-2</v>
      </c>
      <c r="AP103">
        <f>[1]Tables!N$6</f>
        <v>6.6699999999999995E-2</v>
      </c>
      <c r="AQ103">
        <f>[1]Tables!O$6</f>
        <v>0.04</v>
      </c>
      <c r="AR103">
        <f>[1]Tables!P$6</f>
        <v>0.22</v>
      </c>
      <c r="AS103">
        <f>[1]Tables!Q$6</f>
        <v>1.0999999999999999E-2</v>
      </c>
      <c r="AT103">
        <f t="shared" si="31"/>
        <v>-5.0026786670952506E-3</v>
      </c>
      <c r="AU103">
        <f t="shared" si="32"/>
        <v>0.27100000000000002</v>
      </c>
      <c r="AW103">
        <f>[1]Tables!R$6</f>
        <v>0</v>
      </c>
      <c r="AX103">
        <f>[1]Tables!S$6</f>
        <v>0</v>
      </c>
      <c r="AY103">
        <f>[1]Tables!T$6</f>
        <v>0</v>
      </c>
      <c r="AZ103">
        <f t="shared" si="33"/>
        <v>0</v>
      </c>
      <c r="BA103">
        <f t="shared" si="34"/>
        <v>0</v>
      </c>
    </row>
    <row r="104" spans="1:53" x14ac:dyDescent="0.2">
      <c r="A104" s="80">
        <v>39569</v>
      </c>
      <c r="B104" s="81">
        <f>+[1]Listen!C100</f>
        <v>0</v>
      </c>
      <c r="C104" s="10"/>
      <c r="D104" s="100">
        <f t="shared" si="23"/>
        <v>0.40500000000000003</v>
      </c>
      <c r="E104" s="86">
        <f>+[1]TETCO_TRANSCO!E104</f>
        <v>0.38500000000000001</v>
      </c>
      <c r="F104" s="84">
        <f>+[1]TETCO_TRANSCO!F104</f>
        <v>0.02</v>
      </c>
      <c r="G104" s="81">
        <f t="shared" si="24"/>
        <v>0.435</v>
      </c>
      <c r="H104" s="85">
        <f t="shared" si="25"/>
        <v>0.38500000000000001</v>
      </c>
      <c r="I104" s="86">
        <f t="shared" si="39"/>
        <v>0.05</v>
      </c>
      <c r="J104" s="100">
        <f t="shared" si="26"/>
        <v>0.40500000000000003</v>
      </c>
      <c r="K104" s="86">
        <f t="shared" si="42"/>
        <v>0.38500000000000001</v>
      </c>
      <c r="L104" s="84">
        <f t="shared" si="38"/>
        <v>0.02</v>
      </c>
      <c r="M104" s="81">
        <f t="shared" si="27"/>
        <v>0.435</v>
      </c>
      <c r="N104" s="85">
        <f t="shared" si="35"/>
        <v>0.38500000000000001</v>
      </c>
      <c r="O104" s="86">
        <f t="shared" si="40"/>
        <v>0.05</v>
      </c>
      <c r="P104" s="86" t="s">
        <v>39</v>
      </c>
      <c r="Q104" s="84">
        <f t="shared" si="36"/>
        <v>0.03</v>
      </c>
      <c r="AA104">
        <f>[1]Tables!E$7</f>
        <v>-7.0000000000000007E-2</v>
      </c>
      <c r="AB104">
        <f>[1]Tables!F$7</f>
        <v>5.9700000000000003E-2</v>
      </c>
      <c r="AC104">
        <f>[1]Tables!G$7</f>
        <v>0.02</v>
      </c>
      <c r="AD104">
        <f>[1]Tables!H$7</f>
        <v>0.185</v>
      </c>
      <c r="AE104">
        <f>[1]Tables!I$7</f>
        <v>1.0999999999999999E-2</v>
      </c>
      <c r="AF104">
        <f t="shared" si="41"/>
        <v>-4.4443262788471799E-3</v>
      </c>
      <c r="AG104">
        <f t="shared" si="28"/>
        <v>0.216</v>
      </c>
      <c r="AI104">
        <f>[1]Tables!J$7</f>
        <v>0</v>
      </c>
      <c r="AJ104">
        <f>[1]Tables!K$7</f>
        <v>0</v>
      </c>
      <c r="AK104">
        <f>[1]Tables!L$7</f>
        <v>0</v>
      </c>
      <c r="AL104">
        <f t="shared" si="29"/>
        <v>0</v>
      </c>
      <c r="AM104">
        <f t="shared" si="30"/>
        <v>0</v>
      </c>
      <c r="AO104">
        <f>[1]Tables!M$7</f>
        <v>-7.0000000000000007E-2</v>
      </c>
      <c r="AP104">
        <f>[1]Tables!N$7</f>
        <v>6.6699999999999995E-2</v>
      </c>
      <c r="AQ104">
        <f>[1]Tables!O$7</f>
        <v>0.02</v>
      </c>
      <c r="AR104">
        <f>[1]Tables!P$7</f>
        <v>0.22</v>
      </c>
      <c r="AS104">
        <f>[1]Tables!Q$7</f>
        <v>1.0999999999999999E-2</v>
      </c>
      <c r="AT104">
        <f t="shared" si="31"/>
        <v>-5.0026786670952506E-3</v>
      </c>
      <c r="AU104">
        <f t="shared" si="32"/>
        <v>0.251</v>
      </c>
      <c r="AW104">
        <f>[1]Tables!R$7</f>
        <v>0</v>
      </c>
      <c r="AX104">
        <f>[1]Tables!S$7</f>
        <v>0</v>
      </c>
      <c r="AY104">
        <f>[1]Tables!T$7</f>
        <v>0</v>
      </c>
      <c r="AZ104">
        <f t="shared" si="33"/>
        <v>0</v>
      </c>
      <c r="BA104">
        <f t="shared" si="34"/>
        <v>0</v>
      </c>
    </row>
    <row r="105" spans="1:53" x14ac:dyDescent="0.2">
      <c r="A105" s="80">
        <v>39600</v>
      </c>
      <c r="B105" s="81">
        <f>+[1]Listen!C101</f>
        <v>0</v>
      </c>
      <c r="C105" s="10"/>
      <c r="D105" s="100">
        <f t="shared" si="23"/>
        <v>0.40500000000000003</v>
      </c>
      <c r="E105" s="86">
        <f>+[1]TETCO_TRANSCO!E105</f>
        <v>0.38500000000000001</v>
      </c>
      <c r="F105" s="84">
        <f>+[1]TETCO_TRANSCO!F105</f>
        <v>0.02</v>
      </c>
      <c r="G105" s="81">
        <f t="shared" si="24"/>
        <v>0.44500000000000001</v>
      </c>
      <c r="H105" s="85">
        <f t="shared" si="25"/>
        <v>0.38500000000000001</v>
      </c>
      <c r="I105" s="86">
        <f t="shared" si="39"/>
        <v>0.06</v>
      </c>
      <c r="J105" s="100">
        <f t="shared" si="26"/>
        <v>0.40500000000000003</v>
      </c>
      <c r="K105" s="86">
        <f t="shared" si="42"/>
        <v>0.38500000000000001</v>
      </c>
      <c r="L105" s="84">
        <f t="shared" si="38"/>
        <v>0.02</v>
      </c>
      <c r="M105" s="81">
        <f t="shared" si="27"/>
        <v>0.44500000000000001</v>
      </c>
      <c r="N105" s="85">
        <f t="shared" si="35"/>
        <v>0.38500000000000001</v>
      </c>
      <c r="O105" s="86">
        <f t="shared" si="40"/>
        <v>0.06</v>
      </c>
      <c r="P105" s="86" t="s">
        <v>39</v>
      </c>
      <c r="Q105" s="84">
        <f t="shared" si="36"/>
        <v>0.04</v>
      </c>
      <c r="AA105">
        <f>[1]Tables!E$8</f>
        <v>-7.0000000000000007E-2</v>
      </c>
      <c r="AB105">
        <f>[1]Tables!F$8</f>
        <v>5.9700000000000003E-2</v>
      </c>
      <c r="AC105">
        <f>[1]Tables!G$8</f>
        <v>0.02</v>
      </c>
      <c r="AD105">
        <f>[1]Tables!H$8</f>
        <v>0.185</v>
      </c>
      <c r="AE105">
        <f>[1]Tables!I$8</f>
        <v>1.0999999999999999E-2</v>
      </c>
      <c r="AF105">
        <f t="shared" si="41"/>
        <v>-4.4443262788471799E-3</v>
      </c>
      <c r="AG105">
        <f t="shared" si="28"/>
        <v>0.216</v>
      </c>
      <c r="AI105">
        <f>[1]Tables!J$8</f>
        <v>0</v>
      </c>
      <c r="AJ105">
        <f>[1]Tables!K$8</f>
        <v>0</v>
      </c>
      <c r="AK105">
        <f>[1]Tables!L$8</f>
        <v>0</v>
      </c>
      <c r="AL105">
        <f t="shared" si="29"/>
        <v>0</v>
      </c>
      <c r="AM105">
        <f t="shared" si="30"/>
        <v>0</v>
      </c>
      <c r="AO105">
        <f>[1]Tables!M$8</f>
        <v>-7.0000000000000007E-2</v>
      </c>
      <c r="AP105">
        <f>[1]Tables!N$8</f>
        <v>6.6699999999999995E-2</v>
      </c>
      <c r="AQ105">
        <f>[1]Tables!O$8</f>
        <v>0.02</v>
      </c>
      <c r="AR105">
        <f>[1]Tables!P$8</f>
        <v>0.22</v>
      </c>
      <c r="AS105">
        <f>[1]Tables!Q$8</f>
        <v>1.0999999999999999E-2</v>
      </c>
      <c r="AT105">
        <f t="shared" si="31"/>
        <v>-5.0026786670952506E-3</v>
      </c>
      <c r="AU105">
        <f t="shared" si="32"/>
        <v>0.251</v>
      </c>
      <c r="AW105">
        <f>[1]Tables!R$8</f>
        <v>0</v>
      </c>
      <c r="AX105">
        <f>[1]Tables!S$8</f>
        <v>0</v>
      </c>
      <c r="AY105">
        <f>[1]Tables!T$8</f>
        <v>0</v>
      </c>
      <c r="AZ105">
        <f t="shared" si="33"/>
        <v>0</v>
      </c>
      <c r="BA105">
        <f t="shared" si="34"/>
        <v>0</v>
      </c>
    </row>
    <row r="106" spans="1:53" x14ac:dyDescent="0.2">
      <c r="A106" s="80">
        <v>39630</v>
      </c>
      <c r="B106" s="81">
        <f>+[1]Listen!C102</f>
        <v>0</v>
      </c>
      <c r="C106" s="10"/>
      <c r="D106" s="100">
        <f t="shared" si="23"/>
        <v>0.41750000000000004</v>
      </c>
      <c r="E106" s="86">
        <f>+[1]TETCO_TRANSCO!E106</f>
        <v>0.39750000000000002</v>
      </c>
      <c r="F106" s="84">
        <f>+[1]TETCO_TRANSCO!F106</f>
        <v>0.02</v>
      </c>
      <c r="G106" s="81">
        <f t="shared" si="24"/>
        <v>0.46750000000000003</v>
      </c>
      <c r="H106" s="85">
        <f t="shared" si="25"/>
        <v>0.39750000000000002</v>
      </c>
      <c r="I106" s="86">
        <f t="shared" si="39"/>
        <v>7.0000000000000007E-2</v>
      </c>
      <c r="J106" s="100">
        <f t="shared" si="26"/>
        <v>0.41750000000000004</v>
      </c>
      <c r="K106" s="86">
        <f t="shared" si="42"/>
        <v>0.39750000000000002</v>
      </c>
      <c r="L106" s="84">
        <f t="shared" si="38"/>
        <v>0.02</v>
      </c>
      <c r="M106" s="81">
        <f t="shared" si="27"/>
        <v>0.46750000000000003</v>
      </c>
      <c r="N106" s="85">
        <f t="shared" si="35"/>
        <v>0.39750000000000002</v>
      </c>
      <c r="O106" s="86">
        <f t="shared" si="40"/>
        <v>7.0000000000000007E-2</v>
      </c>
      <c r="P106" s="86" t="s">
        <v>39</v>
      </c>
      <c r="Q106" s="84">
        <f t="shared" si="36"/>
        <v>0.05</v>
      </c>
      <c r="AA106">
        <f>[1]Tables!E$9</f>
        <v>-7.0000000000000007E-2</v>
      </c>
      <c r="AB106">
        <f>[1]Tables!F$9</f>
        <v>5.9700000000000003E-2</v>
      </c>
      <c r="AC106">
        <f>[1]Tables!G$9</f>
        <v>0.02</v>
      </c>
      <c r="AD106">
        <f>[1]Tables!H$9</f>
        <v>0.185</v>
      </c>
      <c r="AE106">
        <f>[1]Tables!I$9</f>
        <v>1.0999999999999999E-2</v>
      </c>
      <c r="AF106">
        <f t="shared" si="41"/>
        <v>-4.4443262788471799E-3</v>
      </c>
      <c r="AG106">
        <f t="shared" si="28"/>
        <v>0.216</v>
      </c>
      <c r="AI106">
        <f>[1]Tables!J$9</f>
        <v>0</v>
      </c>
      <c r="AJ106">
        <f>[1]Tables!K$9</f>
        <v>0</v>
      </c>
      <c r="AK106">
        <f>[1]Tables!L$9</f>
        <v>0</v>
      </c>
      <c r="AL106">
        <f t="shared" si="29"/>
        <v>0</v>
      </c>
      <c r="AM106">
        <f t="shared" si="30"/>
        <v>0</v>
      </c>
      <c r="AO106">
        <f>[1]Tables!M$9</f>
        <v>-7.0000000000000007E-2</v>
      </c>
      <c r="AP106">
        <f>[1]Tables!N$9</f>
        <v>6.6699999999999995E-2</v>
      </c>
      <c r="AQ106">
        <f>[1]Tables!O$9</f>
        <v>0.02</v>
      </c>
      <c r="AR106">
        <f>[1]Tables!P$9</f>
        <v>0.22</v>
      </c>
      <c r="AS106">
        <f>[1]Tables!Q$9</f>
        <v>1.0999999999999999E-2</v>
      </c>
      <c r="AT106">
        <f t="shared" si="31"/>
        <v>-5.0026786670952506E-3</v>
      </c>
      <c r="AU106">
        <f t="shared" si="32"/>
        <v>0.251</v>
      </c>
      <c r="AW106">
        <f>[1]Tables!R$9</f>
        <v>0</v>
      </c>
      <c r="AX106">
        <f>[1]Tables!S$9</f>
        <v>0</v>
      </c>
      <c r="AY106">
        <f>[1]Tables!T$9</f>
        <v>0</v>
      </c>
      <c r="AZ106">
        <f t="shared" si="33"/>
        <v>0</v>
      </c>
      <c r="BA106">
        <f t="shared" si="34"/>
        <v>0</v>
      </c>
    </row>
    <row r="107" spans="1:53" x14ac:dyDescent="0.2">
      <c r="A107" s="80">
        <v>39661</v>
      </c>
      <c r="B107" s="81">
        <f>+[1]Listen!C103</f>
        <v>0</v>
      </c>
      <c r="C107" s="10"/>
      <c r="D107" s="100">
        <f t="shared" si="23"/>
        <v>0.42000000000000004</v>
      </c>
      <c r="E107" s="86">
        <f>+[1]TETCO_TRANSCO!E107</f>
        <v>0.4</v>
      </c>
      <c r="F107" s="84">
        <f>+[1]TETCO_TRANSCO!F107</f>
        <v>0.02</v>
      </c>
      <c r="G107" s="81">
        <f t="shared" si="24"/>
        <v>0.47000000000000003</v>
      </c>
      <c r="H107" s="85">
        <f t="shared" si="25"/>
        <v>0.4</v>
      </c>
      <c r="I107" s="86">
        <f t="shared" si="39"/>
        <v>7.0000000000000007E-2</v>
      </c>
      <c r="J107" s="100">
        <f t="shared" si="26"/>
        <v>0.42000000000000004</v>
      </c>
      <c r="K107" s="86">
        <f t="shared" si="42"/>
        <v>0.4</v>
      </c>
      <c r="L107" s="84">
        <f t="shared" si="38"/>
        <v>0.02</v>
      </c>
      <c r="M107" s="81">
        <f t="shared" si="27"/>
        <v>0.47000000000000003</v>
      </c>
      <c r="N107" s="85">
        <f t="shared" si="35"/>
        <v>0.4</v>
      </c>
      <c r="O107" s="86">
        <f t="shared" si="40"/>
        <v>7.0000000000000007E-2</v>
      </c>
      <c r="P107" s="86" t="s">
        <v>39</v>
      </c>
      <c r="Q107" s="84">
        <f t="shared" si="36"/>
        <v>0.05</v>
      </c>
      <c r="AA107">
        <f>[1]Tables!E$10</f>
        <v>-7.0000000000000007E-2</v>
      </c>
      <c r="AB107">
        <f>[1]Tables!F$10</f>
        <v>5.9700000000000003E-2</v>
      </c>
      <c r="AC107">
        <f>[1]Tables!G$10</f>
        <v>0.02</v>
      </c>
      <c r="AD107">
        <f>[1]Tables!H$10</f>
        <v>0.185</v>
      </c>
      <c r="AE107">
        <f>[1]Tables!I$10</f>
        <v>1.0999999999999999E-2</v>
      </c>
      <c r="AF107">
        <f t="shared" si="41"/>
        <v>-4.4443262788471799E-3</v>
      </c>
      <c r="AG107">
        <f t="shared" si="28"/>
        <v>0.216</v>
      </c>
      <c r="AI107">
        <f>[1]Tables!J$10</f>
        <v>0</v>
      </c>
      <c r="AJ107">
        <f>[1]Tables!K$10</f>
        <v>0</v>
      </c>
      <c r="AK107">
        <f>[1]Tables!L$10</f>
        <v>0</v>
      </c>
      <c r="AL107">
        <f t="shared" si="29"/>
        <v>0</v>
      </c>
      <c r="AM107">
        <f t="shared" si="30"/>
        <v>0</v>
      </c>
      <c r="AO107">
        <f>[1]Tables!M$10</f>
        <v>-7.0000000000000007E-2</v>
      </c>
      <c r="AP107">
        <f>[1]Tables!N$10</f>
        <v>6.6699999999999995E-2</v>
      </c>
      <c r="AQ107">
        <f>[1]Tables!O$10</f>
        <v>0.02</v>
      </c>
      <c r="AR107">
        <f>[1]Tables!P$10</f>
        <v>0.22</v>
      </c>
      <c r="AS107">
        <f>[1]Tables!Q$10</f>
        <v>1.0999999999999999E-2</v>
      </c>
      <c r="AT107">
        <f t="shared" si="31"/>
        <v>-5.0026786670952506E-3</v>
      </c>
      <c r="AU107">
        <f t="shared" si="32"/>
        <v>0.251</v>
      </c>
      <c r="AW107">
        <f>[1]Tables!R$10</f>
        <v>0</v>
      </c>
      <c r="AX107">
        <f>[1]Tables!S$10</f>
        <v>0</v>
      </c>
      <c r="AY107">
        <f>[1]Tables!T$10</f>
        <v>0</v>
      </c>
      <c r="AZ107">
        <f t="shared" si="33"/>
        <v>0</v>
      </c>
      <c r="BA107">
        <f t="shared" si="34"/>
        <v>0</v>
      </c>
    </row>
    <row r="108" spans="1:53" x14ac:dyDescent="0.2">
      <c r="A108" s="80">
        <v>39692</v>
      </c>
      <c r="B108" s="81">
        <f>+[1]Listen!C104</f>
        <v>0</v>
      </c>
      <c r="C108" s="10"/>
      <c r="D108" s="100">
        <f t="shared" si="23"/>
        <v>0.41750000000000004</v>
      </c>
      <c r="E108" s="86">
        <f>+[1]TETCO_TRANSCO!E108</f>
        <v>0.39750000000000002</v>
      </c>
      <c r="F108" s="84">
        <f>+[1]TETCO_TRANSCO!F108</f>
        <v>0.02</v>
      </c>
      <c r="G108" s="81">
        <f t="shared" si="24"/>
        <v>0.44750000000000001</v>
      </c>
      <c r="H108" s="85">
        <f t="shared" si="25"/>
        <v>0.39750000000000002</v>
      </c>
      <c r="I108" s="86">
        <f t="shared" si="39"/>
        <v>0.05</v>
      </c>
      <c r="J108" s="100">
        <f t="shared" si="26"/>
        <v>0.41750000000000004</v>
      </c>
      <c r="K108" s="86">
        <f t="shared" si="42"/>
        <v>0.39750000000000002</v>
      </c>
      <c r="L108" s="84">
        <f t="shared" si="38"/>
        <v>0.02</v>
      </c>
      <c r="M108" s="81">
        <f t="shared" si="27"/>
        <v>0.44750000000000001</v>
      </c>
      <c r="N108" s="85">
        <f t="shared" si="35"/>
        <v>0.39750000000000002</v>
      </c>
      <c r="O108" s="86">
        <f t="shared" si="40"/>
        <v>0.05</v>
      </c>
      <c r="P108" s="86" t="s">
        <v>39</v>
      </c>
      <c r="Q108" s="84">
        <f t="shared" si="36"/>
        <v>0.03</v>
      </c>
      <c r="AA108">
        <f>[1]Tables!E$11</f>
        <v>-7.0000000000000007E-2</v>
      </c>
      <c r="AB108">
        <f>[1]Tables!F$11</f>
        <v>5.9700000000000003E-2</v>
      </c>
      <c r="AC108">
        <f>[1]Tables!G$11</f>
        <v>0.02</v>
      </c>
      <c r="AD108">
        <f>[1]Tables!H$11</f>
        <v>0.185</v>
      </c>
      <c r="AE108">
        <f>[1]Tables!I$11</f>
        <v>1.0999999999999999E-2</v>
      </c>
      <c r="AF108">
        <f t="shared" si="41"/>
        <v>-4.4443262788471799E-3</v>
      </c>
      <c r="AG108">
        <f t="shared" si="28"/>
        <v>0.216</v>
      </c>
      <c r="AI108">
        <f>[1]Tables!J$11</f>
        <v>0</v>
      </c>
      <c r="AJ108">
        <f>[1]Tables!K$11</f>
        <v>0</v>
      </c>
      <c r="AK108">
        <f>[1]Tables!L$11</f>
        <v>0</v>
      </c>
      <c r="AL108">
        <f t="shared" si="29"/>
        <v>0</v>
      </c>
      <c r="AM108">
        <f t="shared" si="30"/>
        <v>0</v>
      </c>
      <c r="AO108">
        <f>[1]Tables!M$11</f>
        <v>-7.0000000000000007E-2</v>
      </c>
      <c r="AP108">
        <f>[1]Tables!N$11</f>
        <v>6.6699999999999995E-2</v>
      </c>
      <c r="AQ108">
        <f>[1]Tables!O$11</f>
        <v>0.02</v>
      </c>
      <c r="AR108">
        <f>[1]Tables!P$11</f>
        <v>0.22</v>
      </c>
      <c r="AS108">
        <f>[1]Tables!Q$11</f>
        <v>1.0999999999999999E-2</v>
      </c>
      <c r="AT108">
        <f t="shared" si="31"/>
        <v>-5.0026786670952506E-3</v>
      </c>
      <c r="AU108">
        <f t="shared" si="32"/>
        <v>0.251</v>
      </c>
      <c r="AW108">
        <f>[1]Tables!R$11</f>
        <v>0</v>
      </c>
      <c r="AX108">
        <f>[1]Tables!S$11</f>
        <v>0</v>
      </c>
      <c r="AY108">
        <f>[1]Tables!T$11</f>
        <v>0</v>
      </c>
      <c r="AZ108">
        <f t="shared" si="33"/>
        <v>0</v>
      </c>
      <c r="BA108">
        <f t="shared" si="34"/>
        <v>0</v>
      </c>
    </row>
    <row r="109" spans="1:53" x14ac:dyDescent="0.2">
      <c r="A109" s="80">
        <v>39722</v>
      </c>
      <c r="B109" s="81">
        <f>+[1]Listen!C105</f>
        <v>0</v>
      </c>
      <c r="C109" s="10"/>
      <c r="D109" s="100">
        <f t="shared" si="23"/>
        <v>0.42000000000000004</v>
      </c>
      <c r="E109" s="86">
        <f>+[1]TETCO_TRANSCO!E109</f>
        <v>0.4</v>
      </c>
      <c r="F109" s="84">
        <f>+[1]TETCO_TRANSCO!F109</f>
        <v>0.02</v>
      </c>
      <c r="G109" s="81">
        <f t="shared" si="24"/>
        <v>0.45</v>
      </c>
      <c r="H109" s="85">
        <f t="shared" si="25"/>
        <v>0.4</v>
      </c>
      <c r="I109" s="86">
        <f t="shared" si="39"/>
        <v>0.05</v>
      </c>
      <c r="J109" s="100">
        <f t="shared" si="26"/>
        <v>0.42000000000000004</v>
      </c>
      <c r="K109" s="86">
        <f t="shared" si="42"/>
        <v>0.4</v>
      </c>
      <c r="L109" s="84">
        <f t="shared" si="38"/>
        <v>0.02</v>
      </c>
      <c r="M109" s="81">
        <f t="shared" si="27"/>
        <v>0.45</v>
      </c>
      <c r="N109" s="85">
        <f t="shared" si="35"/>
        <v>0.4</v>
      </c>
      <c r="O109" s="86">
        <f t="shared" si="40"/>
        <v>0.05</v>
      </c>
      <c r="P109" s="86" t="s">
        <v>39</v>
      </c>
      <c r="Q109" s="84">
        <f t="shared" si="36"/>
        <v>0.03</v>
      </c>
      <c r="AA109">
        <f>[1]Tables!E$12</f>
        <v>-7.0000000000000007E-2</v>
      </c>
      <c r="AB109">
        <f>[1]Tables!F$12</f>
        <v>5.9700000000000003E-2</v>
      </c>
      <c r="AC109">
        <f>[1]Tables!G$12</f>
        <v>0.04</v>
      </c>
      <c r="AD109">
        <f>[1]Tables!H$12</f>
        <v>0.185</v>
      </c>
      <c r="AE109">
        <f>[1]Tables!I$12</f>
        <v>1.0999999999999999E-2</v>
      </c>
      <c r="AF109">
        <f t="shared" si="41"/>
        <v>-4.4443262788471799E-3</v>
      </c>
      <c r="AG109">
        <f t="shared" si="28"/>
        <v>0.23600000000000002</v>
      </c>
      <c r="AI109">
        <f>[1]Tables!J$12</f>
        <v>0</v>
      </c>
      <c r="AJ109">
        <f>[1]Tables!K$12</f>
        <v>0</v>
      </c>
      <c r="AK109">
        <f>[1]Tables!L$12</f>
        <v>0</v>
      </c>
      <c r="AL109">
        <f t="shared" si="29"/>
        <v>0</v>
      </c>
      <c r="AM109">
        <f t="shared" si="30"/>
        <v>0</v>
      </c>
      <c r="AO109">
        <f>[1]Tables!M$12</f>
        <v>-7.0000000000000007E-2</v>
      </c>
      <c r="AP109">
        <f>[1]Tables!N$12</f>
        <v>6.6699999999999995E-2</v>
      </c>
      <c r="AQ109">
        <f>[1]Tables!O$12</f>
        <v>0.04</v>
      </c>
      <c r="AR109">
        <f>[1]Tables!P$12</f>
        <v>0.22</v>
      </c>
      <c r="AS109">
        <f>[1]Tables!Q$12</f>
        <v>1.0999999999999999E-2</v>
      </c>
      <c r="AT109">
        <f t="shared" si="31"/>
        <v>-5.0026786670952506E-3</v>
      </c>
      <c r="AU109">
        <f t="shared" si="32"/>
        <v>0.27100000000000002</v>
      </c>
      <c r="AW109">
        <f>[1]Tables!R$12</f>
        <v>0</v>
      </c>
      <c r="AX109">
        <f>[1]Tables!S$12</f>
        <v>0</v>
      </c>
      <c r="AY109">
        <f>[1]Tables!T$12</f>
        <v>0</v>
      </c>
      <c r="AZ109">
        <f t="shared" si="33"/>
        <v>0</v>
      </c>
      <c r="BA109">
        <f t="shared" si="34"/>
        <v>0</v>
      </c>
    </row>
    <row r="110" spans="1:53" x14ac:dyDescent="0.2">
      <c r="A110" s="80">
        <v>39753</v>
      </c>
      <c r="B110" s="81">
        <f>+[1]Listen!C106</f>
        <v>0</v>
      </c>
      <c r="C110" s="10"/>
      <c r="D110" s="101">
        <f t="shared" si="23"/>
        <v>0.60500000000000009</v>
      </c>
      <c r="E110" s="83">
        <f>+[1]TETCO_TRANSCO!E110</f>
        <v>0.55500000000000005</v>
      </c>
      <c r="F110" s="88">
        <f>+[1]TETCO_TRANSCO!F110</f>
        <v>0.05</v>
      </c>
      <c r="G110" s="102">
        <f t="shared" si="24"/>
        <v>0.69500000000000006</v>
      </c>
      <c r="H110" s="82">
        <f t="shared" si="25"/>
        <v>0.55500000000000005</v>
      </c>
      <c r="I110" s="83">
        <f t="shared" si="39"/>
        <v>0.14000000000000001</v>
      </c>
      <c r="J110" s="101">
        <f t="shared" si="26"/>
        <v>0.60500000000000009</v>
      </c>
      <c r="K110" s="83">
        <f t="shared" si="42"/>
        <v>0.55500000000000005</v>
      </c>
      <c r="L110" s="88">
        <f t="shared" si="38"/>
        <v>0.05</v>
      </c>
      <c r="M110" s="102">
        <f t="shared" si="27"/>
        <v>0.69500000000000006</v>
      </c>
      <c r="N110" s="82">
        <f t="shared" si="35"/>
        <v>0.55500000000000005</v>
      </c>
      <c r="O110" s="83">
        <f t="shared" si="40"/>
        <v>0.14000000000000001</v>
      </c>
      <c r="P110" s="83" t="s">
        <v>39</v>
      </c>
      <c r="Q110" s="88">
        <f t="shared" si="36"/>
        <v>0.09</v>
      </c>
      <c r="AA110">
        <f>[1]Tables!E$13</f>
        <v>-7.0000000000000007E-2</v>
      </c>
      <c r="AB110">
        <f>[1]Tables!F$13</f>
        <v>6.9900000000000004E-2</v>
      </c>
      <c r="AC110">
        <f>[1]Tables!G$13</f>
        <v>0.41</v>
      </c>
      <c r="AD110">
        <f>[1]Tables!H$13</f>
        <v>0.185</v>
      </c>
      <c r="AE110">
        <f>[1]Tables!I$13</f>
        <v>1.0999999999999999E-2</v>
      </c>
      <c r="AF110">
        <f t="shared" si="41"/>
        <v>-5.2607246532630908E-3</v>
      </c>
      <c r="AG110">
        <f t="shared" si="28"/>
        <v>0.60599999999999998</v>
      </c>
      <c r="AI110">
        <f>[1]Tables!J$13</f>
        <v>1.2800000000000001E-2</v>
      </c>
      <c r="AJ110">
        <f>[1]Tables!K$13</f>
        <v>0.18479999999999999</v>
      </c>
      <c r="AK110">
        <f>[1]Tables!L$13</f>
        <v>0</v>
      </c>
      <c r="AL110">
        <f t="shared" si="29"/>
        <v>6.4829821717990455E-4</v>
      </c>
      <c r="AM110">
        <f t="shared" si="30"/>
        <v>0.18479999999999999</v>
      </c>
      <c r="AO110">
        <f>[1]Tables!M$13</f>
        <v>-0.05</v>
      </c>
      <c r="AP110">
        <f>[1]Tables!N$13</f>
        <v>7.8200000000000006E-2</v>
      </c>
      <c r="AQ110">
        <f>[1]Tables!O$13</f>
        <v>0.51</v>
      </c>
      <c r="AR110">
        <f>[1]Tables!P$13</f>
        <v>0.22</v>
      </c>
      <c r="AS110">
        <f>[1]Tables!Q$13</f>
        <v>1.0999999999999999E-2</v>
      </c>
      <c r="AT110">
        <f t="shared" si="31"/>
        <v>-4.2417010197439847E-3</v>
      </c>
      <c r="AU110">
        <f t="shared" si="32"/>
        <v>0.74099999999999999</v>
      </c>
      <c r="AW110">
        <f>[1]Tables!R$13</f>
        <v>8.8999999999999999E-3</v>
      </c>
      <c r="AX110">
        <f>[1]Tables!S$13</f>
        <v>0.21759999999999999</v>
      </c>
      <c r="AY110">
        <f>[1]Tables!T$13</f>
        <v>0</v>
      </c>
      <c r="AZ110">
        <f t="shared" si="33"/>
        <v>0</v>
      </c>
      <c r="BA110">
        <f t="shared" si="34"/>
        <v>0.21759999999999999</v>
      </c>
    </row>
    <row r="111" spans="1:53" x14ac:dyDescent="0.2">
      <c r="A111" s="80">
        <v>39783</v>
      </c>
      <c r="B111" s="81">
        <f>+[1]Listen!C107</f>
        <v>0</v>
      </c>
      <c r="C111" s="10"/>
      <c r="D111" s="100">
        <f t="shared" si="23"/>
        <v>0.96000000000000008</v>
      </c>
      <c r="E111" s="86">
        <f>+[1]TETCO_TRANSCO!E111</f>
        <v>0.91</v>
      </c>
      <c r="F111" s="84">
        <f>+[1]TETCO_TRANSCO!F111</f>
        <v>0.05</v>
      </c>
      <c r="G111" s="81">
        <f t="shared" si="24"/>
        <v>1.2</v>
      </c>
      <c r="H111" s="85">
        <f t="shared" si="25"/>
        <v>0.91</v>
      </c>
      <c r="I111" s="86">
        <f t="shared" si="39"/>
        <v>0.28999999999999998</v>
      </c>
      <c r="J111" s="100">
        <f t="shared" si="26"/>
        <v>0.96000000000000008</v>
      </c>
      <c r="K111" s="86">
        <f t="shared" si="42"/>
        <v>0.91</v>
      </c>
      <c r="L111" s="84">
        <f t="shared" si="38"/>
        <v>0.05</v>
      </c>
      <c r="M111" s="81">
        <f t="shared" si="27"/>
        <v>1.2</v>
      </c>
      <c r="N111" s="85">
        <f t="shared" si="35"/>
        <v>0.91</v>
      </c>
      <c r="O111" s="86">
        <f t="shared" si="40"/>
        <v>0.28999999999999998</v>
      </c>
      <c r="P111" s="86" t="s">
        <v>39</v>
      </c>
      <c r="Q111" s="84">
        <f t="shared" si="36"/>
        <v>0.24</v>
      </c>
      <c r="AA111">
        <f>[1]Tables!E$14</f>
        <v>-0.05</v>
      </c>
      <c r="AB111">
        <f>[1]Tables!F$14</f>
        <v>6.9900000000000004E-2</v>
      </c>
      <c r="AC111">
        <f>[1]Tables!G$14</f>
        <v>0.41</v>
      </c>
      <c r="AD111">
        <f>[1]Tables!H$14</f>
        <v>0.185</v>
      </c>
      <c r="AE111">
        <f>[1]Tables!I$14</f>
        <v>1.0999999999999999E-2</v>
      </c>
      <c r="AF111">
        <f t="shared" si="41"/>
        <v>-3.7576604666164914E-3</v>
      </c>
      <c r="AG111">
        <f t="shared" si="28"/>
        <v>0.60599999999999998</v>
      </c>
      <c r="AI111">
        <f>[1]Tables!J$14</f>
        <v>1.2800000000000001E-2</v>
      </c>
      <c r="AJ111">
        <f>[1]Tables!K$14</f>
        <v>0.18479999999999999</v>
      </c>
      <c r="AK111">
        <f>[1]Tables!L$14</f>
        <v>0</v>
      </c>
      <c r="AL111">
        <f t="shared" si="29"/>
        <v>6.4829821717990455E-4</v>
      </c>
      <c r="AM111">
        <f t="shared" si="30"/>
        <v>0.18479999999999999</v>
      </c>
      <c r="AO111">
        <f>[1]Tables!M$14</f>
        <v>-0.05</v>
      </c>
      <c r="AP111">
        <f>[1]Tables!N$14</f>
        <v>7.8200000000000006E-2</v>
      </c>
      <c r="AQ111">
        <f>[1]Tables!O$14</f>
        <v>0.51</v>
      </c>
      <c r="AR111">
        <f>[1]Tables!P$14</f>
        <v>0.22</v>
      </c>
      <c r="AS111">
        <f>[1]Tables!Q$14</f>
        <v>1.0999999999999999E-2</v>
      </c>
      <c r="AT111">
        <f t="shared" si="31"/>
        <v>-4.2417010197439847E-3</v>
      </c>
      <c r="AU111">
        <f t="shared" si="32"/>
        <v>0.74099999999999999</v>
      </c>
      <c r="AW111">
        <f>[1]Tables!R$14</f>
        <v>8.8999999999999999E-3</v>
      </c>
      <c r="AX111">
        <f>[1]Tables!S$14</f>
        <v>0.21759999999999999</v>
      </c>
      <c r="AY111">
        <f>[1]Tables!T$14</f>
        <v>0</v>
      </c>
      <c r="AZ111">
        <f t="shared" si="33"/>
        <v>0</v>
      </c>
      <c r="BA111">
        <f t="shared" si="34"/>
        <v>0.21759999999999999</v>
      </c>
    </row>
    <row r="112" spans="1:53" x14ac:dyDescent="0.2">
      <c r="A112" s="80">
        <v>39814</v>
      </c>
      <c r="B112" s="81">
        <f>+[1]Listen!C108</f>
        <v>0</v>
      </c>
      <c r="C112" s="10"/>
      <c r="D112" s="100">
        <f t="shared" si="23"/>
        <v>1.2649999999999999</v>
      </c>
      <c r="E112" s="86">
        <f>+[1]TETCO_TRANSCO!E112</f>
        <v>1.2149999999999999</v>
      </c>
      <c r="F112" s="84">
        <f>+[1]TETCO_TRANSCO!F112</f>
        <v>0.05</v>
      </c>
      <c r="G112" s="81">
        <f t="shared" si="24"/>
        <v>1.5349999999999999</v>
      </c>
      <c r="H112" s="85">
        <f t="shared" si="25"/>
        <v>1.2149999999999999</v>
      </c>
      <c r="I112" s="86">
        <f t="shared" si="39"/>
        <v>0.32</v>
      </c>
      <c r="J112" s="100">
        <f t="shared" si="26"/>
        <v>1.2649999999999999</v>
      </c>
      <c r="K112" s="86">
        <f t="shared" si="42"/>
        <v>1.2149999999999999</v>
      </c>
      <c r="L112" s="84">
        <f t="shared" si="38"/>
        <v>0.05</v>
      </c>
      <c r="M112" s="81">
        <f t="shared" si="27"/>
        <v>1.5349999999999999</v>
      </c>
      <c r="N112" s="85">
        <f t="shared" si="35"/>
        <v>1.2149999999999999</v>
      </c>
      <c r="O112" s="86">
        <f t="shared" si="40"/>
        <v>0.32</v>
      </c>
      <c r="P112" s="86" t="s">
        <v>39</v>
      </c>
      <c r="Q112" s="84">
        <f t="shared" si="36"/>
        <v>0.27</v>
      </c>
      <c r="AA112">
        <f>[1]Tables!E$3</f>
        <v>-0.05</v>
      </c>
      <c r="AB112">
        <f>[1]Tables!F$3</f>
        <v>6.9900000000000004E-2</v>
      </c>
      <c r="AC112">
        <f>[1]Tables!G$3</f>
        <v>0.41</v>
      </c>
      <c r="AD112">
        <f>[1]Tables!H$3</f>
        <v>0.185</v>
      </c>
      <c r="AE112">
        <f>[1]Tables!I$3</f>
        <v>1.0999999999999999E-2</v>
      </c>
      <c r="AF112">
        <f t="shared" si="41"/>
        <v>-3.7576604666164914E-3</v>
      </c>
      <c r="AG112">
        <f t="shared" si="28"/>
        <v>0.60599999999999998</v>
      </c>
      <c r="AI112">
        <f>[1]Tables!J$3</f>
        <v>1.2800000000000001E-2</v>
      </c>
      <c r="AJ112">
        <f>[1]Tables!K$3</f>
        <v>0.18479999999999999</v>
      </c>
      <c r="AK112">
        <f>[1]Tables!L$3</f>
        <v>0</v>
      </c>
      <c r="AL112">
        <f t="shared" si="29"/>
        <v>6.4829821717990455E-4</v>
      </c>
      <c r="AM112">
        <f t="shared" si="30"/>
        <v>0.18479999999999999</v>
      </c>
      <c r="AO112">
        <f>[1]Tables!M$3</f>
        <v>-0.05</v>
      </c>
      <c r="AP112">
        <f>[1]Tables!N$3</f>
        <v>7.8200000000000006E-2</v>
      </c>
      <c r="AQ112">
        <f>[1]Tables!O$3</f>
        <v>0.51</v>
      </c>
      <c r="AR112">
        <f>[1]Tables!P$3</f>
        <v>0.22</v>
      </c>
      <c r="AS112">
        <f>[1]Tables!Q$3</f>
        <v>1.0999999999999999E-2</v>
      </c>
      <c r="AT112">
        <f t="shared" si="31"/>
        <v>-4.2417010197439847E-3</v>
      </c>
      <c r="AU112">
        <f t="shared" si="32"/>
        <v>0.74099999999999999</v>
      </c>
      <c r="AW112">
        <f>[1]Tables!R$3</f>
        <v>8.8999999999999999E-3</v>
      </c>
      <c r="AX112">
        <f>[1]Tables!S$3</f>
        <v>0.21759999999999999</v>
      </c>
      <c r="AY112">
        <f>[1]Tables!T$3</f>
        <v>0</v>
      </c>
      <c r="AZ112">
        <f t="shared" si="33"/>
        <v>0</v>
      </c>
      <c r="BA112">
        <f t="shared" si="34"/>
        <v>0.21759999999999999</v>
      </c>
    </row>
    <row r="113" spans="1:53" x14ac:dyDescent="0.2">
      <c r="A113" s="80">
        <v>39845</v>
      </c>
      <c r="B113" s="81">
        <f>+[1]Listen!C109</f>
        <v>0</v>
      </c>
      <c r="C113" s="10"/>
      <c r="D113" s="100">
        <f t="shared" si="23"/>
        <v>1.2649999999999999</v>
      </c>
      <c r="E113" s="86">
        <f>+[1]TETCO_TRANSCO!E113</f>
        <v>1.2149999999999999</v>
      </c>
      <c r="F113" s="84">
        <f>+[1]TETCO_TRANSCO!F113</f>
        <v>0.05</v>
      </c>
      <c r="G113" s="81">
        <f t="shared" si="24"/>
        <v>1.5349999999999999</v>
      </c>
      <c r="H113" s="85">
        <f t="shared" si="25"/>
        <v>1.2149999999999999</v>
      </c>
      <c r="I113" s="86">
        <f t="shared" si="39"/>
        <v>0.32</v>
      </c>
      <c r="J113" s="100">
        <f t="shared" si="26"/>
        <v>1.2649999999999999</v>
      </c>
      <c r="K113" s="86">
        <f t="shared" si="42"/>
        <v>1.2149999999999999</v>
      </c>
      <c r="L113" s="84">
        <f t="shared" si="38"/>
        <v>0.05</v>
      </c>
      <c r="M113" s="81">
        <f t="shared" si="27"/>
        <v>1.5349999999999999</v>
      </c>
      <c r="N113" s="85">
        <f t="shared" si="35"/>
        <v>1.2149999999999999</v>
      </c>
      <c r="O113" s="86">
        <f t="shared" si="40"/>
        <v>0.32</v>
      </c>
      <c r="P113" s="86" t="s">
        <v>39</v>
      </c>
      <c r="Q113" s="84">
        <f t="shared" si="36"/>
        <v>0.27</v>
      </c>
      <c r="AA113">
        <f>[1]Tables!E$4</f>
        <v>-0.05</v>
      </c>
      <c r="AB113">
        <f>[1]Tables!F$4</f>
        <v>6.9900000000000004E-2</v>
      </c>
      <c r="AC113">
        <f>[1]Tables!G$4</f>
        <v>0.41</v>
      </c>
      <c r="AD113">
        <f>[1]Tables!H$4</f>
        <v>0.185</v>
      </c>
      <c r="AE113">
        <f>[1]Tables!I$4</f>
        <v>1.0999999999999999E-2</v>
      </c>
      <c r="AF113">
        <f t="shared" si="41"/>
        <v>-3.7576604666164914E-3</v>
      </c>
      <c r="AG113">
        <f t="shared" si="28"/>
        <v>0.60599999999999998</v>
      </c>
      <c r="AI113">
        <f>[1]Tables!J$4</f>
        <v>1.2800000000000001E-2</v>
      </c>
      <c r="AJ113">
        <f>[1]Tables!K$4</f>
        <v>0.18479999999999999</v>
      </c>
      <c r="AK113">
        <f>[1]Tables!L$4</f>
        <v>0</v>
      </c>
      <c r="AL113">
        <f t="shared" si="29"/>
        <v>6.4829821717990455E-4</v>
      </c>
      <c r="AM113">
        <f t="shared" si="30"/>
        <v>0.18479999999999999</v>
      </c>
      <c r="AO113">
        <f>[1]Tables!M$4</f>
        <v>-0.05</v>
      </c>
      <c r="AP113">
        <f>[1]Tables!N$4</f>
        <v>7.8200000000000006E-2</v>
      </c>
      <c r="AQ113">
        <f>[1]Tables!O$4</f>
        <v>0.51</v>
      </c>
      <c r="AR113">
        <f>[1]Tables!P$4</f>
        <v>0.22</v>
      </c>
      <c r="AS113">
        <f>[1]Tables!Q$4</f>
        <v>1.0999999999999999E-2</v>
      </c>
      <c r="AT113">
        <f t="shared" si="31"/>
        <v>-4.2417010197439847E-3</v>
      </c>
      <c r="AU113">
        <f t="shared" si="32"/>
        <v>0.74099999999999999</v>
      </c>
      <c r="AW113">
        <f>[1]Tables!R$4</f>
        <v>8.8999999999999999E-3</v>
      </c>
      <c r="AX113">
        <f>[1]Tables!S$4</f>
        <v>0.21759999999999999</v>
      </c>
      <c r="AY113">
        <f>[1]Tables!T$4</f>
        <v>0</v>
      </c>
      <c r="AZ113">
        <f t="shared" si="33"/>
        <v>0</v>
      </c>
      <c r="BA113">
        <f t="shared" si="34"/>
        <v>0.21759999999999999</v>
      </c>
    </row>
    <row r="114" spans="1:53" x14ac:dyDescent="0.2">
      <c r="A114" s="80">
        <v>39873</v>
      </c>
      <c r="B114" s="81">
        <f>+[1]Listen!C110</f>
        <v>0</v>
      </c>
      <c r="C114" s="10"/>
      <c r="D114" s="100">
        <f t="shared" si="23"/>
        <v>0.70500000000000007</v>
      </c>
      <c r="E114" s="86">
        <f>+[1]TETCO_TRANSCO!E114</f>
        <v>0.65500000000000003</v>
      </c>
      <c r="F114" s="84">
        <f>+[1]TETCO_TRANSCO!F114</f>
        <v>0.05</v>
      </c>
      <c r="G114" s="81">
        <f t="shared" si="24"/>
        <v>0.80500000000000005</v>
      </c>
      <c r="H114" s="85">
        <f t="shared" si="25"/>
        <v>0.65500000000000003</v>
      </c>
      <c r="I114" s="86">
        <f t="shared" si="39"/>
        <v>0.15000000000000002</v>
      </c>
      <c r="J114" s="100">
        <f t="shared" si="26"/>
        <v>0.70500000000000007</v>
      </c>
      <c r="K114" s="86">
        <f t="shared" si="42"/>
        <v>0.65500000000000003</v>
      </c>
      <c r="L114" s="84">
        <f t="shared" si="38"/>
        <v>0.05</v>
      </c>
      <c r="M114" s="81">
        <f t="shared" si="27"/>
        <v>0.80500000000000005</v>
      </c>
      <c r="N114" s="85">
        <f t="shared" si="35"/>
        <v>0.65500000000000003</v>
      </c>
      <c r="O114" s="86">
        <f t="shared" si="40"/>
        <v>0.15000000000000002</v>
      </c>
      <c r="P114" s="86" t="s">
        <v>39</v>
      </c>
      <c r="Q114" s="84">
        <f t="shared" si="36"/>
        <v>0.1</v>
      </c>
      <c r="AA114">
        <f>[1]Tables!E$5</f>
        <v>-0.05</v>
      </c>
      <c r="AB114">
        <f>[1]Tables!F$5</f>
        <v>6.9900000000000004E-2</v>
      </c>
      <c r="AC114">
        <f>[1]Tables!G$5</f>
        <v>0.41</v>
      </c>
      <c r="AD114">
        <f>[1]Tables!H$5</f>
        <v>0.185</v>
      </c>
      <c r="AE114">
        <f>[1]Tables!I$5</f>
        <v>1.0999999999999999E-2</v>
      </c>
      <c r="AF114">
        <f t="shared" si="41"/>
        <v>-3.7576604666164914E-3</v>
      </c>
      <c r="AG114">
        <f t="shared" si="28"/>
        <v>0.60599999999999998</v>
      </c>
      <c r="AI114">
        <f>[1]Tables!J$5</f>
        <v>1.2800000000000001E-2</v>
      </c>
      <c r="AJ114">
        <f>[1]Tables!K$5</f>
        <v>0.18479999999999999</v>
      </c>
      <c r="AK114">
        <f>[1]Tables!L$5</f>
        <v>0</v>
      </c>
      <c r="AL114">
        <f t="shared" si="29"/>
        <v>6.4829821717990455E-4</v>
      </c>
      <c r="AM114">
        <f t="shared" si="30"/>
        <v>0.18479999999999999</v>
      </c>
      <c r="AO114">
        <f>[1]Tables!M$5</f>
        <v>-0.05</v>
      </c>
      <c r="AP114">
        <f>[1]Tables!N$5</f>
        <v>7.8200000000000006E-2</v>
      </c>
      <c r="AQ114">
        <f>[1]Tables!O$5</f>
        <v>0.51</v>
      </c>
      <c r="AR114">
        <f>[1]Tables!P$5</f>
        <v>0.22</v>
      </c>
      <c r="AS114">
        <f>[1]Tables!Q$5</f>
        <v>1.0999999999999999E-2</v>
      </c>
      <c r="AT114">
        <f t="shared" si="31"/>
        <v>-4.2417010197439847E-3</v>
      </c>
      <c r="AU114">
        <f t="shared" si="32"/>
        <v>0.74099999999999999</v>
      </c>
      <c r="AW114">
        <f>[1]Tables!R$5</f>
        <v>8.8999999999999999E-3</v>
      </c>
      <c r="AX114">
        <f>[1]Tables!S$5</f>
        <v>0.21759999999999999</v>
      </c>
      <c r="AY114">
        <f>[1]Tables!T$5</f>
        <v>0</v>
      </c>
      <c r="AZ114">
        <f t="shared" si="33"/>
        <v>0</v>
      </c>
      <c r="BA114">
        <f t="shared" si="34"/>
        <v>0.21759999999999999</v>
      </c>
    </row>
    <row r="115" spans="1:53" x14ac:dyDescent="0.2">
      <c r="A115" s="80">
        <v>39904</v>
      </c>
      <c r="B115" s="81">
        <f>+[1]Listen!C111</f>
        <v>0</v>
      </c>
      <c r="C115" s="10"/>
      <c r="D115" s="101">
        <f t="shared" si="23"/>
        <v>0.45500000000000002</v>
      </c>
      <c r="E115" s="83">
        <f>+[1]TETCO_TRANSCO!E115</f>
        <v>0.435</v>
      </c>
      <c r="F115" s="88">
        <f>+[1]TETCO_TRANSCO!F115</f>
        <v>0.02</v>
      </c>
      <c r="G115" s="102">
        <f t="shared" si="24"/>
        <v>0.48499999999999999</v>
      </c>
      <c r="H115" s="82">
        <f t="shared" si="25"/>
        <v>0.435</v>
      </c>
      <c r="I115" s="83">
        <f t="shared" si="39"/>
        <v>0.05</v>
      </c>
      <c r="J115" s="101">
        <f t="shared" si="26"/>
        <v>0.45500000000000002</v>
      </c>
      <c r="K115" s="83">
        <f t="shared" si="42"/>
        <v>0.435</v>
      </c>
      <c r="L115" s="88">
        <f t="shared" si="38"/>
        <v>0.02</v>
      </c>
      <c r="M115" s="102">
        <f t="shared" si="27"/>
        <v>0.48499999999999999</v>
      </c>
      <c r="N115" s="82">
        <f t="shared" si="35"/>
        <v>0.435</v>
      </c>
      <c r="O115" s="83">
        <f t="shared" si="40"/>
        <v>0.05</v>
      </c>
      <c r="P115" s="83" t="s">
        <v>39</v>
      </c>
      <c r="Q115" s="88">
        <f t="shared" si="36"/>
        <v>0.03</v>
      </c>
      <c r="AA115">
        <f>[1]Tables!E$6</f>
        <v>-7.0000000000000007E-2</v>
      </c>
      <c r="AB115">
        <f>[1]Tables!F$6</f>
        <v>5.9700000000000003E-2</v>
      </c>
      <c r="AC115">
        <f>[1]Tables!G$6</f>
        <v>0.04</v>
      </c>
      <c r="AD115">
        <f>[1]Tables!H$6</f>
        <v>0.185</v>
      </c>
      <c r="AE115">
        <f>[1]Tables!I$6</f>
        <v>1.0999999999999999E-2</v>
      </c>
      <c r="AF115">
        <f t="shared" si="41"/>
        <v>-4.4443262788471799E-3</v>
      </c>
      <c r="AG115">
        <f t="shared" si="28"/>
        <v>0.23600000000000002</v>
      </c>
      <c r="AI115">
        <f>[1]Tables!J$6</f>
        <v>0</v>
      </c>
      <c r="AJ115">
        <f>[1]Tables!K$6</f>
        <v>0</v>
      </c>
      <c r="AK115">
        <f>[1]Tables!L$6</f>
        <v>0</v>
      </c>
      <c r="AL115">
        <f t="shared" si="29"/>
        <v>0</v>
      </c>
      <c r="AM115">
        <f t="shared" si="30"/>
        <v>0</v>
      </c>
      <c r="AO115">
        <f>[1]Tables!M$6</f>
        <v>-7.0000000000000007E-2</v>
      </c>
      <c r="AP115">
        <f>[1]Tables!N$6</f>
        <v>6.6699999999999995E-2</v>
      </c>
      <c r="AQ115">
        <f>[1]Tables!O$6</f>
        <v>0.04</v>
      </c>
      <c r="AR115">
        <f>[1]Tables!P$6</f>
        <v>0.22</v>
      </c>
      <c r="AS115">
        <f>[1]Tables!Q$6</f>
        <v>1.0999999999999999E-2</v>
      </c>
      <c r="AT115">
        <f t="shared" si="31"/>
        <v>-5.0026786670952506E-3</v>
      </c>
      <c r="AU115">
        <f t="shared" si="32"/>
        <v>0.27100000000000002</v>
      </c>
      <c r="AW115">
        <f>[1]Tables!R$6</f>
        <v>0</v>
      </c>
      <c r="AX115">
        <f>[1]Tables!S$6</f>
        <v>0</v>
      </c>
      <c r="AY115">
        <f>[1]Tables!T$6</f>
        <v>0</v>
      </c>
      <c r="AZ115">
        <f t="shared" si="33"/>
        <v>0</v>
      </c>
      <c r="BA115">
        <f t="shared" si="34"/>
        <v>0</v>
      </c>
    </row>
    <row r="116" spans="1:53" x14ac:dyDescent="0.2">
      <c r="A116" s="80">
        <v>39934</v>
      </c>
      <c r="B116" s="81">
        <f>+[1]Listen!C112</f>
        <v>0</v>
      </c>
      <c r="C116" s="10"/>
      <c r="D116" s="100">
        <f t="shared" si="23"/>
        <v>0.40500000000000003</v>
      </c>
      <c r="E116" s="86">
        <f>+[1]TETCO_TRANSCO!E116</f>
        <v>0.38500000000000001</v>
      </c>
      <c r="F116" s="84">
        <f>+[1]TETCO_TRANSCO!F116</f>
        <v>0.02</v>
      </c>
      <c r="G116" s="81">
        <f t="shared" si="24"/>
        <v>0.435</v>
      </c>
      <c r="H116" s="85">
        <f t="shared" si="25"/>
        <v>0.38500000000000001</v>
      </c>
      <c r="I116" s="86">
        <f t="shared" si="39"/>
        <v>0.05</v>
      </c>
      <c r="J116" s="100">
        <f t="shared" si="26"/>
        <v>0.40500000000000003</v>
      </c>
      <c r="K116" s="86">
        <f t="shared" si="42"/>
        <v>0.38500000000000001</v>
      </c>
      <c r="L116" s="84">
        <f t="shared" si="38"/>
        <v>0.02</v>
      </c>
      <c r="M116" s="81">
        <f t="shared" si="27"/>
        <v>0.435</v>
      </c>
      <c r="N116" s="85">
        <f t="shared" si="35"/>
        <v>0.38500000000000001</v>
      </c>
      <c r="O116" s="86">
        <f t="shared" si="40"/>
        <v>0.05</v>
      </c>
      <c r="P116" s="86" t="s">
        <v>39</v>
      </c>
      <c r="Q116" s="84">
        <f t="shared" si="36"/>
        <v>0.03</v>
      </c>
      <c r="AA116">
        <f>[1]Tables!E$7</f>
        <v>-7.0000000000000007E-2</v>
      </c>
      <c r="AB116">
        <f>[1]Tables!F$7</f>
        <v>5.9700000000000003E-2</v>
      </c>
      <c r="AC116">
        <f>[1]Tables!G$7</f>
        <v>0.02</v>
      </c>
      <c r="AD116">
        <f>[1]Tables!H$7</f>
        <v>0.185</v>
      </c>
      <c r="AE116">
        <f>[1]Tables!I$7</f>
        <v>1.0999999999999999E-2</v>
      </c>
      <c r="AF116">
        <f t="shared" si="41"/>
        <v>-4.4443262788471799E-3</v>
      </c>
      <c r="AG116">
        <f t="shared" si="28"/>
        <v>0.216</v>
      </c>
      <c r="AI116">
        <f>[1]Tables!J$7</f>
        <v>0</v>
      </c>
      <c r="AJ116">
        <f>[1]Tables!K$7</f>
        <v>0</v>
      </c>
      <c r="AK116">
        <f>[1]Tables!L$7</f>
        <v>0</v>
      </c>
      <c r="AL116">
        <f t="shared" si="29"/>
        <v>0</v>
      </c>
      <c r="AM116">
        <f t="shared" si="30"/>
        <v>0</v>
      </c>
      <c r="AO116">
        <f>[1]Tables!M$7</f>
        <v>-7.0000000000000007E-2</v>
      </c>
      <c r="AP116">
        <f>[1]Tables!N$7</f>
        <v>6.6699999999999995E-2</v>
      </c>
      <c r="AQ116">
        <f>[1]Tables!O$7</f>
        <v>0.02</v>
      </c>
      <c r="AR116">
        <f>[1]Tables!P$7</f>
        <v>0.22</v>
      </c>
      <c r="AS116">
        <f>[1]Tables!Q$7</f>
        <v>1.0999999999999999E-2</v>
      </c>
      <c r="AT116">
        <f t="shared" si="31"/>
        <v>-5.0026786670952506E-3</v>
      </c>
      <c r="AU116">
        <f t="shared" si="32"/>
        <v>0.251</v>
      </c>
      <c r="AW116">
        <f>[1]Tables!R$7</f>
        <v>0</v>
      </c>
      <c r="AX116">
        <f>[1]Tables!S$7</f>
        <v>0</v>
      </c>
      <c r="AY116">
        <f>[1]Tables!T$7</f>
        <v>0</v>
      </c>
      <c r="AZ116">
        <f t="shared" si="33"/>
        <v>0</v>
      </c>
      <c r="BA116">
        <f t="shared" si="34"/>
        <v>0</v>
      </c>
    </row>
    <row r="117" spans="1:53" x14ac:dyDescent="0.2">
      <c r="A117" s="80">
        <v>39965</v>
      </c>
      <c r="B117" s="81">
        <f>+[1]Listen!C113</f>
        <v>0</v>
      </c>
      <c r="C117" s="10"/>
      <c r="D117" s="100">
        <f t="shared" si="23"/>
        <v>0.40500000000000003</v>
      </c>
      <c r="E117" s="86">
        <f>+[1]TETCO_TRANSCO!E117</f>
        <v>0.38500000000000001</v>
      </c>
      <c r="F117" s="84">
        <f>+[1]TETCO_TRANSCO!F117</f>
        <v>0.02</v>
      </c>
      <c r="G117" s="81">
        <f t="shared" si="24"/>
        <v>0.44500000000000001</v>
      </c>
      <c r="H117" s="85">
        <f t="shared" si="25"/>
        <v>0.38500000000000001</v>
      </c>
      <c r="I117" s="86">
        <f t="shared" si="39"/>
        <v>0.06</v>
      </c>
      <c r="J117" s="100">
        <f t="shared" si="26"/>
        <v>0.40500000000000003</v>
      </c>
      <c r="K117" s="86">
        <f t="shared" si="42"/>
        <v>0.38500000000000001</v>
      </c>
      <c r="L117" s="84">
        <f t="shared" si="38"/>
        <v>0.02</v>
      </c>
      <c r="M117" s="81">
        <f t="shared" si="27"/>
        <v>0.44500000000000001</v>
      </c>
      <c r="N117" s="85">
        <f t="shared" si="35"/>
        <v>0.38500000000000001</v>
      </c>
      <c r="O117" s="86">
        <f t="shared" si="40"/>
        <v>0.06</v>
      </c>
      <c r="P117" s="86" t="s">
        <v>39</v>
      </c>
      <c r="Q117" s="84">
        <f t="shared" si="36"/>
        <v>0.04</v>
      </c>
      <c r="AA117">
        <f>[1]Tables!E$8</f>
        <v>-7.0000000000000007E-2</v>
      </c>
      <c r="AB117">
        <f>[1]Tables!F$8</f>
        <v>5.9700000000000003E-2</v>
      </c>
      <c r="AC117">
        <f>[1]Tables!G$8</f>
        <v>0.02</v>
      </c>
      <c r="AD117">
        <f>[1]Tables!H$8</f>
        <v>0.185</v>
      </c>
      <c r="AE117">
        <f>[1]Tables!I$8</f>
        <v>1.0999999999999999E-2</v>
      </c>
      <c r="AF117">
        <f t="shared" si="41"/>
        <v>-4.4443262788471799E-3</v>
      </c>
      <c r="AG117">
        <f t="shared" si="28"/>
        <v>0.216</v>
      </c>
      <c r="AI117">
        <f>[1]Tables!J$8</f>
        <v>0</v>
      </c>
      <c r="AJ117">
        <f>[1]Tables!K$8</f>
        <v>0</v>
      </c>
      <c r="AK117">
        <f>[1]Tables!L$8</f>
        <v>0</v>
      </c>
      <c r="AL117">
        <f t="shared" si="29"/>
        <v>0</v>
      </c>
      <c r="AM117">
        <f t="shared" si="30"/>
        <v>0</v>
      </c>
      <c r="AO117">
        <f>[1]Tables!M$8</f>
        <v>-7.0000000000000007E-2</v>
      </c>
      <c r="AP117">
        <f>[1]Tables!N$8</f>
        <v>6.6699999999999995E-2</v>
      </c>
      <c r="AQ117">
        <f>[1]Tables!O$8</f>
        <v>0.02</v>
      </c>
      <c r="AR117">
        <f>[1]Tables!P$8</f>
        <v>0.22</v>
      </c>
      <c r="AS117">
        <f>[1]Tables!Q$8</f>
        <v>1.0999999999999999E-2</v>
      </c>
      <c r="AT117">
        <f t="shared" si="31"/>
        <v>-5.0026786670952506E-3</v>
      </c>
      <c r="AU117">
        <f t="shared" si="32"/>
        <v>0.251</v>
      </c>
      <c r="AW117">
        <f>[1]Tables!R$8</f>
        <v>0</v>
      </c>
      <c r="AX117">
        <f>[1]Tables!S$8</f>
        <v>0</v>
      </c>
      <c r="AY117">
        <f>[1]Tables!T$8</f>
        <v>0</v>
      </c>
      <c r="AZ117">
        <f t="shared" si="33"/>
        <v>0</v>
      </c>
      <c r="BA117">
        <f t="shared" si="34"/>
        <v>0</v>
      </c>
    </row>
    <row r="118" spans="1:53" x14ac:dyDescent="0.2">
      <c r="A118" s="80">
        <v>39995</v>
      </c>
      <c r="B118" s="81">
        <f>+[1]Listen!C114</f>
        <v>0</v>
      </c>
      <c r="C118" s="10"/>
      <c r="D118" s="100">
        <f t="shared" si="23"/>
        <v>0.41750000000000004</v>
      </c>
      <c r="E118" s="86">
        <f>+[1]TETCO_TRANSCO!E118</f>
        <v>0.39750000000000002</v>
      </c>
      <c r="F118" s="84">
        <f>+[1]TETCO_TRANSCO!F118</f>
        <v>0.02</v>
      </c>
      <c r="G118" s="81">
        <f t="shared" si="24"/>
        <v>0.46750000000000003</v>
      </c>
      <c r="H118" s="85">
        <f t="shared" si="25"/>
        <v>0.39750000000000002</v>
      </c>
      <c r="I118" s="86">
        <f t="shared" si="39"/>
        <v>7.0000000000000007E-2</v>
      </c>
      <c r="J118" s="100">
        <f t="shared" si="26"/>
        <v>0.41750000000000004</v>
      </c>
      <c r="K118" s="86">
        <f t="shared" si="42"/>
        <v>0.39750000000000002</v>
      </c>
      <c r="L118" s="84">
        <f t="shared" si="38"/>
        <v>0.02</v>
      </c>
      <c r="M118" s="81">
        <f t="shared" si="27"/>
        <v>0.46750000000000003</v>
      </c>
      <c r="N118" s="85">
        <f t="shared" si="35"/>
        <v>0.39750000000000002</v>
      </c>
      <c r="O118" s="86">
        <f t="shared" si="40"/>
        <v>7.0000000000000007E-2</v>
      </c>
      <c r="P118" s="86" t="s">
        <v>39</v>
      </c>
      <c r="Q118" s="84">
        <f t="shared" si="36"/>
        <v>0.05</v>
      </c>
      <c r="AA118">
        <f>[1]Tables!E$9</f>
        <v>-7.0000000000000007E-2</v>
      </c>
      <c r="AB118">
        <f>[1]Tables!F$9</f>
        <v>5.9700000000000003E-2</v>
      </c>
      <c r="AC118">
        <f>[1]Tables!G$9</f>
        <v>0.02</v>
      </c>
      <c r="AD118">
        <f>[1]Tables!H$9</f>
        <v>0.185</v>
      </c>
      <c r="AE118">
        <f>[1]Tables!I$9</f>
        <v>1.0999999999999999E-2</v>
      </c>
      <c r="AF118">
        <f t="shared" si="41"/>
        <v>-4.4443262788471799E-3</v>
      </c>
      <c r="AG118">
        <f t="shared" si="28"/>
        <v>0.216</v>
      </c>
      <c r="AI118">
        <f>[1]Tables!J$9</f>
        <v>0</v>
      </c>
      <c r="AJ118">
        <f>[1]Tables!K$9</f>
        <v>0</v>
      </c>
      <c r="AK118">
        <f>[1]Tables!L$9</f>
        <v>0</v>
      </c>
      <c r="AL118">
        <f t="shared" si="29"/>
        <v>0</v>
      </c>
      <c r="AM118">
        <f t="shared" si="30"/>
        <v>0</v>
      </c>
      <c r="AO118">
        <f>[1]Tables!M$9</f>
        <v>-7.0000000000000007E-2</v>
      </c>
      <c r="AP118">
        <f>[1]Tables!N$9</f>
        <v>6.6699999999999995E-2</v>
      </c>
      <c r="AQ118">
        <f>[1]Tables!O$9</f>
        <v>0.02</v>
      </c>
      <c r="AR118">
        <f>[1]Tables!P$9</f>
        <v>0.22</v>
      </c>
      <c r="AS118">
        <f>[1]Tables!Q$9</f>
        <v>1.0999999999999999E-2</v>
      </c>
      <c r="AT118">
        <f t="shared" si="31"/>
        <v>-5.0026786670952506E-3</v>
      </c>
      <c r="AU118">
        <f t="shared" si="32"/>
        <v>0.251</v>
      </c>
      <c r="AW118">
        <f>[1]Tables!R$9</f>
        <v>0</v>
      </c>
      <c r="AX118">
        <f>[1]Tables!S$9</f>
        <v>0</v>
      </c>
      <c r="AY118">
        <f>[1]Tables!T$9</f>
        <v>0</v>
      </c>
      <c r="AZ118">
        <f t="shared" si="33"/>
        <v>0</v>
      </c>
      <c r="BA118">
        <f t="shared" si="34"/>
        <v>0</v>
      </c>
    </row>
    <row r="119" spans="1:53" x14ac:dyDescent="0.2">
      <c r="A119" s="80">
        <v>40026</v>
      </c>
      <c r="B119" s="81">
        <f>+[1]Listen!C115</f>
        <v>0</v>
      </c>
      <c r="C119" s="10"/>
      <c r="D119" s="100">
        <f t="shared" si="23"/>
        <v>0.42000000000000004</v>
      </c>
      <c r="E119" s="86">
        <f>+[1]TETCO_TRANSCO!E119</f>
        <v>0.4</v>
      </c>
      <c r="F119" s="84">
        <f>+[1]TETCO_TRANSCO!F119</f>
        <v>0.02</v>
      </c>
      <c r="G119" s="81">
        <f t="shared" si="24"/>
        <v>0.47000000000000003</v>
      </c>
      <c r="H119" s="85">
        <f t="shared" si="25"/>
        <v>0.4</v>
      </c>
      <c r="I119" s="86">
        <f t="shared" si="39"/>
        <v>7.0000000000000007E-2</v>
      </c>
      <c r="J119" s="100">
        <f t="shared" si="26"/>
        <v>0.42000000000000004</v>
      </c>
      <c r="K119" s="86">
        <f t="shared" si="42"/>
        <v>0.4</v>
      </c>
      <c r="L119" s="84">
        <f t="shared" si="38"/>
        <v>0.02</v>
      </c>
      <c r="M119" s="81">
        <f t="shared" si="27"/>
        <v>0.47000000000000003</v>
      </c>
      <c r="N119" s="85">
        <f t="shared" si="35"/>
        <v>0.4</v>
      </c>
      <c r="O119" s="86">
        <f t="shared" si="40"/>
        <v>7.0000000000000007E-2</v>
      </c>
      <c r="P119" s="86" t="s">
        <v>39</v>
      </c>
      <c r="Q119" s="84">
        <f t="shared" si="36"/>
        <v>0.05</v>
      </c>
      <c r="AA119">
        <f>[1]Tables!E$10</f>
        <v>-7.0000000000000007E-2</v>
      </c>
      <c r="AB119">
        <f>[1]Tables!F$10</f>
        <v>5.9700000000000003E-2</v>
      </c>
      <c r="AC119">
        <f>[1]Tables!G$10</f>
        <v>0.02</v>
      </c>
      <c r="AD119">
        <f>[1]Tables!H$10</f>
        <v>0.185</v>
      </c>
      <c r="AE119">
        <f>[1]Tables!I$10</f>
        <v>1.0999999999999999E-2</v>
      </c>
      <c r="AF119">
        <f t="shared" si="41"/>
        <v>-4.4443262788471799E-3</v>
      </c>
      <c r="AG119">
        <f t="shared" si="28"/>
        <v>0.216</v>
      </c>
      <c r="AI119">
        <f>[1]Tables!J$10</f>
        <v>0</v>
      </c>
      <c r="AJ119">
        <f>[1]Tables!K$10</f>
        <v>0</v>
      </c>
      <c r="AK119">
        <f>[1]Tables!L$10</f>
        <v>0</v>
      </c>
      <c r="AL119">
        <f t="shared" si="29"/>
        <v>0</v>
      </c>
      <c r="AM119">
        <f t="shared" si="30"/>
        <v>0</v>
      </c>
      <c r="AO119">
        <f>[1]Tables!M$10</f>
        <v>-7.0000000000000007E-2</v>
      </c>
      <c r="AP119">
        <f>[1]Tables!N$10</f>
        <v>6.6699999999999995E-2</v>
      </c>
      <c r="AQ119">
        <f>[1]Tables!O$10</f>
        <v>0.02</v>
      </c>
      <c r="AR119">
        <f>[1]Tables!P$10</f>
        <v>0.22</v>
      </c>
      <c r="AS119">
        <f>[1]Tables!Q$10</f>
        <v>1.0999999999999999E-2</v>
      </c>
      <c r="AT119">
        <f t="shared" si="31"/>
        <v>-5.0026786670952506E-3</v>
      </c>
      <c r="AU119">
        <f t="shared" si="32"/>
        <v>0.251</v>
      </c>
      <c r="AW119">
        <f>[1]Tables!R$10</f>
        <v>0</v>
      </c>
      <c r="AX119">
        <f>[1]Tables!S$10</f>
        <v>0</v>
      </c>
      <c r="AY119">
        <f>[1]Tables!T$10</f>
        <v>0</v>
      </c>
      <c r="AZ119">
        <f t="shared" si="33"/>
        <v>0</v>
      </c>
      <c r="BA119">
        <f t="shared" si="34"/>
        <v>0</v>
      </c>
    </row>
    <row r="120" spans="1:53" x14ac:dyDescent="0.2">
      <c r="A120" s="80">
        <v>40057</v>
      </c>
      <c r="B120" s="81">
        <f>+[1]Listen!C116</f>
        <v>0</v>
      </c>
      <c r="C120" s="10"/>
      <c r="D120" s="100">
        <f t="shared" si="23"/>
        <v>0.41750000000000004</v>
      </c>
      <c r="E120" s="86">
        <f>+[1]TETCO_TRANSCO!E120</f>
        <v>0.39750000000000002</v>
      </c>
      <c r="F120" s="84">
        <f>+[1]TETCO_TRANSCO!F120</f>
        <v>0.02</v>
      </c>
      <c r="G120" s="81">
        <f t="shared" si="24"/>
        <v>0.44750000000000001</v>
      </c>
      <c r="H120" s="85">
        <f t="shared" si="25"/>
        <v>0.39750000000000002</v>
      </c>
      <c r="I120" s="86">
        <f t="shared" si="39"/>
        <v>0.05</v>
      </c>
      <c r="J120" s="100">
        <f t="shared" si="26"/>
        <v>0.41750000000000004</v>
      </c>
      <c r="K120" s="86">
        <f t="shared" si="42"/>
        <v>0.39750000000000002</v>
      </c>
      <c r="L120" s="84">
        <f t="shared" si="38"/>
        <v>0.02</v>
      </c>
      <c r="M120" s="81">
        <f t="shared" si="27"/>
        <v>0.44750000000000001</v>
      </c>
      <c r="N120" s="85">
        <f t="shared" si="35"/>
        <v>0.39750000000000002</v>
      </c>
      <c r="O120" s="86">
        <f t="shared" si="40"/>
        <v>0.05</v>
      </c>
      <c r="P120" s="86" t="s">
        <v>39</v>
      </c>
      <c r="Q120" s="84">
        <f t="shared" si="36"/>
        <v>0.03</v>
      </c>
      <c r="AA120">
        <f>[1]Tables!E$11</f>
        <v>-7.0000000000000007E-2</v>
      </c>
      <c r="AB120">
        <f>[1]Tables!F$11</f>
        <v>5.9700000000000003E-2</v>
      </c>
      <c r="AC120">
        <f>[1]Tables!G$11</f>
        <v>0.02</v>
      </c>
      <c r="AD120">
        <f>[1]Tables!H$11</f>
        <v>0.185</v>
      </c>
      <c r="AE120">
        <f>[1]Tables!I$11</f>
        <v>1.0999999999999999E-2</v>
      </c>
      <c r="AF120">
        <f t="shared" si="41"/>
        <v>-4.4443262788471799E-3</v>
      </c>
      <c r="AG120">
        <f t="shared" si="28"/>
        <v>0.216</v>
      </c>
      <c r="AI120">
        <f>[1]Tables!J$11</f>
        <v>0</v>
      </c>
      <c r="AJ120">
        <f>[1]Tables!K$11</f>
        <v>0</v>
      </c>
      <c r="AK120">
        <f>[1]Tables!L$11</f>
        <v>0</v>
      </c>
      <c r="AL120">
        <f t="shared" si="29"/>
        <v>0</v>
      </c>
      <c r="AM120">
        <f t="shared" si="30"/>
        <v>0</v>
      </c>
      <c r="AO120">
        <f>[1]Tables!M$11</f>
        <v>-7.0000000000000007E-2</v>
      </c>
      <c r="AP120">
        <f>[1]Tables!N$11</f>
        <v>6.6699999999999995E-2</v>
      </c>
      <c r="AQ120">
        <f>[1]Tables!O$11</f>
        <v>0.02</v>
      </c>
      <c r="AR120">
        <f>[1]Tables!P$11</f>
        <v>0.22</v>
      </c>
      <c r="AS120">
        <f>[1]Tables!Q$11</f>
        <v>1.0999999999999999E-2</v>
      </c>
      <c r="AT120">
        <f t="shared" si="31"/>
        <v>-5.0026786670952506E-3</v>
      </c>
      <c r="AU120">
        <f t="shared" si="32"/>
        <v>0.251</v>
      </c>
      <c r="AW120">
        <f>[1]Tables!R$11</f>
        <v>0</v>
      </c>
      <c r="AX120">
        <f>[1]Tables!S$11</f>
        <v>0</v>
      </c>
      <c r="AY120">
        <f>[1]Tables!T$11</f>
        <v>0</v>
      </c>
      <c r="AZ120">
        <f t="shared" si="33"/>
        <v>0</v>
      </c>
      <c r="BA120">
        <f t="shared" si="34"/>
        <v>0</v>
      </c>
    </row>
    <row r="121" spans="1:53" x14ac:dyDescent="0.2">
      <c r="A121" s="80">
        <v>40087</v>
      </c>
      <c r="B121" s="81">
        <f>+[1]Listen!C117</f>
        <v>0</v>
      </c>
      <c r="C121" s="10"/>
      <c r="D121" s="100">
        <f t="shared" si="23"/>
        <v>0.42000000000000004</v>
      </c>
      <c r="E121" s="86">
        <f>+[1]TETCO_TRANSCO!E121</f>
        <v>0.4</v>
      </c>
      <c r="F121" s="84">
        <f>+[1]TETCO_TRANSCO!F121</f>
        <v>0.02</v>
      </c>
      <c r="G121" s="81">
        <f t="shared" si="24"/>
        <v>0.45</v>
      </c>
      <c r="H121" s="85">
        <f t="shared" si="25"/>
        <v>0.4</v>
      </c>
      <c r="I121" s="86">
        <f t="shared" si="39"/>
        <v>0.05</v>
      </c>
      <c r="J121" s="100">
        <f t="shared" si="26"/>
        <v>0.42000000000000004</v>
      </c>
      <c r="K121" s="86">
        <f t="shared" si="42"/>
        <v>0.4</v>
      </c>
      <c r="L121" s="84">
        <f t="shared" si="38"/>
        <v>0.02</v>
      </c>
      <c r="M121" s="81">
        <f t="shared" si="27"/>
        <v>0.45</v>
      </c>
      <c r="N121" s="85">
        <f t="shared" si="35"/>
        <v>0.4</v>
      </c>
      <c r="O121" s="86">
        <f t="shared" si="40"/>
        <v>0.05</v>
      </c>
      <c r="P121" s="86" t="s">
        <v>39</v>
      </c>
      <c r="Q121" s="84">
        <f t="shared" si="36"/>
        <v>0.03</v>
      </c>
      <c r="AA121">
        <f>[1]Tables!E$12</f>
        <v>-7.0000000000000007E-2</v>
      </c>
      <c r="AB121">
        <f>[1]Tables!F$12</f>
        <v>5.9700000000000003E-2</v>
      </c>
      <c r="AC121">
        <f>[1]Tables!G$12</f>
        <v>0.04</v>
      </c>
      <c r="AD121">
        <f>[1]Tables!H$12</f>
        <v>0.185</v>
      </c>
      <c r="AE121">
        <f>[1]Tables!I$12</f>
        <v>1.0999999999999999E-2</v>
      </c>
      <c r="AF121">
        <f t="shared" si="41"/>
        <v>-4.4443262788471799E-3</v>
      </c>
      <c r="AG121">
        <f t="shared" si="28"/>
        <v>0.23600000000000002</v>
      </c>
      <c r="AI121">
        <f>[1]Tables!J$12</f>
        <v>0</v>
      </c>
      <c r="AJ121">
        <f>[1]Tables!K$12</f>
        <v>0</v>
      </c>
      <c r="AK121">
        <f>[1]Tables!L$12</f>
        <v>0</v>
      </c>
      <c r="AL121">
        <f t="shared" si="29"/>
        <v>0</v>
      </c>
      <c r="AM121">
        <f t="shared" si="30"/>
        <v>0</v>
      </c>
      <c r="AO121">
        <f>[1]Tables!M$12</f>
        <v>-7.0000000000000007E-2</v>
      </c>
      <c r="AP121">
        <f>[1]Tables!N$12</f>
        <v>6.6699999999999995E-2</v>
      </c>
      <c r="AQ121">
        <f>[1]Tables!O$12</f>
        <v>0.04</v>
      </c>
      <c r="AR121">
        <f>[1]Tables!P$12</f>
        <v>0.22</v>
      </c>
      <c r="AS121">
        <f>[1]Tables!Q$12</f>
        <v>1.0999999999999999E-2</v>
      </c>
      <c r="AT121">
        <f t="shared" si="31"/>
        <v>-5.0026786670952506E-3</v>
      </c>
      <c r="AU121">
        <f t="shared" si="32"/>
        <v>0.27100000000000002</v>
      </c>
      <c r="AW121">
        <f>[1]Tables!R$12</f>
        <v>0</v>
      </c>
      <c r="AX121">
        <f>[1]Tables!S$12</f>
        <v>0</v>
      </c>
      <c r="AY121">
        <f>[1]Tables!T$12</f>
        <v>0</v>
      </c>
      <c r="AZ121">
        <f t="shared" si="33"/>
        <v>0</v>
      </c>
      <c r="BA121">
        <f t="shared" si="34"/>
        <v>0</v>
      </c>
    </row>
    <row r="122" spans="1:53" x14ac:dyDescent="0.2">
      <c r="A122" s="80">
        <v>40118</v>
      </c>
      <c r="B122" s="81">
        <f>+[1]Listen!C118</f>
        <v>0</v>
      </c>
      <c r="C122" s="10"/>
      <c r="D122" s="101">
        <f t="shared" si="23"/>
        <v>0.60500000000000009</v>
      </c>
      <c r="E122" s="83">
        <f>+[1]TETCO_TRANSCO!E122</f>
        <v>0.55500000000000005</v>
      </c>
      <c r="F122" s="88">
        <f>+[1]TETCO_TRANSCO!F122</f>
        <v>0.05</v>
      </c>
      <c r="G122" s="102">
        <f t="shared" si="24"/>
        <v>0.69500000000000006</v>
      </c>
      <c r="H122" s="82">
        <f t="shared" si="25"/>
        <v>0.55500000000000005</v>
      </c>
      <c r="I122" s="83">
        <f t="shared" si="39"/>
        <v>0.14000000000000001</v>
      </c>
      <c r="J122" s="101">
        <f t="shared" si="26"/>
        <v>0.60500000000000009</v>
      </c>
      <c r="K122" s="83">
        <f t="shared" si="42"/>
        <v>0.55500000000000005</v>
      </c>
      <c r="L122" s="88">
        <f t="shared" si="38"/>
        <v>0.05</v>
      </c>
      <c r="M122" s="102">
        <f t="shared" si="27"/>
        <v>0.69500000000000006</v>
      </c>
      <c r="N122" s="82">
        <f t="shared" si="35"/>
        <v>0.55500000000000005</v>
      </c>
      <c r="O122" s="83">
        <f t="shared" si="40"/>
        <v>0.14000000000000001</v>
      </c>
      <c r="P122" s="83" t="s">
        <v>39</v>
      </c>
      <c r="Q122" s="88">
        <f t="shared" si="36"/>
        <v>0.09</v>
      </c>
      <c r="AA122">
        <f>[1]Tables!E$13</f>
        <v>-7.0000000000000007E-2</v>
      </c>
      <c r="AB122">
        <f>[1]Tables!F$13</f>
        <v>6.9900000000000004E-2</v>
      </c>
      <c r="AC122">
        <f>[1]Tables!G$13</f>
        <v>0.41</v>
      </c>
      <c r="AD122">
        <f>[1]Tables!H$13</f>
        <v>0.185</v>
      </c>
      <c r="AE122">
        <f>[1]Tables!I$13</f>
        <v>1.0999999999999999E-2</v>
      </c>
      <c r="AF122">
        <f t="shared" si="41"/>
        <v>-5.2607246532630908E-3</v>
      </c>
      <c r="AG122">
        <f t="shared" si="28"/>
        <v>0.60599999999999998</v>
      </c>
      <c r="AI122">
        <f>[1]Tables!J$13</f>
        <v>1.2800000000000001E-2</v>
      </c>
      <c r="AJ122">
        <f>[1]Tables!K$13</f>
        <v>0.18479999999999999</v>
      </c>
      <c r="AK122">
        <f>[1]Tables!L$13</f>
        <v>0</v>
      </c>
      <c r="AL122">
        <f t="shared" si="29"/>
        <v>6.4829821717990455E-4</v>
      </c>
      <c r="AM122">
        <f t="shared" si="30"/>
        <v>0.18479999999999999</v>
      </c>
      <c r="AO122">
        <f>[1]Tables!M$13</f>
        <v>-0.05</v>
      </c>
      <c r="AP122">
        <f>[1]Tables!N$13</f>
        <v>7.8200000000000006E-2</v>
      </c>
      <c r="AQ122">
        <f>[1]Tables!O$13</f>
        <v>0.51</v>
      </c>
      <c r="AR122">
        <f>[1]Tables!P$13</f>
        <v>0.22</v>
      </c>
      <c r="AS122">
        <f>[1]Tables!Q$13</f>
        <v>1.0999999999999999E-2</v>
      </c>
      <c r="AT122">
        <f t="shared" si="31"/>
        <v>-4.2417010197439847E-3</v>
      </c>
      <c r="AU122">
        <f t="shared" si="32"/>
        <v>0.74099999999999999</v>
      </c>
      <c r="AW122">
        <f>[1]Tables!R$13</f>
        <v>8.8999999999999999E-3</v>
      </c>
      <c r="AX122">
        <f>[1]Tables!S$13</f>
        <v>0.21759999999999999</v>
      </c>
      <c r="AY122">
        <f>[1]Tables!T$13</f>
        <v>0</v>
      </c>
      <c r="AZ122">
        <f t="shared" si="33"/>
        <v>0</v>
      </c>
      <c r="BA122">
        <f t="shared" si="34"/>
        <v>0.21759999999999999</v>
      </c>
    </row>
    <row r="123" spans="1:53" x14ac:dyDescent="0.2">
      <c r="A123" s="80">
        <v>40148</v>
      </c>
      <c r="B123" s="81">
        <f>+[1]Listen!C119</f>
        <v>0</v>
      </c>
      <c r="C123" s="10"/>
      <c r="D123" s="100">
        <f t="shared" si="23"/>
        <v>0.96000000000000008</v>
      </c>
      <c r="E123" s="86">
        <f>+[1]TETCO_TRANSCO!E123</f>
        <v>0.91</v>
      </c>
      <c r="F123" s="84">
        <f>+[1]TETCO_TRANSCO!F123</f>
        <v>0.05</v>
      </c>
      <c r="G123" s="81">
        <f t="shared" si="24"/>
        <v>1.2</v>
      </c>
      <c r="H123" s="85">
        <f t="shared" si="25"/>
        <v>0.91</v>
      </c>
      <c r="I123" s="86">
        <f t="shared" si="39"/>
        <v>0.28999999999999998</v>
      </c>
      <c r="J123" s="100">
        <f t="shared" si="26"/>
        <v>0.96000000000000008</v>
      </c>
      <c r="K123" s="86">
        <f t="shared" si="42"/>
        <v>0.91</v>
      </c>
      <c r="L123" s="84">
        <f t="shared" si="38"/>
        <v>0.05</v>
      </c>
      <c r="M123" s="81">
        <f t="shared" si="27"/>
        <v>1.2</v>
      </c>
      <c r="N123" s="85">
        <f t="shared" si="35"/>
        <v>0.91</v>
      </c>
      <c r="O123" s="86">
        <f t="shared" si="40"/>
        <v>0.28999999999999998</v>
      </c>
      <c r="P123" s="86" t="s">
        <v>39</v>
      </c>
      <c r="Q123" s="84">
        <f t="shared" si="36"/>
        <v>0.24</v>
      </c>
      <c r="AA123">
        <f>[1]Tables!E$14</f>
        <v>-0.05</v>
      </c>
      <c r="AB123">
        <f>[1]Tables!F$14</f>
        <v>6.9900000000000004E-2</v>
      </c>
      <c r="AC123">
        <f>[1]Tables!G$14</f>
        <v>0.41</v>
      </c>
      <c r="AD123">
        <f>[1]Tables!H$14</f>
        <v>0.185</v>
      </c>
      <c r="AE123">
        <f>[1]Tables!I$14</f>
        <v>1.0999999999999999E-2</v>
      </c>
      <c r="AF123">
        <f t="shared" si="41"/>
        <v>-3.7576604666164914E-3</v>
      </c>
      <c r="AG123">
        <f t="shared" si="28"/>
        <v>0.60599999999999998</v>
      </c>
      <c r="AI123">
        <f>[1]Tables!J$14</f>
        <v>1.2800000000000001E-2</v>
      </c>
      <c r="AJ123">
        <f>[1]Tables!K$14</f>
        <v>0.18479999999999999</v>
      </c>
      <c r="AK123">
        <f>[1]Tables!L$14</f>
        <v>0</v>
      </c>
      <c r="AL123">
        <f t="shared" si="29"/>
        <v>6.4829821717990455E-4</v>
      </c>
      <c r="AM123">
        <f t="shared" si="30"/>
        <v>0.18479999999999999</v>
      </c>
      <c r="AO123">
        <f>[1]Tables!M$14</f>
        <v>-0.05</v>
      </c>
      <c r="AP123">
        <f>[1]Tables!N$14</f>
        <v>7.8200000000000006E-2</v>
      </c>
      <c r="AQ123">
        <f>[1]Tables!O$14</f>
        <v>0.51</v>
      </c>
      <c r="AR123">
        <f>[1]Tables!P$14</f>
        <v>0.22</v>
      </c>
      <c r="AS123">
        <f>[1]Tables!Q$14</f>
        <v>1.0999999999999999E-2</v>
      </c>
      <c r="AT123">
        <f t="shared" si="31"/>
        <v>-4.2417010197439847E-3</v>
      </c>
      <c r="AU123">
        <f t="shared" si="32"/>
        <v>0.74099999999999999</v>
      </c>
      <c r="AW123">
        <f>[1]Tables!R$14</f>
        <v>8.8999999999999999E-3</v>
      </c>
      <c r="AX123">
        <f>[1]Tables!S$14</f>
        <v>0.21759999999999999</v>
      </c>
      <c r="AY123">
        <f>[1]Tables!T$14</f>
        <v>0</v>
      </c>
      <c r="AZ123">
        <f t="shared" si="33"/>
        <v>0</v>
      </c>
      <c r="BA123">
        <f t="shared" si="34"/>
        <v>0.21759999999999999</v>
      </c>
    </row>
    <row r="124" spans="1:53" x14ac:dyDescent="0.2">
      <c r="A124" s="80">
        <v>40179</v>
      </c>
      <c r="B124" s="81">
        <f>+[1]Listen!C120</f>
        <v>0</v>
      </c>
      <c r="C124" s="10"/>
      <c r="D124" s="100">
        <f t="shared" si="23"/>
        <v>1.2649999999999999</v>
      </c>
      <c r="E124" s="86">
        <f>+[1]TETCO_TRANSCO!E124</f>
        <v>1.2149999999999999</v>
      </c>
      <c r="F124" s="84">
        <f>+[1]TETCO_TRANSCO!F124</f>
        <v>0.05</v>
      </c>
      <c r="G124" s="81">
        <f t="shared" si="24"/>
        <v>1.5349999999999999</v>
      </c>
      <c r="H124" s="85">
        <f t="shared" si="25"/>
        <v>1.2149999999999999</v>
      </c>
      <c r="I124" s="86">
        <f t="shared" si="39"/>
        <v>0.32</v>
      </c>
      <c r="J124" s="100">
        <f t="shared" si="26"/>
        <v>1.2649999999999999</v>
      </c>
      <c r="K124" s="86">
        <f t="shared" si="42"/>
        <v>1.2149999999999999</v>
      </c>
      <c r="L124" s="84">
        <f t="shared" si="38"/>
        <v>0.05</v>
      </c>
      <c r="M124" s="81">
        <f t="shared" si="27"/>
        <v>1.5349999999999999</v>
      </c>
      <c r="N124" s="85">
        <f t="shared" si="35"/>
        <v>1.2149999999999999</v>
      </c>
      <c r="O124" s="86">
        <f t="shared" si="40"/>
        <v>0.32</v>
      </c>
      <c r="P124" s="86" t="s">
        <v>39</v>
      </c>
      <c r="Q124" s="84">
        <f t="shared" si="36"/>
        <v>0.27</v>
      </c>
      <c r="AA124">
        <f>[1]Tables!E$3</f>
        <v>-0.05</v>
      </c>
      <c r="AB124">
        <f>[1]Tables!F$3</f>
        <v>6.9900000000000004E-2</v>
      </c>
      <c r="AC124">
        <f>[1]Tables!G$3</f>
        <v>0.41</v>
      </c>
      <c r="AD124">
        <f>[1]Tables!H$3</f>
        <v>0.185</v>
      </c>
      <c r="AE124">
        <f>[1]Tables!I$3</f>
        <v>1.0999999999999999E-2</v>
      </c>
      <c r="AF124">
        <f t="shared" si="41"/>
        <v>-3.7576604666164914E-3</v>
      </c>
      <c r="AG124">
        <f t="shared" si="28"/>
        <v>0.60599999999999998</v>
      </c>
      <c r="AI124">
        <f>[1]Tables!J$3</f>
        <v>1.2800000000000001E-2</v>
      </c>
      <c r="AJ124">
        <f>[1]Tables!K$3</f>
        <v>0.18479999999999999</v>
      </c>
      <c r="AK124">
        <f>[1]Tables!L$3</f>
        <v>0</v>
      </c>
      <c r="AL124">
        <f t="shared" si="29"/>
        <v>6.4829821717990455E-4</v>
      </c>
      <c r="AM124">
        <f t="shared" si="30"/>
        <v>0.18479999999999999</v>
      </c>
      <c r="AO124">
        <f>[1]Tables!M$3</f>
        <v>-0.05</v>
      </c>
      <c r="AP124">
        <f>[1]Tables!N$3</f>
        <v>7.8200000000000006E-2</v>
      </c>
      <c r="AQ124">
        <f>[1]Tables!O$3</f>
        <v>0.51</v>
      </c>
      <c r="AR124">
        <f>[1]Tables!P$3</f>
        <v>0.22</v>
      </c>
      <c r="AS124">
        <f>[1]Tables!Q$3</f>
        <v>1.0999999999999999E-2</v>
      </c>
      <c r="AT124">
        <f t="shared" si="31"/>
        <v>-4.2417010197439847E-3</v>
      </c>
      <c r="AU124">
        <f t="shared" si="32"/>
        <v>0.74099999999999999</v>
      </c>
      <c r="AW124">
        <f>[1]Tables!R$3</f>
        <v>8.8999999999999999E-3</v>
      </c>
      <c r="AX124">
        <f>[1]Tables!S$3</f>
        <v>0.21759999999999999</v>
      </c>
      <c r="AY124">
        <f>[1]Tables!T$3</f>
        <v>0</v>
      </c>
      <c r="AZ124">
        <f t="shared" si="33"/>
        <v>0</v>
      </c>
      <c r="BA124">
        <f t="shared" si="34"/>
        <v>0.21759999999999999</v>
      </c>
    </row>
    <row r="125" spans="1:53" x14ac:dyDescent="0.2">
      <c r="A125" s="80">
        <v>40210</v>
      </c>
      <c r="B125" s="81">
        <f>+[1]Listen!C121</f>
        <v>0</v>
      </c>
      <c r="C125" s="10"/>
      <c r="D125" s="100">
        <f t="shared" si="23"/>
        <v>1.2649999999999999</v>
      </c>
      <c r="E125" s="86">
        <f>+[1]TETCO_TRANSCO!E125</f>
        <v>1.2149999999999999</v>
      </c>
      <c r="F125" s="84">
        <f>+[1]TETCO_TRANSCO!F125</f>
        <v>0.05</v>
      </c>
      <c r="G125" s="81">
        <f t="shared" si="24"/>
        <v>1.5349999999999999</v>
      </c>
      <c r="H125" s="85">
        <f t="shared" si="25"/>
        <v>1.2149999999999999</v>
      </c>
      <c r="I125" s="86">
        <f t="shared" si="39"/>
        <v>0.32</v>
      </c>
      <c r="J125" s="100">
        <f t="shared" si="26"/>
        <v>1.2649999999999999</v>
      </c>
      <c r="K125" s="86">
        <f t="shared" si="42"/>
        <v>1.2149999999999999</v>
      </c>
      <c r="L125" s="84">
        <f t="shared" si="38"/>
        <v>0.05</v>
      </c>
      <c r="M125" s="81">
        <f t="shared" si="27"/>
        <v>1.5349999999999999</v>
      </c>
      <c r="N125" s="85">
        <f t="shared" si="35"/>
        <v>1.2149999999999999</v>
      </c>
      <c r="O125" s="86">
        <f t="shared" si="40"/>
        <v>0.32</v>
      </c>
      <c r="P125" s="86" t="s">
        <v>39</v>
      </c>
      <c r="Q125" s="84">
        <f t="shared" si="36"/>
        <v>0.27</v>
      </c>
      <c r="AA125">
        <f>[1]Tables!E$4</f>
        <v>-0.05</v>
      </c>
      <c r="AB125">
        <f>[1]Tables!F$4</f>
        <v>6.9900000000000004E-2</v>
      </c>
      <c r="AC125">
        <f>[1]Tables!G$4</f>
        <v>0.41</v>
      </c>
      <c r="AD125">
        <f>[1]Tables!H$4</f>
        <v>0.185</v>
      </c>
      <c r="AE125">
        <f>[1]Tables!I$4</f>
        <v>1.0999999999999999E-2</v>
      </c>
      <c r="AF125">
        <f t="shared" si="41"/>
        <v>-3.7576604666164914E-3</v>
      </c>
      <c r="AG125">
        <f t="shared" si="28"/>
        <v>0.60599999999999998</v>
      </c>
      <c r="AI125">
        <f>[1]Tables!J$4</f>
        <v>1.2800000000000001E-2</v>
      </c>
      <c r="AJ125">
        <f>[1]Tables!K$4</f>
        <v>0.18479999999999999</v>
      </c>
      <c r="AK125">
        <f>[1]Tables!L$4</f>
        <v>0</v>
      </c>
      <c r="AL125">
        <f t="shared" si="29"/>
        <v>6.4829821717990455E-4</v>
      </c>
      <c r="AM125">
        <f t="shared" si="30"/>
        <v>0.18479999999999999</v>
      </c>
      <c r="AO125">
        <f>[1]Tables!M$4</f>
        <v>-0.05</v>
      </c>
      <c r="AP125">
        <f>[1]Tables!N$4</f>
        <v>7.8200000000000006E-2</v>
      </c>
      <c r="AQ125">
        <f>[1]Tables!O$4</f>
        <v>0.51</v>
      </c>
      <c r="AR125">
        <f>[1]Tables!P$4</f>
        <v>0.22</v>
      </c>
      <c r="AS125">
        <f>[1]Tables!Q$4</f>
        <v>1.0999999999999999E-2</v>
      </c>
      <c r="AT125">
        <f t="shared" si="31"/>
        <v>-4.2417010197439847E-3</v>
      </c>
      <c r="AU125">
        <f t="shared" si="32"/>
        <v>0.74099999999999999</v>
      </c>
      <c r="AW125">
        <f>[1]Tables!R$4</f>
        <v>8.8999999999999999E-3</v>
      </c>
      <c r="AX125">
        <f>[1]Tables!S$4</f>
        <v>0.21759999999999999</v>
      </c>
      <c r="AY125">
        <f>[1]Tables!T$4</f>
        <v>0</v>
      </c>
      <c r="AZ125">
        <f t="shared" si="33"/>
        <v>0</v>
      </c>
      <c r="BA125">
        <f t="shared" si="34"/>
        <v>0.21759999999999999</v>
      </c>
    </row>
    <row r="126" spans="1:53" x14ac:dyDescent="0.2">
      <c r="A126" s="80">
        <v>40238</v>
      </c>
      <c r="B126" s="81">
        <f>+[1]Listen!C122</f>
        <v>0</v>
      </c>
      <c r="C126" s="10"/>
      <c r="D126" s="100">
        <f t="shared" si="23"/>
        <v>0.70500000000000007</v>
      </c>
      <c r="E126" s="86">
        <f>+[1]TETCO_TRANSCO!E126</f>
        <v>0.65500000000000003</v>
      </c>
      <c r="F126" s="84">
        <f>+[1]TETCO_TRANSCO!F126</f>
        <v>0.05</v>
      </c>
      <c r="G126" s="81">
        <f t="shared" si="24"/>
        <v>0.80500000000000005</v>
      </c>
      <c r="H126" s="85">
        <f t="shared" si="25"/>
        <v>0.65500000000000003</v>
      </c>
      <c r="I126" s="86">
        <f t="shared" si="39"/>
        <v>0.15000000000000002</v>
      </c>
      <c r="J126" s="100">
        <f t="shared" si="26"/>
        <v>0.70500000000000007</v>
      </c>
      <c r="K126" s="86">
        <f t="shared" si="42"/>
        <v>0.65500000000000003</v>
      </c>
      <c r="L126" s="84">
        <f t="shared" si="38"/>
        <v>0.05</v>
      </c>
      <c r="M126" s="81">
        <f t="shared" si="27"/>
        <v>0.80500000000000005</v>
      </c>
      <c r="N126" s="85">
        <f t="shared" si="35"/>
        <v>0.65500000000000003</v>
      </c>
      <c r="O126" s="86">
        <f t="shared" si="40"/>
        <v>0.15000000000000002</v>
      </c>
      <c r="P126" s="86" t="s">
        <v>39</v>
      </c>
      <c r="Q126" s="84">
        <f t="shared" si="36"/>
        <v>0.1</v>
      </c>
      <c r="AA126">
        <f>[1]Tables!E$5</f>
        <v>-0.05</v>
      </c>
      <c r="AB126">
        <f>[1]Tables!F$5</f>
        <v>6.9900000000000004E-2</v>
      </c>
      <c r="AC126">
        <f>[1]Tables!G$5</f>
        <v>0.41</v>
      </c>
      <c r="AD126">
        <f>[1]Tables!H$5</f>
        <v>0.185</v>
      </c>
      <c r="AE126">
        <f>[1]Tables!I$5</f>
        <v>1.0999999999999999E-2</v>
      </c>
      <c r="AF126">
        <f t="shared" si="41"/>
        <v>-3.7576604666164914E-3</v>
      </c>
      <c r="AG126">
        <f t="shared" si="28"/>
        <v>0.60599999999999998</v>
      </c>
      <c r="AI126">
        <f>[1]Tables!J$5</f>
        <v>1.2800000000000001E-2</v>
      </c>
      <c r="AJ126">
        <f>[1]Tables!K$5</f>
        <v>0.18479999999999999</v>
      </c>
      <c r="AK126">
        <f>[1]Tables!L$5</f>
        <v>0</v>
      </c>
      <c r="AL126">
        <f t="shared" si="29"/>
        <v>6.4829821717990455E-4</v>
      </c>
      <c r="AM126">
        <f t="shared" si="30"/>
        <v>0.18479999999999999</v>
      </c>
      <c r="AO126">
        <f>[1]Tables!M$5</f>
        <v>-0.05</v>
      </c>
      <c r="AP126">
        <f>[1]Tables!N$5</f>
        <v>7.8200000000000006E-2</v>
      </c>
      <c r="AQ126">
        <f>[1]Tables!O$5</f>
        <v>0.51</v>
      </c>
      <c r="AR126">
        <f>[1]Tables!P$5</f>
        <v>0.22</v>
      </c>
      <c r="AS126">
        <f>[1]Tables!Q$5</f>
        <v>1.0999999999999999E-2</v>
      </c>
      <c r="AT126">
        <f t="shared" si="31"/>
        <v>-4.2417010197439847E-3</v>
      </c>
      <c r="AU126">
        <f t="shared" si="32"/>
        <v>0.74099999999999999</v>
      </c>
      <c r="AW126">
        <f>[1]Tables!R$5</f>
        <v>8.8999999999999999E-3</v>
      </c>
      <c r="AX126">
        <f>[1]Tables!S$5</f>
        <v>0.21759999999999999</v>
      </c>
      <c r="AY126">
        <f>[1]Tables!T$5</f>
        <v>0</v>
      </c>
      <c r="AZ126">
        <f t="shared" si="33"/>
        <v>0</v>
      </c>
      <c r="BA126">
        <f t="shared" si="34"/>
        <v>0.21759999999999999</v>
      </c>
    </row>
    <row r="127" spans="1:53" x14ac:dyDescent="0.2">
      <c r="A127" s="80">
        <v>40269</v>
      </c>
      <c r="B127" s="81">
        <f>+[1]Listen!C123</f>
        <v>0</v>
      </c>
      <c r="C127" s="10"/>
      <c r="D127" s="101">
        <f t="shared" si="23"/>
        <v>0.45500000000000002</v>
      </c>
      <c r="E127" s="83">
        <f>+[1]TETCO_TRANSCO!E127</f>
        <v>0.435</v>
      </c>
      <c r="F127" s="88">
        <f>+[1]TETCO_TRANSCO!F127</f>
        <v>0.02</v>
      </c>
      <c r="G127" s="102">
        <f t="shared" si="24"/>
        <v>0.48499999999999999</v>
      </c>
      <c r="H127" s="82">
        <f t="shared" si="25"/>
        <v>0.435</v>
      </c>
      <c r="I127" s="83">
        <f t="shared" si="39"/>
        <v>0.05</v>
      </c>
      <c r="J127" s="101">
        <f t="shared" si="26"/>
        <v>0.45500000000000002</v>
      </c>
      <c r="K127" s="83">
        <f t="shared" si="42"/>
        <v>0.435</v>
      </c>
      <c r="L127" s="88">
        <f t="shared" si="38"/>
        <v>0.02</v>
      </c>
      <c r="M127" s="102">
        <f t="shared" si="27"/>
        <v>0.48499999999999999</v>
      </c>
      <c r="N127" s="82">
        <f t="shared" si="35"/>
        <v>0.435</v>
      </c>
      <c r="O127" s="83">
        <f t="shared" si="40"/>
        <v>0.05</v>
      </c>
      <c r="P127" s="83" t="s">
        <v>39</v>
      </c>
      <c r="Q127" s="88">
        <f t="shared" si="36"/>
        <v>0.03</v>
      </c>
      <c r="AA127">
        <f>[1]Tables!E$6</f>
        <v>-7.0000000000000007E-2</v>
      </c>
      <c r="AB127">
        <f>[1]Tables!F$6</f>
        <v>5.9700000000000003E-2</v>
      </c>
      <c r="AC127">
        <f>[1]Tables!G$6</f>
        <v>0.04</v>
      </c>
      <c r="AD127">
        <f>[1]Tables!H$6</f>
        <v>0.185</v>
      </c>
      <c r="AE127">
        <f>[1]Tables!I$6</f>
        <v>1.0999999999999999E-2</v>
      </c>
      <c r="AF127">
        <f t="shared" si="41"/>
        <v>-4.4443262788471799E-3</v>
      </c>
      <c r="AG127">
        <f t="shared" si="28"/>
        <v>0.23600000000000002</v>
      </c>
      <c r="AI127">
        <f>[1]Tables!J$6</f>
        <v>0</v>
      </c>
      <c r="AJ127">
        <f>[1]Tables!K$6</f>
        <v>0</v>
      </c>
      <c r="AK127">
        <f>[1]Tables!L$6</f>
        <v>0</v>
      </c>
      <c r="AL127">
        <f t="shared" si="29"/>
        <v>0</v>
      </c>
      <c r="AM127">
        <f t="shared" si="30"/>
        <v>0</v>
      </c>
      <c r="AO127">
        <f>[1]Tables!M$6</f>
        <v>-7.0000000000000007E-2</v>
      </c>
      <c r="AP127">
        <f>[1]Tables!N$6</f>
        <v>6.6699999999999995E-2</v>
      </c>
      <c r="AQ127">
        <f>[1]Tables!O$6</f>
        <v>0.04</v>
      </c>
      <c r="AR127">
        <f>[1]Tables!P$6</f>
        <v>0.22</v>
      </c>
      <c r="AS127">
        <f>[1]Tables!Q$6</f>
        <v>1.0999999999999999E-2</v>
      </c>
      <c r="AT127">
        <f t="shared" si="31"/>
        <v>-5.0026786670952506E-3</v>
      </c>
      <c r="AU127">
        <f t="shared" si="32"/>
        <v>0.27100000000000002</v>
      </c>
      <c r="AW127">
        <f>[1]Tables!R$6</f>
        <v>0</v>
      </c>
      <c r="AX127">
        <f>[1]Tables!S$6</f>
        <v>0</v>
      </c>
      <c r="AY127">
        <f>[1]Tables!T$6</f>
        <v>0</v>
      </c>
      <c r="AZ127">
        <f t="shared" si="33"/>
        <v>0</v>
      </c>
      <c r="BA127">
        <f t="shared" si="34"/>
        <v>0</v>
      </c>
    </row>
    <row r="128" spans="1:53" x14ac:dyDescent="0.2">
      <c r="A128" s="80">
        <v>40299</v>
      </c>
      <c r="B128" s="81">
        <f>+[1]Listen!C124</f>
        <v>0</v>
      </c>
      <c r="C128" s="10"/>
      <c r="D128" s="100">
        <f t="shared" si="23"/>
        <v>0.40500000000000003</v>
      </c>
      <c r="E128" s="86">
        <f>+[1]TETCO_TRANSCO!E128</f>
        <v>0.38500000000000001</v>
      </c>
      <c r="F128" s="84">
        <f>+[1]TETCO_TRANSCO!F128</f>
        <v>0.02</v>
      </c>
      <c r="G128" s="81">
        <f t="shared" si="24"/>
        <v>0.435</v>
      </c>
      <c r="H128" s="85">
        <f t="shared" si="25"/>
        <v>0.38500000000000001</v>
      </c>
      <c r="I128" s="86">
        <f t="shared" si="39"/>
        <v>0.05</v>
      </c>
      <c r="J128" s="100">
        <f t="shared" si="26"/>
        <v>0.40500000000000003</v>
      </c>
      <c r="K128" s="86">
        <f t="shared" si="42"/>
        <v>0.38500000000000001</v>
      </c>
      <c r="L128" s="84">
        <f t="shared" si="38"/>
        <v>0.02</v>
      </c>
      <c r="M128" s="81">
        <f t="shared" si="27"/>
        <v>0.435</v>
      </c>
      <c r="N128" s="85">
        <f t="shared" si="35"/>
        <v>0.38500000000000001</v>
      </c>
      <c r="O128" s="86">
        <f t="shared" si="40"/>
        <v>0.05</v>
      </c>
      <c r="P128" s="86" t="s">
        <v>39</v>
      </c>
      <c r="Q128" s="84">
        <f t="shared" si="36"/>
        <v>0.03</v>
      </c>
      <c r="AA128">
        <f>[1]Tables!E$7</f>
        <v>-7.0000000000000007E-2</v>
      </c>
      <c r="AB128">
        <f>[1]Tables!F$7</f>
        <v>5.9700000000000003E-2</v>
      </c>
      <c r="AC128">
        <f>[1]Tables!G$7</f>
        <v>0.02</v>
      </c>
      <c r="AD128">
        <f>[1]Tables!H$7</f>
        <v>0.185</v>
      </c>
      <c r="AE128">
        <f>[1]Tables!I$7</f>
        <v>1.0999999999999999E-2</v>
      </c>
      <c r="AF128">
        <f t="shared" si="41"/>
        <v>-4.4443262788471799E-3</v>
      </c>
      <c r="AG128">
        <f t="shared" si="28"/>
        <v>0.216</v>
      </c>
      <c r="AI128">
        <f>[1]Tables!J$7</f>
        <v>0</v>
      </c>
      <c r="AJ128">
        <f>[1]Tables!K$7</f>
        <v>0</v>
      </c>
      <c r="AK128">
        <f>[1]Tables!L$7</f>
        <v>0</v>
      </c>
      <c r="AL128">
        <f t="shared" si="29"/>
        <v>0</v>
      </c>
      <c r="AM128">
        <f t="shared" si="30"/>
        <v>0</v>
      </c>
      <c r="AO128">
        <f>[1]Tables!M$7</f>
        <v>-7.0000000000000007E-2</v>
      </c>
      <c r="AP128">
        <f>[1]Tables!N$7</f>
        <v>6.6699999999999995E-2</v>
      </c>
      <c r="AQ128">
        <f>[1]Tables!O$7</f>
        <v>0.02</v>
      </c>
      <c r="AR128">
        <f>[1]Tables!P$7</f>
        <v>0.22</v>
      </c>
      <c r="AS128">
        <f>[1]Tables!Q$7</f>
        <v>1.0999999999999999E-2</v>
      </c>
      <c r="AT128">
        <f t="shared" si="31"/>
        <v>-5.0026786670952506E-3</v>
      </c>
      <c r="AU128">
        <f t="shared" si="32"/>
        <v>0.251</v>
      </c>
      <c r="AW128">
        <f>[1]Tables!R$7</f>
        <v>0</v>
      </c>
      <c r="AX128">
        <f>[1]Tables!S$7</f>
        <v>0</v>
      </c>
      <c r="AY128">
        <f>[1]Tables!T$7</f>
        <v>0</v>
      </c>
      <c r="AZ128">
        <f t="shared" si="33"/>
        <v>0</v>
      </c>
      <c r="BA128">
        <f t="shared" si="34"/>
        <v>0</v>
      </c>
    </row>
    <row r="129" spans="1:53" x14ac:dyDescent="0.2">
      <c r="A129" s="80">
        <v>40330</v>
      </c>
      <c r="B129" s="81">
        <f>+[1]Listen!C125</f>
        <v>0</v>
      </c>
      <c r="C129" s="10"/>
      <c r="D129" s="100">
        <f t="shared" si="23"/>
        <v>0.40500000000000003</v>
      </c>
      <c r="E129" s="86">
        <f>+[1]TETCO_TRANSCO!E129</f>
        <v>0.38500000000000001</v>
      </c>
      <c r="F129" s="84">
        <f>+[1]TETCO_TRANSCO!F129</f>
        <v>0.02</v>
      </c>
      <c r="G129" s="81">
        <f t="shared" si="24"/>
        <v>0.44500000000000001</v>
      </c>
      <c r="H129" s="85">
        <f t="shared" si="25"/>
        <v>0.38500000000000001</v>
      </c>
      <c r="I129" s="86">
        <f t="shared" si="39"/>
        <v>0.06</v>
      </c>
      <c r="J129" s="100">
        <f t="shared" si="26"/>
        <v>0.40500000000000003</v>
      </c>
      <c r="K129" s="86">
        <f t="shared" si="42"/>
        <v>0.38500000000000001</v>
      </c>
      <c r="L129" s="84">
        <f t="shared" si="38"/>
        <v>0.02</v>
      </c>
      <c r="M129" s="81">
        <f t="shared" si="27"/>
        <v>0.44500000000000001</v>
      </c>
      <c r="N129" s="85">
        <f t="shared" si="35"/>
        <v>0.38500000000000001</v>
      </c>
      <c r="O129" s="86">
        <f t="shared" si="40"/>
        <v>0.06</v>
      </c>
      <c r="P129" s="86" t="s">
        <v>39</v>
      </c>
      <c r="Q129" s="84">
        <f t="shared" si="36"/>
        <v>0.04</v>
      </c>
      <c r="AA129">
        <f>[1]Tables!E$8</f>
        <v>-7.0000000000000007E-2</v>
      </c>
      <c r="AB129">
        <f>[1]Tables!F$8</f>
        <v>5.9700000000000003E-2</v>
      </c>
      <c r="AC129">
        <f>[1]Tables!G$8</f>
        <v>0.02</v>
      </c>
      <c r="AD129">
        <f>[1]Tables!H$8</f>
        <v>0.185</v>
      </c>
      <c r="AE129">
        <f>[1]Tables!I$8</f>
        <v>1.0999999999999999E-2</v>
      </c>
      <c r="AF129">
        <f t="shared" si="41"/>
        <v>-4.4443262788471799E-3</v>
      </c>
      <c r="AG129">
        <f t="shared" si="28"/>
        <v>0.216</v>
      </c>
      <c r="AI129">
        <f>[1]Tables!J$8</f>
        <v>0</v>
      </c>
      <c r="AJ129">
        <f>[1]Tables!K$8</f>
        <v>0</v>
      </c>
      <c r="AK129">
        <f>[1]Tables!L$8</f>
        <v>0</v>
      </c>
      <c r="AL129">
        <f t="shared" si="29"/>
        <v>0</v>
      </c>
      <c r="AM129">
        <f t="shared" si="30"/>
        <v>0</v>
      </c>
      <c r="AO129">
        <f>[1]Tables!M$8</f>
        <v>-7.0000000000000007E-2</v>
      </c>
      <c r="AP129">
        <f>[1]Tables!N$8</f>
        <v>6.6699999999999995E-2</v>
      </c>
      <c r="AQ129">
        <f>[1]Tables!O$8</f>
        <v>0.02</v>
      </c>
      <c r="AR129">
        <f>[1]Tables!P$8</f>
        <v>0.22</v>
      </c>
      <c r="AS129">
        <f>[1]Tables!Q$8</f>
        <v>1.0999999999999999E-2</v>
      </c>
      <c r="AT129">
        <f t="shared" si="31"/>
        <v>-5.0026786670952506E-3</v>
      </c>
      <c r="AU129">
        <f t="shared" si="32"/>
        <v>0.251</v>
      </c>
      <c r="AW129">
        <f>[1]Tables!R$8</f>
        <v>0</v>
      </c>
      <c r="AX129">
        <f>[1]Tables!S$8</f>
        <v>0</v>
      </c>
      <c r="AY129">
        <f>[1]Tables!T$8</f>
        <v>0</v>
      </c>
      <c r="AZ129">
        <f t="shared" si="33"/>
        <v>0</v>
      </c>
      <c r="BA129">
        <f t="shared" si="34"/>
        <v>0</v>
      </c>
    </row>
    <row r="130" spans="1:53" x14ac:dyDescent="0.2">
      <c r="A130" s="80">
        <v>40360</v>
      </c>
      <c r="B130" s="81">
        <f>+[1]Listen!C126</f>
        <v>0</v>
      </c>
      <c r="C130" s="10"/>
      <c r="D130" s="100">
        <f t="shared" si="23"/>
        <v>0.41750000000000004</v>
      </c>
      <c r="E130" s="86">
        <f>+[1]TETCO_TRANSCO!E130</f>
        <v>0.39750000000000002</v>
      </c>
      <c r="F130" s="84">
        <f>+[1]TETCO_TRANSCO!F130</f>
        <v>0.02</v>
      </c>
      <c r="G130" s="81">
        <f t="shared" si="24"/>
        <v>0.46750000000000003</v>
      </c>
      <c r="H130" s="85">
        <f t="shared" si="25"/>
        <v>0.39750000000000002</v>
      </c>
      <c r="I130" s="86">
        <f t="shared" si="39"/>
        <v>7.0000000000000007E-2</v>
      </c>
      <c r="J130" s="100">
        <f t="shared" si="26"/>
        <v>0.41750000000000004</v>
      </c>
      <c r="K130" s="86">
        <f t="shared" si="42"/>
        <v>0.39750000000000002</v>
      </c>
      <c r="L130" s="84">
        <f t="shared" si="38"/>
        <v>0.02</v>
      </c>
      <c r="M130" s="81">
        <f t="shared" si="27"/>
        <v>0.46750000000000003</v>
      </c>
      <c r="N130" s="85">
        <f t="shared" si="35"/>
        <v>0.39750000000000002</v>
      </c>
      <c r="O130" s="86">
        <f t="shared" si="40"/>
        <v>7.0000000000000007E-2</v>
      </c>
      <c r="P130" s="86" t="s">
        <v>39</v>
      </c>
      <c r="Q130" s="84">
        <f t="shared" si="36"/>
        <v>0.05</v>
      </c>
      <c r="AA130">
        <f>[1]Tables!E$9</f>
        <v>-7.0000000000000007E-2</v>
      </c>
      <c r="AB130">
        <f>[1]Tables!F$9</f>
        <v>5.9700000000000003E-2</v>
      </c>
      <c r="AC130">
        <f>[1]Tables!G$9</f>
        <v>0.02</v>
      </c>
      <c r="AD130">
        <f>[1]Tables!H$9</f>
        <v>0.185</v>
      </c>
      <c r="AE130">
        <f>[1]Tables!I$9</f>
        <v>1.0999999999999999E-2</v>
      </c>
      <c r="AF130">
        <f t="shared" si="41"/>
        <v>-4.4443262788471799E-3</v>
      </c>
      <c r="AG130">
        <f t="shared" si="28"/>
        <v>0.216</v>
      </c>
      <c r="AI130">
        <f>[1]Tables!J$9</f>
        <v>0</v>
      </c>
      <c r="AJ130">
        <f>[1]Tables!K$9</f>
        <v>0</v>
      </c>
      <c r="AK130">
        <f>[1]Tables!L$9</f>
        <v>0</v>
      </c>
      <c r="AL130">
        <f t="shared" si="29"/>
        <v>0</v>
      </c>
      <c r="AM130">
        <f t="shared" si="30"/>
        <v>0</v>
      </c>
      <c r="AO130">
        <f>[1]Tables!M$9</f>
        <v>-7.0000000000000007E-2</v>
      </c>
      <c r="AP130">
        <f>[1]Tables!N$9</f>
        <v>6.6699999999999995E-2</v>
      </c>
      <c r="AQ130">
        <f>[1]Tables!O$9</f>
        <v>0.02</v>
      </c>
      <c r="AR130">
        <f>[1]Tables!P$9</f>
        <v>0.22</v>
      </c>
      <c r="AS130">
        <f>[1]Tables!Q$9</f>
        <v>1.0999999999999999E-2</v>
      </c>
      <c r="AT130">
        <f t="shared" si="31"/>
        <v>-5.0026786670952506E-3</v>
      </c>
      <c r="AU130">
        <f t="shared" si="32"/>
        <v>0.251</v>
      </c>
      <c r="AW130">
        <f>[1]Tables!R$9</f>
        <v>0</v>
      </c>
      <c r="AX130">
        <f>[1]Tables!S$9</f>
        <v>0</v>
      </c>
      <c r="AY130">
        <f>[1]Tables!T$9</f>
        <v>0</v>
      </c>
      <c r="AZ130">
        <f t="shared" si="33"/>
        <v>0</v>
      </c>
      <c r="BA130">
        <f t="shared" si="34"/>
        <v>0</v>
      </c>
    </row>
    <row r="131" spans="1:53" x14ac:dyDescent="0.2">
      <c r="A131" s="80">
        <v>40391</v>
      </c>
      <c r="B131" s="81">
        <f>+[1]Listen!C127</f>
        <v>0</v>
      </c>
      <c r="C131" s="10"/>
      <c r="D131" s="100">
        <f t="shared" si="23"/>
        <v>0.42000000000000004</v>
      </c>
      <c r="E131" s="86">
        <f>+[1]TETCO_TRANSCO!E131</f>
        <v>0.4</v>
      </c>
      <c r="F131" s="84">
        <f>+[1]TETCO_TRANSCO!F131</f>
        <v>0.02</v>
      </c>
      <c r="G131" s="81">
        <f t="shared" si="24"/>
        <v>0.47000000000000003</v>
      </c>
      <c r="H131" s="85">
        <f t="shared" si="25"/>
        <v>0.4</v>
      </c>
      <c r="I131" s="86">
        <f t="shared" si="39"/>
        <v>7.0000000000000007E-2</v>
      </c>
      <c r="J131" s="100">
        <f t="shared" si="26"/>
        <v>0.42000000000000004</v>
      </c>
      <c r="K131" s="86">
        <f t="shared" si="42"/>
        <v>0.4</v>
      </c>
      <c r="L131" s="84">
        <f t="shared" si="38"/>
        <v>0.02</v>
      </c>
      <c r="M131" s="81">
        <f t="shared" si="27"/>
        <v>0.47000000000000003</v>
      </c>
      <c r="N131" s="85">
        <f t="shared" si="35"/>
        <v>0.4</v>
      </c>
      <c r="O131" s="86">
        <f t="shared" si="40"/>
        <v>7.0000000000000007E-2</v>
      </c>
      <c r="P131" s="86" t="s">
        <v>39</v>
      </c>
      <c r="Q131" s="84">
        <f t="shared" si="36"/>
        <v>0.05</v>
      </c>
      <c r="AA131">
        <f>[1]Tables!E$10</f>
        <v>-7.0000000000000007E-2</v>
      </c>
      <c r="AB131">
        <f>[1]Tables!F$10</f>
        <v>5.9700000000000003E-2</v>
      </c>
      <c r="AC131">
        <f>[1]Tables!G$10</f>
        <v>0.02</v>
      </c>
      <c r="AD131">
        <f>[1]Tables!H$10</f>
        <v>0.185</v>
      </c>
      <c r="AE131">
        <f>[1]Tables!I$10</f>
        <v>1.0999999999999999E-2</v>
      </c>
      <c r="AF131">
        <f t="shared" si="41"/>
        <v>-4.4443262788471799E-3</v>
      </c>
      <c r="AG131">
        <f t="shared" si="28"/>
        <v>0.216</v>
      </c>
      <c r="AI131">
        <f>[1]Tables!J$10</f>
        <v>0</v>
      </c>
      <c r="AJ131">
        <f>[1]Tables!K$10</f>
        <v>0</v>
      </c>
      <c r="AK131">
        <f>[1]Tables!L$10</f>
        <v>0</v>
      </c>
      <c r="AL131">
        <f t="shared" si="29"/>
        <v>0</v>
      </c>
      <c r="AM131">
        <f t="shared" si="30"/>
        <v>0</v>
      </c>
      <c r="AO131">
        <f>[1]Tables!M$10</f>
        <v>-7.0000000000000007E-2</v>
      </c>
      <c r="AP131">
        <f>[1]Tables!N$10</f>
        <v>6.6699999999999995E-2</v>
      </c>
      <c r="AQ131">
        <f>[1]Tables!O$10</f>
        <v>0.02</v>
      </c>
      <c r="AR131">
        <f>[1]Tables!P$10</f>
        <v>0.22</v>
      </c>
      <c r="AS131">
        <f>[1]Tables!Q$10</f>
        <v>1.0999999999999999E-2</v>
      </c>
      <c r="AT131">
        <f t="shared" si="31"/>
        <v>-5.0026786670952506E-3</v>
      </c>
      <c r="AU131">
        <f t="shared" si="32"/>
        <v>0.251</v>
      </c>
      <c r="AW131">
        <f>[1]Tables!R$10</f>
        <v>0</v>
      </c>
      <c r="AX131">
        <f>[1]Tables!S$10</f>
        <v>0</v>
      </c>
      <c r="AY131">
        <f>[1]Tables!T$10</f>
        <v>0</v>
      </c>
      <c r="AZ131">
        <f t="shared" si="33"/>
        <v>0</v>
      </c>
      <c r="BA131">
        <f t="shared" si="34"/>
        <v>0</v>
      </c>
    </row>
    <row r="132" spans="1:53" x14ac:dyDescent="0.2">
      <c r="A132" s="80">
        <v>40422</v>
      </c>
      <c r="B132" s="81">
        <f>+[1]Listen!C128</f>
        <v>0</v>
      </c>
      <c r="C132" s="10"/>
      <c r="D132" s="100">
        <f t="shared" si="23"/>
        <v>0.41750000000000004</v>
      </c>
      <c r="E132" s="86">
        <f>+[1]TETCO_TRANSCO!E132</f>
        <v>0.39750000000000002</v>
      </c>
      <c r="F132" s="84">
        <f>+[1]TETCO_TRANSCO!F132</f>
        <v>0.02</v>
      </c>
      <c r="G132" s="81">
        <f t="shared" si="24"/>
        <v>0.44750000000000001</v>
      </c>
      <c r="H132" s="85">
        <f t="shared" si="25"/>
        <v>0.39750000000000002</v>
      </c>
      <c r="I132" s="86">
        <f t="shared" si="39"/>
        <v>0.05</v>
      </c>
      <c r="J132" s="100">
        <f t="shared" si="26"/>
        <v>0.41750000000000004</v>
      </c>
      <c r="K132" s="86">
        <f t="shared" si="42"/>
        <v>0.39750000000000002</v>
      </c>
      <c r="L132" s="84">
        <f t="shared" si="38"/>
        <v>0.02</v>
      </c>
      <c r="M132" s="81">
        <f t="shared" si="27"/>
        <v>0.44750000000000001</v>
      </c>
      <c r="N132" s="85">
        <f t="shared" si="35"/>
        <v>0.39750000000000002</v>
      </c>
      <c r="O132" s="86">
        <f t="shared" si="40"/>
        <v>0.05</v>
      </c>
      <c r="P132" s="86" t="s">
        <v>39</v>
      </c>
      <c r="Q132" s="84">
        <f t="shared" si="36"/>
        <v>0.03</v>
      </c>
      <c r="AA132">
        <f>[1]Tables!E$11</f>
        <v>-7.0000000000000007E-2</v>
      </c>
      <c r="AB132">
        <f>[1]Tables!F$11</f>
        <v>5.9700000000000003E-2</v>
      </c>
      <c r="AC132">
        <f>[1]Tables!G$11</f>
        <v>0.02</v>
      </c>
      <c r="AD132">
        <f>[1]Tables!H$11</f>
        <v>0.185</v>
      </c>
      <c r="AE132">
        <f>[1]Tables!I$11</f>
        <v>1.0999999999999999E-2</v>
      </c>
      <c r="AF132">
        <f t="shared" si="41"/>
        <v>-4.4443262788471799E-3</v>
      </c>
      <c r="AG132">
        <f t="shared" si="28"/>
        <v>0.216</v>
      </c>
      <c r="AI132">
        <f>[1]Tables!J$11</f>
        <v>0</v>
      </c>
      <c r="AJ132">
        <f>[1]Tables!K$11</f>
        <v>0</v>
      </c>
      <c r="AK132">
        <f>[1]Tables!L$11</f>
        <v>0</v>
      </c>
      <c r="AL132">
        <f t="shared" si="29"/>
        <v>0</v>
      </c>
      <c r="AM132">
        <f t="shared" si="30"/>
        <v>0</v>
      </c>
      <c r="AO132">
        <f>[1]Tables!M$11</f>
        <v>-7.0000000000000007E-2</v>
      </c>
      <c r="AP132">
        <f>[1]Tables!N$11</f>
        <v>6.6699999999999995E-2</v>
      </c>
      <c r="AQ132">
        <f>[1]Tables!O$11</f>
        <v>0.02</v>
      </c>
      <c r="AR132">
        <f>[1]Tables!P$11</f>
        <v>0.22</v>
      </c>
      <c r="AS132">
        <f>[1]Tables!Q$11</f>
        <v>1.0999999999999999E-2</v>
      </c>
      <c r="AT132">
        <f t="shared" si="31"/>
        <v>-5.0026786670952506E-3</v>
      </c>
      <c r="AU132">
        <f t="shared" si="32"/>
        <v>0.251</v>
      </c>
      <c r="AW132">
        <f>[1]Tables!R$11</f>
        <v>0</v>
      </c>
      <c r="AX132">
        <f>[1]Tables!S$11</f>
        <v>0</v>
      </c>
      <c r="AY132">
        <f>[1]Tables!T$11</f>
        <v>0</v>
      </c>
      <c r="AZ132">
        <f t="shared" si="33"/>
        <v>0</v>
      </c>
      <c r="BA132">
        <f t="shared" si="34"/>
        <v>0</v>
      </c>
    </row>
    <row r="133" spans="1:53" x14ac:dyDescent="0.2">
      <c r="A133" s="80">
        <v>40452</v>
      </c>
      <c r="B133" s="81">
        <f>+[1]Listen!C129</f>
        <v>0</v>
      </c>
      <c r="C133" s="10"/>
      <c r="D133" s="100">
        <f t="shared" si="23"/>
        <v>0.42000000000000004</v>
      </c>
      <c r="E133" s="86">
        <f>+[1]TETCO_TRANSCO!E133</f>
        <v>0.4</v>
      </c>
      <c r="F133" s="84">
        <f>+[1]TETCO_TRANSCO!F133</f>
        <v>0.02</v>
      </c>
      <c r="G133" s="81">
        <f t="shared" si="24"/>
        <v>0.45</v>
      </c>
      <c r="H133" s="85">
        <f t="shared" si="25"/>
        <v>0.4</v>
      </c>
      <c r="I133" s="86">
        <f t="shared" si="39"/>
        <v>0.05</v>
      </c>
      <c r="J133" s="100">
        <f t="shared" si="26"/>
        <v>0.42000000000000004</v>
      </c>
      <c r="K133" s="86">
        <f t="shared" si="42"/>
        <v>0.4</v>
      </c>
      <c r="L133" s="84">
        <f t="shared" si="38"/>
        <v>0.02</v>
      </c>
      <c r="M133" s="81">
        <f t="shared" si="27"/>
        <v>0.45</v>
      </c>
      <c r="N133" s="85">
        <f t="shared" si="35"/>
        <v>0.4</v>
      </c>
      <c r="O133" s="86">
        <f t="shared" si="40"/>
        <v>0.05</v>
      </c>
      <c r="P133" s="86" t="s">
        <v>39</v>
      </c>
      <c r="Q133" s="84">
        <f t="shared" si="36"/>
        <v>0.03</v>
      </c>
      <c r="AA133">
        <f>[1]Tables!E$12</f>
        <v>-7.0000000000000007E-2</v>
      </c>
      <c r="AB133">
        <f>[1]Tables!F$12</f>
        <v>5.9700000000000003E-2</v>
      </c>
      <c r="AC133">
        <f>[1]Tables!G$12</f>
        <v>0.04</v>
      </c>
      <c r="AD133">
        <f>[1]Tables!H$12</f>
        <v>0.185</v>
      </c>
      <c r="AE133">
        <f>[1]Tables!I$12</f>
        <v>1.0999999999999999E-2</v>
      </c>
      <c r="AF133">
        <f t="shared" si="41"/>
        <v>-4.4443262788471799E-3</v>
      </c>
      <c r="AG133">
        <f t="shared" si="28"/>
        <v>0.23600000000000002</v>
      </c>
      <c r="AI133">
        <f>[1]Tables!J$12</f>
        <v>0</v>
      </c>
      <c r="AJ133">
        <f>[1]Tables!K$12</f>
        <v>0</v>
      </c>
      <c r="AK133">
        <f>[1]Tables!L$12</f>
        <v>0</v>
      </c>
      <c r="AL133">
        <f t="shared" si="29"/>
        <v>0</v>
      </c>
      <c r="AM133">
        <f t="shared" si="30"/>
        <v>0</v>
      </c>
      <c r="AO133">
        <f>[1]Tables!M$12</f>
        <v>-7.0000000000000007E-2</v>
      </c>
      <c r="AP133">
        <f>[1]Tables!N$12</f>
        <v>6.6699999999999995E-2</v>
      </c>
      <c r="AQ133">
        <f>[1]Tables!O$12</f>
        <v>0.04</v>
      </c>
      <c r="AR133">
        <f>[1]Tables!P$12</f>
        <v>0.22</v>
      </c>
      <c r="AS133">
        <f>[1]Tables!Q$12</f>
        <v>1.0999999999999999E-2</v>
      </c>
      <c r="AT133">
        <f t="shared" si="31"/>
        <v>-5.0026786670952506E-3</v>
      </c>
      <c r="AU133">
        <f t="shared" si="32"/>
        <v>0.27100000000000002</v>
      </c>
      <c r="AW133">
        <f>[1]Tables!R$12</f>
        <v>0</v>
      </c>
      <c r="AX133">
        <f>[1]Tables!S$12</f>
        <v>0</v>
      </c>
      <c r="AY133">
        <f>[1]Tables!T$12</f>
        <v>0</v>
      </c>
      <c r="AZ133">
        <f t="shared" si="33"/>
        <v>0</v>
      </c>
      <c r="BA133">
        <f t="shared" si="34"/>
        <v>0</v>
      </c>
    </row>
    <row r="134" spans="1:53" x14ac:dyDescent="0.2">
      <c r="A134" s="80">
        <v>40483</v>
      </c>
      <c r="B134" s="81">
        <f>+[1]Listen!C130</f>
        <v>0</v>
      </c>
      <c r="C134" s="10"/>
      <c r="D134" s="101">
        <f t="shared" si="23"/>
        <v>0.60500000000000009</v>
      </c>
      <c r="E134" s="83">
        <f>+[1]TETCO_TRANSCO!E134</f>
        <v>0.55500000000000005</v>
      </c>
      <c r="F134" s="88">
        <f>+[1]TETCO_TRANSCO!F134</f>
        <v>0.05</v>
      </c>
      <c r="G134" s="102">
        <f t="shared" si="24"/>
        <v>0.69500000000000006</v>
      </c>
      <c r="H134" s="82">
        <f t="shared" si="25"/>
        <v>0.55500000000000005</v>
      </c>
      <c r="I134" s="83">
        <f t="shared" si="39"/>
        <v>0.14000000000000001</v>
      </c>
      <c r="J134" s="101">
        <f t="shared" si="26"/>
        <v>0.60500000000000009</v>
      </c>
      <c r="K134" s="83">
        <f t="shared" si="42"/>
        <v>0.55500000000000005</v>
      </c>
      <c r="L134" s="88">
        <f t="shared" si="38"/>
        <v>0.05</v>
      </c>
      <c r="M134" s="102">
        <f t="shared" si="27"/>
        <v>0.69500000000000006</v>
      </c>
      <c r="N134" s="82">
        <f t="shared" si="35"/>
        <v>0.55500000000000005</v>
      </c>
      <c r="O134" s="83">
        <f t="shared" si="40"/>
        <v>0.14000000000000001</v>
      </c>
      <c r="P134" s="83" t="s">
        <v>39</v>
      </c>
      <c r="Q134" s="88">
        <f t="shared" si="36"/>
        <v>0.09</v>
      </c>
      <c r="AA134">
        <f>[1]Tables!E$13</f>
        <v>-7.0000000000000007E-2</v>
      </c>
      <c r="AB134">
        <f>[1]Tables!F$13</f>
        <v>6.9900000000000004E-2</v>
      </c>
      <c r="AC134">
        <f>[1]Tables!G$13</f>
        <v>0.41</v>
      </c>
      <c r="AD134">
        <f>[1]Tables!H$13</f>
        <v>0.185</v>
      </c>
      <c r="AE134">
        <f>[1]Tables!I$13</f>
        <v>1.0999999999999999E-2</v>
      </c>
      <c r="AF134">
        <f t="shared" si="41"/>
        <v>-5.2607246532630908E-3</v>
      </c>
      <c r="AG134">
        <f t="shared" si="28"/>
        <v>0.60599999999999998</v>
      </c>
      <c r="AI134">
        <f>[1]Tables!J$13</f>
        <v>1.2800000000000001E-2</v>
      </c>
      <c r="AJ134">
        <f>[1]Tables!K$13</f>
        <v>0.18479999999999999</v>
      </c>
      <c r="AK134">
        <f>[1]Tables!L$13</f>
        <v>0</v>
      </c>
      <c r="AL134">
        <f t="shared" si="29"/>
        <v>6.4829821717990455E-4</v>
      </c>
      <c r="AM134">
        <f t="shared" si="30"/>
        <v>0.18479999999999999</v>
      </c>
      <c r="AO134">
        <f>[1]Tables!M$13</f>
        <v>-0.05</v>
      </c>
      <c r="AP134">
        <f>[1]Tables!N$13</f>
        <v>7.8200000000000006E-2</v>
      </c>
      <c r="AQ134">
        <f>[1]Tables!O$13</f>
        <v>0.51</v>
      </c>
      <c r="AR134">
        <f>[1]Tables!P$13</f>
        <v>0.22</v>
      </c>
      <c r="AS134">
        <f>[1]Tables!Q$13</f>
        <v>1.0999999999999999E-2</v>
      </c>
      <c r="AT134">
        <f t="shared" si="31"/>
        <v>-4.2417010197439847E-3</v>
      </c>
      <c r="AU134">
        <f t="shared" si="32"/>
        <v>0.74099999999999999</v>
      </c>
      <c r="AW134">
        <f>[1]Tables!R$13</f>
        <v>8.8999999999999999E-3</v>
      </c>
      <c r="AX134">
        <f>[1]Tables!S$13</f>
        <v>0.21759999999999999</v>
      </c>
      <c r="AY134">
        <f>[1]Tables!T$13</f>
        <v>0</v>
      </c>
      <c r="AZ134">
        <f t="shared" si="33"/>
        <v>0</v>
      </c>
      <c r="BA134">
        <f t="shared" si="34"/>
        <v>0.21759999999999999</v>
      </c>
    </row>
    <row r="135" spans="1:53" x14ac:dyDescent="0.2">
      <c r="A135" s="80">
        <v>40513</v>
      </c>
      <c r="B135" s="81">
        <f>+[1]Listen!C131</f>
        <v>0</v>
      </c>
      <c r="C135" s="10"/>
      <c r="D135" s="100">
        <f t="shared" si="23"/>
        <v>0.96000000000000008</v>
      </c>
      <c r="E135" s="86">
        <f>+[1]TETCO_TRANSCO!E135</f>
        <v>0.91</v>
      </c>
      <c r="F135" s="84">
        <f>+[1]TETCO_TRANSCO!F135</f>
        <v>0.05</v>
      </c>
      <c r="G135" s="81">
        <f t="shared" si="24"/>
        <v>1.2</v>
      </c>
      <c r="H135" s="85">
        <f t="shared" si="25"/>
        <v>0.91</v>
      </c>
      <c r="I135" s="86">
        <f t="shared" si="39"/>
        <v>0.28999999999999998</v>
      </c>
      <c r="J135" s="100">
        <f t="shared" si="26"/>
        <v>0.96000000000000008</v>
      </c>
      <c r="K135" s="86">
        <f t="shared" si="42"/>
        <v>0.91</v>
      </c>
      <c r="L135" s="84">
        <f t="shared" si="38"/>
        <v>0.05</v>
      </c>
      <c r="M135" s="81">
        <f t="shared" si="27"/>
        <v>1.2</v>
      </c>
      <c r="N135" s="85">
        <f t="shared" si="35"/>
        <v>0.91</v>
      </c>
      <c r="O135" s="86">
        <f t="shared" si="40"/>
        <v>0.28999999999999998</v>
      </c>
      <c r="P135" s="86" t="s">
        <v>39</v>
      </c>
      <c r="Q135" s="84">
        <f t="shared" si="36"/>
        <v>0.24</v>
      </c>
      <c r="AA135">
        <f>[1]Tables!E$14</f>
        <v>-0.05</v>
      </c>
      <c r="AB135">
        <f>[1]Tables!F$14</f>
        <v>6.9900000000000004E-2</v>
      </c>
      <c r="AC135">
        <f>[1]Tables!G$14</f>
        <v>0.41</v>
      </c>
      <c r="AD135">
        <f>[1]Tables!H$14</f>
        <v>0.185</v>
      </c>
      <c r="AE135">
        <f>[1]Tables!I$14</f>
        <v>1.0999999999999999E-2</v>
      </c>
      <c r="AF135">
        <f t="shared" si="41"/>
        <v>-3.7576604666164914E-3</v>
      </c>
      <c r="AG135">
        <f t="shared" si="28"/>
        <v>0.60599999999999998</v>
      </c>
      <c r="AI135">
        <f>[1]Tables!J$14</f>
        <v>1.2800000000000001E-2</v>
      </c>
      <c r="AJ135">
        <f>[1]Tables!K$14</f>
        <v>0.18479999999999999</v>
      </c>
      <c r="AK135">
        <f>[1]Tables!L$14</f>
        <v>0</v>
      </c>
      <c r="AL135">
        <f t="shared" si="29"/>
        <v>6.4829821717990455E-4</v>
      </c>
      <c r="AM135">
        <f t="shared" si="30"/>
        <v>0.18479999999999999</v>
      </c>
      <c r="AO135">
        <f>[1]Tables!M$14</f>
        <v>-0.05</v>
      </c>
      <c r="AP135">
        <f>[1]Tables!N$14</f>
        <v>7.8200000000000006E-2</v>
      </c>
      <c r="AQ135">
        <f>[1]Tables!O$14</f>
        <v>0.51</v>
      </c>
      <c r="AR135">
        <f>[1]Tables!P$14</f>
        <v>0.22</v>
      </c>
      <c r="AS135">
        <f>[1]Tables!Q$14</f>
        <v>1.0999999999999999E-2</v>
      </c>
      <c r="AT135">
        <f t="shared" si="31"/>
        <v>-4.2417010197439847E-3</v>
      </c>
      <c r="AU135">
        <f t="shared" si="32"/>
        <v>0.74099999999999999</v>
      </c>
      <c r="AW135">
        <f>[1]Tables!R$14</f>
        <v>8.8999999999999999E-3</v>
      </c>
      <c r="AX135">
        <f>[1]Tables!S$14</f>
        <v>0.21759999999999999</v>
      </c>
      <c r="AY135">
        <f>[1]Tables!T$14</f>
        <v>0</v>
      </c>
      <c r="AZ135">
        <f t="shared" si="33"/>
        <v>0</v>
      </c>
      <c r="BA135">
        <f t="shared" si="34"/>
        <v>0.21759999999999999</v>
      </c>
    </row>
    <row r="136" spans="1:53" x14ac:dyDescent="0.2">
      <c r="A136" s="80">
        <v>40544</v>
      </c>
      <c r="B136" s="81">
        <f>+[1]Listen!C132</f>
        <v>0</v>
      </c>
      <c r="C136" s="10"/>
      <c r="D136" s="100">
        <f t="shared" si="23"/>
        <v>1.2649999999999999</v>
      </c>
      <c r="E136" s="86">
        <f>+[1]TETCO_TRANSCO!E136</f>
        <v>1.2149999999999999</v>
      </c>
      <c r="F136" s="84">
        <f>+[1]TETCO_TRANSCO!F136</f>
        <v>0.05</v>
      </c>
      <c r="G136" s="81">
        <f t="shared" si="24"/>
        <v>1.5349999999999999</v>
      </c>
      <c r="H136" s="85">
        <f t="shared" si="25"/>
        <v>1.2149999999999999</v>
      </c>
      <c r="I136" s="86">
        <f t="shared" si="39"/>
        <v>0.32</v>
      </c>
      <c r="J136" s="100">
        <f t="shared" si="26"/>
        <v>1.2649999999999999</v>
      </c>
      <c r="K136" s="86">
        <f t="shared" si="42"/>
        <v>1.2149999999999999</v>
      </c>
      <c r="L136" s="84">
        <f t="shared" si="38"/>
        <v>0.05</v>
      </c>
      <c r="M136" s="81">
        <f t="shared" si="27"/>
        <v>1.5349999999999999</v>
      </c>
      <c r="N136" s="85">
        <f t="shared" si="35"/>
        <v>1.2149999999999999</v>
      </c>
      <c r="O136" s="86">
        <f t="shared" si="40"/>
        <v>0.32</v>
      </c>
      <c r="P136" s="86" t="s">
        <v>39</v>
      </c>
      <c r="Q136" s="84">
        <f t="shared" si="36"/>
        <v>0.27</v>
      </c>
      <c r="AA136">
        <f>[1]Tables!E$3</f>
        <v>-0.05</v>
      </c>
      <c r="AB136">
        <f>[1]Tables!F$3</f>
        <v>6.9900000000000004E-2</v>
      </c>
      <c r="AC136">
        <f>[1]Tables!G$3</f>
        <v>0.41</v>
      </c>
      <c r="AD136">
        <f>[1]Tables!H$3</f>
        <v>0.185</v>
      </c>
      <c r="AE136">
        <f>[1]Tables!I$3</f>
        <v>1.0999999999999999E-2</v>
      </c>
      <c r="AF136">
        <f t="shared" si="41"/>
        <v>-3.7576604666164914E-3</v>
      </c>
      <c r="AG136">
        <f t="shared" si="28"/>
        <v>0.60599999999999998</v>
      </c>
      <c r="AI136">
        <f>[1]Tables!J$3</f>
        <v>1.2800000000000001E-2</v>
      </c>
      <c r="AJ136">
        <f>[1]Tables!K$3</f>
        <v>0.18479999999999999</v>
      </c>
      <c r="AK136">
        <f>[1]Tables!L$3</f>
        <v>0</v>
      </c>
      <c r="AL136">
        <f t="shared" si="29"/>
        <v>6.4829821717990455E-4</v>
      </c>
      <c r="AM136">
        <f t="shared" si="30"/>
        <v>0.18479999999999999</v>
      </c>
      <c r="AO136">
        <f>[1]Tables!M$3</f>
        <v>-0.05</v>
      </c>
      <c r="AP136">
        <f>[1]Tables!N$3</f>
        <v>7.8200000000000006E-2</v>
      </c>
      <c r="AQ136">
        <f>[1]Tables!O$3</f>
        <v>0.51</v>
      </c>
      <c r="AR136">
        <f>[1]Tables!P$3</f>
        <v>0.22</v>
      </c>
      <c r="AS136">
        <f>[1]Tables!Q$3</f>
        <v>1.0999999999999999E-2</v>
      </c>
      <c r="AT136">
        <f t="shared" si="31"/>
        <v>-4.2417010197439847E-3</v>
      </c>
      <c r="AU136">
        <f t="shared" si="32"/>
        <v>0.74099999999999999</v>
      </c>
      <c r="AW136">
        <f>[1]Tables!R$3</f>
        <v>8.8999999999999999E-3</v>
      </c>
      <c r="AX136">
        <f>[1]Tables!S$3</f>
        <v>0.21759999999999999</v>
      </c>
      <c r="AY136">
        <f>[1]Tables!T$3</f>
        <v>0</v>
      </c>
      <c r="AZ136">
        <f t="shared" si="33"/>
        <v>0</v>
      </c>
      <c r="BA136">
        <f t="shared" si="34"/>
        <v>0.21759999999999999</v>
      </c>
    </row>
    <row r="137" spans="1:53" x14ac:dyDescent="0.2">
      <c r="A137" s="80">
        <v>40575</v>
      </c>
      <c r="B137" s="81">
        <f>+[1]Listen!C133</f>
        <v>0</v>
      </c>
      <c r="C137" s="10"/>
      <c r="D137" s="100">
        <f t="shared" si="23"/>
        <v>1.2649999999999999</v>
      </c>
      <c r="E137" s="86">
        <f>+[1]TETCO_TRANSCO!E137</f>
        <v>1.2149999999999999</v>
      </c>
      <c r="F137" s="84">
        <f>+[1]TETCO_TRANSCO!F137</f>
        <v>0.05</v>
      </c>
      <c r="G137" s="81">
        <f t="shared" si="24"/>
        <v>1.5349999999999999</v>
      </c>
      <c r="H137" s="85">
        <f t="shared" si="25"/>
        <v>1.2149999999999999</v>
      </c>
      <c r="I137" s="86">
        <f t="shared" si="39"/>
        <v>0.32</v>
      </c>
      <c r="J137" s="100">
        <f t="shared" si="26"/>
        <v>1.2649999999999999</v>
      </c>
      <c r="K137" s="86">
        <f t="shared" si="42"/>
        <v>1.2149999999999999</v>
      </c>
      <c r="L137" s="84">
        <f t="shared" si="38"/>
        <v>0.05</v>
      </c>
      <c r="M137" s="81">
        <f t="shared" si="27"/>
        <v>1.5349999999999999</v>
      </c>
      <c r="N137" s="85">
        <f t="shared" si="35"/>
        <v>1.2149999999999999</v>
      </c>
      <c r="O137" s="86">
        <f t="shared" si="40"/>
        <v>0.32</v>
      </c>
      <c r="P137" s="86" t="s">
        <v>39</v>
      </c>
      <c r="Q137" s="84">
        <f t="shared" si="36"/>
        <v>0.27</v>
      </c>
      <c r="AA137">
        <f>[1]Tables!E$4</f>
        <v>-0.05</v>
      </c>
      <c r="AB137">
        <f>[1]Tables!F$4</f>
        <v>6.9900000000000004E-2</v>
      </c>
      <c r="AC137">
        <f>[1]Tables!G$4</f>
        <v>0.41</v>
      </c>
      <c r="AD137">
        <f>[1]Tables!H$4</f>
        <v>0.185</v>
      </c>
      <c r="AE137">
        <f>[1]Tables!I$4</f>
        <v>1.0999999999999999E-2</v>
      </c>
      <c r="AF137">
        <f t="shared" si="41"/>
        <v>-3.7576604666164914E-3</v>
      </c>
      <c r="AG137">
        <f t="shared" si="28"/>
        <v>0.60599999999999998</v>
      </c>
      <c r="AI137">
        <f>[1]Tables!J$4</f>
        <v>1.2800000000000001E-2</v>
      </c>
      <c r="AJ137">
        <f>[1]Tables!K$4</f>
        <v>0.18479999999999999</v>
      </c>
      <c r="AK137">
        <f>[1]Tables!L$4</f>
        <v>0</v>
      </c>
      <c r="AL137">
        <f t="shared" si="29"/>
        <v>6.4829821717990455E-4</v>
      </c>
      <c r="AM137">
        <f t="shared" si="30"/>
        <v>0.18479999999999999</v>
      </c>
      <c r="AO137">
        <f>[1]Tables!M$4</f>
        <v>-0.05</v>
      </c>
      <c r="AP137">
        <f>[1]Tables!N$4</f>
        <v>7.8200000000000006E-2</v>
      </c>
      <c r="AQ137">
        <f>[1]Tables!O$4</f>
        <v>0.51</v>
      </c>
      <c r="AR137">
        <f>[1]Tables!P$4</f>
        <v>0.22</v>
      </c>
      <c r="AS137">
        <f>[1]Tables!Q$4</f>
        <v>1.0999999999999999E-2</v>
      </c>
      <c r="AT137">
        <f t="shared" si="31"/>
        <v>-4.2417010197439847E-3</v>
      </c>
      <c r="AU137">
        <f t="shared" si="32"/>
        <v>0.74099999999999999</v>
      </c>
      <c r="AW137">
        <f>[1]Tables!R$4</f>
        <v>8.8999999999999999E-3</v>
      </c>
      <c r="AX137">
        <f>[1]Tables!S$4</f>
        <v>0.21759999999999999</v>
      </c>
      <c r="AY137">
        <f>[1]Tables!T$4</f>
        <v>0</v>
      </c>
      <c r="AZ137">
        <f t="shared" si="33"/>
        <v>0</v>
      </c>
      <c r="BA137">
        <f t="shared" si="34"/>
        <v>0.21759999999999999</v>
      </c>
    </row>
    <row r="138" spans="1:53" x14ac:dyDescent="0.2">
      <c r="A138" s="80">
        <v>40603</v>
      </c>
      <c r="B138" s="81">
        <f>+[1]Listen!C134</f>
        <v>0</v>
      </c>
      <c r="C138" s="10"/>
      <c r="D138" s="100">
        <f t="shared" ref="D138:D201" si="43">E138+F138</f>
        <v>0.70500000000000007</v>
      </c>
      <c r="E138" s="86">
        <f>+[1]TETCO_TRANSCO!E138</f>
        <v>0.65500000000000003</v>
      </c>
      <c r="F138" s="84">
        <f>+[1]TETCO_TRANSCO!F138</f>
        <v>0.05</v>
      </c>
      <c r="G138" s="81">
        <f t="shared" ref="G138:G201" si="44">H138+I138</f>
        <v>0.80500000000000005</v>
      </c>
      <c r="H138" s="85">
        <f t="shared" ref="H138:H201" si="45">+E138</f>
        <v>0.65500000000000003</v>
      </c>
      <c r="I138" s="86">
        <f t="shared" si="39"/>
        <v>0.15000000000000002</v>
      </c>
      <c r="J138" s="100">
        <f t="shared" ref="J138:J201" si="46">K138+L138</f>
        <v>0.70500000000000007</v>
      </c>
      <c r="K138" s="86">
        <f t="shared" si="42"/>
        <v>0.65500000000000003</v>
      </c>
      <c r="L138" s="84">
        <f t="shared" si="38"/>
        <v>0.05</v>
      </c>
      <c r="M138" s="81">
        <f t="shared" ref="M138:M201" si="47">N138+O138</f>
        <v>0.80500000000000005</v>
      </c>
      <c r="N138" s="85">
        <f t="shared" si="35"/>
        <v>0.65500000000000003</v>
      </c>
      <c r="O138" s="86">
        <f t="shared" si="40"/>
        <v>0.15000000000000002</v>
      </c>
      <c r="P138" s="86" t="s">
        <v>39</v>
      </c>
      <c r="Q138" s="84">
        <f t="shared" si="36"/>
        <v>0.1</v>
      </c>
      <c r="AA138">
        <f>[1]Tables!E$5</f>
        <v>-0.05</v>
      </c>
      <c r="AB138">
        <f>[1]Tables!F$5</f>
        <v>6.9900000000000004E-2</v>
      </c>
      <c r="AC138">
        <f>[1]Tables!G$5</f>
        <v>0.41</v>
      </c>
      <c r="AD138">
        <f>[1]Tables!H$5</f>
        <v>0.185</v>
      </c>
      <c r="AE138">
        <f>[1]Tables!I$5</f>
        <v>1.0999999999999999E-2</v>
      </c>
      <c r="AF138">
        <f t="shared" si="41"/>
        <v>-3.7576604666164914E-3</v>
      </c>
      <c r="AG138">
        <f t="shared" ref="AG138:AG201" si="48">AC138+AD138+AE138</f>
        <v>0.60599999999999998</v>
      </c>
      <c r="AI138">
        <f>[1]Tables!J$5</f>
        <v>1.2800000000000001E-2</v>
      </c>
      <c r="AJ138">
        <f>[1]Tables!K$5</f>
        <v>0.18479999999999999</v>
      </c>
      <c r="AK138">
        <f>[1]Tables!L$5</f>
        <v>0</v>
      </c>
      <c r="AL138">
        <f t="shared" ref="AL138:AL201" si="49">((B138+L138)/(1-AI138))-(B138+L138)</f>
        <v>6.4829821717990455E-4</v>
      </c>
      <c r="AM138">
        <f t="shared" ref="AM138:AM201" si="50">AJ138+AK138</f>
        <v>0.18479999999999999</v>
      </c>
      <c r="AO138">
        <f>[1]Tables!M$5</f>
        <v>-0.05</v>
      </c>
      <c r="AP138">
        <f>[1]Tables!N$5</f>
        <v>7.8200000000000006E-2</v>
      </c>
      <c r="AQ138">
        <f>[1]Tables!O$5</f>
        <v>0.51</v>
      </c>
      <c r="AR138">
        <f>[1]Tables!P$5</f>
        <v>0.22</v>
      </c>
      <c r="AS138">
        <f>[1]Tables!Q$5</f>
        <v>1.0999999999999999E-2</v>
      </c>
      <c r="AT138">
        <f t="shared" ref="AT138:AT201" si="51">(($B138+AO138)/(1-AP138))-($B138+AO138)</f>
        <v>-4.2417010197439847E-3</v>
      </c>
      <c r="AU138">
        <f t="shared" ref="AU138:AU201" si="52">AQ138+AR138+AS138</f>
        <v>0.74099999999999999</v>
      </c>
      <c r="AW138">
        <f>[1]Tables!R$5</f>
        <v>8.8999999999999999E-3</v>
      </c>
      <c r="AX138">
        <f>[1]Tables!S$5</f>
        <v>0.21759999999999999</v>
      </c>
      <c r="AY138">
        <f>[1]Tables!T$5</f>
        <v>0</v>
      </c>
      <c r="AZ138">
        <f t="shared" ref="AZ138:AZ201" si="53">((B138+Z138)/(1-AW138))-(B138+Z138)</f>
        <v>0</v>
      </c>
      <c r="BA138">
        <f t="shared" ref="BA138:BA201" si="54">AX138+AY138</f>
        <v>0.21759999999999999</v>
      </c>
    </row>
    <row r="139" spans="1:53" x14ac:dyDescent="0.2">
      <c r="A139" s="80">
        <v>40634</v>
      </c>
      <c r="B139" s="81">
        <f>+[1]Listen!C135</f>
        <v>0</v>
      </c>
      <c r="C139" s="10"/>
      <c r="D139" s="101">
        <f t="shared" si="43"/>
        <v>0.45500000000000002</v>
      </c>
      <c r="E139" s="83">
        <f>+[1]TETCO_TRANSCO!E139</f>
        <v>0.435</v>
      </c>
      <c r="F139" s="88">
        <f>+[1]TETCO_TRANSCO!F139</f>
        <v>0.02</v>
      </c>
      <c r="G139" s="102">
        <f t="shared" si="44"/>
        <v>0.48499999999999999</v>
      </c>
      <c r="H139" s="82">
        <f t="shared" si="45"/>
        <v>0.435</v>
      </c>
      <c r="I139" s="83">
        <f t="shared" si="39"/>
        <v>0.05</v>
      </c>
      <c r="J139" s="101">
        <f t="shared" si="46"/>
        <v>0.45500000000000002</v>
      </c>
      <c r="K139" s="83">
        <f t="shared" si="42"/>
        <v>0.435</v>
      </c>
      <c r="L139" s="88">
        <f t="shared" si="38"/>
        <v>0.02</v>
      </c>
      <c r="M139" s="102">
        <f t="shared" si="47"/>
        <v>0.48499999999999999</v>
      </c>
      <c r="N139" s="82">
        <f t="shared" si="35"/>
        <v>0.435</v>
      </c>
      <c r="O139" s="83">
        <f t="shared" si="40"/>
        <v>0.05</v>
      </c>
      <c r="P139" s="83" t="s">
        <v>39</v>
      </c>
      <c r="Q139" s="88">
        <f t="shared" si="36"/>
        <v>0.03</v>
      </c>
      <c r="AA139">
        <f>[1]Tables!E$6</f>
        <v>-7.0000000000000007E-2</v>
      </c>
      <c r="AB139">
        <f>[1]Tables!F$6</f>
        <v>5.9700000000000003E-2</v>
      </c>
      <c r="AC139">
        <f>[1]Tables!G$6</f>
        <v>0.04</v>
      </c>
      <c r="AD139">
        <f>[1]Tables!H$6</f>
        <v>0.185</v>
      </c>
      <c r="AE139">
        <f>[1]Tables!I$6</f>
        <v>1.0999999999999999E-2</v>
      </c>
      <c r="AF139">
        <f t="shared" si="41"/>
        <v>-4.4443262788471799E-3</v>
      </c>
      <c r="AG139">
        <f t="shared" si="48"/>
        <v>0.23600000000000002</v>
      </c>
      <c r="AI139">
        <f>[1]Tables!J$6</f>
        <v>0</v>
      </c>
      <c r="AJ139">
        <f>[1]Tables!K$6</f>
        <v>0</v>
      </c>
      <c r="AK139">
        <f>[1]Tables!L$6</f>
        <v>0</v>
      </c>
      <c r="AL139">
        <f t="shared" si="49"/>
        <v>0</v>
      </c>
      <c r="AM139">
        <f t="shared" si="50"/>
        <v>0</v>
      </c>
      <c r="AO139">
        <f>[1]Tables!M$6</f>
        <v>-7.0000000000000007E-2</v>
      </c>
      <c r="AP139">
        <f>[1]Tables!N$6</f>
        <v>6.6699999999999995E-2</v>
      </c>
      <c r="AQ139">
        <f>[1]Tables!O$6</f>
        <v>0.04</v>
      </c>
      <c r="AR139">
        <f>[1]Tables!P$6</f>
        <v>0.22</v>
      </c>
      <c r="AS139">
        <f>[1]Tables!Q$6</f>
        <v>1.0999999999999999E-2</v>
      </c>
      <c r="AT139">
        <f t="shared" si="51"/>
        <v>-5.0026786670952506E-3</v>
      </c>
      <c r="AU139">
        <f t="shared" si="52"/>
        <v>0.27100000000000002</v>
      </c>
      <c r="AW139">
        <f>[1]Tables!R$6</f>
        <v>0</v>
      </c>
      <c r="AX139">
        <f>[1]Tables!S$6</f>
        <v>0</v>
      </c>
      <c r="AY139">
        <f>[1]Tables!T$6</f>
        <v>0</v>
      </c>
      <c r="AZ139">
        <f t="shared" si="53"/>
        <v>0</v>
      </c>
      <c r="BA139">
        <f t="shared" si="54"/>
        <v>0</v>
      </c>
    </row>
    <row r="140" spans="1:53" x14ac:dyDescent="0.2">
      <c r="A140" s="80">
        <v>40664</v>
      </c>
      <c r="B140" s="81">
        <f>+[1]Listen!C136</f>
        <v>0</v>
      </c>
      <c r="C140" s="10"/>
      <c r="D140" s="100">
        <f t="shared" si="43"/>
        <v>0.40500000000000003</v>
      </c>
      <c r="E140" s="86">
        <f>+[1]TETCO_TRANSCO!E140</f>
        <v>0.38500000000000001</v>
      </c>
      <c r="F140" s="84">
        <f>+[1]TETCO_TRANSCO!F140</f>
        <v>0.02</v>
      </c>
      <c r="G140" s="81">
        <f t="shared" si="44"/>
        <v>0.435</v>
      </c>
      <c r="H140" s="85">
        <f t="shared" si="45"/>
        <v>0.38500000000000001</v>
      </c>
      <c r="I140" s="86">
        <f t="shared" si="39"/>
        <v>0.05</v>
      </c>
      <c r="J140" s="100">
        <f t="shared" si="46"/>
        <v>0.40500000000000003</v>
      </c>
      <c r="K140" s="86">
        <f t="shared" si="42"/>
        <v>0.38500000000000001</v>
      </c>
      <c r="L140" s="84">
        <f t="shared" si="38"/>
        <v>0.02</v>
      </c>
      <c r="M140" s="81">
        <f t="shared" si="47"/>
        <v>0.435</v>
      </c>
      <c r="N140" s="85">
        <f t="shared" si="35"/>
        <v>0.38500000000000001</v>
      </c>
      <c r="O140" s="86">
        <f t="shared" si="40"/>
        <v>0.05</v>
      </c>
      <c r="P140" s="86" t="s">
        <v>39</v>
      </c>
      <c r="Q140" s="84">
        <f t="shared" si="36"/>
        <v>0.03</v>
      </c>
      <c r="AA140">
        <f>[1]Tables!E$7</f>
        <v>-7.0000000000000007E-2</v>
      </c>
      <c r="AB140">
        <f>[1]Tables!F$7</f>
        <v>5.9700000000000003E-2</v>
      </c>
      <c r="AC140">
        <f>[1]Tables!G$7</f>
        <v>0.02</v>
      </c>
      <c r="AD140">
        <f>[1]Tables!H$7</f>
        <v>0.185</v>
      </c>
      <c r="AE140">
        <f>[1]Tables!I$7</f>
        <v>1.0999999999999999E-2</v>
      </c>
      <c r="AF140">
        <f t="shared" si="41"/>
        <v>-4.4443262788471799E-3</v>
      </c>
      <c r="AG140">
        <f t="shared" si="48"/>
        <v>0.216</v>
      </c>
      <c r="AI140">
        <f>[1]Tables!J$7</f>
        <v>0</v>
      </c>
      <c r="AJ140">
        <f>[1]Tables!K$7</f>
        <v>0</v>
      </c>
      <c r="AK140">
        <f>[1]Tables!L$7</f>
        <v>0</v>
      </c>
      <c r="AL140">
        <f t="shared" si="49"/>
        <v>0</v>
      </c>
      <c r="AM140">
        <f t="shared" si="50"/>
        <v>0</v>
      </c>
      <c r="AO140">
        <f>[1]Tables!M$7</f>
        <v>-7.0000000000000007E-2</v>
      </c>
      <c r="AP140">
        <f>[1]Tables!N$7</f>
        <v>6.6699999999999995E-2</v>
      </c>
      <c r="AQ140">
        <f>[1]Tables!O$7</f>
        <v>0.02</v>
      </c>
      <c r="AR140">
        <f>[1]Tables!P$7</f>
        <v>0.22</v>
      </c>
      <c r="AS140">
        <f>[1]Tables!Q$7</f>
        <v>1.0999999999999999E-2</v>
      </c>
      <c r="AT140">
        <f t="shared" si="51"/>
        <v>-5.0026786670952506E-3</v>
      </c>
      <c r="AU140">
        <f t="shared" si="52"/>
        <v>0.251</v>
      </c>
      <c r="AW140">
        <f>[1]Tables!R$7</f>
        <v>0</v>
      </c>
      <c r="AX140">
        <f>[1]Tables!S$7</f>
        <v>0</v>
      </c>
      <c r="AY140">
        <f>[1]Tables!T$7</f>
        <v>0</v>
      </c>
      <c r="AZ140">
        <f t="shared" si="53"/>
        <v>0</v>
      </c>
      <c r="BA140">
        <f t="shared" si="54"/>
        <v>0</v>
      </c>
    </row>
    <row r="141" spans="1:53" x14ac:dyDescent="0.2">
      <c r="A141" s="80">
        <v>40695</v>
      </c>
      <c r="B141" s="81">
        <f>+[1]Listen!C137</f>
        <v>0</v>
      </c>
      <c r="C141" s="10"/>
      <c r="D141" s="100">
        <f t="shared" si="43"/>
        <v>0.40500000000000003</v>
      </c>
      <c r="E141" s="86">
        <f>+[1]TETCO_TRANSCO!E141</f>
        <v>0.38500000000000001</v>
      </c>
      <c r="F141" s="84">
        <f>+[1]TETCO_TRANSCO!F141</f>
        <v>0.02</v>
      </c>
      <c r="G141" s="81">
        <f t="shared" si="44"/>
        <v>0.44500000000000001</v>
      </c>
      <c r="H141" s="85">
        <f t="shared" si="45"/>
        <v>0.38500000000000001</v>
      </c>
      <c r="I141" s="86">
        <f t="shared" si="39"/>
        <v>0.06</v>
      </c>
      <c r="J141" s="100">
        <f t="shared" si="46"/>
        <v>0.40500000000000003</v>
      </c>
      <c r="K141" s="86">
        <f t="shared" si="42"/>
        <v>0.38500000000000001</v>
      </c>
      <c r="L141" s="84">
        <f t="shared" si="38"/>
        <v>0.02</v>
      </c>
      <c r="M141" s="81">
        <f t="shared" si="47"/>
        <v>0.44500000000000001</v>
      </c>
      <c r="N141" s="85">
        <f t="shared" si="35"/>
        <v>0.38500000000000001</v>
      </c>
      <c r="O141" s="86">
        <f t="shared" si="40"/>
        <v>0.06</v>
      </c>
      <c r="P141" s="86" t="s">
        <v>39</v>
      </c>
      <c r="Q141" s="84">
        <f t="shared" si="36"/>
        <v>0.04</v>
      </c>
      <c r="AA141">
        <f>[1]Tables!E$8</f>
        <v>-7.0000000000000007E-2</v>
      </c>
      <c r="AB141">
        <f>[1]Tables!F$8</f>
        <v>5.9700000000000003E-2</v>
      </c>
      <c r="AC141">
        <f>[1]Tables!G$8</f>
        <v>0.02</v>
      </c>
      <c r="AD141">
        <f>[1]Tables!H$8</f>
        <v>0.185</v>
      </c>
      <c r="AE141">
        <f>[1]Tables!I$8</f>
        <v>1.0999999999999999E-2</v>
      </c>
      <c r="AF141">
        <f t="shared" si="41"/>
        <v>-4.4443262788471799E-3</v>
      </c>
      <c r="AG141">
        <f t="shared" si="48"/>
        <v>0.216</v>
      </c>
      <c r="AI141">
        <f>[1]Tables!J$8</f>
        <v>0</v>
      </c>
      <c r="AJ141">
        <f>[1]Tables!K$8</f>
        <v>0</v>
      </c>
      <c r="AK141">
        <f>[1]Tables!L$8</f>
        <v>0</v>
      </c>
      <c r="AL141">
        <f t="shared" si="49"/>
        <v>0</v>
      </c>
      <c r="AM141">
        <f t="shared" si="50"/>
        <v>0</v>
      </c>
      <c r="AO141">
        <f>[1]Tables!M$8</f>
        <v>-7.0000000000000007E-2</v>
      </c>
      <c r="AP141">
        <f>[1]Tables!N$8</f>
        <v>6.6699999999999995E-2</v>
      </c>
      <c r="AQ141">
        <f>[1]Tables!O$8</f>
        <v>0.02</v>
      </c>
      <c r="AR141">
        <f>[1]Tables!P$8</f>
        <v>0.22</v>
      </c>
      <c r="AS141">
        <f>[1]Tables!Q$8</f>
        <v>1.0999999999999999E-2</v>
      </c>
      <c r="AT141">
        <f t="shared" si="51"/>
        <v>-5.0026786670952506E-3</v>
      </c>
      <c r="AU141">
        <f t="shared" si="52"/>
        <v>0.251</v>
      </c>
      <c r="AW141">
        <f>[1]Tables!R$8</f>
        <v>0</v>
      </c>
      <c r="AX141">
        <f>[1]Tables!S$8</f>
        <v>0</v>
      </c>
      <c r="AY141">
        <f>[1]Tables!T$8</f>
        <v>0</v>
      </c>
      <c r="AZ141">
        <f t="shared" si="53"/>
        <v>0</v>
      </c>
      <c r="BA141">
        <f t="shared" si="54"/>
        <v>0</v>
      </c>
    </row>
    <row r="142" spans="1:53" x14ac:dyDescent="0.2">
      <c r="A142" s="80">
        <v>40725</v>
      </c>
      <c r="B142" s="81">
        <f>+[1]Listen!C138</f>
        <v>0</v>
      </c>
      <c r="C142" s="10"/>
      <c r="D142" s="100">
        <f t="shared" si="43"/>
        <v>0.41750000000000004</v>
      </c>
      <c r="E142" s="86">
        <f>+[1]TETCO_TRANSCO!E142</f>
        <v>0.39750000000000002</v>
      </c>
      <c r="F142" s="84">
        <f>+[1]TETCO_TRANSCO!F142</f>
        <v>0.02</v>
      </c>
      <c r="G142" s="81">
        <f t="shared" si="44"/>
        <v>0.46750000000000003</v>
      </c>
      <c r="H142" s="85">
        <f t="shared" si="45"/>
        <v>0.39750000000000002</v>
      </c>
      <c r="I142" s="86">
        <f t="shared" si="39"/>
        <v>7.0000000000000007E-2</v>
      </c>
      <c r="J142" s="100">
        <f t="shared" si="46"/>
        <v>0.41750000000000004</v>
      </c>
      <c r="K142" s="86">
        <f t="shared" si="42"/>
        <v>0.39750000000000002</v>
      </c>
      <c r="L142" s="84">
        <f t="shared" si="38"/>
        <v>0.02</v>
      </c>
      <c r="M142" s="81">
        <f t="shared" si="47"/>
        <v>0.46750000000000003</v>
      </c>
      <c r="N142" s="85">
        <f t="shared" si="35"/>
        <v>0.39750000000000002</v>
      </c>
      <c r="O142" s="86">
        <f t="shared" si="40"/>
        <v>7.0000000000000007E-2</v>
      </c>
      <c r="P142" s="86" t="s">
        <v>39</v>
      </c>
      <c r="Q142" s="84">
        <f t="shared" si="36"/>
        <v>0.05</v>
      </c>
      <c r="AA142">
        <f>[1]Tables!E$9</f>
        <v>-7.0000000000000007E-2</v>
      </c>
      <c r="AB142">
        <f>[1]Tables!F$9</f>
        <v>5.9700000000000003E-2</v>
      </c>
      <c r="AC142">
        <f>[1]Tables!G$9</f>
        <v>0.02</v>
      </c>
      <c r="AD142">
        <f>[1]Tables!H$9</f>
        <v>0.185</v>
      </c>
      <c r="AE142">
        <f>[1]Tables!I$9</f>
        <v>1.0999999999999999E-2</v>
      </c>
      <c r="AF142">
        <f t="shared" si="41"/>
        <v>-4.4443262788471799E-3</v>
      </c>
      <c r="AG142">
        <f t="shared" si="48"/>
        <v>0.216</v>
      </c>
      <c r="AI142">
        <f>[1]Tables!J$9</f>
        <v>0</v>
      </c>
      <c r="AJ142">
        <f>[1]Tables!K$9</f>
        <v>0</v>
      </c>
      <c r="AK142">
        <f>[1]Tables!L$9</f>
        <v>0</v>
      </c>
      <c r="AL142">
        <f t="shared" si="49"/>
        <v>0</v>
      </c>
      <c r="AM142">
        <f t="shared" si="50"/>
        <v>0</v>
      </c>
      <c r="AO142">
        <f>[1]Tables!M$9</f>
        <v>-7.0000000000000007E-2</v>
      </c>
      <c r="AP142">
        <f>[1]Tables!N$9</f>
        <v>6.6699999999999995E-2</v>
      </c>
      <c r="AQ142">
        <f>[1]Tables!O$9</f>
        <v>0.02</v>
      </c>
      <c r="AR142">
        <f>[1]Tables!P$9</f>
        <v>0.22</v>
      </c>
      <c r="AS142">
        <f>[1]Tables!Q$9</f>
        <v>1.0999999999999999E-2</v>
      </c>
      <c r="AT142">
        <f t="shared" si="51"/>
        <v>-5.0026786670952506E-3</v>
      </c>
      <c r="AU142">
        <f t="shared" si="52"/>
        <v>0.251</v>
      </c>
      <c r="AW142">
        <f>[1]Tables!R$9</f>
        <v>0</v>
      </c>
      <c r="AX142">
        <f>[1]Tables!S$9</f>
        <v>0</v>
      </c>
      <c r="AY142">
        <f>[1]Tables!T$9</f>
        <v>0</v>
      </c>
      <c r="AZ142">
        <f t="shared" si="53"/>
        <v>0</v>
      </c>
      <c r="BA142">
        <f t="shared" si="54"/>
        <v>0</v>
      </c>
    </row>
    <row r="143" spans="1:53" x14ac:dyDescent="0.2">
      <c r="A143" s="80">
        <v>40756</v>
      </c>
      <c r="B143" s="81">
        <f>+[1]Listen!C139</f>
        <v>0</v>
      </c>
      <c r="C143" s="10"/>
      <c r="D143" s="100">
        <f t="shared" si="43"/>
        <v>0.42000000000000004</v>
      </c>
      <c r="E143" s="86">
        <f>+[1]TETCO_TRANSCO!E143</f>
        <v>0.4</v>
      </c>
      <c r="F143" s="84">
        <f>+[1]TETCO_TRANSCO!F143</f>
        <v>0.02</v>
      </c>
      <c r="G143" s="81">
        <f t="shared" si="44"/>
        <v>0.47000000000000003</v>
      </c>
      <c r="H143" s="85">
        <f t="shared" si="45"/>
        <v>0.4</v>
      </c>
      <c r="I143" s="86">
        <f t="shared" si="39"/>
        <v>7.0000000000000007E-2</v>
      </c>
      <c r="J143" s="100">
        <f t="shared" si="46"/>
        <v>0.42000000000000004</v>
      </c>
      <c r="K143" s="86">
        <f t="shared" si="42"/>
        <v>0.4</v>
      </c>
      <c r="L143" s="84">
        <f t="shared" si="38"/>
        <v>0.02</v>
      </c>
      <c r="M143" s="81">
        <f t="shared" si="47"/>
        <v>0.47000000000000003</v>
      </c>
      <c r="N143" s="85">
        <f t="shared" ref="N143:N206" si="55">H143</f>
        <v>0.4</v>
      </c>
      <c r="O143" s="86">
        <f t="shared" si="40"/>
        <v>7.0000000000000007E-2</v>
      </c>
      <c r="P143" s="86" t="s">
        <v>39</v>
      </c>
      <c r="Q143" s="84">
        <f t="shared" si="36"/>
        <v>0.05</v>
      </c>
      <c r="AA143">
        <f>[1]Tables!E$10</f>
        <v>-7.0000000000000007E-2</v>
      </c>
      <c r="AB143">
        <f>[1]Tables!F$10</f>
        <v>5.9700000000000003E-2</v>
      </c>
      <c r="AC143">
        <f>[1]Tables!G$10</f>
        <v>0.02</v>
      </c>
      <c r="AD143">
        <f>[1]Tables!H$10</f>
        <v>0.185</v>
      </c>
      <c r="AE143">
        <f>[1]Tables!I$10</f>
        <v>1.0999999999999999E-2</v>
      </c>
      <c r="AF143">
        <f t="shared" si="41"/>
        <v>-4.4443262788471799E-3</v>
      </c>
      <c r="AG143">
        <f t="shared" si="48"/>
        <v>0.216</v>
      </c>
      <c r="AI143">
        <f>[1]Tables!J$10</f>
        <v>0</v>
      </c>
      <c r="AJ143">
        <f>[1]Tables!K$10</f>
        <v>0</v>
      </c>
      <c r="AK143">
        <f>[1]Tables!L$10</f>
        <v>0</v>
      </c>
      <c r="AL143">
        <f t="shared" si="49"/>
        <v>0</v>
      </c>
      <c r="AM143">
        <f t="shared" si="50"/>
        <v>0</v>
      </c>
      <c r="AO143">
        <f>[1]Tables!M$10</f>
        <v>-7.0000000000000007E-2</v>
      </c>
      <c r="AP143">
        <f>[1]Tables!N$10</f>
        <v>6.6699999999999995E-2</v>
      </c>
      <c r="AQ143">
        <f>[1]Tables!O$10</f>
        <v>0.02</v>
      </c>
      <c r="AR143">
        <f>[1]Tables!P$10</f>
        <v>0.22</v>
      </c>
      <c r="AS143">
        <f>[1]Tables!Q$10</f>
        <v>1.0999999999999999E-2</v>
      </c>
      <c r="AT143">
        <f t="shared" si="51"/>
        <v>-5.0026786670952506E-3</v>
      </c>
      <c r="AU143">
        <f t="shared" si="52"/>
        <v>0.251</v>
      </c>
      <c r="AW143">
        <f>[1]Tables!R$10</f>
        <v>0</v>
      </c>
      <c r="AX143">
        <f>[1]Tables!S$10</f>
        <v>0</v>
      </c>
      <c r="AY143">
        <f>[1]Tables!T$10</f>
        <v>0</v>
      </c>
      <c r="AZ143">
        <f t="shared" si="53"/>
        <v>0</v>
      </c>
      <c r="BA143">
        <f t="shared" si="54"/>
        <v>0</v>
      </c>
    </row>
    <row r="144" spans="1:53" x14ac:dyDescent="0.2">
      <c r="A144" s="80">
        <v>40787</v>
      </c>
      <c r="B144" s="81">
        <f>+[1]Listen!C140</f>
        <v>0</v>
      </c>
      <c r="C144" s="10"/>
      <c r="D144" s="100">
        <f t="shared" si="43"/>
        <v>0.41750000000000004</v>
      </c>
      <c r="E144" s="86">
        <f>+[1]TETCO_TRANSCO!E144</f>
        <v>0.39750000000000002</v>
      </c>
      <c r="F144" s="84">
        <f>+[1]TETCO_TRANSCO!F144</f>
        <v>0.02</v>
      </c>
      <c r="G144" s="81">
        <f t="shared" si="44"/>
        <v>0.44750000000000001</v>
      </c>
      <c r="H144" s="85">
        <f t="shared" si="45"/>
        <v>0.39750000000000002</v>
      </c>
      <c r="I144" s="86">
        <f t="shared" si="39"/>
        <v>0.05</v>
      </c>
      <c r="J144" s="100">
        <f t="shared" si="46"/>
        <v>0.41750000000000004</v>
      </c>
      <c r="K144" s="86">
        <f t="shared" si="42"/>
        <v>0.39750000000000002</v>
      </c>
      <c r="L144" s="84">
        <f t="shared" si="38"/>
        <v>0.02</v>
      </c>
      <c r="M144" s="81">
        <f t="shared" si="47"/>
        <v>0.44750000000000001</v>
      </c>
      <c r="N144" s="85">
        <f t="shared" si="55"/>
        <v>0.39750000000000002</v>
      </c>
      <c r="O144" s="86">
        <f t="shared" si="40"/>
        <v>0.05</v>
      </c>
      <c r="P144" s="86" t="s">
        <v>39</v>
      </c>
      <c r="Q144" s="84">
        <f t="shared" ref="Q144:Q207" si="56">VLOOKUP(MONTH(A144),tblMthAdj,2,FALSE)</f>
        <v>0.03</v>
      </c>
      <c r="AA144">
        <f>[1]Tables!E$11</f>
        <v>-7.0000000000000007E-2</v>
      </c>
      <c r="AB144">
        <f>[1]Tables!F$11</f>
        <v>5.9700000000000003E-2</v>
      </c>
      <c r="AC144">
        <f>[1]Tables!G$11</f>
        <v>0.02</v>
      </c>
      <c r="AD144">
        <f>[1]Tables!H$11</f>
        <v>0.185</v>
      </c>
      <c r="AE144">
        <f>[1]Tables!I$11</f>
        <v>1.0999999999999999E-2</v>
      </c>
      <c r="AF144">
        <f t="shared" si="41"/>
        <v>-4.4443262788471799E-3</v>
      </c>
      <c r="AG144">
        <f t="shared" si="48"/>
        <v>0.216</v>
      </c>
      <c r="AI144">
        <f>[1]Tables!J$11</f>
        <v>0</v>
      </c>
      <c r="AJ144">
        <f>[1]Tables!K$11</f>
        <v>0</v>
      </c>
      <c r="AK144">
        <f>[1]Tables!L$11</f>
        <v>0</v>
      </c>
      <c r="AL144">
        <f t="shared" si="49"/>
        <v>0</v>
      </c>
      <c r="AM144">
        <f t="shared" si="50"/>
        <v>0</v>
      </c>
      <c r="AO144">
        <f>[1]Tables!M$11</f>
        <v>-7.0000000000000007E-2</v>
      </c>
      <c r="AP144">
        <f>[1]Tables!N$11</f>
        <v>6.6699999999999995E-2</v>
      </c>
      <c r="AQ144">
        <f>[1]Tables!O$11</f>
        <v>0.02</v>
      </c>
      <c r="AR144">
        <f>[1]Tables!P$11</f>
        <v>0.22</v>
      </c>
      <c r="AS144">
        <f>[1]Tables!Q$11</f>
        <v>1.0999999999999999E-2</v>
      </c>
      <c r="AT144">
        <f t="shared" si="51"/>
        <v>-5.0026786670952506E-3</v>
      </c>
      <c r="AU144">
        <f t="shared" si="52"/>
        <v>0.251</v>
      </c>
      <c r="AW144">
        <f>[1]Tables!R$11</f>
        <v>0</v>
      </c>
      <c r="AX144">
        <f>[1]Tables!S$11</f>
        <v>0</v>
      </c>
      <c r="AY144">
        <f>[1]Tables!T$11</f>
        <v>0</v>
      </c>
      <c r="AZ144">
        <f t="shared" si="53"/>
        <v>0</v>
      </c>
      <c r="BA144">
        <f t="shared" si="54"/>
        <v>0</v>
      </c>
    </row>
    <row r="145" spans="1:53" x14ac:dyDescent="0.2">
      <c r="A145" s="80">
        <v>40817</v>
      </c>
      <c r="B145" s="81">
        <f>+[1]Listen!C141</f>
        <v>0</v>
      </c>
      <c r="C145" s="10"/>
      <c r="D145" s="100">
        <f t="shared" si="43"/>
        <v>0.42000000000000004</v>
      </c>
      <c r="E145" s="86">
        <f>+[1]TETCO_TRANSCO!E145</f>
        <v>0.4</v>
      </c>
      <c r="F145" s="84">
        <f>+[1]TETCO_TRANSCO!F145</f>
        <v>0.02</v>
      </c>
      <c r="G145" s="81">
        <f t="shared" si="44"/>
        <v>0.45</v>
      </c>
      <c r="H145" s="85">
        <f t="shared" si="45"/>
        <v>0.4</v>
      </c>
      <c r="I145" s="86">
        <f t="shared" si="39"/>
        <v>0.05</v>
      </c>
      <c r="J145" s="100">
        <f t="shared" si="46"/>
        <v>0.42000000000000004</v>
      </c>
      <c r="K145" s="86">
        <f t="shared" si="42"/>
        <v>0.4</v>
      </c>
      <c r="L145" s="84">
        <f t="shared" si="38"/>
        <v>0.02</v>
      </c>
      <c r="M145" s="81">
        <f t="shared" si="47"/>
        <v>0.45</v>
      </c>
      <c r="N145" s="85">
        <f t="shared" si="55"/>
        <v>0.4</v>
      </c>
      <c r="O145" s="86">
        <f t="shared" si="40"/>
        <v>0.05</v>
      </c>
      <c r="P145" s="86" t="s">
        <v>39</v>
      </c>
      <c r="Q145" s="84">
        <f t="shared" si="56"/>
        <v>0.03</v>
      </c>
      <c r="AA145">
        <f>[1]Tables!E$12</f>
        <v>-7.0000000000000007E-2</v>
      </c>
      <c r="AB145">
        <f>[1]Tables!F$12</f>
        <v>5.9700000000000003E-2</v>
      </c>
      <c r="AC145">
        <f>[1]Tables!G$12</f>
        <v>0.04</v>
      </c>
      <c r="AD145">
        <f>[1]Tables!H$12</f>
        <v>0.185</v>
      </c>
      <c r="AE145">
        <f>[1]Tables!I$12</f>
        <v>1.0999999999999999E-2</v>
      </c>
      <c r="AF145">
        <f t="shared" si="41"/>
        <v>-4.4443262788471799E-3</v>
      </c>
      <c r="AG145">
        <f t="shared" si="48"/>
        <v>0.23600000000000002</v>
      </c>
      <c r="AI145">
        <f>[1]Tables!J$12</f>
        <v>0</v>
      </c>
      <c r="AJ145">
        <f>[1]Tables!K$12</f>
        <v>0</v>
      </c>
      <c r="AK145">
        <f>[1]Tables!L$12</f>
        <v>0</v>
      </c>
      <c r="AL145">
        <f t="shared" si="49"/>
        <v>0</v>
      </c>
      <c r="AM145">
        <f t="shared" si="50"/>
        <v>0</v>
      </c>
      <c r="AO145">
        <f>[1]Tables!M$12</f>
        <v>-7.0000000000000007E-2</v>
      </c>
      <c r="AP145">
        <f>[1]Tables!N$12</f>
        <v>6.6699999999999995E-2</v>
      </c>
      <c r="AQ145">
        <f>[1]Tables!O$12</f>
        <v>0.04</v>
      </c>
      <c r="AR145">
        <f>[1]Tables!P$12</f>
        <v>0.22</v>
      </c>
      <c r="AS145">
        <f>[1]Tables!Q$12</f>
        <v>1.0999999999999999E-2</v>
      </c>
      <c r="AT145">
        <f t="shared" si="51"/>
        <v>-5.0026786670952506E-3</v>
      </c>
      <c r="AU145">
        <f t="shared" si="52"/>
        <v>0.27100000000000002</v>
      </c>
      <c r="AW145">
        <f>[1]Tables!R$12</f>
        <v>0</v>
      </c>
      <c r="AX145">
        <f>[1]Tables!S$12</f>
        <v>0</v>
      </c>
      <c r="AY145">
        <f>[1]Tables!T$12</f>
        <v>0</v>
      </c>
      <c r="AZ145">
        <f t="shared" si="53"/>
        <v>0</v>
      </c>
      <c r="BA145">
        <f t="shared" si="54"/>
        <v>0</v>
      </c>
    </row>
    <row r="146" spans="1:53" x14ac:dyDescent="0.2">
      <c r="A146" s="80">
        <v>40848</v>
      </c>
      <c r="B146" s="81">
        <f>+[1]Listen!C142</f>
        <v>0</v>
      </c>
      <c r="C146" s="10"/>
      <c r="D146" s="101">
        <f t="shared" si="43"/>
        <v>0.60500000000000009</v>
      </c>
      <c r="E146" s="83">
        <f>+[1]TETCO_TRANSCO!E146</f>
        <v>0.55500000000000005</v>
      </c>
      <c r="F146" s="88">
        <f>+[1]TETCO_TRANSCO!F146</f>
        <v>0.05</v>
      </c>
      <c r="G146" s="102">
        <f t="shared" si="44"/>
        <v>0.69500000000000006</v>
      </c>
      <c r="H146" s="82">
        <f t="shared" si="45"/>
        <v>0.55500000000000005</v>
      </c>
      <c r="I146" s="83">
        <f t="shared" si="39"/>
        <v>0.14000000000000001</v>
      </c>
      <c r="J146" s="101">
        <f t="shared" si="46"/>
        <v>0.60500000000000009</v>
      </c>
      <c r="K146" s="83">
        <f t="shared" si="42"/>
        <v>0.55500000000000005</v>
      </c>
      <c r="L146" s="88">
        <f t="shared" ref="L146:L209" si="57">F146</f>
        <v>0.05</v>
      </c>
      <c r="M146" s="102">
        <f t="shared" si="47"/>
        <v>0.69500000000000006</v>
      </c>
      <c r="N146" s="82">
        <f t="shared" si="55"/>
        <v>0.55500000000000005</v>
      </c>
      <c r="O146" s="83">
        <f t="shared" si="40"/>
        <v>0.14000000000000001</v>
      </c>
      <c r="P146" s="83" t="s">
        <v>39</v>
      </c>
      <c r="Q146" s="88">
        <f t="shared" si="56"/>
        <v>0.09</v>
      </c>
      <c r="AA146">
        <f>[1]Tables!E$13</f>
        <v>-7.0000000000000007E-2</v>
      </c>
      <c r="AB146">
        <f>[1]Tables!F$13</f>
        <v>6.9900000000000004E-2</v>
      </c>
      <c r="AC146">
        <f>[1]Tables!G$13</f>
        <v>0.41</v>
      </c>
      <c r="AD146">
        <f>[1]Tables!H$13</f>
        <v>0.185</v>
      </c>
      <c r="AE146">
        <f>[1]Tables!I$13</f>
        <v>1.0999999999999999E-2</v>
      </c>
      <c r="AF146">
        <f t="shared" si="41"/>
        <v>-5.2607246532630908E-3</v>
      </c>
      <c r="AG146">
        <f t="shared" si="48"/>
        <v>0.60599999999999998</v>
      </c>
      <c r="AI146">
        <f>[1]Tables!J$13</f>
        <v>1.2800000000000001E-2</v>
      </c>
      <c r="AJ146">
        <f>[1]Tables!K$13</f>
        <v>0.18479999999999999</v>
      </c>
      <c r="AK146">
        <f>[1]Tables!L$13</f>
        <v>0</v>
      </c>
      <c r="AL146">
        <f t="shared" si="49"/>
        <v>6.4829821717990455E-4</v>
      </c>
      <c r="AM146">
        <f t="shared" si="50"/>
        <v>0.18479999999999999</v>
      </c>
      <c r="AO146">
        <f>[1]Tables!M$13</f>
        <v>-0.05</v>
      </c>
      <c r="AP146">
        <f>[1]Tables!N$13</f>
        <v>7.8200000000000006E-2</v>
      </c>
      <c r="AQ146">
        <f>[1]Tables!O$13</f>
        <v>0.51</v>
      </c>
      <c r="AR146">
        <f>[1]Tables!P$13</f>
        <v>0.22</v>
      </c>
      <c r="AS146">
        <f>[1]Tables!Q$13</f>
        <v>1.0999999999999999E-2</v>
      </c>
      <c r="AT146">
        <f t="shared" si="51"/>
        <v>-4.2417010197439847E-3</v>
      </c>
      <c r="AU146">
        <f t="shared" si="52"/>
        <v>0.74099999999999999</v>
      </c>
      <c r="AW146">
        <f>[1]Tables!R$13</f>
        <v>8.8999999999999999E-3</v>
      </c>
      <c r="AX146">
        <f>[1]Tables!S$13</f>
        <v>0.21759999999999999</v>
      </c>
      <c r="AY146">
        <f>[1]Tables!T$13</f>
        <v>0</v>
      </c>
      <c r="AZ146">
        <f t="shared" si="53"/>
        <v>0</v>
      </c>
      <c r="BA146">
        <f t="shared" si="54"/>
        <v>0.21759999999999999</v>
      </c>
    </row>
    <row r="147" spans="1:53" x14ac:dyDescent="0.2">
      <c r="A147" s="80">
        <v>40878</v>
      </c>
      <c r="B147" s="81">
        <f>+[1]Listen!C143</f>
        <v>0</v>
      </c>
      <c r="C147" s="10"/>
      <c r="D147" s="100">
        <f t="shared" si="43"/>
        <v>0.96000000000000008</v>
      </c>
      <c r="E147" s="86">
        <f>+[1]TETCO_TRANSCO!E147</f>
        <v>0.91</v>
      </c>
      <c r="F147" s="84">
        <f>+[1]TETCO_TRANSCO!F147</f>
        <v>0.05</v>
      </c>
      <c r="G147" s="81">
        <f t="shared" si="44"/>
        <v>1.2</v>
      </c>
      <c r="H147" s="85">
        <f t="shared" si="45"/>
        <v>0.91</v>
      </c>
      <c r="I147" s="86">
        <f t="shared" ref="I147:I210" si="58">+F147+Q147</f>
        <v>0.28999999999999998</v>
      </c>
      <c r="J147" s="100">
        <f t="shared" si="46"/>
        <v>0.96000000000000008</v>
      </c>
      <c r="K147" s="86">
        <f t="shared" si="42"/>
        <v>0.91</v>
      </c>
      <c r="L147" s="84">
        <f t="shared" si="57"/>
        <v>0.05</v>
      </c>
      <c r="M147" s="81">
        <f t="shared" si="47"/>
        <v>1.2</v>
      </c>
      <c r="N147" s="85">
        <f t="shared" si="55"/>
        <v>0.91</v>
      </c>
      <c r="O147" s="86">
        <f t="shared" si="40"/>
        <v>0.28999999999999998</v>
      </c>
      <c r="P147" s="86" t="s">
        <v>39</v>
      </c>
      <c r="Q147" s="84">
        <f t="shared" si="56"/>
        <v>0.24</v>
      </c>
      <c r="AA147">
        <f>[1]Tables!E$14</f>
        <v>-0.05</v>
      </c>
      <c r="AB147">
        <f>[1]Tables!F$14</f>
        <v>6.9900000000000004E-2</v>
      </c>
      <c r="AC147">
        <f>[1]Tables!G$14</f>
        <v>0.41</v>
      </c>
      <c r="AD147">
        <f>[1]Tables!H$14</f>
        <v>0.185</v>
      </c>
      <c r="AE147">
        <f>[1]Tables!I$14</f>
        <v>1.0999999999999999E-2</v>
      </c>
      <c r="AF147">
        <f t="shared" si="41"/>
        <v>-3.7576604666164914E-3</v>
      </c>
      <c r="AG147">
        <f t="shared" si="48"/>
        <v>0.60599999999999998</v>
      </c>
      <c r="AI147">
        <f>[1]Tables!J$14</f>
        <v>1.2800000000000001E-2</v>
      </c>
      <c r="AJ147">
        <f>[1]Tables!K$14</f>
        <v>0.18479999999999999</v>
      </c>
      <c r="AK147">
        <f>[1]Tables!L$14</f>
        <v>0</v>
      </c>
      <c r="AL147">
        <f t="shared" si="49"/>
        <v>6.4829821717990455E-4</v>
      </c>
      <c r="AM147">
        <f t="shared" si="50"/>
        <v>0.18479999999999999</v>
      </c>
      <c r="AO147">
        <f>[1]Tables!M$14</f>
        <v>-0.05</v>
      </c>
      <c r="AP147">
        <f>[1]Tables!N$14</f>
        <v>7.8200000000000006E-2</v>
      </c>
      <c r="AQ147">
        <f>[1]Tables!O$14</f>
        <v>0.51</v>
      </c>
      <c r="AR147">
        <f>[1]Tables!P$14</f>
        <v>0.22</v>
      </c>
      <c r="AS147">
        <f>[1]Tables!Q$14</f>
        <v>1.0999999999999999E-2</v>
      </c>
      <c r="AT147">
        <f t="shared" si="51"/>
        <v>-4.2417010197439847E-3</v>
      </c>
      <c r="AU147">
        <f t="shared" si="52"/>
        <v>0.74099999999999999</v>
      </c>
      <c r="AW147">
        <f>[1]Tables!R$14</f>
        <v>8.8999999999999999E-3</v>
      </c>
      <c r="AX147">
        <f>[1]Tables!S$14</f>
        <v>0.21759999999999999</v>
      </c>
      <c r="AY147">
        <f>[1]Tables!T$14</f>
        <v>0</v>
      </c>
      <c r="AZ147">
        <f t="shared" si="53"/>
        <v>0</v>
      </c>
      <c r="BA147">
        <f t="shared" si="54"/>
        <v>0.21759999999999999</v>
      </c>
    </row>
    <row r="148" spans="1:53" x14ac:dyDescent="0.2">
      <c r="A148" s="80">
        <v>40909</v>
      </c>
      <c r="B148" s="81">
        <f>+[1]Listen!C144</f>
        <v>0</v>
      </c>
      <c r="C148" s="10"/>
      <c r="D148" s="100">
        <f t="shared" si="43"/>
        <v>1.2649999999999999</v>
      </c>
      <c r="E148" s="86">
        <f>+[1]TETCO_TRANSCO!E148</f>
        <v>1.2149999999999999</v>
      </c>
      <c r="F148" s="84">
        <f>+[1]TETCO_TRANSCO!F148</f>
        <v>0.05</v>
      </c>
      <c r="G148" s="81">
        <f t="shared" si="44"/>
        <v>1.5349999999999999</v>
      </c>
      <c r="H148" s="85">
        <f t="shared" si="45"/>
        <v>1.2149999999999999</v>
      </c>
      <c r="I148" s="86">
        <f t="shared" si="58"/>
        <v>0.32</v>
      </c>
      <c r="J148" s="100">
        <f t="shared" si="46"/>
        <v>1.2649999999999999</v>
      </c>
      <c r="K148" s="86">
        <f t="shared" si="42"/>
        <v>1.2149999999999999</v>
      </c>
      <c r="L148" s="84">
        <f t="shared" si="57"/>
        <v>0.05</v>
      </c>
      <c r="M148" s="81">
        <f t="shared" si="47"/>
        <v>1.5349999999999999</v>
      </c>
      <c r="N148" s="85">
        <f t="shared" si="55"/>
        <v>1.2149999999999999</v>
      </c>
      <c r="O148" s="86">
        <f t="shared" si="40"/>
        <v>0.32</v>
      </c>
      <c r="P148" s="86" t="s">
        <v>39</v>
      </c>
      <c r="Q148" s="84">
        <f t="shared" si="56"/>
        <v>0.27</v>
      </c>
      <c r="AA148">
        <f>[1]Tables!E$3</f>
        <v>-0.05</v>
      </c>
      <c r="AB148">
        <f>[1]Tables!F$3</f>
        <v>6.9900000000000004E-2</v>
      </c>
      <c r="AC148">
        <f>[1]Tables!G$3</f>
        <v>0.41</v>
      </c>
      <c r="AD148">
        <f>[1]Tables!H$3</f>
        <v>0.185</v>
      </c>
      <c r="AE148">
        <f>[1]Tables!I$3</f>
        <v>1.0999999999999999E-2</v>
      </c>
      <c r="AF148">
        <f t="shared" si="41"/>
        <v>-3.7576604666164914E-3</v>
      </c>
      <c r="AG148">
        <f t="shared" si="48"/>
        <v>0.60599999999999998</v>
      </c>
      <c r="AI148">
        <f>[1]Tables!J$3</f>
        <v>1.2800000000000001E-2</v>
      </c>
      <c r="AJ148">
        <f>[1]Tables!K$3</f>
        <v>0.18479999999999999</v>
      </c>
      <c r="AK148">
        <f>[1]Tables!L$3</f>
        <v>0</v>
      </c>
      <c r="AL148">
        <f t="shared" si="49"/>
        <v>6.4829821717990455E-4</v>
      </c>
      <c r="AM148">
        <f t="shared" si="50"/>
        <v>0.18479999999999999</v>
      </c>
      <c r="AO148">
        <f>[1]Tables!M$3</f>
        <v>-0.05</v>
      </c>
      <c r="AP148">
        <f>[1]Tables!N$3</f>
        <v>7.8200000000000006E-2</v>
      </c>
      <c r="AQ148">
        <f>[1]Tables!O$3</f>
        <v>0.51</v>
      </c>
      <c r="AR148">
        <f>[1]Tables!P$3</f>
        <v>0.22</v>
      </c>
      <c r="AS148">
        <f>[1]Tables!Q$3</f>
        <v>1.0999999999999999E-2</v>
      </c>
      <c r="AT148">
        <f t="shared" si="51"/>
        <v>-4.2417010197439847E-3</v>
      </c>
      <c r="AU148">
        <f t="shared" si="52"/>
        <v>0.74099999999999999</v>
      </c>
      <c r="AW148">
        <f>[1]Tables!R$3</f>
        <v>8.8999999999999999E-3</v>
      </c>
      <c r="AX148">
        <f>[1]Tables!S$3</f>
        <v>0.21759999999999999</v>
      </c>
      <c r="AY148">
        <f>[1]Tables!T$3</f>
        <v>0</v>
      </c>
      <c r="AZ148">
        <f t="shared" si="53"/>
        <v>0</v>
      </c>
      <c r="BA148">
        <f t="shared" si="54"/>
        <v>0.21759999999999999</v>
      </c>
    </row>
    <row r="149" spans="1:53" x14ac:dyDescent="0.2">
      <c r="A149" s="80">
        <v>40940</v>
      </c>
      <c r="B149" s="81">
        <f>+[1]Listen!C145</f>
        <v>0</v>
      </c>
      <c r="C149" s="10"/>
      <c r="D149" s="100">
        <f t="shared" si="43"/>
        <v>1.2649999999999999</v>
      </c>
      <c r="E149" s="86">
        <f>+[1]TETCO_TRANSCO!E149</f>
        <v>1.2149999999999999</v>
      </c>
      <c r="F149" s="84">
        <f>+[1]TETCO_TRANSCO!F149</f>
        <v>0.05</v>
      </c>
      <c r="G149" s="81">
        <f t="shared" si="44"/>
        <v>1.5349999999999999</v>
      </c>
      <c r="H149" s="85">
        <f t="shared" si="45"/>
        <v>1.2149999999999999</v>
      </c>
      <c r="I149" s="86">
        <f t="shared" si="58"/>
        <v>0.32</v>
      </c>
      <c r="J149" s="100">
        <f t="shared" si="46"/>
        <v>1.2649999999999999</v>
      </c>
      <c r="K149" s="86">
        <f t="shared" si="42"/>
        <v>1.2149999999999999</v>
      </c>
      <c r="L149" s="84">
        <f t="shared" si="57"/>
        <v>0.05</v>
      </c>
      <c r="M149" s="81">
        <f t="shared" si="47"/>
        <v>1.5349999999999999</v>
      </c>
      <c r="N149" s="85">
        <f t="shared" si="55"/>
        <v>1.2149999999999999</v>
      </c>
      <c r="O149" s="86">
        <f t="shared" ref="O149:O212" si="59">I149</f>
        <v>0.32</v>
      </c>
      <c r="P149" s="86" t="s">
        <v>39</v>
      </c>
      <c r="Q149" s="84">
        <f t="shared" si="56"/>
        <v>0.27</v>
      </c>
      <c r="AA149">
        <f>[1]Tables!E$4</f>
        <v>-0.05</v>
      </c>
      <c r="AB149">
        <f>[1]Tables!F$4</f>
        <v>6.9900000000000004E-2</v>
      </c>
      <c r="AC149">
        <f>[1]Tables!G$4</f>
        <v>0.41</v>
      </c>
      <c r="AD149">
        <f>[1]Tables!H$4</f>
        <v>0.185</v>
      </c>
      <c r="AE149">
        <f>[1]Tables!I$4</f>
        <v>1.0999999999999999E-2</v>
      </c>
      <c r="AF149">
        <f t="shared" ref="AF149:AF212" si="60">((B149+AA149)/(1-AB149))-(B149+AA149)</f>
        <v>-3.7576604666164914E-3</v>
      </c>
      <c r="AG149">
        <f t="shared" si="48"/>
        <v>0.60599999999999998</v>
      </c>
      <c r="AI149">
        <f>[1]Tables!J$4</f>
        <v>1.2800000000000001E-2</v>
      </c>
      <c r="AJ149">
        <f>[1]Tables!K$4</f>
        <v>0.18479999999999999</v>
      </c>
      <c r="AK149">
        <f>[1]Tables!L$4</f>
        <v>0</v>
      </c>
      <c r="AL149">
        <f t="shared" si="49"/>
        <v>6.4829821717990455E-4</v>
      </c>
      <c r="AM149">
        <f t="shared" si="50"/>
        <v>0.18479999999999999</v>
      </c>
      <c r="AO149">
        <f>[1]Tables!M$4</f>
        <v>-0.05</v>
      </c>
      <c r="AP149">
        <f>[1]Tables!N$4</f>
        <v>7.8200000000000006E-2</v>
      </c>
      <c r="AQ149">
        <f>[1]Tables!O$4</f>
        <v>0.51</v>
      </c>
      <c r="AR149">
        <f>[1]Tables!P$4</f>
        <v>0.22</v>
      </c>
      <c r="AS149">
        <f>[1]Tables!Q$4</f>
        <v>1.0999999999999999E-2</v>
      </c>
      <c r="AT149">
        <f t="shared" si="51"/>
        <v>-4.2417010197439847E-3</v>
      </c>
      <c r="AU149">
        <f t="shared" si="52"/>
        <v>0.74099999999999999</v>
      </c>
      <c r="AW149">
        <f>[1]Tables!R$4</f>
        <v>8.8999999999999999E-3</v>
      </c>
      <c r="AX149">
        <f>[1]Tables!S$4</f>
        <v>0.21759999999999999</v>
      </c>
      <c r="AY149">
        <f>[1]Tables!T$4</f>
        <v>0</v>
      </c>
      <c r="AZ149">
        <f t="shared" si="53"/>
        <v>0</v>
      </c>
      <c r="BA149">
        <f t="shared" si="54"/>
        <v>0.21759999999999999</v>
      </c>
    </row>
    <row r="150" spans="1:53" x14ac:dyDescent="0.2">
      <c r="A150" s="80">
        <v>40969</v>
      </c>
      <c r="B150" s="81">
        <f>+[1]Listen!C146</f>
        <v>0</v>
      </c>
      <c r="C150" s="10"/>
      <c r="D150" s="100">
        <f t="shared" si="43"/>
        <v>0.70500000000000007</v>
      </c>
      <c r="E150" s="86">
        <f>+[1]TETCO_TRANSCO!E150</f>
        <v>0.65500000000000003</v>
      </c>
      <c r="F150" s="84">
        <f>+[1]TETCO_TRANSCO!F150</f>
        <v>0.05</v>
      </c>
      <c r="G150" s="81">
        <f t="shared" si="44"/>
        <v>0.80500000000000005</v>
      </c>
      <c r="H150" s="85">
        <f t="shared" si="45"/>
        <v>0.65500000000000003</v>
      </c>
      <c r="I150" s="86">
        <f t="shared" si="58"/>
        <v>0.15000000000000002</v>
      </c>
      <c r="J150" s="100">
        <f t="shared" si="46"/>
        <v>0.70500000000000007</v>
      </c>
      <c r="K150" s="86">
        <f t="shared" si="42"/>
        <v>0.65500000000000003</v>
      </c>
      <c r="L150" s="84">
        <f t="shared" si="57"/>
        <v>0.05</v>
      </c>
      <c r="M150" s="81">
        <f t="shared" si="47"/>
        <v>0.80500000000000005</v>
      </c>
      <c r="N150" s="85">
        <f t="shared" si="55"/>
        <v>0.65500000000000003</v>
      </c>
      <c r="O150" s="86">
        <f t="shared" si="59"/>
        <v>0.15000000000000002</v>
      </c>
      <c r="P150" s="86" t="s">
        <v>39</v>
      </c>
      <c r="Q150" s="84">
        <f t="shared" si="56"/>
        <v>0.1</v>
      </c>
      <c r="AA150">
        <f>[1]Tables!E$5</f>
        <v>-0.05</v>
      </c>
      <c r="AB150">
        <f>[1]Tables!F$5</f>
        <v>6.9900000000000004E-2</v>
      </c>
      <c r="AC150">
        <f>[1]Tables!G$5</f>
        <v>0.41</v>
      </c>
      <c r="AD150">
        <f>[1]Tables!H$5</f>
        <v>0.185</v>
      </c>
      <c r="AE150">
        <f>[1]Tables!I$5</f>
        <v>1.0999999999999999E-2</v>
      </c>
      <c r="AF150">
        <f t="shared" si="60"/>
        <v>-3.7576604666164914E-3</v>
      </c>
      <c r="AG150">
        <f t="shared" si="48"/>
        <v>0.60599999999999998</v>
      </c>
      <c r="AI150">
        <f>[1]Tables!J$5</f>
        <v>1.2800000000000001E-2</v>
      </c>
      <c r="AJ150">
        <f>[1]Tables!K$5</f>
        <v>0.18479999999999999</v>
      </c>
      <c r="AK150">
        <f>[1]Tables!L$5</f>
        <v>0</v>
      </c>
      <c r="AL150">
        <f t="shared" si="49"/>
        <v>6.4829821717990455E-4</v>
      </c>
      <c r="AM150">
        <f t="shared" si="50"/>
        <v>0.18479999999999999</v>
      </c>
      <c r="AO150">
        <f>[1]Tables!M$5</f>
        <v>-0.05</v>
      </c>
      <c r="AP150">
        <f>[1]Tables!N$5</f>
        <v>7.8200000000000006E-2</v>
      </c>
      <c r="AQ150">
        <f>[1]Tables!O$5</f>
        <v>0.51</v>
      </c>
      <c r="AR150">
        <f>[1]Tables!P$5</f>
        <v>0.22</v>
      </c>
      <c r="AS150">
        <f>[1]Tables!Q$5</f>
        <v>1.0999999999999999E-2</v>
      </c>
      <c r="AT150">
        <f t="shared" si="51"/>
        <v>-4.2417010197439847E-3</v>
      </c>
      <c r="AU150">
        <f t="shared" si="52"/>
        <v>0.74099999999999999</v>
      </c>
      <c r="AW150">
        <f>[1]Tables!R$5</f>
        <v>8.8999999999999999E-3</v>
      </c>
      <c r="AX150">
        <f>[1]Tables!S$5</f>
        <v>0.21759999999999999</v>
      </c>
      <c r="AY150">
        <f>[1]Tables!T$5</f>
        <v>0</v>
      </c>
      <c r="AZ150">
        <f t="shared" si="53"/>
        <v>0</v>
      </c>
      <c r="BA150">
        <f t="shared" si="54"/>
        <v>0.21759999999999999</v>
      </c>
    </row>
    <row r="151" spans="1:53" x14ac:dyDescent="0.2">
      <c r="A151" s="80">
        <v>41000</v>
      </c>
      <c r="B151" s="81">
        <f>+[1]Listen!C147</f>
        <v>0</v>
      </c>
      <c r="C151" s="10"/>
      <c r="D151" s="101">
        <f t="shared" si="43"/>
        <v>0.45500000000000002</v>
      </c>
      <c r="E151" s="83">
        <f>+[1]TETCO_TRANSCO!E151</f>
        <v>0.435</v>
      </c>
      <c r="F151" s="88">
        <f>+[1]TETCO_TRANSCO!F151</f>
        <v>0.02</v>
      </c>
      <c r="G151" s="102">
        <f t="shared" si="44"/>
        <v>0.48499999999999999</v>
      </c>
      <c r="H151" s="82">
        <f t="shared" si="45"/>
        <v>0.435</v>
      </c>
      <c r="I151" s="83">
        <f t="shared" si="58"/>
        <v>0.05</v>
      </c>
      <c r="J151" s="101">
        <f t="shared" si="46"/>
        <v>0.45500000000000002</v>
      </c>
      <c r="K151" s="83">
        <f t="shared" si="42"/>
        <v>0.435</v>
      </c>
      <c r="L151" s="88">
        <f t="shared" si="57"/>
        <v>0.02</v>
      </c>
      <c r="M151" s="102">
        <f t="shared" si="47"/>
        <v>0.48499999999999999</v>
      </c>
      <c r="N151" s="82">
        <f t="shared" si="55"/>
        <v>0.435</v>
      </c>
      <c r="O151" s="83">
        <f t="shared" si="59"/>
        <v>0.05</v>
      </c>
      <c r="P151" s="83" t="s">
        <v>39</v>
      </c>
      <c r="Q151" s="88">
        <f t="shared" si="56"/>
        <v>0.03</v>
      </c>
      <c r="AA151">
        <f>[1]Tables!E$6</f>
        <v>-7.0000000000000007E-2</v>
      </c>
      <c r="AB151">
        <f>[1]Tables!F$6</f>
        <v>5.9700000000000003E-2</v>
      </c>
      <c r="AC151">
        <f>[1]Tables!G$6</f>
        <v>0.04</v>
      </c>
      <c r="AD151">
        <f>[1]Tables!H$6</f>
        <v>0.185</v>
      </c>
      <c r="AE151">
        <f>[1]Tables!I$6</f>
        <v>1.0999999999999999E-2</v>
      </c>
      <c r="AF151">
        <f t="shared" si="60"/>
        <v>-4.4443262788471799E-3</v>
      </c>
      <c r="AG151">
        <f t="shared" si="48"/>
        <v>0.23600000000000002</v>
      </c>
      <c r="AI151">
        <f>[1]Tables!J$6</f>
        <v>0</v>
      </c>
      <c r="AJ151">
        <f>[1]Tables!K$6</f>
        <v>0</v>
      </c>
      <c r="AK151">
        <f>[1]Tables!L$6</f>
        <v>0</v>
      </c>
      <c r="AL151">
        <f t="shared" si="49"/>
        <v>0</v>
      </c>
      <c r="AM151">
        <f t="shared" si="50"/>
        <v>0</v>
      </c>
      <c r="AO151">
        <f>[1]Tables!M$6</f>
        <v>-7.0000000000000007E-2</v>
      </c>
      <c r="AP151">
        <f>[1]Tables!N$6</f>
        <v>6.6699999999999995E-2</v>
      </c>
      <c r="AQ151">
        <f>[1]Tables!O$6</f>
        <v>0.04</v>
      </c>
      <c r="AR151">
        <f>[1]Tables!P$6</f>
        <v>0.22</v>
      </c>
      <c r="AS151">
        <f>[1]Tables!Q$6</f>
        <v>1.0999999999999999E-2</v>
      </c>
      <c r="AT151">
        <f t="shared" si="51"/>
        <v>-5.0026786670952506E-3</v>
      </c>
      <c r="AU151">
        <f t="shared" si="52"/>
        <v>0.27100000000000002</v>
      </c>
      <c r="AW151">
        <f>[1]Tables!R$6</f>
        <v>0</v>
      </c>
      <c r="AX151">
        <f>[1]Tables!S$6</f>
        <v>0</v>
      </c>
      <c r="AY151">
        <f>[1]Tables!T$6</f>
        <v>0</v>
      </c>
      <c r="AZ151">
        <f t="shared" si="53"/>
        <v>0</v>
      </c>
      <c r="BA151">
        <f t="shared" si="54"/>
        <v>0</v>
      </c>
    </row>
    <row r="152" spans="1:53" x14ac:dyDescent="0.2">
      <c r="A152" s="80">
        <v>41030</v>
      </c>
      <c r="B152" s="81">
        <f>+[1]Listen!C148</f>
        <v>0</v>
      </c>
      <c r="C152" s="10"/>
      <c r="D152" s="100">
        <f t="shared" si="43"/>
        <v>0.40500000000000003</v>
      </c>
      <c r="E152" s="86">
        <f>+[1]TETCO_TRANSCO!E152</f>
        <v>0.38500000000000001</v>
      </c>
      <c r="F152" s="84">
        <f>+[1]TETCO_TRANSCO!F152</f>
        <v>0.02</v>
      </c>
      <c r="G152" s="81">
        <f t="shared" si="44"/>
        <v>0.435</v>
      </c>
      <c r="H152" s="85">
        <f t="shared" si="45"/>
        <v>0.38500000000000001</v>
      </c>
      <c r="I152" s="86">
        <f t="shared" si="58"/>
        <v>0.05</v>
      </c>
      <c r="J152" s="100">
        <f t="shared" si="46"/>
        <v>0.40500000000000003</v>
      </c>
      <c r="K152" s="86">
        <f t="shared" si="42"/>
        <v>0.38500000000000001</v>
      </c>
      <c r="L152" s="84">
        <f t="shared" si="57"/>
        <v>0.02</v>
      </c>
      <c r="M152" s="81">
        <f t="shared" si="47"/>
        <v>0.435</v>
      </c>
      <c r="N152" s="85">
        <f t="shared" si="55"/>
        <v>0.38500000000000001</v>
      </c>
      <c r="O152" s="86">
        <f t="shared" si="59"/>
        <v>0.05</v>
      </c>
      <c r="P152" s="86" t="s">
        <v>39</v>
      </c>
      <c r="Q152" s="84">
        <f t="shared" si="56"/>
        <v>0.03</v>
      </c>
      <c r="AA152">
        <f>[1]Tables!E$7</f>
        <v>-7.0000000000000007E-2</v>
      </c>
      <c r="AB152">
        <f>[1]Tables!F$7</f>
        <v>5.9700000000000003E-2</v>
      </c>
      <c r="AC152">
        <f>[1]Tables!G$7</f>
        <v>0.02</v>
      </c>
      <c r="AD152">
        <f>[1]Tables!H$7</f>
        <v>0.185</v>
      </c>
      <c r="AE152">
        <f>[1]Tables!I$7</f>
        <v>1.0999999999999999E-2</v>
      </c>
      <c r="AF152">
        <f t="shared" si="60"/>
        <v>-4.4443262788471799E-3</v>
      </c>
      <c r="AG152">
        <f t="shared" si="48"/>
        <v>0.216</v>
      </c>
      <c r="AI152">
        <f>[1]Tables!J$7</f>
        <v>0</v>
      </c>
      <c r="AJ152">
        <f>[1]Tables!K$7</f>
        <v>0</v>
      </c>
      <c r="AK152">
        <f>[1]Tables!L$7</f>
        <v>0</v>
      </c>
      <c r="AL152">
        <f t="shared" si="49"/>
        <v>0</v>
      </c>
      <c r="AM152">
        <f t="shared" si="50"/>
        <v>0</v>
      </c>
      <c r="AO152">
        <f>[1]Tables!M$7</f>
        <v>-7.0000000000000007E-2</v>
      </c>
      <c r="AP152">
        <f>[1]Tables!N$7</f>
        <v>6.6699999999999995E-2</v>
      </c>
      <c r="AQ152">
        <f>[1]Tables!O$7</f>
        <v>0.02</v>
      </c>
      <c r="AR152">
        <f>[1]Tables!P$7</f>
        <v>0.22</v>
      </c>
      <c r="AS152">
        <f>[1]Tables!Q$7</f>
        <v>1.0999999999999999E-2</v>
      </c>
      <c r="AT152">
        <f t="shared" si="51"/>
        <v>-5.0026786670952506E-3</v>
      </c>
      <c r="AU152">
        <f t="shared" si="52"/>
        <v>0.251</v>
      </c>
      <c r="AW152">
        <f>[1]Tables!R$7</f>
        <v>0</v>
      </c>
      <c r="AX152">
        <f>[1]Tables!S$7</f>
        <v>0</v>
      </c>
      <c r="AY152">
        <f>[1]Tables!T$7</f>
        <v>0</v>
      </c>
      <c r="AZ152">
        <f t="shared" si="53"/>
        <v>0</v>
      </c>
      <c r="BA152">
        <f t="shared" si="54"/>
        <v>0</v>
      </c>
    </row>
    <row r="153" spans="1:53" x14ac:dyDescent="0.2">
      <c r="A153" s="80">
        <v>41061</v>
      </c>
      <c r="B153" s="81">
        <f>+[1]Listen!C149</f>
        <v>0</v>
      </c>
      <c r="C153" s="10"/>
      <c r="D153" s="100">
        <f t="shared" si="43"/>
        <v>0.40500000000000003</v>
      </c>
      <c r="E153" s="86">
        <f>+[1]TETCO_TRANSCO!E153</f>
        <v>0.38500000000000001</v>
      </c>
      <c r="F153" s="84">
        <f>+[1]TETCO_TRANSCO!F153</f>
        <v>0.02</v>
      </c>
      <c r="G153" s="81">
        <f t="shared" si="44"/>
        <v>0.44500000000000001</v>
      </c>
      <c r="H153" s="85">
        <f t="shared" si="45"/>
        <v>0.38500000000000001</v>
      </c>
      <c r="I153" s="86">
        <f t="shared" si="58"/>
        <v>0.06</v>
      </c>
      <c r="J153" s="100">
        <f t="shared" si="46"/>
        <v>0.40500000000000003</v>
      </c>
      <c r="K153" s="86">
        <f t="shared" si="42"/>
        <v>0.38500000000000001</v>
      </c>
      <c r="L153" s="84">
        <f t="shared" si="57"/>
        <v>0.02</v>
      </c>
      <c r="M153" s="81">
        <f t="shared" si="47"/>
        <v>0.44500000000000001</v>
      </c>
      <c r="N153" s="85">
        <f t="shared" si="55"/>
        <v>0.38500000000000001</v>
      </c>
      <c r="O153" s="86">
        <f t="shared" si="59"/>
        <v>0.06</v>
      </c>
      <c r="P153" s="86" t="s">
        <v>39</v>
      </c>
      <c r="Q153" s="84">
        <f t="shared" si="56"/>
        <v>0.04</v>
      </c>
      <c r="AA153">
        <f>[1]Tables!E$8</f>
        <v>-7.0000000000000007E-2</v>
      </c>
      <c r="AB153">
        <f>[1]Tables!F$8</f>
        <v>5.9700000000000003E-2</v>
      </c>
      <c r="AC153">
        <f>[1]Tables!G$8</f>
        <v>0.02</v>
      </c>
      <c r="AD153">
        <f>[1]Tables!H$8</f>
        <v>0.185</v>
      </c>
      <c r="AE153">
        <f>[1]Tables!I$8</f>
        <v>1.0999999999999999E-2</v>
      </c>
      <c r="AF153">
        <f t="shared" si="60"/>
        <v>-4.4443262788471799E-3</v>
      </c>
      <c r="AG153">
        <f t="shared" si="48"/>
        <v>0.216</v>
      </c>
      <c r="AI153">
        <f>[1]Tables!J$8</f>
        <v>0</v>
      </c>
      <c r="AJ153">
        <f>[1]Tables!K$8</f>
        <v>0</v>
      </c>
      <c r="AK153">
        <f>[1]Tables!L$8</f>
        <v>0</v>
      </c>
      <c r="AL153">
        <f t="shared" si="49"/>
        <v>0</v>
      </c>
      <c r="AM153">
        <f t="shared" si="50"/>
        <v>0</v>
      </c>
      <c r="AO153">
        <f>[1]Tables!M$8</f>
        <v>-7.0000000000000007E-2</v>
      </c>
      <c r="AP153">
        <f>[1]Tables!N$8</f>
        <v>6.6699999999999995E-2</v>
      </c>
      <c r="AQ153">
        <f>[1]Tables!O$8</f>
        <v>0.02</v>
      </c>
      <c r="AR153">
        <f>[1]Tables!P$8</f>
        <v>0.22</v>
      </c>
      <c r="AS153">
        <f>[1]Tables!Q$8</f>
        <v>1.0999999999999999E-2</v>
      </c>
      <c r="AT153">
        <f t="shared" si="51"/>
        <v>-5.0026786670952506E-3</v>
      </c>
      <c r="AU153">
        <f t="shared" si="52"/>
        <v>0.251</v>
      </c>
      <c r="AW153">
        <f>[1]Tables!R$8</f>
        <v>0</v>
      </c>
      <c r="AX153">
        <f>[1]Tables!S$8</f>
        <v>0</v>
      </c>
      <c r="AY153">
        <f>[1]Tables!T$8</f>
        <v>0</v>
      </c>
      <c r="AZ153">
        <f t="shared" si="53"/>
        <v>0</v>
      </c>
      <c r="BA153">
        <f t="shared" si="54"/>
        <v>0</v>
      </c>
    </row>
    <row r="154" spans="1:53" x14ac:dyDescent="0.2">
      <c r="A154" s="80">
        <v>41091</v>
      </c>
      <c r="B154" s="81">
        <f>+[1]Listen!C150</f>
        <v>0</v>
      </c>
      <c r="C154" s="10"/>
      <c r="D154" s="100">
        <f t="shared" si="43"/>
        <v>0.41750000000000004</v>
      </c>
      <c r="E154" s="86">
        <f>+[1]TETCO_TRANSCO!E154</f>
        <v>0.39750000000000002</v>
      </c>
      <c r="F154" s="84">
        <f>+[1]TETCO_TRANSCO!F154</f>
        <v>0.02</v>
      </c>
      <c r="G154" s="81">
        <f t="shared" si="44"/>
        <v>0.46750000000000003</v>
      </c>
      <c r="H154" s="85">
        <f t="shared" si="45"/>
        <v>0.39750000000000002</v>
      </c>
      <c r="I154" s="86">
        <f t="shared" si="58"/>
        <v>7.0000000000000007E-2</v>
      </c>
      <c r="J154" s="100">
        <f t="shared" si="46"/>
        <v>0.41750000000000004</v>
      </c>
      <c r="K154" s="86">
        <f t="shared" si="42"/>
        <v>0.39750000000000002</v>
      </c>
      <c r="L154" s="84">
        <f t="shared" si="57"/>
        <v>0.02</v>
      </c>
      <c r="M154" s="81">
        <f t="shared" si="47"/>
        <v>0.46750000000000003</v>
      </c>
      <c r="N154" s="85">
        <f t="shared" si="55"/>
        <v>0.39750000000000002</v>
      </c>
      <c r="O154" s="86">
        <f t="shared" si="59"/>
        <v>7.0000000000000007E-2</v>
      </c>
      <c r="P154" s="86" t="s">
        <v>39</v>
      </c>
      <c r="Q154" s="84">
        <f t="shared" si="56"/>
        <v>0.05</v>
      </c>
      <c r="AA154">
        <f>[1]Tables!E$9</f>
        <v>-7.0000000000000007E-2</v>
      </c>
      <c r="AB154">
        <f>[1]Tables!F$9</f>
        <v>5.9700000000000003E-2</v>
      </c>
      <c r="AC154">
        <f>[1]Tables!G$9</f>
        <v>0.02</v>
      </c>
      <c r="AD154">
        <f>[1]Tables!H$9</f>
        <v>0.185</v>
      </c>
      <c r="AE154">
        <f>[1]Tables!I$9</f>
        <v>1.0999999999999999E-2</v>
      </c>
      <c r="AF154">
        <f t="shared" si="60"/>
        <v>-4.4443262788471799E-3</v>
      </c>
      <c r="AG154">
        <f t="shared" si="48"/>
        <v>0.216</v>
      </c>
      <c r="AI154">
        <f>[1]Tables!J$9</f>
        <v>0</v>
      </c>
      <c r="AJ154">
        <f>[1]Tables!K$9</f>
        <v>0</v>
      </c>
      <c r="AK154">
        <f>[1]Tables!L$9</f>
        <v>0</v>
      </c>
      <c r="AL154">
        <f t="shared" si="49"/>
        <v>0</v>
      </c>
      <c r="AM154">
        <f t="shared" si="50"/>
        <v>0</v>
      </c>
      <c r="AO154">
        <f>[1]Tables!M$9</f>
        <v>-7.0000000000000007E-2</v>
      </c>
      <c r="AP154">
        <f>[1]Tables!N$9</f>
        <v>6.6699999999999995E-2</v>
      </c>
      <c r="AQ154">
        <f>[1]Tables!O$9</f>
        <v>0.02</v>
      </c>
      <c r="AR154">
        <f>[1]Tables!P$9</f>
        <v>0.22</v>
      </c>
      <c r="AS154">
        <f>[1]Tables!Q$9</f>
        <v>1.0999999999999999E-2</v>
      </c>
      <c r="AT154">
        <f t="shared" si="51"/>
        <v>-5.0026786670952506E-3</v>
      </c>
      <c r="AU154">
        <f t="shared" si="52"/>
        <v>0.251</v>
      </c>
      <c r="AW154">
        <f>[1]Tables!R$9</f>
        <v>0</v>
      </c>
      <c r="AX154">
        <f>[1]Tables!S$9</f>
        <v>0</v>
      </c>
      <c r="AY154">
        <f>[1]Tables!T$9</f>
        <v>0</v>
      </c>
      <c r="AZ154">
        <f t="shared" si="53"/>
        <v>0</v>
      </c>
      <c r="BA154">
        <f t="shared" si="54"/>
        <v>0</v>
      </c>
    </row>
    <row r="155" spans="1:53" x14ac:dyDescent="0.2">
      <c r="A155" s="80">
        <v>41122</v>
      </c>
      <c r="B155" s="81">
        <f>+[1]Listen!C151</f>
        <v>0</v>
      </c>
      <c r="C155" s="10"/>
      <c r="D155" s="100">
        <f t="shared" si="43"/>
        <v>0.42000000000000004</v>
      </c>
      <c r="E155" s="86">
        <f>+[1]TETCO_TRANSCO!E155</f>
        <v>0.4</v>
      </c>
      <c r="F155" s="84">
        <f>+[1]TETCO_TRANSCO!F155</f>
        <v>0.02</v>
      </c>
      <c r="G155" s="81">
        <f t="shared" si="44"/>
        <v>0.47000000000000003</v>
      </c>
      <c r="H155" s="85">
        <f t="shared" si="45"/>
        <v>0.4</v>
      </c>
      <c r="I155" s="86">
        <f t="shared" si="58"/>
        <v>7.0000000000000007E-2</v>
      </c>
      <c r="J155" s="100">
        <f t="shared" si="46"/>
        <v>0.42000000000000004</v>
      </c>
      <c r="K155" s="86">
        <f t="shared" ref="K155:K218" si="61">E155</f>
        <v>0.4</v>
      </c>
      <c r="L155" s="84">
        <f t="shared" si="57"/>
        <v>0.02</v>
      </c>
      <c r="M155" s="81">
        <f t="shared" si="47"/>
        <v>0.47000000000000003</v>
      </c>
      <c r="N155" s="85">
        <f t="shared" si="55"/>
        <v>0.4</v>
      </c>
      <c r="O155" s="86">
        <f t="shared" si="59"/>
        <v>7.0000000000000007E-2</v>
      </c>
      <c r="P155" s="86" t="s">
        <v>39</v>
      </c>
      <c r="Q155" s="84">
        <f t="shared" si="56"/>
        <v>0.05</v>
      </c>
      <c r="AA155">
        <f>[1]Tables!E$10</f>
        <v>-7.0000000000000007E-2</v>
      </c>
      <c r="AB155">
        <f>[1]Tables!F$10</f>
        <v>5.9700000000000003E-2</v>
      </c>
      <c r="AC155">
        <f>[1]Tables!G$10</f>
        <v>0.02</v>
      </c>
      <c r="AD155">
        <f>[1]Tables!H$10</f>
        <v>0.185</v>
      </c>
      <c r="AE155">
        <f>[1]Tables!I$10</f>
        <v>1.0999999999999999E-2</v>
      </c>
      <c r="AF155">
        <f t="shared" si="60"/>
        <v>-4.4443262788471799E-3</v>
      </c>
      <c r="AG155">
        <f t="shared" si="48"/>
        <v>0.216</v>
      </c>
      <c r="AI155">
        <f>[1]Tables!J$10</f>
        <v>0</v>
      </c>
      <c r="AJ155">
        <f>[1]Tables!K$10</f>
        <v>0</v>
      </c>
      <c r="AK155">
        <f>[1]Tables!L$10</f>
        <v>0</v>
      </c>
      <c r="AL155">
        <f t="shared" si="49"/>
        <v>0</v>
      </c>
      <c r="AM155">
        <f t="shared" si="50"/>
        <v>0</v>
      </c>
      <c r="AO155">
        <f>[1]Tables!M$10</f>
        <v>-7.0000000000000007E-2</v>
      </c>
      <c r="AP155">
        <f>[1]Tables!N$10</f>
        <v>6.6699999999999995E-2</v>
      </c>
      <c r="AQ155">
        <f>[1]Tables!O$10</f>
        <v>0.02</v>
      </c>
      <c r="AR155">
        <f>[1]Tables!P$10</f>
        <v>0.22</v>
      </c>
      <c r="AS155">
        <f>[1]Tables!Q$10</f>
        <v>1.0999999999999999E-2</v>
      </c>
      <c r="AT155">
        <f t="shared" si="51"/>
        <v>-5.0026786670952506E-3</v>
      </c>
      <c r="AU155">
        <f t="shared" si="52"/>
        <v>0.251</v>
      </c>
      <c r="AW155">
        <f>[1]Tables!R$10</f>
        <v>0</v>
      </c>
      <c r="AX155">
        <f>[1]Tables!S$10</f>
        <v>0</v>
      </c>
      <c r="AY155">
        <f>[1]Tables!T$10</f>
        <v>0</v>
      </c>
      <c r="AZ155">
        <f t="shared" si="53"/>
        <v>0</v>
      </c>
      <c r="BA155">
        <f t="shared" si="54"/>
        <v>0</v>
      </c>
    </row>
    <row r="156" spans="1:53" x14ac:dyDescent="0.2">
      <c r="A156" s="80">
        <v>41153</v>
      </c>
      <c r="B156" s="81">
        <f>+[1]Listen!C152</f>
        <v>0</v>
      </c>
      <c r="C156" s="10"/>
      <c r="D156" s="100">
        <f t="shared" si="43"/>
        <v>0.41750000000000004</v>
      </c>
      <c r="E156" s="86">
        <f>+[1]TETCO_TRANSCO!E156</f>
        <v>0.39750000000000002</v>
      </c>
      <c r="F156" s="84">
        <f>+[1]TETCO_TRANSCO!F156</f>
        <v>0.02</v>
      </c>
      <c r="G156" s="81">
        <f t="shared" si="44"/>
        <v>0.44750000000000001</v>
      </c>
      <c r="H156" s="85">
        <f t="shared" si="45"/>
        <v>0.39750000000000002</v>
      </c>
      <c r="I156" s="86">
        <f t="shared" si="58"/>
        <v>0.05</v>
      </c>
      <c r="J156" s="100">
        <f t="shared" si="46"/>
        <v>0.41750000000000004</v>
      </c>
      <c r="K156" s="86">
        <f t="shared" si="61"/>
        <v>0.39750000000000002</v>
      </c>
      <c r="L156" s="84">
        <f t="shared" si="57"/>
        <v>0.02</v>
      </c>
      <c r="M156" s="81">
        <f t="shared" si="47"/>
        <v>0.44750000000000001</v>
      </c>
      <c r="N156" s="85">
        <f t="shared" si="55"/>
        <v>0.39750000000000002</v>
      </c>
      <c r="O156" s="86">
        <f t="shared" si="59"/>
        <v>0.05</v>
      </c>
      <c r="P156" s="86" t="s">
        <v>39</v>
      </c>
      <c r="Q156" s="84">
        <f t="shared" si="56"/>
        <v>0.03</v>
      </c>
      <c r="AA156">
        <f>[1]Tables!E$11</f>
        <v>-7.0000000000000007E-2</v>
      </c>
      <c r="AB156">
        <f>[1]Tables!F$11</f>
        <v>5.9700000000000003E-2</v>
      </c>
      <c r="AC156">
        <f>[1]Tables!G$11</f>
        <v>0.02</v>
      </c>
      <c r="AD156">
        <f>[1]Tables!H$11</f>
        <v>0.185</v>
      </c>
      <c r="AE156">
        <f>[1]Tables!I$11</f>
        <v>1.0999999999999999E-2</v>
      </c>
      <c r="AF156">
        <f t="shared" si="60"/>
        <v>-4.4443262788471799E-3</v>
      </c>
      <c r="AG156">
        <f t="shared" si="48"/>
        <v>0.216</v>
      </c>
      <c r="AI156">
        <f>[1]Tables!J$11</f>
        <v>0</v>
      </c>
      <c r="AJ156">
        <f>[1]Tables!K$11</f>
        <v>0</v>
      </c>
      <c r="AK156">
        <f>[1]Tables!L$11</f>
        <v>0</v>
      </c>
      <c r="AL156">
        <f t="shared" si="49"/>
        <v>0</v>
      </c>
      <c r="AM156">
        <f t="shared" si="50"/>
        <v>0</v>
      </c>
      <c r="AO156">
        <f>[1]Tables!M$11</f>
        <v>-7.0000000000000007E-2</v>
      </c>
      <c r="AP156">
        <f>[1]Tables!N$11</f>
        <v>6.6699999999999995E-2</v>
      </c>
      <c r="AQ156">
        <f>[1]Tables!O$11</f>
        <v>0.02</v>
      </c>
      <c r="AR156">
        <f>[1]Tables!P$11</f>
        <v>0.22</v>
      </c>
      <c r="AS156">
        <f>[1]Tables!Q$11</f>
        <v>1.0999999999999999E-2</v>
      </c>
      <c r="AT156">
        <f t="shared" si="51"/>
        <v>-5.0026786670952506E-3</v>
      </c>
      <c r="AU156">
        <f t="shared" si="52"/>
        <v>0.251</v>
      </c>
      <c r="AW156">
        <f>[1]Tables!R$11</f>
        <v>0</v>
      </c>
      <c r="AX156">
        <f>[1]Tables!S$11</f>
        <v>0</v>
      </c>
      <c r="AY156">
        <f>[1]Tables!T$11</f>
        <v>0</v>
      </c>
      <c r="AZ156">
        <f t="shared" si="53"/>
        <v>0</v>
      </c>
      <c r="BA156">
        <f t="shared" si="54"/>
        <v>0</v>
      </c>
    </row>
    <row r="157" spans="1:53" x14ac:dyDescent="0.2">
      <c r="A157" s="80">
        <v>41183</v>
      </c>
      <c r="B157" s="81">
        <f>+[1]Listen!C153</f>
        <v>0</v>
      </c>
      <c r="C157" s="10"/>
      <c r="D157" s="100">
        <f t="shared" si="43"/>
        <v>0.42000000000000004</v>
      </c>
      <c r="E157" s="86">
        <f>+[1]TETCO_TRANSCO!E157</f>
        <v>0.4</v>
      </c>
      <c r="F157" s="84">
        <f>+[1]TETCO_TRANSCO!F157</f>
        <v>0.02</v>
      </c>
      <c r="G157" s="81">
        <f t="shared" si="44"/>
        <v>0.45</v>
      </c>
      <c r="H157" s="85">
        <f t="shared" si="45"/>
        <v>0.4</v>
      </c>
      <c r="I157" s="86">
        <f t="shared" si="58"/>
        <v>0.05</v>
      </c>
      <c r="J157" s="100">
        <f t="shared" si="46"/>
        <v>0.42000000000000004</v>
      </c>
      <c r="K157" s="86">
        <f t="shared" si="61"/>
        <v>0.4</v>
      </c>
      <c r="L157" s="84">
        <f t="shared" si="57"/>
        <v>0.02</v>
      </c>
      <c r="M157" s="81">
        <f t="shared" si="47"/>
        <v>0.45</v>
      </c>
      <c r="N157" s="85">
        <f t="shared" si="55"/>
        <v>0.4</v>
      </c>
      <c r="O157" s="86">
        <f t="shared" si="59"/>
        <v>0.05</v>
      </c>
      <c r="P157" s="86" t="s">
        <v>39</v>
      </c>
      <c r="Q157" s="84">
        <f t="shared" si="56"/>
        <v>0.03</v>
      </c>
      <c r="AA157">
        <f>[1]Tables!E$12</f>
        <v>-7.0000000000000007E-2</v>
      </c>
      <c r="AB157">
        <f>[1]Tables!F$12</f>
        <v>5.9700000000000003E-2</v>
      </c>
      <c r="AC157">
        <f>[1]Tables!G$12</f>
        <v>0.04</v>
      </c>
      <c r="AD157">
        <f>[1]Tables!H$12</f>
        <v>0.185</v>
      </c>
      <c r="AE157">
        <f>[1]Tables!I$12</f>
        <v>1.0999999999999999E-2</v>
      </c>
      <c r="AF157">
        <f t="shared" si="60"/>
        <v>-4.4443262788471799E-3</v>
      </c>
      <c r="AG157">
        <f t="shared" si="48"/>
        <v>0.23600000000000002</v>
      </c>
      <c r="AI157">
        <f>[1]Tables!J$12</f>
        <v>0</v>
      </c>
      <c r="AJ157">
        <f>[1]Tables!K$12</f>
        <v>0</v>
      </c>
      <c r="AK157">
        <f>[1]Tables!L$12</f>
        <v>0</v>
      </c>
      <c r="AL157">
        <f t="shared" si="49"/>
        <v>0</v>
      </c>
      <c r="AM157">
        <f t="shared" si="50"/>
        <v>0</v>
      </c>
      <c r="AO157">
        <f>[1]Tables!M$12</f>
        <v>-7.0000000000000007E-2</v>
      </c>
      <c r="AP157">
        <f>[1]Tables!N$12</f>
        <v>6.6699999999999995E-2</v>
      </c>
      <c r="AQ157">
        <f>[1]Tables!O$12</f>
        <v>0.04</v>
      </c>
      <c r="AR157">
        <f>[1]Tables!P$12</f>
        <v>0.22</v>
      </c>
      <c r="AS157">
        <f>[1]Tables!Q$12</f>
        <v>1.0999999999999999E-2</v>
      </c>
      <c r="AT157">
        <f t="shared" si="51"/>
        <v>-5.0026786670952506E-3</v>
      </c>
      <c r="AU157">
        <f t="shared" si="52"/>
        <v>0.27100000000000002</v>
      </c>
      <c r="AW157">
        <f>[1]Tables!R$12</f>
        <v>0</v>
      </c>
      <c r="AX157">
        <f>[1]Tables!S$12</f>
        <v>0</v>
      </c>
      <c r="AY157">
        <f>[1]Tables!T$12</f>
        <v>0</v>
      </c>
      <c r="AZ157">
        <f t="shared" si="53"/>
        <v>0</v>
      </c>
      <c r="BA157">
        <f t="shared" si="54"/>
        <v>0</v>
      </c>
    </row>
    <row r="158" spans="1:53" x14ac:dyDescent="0.2">
      <c r="A158" s="80">
        <v>41214</v>
      </c>
      <c r="B158" s="81">
        <f>+[1]Listen!C154</f>
        <v>0</v>
      </c>
      <c r="C158" s="10"/>
      <c r="D158" s="101">
        <f t="shared" si="43"/>
        <v>0.60500000000000009</v>
      </c>
      <c r="E158" s="83">
        <f>+[1]TETCO_TRANSCO!E158</f>
        <v>0.55500000000000005</v>
      </c>
      <c r="F158" s="88">
        <f>+[1]TETCO_TRANSCO!F158</f>
        <v>0.05</v>
      </c>
      <c r="G158" s="102">
        <f t="shared" si="44"/>
        <v>0.69500000000000006</v>
      </c>
      <c r="H158" s="82">
        <f t="shared" si="45"/>
        <v>0.55500000000000005</v>
      </c>
      <c r="I158" s="83">
        <f t="shared" si="58"/>
        <v>0.14000000000000001</v>
      </c>
      <c r="J158" s="101">
        <f t="shared" si="46"/>
        <v>0.60500000000000009</v>
      </c>
      <c r="K158" s="83">
        <f t="shared" si="61"/>
        <v>0.55500000000000005</v>
      </c>
      <c r="L158" s="88">
        <f t="shared" si="57"/>
        <v>0.05</v>
      </c>
      <c r="M158" s="102">
        <f t="shared" si="47"/>
        <v>0.69500000000000006</v>
      </c>
      <c r="N158" s="82">
        <f t="shared" si="55"/>
        <v>0.55500000000000005</v>
      </c>
      <c r="O158" s="83">
        <f t="shared" si="59"/>
        <v>0.14000000000000001</v>
      </c>
      <c r="P158" s="83" t="s">
        <v>39</v>
      </c>
      <c r="Q158" s="88">
        <f t="shared" si="56"/>
        <v>0.09</v>
      </c>
      <c r="AA158">
        <f>[1]Tables!E$13</f>
        <v>-7.0000000000000007E-2</v>
      </c>
      <c r="AB158">
        <f>[1]Tables!F$13</f>
        <v>6.9900000000000004E-2</v>
      </c>
      <c r="AC158">
        <f>[1]Tables!G$13</f>
        <v>0.41</v>
      </c>
      <c r="AD158">
        <f>[1]Tables!H$13</f>
        <v>0.185</v>
      </c>
      <c r="AE158">
        <f>[1]Tables!I$13</f>
        <v>1.0999999999999999E-2</v>
      </c>
      <c r="AF158">
        <f t="shared" si="60"/>
        <v>-5.2607246532630908E-3</v>
      </c>
      <c r="AG158">
        <f t="shared" si="48"/>
        <v>0.60599999999999998</v>
      </c>
      <c r="AI158">
        <f>[1]Tables!J$13</f>
        <v>1.2800000000000001E-2</v>
      </c>
      <c r="AJ158">
        <f>[1]Tables!K$13</f>
        <v>0.18479999999999999</v>
      </c>
      <c r="AK158">
        <f>[1]Tables!L$13</f>
        <v>0</v>
      </c>
      <c r="AL158">
        <f t="shared" si="49"/>
        <v>6.4829821717990455E-4</v>
      </c>
      <c r="AM158">
        <f t="shared" si="50"/>
        <v>0.18479999999999999</v>
      </c>
      <c r="AO158">
        <f>[1]Tables!M$13</f>
        <v>-0.05</v>
      </c>
      <c r="AP158">
        <f>[1]Tables!N$13</f>
        <v>7.8200000000000006E-2</v>
      </c>
      <c r="AQ158">
        <f>[1]Tables!O$13</f>
        <v>0.51</v>
      </c>
      <c r="AR158">
        <f>[1]Tables!P$13</f>
        <v>0.22</v>
      </c>
      <c r="AS158">
        <f>[1]Tables!Q$13</f>
        <v>1.0999999999999999E-2</v>
      </c>
      <c r="AT158">
        <f t="shared" si="51"/>
        <v>-4.2417010197439847E-3</v>
      </c>
      <c r="AU158">
        <f t="shared" si="52"/>
        <v>0.74099999999999999</v>
      </c>
      <c r="AW158">
        <f>[1]Tables!R$13</f>
        <v>8.8999999999999999E-3</v>
      </c>
      <c r="AX158">
        <f>[1]Tables!S$13</f>
        <v>0.21759999999999999</v>
      </c>
      <c r="AY158">
        <f>[1]Tables!T$13</f>
        <v>0</v>
      </c>
      <c r="AZ158">
        <f t="shared" si="53"/>
        <v>0</v>
      </c>
      <c r="BA158">
        <f t="shared" si="54"/>
        <v>0.21759999999999999</v>
      </c>
    </row>
    <row r="159" spans="1:53" x14ac:dyDescent="0.2">
      <c r="A159" s="80">
        <v>41244</v>
      </c>
      <c r="B159" s="81">
        <f>+[1]Listen!C155</f>
        <v>0</v>
      </c>
      <c r="C159" s="10"/>
      <c r="D159" s="100">
        <f t="shared" si="43"/>
        <v>0.65500000000000014</v>
      </c>
      <c r="E159" s="86">
        <f>+[1]TETCO_TRANSCO!D158</f>
        <v>0.60500000000000009</v>
      </c>
      <c r="F159" s="84">
        <f>+[1]TETCO_TRANSCO!F159</f>
        <v>0.05</v>
      </c>
      <c r="G159" s="81">
        <f t="shared" si="44"/>
        <v>0.89500000000000002</v>
      </c>
      <c r="H159" s="85">
        <f t="shared" si="45"/>
        <v>0.60500000000000009</v>
      </c>
      <c r="I159" s="86">
        <f t="shared" si="58"/>
        <v>0.28999999999999998</v>
      </c>
      <c r="J159" s="100">
        <f t="shared" si="46"/>
        <v>0.65500000000000014</v>
      </c>
      <c r="K159" s="86">
        <f t="shared" si="61"/>
        <v>0.60500000000000009</v>
      </c>
      <c r="L159" s="84">
        <f t="shared" si="57"/>
        <v>0.05</v>
      </c>
      <c r="M159" s="81">
        <f t="shared" si="47"/>
        <v>0.89500000000000002</v>
      </c>
      <c r="N159" s="85">
        <f t="shared" si="55"/>
        <v>0.60500000000000009</v>
      </c>
      <c r="O159" s="86">
        <f t="shared" si="59"/>
        <v>0.28999999999999998</v>
      </c>
      <c r="P159" s="86" t="s">
        <v>39</v>
      </c>
      <c r="Q159" s="84">
        <f t="shared" si="56"/>
        <v>0.24</v>
      </c>
      <c r="AA159">
        <f>[1]Tables!E$14</f>
        <v>-0.05</v>
      </c>
      <c r="AB159">
        <f>[1]Tables!F$14</f>
        <v>6.9900000000000004E-2</v>
      </c>
      <c r="AC159">
        <f>[1]Tables!G$14</f>
        <v>0.41</v>
      </c>
      <c r="AD159">
        <f>[1]Tables!H$14</f>
        <v>0.185</v>
      </c>
      <c r="AE159">
        <f>[1]Tables!I$14</f>
        <v>1.0999999999999999E-2</v>
      </c>
      <c r="AF159">
        <f t="shared" si="60"/>
        <v>-3.7576604666164914E-3</v>
      </c>
      <c r="AG159">
        <f t="shared" si="48"/>
        <v>0.60599999999999998</v>
      </c>
      <c r="AI159">
        <f>[1]Tables!J$14</f>
        <v>1.2800000000000001E-2</v>
      </c>
      <c r="AJ159">
        <f>[1]Tables!K$14</f>
        <v>0.18479999999999999</v>
      </c>
      <c r="AK159">
        <f>[1]Tables!L$14</f>
        <v>0</v>
      </c>
      <c r="AL159">
        <f t="shared" si="49"/>
        <v>6.4829821717990455E-4</v>
      </c>
      <c r="AM159">
        <f t="shared" si="50"/>
        <v>0.18479999999999999</v>
      </c>
      <c r="AO159">
        <f>[1]Tables!M$14</f>
        <v>-0.05</v>
      </c>
      <c r="AP159">
        <f>[1]Tables!N$14</f>
        <v>7.8200000000000006E-2</v>
      </c>
      <c r="AQ159">
        <f>[1]Tables!O$14</f>
        <v>0.51</v>
      </c>
      <c r="AR159">
        <f>[1]Tables!P$14</f>
        <v>0.22</v>
      </c>
      <c r="AS159">
        <f>[1]Tables!Q$14</f>
        <v>1.0999999999999999E-2</v>
      </c>
      <c r="AT159">
        <f t="shared" si="51"/>
        <v>-4.2417010197439847E-3</v>
      </c>
      <c r="AU159">
        <f t="shared" si="52"/>
        <v>0.74099999999999999</v>
      </c>
      <c r="AW159">
        <f>[1]Tables!R$14</f>
        <v>8.8999999999999999E-3</v>
      </c>
      <c r="AX159">
        <f>[1]Tables!S$14</f>
        <v>0.21759999999999999</v>
      </c>
      <c r="AY159">
        <f>[1]Tables!T$14</f>
        <v>0</v>
      </c>
      <c r="AZ159">
        <f t="shared" si="53"/>
        <v>0</v>
      </c>
      <c r="BA159">
        <f t="shared" si="54"/>
        <v>0.21759999999999999</v>
      </c>
    </row>
    <row r="160" spans="1:53" x14ac:dyDescent="0.2">
      <c r="A160" s="80">
        <v>41275</v>
      </c>
      <c r="B160" s="81">
        <f>+[1]Listen!C156</f>
        <v>0</v>
      </c>
      <c r="C160" s="10"/>
      <c r="D160" s="100">
        <f t="shared" si="43"/>
        <v>0.65500000000000014</v>
      </c>
      <c r="E160" s="86">
        <f>+[1]TETCO_TRANSCO!D158</f>
        <v>0.60500000000000009</v>
      </c>
      <c r="F160" s="84">
        <f>+[1]TETCO_TRANSCO!F160</f>
        <v>0.05</v>
      </c>
      <c r="G160" s="81">
        <f t="shared" si="44"/>
        <v>0.92500000000000004</v>
      </c>
      <c r="H160" s="85">
        <f t="shared" si="45"/>
        <v>0.60500000000000009</v>
      </c>
      <c r="I160" s="86">
        <f t="shared" si="58"/>
        <v>0.32</v>
      </c>
      <c r="J160" s="100">
        <f t="shared" si="46"/>
        <v>0.65500000000000014</v>
      </c>
      <c r="K160" s="86">
        <f t="shared" si="61"/>
        <v>0.60500000000000009</v>
      </c>
      <c r="L160" s="84">
        <f t="shared" si="57"/>
        <v>0.05</v>
      </c>
      <c r="M160" s="81">
        <f t="shared" si="47"/>
        <v>0.92500000000000004</v>
      </c>
      <c r="N160" s="85">
        <f t="shared" si="55"/>
        <v>0.60500000000000009</v>
      </c>
      <c r="O160" s="86">
        <f t="shared" si="59"/>
        <v>0.32</v>
      </c>
      <c r="P160" s="86" t="s">
        <v>39</v>
      </c>
      <c r="Q160" s="84">
        <f t="shared" si="56"/>
        <v>0.27</v>
      </c>
      <c r="AA160">
        <f>[1]Tables!E$3</f>
        <v>-0.05</v>
      </c>
      <c r="AB160">
        <f>[1]Tables!F$3</f>
        <v>6.9900000000000004E-2</v>
      </c>
      <c r="AC160">
        <f>[1]Tables!G$3</f>
        <v>0.41</v>
      </c>
      <c r="AD160">
        <f>[1]Tables!H$3</f>
        <v>0.185</v>
      </c>
      <c r="AE160">
        <f>[1]Tables!I$3</f>
        <v>1.0999999999999999E-2</v>
      </c>
      <c r="AF160">
        <f t="shared" si="60"/>
        <v>-3.7576604666164914E-3</v>
      </c>
      <c r="AG160">
        <f t="shared" si="48"/>
        <v>0.60599999999999998</v>
      </c>
      <c r="AI160">
        <f>[1]Tables!J$3</f>
        <v>1.2800000000000001E-2</v>
      </c>
      <c r="AJ160">
        <f>[1]Tables!K$3</f>
        <v>0.18479999999999999</v>
      </c>
      <c r="AK160">
        <f>[1]Tables!L$3</f>
        <v>0</v>
      </c>
      <c r="AL160">
        <f t="shared" si="49"/>
        <v>6.4829821717990455E-4</v>
      </c>
      <c r="AM160">
        <f t="shared" si="50"/>
        <v>0.18479999999999999</v>
      </c>
      <c r="AO160">
        <f>[1]Tables!M$3</f>
        <v>-0.05</v>
      </c>
      <c r="AP160">
        <f>[1]Tables!N$3</f>
        <v>7.8200000000000006E-2</v>
      </c>
      <c r="AQ160">
        <f>[1]Tables!O$3</f>
        <v>0.51</v>
      </c>
      <c r="AR160">
        <f>[1]Tables!P$3</f>
        <v>0.22</v>
      </c>
      <c r="AS160">
        <f>[1]Tables!Q$3</f>
        <v>1.0999999999999999E-2</v>
      </c>
      <c r="AT160">
        <f t="shared" si="51"/>
        <v>-4.2417010197439847E-3</v>
      </c>
      <c r="AU160">
        <f t="shared" si="52"/>
        <v>0.74099999999999999</v>
      </c>
      <c r="AW160">
        <f>[1]Tables!R$3</f>
        <v>8.8999999999999999E-3</v>
      </c>
      <c r="AX160">
        <f>[1]Tables!S$3</f>
        <v>0.21759999999999999</v>
      </c>
      <c r="AY160">
        <f>[1]Tables!T$3</f>
        <v>0</v>
      </c>
      <c r="AZ160">
        <f t="shared" si="53"/>
        <v>0</v>
      </c>
      <c r="BA160">
        <f t="shared" si="54"/>
        <v>0.21759999999999999</v>
      </c>
    </row>
    <row r="161" spans="1:53" x14ac:dyDescent="0.2">
      <c r="A161" s="80">
        <v>41306</v>
      </c>
      <c r="B161" s="81">
        <f>+[1]Listen!C157</f>
        <v>0</v>
      </c>
      <c r="C161" s="10"/>
      <c r="D161" s="100">
        <f t="shared" si="43"/>
        <v>1.2649999999999999</v>
      </c>
      <c r="E161" s="86">
        <f>+[1]TETCO_TRANSCO!E161</f>
        <v>1.2149999999999999</v>
      </c>
      <c r="F161" s="84">
        <f>+[1]TETCO_TRANSCO!F161</f>
        <v>0.05</v>
      </c>
      <c r="G161" s="81">
        <f t="shared" si="44"/>
        <v>1.5349999999999999</v>
      </c>
      <c r="H161" s="85">
        <f t="shared" si="45"/>
        <v>1.2149999999999999</v>
      </c>
      <c r="I161" s="86">
        <f t="shared" si="58"/>
        <v>0.32</v>
      </c>
      <c r="J161" s="100">
        <f t="shared" si="46"/>
        <v>1.2649999999999999</v>
      </c>
      <c r="K161" s="86">
        <f t="shared" si="61"/>
        <v>1.2149999999999999</v>
      </c>
      <c r="L161" s="84">
        <f t="shared" si="57"/>
        <v>0.05</v>
      </c>
      <c r="M161" s="81">
        <f t="shared" si="47"/>
        <v>1.5349999999999999</v>
      </c>
      <c r="N161" s="85">
        <f t="shared" si="55"/>
        <v>1.2149999999999999</v>
      </c>
      <c r="O161" s="86">
        <f t="shared" si="59"/>
        <v>0.32</v>
      </c>
      <c r="P161" s="86" t="s">
        <v>39</v>
      </c>
      <c r="Q161" s="84">
        <f t="shared" si="56"/>
        <v>0.27</v>
      </c>
      <c r="AA161">
        <f>[1]Tables!E$4</f>
        <v>-0.05</v>
      </c>
      <c r="AB161">
        <f>[1]Tables!F$4</f>
        <v>6.9900000000000004E-2</v>
      </c>
      <c r="AC161">
        <f>[1]Tables!G$4</f>
        <v>0.41</v>
      </c>
      <c r="AD161">
        <f>[1]Tables!H$4</f>
        <v>0.185</v>
      </c>
      <c r="AE161">
        <f>[1]Tables!I$4</f>
        <v>1.0999999999999999E-2</v>
      </c>
      <c r="AF161">
        <f t="shared" si="60"/>
        <v>-3.7576604666164914E-3</v>
      </c>
      <c r="AG161">
        <f t="shared" si="48"/>
        <v>0.60599999999999998</v>
      </c>
      <c r="AI161">
        <f>[1]Tables!J$4</f>
        <v>1.2800000000000001E-2</v>
      </c>
      <c r="AJ161">
        <f>[1]Tables!K$4</f>
        <v>0.18479999999999999</v>
      </c>
      <c r="AK161">
        <f>[1]Tables!L$4</f>
        <v>0</v>
      </c>
      <c r="AL161">
        <f t="shared" si="49"/>
        <v>6.4829821717990455E-4</v>
      </c>
      <c r="AM161">
        <f t="shared" si="50"/>
        <v>0.18479999999999999</v>
      </c>
      <c r="AO161">
        <f>[1]Tables!M$4</f>
        <v>-0.05</v>
      </c>
      <c r="AP161">
        <f>[1]Tables!N$4</f>
        <v>7.8200000000000006E-2</v>
      </c>
      <c r="AQ161">
        <f>[1]Tables!O$4</f>
        <v>0.51</v>
      </c>
      <c r="AR161">
        <f>[1]Tables!P$4</f>
        <v>0.22</v>
      </c>
      <c r="AS161">
        <f>[1]Tables!Q$4</f>
        <v>1.0999999999999999E-2</v>
      </c>
      <c r="AT161">
        <f t="shared" si="51"/>
        <v>-4.2417010197439847E-3</v>
      </c>
      <c r="AU161">
        <f t="shared" si="52"/>
        <v>0.74099999999999999</v>
      </c>
      <c r="AW161">
        <f>[1]Tables!R$4</f>
        <v>8.8999999999999999E-3</v>
      </c>
      <c r="AX161">
        <f>[1]Tables!S$4</f>
        <v>0.21759999999999999</v>
      </c>
      <c r="AY161">
        <f>[1]Tables!T$4</f>
        <v>0</v>
      </c>
      <c r="AZ161">
        <f t="shared" si="53"/>
        <v>0</v>
      </c>
      <c r="BA161">
        <f t="shared" si="54"/>
        <v>0.21759999999999999</v>
      </c>
    </row>
    <row r="162" spans="1:53" x14ac:dyDescent="0.2">
      <c r="A162" s="80">
        <v>41334</v>
      </c>
      <c r="B162" s="81">
        <f>+[1]Listen!C158</f>
        <v>0</v>
      </c>
      <c r="C162" s="10"/>
      <c r="D162" s="100">
        <f t="shared" si="43"/>
        <v>0.70500000000000007</v>
      </c>
      <c r="E162" s="86">
        <f>+[1]TETCO_TRANSCO!E162</f>
        <v>0.65500000000000003</v>
      </c>
      <c r="F162" s="84">
        <f>+[1]TETCO_TRANSCO!F162</f>
        <v>0.05</v>
      </c>
      <c r="G162" s="81">
        <f t="shared" si="44"/>
        <v>0.80500000000000005</v>
      </c>
      <c r="H162" s="85">
        <f t="shared" si="45"/>
        <v>0.65500000000000003</v>
      </c>
      <c r="I162" s="86">
        <f t="shared" si="58"/>
        <v>0.15000000000000002</v>
      </c>
      <c r="J162" s="100">
        <f t="shared" si="46"/>
        <v>0.70500000000000007</v>
      </c>
      <c r="K162" s="86">
        <f t="shared" si="61"/>
        <v>0.65500000000000003</v>
      </c>
      <c r="L162" s="84">
        <f t="shared" si="57"/>
        <v>0.05</v>
      </c>
      <c r="M162" s="81">
        <f t="shared" si="47"/>
        <v>0.80500000000000005</v>
      </c>
      <c r="N162" s="85">
        <f t="shared" si="55"/>
        <v>0.65500000000000003</v>
      </c>
      <c r="O162" s="86">
        <f t="shared" si="59"/>
        <v>0.15000000000000002</v>
      </c>
      <c r="P162" s="86" t="s">
        <v>39</v>
      </c>
      <c r="Q162" s="84">
        <f t="shared" si="56"/>
        <v>0.1</v>
      </c>
      <c r="AA162">
        <f>[1]Tables!E$5</f>
        <v>-0.05</v>
      </c>
      <c r="AB162">
        <f>[1]Tables!F$5</f>
        <v>6.9900000000000004E-2</v>
      </c>
      <c r="AC162">
        <f>[1]Tables!G$5</f>
        <v>0.41</v>
      </c>
      <c r="AD162">
        <f>[1]Tables!H$5</f>
        <v>0.185</v>
      </c>
      <c r="AE162">
        <f>[1]Tables!I$5</f>
        <v>1.0999999999999999E-2</v>
      </c>
      <c r="AF162">
        <f t="shared" si="60"/>
        <v>-3.7576604666164914E-3</v>
      </c>
      <c r="AG162">
        <f t="shared" si="48"/>
        <v>0.60599999999999998</v>
      </c>
      <c r="AI162">
        <f>[1]Tables!J$5</f>
        <v>1.2800000000000001E-2</v>
      </c>
      <c r="AJ162">
        <f>[1]Tables!K$5</f>
        <v>0.18479999999999999</v>
      </c>
      <c r="AK162">
        <f>[1]Tables!L$5</f>
        <v>0</v>
      </c>
      <c r="AL162">
        <f t="shared" si="49"/>
        <v>6.4829821717990455E-4</v>
      </c>
      <c r="AM162">
        <f t="shared" si="50"/>
        <v>0.18479999999999999</v>
      </c>
      <c r="AO162">
        <f>[1]Tables!M$5</f>
        <v>-0.05</v>
      </c>
      <c r="AP162">
        <f>[1]Tables!N$5</f>
        <v>7.8200000000000006E-2</v>
      </c>
      <c r="AQ162">
        <f>[1]Tables!O$5</f>
        <v>0.51</v>
      </c>
      <c r="AR162">
        <f>[1]Tables!P$5</f>
        <v>0.22</v>
      </c>
      <c r="AS162">
        <f>[1]Tables!Q$5</f>
        <v>1.0999999999999999E-2</v>
      </c>
      <c r="AT162">
        <f t="shared" si="51"/>
        <v>-4.2417010197439847E-3</v>
      </c>
      <c r="AU162">
        <f t="shared" si="52"/>
        <v>0.74099999999999999</v>
      </c>
      <c r="AW162">
        <f>[1]Tables!R$5</f>
        <v>8.8999999999999999E-3</v>
      </c>
      <c r="AX162">
        <f>[1]Tables!S$5</f>
        <v>0.21759999999999999</v>
      </c>
      <c r="AY162">
        <f>[1]Tables!T$5</f>
        <v>0</v>
      </c>
      <c r="AZ162">
        <f t="shared" si="53"/>
        <v>0</v>
      </c>
      <c r="BA162">
        <f t="shared" si="54"/>
        <v>0.21759999999999999</v>
      </c>
    </row>
    <row r="163" spans="1:53" x14ac:dyDescent="0.2">
      <c r="A163" s="80">
        <v>41365</v>
      </c>
      <c r="B163" s="81">
        <f>+[1]Listen!C159</f>
        <v>0</v>
      </c>
      <c r="C163" s="10"/>
      <c r="D163" s="101">
        <f t="shared" si="43"/>
        <v>0.45500000000000002</v>
      </c>
      <c r="E163" s="83">
        <f>+[1]TETCO_TRANSCO!E163</f>
        <v>0.435</v>
      </c>
      <c r="F163" s="88">
        <f>+[1]TETCO_TRANSCO!F163</f>
        <v>0.02</v>
      </c>
      <c r="G163" s="102">
        <f t="shared" si="44"/>
        <v>0.48499999999999999</v>
      </c>
      <c r="H163" s="82">
        <f t="shared" si="45"/>
        <v>0.435</v>
      </c>
      <c r="I163" s="83">
        <f t="shared" si="58"/>
        <v>0.05</v>
      </c>
      <c r="J163" s="101">
        <f t="shared" si="46"/>
        <v>0.45500000000000002</v>
      </c>
      <c r="K163" s="83">
        <f t="shared" si="61"/>
        <v>0.435</v>
      </c>
      <c r="L163" s="88">
        <f t="shared" si="57"/>
        <v>0.02</v>
      </c>
      <c r="M163" s="102">
        <f t="shared" si="47"/>
        <v>0.48499999999999999</v>
      </c>
      <c r="N163" s="82">
        <f t="shared" si="55"/>
        <v>0.435</v>
      </c>
      <c r="O163" s="83">
        <f t="shared" si="59"/>
        <v>0.05</v>
      </c>
      <c r="P163" s="83" t="s">
        <v>39</v>
      </c>
      <c r="Q163" s="88">
        <f t="shared" si="56"/>
        <v>0.03</v>
      </c>
      <c r="AA163">
        <f>[1]Tables!E$6</f>
        <v>-7.0000000000000007E-2</v>
      </c>
      <c r="AB163">
        <f>[1]Tables!F$6</f>
        <v>5.9700000000000003E-2</v>
      </c>
      <c r="AC163">
        <f>[1]Tables!G$6</f>
        <v>0.04</v>
      </c>
      <c r="AD163">
        <f>[1]Tables!H$6</f>
        <v>0.185</v>
      </c>
      <c r="AE163">
        <f>[1]Tables!I$6</f>
        <v>1.0999999999999999E-2</v>
      </c>
      <c r="AF163">
        <f t="shared" si="60"/>
        <v>-4.4443262788471799E-3</v>
      </c>
      <c r="AG163">
        <f t="shared" si="48"/>
        <v>0.23600000000000002</v>
      </c>
      <c r="AI163">
        <f>[1]Tables!J$6</f>
        <v>0</v>
      </c>
      <c r="AJ163">
        <f>[1]Tables!K$6</f>
        <v>0</v>
      </c>
      <c r="AK163">
        <f>[1]Tables!L$6</f>
        <v>0</v>
      </c>
      <c r="AL163">
        <f t="shared" si="49"/>
        <v>0</v>
      </c>
      <c r="AM163">
        <f t="shared" si="50"/>
        <v>0</v>
      </c>
      <c r="AO163">
        <f>[1]Tables!M$6</f>
        <v>-7.0000000000000007E-2</v>
      </c>
      <c r="AP163">
        <f>[1]Tables!N$6</f>
        <v>6.6699999999999995E-2</v>
      </c>
      <c r="AQ163">
        <f>[1]Tables!O$6</f>
        <v>0.04</v>
      </c>
      <c r="AR163">
        <f>[1]Tables!P$6</f>
        <v>0.22</v>
      </c>
      <c r="AS163">
        <f>[1]Tables!Q$6</f>
        <v>1.0999999999999999E-2</v>
      </c>
      <c r="AT163">
        <f t="shared" si="51"/>
        <v>-5.0026786670952506E-3</v>
      </c>
      <c r="AU163">
        <f t="shared" si="52"/>
        <v>0.27100000000000002</v>
      </c>
      <c r="AW163">
        <f>[1]Tables!R$6</f>
        <v>0</v>
      </c>
      <c r="AX163">
        <f>[1]Tables!S$6</f>
        <v>0</v>
      </c>
      <c r="AY163">
        <f>[1]Tables!T$6</f>
        <v>0</v>
      </c>
      <c r="AZ163">
        <f t="shared" si="53"/>
        <v>0</v>
      </c>
      <c r="BA163">
        <f t="shared" si="54"/>
        <v>0</v>
      </c>
    </row>
    <row r="164" spans="1:53" x14ac:dyDescent="0.2">
      <c r="A164" s="80">
        <v>41395</v>
      </c>
      <c r="B164" s="81">
        <f>+[1]Listen!C160</f>
        <v>0</v>
      </c>
      <c r="C164" s="10"/>
      <c r="D164" s="100">
        <f t="shared" si="43"/>
        <v>0.40500000000000003</v>
      </c>
      <c r="E164" s="86">
        <f>+[1]TETCO_TRANSCO!E164</f>
        <v>0.38500000000000001</v>
      </c>
      <c r="F164" s="84">
        <f>+[1]TETCO_TRANSCO!F164</f>
        <v>0.02</v>
      </c>
      <c r="G164" s="81">
        <f t="shared" si="44"/>
        <v>0.435</v>
      </c>
      <c r="H164" s="85">
        <f t="shared" si="45"/>
        <v>0.38500000000000001</v>
      </c>
      <c r="I164" s="86">
        <f t="shared" si="58"/>
        <v>0.05</v>
      </c>
      <c r="J164" s="100">
        <f t="shared" si="46"/>
        <v>0.40500000000000003</v>
      </c>
      <c r="K164" s="86">
        <f t="shared" si="61"/>
        <v>0.38500000000000001</v>
      </c>
      <c r="L164" s="84">
        <f t="shared" si="57"/>
        <v>0.02</v>
      </c>
      <c r="M164" s="81">
        <f t="shared" si="47"/>
        <v>0.435</v>
      </c>
      <c r="N164" s="85">
        <f t="shared" si="55"/>
        <v>0.38500000000000001</v>
      </c>
      <c r="O164" s="86">
        <f t="shared" si="59"/>
        <v>0.05</v>
      </c>
      <c r="P164" s="86" t="s">
        <v>39</v>
      </c>
      <c r="Q164" s="84">
        <f t="shared" si="56"/>
        <v>0.03</v>
      </c>
      <c r="AA164">
        <f>[1]Tables!E$7</f>
        <v>-7.0000000000000007E-2</v>
      </c>
      <c r="AB164">
        <f>[1]Tables!F$7</f>
        <v>5.9700000000000003E-2</v>
      </c>
      <c r="AC164">
        <f>[1]Tables!G$7</f>
        <v>0.02</v>
      </c>
      <c r="AD164">
        <f>[1]Tables!H$7</f>
        <v>0.185</v>
      </c>
      <c r="AE164">
        <f>[1]Tables!I$7</f>
        <v>1.0999999999999999E-2</v>
      </c>
      <c r="AF164">
        <f t="shared" si="60"/>
        <v>-4.4443262788471799E-3</v>
      </c>
      <c r="AG164">
        <f t="shared" si="48"/>
        <v>0.216</v>
      </c>
      <c r="AI164">
        <f>[1]Tables!J$7</f>
        <v>0</v>
      </c>
      <c r="AJ164">
        <f>[1]Tables!K$7</f>
        <v>0</v>
      </c>
      <c r="AK164">
        <f>[1]Tables!L$7</f>
        <v>0</v>
      </c>
      <c r="AL164">
        <f t="shared" si="49"/>
        <v>0</v>
      </c>
      <c r="AM164">
        <f t="shared" si="50"/>
        <v>0</v>
      </c>
      <c r="AO164">
        <f>[1]Tables!M$7</f>
        <v>-7.0000000000000007E-2</v>
      </c>
      <c r="AP164">
        <f>[1]Tables!N$7</f>
        <v>6.6699999999999995E-2</v>
      </c>
      <c r="AQ164">
        <f>[1]Tables!O$7</f>
        <v>0.02</v>
      </c>
      <c r="AR164">
        <f>[1]Tables!P$7</f>
        <v>0.22</v>
      </c>
      <c r="AS164">
        <f>[1]Tables!Q$7</f>
        <v>1.0999999999999999E-2</v>
      </c>
      <c r="AT164">
        <f t="shared" si="51"/>
        <v>-5.0026786670952506E-3</v>
      </c>
      <c r="AU164">
        <f t="shared" si="52"/>
        <v>0.251</v>
      </c>
      <c r="AW164">
        <f>[1]Tables!R$7</f>
        <v>0</v>
      </c>
      <c r="AX164">
        <f>[1]Tables!S$7</f>
        <v>0</v>
      </c>
      <c r="AY164">
        <f>[1]Tables!T$7</f>
        <v>0</v>
      </c>
      <c r="AZ164">
        <f t="shared" si="53"/>
        <v>0</v>
      </c>
      <c r="BA164">
        <f t="shared" si="54"/>
        <v>0</v>
      </c>
    </row>
    <row r="165" spans="1:53" x14ac:dyDescent="0.2">
      <c r="A165" s="80">
        <v>41426</v>
      </c>
      <c r="B165" s="81">
        <f>+[1]Listen!C161</f>
        <v>0</v>
      </c>
      <c r="C165" s="10"/>
      <c r="D165" s="100">
        <f t="shared" si="43"/>
        <v>0.40500000000000003</v>
      </c>
      <c r="E165" s="86">
        <f>+[1]TETCO_TRANSCO!E165</f>
        <v>0.38500000000000001</v>
      </c>
      <c r="F165" s="84">
        <f>+[1]TETCO_TRANSCO!F165</f>
        <v>0.02</v>
      </c>
      <c r="G165" s="81">
        <f t="shared" si="44"/>
        <v>0.44500000000000001</v>
      </c>
      <c r="H165" s="85">
        <f t="shared" si="45"/>
        <v>0.38500000000000001</v>
      </c>
      <c r="I165" s="86">
        <f t="shared" si="58"/>
        <v>0.06</v>
      </c>
      <c r="J165" s="100">
        <f t="shared" si="46"/>
        <v>0.40500000000000003</v>
      </c>
      <c r="K165" s="86">
        <f t="shared" si="61"/>
        <v>0.38500000000000001</v>
      </c>
      <c r="L165" s="84">
        <f t="shared" si="57"/>
        <v>0.02</v>
      </c>
      <c r="M165" s="81">
        <f t="shared" si="47"/>
        <v>0.44500000000000001</v>
      </c>
      <c r="N165" s="85">
        <f t="shared" si="55"/>
        <v>0.38500000000000001</v>
      </c>
      <c r="O165" s="86">
        <f t="shared" si="59"/>
        <v>0.06</v>
      </c>
      <c r="P165" s="86" t="s">
        <v>39</v>
      </c>
      <c r="Q165" s="84">
        <f t="shared" si="56"/>
        <v>0.04</v>
      </c>
      <c r="AA165">
        <f>[1]Tables!E$8</f>
        <v>-7.0000000000000007E-2</v>
      </c>
      <c r="AB165">
        <f>[1]Tables!F$8</f>
        <v>5.9700000000000003E-2</v>
      </c>
      <c r="AC165">
        <f>[1]Tables!G$8</f>
        <v>0.02</v>
      </c>
      <c r="AD165">
        <f>[1]Tables!H$8</f>
        <v>0.185</v>
      </c>
      <c r="AE165">
        <f>[1]Tables!I$8</f>
        <v>1.0999999999999999E-2</v>
      </c>
      <c r="AF165">
        <f t="shared" si="60"/>
        <v>-4.4443262788471799E-3</v>
      </c>
      <c r="AG165">
        <f t="shared" si="48"/>
        <v>0.216</v>
      </c>
      <c r="AI165">
        <f>[1]Tables!J$8</f>
        <v>0</v>
      </c>
      <c r="AJ165">
        <f>[1]Tables!K$8</f>
        <v>0</v>
      </c>
      <c r="AK165">
        <f>[1]Tables!L$8</f>
        <v>0</v>
      </c>
      <c r="AL165">
        <f t="shared" si="49"/>
        <v>0</v>
      </c>
      <c r="AM165">
        <f t="shared" si="50"/>
        <v>0</v>
      </c>
      <c r="AO165">
        <f>[1]Tables!M$8</f>
        <v>-7.0000000000000007E-2</v>
      </c>
      <c r="AP165">
        <f>[1]Tables!N$8</f>
        <v>6.6699999999999995E-2</v>
      </c>
      <c r="AQ165">
        <f>[1]Tables!O$8</f>
        <v>0.02</v>
      </c>
      <c r="AR165">
        <f>[1]Tables!P$8</f>
        <v>0.22</v>
      </c>
      <c r="AS165">
        <f>[1]Tables!Q$8</f>
        <v>1.0999999999999999E-2</v>
      </c>
      <c r="AT165">
        <f t="shared" si="51"/>
        <v>-5.0026786670952506E-3</v>
      </c>
      <c r="AU165">
        <f t="shared" si="52"/>
        <v>0.251</v>
      </c>
      <c r="AW165">
        <f>[1]Tables!R$8</f>
        <v>0</v>
      </c>
      <c r="AX165">
        <f>[1]Tables!S$8</f>
        <v>0</v>
      </c>
      <c r="AY165">
        <f>[1]Tables!T$8</f>
        <v>0</v>
      </c>
      <c r="AZ165">
        <f t="shared" si="53"/>
        <v>0</v>
      </c>
      <c r="BA165">
        <f t="shared" si="54"/>
        <v>0</v>
      </c>
    </row>
    <row r="166" spans="1:53" x14ac:dyDescent="0.2">
      <c r="A166" s="80">
        <v>41456</v>
      </c>
      <c r="B166" s="81">
        <f>+[1]Listen!C162</f>
        <v>0</v>
      </c>
      <c r="C166" s="10"/>
      <c r="D166" s="100">
        <f t="shared" si="43"/>
        <v>0.41750000000000004</v>
      </c>
      <c r="E166" s="86">
        <f>+[1]TETCO_TRANSCO!E166</f>
        <v>0.39750000000000002</v>
      </c>
      <c r="F166" s="84">
        <f>+[1]TETCO_TRANSCO!F166</f>
        <v>0.02</v>
      </c>
      <c r="G166" s="81">
        <f t="shared" si="44"/>
        <v>0.46750000000000003</v>
      </c>
      <c r="H166" s="85">
        <f t="shared" si="45"/>
        <v>0.39750000000000002</v>
      </c>
      <c r="I166" s="86">
        <f t="shared" si="58"/>
        <v>7.0000000000000007E-2</v>
      </c>
      <c r="J166" s="100">
        <f t="shared" si="46"/>
        <v>0.41750000000000004</v>
      </c>
      <c r="K166" s="86">
        <f t="shared" si="61"/>
        <v>0.39750000000000002</v>
      </c>
      <c r="L166" s="84">
        <f t="shared" si="57"/>
        <v>0.02</v>
      </c>
      <c r="M166" s="81">
        <f t="shared" si="47"/>
        <v>0.46750000000000003</v>
      </c>
      <c r="N166" s="85">
        <f t="shared" si="55"/>
        <v>0.39750000000000002</v>
      </c>
      <c r="O166" s="86">
        <f t="shared" si="59"/>
        <v>7.0000000000000007E-2</v>
      </c>
      <c r="P166" s="86" t="s">
        <v>39</v>
      </c>
      <c r="Q166" s="84">
        <f t="shared" si="56"/>
        <v>0.05</v>
      </c>
      <c r="AA166">
        <f>[1]Tables!E$9</f>
        <v>-7.0000000000000007E-2</v>
      </c>
      <c r="AB166">
        <f>[1]Tables!F$9</f>
        <v>5.9700000000000003E-2</v>
      </c>
      <c r="AC166">
        <f>[1]Tables!G$9</f>
        <v>0.02</v>
      </c>
      <c r="AD166">
        <f>[1]Tables!H$9</f>
        <v>0.185</v>
      </c>
      <c r="AE166">
        <f>[1]Tables!I$9</f>
        <v>1.0999999999999999E-2</v>
      </c>
      <c r="AF166">
        <f t="shared" si="60"/>
        <v>-4.4443262788471799E-3</v>
      </c>
      <c r="AG166">
        <f t="shared" si="48"/>
        <v>0.216</v>
      </c>
      <c r="AI166">
        <f>[1]Tables!J$9</f>
        <v>0</v>
      </c>
      <c r="AJ166">
        <f>[1]Tables!K$9</f>
        <v>0</v>
      </c>
      <c r="AK166">
        <f>[1]Tables!L$9</f>
        <v>0</v>
      </c>
      <c r="AL166">
        <f t="shared" si="49"/>
        <v>0</v>
      </c>
      <c r="AM166">
        <f t="shared" si="50"/>
        <v>0</v>
      </c>
      <c r="AO166">
        <f>[1]Tables!M$9</f>
        <v>-7.0000000000000007E-2</v>
      </c>
      <c r="AP166">
        <f>[1]Tables!N$9</f>
        <v>6.6699999999999995E-2</v>
      </c>
      <c r="AQ166">
        <f>[1]Tables!O$9</f>
        <v>0.02</v>
      </c>
      <c r="AR166">
        <f>[1]Tables!P$9</f>
        <v>0.22</v>
      </c>
      <c r="AS166">
        <f>[1]Tables!Q$9</f>
        <v>1.0999999999999999E-2</v>
      </c>
      <c r="AT166">
        <f t="shared" si="51"/>
        <v>-5.0026786670952506E-3</v>
      </c>
      <c r="AU166">
        <f t="shared" si="52"/>
        <v>0.251</v>
      </c>
      <c r="AW166">
        <f>[1]Tables!R$9</f>
        <v>0</v>
      </c>
      <c r="AX166">
        <f>[1]Tables!S$9</f>
        <v>0</v>
      </c>
      <c r="AY166">
        <f>[1]Tables!T$9</f>
        <v>0</v>
      </c>
      <c r="AZ166">
        <f t="shared" si="53"/>
        <v>0</v>
      </c>
      <c r="BA166">
        <f t="shared" si="54"/>
        <v>0</v>
      </c>
    </row>
    <row r="167" spans="1:53" x14ac:dyDescent="0.2">
      <c r="A167" s="80">
        <v>41487</v>
      </c>
      <c r="B167" s="81">
        <f>+[1]Listen!C163</f>
        <v>0</v>
      </c>
      <c r="C167" s="10"/>
      <c r="D167" s="100">
        <f t="shared" si="43"/>
        <v>0.42000000000000004</v>
      </c>
      <c r="E167" s="86">
        <f>+[1]TETCO_TRANSCO!E167</f>
        <v>0.4</v>
      </c>
      <c r="F167" s="84">
        <f>+[1]TETCO_TRANSCO!F167</f>
        <v>0.02</v>
      </c>
      <c r="G167" s="81">
        <f t="shared" si="44"/>
        <v>0.47000000000000003</v>
      </c>
      <c r="H167" s="85">
        <f t="shared" si="45"/>
        <v>0.4</v>
      </c>
      <c r="I167" s="86">
        <f t="shared" si="58"/>
        <v>7.0000000000000007E-2</v>
      </c>
      <c r="J167" s="100">
        <f t="shared" si="46"/>
        <v>0.42000000000000004</v>
      </c>
      <c r="K167" s="86">
        <f t="shared" si="61"/>
        <v>0.4</v>
      </c>
      <c r="L167" s="84">
        <f t="shared" si="57"/>
        <v>0.02</v>
      </c>
      <c r="M167" s="81">
        <f t="shared" si="47"/>
        <v>0.47000000000000003</v>
      </c>
      <c r="N167" s="85">
        <f t="shared" si="55"/>
        <v>0.4</v>
      </c>
      <c r="O167" s="86">
        <f t="shared" si="59"/>
        <v>7.0000000000000007E-2</v>
      </c>
      <c r="P167" s="86" t="s">
        <v>39</v>
      </c>
      <c r="Q167" s="84">
        <f t="shared" si="56"/>
        <v>0.05</v>
      </c>
      <c r="AA167">
        <f>[1]Tables!E$10</f>
        <v>-7.0000000000000007E-2</v>
      </c>
      <c r="AB167">
        <f>[1]Tables!F$10</f>
        <v>5.9700000000000003E-2</v>
      </c>
      <c r="AC167">
        <f>[1]Tables!G$10</f>
        <v>0.02</v>
      </c>
      <c r="AD167">
        <f>[1]Tables!H$10</f>
        <v>0.185</v>
      </c>
      <c r="AE167">
        <f>[1]Tables!I$10</f>
        <v>1.0999999999999999E-2</v>
      </c>
      <c r="AF167">
        <f t="shared" si="60"/>
        <v>-4.4443262788471799E-3</v>
      </c>
      <c r="AG167">
        <f t="shared" si="48"/>
        <v>0.216</v>
      </c>
      <c r="AI167">
        <f>[1]Tables!J$10</f>
        <v>0</v>
      </c>
      <c r="AJ167">
        <f>[1]Tables!K$10</f>
        <v>0</v>
      </c>
      <c r="AK167">
        <f>[1]Tables!L$10</f>
        <v>0</v>
      </c>
      <c r="AL167">
        <f t="shared" si="49"/>
        <v>0</v>
      </c>
      <c r="AM167">
        <f t="shared" si="50"/>
        <v>0</v>
      </c>
      <c r="AO167">
        <f>[1]Tables!M$10</f>
        <v>-7.0000000000000007E-2</v>
      </c>
      <c r="AP167">
        <f>[1]Tables!N$10</f>
        <v>6.6699999999999995E-2</v>
      </c>
      <c r="AQ167">
        <f>[1]Tables!O$10</f>
        <v>0.02</v>
      </c>
      <c r="AR167">
        <f>[1]Tables!P$10</f>
        <v>0.22</v>
      </c>
      <c r="AS167">
        <f>[1]Tables!Q$10</f>
        <v>1.0999999999999999E-2</v>
      </c>
      <c r="AT167">
        <f t="shared" si="51"/>
        <v>-5.0026786670952506E-3</v>
      </c>
      <c r="AU167">
        <f t="shared" si="52"/>
        <v>0.251</v>
      </c>
      <c r="AW167">
        <f>[1]Tables!R$10</f>
        <v>0</v>
      </c>
      <c r="AX167">
        <f>[1]Tables!S$10</f>
        <v>0</v>
      </c>
      <c r="AY167">
        <f>[1]Tables!T$10</f>
        <v>0</v>
      </c>
      <c r="AZ167">
        <f t="shared" si="53"/>
        <v>0</v>
      </c>
      <c r="BA167">
        <f t="shared" si="54"/>
        <v>0</v>
      </c>
    </row>
    <row r="168" spans="1:53" x14ac:dyDescent="0.2">
      <c r="A168" s="80">
        <v>41518</v>
      </c>
      <c r="B168" s="81">
        <f>+[1]Listen!C164</f>
        <v>0</v>
      </c>
      <c r="C168" s="10"/>
      <c r="D168" s="100">
        <f t="shared" si="43"/>
        <v>0.41750000000000004</v>
      </c>
      <c r="E168" s="86">
        <f>+[1]TETCO_TRANSCO!E168</f>
        <v>0.39750000000000002</v>
      </c>
      <c r="F168" s="84">
        <f>+[1]TETCO_TRANSCO!F168</f>
        <v>0.02</v>
      </c>
      <c r="G168" s="81">
        <f t="shared" si="44"/>
        <v>0.44750000000000001</v>
      </c>
      <c r="H168" s="85">
        <f t="shared" si="45"/>
        <v>0.39750000000000002</v>
      </c>
      <c r="I168" s="86">
        <f t="shared" si="58"/>
        <v>0.05</v>
      </c>
      <c r="J168" s="100">
        <f t="shared" si="46"/>
        <v>0.41750000000000004</v>
      </c>
      <c r="K168" s="86">
        <f t="shared" si="61"/>
        <v>0.39750000000000002</v>
      </c>
      <c r="L168" s="84">
        <f t="shared" si="57"/>
        <v>0.02</v>
      </c>
      <c r="M168" s="81">
        <f t="shared" si="47"/>
        <v>0.44750000000000001</v>
      </c>
      <c r="N168" s="85">
        <f t="shared" si="55"/>
        <v>0.39750000000000002</v>
      </c>
      <c r="O168" s="86">
        <f t="shared" si="59"/>
        <v>0.05</v>
      </c>
      <c r="P168" s="86" t="s">
        <v>39</v>
      </c>
      <c r="Q168" s="84">
        <f t="shared" si="56"/>
        <v>0.03</v>
      </c>
      <c r="AA168">
        <f>[1]Tables!E$11</f>
        <v>-7.0000000000000007E-2</v>
      </c>
      <c r="AB168">
        <f>[1]Tables!F$11</f>
        <v>5.9700000000000003E-2</v>
      </c>
      <c r="AC168">
        <f>[1]Tables!G$11</f>
        <v>0.02</v>
      </c>
      <c r="AD168">
        <f>[1]Tables!H$11</f>
        <v>0.185</v>
      </c>
      <c r="AE168">
        <f>[1]Tables!I$11</f>
        <v>1.0999999999999999E-2</v>
      </c>
      <c r="AF168">
        <f t="shared" si="60"/>
        <v>-4.4443262788471799E-3</v>
      </c>
      <c r="AG168">
        <f t="shared" si="48"/>
        <v>0.216</v>
      </c>
      <c r="AI168">
        <f>[1]Tables!J$11</f>
        <v>0</v>
      </c>
      <c r="AJ168">
        <f>[1]Tables!K$11</f>
        <v>0</v>
      </c>
      <c r="AK168">
        <f>[1]Tables!L$11</f>
        <v>0</v>
      </c>
      <c r="AL168">
        <f t="shared" si="49"/>
        <v>0</v>
      </c>
      <c r="AM168">
        <f t="shared" si="50"/>
        <v>0</v>
      </c>
      <c r="AO168">
        <f>[1]Tables!M$11</f>
        <v>-7.0000000000000007E-2</v>
      </c>
      <c r="AP168">
        <f>[1]Tables!N$11</f>
        <v>6.6699999999999995E-2</v>
      </c>
      <c r="AQ168">
        <f>[1]Tables!O$11</f>
        <v>0.02</v>
      </c>
      <c r="AR168">
        <f>[1]Tables!P$11</f>
        <v>0.22</v>
      </c>
      <c r="AS168">
        <f>[1]Tables!Q$11</f>
        <v>1.0999999999999999E-2</v>
      </c>
      <c r="AT168">
        <f t="shared" si="51"/>
        <v>-5.0026786670952506E-3</v>
      </c>
      <c r="AU168">
        <f t="shared" si="52"/>
        <v>0.251</v>
      </c>
      <c r="AW168">
        <f>[1]Tables!R$11</f>
        <v>0</v>
      </c>
      <c r="AX168">
        <f>[1]Tables!S$11</f>
        <v>0</v>
      </c>
      <c r="AY168">
        <f>[1]Tables!T$11</f>
        <v>0</v>
      </c>
      <c r="AZ168">
        <f t="shared" si="53"/>
        <v>0</v>
      </c>
      <c r="BA168">
        <f t="shared" si="54"/>
        <v>0</v>
      </c>
    </row>
    <row r="169" spans="1:53" x14ac:dyDescent="0.2">
      <c r="A169" s="80">
        <v>41548</v>
      </c>
      <c r="B169" s="81">
        <f>+[1]Listen!C165</f>
        <v>0</v>
      </c>
      <c r="C169" s="10"/>
      <c r="D169" s="100">
        <f t="shared" si="43"/>
        <v>0.42000000000000004</v>
      </c>
      <c r="E169" s="86">
        <f>+[1]TETCO_TRANSCO!E169</f>
        <v>0.4</v>
      </c>
      <c r="F169" s="84">
        <f>+[1]TETCO_TRANSCO!F169</f>
        <v>0.02</v>
      </c>
      <c r="G169" s="81">
        <f t="shared" si="44"/>
        <v>0.45</v>
      </c>
      <c r="H169" s="85">
        <f t="shared" si="45"/>
        <v>0.4</v>
      </c>
      <c r="I169" s="86">
        <f t="shared" si="58"/>
        <v>0.05</v>
      </c>
      <c r="J169" s="100">
        <f t="shared" si="46"/>
        <v>0.42000000000000004</v>
      </c>
      <c r="K169" s="86">
        <f t="shared" si="61"/>
        <v>0.4</v>
      </c>
      <c r="L169" s="84">
        <f t="shared" si="57"/>
        <v>0.02</v>
      </c>
      <c r="M169" s="81">
        <f t="shared" si="47"/>
        <v>0.45</v>
      </c>
      <c r="N169" s="85">
        <f t="shared" si="55"/>
        <v>0.4</v>
      </c>
      <c r="O169" s="86">
        <f t="shared" si="59"/>
        <v>0.05</v>
      </c>
      <c r="P169" s="86" t="s">
        <v>39</v>
      </c>
      <c r="Q169" s="84">
        <f t="shared" si="56"/>
        <v>0.03</v>
      </c>
      <c r="AA169">
        <f>[1]Tables!E$12</f>
        <v>-7.0000000000000007E-2</v>
      </c>
      <c r="AB169">
        <f>[1]Tables!F$12</f>
        <v>5.9700000000000003E-2</v>
      </c>
      <c r="AC169">
        <f>[1]Tables!G$12</f>
        <v>0.04</v>
      </c>
      <c r="AD169">
        <f>[1]Tables!H$12</f>
        <v>0.185</v>
      </c>
      <c r="AE169">
        <f>[1]Tables!I$12</f>
        <v>1.0999999999999999E-2</v>
      </c>
      <c r="AF169">
        <f t="shared" si="60"/>
        <v>-4.4443262788471799E-3</v>
      </c>
      <c r="AG169">
        <f t="shared" si="48"/>
        <v>0.23600000000000002</v>
      </c>
      <c r="AI169">
        <f>[1]Tables!J$12</f>
        <v>0</v>
      </c>
      <c r="AJ169">
        <f>[1]Tables!K$12</f>
        <v>0</v>
      </c>
      <c r="AK169">
        <f>[1]Tables!L$12</f>
        <v>0</v>
      </c>
      <c r="AL169">
        <f t="shared" si="49"/>
        <v>0</v>
      </c>
      <c r="AM169">
        <f t="shared" si="50"/>
        <v>0</v>
      </c>
      <c r="AO169">
        <f>[1]Tables!M$12</f>
        <v>-7.0000000000000007E-2</v>
      </c>
      <c r="AP169">
        <f>[1]Tables!N$12</f>
        <v>6.6699999999999995E-2</v>
      </c>
      <c r="AQ169">
        <f>[1]Tables!O$12</f>
        <v>0.04</v>
      </c>
      <c r="AR169">
        <f>[1]Tables!P$12</f>
        <v>0.22</v>
      </c>
      <c r="AS169">
        <f>[1]Tables!Q$12</f>
        <v>1.0999999999999999E-2</v>
      </c>
      <c r="AT169">
        <f t="shared" si="51"/>
        <v>-5.0026786670952506E-3</v>
      </c>
      <c r="AU169">
        <f t="shared" si="52"/>
        <v>0.27100000000000002</v>
      </c>
      <c r="AW169">
        <f>[1]Tables!R$12</f>
        <v>0</v>
      </c>
      <c r="AX169">
        <f>[1]Tables!S$12</f>
        <v>0</v>
      </c>
      <c r="AY169">
        <f>[1]Tables!T$12</f>
        <v>0</v>
      </c>
      <c r="AZ169">
        <f t="shared" si="53"/>
        <v>0</v>
      </c>
      <c r="BA169">
        <f t="shared" si="54"/>
        <v>0</v>
      </c>
    </row>
    <row r="170" spans="1:53" x14ac:dyDescent="0.2">
      <c r="A170" s="80">
        <v>41579</v>
      </c>
      <c r="B170" s="81">
        <f>+[1]Listen!C166</f>
        <v>0</v>
      </c>
      <c r="C170" s="10"/>
      <c r="D170" s="101">
        <f t="shared" si="43"/>
        <v>0.60500000000000009</v>
      </c>
      <c r="E170" s="83">
        <f>+[1]TETCO_TRANSCO!E170</f>
        <v>0.55500000000000005</v>
      </c>
      <c r="F170" s="88">
        <f>+[1]TETCO_TRANSCO!F170</f>
        <v>0.05</v>
      </c>
      <c r="G170" s="102">
        <f t="shared" si="44"/>
        <v>0.69500000000000006</v>
      </c>
      <c r="H170" s="82">
        <f t="shared" si="45"/>
        <v>0.55500000000000005</v>
      </c>
      <c r="I170" s="83">
        <f t="shared" si="58"/>
        <v>0.14000000000000001</v>
      </c>
      <c r="J170" s="101">
        <f t="shared" si="46"/>
        <v>0.60500000000000009</v>
      </c>
      <c r="K170" s="83">
        <f t="shared" si="61"/>
        <v>0.55500000000000005</v>
      </c>
      <c r="L170" s="88">
        <f t="shared" si="57"/>
        <v>0.05</v>
      </c>
      <c r="M170" s="102">
        <f t="shared" si="47"/>
        <v>0.69500000000000006</v>
      </c>
      <c r="N170" s="82">
        <f t="shared" si="55"/>
        <v>0.55500000000000005</v>
      </c>
      <c r="O170" s="83">
        <f t="shared" si="59"/>
        <v>0.14000000000000001</v>
      </c>
      <c r="P170" s="83" t="s">
        <v>39</v>
      </c>
      <c r="Q170" s="88">
        <f t="shared" si="56"/>
        <v>0.09</v>
      </c>
      <c r="AA170">
        <f>[1]Tables!E$13</f>
        <v>-7.0000000000000007E-2</v>
      </c>
      <c r="AB170">
        <f>[1]Tables!F$13</f>
        <v>6.9900000000000004E-2</v>
      </c>
      <c r="AC170">
        <f>[1]Tables!G$13</f>
        <v>0.41</v>
      </c>
      <c r="AD170">
        <f>[1]Tables!H$13</f>
        <v>0.185</v>
      </c>
      <c r="AE170">
        <f>[1]Tables!I$13</f>
        <v>1.0999999999999999E-2</v>
      </c>
      <c r="AF170">
        <f t="shared" si="60"/>
        <v>-5.2607246532630908E-3</v>
      </c>
      <c r="AG170">
        <f t="shared" si="48"/>
        <v>0.60599999999999998</v>
      </c>
      <c r="AI170">
        <f>[1]Tables!J$13</f>
        <v>1.2800000000000001E-2</v>
      </c>
      <c r="AJ170">
        <f>[1]Tables!K$13</f>
        <v>0.18479999999999999</v>
      </c>
      <c r="AK170">
        <f>[1]Tables!L$13</f>
        <v>0</v>
      </c>
      <c r="AL170">
        <f t="shared" si="49"/>
        <v>6.4829821717990455E-4</v>
      </c>
      <c r="AM170">
        <f t="shared" si="50"/>
        <v>0.18479999999999999</v>
      </c>
      <c r="AO170">
        <f>[1]Tables!M$13</f>
        <v>-0.05</v>
      </c>
      <c r="AP170">
        <f>[1]Tables!N$13</f>
        <v>7.8200000000000006E-2</v>
      </c>
      <c r="AQ170">
        <f>[1]Tables!O$13</f>
        <v>0.51</v>
      </c>
      <c r="AR170">
        <f>[1]Tables!P$13</f>
        <v>0.22</v>
      </c>
      <c r="AS170">
        <f>[1]Tables!Q$13</f>
        <v>1.0999999999999999E-2</v>
      </c>
      <c r="AT170">
        <f t="shared" si="51"/>
        <v>-4.2417010197439847E-3</v>
      </c>
      <c r="AU170">
        <f t="shared" si="52"/>
        <v>0.74099999999999999</v>
      </c>
      <c r="AW170">
        <f>[1]Tables!R$13</f>
        <v>8.8999999999999999E-3</v>
      </c>
      <c r="AX170">
        <f>[1]Tables!S$13</f>
        <v>0.21759999999999999</v>
      </c>
      <c r="AY170">
        <f>[1]Tables!T$13</f>
        <v>0</v>
      </c>
      <c r="AZ170">
        <f t="shared" si="53"/>
        <v>0</v>
      </c>
      <c r="BA170">
        <f t="shared" si="54"/>
        <v>0.21759999999999999</v>
      </c>
    </row>
    <row r="171" spans="1:53" x14ac:dyDescent="0.2">
      <c r="A171" s="80">
        <v>41609</v>
      </c>
      <c r="B171" s="81">
        <f>+[1]Listen!C167</f>
        <v>0</v>
      </c>
      <c r="C171" s="10"/>
      <c r="D171" s="100">
        <f t="shared" si="43"/>
        <v>0.96000000000000008</v>
      </c>
      <c r="E171" s="86">
        <f>+[1]TETCO_TRANSCO!E171</f>
        <v>0.91</v>
      </c>
      <c r="F171" s="84">
        <f>+[1]TETCO_TRANSCO!F171</f>
        <v>0.05</v>
      </c>
      <c r="G171" s="81">
        <f t="shared" si="44"/>
        <v>1.2</v>
      </c>
      <c r="H171" s="85">
        <f t="shared" si="45"/>
        <v>0.91</v>
      </c>
      <c r="I171" s="86">
        <f t="shared" si="58"/>
        <v>0.28999999999999998</v>
      </c>
      <c r="J171" s="100">
        <f t="shared" si="46"/>
        <v>0.96000000000000008</v>
      </c>
      <c r="K171" s="86">
        <f t="shared" si="61"/>
        <v>0.91</v>
      </c>
      <c r="L171" s="84">
        <f t="shared" si="57"/>
        <v>0.05</v>
      </c>
      <c r="M171" s="81">
        <f t="shared" si="47"/>
        <v>1.2</v>
      </c>
      <c r="N171" s="85">
        <f t="shared" si="55"/>
        <v>0.91</v>
      </c>
      <c r="O171" s="86">
        <f t="shared" si="59"/>
        <v>0.28999999999999998</v>
      </c>
      <c r="P171" s="86" t="s">
        <v>39</v>
      </c>
      <c r="Q171" s="84">
        <f t="shared" si="56"/>
        <v>0.24</v>
      </c>
      <c r="AA171">
        <f>[1]Tables!E$14</f>
        <v>-0.05</v>
      </c>
      <c r="AB171">
        <f>[1]Tables!F$14</f>
        <v>6.9900000000000004E-2</v>
      </c>
      <c r="AC171">
        <f>[1]Tables!G$14</f>
        <v>0.41</v>
      </c>
      <c r="AD171">
        <f>[1]Tables!H$14</f>
        <v>0.185</v>
      </c>
      <c r="AE171">
        <f>[1]Tables!I$14</f>
        <v>1.0999999999999999E-2</v>
      </c>
      <c r="AF171">
        <f t="shared" si="60"/>
        <v>-3.7576604666164914E-3</v>
      </c>
      <c r="AG171">
        <f t="shared" si="48"/>
        <v>0.60599999999999998</v>
      </c>
      <c r="AI171">
        <f>[1]Tables!J$14</f>
        <v>1.2800000000000001E-2</v>
      </c>
      <c r="AJ171">
        <f>[1]Tables!K$14</f>
        <v>0.18479999999999999</v>
      </c>
      <c r="AK171">
        <f>[1]Tables!L$14</f>
        <v>0</v>
      </c>
      <c r="AL171">
        <f t="shared" si="49"/>
        <v>6.4829821717990455E-4</v>
      </c>
      <c r="AM171">
        <f t="shared" si="50"/>
        <v>0.18479999999999999</v>
      </c>
      <c r="AO171">
        <f>[1]Tables!M$14</f>
        <v>-0.05</v>
      </c>
      <c r="AP171">
        <f>[1]Tables!N$14</f>
        <v>7.8200000000000006E-2</v>
      </c>
      <c r="AQ171">
        <f>[1]Tables!O$14</f>
        <v>0.51</v>
      </c>
      <c r="AR171">
        <f>[1]Tables!P$14</f>
        <v>0.22</v>
      </c>
      <c r="AS171">
        <f>[1]Tables!Q$14</f>
        <v>1.0999999999999999E-2</v>
      </c>
      <c r="AT171">
        <f t="shared" si="51"/>
        <v>-4.2417010197439847E-3</v>
      </c>
      <c r="AU171">
        <f t="shared" si="52"/>
        <v>0.74099999999999999</v>
      </c>
      <c r="AW171">
        <f>[1]Tables!R$14</f>
        <v>8.8999999999999999E-3</v>
      </c>
      <c r="AX171">
        <f>[1]Tables!S$14</f>
        <v>0.21759999999999999</v>
      </c>
      <c r="AY171">
        <f>[1]Tables!T$14</f>
        <v>0</v>
      </c>
      <c r="AZ171">
        <f t="shared" si="53"/>
        <v>0</v>
      </c>
      <c r="BA171">
        <f t="shared" si="54"/>
        <v>0.21759999999999999</v>
      </c>
    </row>
    <row r="172" spans="1:53" x14ac:dyDescent="0.2">
      <c r="A172" s="80">
        <v>41640</v>
      </c>
      <c r="B172" s="81">
        <f>+[1]Listen!C168</f>
        <v>0</v>
      </c>
      <c r="C172" s="10"/>
      <c r="D172" s="100">
        <f t="shared" si="43"/>
        <v>1.2649999999999999</v>
      </c>
      <c r="E172" s="86">
        <f>+[1]TETCO_TRANSCO!E172</f>
        <v>1.2149999999999999</v>
      </c>
      <c r="F172" s="84">
        <f>+[1]TETCO_TRANSCO!F172</f>
        <v>0.05</v>
      </c>
      <c r="G172" s="81">
        <f t="shared" si="44"/>
        <v>1.5349999999999999</v>
      </c>
      <c r="H172" s="85">
        <f t="shared" si="45"/>
        <v>1.2149999999999999</v>
      </c>
      <c r="I172" s="86">
        <f t="shared" si="58"/>
        <v>0.32</v>
      </c>
      <c r="J172" s="100">
        <f t="shared" si="46"/>
        <v>1.2649999999999999</v>
      </c>
      <c r="K172" s="86">
        <f t="shared" si="61"/>
        <v>1.2149999999999999</v>
      </c>
      <c r="L172" s="84">
        <f t="shared" si="57"/>
        <v>0.05</v>
      </c>
      <c r="M172" s="81">
        <f t="shared" si="47"/>
        <v>1.5349999999999999</v>
      </c>
      <c r="N172" s="85">
        <f t="shared" si="55"/>
        <v>1.2149999999999999</v>
      </c>
      <c r="O172" s="86">
        <f t="shared" si="59"/>
        <v>0.32</v>
      </c>
      <c r="P172" s="86" t="s">
        <v>39</v>
      </c>
      <c r="Q172" s="84">
        <f t="shared" si="56"/>
        <v>0.27</v>
      </c>
      <c r="AA172">
        <f>[1]Tables!E$3</f>
        <v>-0.05</v>
      </c>
      <c r="AB172">
        <f>[1]Tables!F$3</f>
        <v>6.9900000000000004E-2</v>
      </c>
      <c r="AC172">
        <f>[1]Tables!G$3</f>
        <v>0.41</v>
      </c>
      <c r="AD172">
        <f>[1]Tables!H$3</f>
        <v>0.185</v>
      </c>
      <c r="AE172">
        <f>[1]Tables!I$3</f>
        <v>1.0999999999999999E-2</v>
      </c>
      <c r="AF172">
        <f t="shared" si="60"/>
        <v>-3.7576604666164914E-3</v>
      </c>
      <c r="AG172">
        <f t="shared" si="48"/>
        <v>0.60599999999999998</v>
      </c>
      <c r="AI172">
        <f>[1]Tables!J$3</f>
        <v>1.2800000000000001E-2</v>
      </c>
      <c r="AJ172">
        <f>[1]Tables!K$3</f>
        <v>0.18479999999999999</v>
      </c>
      <c r="AK172">
        <f>[1]Tables!L$3</f>
        <v>0</v>
      </c>
      <c r="AL172">
        <f t="shared" si="49"/>
        <v>6.4829821717990455E-4</v>
      </c>
      <c r="AM172">
        <f t="shared" si="50"/>
        <v>0.18479999999999999</v>
      </c>
      <c r="AO172">
        <f>[1]Tables!M$3</f>
        <v>-0.05</v>
      </c>
      <c r="AP172">
        <f>[1]Tables!N$3</f>
        <v>7.8200000000000006E-2</v>
      </c>
      <c r="AQ172">
        <f>[1]Tables!O$3</f>
        <v>0.51</v>
      </c>
      <c r="AR172">
        <f>[1]Tables!P$3</f>
        <v>0.22</v>
      </c>
      <c r="AS172">
        <f>[1]Tables!Q$3</f>
        <v>1.0999999999999999E-2</v>
      </c>
      <c r="AT172">
        <f t="shared" si="51"/>
        <v>-4.2417010197439847E-3</v>
      </c>
      <c r="AU172">
        <f t="shared" si="52"/>
        <v>0.74099999999999999</v>
      </c>
      <c r="AW172">
        <f>[1]Tables!R$3</f>
        <v>8.8999999999999999E-3</v>
      </c>
      <c r="AX172">
        <f>[1]Tables!S$3</f>
        <v>0.21759999999999999</v>
      </c>
      <c r="AY172">
        <f>[1]Tables!T$3</f>
        <v>0</v>
      </c>
      <c r="AZ172">
        <f t="shared" si="53"/>
        <v>0</v>
      </c>
      <c r="BA172">
        <f t="shared" si="54"/>
        <v>0.21759999999999999</v>
      </c>
    </row>
    <row r="173" spans="1:53" x14ac:dyDescent="0.2">
      <c r="A173" s="80">
        <v>41671</v>
      </c>
      <c r="B173" s="81">
        <f>+[1]Listen!C169</f>
        <v>0</v>
      </c>
      <c r="C173" s="10"/>
      <c r="D173" s="100">
        <f t="shared" si="43"/>
        <v>1.2649999999999999</v>
      </c>
      <c r="E173" s="86">
        <f>+[1]TETCO_TRANSCO!E173</f>
        <v>1.2149999999999999</v>
      </c>
      <c r="F173" s="84">
        <f>+[1]TETCO_TRANSCO!F173</f>
        <v>0.05</v>
      </c>
      <c r="G173" s="81">
        <f t="shared" si="44"/>
        <v>1.5349999999999999</v>
      </c>
      <c r="H173" s="85">
        <f t="shared" si="45"/>
        <v>1.2149999999999999</v>
      </c>
      <c r="I173" s="86">
        <f t="shared" si="58"/>
        <v>0.32</v>
      </c>
      <c r="J173" s="100">
        <f t="shared" si="46"/>
        <v>1.2649999999999999</v>
      </c>
      <c r="K173" s="86">
        <f t="shared" si="61"/>
        <v>1.2149999999999999</v>
      </c>
      <c r="L173" s="84">
        <f t="shared" si="57"/>
        <v>0.05</v>
      </c>
      <c r="M173" s="81">
        <f t="shared" si="47"/>
        <v>1.5349999999999999</v>
      </c>
      <c r="N173" s="85">
        <f t="shared" si="55"/>
        <v>1.2149999999999999</v>
      </c>
      <c r="O173" s="86">
        <f t="shared" si="59"/>
        <v>0.32</v>
      </c>
      <c r="P173" s="86" t="s">
        <v>39</v>
      </c>
      <c r="Q173" s="84">
        <f t="shared" si="56"/>
        <v>0.27</v>
      </c>
      <c r="AA173">
        <f>[1]Tables!E$4</f>
        <v>-0.05</v>
      </c>
      <c r="AB173">
        <f>[1]Tables!F$4</f>
        <v>6.9900000000000004E-2</v>
      </c>
      <c r="AC173">
        <f>[1]Tables!G$4</f>
        <v>0.41</v>
      </c>
      <c r="AD173">
        <f>[1]Tables!H$4</f>
        <v>0.185</v>
      </c>
      <c r="AE173">
        <f>[1]Tables!I$4</f>
        <v>1.0999999999999999E-2</v>
      </c>
      <c r="AF173">
        <f t="shared" si="60"/>
        <v>-3.7576604666164914E-3</v>
      </c>
      <c r="AG173">
        <f t="shared" si="48"/>
        <v>0.60599999999999998</v>
      </c>
      <c r="AI173">
        <f>[1]Tables!J$4</f>
        <v>1.2800000000000001E-2</v>
      </c>
      <c r="AJ173">
        <f>[1]Tables!K$4</f>
        <v>0.18479999999999999</v>
      </c>
      <c r="AK173">
        <f>[1]Tables!L$4</f>
        <v>0</v>
      </c>
      <c r="AL173">
        <f t="shared" si="49"/>
        <v>6.4829821717990455E-4</v>
      </c>
      <c r="AM173">
        <f t="shared" si="50"/>
        <v>0.18479999999999999</v>
      </c>
      <c r="AO173">
        <f>[1]Tables!M$4</f>
        <v>-0.05</v>
      </c>
      <c r="AP173">
        <f>[1]Tables!N$4</f>
        <v>7.8200000000000006E-2</v>
      </c>
      <c r="AQ173">
        <f>[1]Tables!O$4</f>
        <v>0.51</v>
      </c>
      <c r="AR173">
        <f>[1]Tables!P$4</f>
        <v>0.22</v>
      </c>
      <c r="AS173">
        <f>[1]Tables!Q$4</f>
        <v>1.0999999999999999E-2</v>
      </c>
      <c r="AT173">
        <f t="shared" si="51"/>
        <v>-4.2417010197439847E-3</v>
      </c>
      <c r="AU173">
        <f t="shared" si="52"/>
        <v>0.74099999999999999</v>
      </c>
      <c r="AW173">
        <f>[1]Tables!R$4</f>
        <v>8.8999999999999999E-3</v>
      </c>
      <c r="AX173">
        <f>[1]Tables!S$4</f>
        <v>0.21759999999999999</v>
      </c>
      <c r="AY173">
        <f>[1]Tables!T$4</f>
        <v>0</v>
      </c>
      <c r="AZ173">
        <f t="shared" si="53"/>
        <v>0</v>
      </c>
      <c r="BA173">
        <f t="shared" si="54"/>
        <v>0.21759999999999999</v>
      </c>
    </row>
    <row r="174" spans="1:53" x14ac:dyDescent="0.2">
      <c r="A174" s="80">
        <v>41699</v>
      </c>
      <c r="B174" s="81">
        <f>+[1]Listen!C170</f>
        <v>0</v>
      </c>
      <c r="C174" s="10"/>
      <c r="D174" s="100">
        <f t="shared" si="43"/>
        <v>0.70500000000000007</v>
      </c>
      <c r="E174" s="86">
        <f>+[1]TETCO_TRANSCO!E174</f>
        <v>0.65500000000000003</v>
      </c>
      <c r="F174" s="84">
        <f>+[1]TETCO_TRANSCO!F174</f>
        <v>0.05</v>
      </c>
      <c r="G174" s="81">
        <f t="shared" si="44"/>
        <v>0.80500000000000005</v>
      </c>
      <c r="H174" s="85">
        <f t="shared" si="45"/>
        <v>0.65500000000000003</v>
      </c>
      <c r="I174" s="86">
        <f t="shared" si="58"/>
        <v>0.15000000000000002</v>
      </c>
      <c r="J174" s="100">
        <f t="shared" si="46"/>
        <v>0.70500000000000007</v>
      </c>
      <c r="K174" s="86">
        <f t="shared" si="61"/>
        <v>0.65500000000000003</v>
      </c>
      <c r="L174" s="84">
        <f t="shared" si="57"/>
        <v>0.05</v>
      </c>
      <c r="M174" s="81">
        <f t="shared" si="47"/>
        <v>0.80500000000000005</v>
      </c>
      <c r="N174" s="85">
        <f t="shared" si="55"/>
        <v>0.65500000000000003</v>
      </c>
      <c r="O174" s="86">
        <f t="shared" si="59"/>
        <v>0.15000000000000002</v>
      </c>
      <c r="P174" s="86" t="s">
        <v>39</v>
      </c>
      <c r="Q174" s="84">
        <f t="shared" si="56"/>
        <v>0.1</v>
      </c>
      <c r="AA174">
        <f>[1]Tables!E$5</f>
        <v>-0.05</v>
      </c>
      <c r="AB174">
        <f>[1]Tables!F$5</f>
        <v>6.9900000000000004E-2</v>
      </c>
      <c r="AC174">
        <f>[1]Tables!G$5</f>
        <v>0.41</v>
      </c>
      <c r="AD174">
        <f>[1]Tables!H$5</f>
        <v>0.185</v>
      </c>
      <c r="AE174">
        <f>[1]Tables!I$5</f>
        <v>1.0999999999999999E-2</v>
      </c>
      <c r="AF174">
        <f t="shared" si="60"/>
        <v>-3.7576604666164914E-3</v>
      </c>
      <c r="AG174">
        <f t="shared" si="48"/>
        <v>0.60599999999999998</v>
      </c>
      <c r="AI174">
        <f>[1]Tables!J$5</f>
        <v>1.2800000000000001E-2</v>
      </c>
      <c r="AJ174">
        <f>[1]Tables!K$5</f>
        <v>0.18479999999999999</v>
      </c>
      <c r="AK174">
        <f>[1]Tables!L$5</f>
        <v>0</v>
      </c>
      <c r="AL174">
        <f t="shared" si="49"/>
        <v>6.4829821717990455E-4</v>
      </c>
      <c r="AM174">
        <f t="shared" si="50"/>
        <v>0.18479999999999999</v>
      </c>
      <c r="AO174">
        <f>[1]Tables!M$5</f>
        <v>-0.05</v>
      </c>
      <c r="AP174">
        <f>[1]Tables!N$5</f>
        <v>7.8200000000000006E-2</v>
      </c>
      <c r="AQ174">
        <f>[1]Tables!O$5</f>
        <v>0.51</v>
      </c>
      <c r="AR174">
        <f>[1]Tables!P$5</f>
        <v>0.22</v>
      </c>
      <c r="AS174">
        <f>[1]Tables!Q$5</f>
        <v>1.0999999999999999E-2</v>
      </c>
      <c r="AT174">
        <f t="shared" si="51"/>
        <v>-4.2417010197439847E-3</v>
      </c>
      <c r="AU174">
        <f t="shared" si="52"/>
        <v>0.74099999999999999</v>
      </c>
      <c r="AW174">
        <f>[1]Tables!R$5</f>
        <v>8.8999999999999999E-3</v>
      </c>
      <c r="AX174">
        <f>[1]Tables!S$5</f>
        <v>0.21759999999999999</v>
      </c>
      <c r="AY174">
        <f>[1]Tables!T$5</f>
        <v>0</v>
      </c>
      <c r="AZ174">
        <f t="shared" si="53"/>
        <v>0</v>
      </c>
      <c r="BA174">
        <f t="shared" si="54"/>
        <v>0.21759999999999999</v>
      </c>
    </row>
    <row r="175" spans="1:53" x14ac:dyDescent="0.2">
      <c r="A175" s="80">
        <v>41730</v>
      </c>
      <c r="B175" s="81">
        <f>+[1]Listen!C171</f>
        <v>0</v>
      </c>
      <c r="C175" s="10"/>
      <c r="D175" s="101">
        <f t="shared" si="43"/>
        <v>0.45500000000000002</v>
      </c>
      <c r="E175" s="83">
        <f>+[1]TETCO_TRANSCO!E175</f>
        <v>0.435</v>
      </c>
      <c r="F175" s="88">
        <f>+[1]TETCO_TRANSCO!F175</f>
        <v>0.02</v>
      </c>
      <c r="G175" s="102">
        <f t="shared" si="44"/>
        <v>0.48499999999999999</v>
      </c>
      <c r="H175" s="82">
        <f t="shared" si="45"/>
        <v>0.435</v>
      </c>
      <c r="I175" s="83">
        <f t="shared" si="58"/>
        <v>0.05</v>
      </c>
      <c r="J175" s="101">
        <f t="shared" si="46"/>
        <v>0.45500000000000002</v>
      </c>
      <c r="K175" s="83">
        <f t="shared" si="61"/>
        <v>0.435</v>
      </c>
      <c r="L175" s="88">
        <f t="shared" si="57"/>
        <v>0.02</v>
      </c>
      <c r="M175" s="102">
        <f t="shared" si="47"/>
        <v>0.48499999999999999</v>
      </c>
      <c r="N175" s="82">
        <f t="shared" si="55"/>
        <v>0.435</v>
      </c>
      <c r="O175" s="83">
        <f t="shared" si="59"/>
        <v>0.05</v>
      </c>
      <c r="P175" s="83" t="s">
        <v>39</v>
      </c>
      <c r="Q175" s="88">
        <f t="shared" si="56"/>
        <v>0.03</v>
      </c>
      <c r="AA175">
        <f>[1]Tables!E$6</f>
        <v>-7.0000000000000007E-2</v>
      </c>
      <c r="AB175">
        <f>[1]Tables!F$6</f>
        <v>5.9700000000000003E-2</v>
      </c>
      <c r="AC175">
        <f>[1]Tables!G$6</f>
        <v>0.04</v>
      </c>
      <c r="AD175">
        <f>[1]Tables!H$6</f>
        <v>0.185</v>
      </c>
      <c r="AE175">
        <f>[1]Tables!I$6</f>
        <v>1.0999999999999999E-2</v>
      </c>
      <c r="AF175">
        <f t="shared" si="60"/>
        <v>-4.4443262788471799E-3</v>
      </c>
      <c r="AG175">
        <f t="shared" si="48"/>
        <v>0.23600000000000002</v>
      </c>
      <c r="AI175">
        <f>[1]Tables!J$6</f>
        <v>0</v>
      </c>
      <c r="AJ175">
        <f>[1]Tables!K$6</f>
        <v>0</v>
      </c>
      <c r="AK175">
        <f>[1]Tables!L$6</f>
        <v>0</v>
      </c>
      <c r="AL175">
        <f t="shared" si="49"/>
        <v>0</v>
      </c>
      <c r="AM175">
        <f t="shared" si="50"/>
        <v>0</v>
      </c>
      <c r="AO175">
        <f>[1]Tables!M$6</f>
        <v>-7.0000000000000007E-2</v>
      </c>
      <c r="AP175">
        <f>[1]Tables!N$6</f>
        <v>6.6699999999999995E-2</v>
      </c>
      <c r="AQ175">
        <f>[1]Tables!O$6</f>
        <v>0.04</v>
      </c>
      <c r="AR175">
        <f>[1]Tables!P$6</f>
        <v>0.22</v>
      </c>
      <c r="AS175">
        <f>[1]Tables!Q$6</f>
        <v>1.0999999999999999E-2</v>
      </c>
      <c r="AT175">
        <f t="shared" si="51"/>
        <v>-5.0026786670952506E-3</v>
      </c>
      <c r="AU175">
        <f t="shared" si="52"/>
        <v>0.27100000000000002</v>
      </c>
      <c r="AW175">
        <f>[1]Tables!R$6</f>
        <v>0</v>
      </c>
      <c r="AX175">
        <f>[1]Tables!S$6</f>
        <v>0</v>
      </c>
      <c r="AY175">
        <f>[1]Tables!T$6</f>
        <v>0</v>
      </c>
      <c r="AZ175">
        <f t="shared" si="53"/>
        <v>0</v>
      </c>
      <c r="BA175">
        <f t="shared" si="54"/>
        <v>0</v>
      </c>
    </row>
    <row r="176" spans="1:53" x14ac:dyDescent="0.2">
      <c r="A176" s="80">
        <v>41760</v>
      </c>
      <c r="B176" s="81">
        <f>+[1]Listen!C172</f>
        <v>0</v>
      </c>
      <c r="C176" s="10"/>
      <c r="D176" s="100">
        <f t="shared" si="43"/>
        <v>0.40500000000000003</v>
      </c>
      <c r="E176" s="86">
        <f>+[1]TETCO_TRANSCO!E176</f>
        <v>0.38500000000000001</v>
      </c>
      <c r="F176" s="84">
        <f>+[1]TETCO_TRANSCO!F176</f>
        <v>0.02</v>
      </c>
      <c r="G176" s="81">
        <f t="shared" si="44"/>
        <v>0.435</v>
      </c>
      <c r="H176" s="85">
        <f t="shared" si="45"/>
        <v>0.38500000000000001</v>
      </c>
      <c r="I176" s="86">
        <f t="shared" si="58"/>
        <v>0.05</v>
      </c>
      <c r="J176" s="100">
        <f t="shared" si="46"/>
        <v>0.40500000000000003</v>
      </c>
      <c r="K176" s="86">
        <f t="shared" si="61"/>
        <v>0.38500000000000001</v>
      </c>
      <c r="L176" s="84">
        <f t="shared" si="57"/>
        <v>0.02</v>
      </c>
      <c r="M176" s="81">
        <f t="shared" si="47"/>
        <v>0.435</v>
      </c>
      <c r="N176" s="85">
        <f t="shared" si="55"/>
        <v>0.38500000000000001</v>
      </c>
      <c r="O176" s="86">
        <f t="shared" si="59"/>
        <v>0.05</v>
      </c>
      <c r="P176" s="86" t="s">
        <v>39</v>
      </c>
      <c r="Q176" s="84">
        <f t="shared" si="56"/>
        <v>0.03</v>
      </c>
      <c r="AA176">
        <f>[1]Tables!E$7</f>
        <v>-7.0000000000000007E-2</v>
      </c>
      <c r="AB176">
        <f>[1]Tables!F$7</f>
        <v>5.9700000000000003E-2</v>
      </c>
      <c r="AC176">
        <f>[1]Tables!G$7</f>
        <v>0.02</v>
      </c>
      <c r="AD176">
        <f>[1]Tables!H$7</f>
        <v>0.185</v>
      </c>
      <c r="AE176">
        <f>[1]Tables!I$7</f>
        <v>1.0999999999999999E-2</v>
      </c>
      <c r="AF176">
        <f t="shared" si="60"/>
        <v>-4.4443262788471799E-3</v>
      </c>
      <c r="AG176">
        <f t="shared" si="48"/>
        <v>0.216</v>
      </c>
      <c r="AI176">
        <f>[1]Tables!J$7</f>
        <v>0</v>
      </c>
      <c r="AJ176">
        <f>[1]Tables!K$7</f>
        <v>0</v>
      </c>
      <c r="AK176">
        <f>[1]Tables!L$7</f>
        <v>0</v>
      </c>
      <c r="AL176">
        <f t="shared" si="49"/>
        <v>0</v>
      </c>
      <c r="AM176">
        <f t="shared" si="50"/>
        <v>0</v>
      </c>
      <c r="AO176">
        <f>[1]Tables!M$7</f>
        <v>-7.0000000000000007E-2</v>
      </c>
      <c r="AP176">
        <f>[1]Tables!N$7</f>
        <v>6.6699999999999995E-2</v>
      </c>
      <c r="AQ176">
        <f>[1]Tables!O$7</f>
        <v>0.02</v>
      </c>
      <c r="AR176">
        <f>[1]Tables!P$7</f>
        <v>0.22</v>
      </c>
      <c r="AS176">
        <f>[1]Tables!Q$7</f>
        <v>1.0999999999999999E-2</v>
      </c>
      <c r="AT176">
        <f t="shared" si="51"/>
        <v>-5.0026786670952506E-3</v>
      </c>
      <c r="AU176">
        <f t="shared" si="52"/>
        <v>0.251</v>
      </c>
      <c r="AW176">
        <f>[1]Tables!R$7</f>
        <v>0</v>
      </c>
      <c r="AX176">
        <f>[1]Tables!S$7</f>
        <v>0</v>
      </c>
      <c r="AY176">
        <f>[1]Tables!T$7</f>
        <v>0</v>
      </c>
      <c r="AZ176">
        <f t="shared" si="53"/>
        <v>0</v>
      </c>
      <c r="BA176">
        <f t="shared" si="54"/>
        <v>0</v>
      </c>
    </row>
    <row r="177" spans="1:53" x14ac:dyDescent="0.2">
      <c r="A177" s="80">
        <v>41791</v>
      </c>
      <c r="B177" s="81">
        <f>+[1]Listen!C173</f>
        <v>0</v>
      </c>
      <c r="C177" s="10"/>
      <c r="D177" s="100">
        <f t="shared" si="43"/>
        <v>0.40500000000000003</v>
      </c>
      <c r="E177" s="86">
        <f>+[1]TETCO_TRANSCO!E177</f>
        <v>0.38500000000000001</v>
      </c>
      <c r="F177" s="84">
        <f>+[1]TETCO_TRANSCO!F177</f>
        <v>0.02</v>
      </c>
      <c r="G177" s="81">
        <f t="shared" si="44"/>
        <v>0.44500000000000001</v>
      </c>
      <c r="H177" s="85">
        <f t="shared" si="45"/>
        <v>0.38500000000000001</v>
      </c>
      <c r="I177" s="86">
        <f t="shared" si="58"/>
        <v>0.06</v>
      </c>
      <c r="J177" s="100">
        <f t="shared" si="46"/>
        <v>0.40500000000000003</v>
      </c>
      <c r="K177" s="86">
        <f t="shared" si="61"/>
        <v>0.38500000000000001</v>
      </c>
      <c r="L177" s="84">
        <f t="shared" si="57"/>
        <v>0.02</v>
      </c>
      <c r="M177" s="81">
        <f t="shared" si="47"/>
        <v>0.44500000000000001</v>
      </c>
      <c r="N177" s="85">
        <f t="shared" si="55"/>
        <v>0.38500000000000001</v>
      </c>
      <c r="O177" s="86">
        <f t="shared" si="59"/>
        <v>0.06</v>
      </c>
      <c r="P177" s="86" t="s">
        <v>39</v>
      </c>
      <c r="Q177" s="84">
        <f t="shared" si="56"/>
        <v>0.04</v>
      </c>
      <c r="AA177">
        <f>[1]Tables!E$8</f>
        <v>-7.0000000000000007E-2</v>
      </c>
      <c r="AB177">
        <f>[1]Tables!F$8</f>
        <v>5.9700000000000003E-2</v>
      </c>
      <c r="AC177">
        <f>[1]Tables!G$8</f>
        <v>0.02</v>
      </c>
      <c r="AD177">
        <f>[1]Tables!H$8</f>
        <v>0.185</v>
      </c>
      <c r="AE177">
        <f>[1]Tables!I$8</f>
        <v>1.0999999999999999E-2</v>
      </c>
      <c r="AF177">
        <f t="shared" si="60"/>
        <v>-4.4443262788471799E-3</v>
      </c>
      <c r="AG177">
        <f t="shared" si="48"/>
        <v>0.216</v>
      </c>
      <c r="AI177">
        <f>[1]Tables!J$8</f>
        <v>0</v>
      </c>
      <c r="AJ177">
        <f>[1]Tables!K$8</f>
        <v>0</v>
      </c>
      <c r="AK177">
        <f>[1]Tables!L$8</f>
        <v>0</v>
      </c>
      <c r="AL177">
        <f t="shared" si="49"/>
        <v>0</v>
      </c>
      <c r="AM177">
        <f t="shared" si="50"/>
        <v>0</v>
      </c>
      <c r="AO177">
        <f>[1]Tables!M$8</f>
        <v>-7.0000000000000007E-2</v>
      </c>
      <c r="AP177">
        <f>[1]Tables!N$8</f>
        <v>6.6699999999999995E-2</v>
      </c>
      <c r="AQ177">
        <f>[1]Tables!O$8</f>
        <v>0.02</v>
      </c>
      <c r="AR177">
        <f>[1]Tables!P$8</f>
        <v>0.22</v>
      </c>
      <c r="AS177">
        <f>[1]Tables!Q$8</f>
        <v>1.0999999999999999E-2</v>
      </c>
      <c r="AT177">
        <f t="shared" si="51"/>
        <v>-5.0026786670952506E-3</v>
      </c>
      <c r="AU177">
        <f t="shared" si="52"/>
        <v>0.251</v>
      </c>
      <c r="AW177">
        <f>[1]Tables!R$8</f>
        <v>0</v>
      </c>
      <c r="AX177">
        <f>[1]Tables!S$8</f>
        <v>0</v>
      </c>
      <c r="AY177">
        <f>[1]Tables!T$8</f>
        <v>0</v>
      </c>
      <c r="AZ177">
        <f t="shared" si="53"/>
        <v>0</v>
      </c>
      <c r="BA177">
        <f t="shared" si="54"/>
        <v>0</v>
      </c>
    </row>
    <row r="178" spans="1:53" x14ac:dyDescent="0.2">
      <c r="A178" s="80">
        <v>41821</v>
      </c>
      <c r="B178" s="81">
        <f>+[1]Listen!C174</f>
        <v>0</v>
      </c>
      <c r="C178" s="10"/>
      <c r="D178" s="100">
        <f t="shared" si="43"/>
        <v>0.41750000000000004</v>
      </c>
      <c r="E178" s="86">
        <f>+[1]TETCO_TRANSCO!E178</f>
        <v>0.39750000000000002</v>
      </c>
      <c r="F178" s="84">
        <f>+[1]TETCO_TRANSCO!F178</f>
        <v>0.02</v>
      </c>
      <c r="G178" s="81">
        <f t="shared" si="44"/>
        <v>0.46750000000000003</v>
      </c>
      <c r="H178" s="85">
        <f t="shared" si="45"/>
        <v>0.39750000000000002</v>
      </c>
      <c r="I178" s="86">
        <f t="shared" si="58"/>
        <v>7.0000000000000007E-2</v>
      </c>
      <c r="J178" s="100">
        <f t="shared" si="46"/>
        <v>0.41750000000000004</v>
      </c>
      <c r="K178" s="86">
        <f t="shared" si="61"/>
        <v>0.39750000000000002</v>
      </c>
      <c r="L178" s="84">
        <f t="shared" si="57"/>
        <v>0.02</v>
      </c>
      <c r="M178" s="81">
        <f t="shared" si="47"/>
        <v>0.46750000000000003</v>
      </c>
      <c r="N178" s="85">
        <f t="shared" si="55"/>
        <v>0.39750000000000002</v>
      </c>
      <c r="O178" s="86">
        <f t="shared" si="59"/>
        <v>7.0000000000000007E-2</v>
      </c>
      <c r="P178" s="86" t="s">
        <v>39</v>
      </c>
      <c r="Q178" s="84">
        <f t="shared" si="56"/>
        <v>0.05</v>
      </c>
      <c r="AA178">
        <f>[1]Tables!E$9</f>
        <v>-7.0000000000000007E-2</v>
      </c>
      <c r="AB178">
        <f>[1]Tables!F$9</f>
        <v>5.9700000000000003E-2</v>
      </c>
      <c r="AC178">
        <f>[1]Tables!G$9</f>
        <v>0.02</v>
      </c>
      <c r="AD178">
        <f>[1]Tables!H$9</f>
        <v>0.185</v>
      </c>
      <c r="AE178">
        <f>[1]Tables!I$9</f>
        <v>1.0999999999999999E-2</v>
      </c>
      <c r="AF178">
        <f t="shared" si="60"/>
        <v>-4.4443262788471799E-3</v>
      </c>
      <c r="AG178">
        <f t="shared" si="48"/>
        <v>0.216</v>
      </c>
      <c r="AI178">
        <f>[1]Tables!J$9</f>
        <v>0</v>
      </c>
      <c r="AJ178">
        <f>[1]Tables!K$9</f>
        <v>0</v>
      </c>
      <c r="AK178">
        <f>[1]Tables!L$9</f>
        <v>0</v>
      </c>
      <c r="AL178">
        <f t="shared" si="49"/>
        <v>0</v>
      </c>
      <c r="AM178">
        <f t="shared" si="50"/>
        <v>0</v>
      </c>
      <c r="AO178">
        <f>[1]Tables!M$9</f>
        <v>-7.0000000000000007E-2</v>
      </c>
      <c r="AP178">
        <f>[1]Tables!N$9</f>
        <v>6.6699999999999995E-2</v>
      </c>
      <c r="AQ178">
        <f>[1]Tables!O$9</f>
        <v>0.02</v>
      </c>
      <c r="AR178">
        <f>[1]Tables!P$9</f>
        <v>0.22</v>
      </c>
      <c r="AS178">
        <f>[1]Tables!Q$9</f>
        <v>1.0999999999999999E-2</v>
      </c>
      <c r="AT178">
        <f t="shared" si="51"/>
        <v>-5.0026786670952506E-3</v>
      </c>
      <c r="AU178">
        <f t="shared" si="52"/>
        <v>0.251</v>
      </c>
      <c r="AW178">
        <f>[1]Tables!R$9</f>
        <v>0</v>
      </c>
      <c r="AX178">
        <f>[1]Tables!S$9</f>
        <v>0</v>
      </c>
      <c r="AY178">
        <f>[1]Tables!T$9</f>
        <v>0</v>
      </c>
      <c r="AZ178">
        <f t="shared" si="53"/>
        <v>0</v>
      </c>
      <c r="BA178">
        <f t="shared" si="54"/>
        <v>0</v>
      </c>
    </row>
    <row r="179" spans="1:53" x14ac:dyDescent="0.2">
      <c r="A179" s="80">
        <v>41852</v>
      </c>
      <c r="B179" s="81">
        <f>+[1]Listen!C175</f>
        <v>0</v>
      </c>
      <c r="C179" s="10"/>
      <c r="D179" s="100">
        <f t="shared" si="43"/>
        <v>0.42000000000000004</v>
      </c>
      <c r="E179" s="86">
        <f>+[1]TETCO_TRANSCO!E179</f>
        <v>0.4</v>
      </c>
      <c r="F179" s="84">
        <f>+[1]TETCO_TRANSCO!F179</f>
        <v>0.02</v>
      </c>
      <c r="G179" s="81">
        <f t="shared" si="44"/>
        <v>0.47000000000000003</v>
      </c>
      <c r="H179" s="85">
        <f t="shared" si="45"/>
        <v>0.4</v>
      </c>
      <c r="I179" s="86">
        <f t="shared" si="58"/>
        <v>7.0000000000000007E-2</v>
      </c>
      <c r="J179" s="100">
        <f t="shared" si="46"/>
        <v>0.42000000000000004</v>
      </c>
      <c r="K179" s="86">
        <f t="shared" si="61"/>
        <v>0.4</v>
      </c>
      <c r="L179" s="84">
        <f t="shared" si="57"/>
        <v>0.02</v>
      </c>
      <c r="M179" s="81">
        <f t="shared" si="47"/>
        <v>0.47000000000000003</v>
      </c>
      <c r="N179" s="85">
        <f t="shared" si="55"/>
        <v>0.4</v>
      </c>
      <c r="O179" s="86">
        <f t="shared" si="59"/>
        <v>7.0000000000000007E-2</v>
      </c>
      <c r="P179" s="86" t="s">
        <v>39</v>
      </c>
      <c r="Q179" s="84">
        <f t="shared" si="56"/>
        <v>0.05</v>
      </c>
      <c r="AA179">
        <f>[1]Tables!E$10</f>
        <v>-7.0000000000000007E-2</v>
      </c>
      <c r="AB179">
        <f>[1]Tables!F$10</f>
        <v>5.9700000000000003E-2</v>
      </c>
      <c r="AC179">
        <f>[1]Tables!G$10</f>
        <v>0.02</v>
      </c>
      <c r="AD179">
        <f>[1]Tables!H$10</f>
        <v>0.185</v>
      </c>
      <c r="AE179">
        <f>[1]Tables!I$10</f>
        <v>1.0999999999999999E-2</v>
      </c>
      <c r="AF179">
        <f t="shared" si="60"/>
        <v>-4.4443262788471799E-3</v>
      </c>
      <c r="AG179">
        <f t="shared" si="48"/>
        <v>0.216</v>
      </c>
      <c r="AI179">
        <f>[1]Tables!J$10</f>
        <v>0</v>
      </c>
      <c r="AJ179">
        <f>[1]Tables!K$10</f>
        <v>0</v>
      </c>
      <c r="AK179">
        <f>[1]Tables!L$10</f>
        <v>0</v>
      </c>
      <c r="AL179">
        <f t="shared" si="49"/>
        <v>0</v>
      </c>
      <c r="AM179">
        <f t="shared" si="50"/>
        <v>0</v>
      </c>
      <c r="AO179">
        <f>[1]Tables!M$10</f>
        <v>-7.0000000000000007E-2</v>
      </c>
      <c r="AP179">
        <f>[1]Tables!N$10</f>
        <v>6.6699999999999995E-2</v>
      </c>
      <c r="AQ179">
        <f>[1]Tables!O$10</f>
        <v>0.02</v>
      </c>
      <c r="AR179">
        <f>[1]Tables!P$10</f>
        <v>0.22</v>
      </c>
      <c r="AS179">
        <f>[1]Tables!Q$10</f>
        <v>1.0999999999999999E-2</v>
      </c>
      <c r="AT179">
        <f t="shared" si="51"/>
        <v>-5.0026786670952506E-3</v>
      </c>
      <c r="AU179">
        <f t="shared" si="52"/>
        <v>0.251</v>
      </c>
      <c r="AW179">
        <f>[1]Tables!R$10</f>
        <v>0</v>
      </c>
      <c r="AX179">
        <f>[1]Tables!S$10</f>
        <v>0</v>
      </c>
      <c r="AY179">
        <f>[1]Tables!T$10</f>
        <v>0</v>
      </c>
      <c r="AZ179">
        <f t="shared" si="53"/>
        <v>0</v>
      </c>
      <c r="BA179">
        <f t="shared" si="54"/>
        <v>0</v>
      </c>
    </row>
    <row r="180" spans="1:53" x14ac:dyDescent="0.2">
      <c r="A180" s="80">
        <v>41883</v>
      </c>
      <c r="B180" s="81">
        <f>+[1]Listen!C176</f>
        <v>0</v>
      </c>
      <c r="C180" s="10"/>
      <c r="D180" s="100">
        <f t="shared" si="43"/>
        <v>0.41750000000000004</v>
      </c>
      <c r="E180" s="86">
        <f>+[1]TETCO_TRANSCO!E180</f>
        <v>0.39750000000000002</v>
      </c>
      <c r="F180" s="84">
        <f>+[1]TETCO_TRANSCO!F180</f>
        <v>0.02</v>
      </c>
      <c r="G180" s="81">
        <f t="shared" si="44"/>
        <v>0.44750000000000001</v>
      </c>
      <c r="H180" s="85">
        <f t="shared" si="45"/>
        <v>0.39750000000000002</v>
      </c>
      <c r="I180" s="86">
        <f t="shared" si="58"/>
        <v>0.05</v>
      </c>
      <c r="J180" s="100">
        <f t="shared" si="46"/>
        <v>0.41750000000000004</v>
      </c>
      <c r="K180" s="86">
        <f t="shared" si="61"/>
        <v>0.39750000000000002</v>
      </c>
      <c r="L180" s="84">
        <f t="shared" si="57"/>
        <v>0.02</v>
      </c>
      <c r="M180" s="81">
        <f t="shared" si="47"/>
        <v>0.44750000000000001</v>
      </c>
      <c r="N180" s="85">
        <f t="shared" si="55"/>
        <v>0.39750000000000002</v>
      </c>
      <c r="O180" s="86">
        <f t="shared" si="59"/>
        <v>0.05</v>
      </c>
      <c r="P180" s="86" t="s">
        <v>39</v>
      </c>
      <c r="Q180" s="84">
        <f t="shared" si="56"/>
        <v>0.03</v>
      </c>
      <c r="AA180">
        <f>[1]Tables!E$11</f>
        <v>-7.0000000000000007E-2</v>
      </c>
      <c r="AB180">
        <f>[1]Tables!F$11</f>
        <v>5.9700000000000003E-2</v>
      </c>
      <c r="AC180">
        <f>[1]Tables!G$11</f>
        <v>0.02</v>
      </c>
      <c r="AD180">
        <f>[1]Tables!H$11</f>
        <v>0.185</v>
      </c>
      <c r="AE180">
        <f>[1]Tables!I$11</f>
        <v>1.0999999999999999E-2</v>
      </c>
      <c r="AF180">
        <f t="shared" si="60"/>
        <v>-4.4443262788471799E-3</v>
      </c>
      <c r="AG180">
        <f t="shared" si="48"/>
        <v>0.216</v>
      </c>
      <c r="AI180">
        <f>[1]Tables!J$11</f>
        <v>0</v>
      </c>
      <c r="AJ180">
        <f>[1]Tables!K$11</f>
        <v>0</v>
      </c>
      <c r="AK180">
        <f>[1]Tables!L$11</f>
        <v>0</v>
      </c>
      <c r="AL180">
        <f t="shared" si="49"/>
        <v>0</v>
      </c>
      <c r="AM180">
        <f t="shared" si="50"/>
        <v>0</v>
      </c>
      <c r="AO180">
        <f>[1]Tables!M$11</f>
        <v>-7.0000000000000007E-2</v>
      </c>
      <c r="AP180">
        <f>[1]Tables!N$11</f>
        <v>6.6699999999999995E-2</v>
      </c>
      <c r="AQ180">
        <f>[1]Tables!O$11</f>
        <v>0.02</v>
      </c>
      <c r="AR180">
        <f>[1]Tables!P$11</f>
        <v>0.22</v>
      </c>
      <c r="AS180">
        <f>[1]Tables!Q$11</f>
        <v>1.0999999999999999E-2</v>
      </c>
      <c r="AT180">
        <f t="shared" si="51"/>
        <v>-5.0026786670952506E-3</v>
      </c>
      <c r="AU180">
        <f t="shared" si="52"/>
        <v>0.251</v>
      </c>
      <c r="AW180">
        <f>[1]Tables!R$11</f>
        <v>0</v>
      </c>
      <c r="AX180">
        <f>[1]Tables!S$11</f>
        <v>0</v>
      </c>
      <c r="AY180">
        <f>[1]Tables!T$11</f>
        <v>0</v>
      </c>
      <c r="AZ180">
        <f t="shared" si="53"/>
        <v>0</v>
      </c>
      <c r="BA180">
        <f t="shared" si="54"/>
        <v>0</v>
      </c>
    </row>
    <row r="181" spans="1:53" x14ac:dyDescent="0.2">
      <c r="A181" s="80">
        <v>41913</v>
      </c>
      <c r="B181" s="81">
        <f>+[1]Listen!C177</f>
        <v>0</v>
      </c>
      <c r="C181" s="10"/>
      <c r="D181" s="100">
        <f t="shared" si="43"/>
        <v>0.42000000000000004</v>
      </c>
      <c r="E181" s="86">
        <f>+[1]TETCO_TRANSCO!E181</f>
        <v>0.4</v>
      </c>
      <c r="F181" s="84">
        <f>+[1]TETCO_TRANSCO!F181</f>
        <v>0.02</v>
      </c>
      <c r="G181" s="81">
        <f t="shared" si="44"/>
        <v>0.45</v>
      </c>
      <c r="H181" s="85">
        <f t="shared" si="45"/>
        <v>0.4</v>
      </c>
      <c r="I181" s="86">
        <f t="shared" si="58"/>
        <v>0.05</v>
      </c>
      <c r="J181" s="100">
        <f t="shared" si="46"/>
        <v>0.42000000000000004</v>
      </c>
      <c r="K181" s="86">
        <f t="shared" si="61"/>
        <v>0.4</v>
      </c>
      <c r="L181" s="84">
        <f t="shared" si="57"/>
        <v>0.02</v>
      </c>
      <c r="M181" s="81">
        <f t="shared" si="47"/>
        <v>0.45</v>
      </c>
      <c r="N181" s="85">
        <f t="shared" si="55"/>
        <v>0.4</v>
      </c>
      <c r="O181" s="86">
        <f t="shared" si="59"/>
        <v>0.05</v>
      </c>
      <c r="P181" s="86" t="s">
        <v>39</v>
      </c>
      <c r="Q181" s="84">
        <f t="shared" si="56"/>
        <v>0.03</v>
      </c>
      <c r="AA181">
        <f>[1]Tables!E$12</f>
        <v>-7.0000000000000007E-2</v>
      </c>
      <c r="AB181">
        <f>[1]Tables!F$12</f>
        <v>5.9700000000000003E-2</v>
      </c>
      <c r="AC181">
        <f>[1]Tables!G$12</f>
        <v>0.04</v>
      </c>
      <c r="AD181">
        <f>[1]Tables!H$12</f>
        <v>0.185</v>
      </c>
      <c r="AE181">
        <f>[1]Tables!I$12</f>
        <v>1.0999999999999999E-2</v>
      </c>
      <c r="AF181">
        <f t="shared" si="60"/>
        <v>-4.4443262788471799E-3</v>
      </c>
      <c r="AG181">
        <f t="shared" si="48"/>
        <v>0.23600000000000002</v>
      </c>
      <c r="AI181">
        <f>[1]Tables!J$12</f>
        <v>0</v>
      </c>
      <c r="AJ181">
        <f>[1]Tables!K$12</f>
        <v>0</v>
      </c>
      <c r="AK181">
        <f>[1]Tables!L$12</f>
        <v>0</v>
      </c>
      <c r="AL181">
        <f t="shared" si="49"/>
        <v>0</v>
      </c>
      <c r="AM181">
        <f t="shared" si="50"/>
        <v>0</v>
      </c>
      <c r="AO181">
        <f>[1]Tables!M$12</f>
        <v>-7.0000000000000007E-2</v>
      </c>
      <c r="AP181">
        <f>[1]Tables!N$12</f>
        <v>6.6699999999999995E-2</v>
      </c>
      <c r="AQ181">
        <f>[1]Tables!O$12</f>
        <v>0.04</v>
      </c>
      <c r="AR181">
        <f>[1]Tables!P$12</f>
        <v>0.22</v>
      </c>
      <c r="AS181">
        <f>[1]Tables!Q$12</f>
        <v>1.0999999999999999E-2</v>
      </c>
      <c r="AT181">
        <f t="shared" si="51"/>
        <v>-5.0026786670952506E-3</v>
      </c>
      <c r="AU181">
        <f t="shared" si="52"/>
        <v>0.27100000000000002</v>
      </c>
      <c r="AW181">
        <f>[1]Tables!R$12</f>
        <v>0</v>
      </c>
      <c r="AX181">
        <f>[1]Tables!S$12</f>
        <v>0</v>
      </c>
      <c r="AY181">
        <f>[1]Tables!T$12</f>
        <v>0</v>
      </c>
      <c r="AZ181">
        <f t="shared" si="53"/>
        <v>0</v>
      </c>
      <c r="BA181">
        <f t="shared" si="54"/>
        <v>0</v>
      </c>
    </row>
    <row r="182" spans="1:53" x14ac:dyDescent="0.2">
      <c r="A182" s="80">
        <v>41944</v>
      </c>
      <c r="B182" s="81">
        <f>+[1]Listen!C178</f>
        <v>0</v>
      </c>
      <c r="C182" s="10"/>
      <c r="D182" s="101">
        <f t="shared" si="43"/>
        <v>0.60500000000000009</v>
      </c>
      <c r="E182" s="83">
        <f>+[1]TETCO_TRANSCO!E182</f>
        <v>0.55500000000000005</v>
      </c>
      <c r="F182" s="88">
        <f>+[1]TETCO_TRANSCO!F182</f>
        <v>0.05</v>
      </c>
      <c r="G182" s="102">
        <f t="shared" si="44"/>
        <v>0.69500000000000006</v>
      </c>
      <c r="H182" s="82">
        <f t="shared" si="45"/>
        <v>0.55500000000000005</v>
      </c>
      <c r="I182" s="83">
        <f t="shared" si="58"/>
        <v>0.14000000000000001</v>
      </c>
      <c r="J182" s="101">
        <f t="shared" si="46"/>
        <v>0.60500000000000009</v>
      </c>
      <c r="K182" s="83">
        <f t="shared" si="61"/>
        <v>0.55500000000000005</v>
      </c>
      <c r="L182" s="88">
        <f t="shared" si="57"/>
        <v>0.05</v>
      </c>
      <c r="M182" s="102">
        <f t="shared" si="47"/>
        <v>0.69500000000000006</v>
      </c>
      <c r="N182" s="82">
        <f t="shared" si="55"/>
        <v>0.55500000000000005</v>
      </c>
      <c r="O182" s="83">
        <f t="shared" si="59"/>
        <v>0.14000000000000001</v>
      </c>
      <c r="P182" s="83" t="s">
        <v>39</v>
      </c>
      <c r="Q182" s="88">
        <f t="shared" si="56"/>
        <v>0.09</v>
      </c>
      <c r="AA182">
        <f>[1]Tables!E$13</f>
        <v>-7.0000000000000007E-2</v>
      </c>
      <c r="AB182">
        <f>[1]Tables!F$13</f>
        <v>6.9900000000000004E-2</v>
      </c>
      <c r="AC182">
        <f>[1]Tables!G$13</f>
        <v>0.41</v>
      </c>
      <c r="AD182">
        <f>[1]Tables!H$13</f>
        <v>0.185</v>
      </c>
      <c r="AE182">
        <f>[1]Tables!I$13</f>
        <v>1.0999999999999999E-2</v>
      </c>
      <c r="AF182">
        <f t="shared" si="60"/>
        <v>-5.2607246532630908E-3</v>
      </c>
      <c r="AG182">
        <f t="shared" si="48"/>
        <v>0.60599999999999998</v>
      </c>
      <c r="AI182">
        <f>[1]Tables!J$13</f>
        <v>1.2800000000000001E-2</v>
      </c>
      <c r="AJ182">
        <f>[1]Tables!K$13</f>
        <v>0.18479999999999999</v>
      </c>
      <c r="AK182">
        <f>[1]Tables!L$13</f>
        <v>0</v>
      </c>
      <c r="AL182">
        <f t="shared" si="49"/>
        <v>6.4829821717990455E-4</v>
      </c>
      <c r="AM182">
        <f t="shared" si="50"/>
        <v>0.18479999999999999</v>
      </c>
      <c r="AO182">
        <f>[1]Tables!M$13</f>
        <v>-0.05</v>
      </c>
      <c r="AP182">
        <f>[1]Tables!N$13</f>
        <v>7.8200000000000006E-2</v>
      </c>
      <c r="AQ182">
        <f>[1]Tables!O$13</f>
        <v>0.51</v>
      </c>
      <c r="AR182">
        <f>[1]Tables!P$13</f>
        <v>0.22</v>
      </c>
      <c r="AS182">
        <f>[1]Tables!Q$13</f>
        <v>1.0999999999999999E-2</v>
      </c>
      <c r="AT182">
        <f t="shared" si="51"/>
        <v>-4.2417010197439847E-3</v>
      </c>
      <c r="AU182">
        <f t="shared" si="52"/>
        <v>0.74099999999999999</v>
      </c>
      <c r="AW182">
        <f>[1]Tables!R$13</f>
        <v>8.8999999999999999E-3</v>
      </c>
      <c r="AX182">
        <f>[1]Tables!S$13</f>
        <v>0.21759999999999999</v>
      </c>
      <c r="AY182">
        <f>[1]Tables!T$13</f>
        <v>0</v>
      </c>
      <c r="AZ182">
        <f t="shared" si="53"/>
        <v>0</v>
      </c>
      <c r="BA182">
        <f t="shared" si="54"/>
        <v>0.21759999999999999</v>
      </c>
    </row>
    <row r="183" spans="1:53" x14ac:dyDescent="0.2">
      <c r="A183" s="80">
        <v>41974</v>
      </c>
      <c r="B183" s="81">
        <f>+[1]Listen!C179</f>
        <v>0</v>
      </c>
      <c r="C183" s="10"/>
      <c r="D183" s="100">
        <f t="shared" si="43"/>
        <v>0.96000000000000008</v>
      </c>
      <c r="E183" s="86">
        <f>+[1]TETCO_TRANSCO!E183</f>
        <v>0.91</v>
      </c>
      <c r="F183" s="84">
        <f>+[1]TETCO_TRANSCO!F183</f>
        <v>0.05</v>
      </c>
      <c r="G183" s="81">
        <f t="shared" si="44"/>
        <v>1.2</v>
      </c>
      <c r="H183" s="85">
        <f t="shared" si="45"/>
        <v>0.91</v>
      </c>
      <c r="I183" s="86">
        <f t="shared" si="58"/>
        <v>0.28999999999999998</v>
      </c>
      <c r="J183" s="100">
        <f t="shared" si="46"/>
        <v>0.96000000000000008</v>
      </c>
      <c r="K183" s="86">
        <f t="shared" si="61"/>
        <v>0.91</v>
      </c>
      <c r="L183" s="84">
        <f t="shared" si="57"/>
        <v>0.05</v>
      </c>
      <c r="M183" s="81">
        <f t="shared" si="47"/>
        <v>1.2</v>
      </c>
      <c r="N183" s="85">
        <f t="shared" si="55"/>
        <v>0.91</v>
      </c>
      <c r="O183" s="86">
        <f t="shared" si="59"/>
        <v>0.28999999999999998</v>
      </c>
      <c r="P183" s="86" t="s">
        <v>39</v>
      </c>
      <c r="Q183" s="84">
        <f t="shared" si="56"/>
        <v>0.24</v>
      </c>
      <c r="AA183">
        <f>[1]Tables!E$14</f>
        <v>-0.05</v>
      </c>
      <c r="AB183">
        <f>[1]Tables!F$14</f>
        <v>6.9900000000000004E-2</v>
      </c>
      <c r="AC183">
        <f>[1]Tables!G$14</f>
        <v>0.41</v>
      </c>
      <c r="AD183">
        <f>[1]Tables!H$14</f>
        <v>0.185</v>
      </c>
      <c r="AE183">
        <f>[1]Tables!I$14</f>
        <v>1.0999999999999999E-2</v>
      </c>
      <c r="AF183">
        <f t="shared" si="60"/>
        <v>-3.7576604666164914E-3</v>
      </c>
      <c r="AG183">
        <f t="shared" si="48"/>
        <v>0.60599999999999998</v>
      </c>
      <c r="AI183">
        <f>[1]Tables!J$14</f>
        <v>1.2800000000000001E-2</v>
      </c>
      <c r="AJ183">
        <f>[1]Tables!K$14</f>
        <v>0.18479999999999999</v>
      </c>
      <c r="AK183">
        <f>[1]Tables!L$14</f>
        <v>0</v>
      </c>
      <c r="AL183">
        <f t="shared" si="49"/>
        <v>6.4829821717990455E-4</v>
      </c>
      <c r="AM183">
        <f t="shared" si="50"/>
        <v>0.18479999999999999</v>
      </c>
      <c r="AO183">
        <f>[1]Tables!M$14</f>
        <v>-0.05</v>
      </c>
      <c r="AP183">
        <f>[1]Tables!N$14</f>
        <v>7.8200000000000006E-2</v>
      </c>
      <c r="AQ183">
        <f>[1]Tables!O$14</f>
        <v>0.51</v>
      </c>
      <c r="AR183">
        <f>[1]Tables!P$14</f>
        <v>0.22</v>
      </c>
      <c r="AS183">
        <f>[1]Tables!Q$14</f>
        <v>1.0999999999999999E-2</v>
      </c>
      <c r="AT183">
        <f t="shared" si="51"/>
        <v>-4.2417010197439847E-3</v>
      </c>
      <c r="AU183">
        <f t="shared" si="52"/>
        <v>0.74099999999999999</v>
      </c>
      <c r="AW183">
        <f>[1]Tables!R$14</f>
        <v>8.8999999999999999E-3</v>
      </c>
      <c r="AX183">
        <f>[1]Tables!S$14</f>
        <v>0.21759999999999999</v>
      </c>
      <c r="AY183">
        <f>[1]Tables!T$14</f>
        <v>0</v>
      </c>
      <c r="AZ183">
        <f t="shared" si="53"/>
        <v>0</v>
      </c>
      <c r="BA183">
        <f t="shared" si="54"/>
        <v>0.21759999999999999</v>
      </c>
    </row>
    <row r="184" spans="1:53" x14ac:dyDescent="0.2">
      <c r="A184" s="80">
        <v>42005</v>
      </c>
      <c r="B184" s="81">
        <f>+[1]Listen!C180</f>
        <v>0</v>
      </c>
      <c r="C184" s="10"/>
      <c r="D184" s="100">
        <f t="shared" si="43"/>
        <v>1.2649999999999999</v>
      </c>
      <c r="E184" s="86">
        <f>+[1]TETCO_TRANSCO!E184</f>
        <v>1.2149999999999999</v>
      </c>
      <c r="F184" s="84">
        <f>+[1]TETCO_TRANSCO!F184</f>
        <v>0.05</v>
      </c>
      <c r="G184" s="81">
        <f t="shared" si="44"/>
        <v>1.5349999999999999</v>
      </c>
      <c r="H184" s="85">
        <f t="shared" si="45"/>
        <v>1.2149999999999999</v>
      </c>
      <c r="I184" s="86">
        <f t="shared" si="58"/>
        <v>0.32</v>
      </c>
      <c r="J184" s="100">
        <f t="shared" si="46"/>
        <v>1.2649999999999999</v>
      </c>
      <c r="K184" s="86">
        <f t="shared" si="61"/>
        <v>1.2149999999999999</v>
      </c>
      <c r="L184" s="84">
        <f t="shared" si="57"/>
        <v>0.05</v>
      </c>
      <c r="M184" s="81">
        <f t="shared" si="47"/>
        <v>1.5349999999999999</v>
      </c>
      <c r="N184" s="85">
        <f t="shared" si="55"/>
        <v>1.2149999999999999</v>
      </c>
      <c r="O184" s="86">
        <f t="shared" si="59"/>
        <v>0.32</v>
      </c>
      <c r="P184" s="86" t="s">
        <v>39</v>
      </c>
      <c r="Q184" s="84">
        <f t="shared" si="56"/>
        <v>0.27</v>
      </c>
      <c r="AA184">
        <f>[1]Tables!E$3</f>
        <v>-0.05</v>
      </c>
      <c r="AB184">
        <f>[1]Tables!F$3</f>
        <v>6.9900000000000004E-2</v>
      </c>
      <c r="AC184">
        <f>[1]Tables!G$3</f>
        <v>0.41</v>
      </c>
      <c r="AD184">
        <f>[1]Tables!H$3</f>
        <v>0.185</v>
      </c>
      <c r="AE184">
        <f>[1]Tables!I$3</f>
        <v>1.0999999999999999E-2</v>
      </c>
      <c r="AF184">
        <f t="shared" si="60"/>
        <v>-3.7576604666164914E-3</v>
      </c>
      <c r="AG184">
        <f t="shared" si="48"/>
        <v>0.60599999999999998</v>
      </c>
      <c r="AI184">
        <f>[1]Tables!J$3</f>
        <v>1.2800000000000001E-2</v>
      </c>
      <c r="AJ184">
        <f>[1]Tables!K$3</f>
        <v>0.18479999999999999</v>
      </c>
      <c r="AK184">
        <f>[1]Tables!L$3</f>
        <v>0</v>
      </c>
      <c r="AL184">
        <f t="shared" si="49"/>
        <v>6.4829821717990455E-4</v>
      </c>
      <c r="AM184">
        <f t="shared" si="50"/>
        <v>0.18479999999999999</v>
      </c>
      <c r="AO184">
        <f>[1]Tables!M$3</f>
        <v>-0.05</v>
      </c>
      <c r="AP184">
        <f>[1]Tables!N$3</f>
        <v>7.8200000000000006E-2</v>
      </c>
      <c r="AQ184">
        <f>[1]Tables!O$3</f>
        <v>0.51</v>
      </c>
      <c r="AR184">
        <f>[1]Tables!P$3</f>
        <v>0.22</v>
      </c>
      <c r="AS184">
        <f>[1]Tables!Q$3</f>
        <v>1.0999999999999999E-2</v>
      </c>
      <c r="AT184">
        <f t="shared" si="51"/>
        <v>-4.2417010197439847E-3</v>
      </c>
      <c r="AU184">
        <f t="shared" si="52"/>
        <v>0.74099999999999999</v>
      </c>
      <c r="AW184">
        <f>[1]Tables!R$3</f>
        <v>8.8999999999999999E-3</v>
      </c>
      <c r="AX184">
        <f>[1]Tables!S$3</f>
        <v>0.21759999999999999</v>
      </c>
      <c r="AY184">
        <f>[1]Tables!T$3</f>
        <v>0</v>
      </c>
      <c r="AZ184">
        <f t="shared" si="53"/>
        <v>0</v>
      </c>
      <c r="BA184">
        <f t="shared" si="54"/>
        <v>0.21759999999999999</v>
      </c>
    </row>
    <row r="185" spans="1:53" x14ac:dyDescent="0.2">
      <c r="A185" s="80">
        <v>42036</v>
      </c>
      <c r="B185" s="81">
        <f>+[1]Listen!C181</f>
        <v>0</v>
      </c>
      <c r="C185" s="10"/>
      <c r="D185" s="100">
        <f t="shared" si="43"/>
        <v>1.2649999999999999</v>
      </c>
      <c r="E185" s="86">
        <f>+[1]TETCO_TRANSCO!E185</f>
        <v>1.2149999999999999</v>
      </c>
      <c r="F185" s="84">
        <f>+[1]TETCO_TRANSCO!F185</f>
        <v>0.05</v>
      </c>
      <c r="G185" s="81">
        <f t="shared" si="44"/>
        <v>1.5349999999999999</v>
      </c>
      <c r="H185" s="85">
        <f t="shared" si="45"/>
        <v>1.2149999999999999</v>
      </c>
      <c r="I185" s="86">
        <f t="shared" si="58"/>
        <v>0.32</v>
      </c>
      <c r="J185" s="100">
        <f t="shared" si="46"/>
        <v>1.2649999999999999</v>
      </c>
      <c r="K185" s="86">
        <f t="shared" si="61"/>
        <v>1.2149999999999999</v>
      </c>
      <c r="L185" s="84">
        <f t="shared" si="57"/>
        <v>0.05</v>
      </c>
      <c r="M185" s="81">
        <f t="shared" si="47"/>
        <v>1.5349999999999999</v>
      </c>
      <c r="N185" s="85">
        <f t="shared" si="55"/>
        <v>1.2149999999999999</v>
      </c>
      <c r="O185" s="86">
        <f t="shared" si="59"/>
        <v>0.32</v>
      </c>
      <c r="P185" s="86" t="s">
        <v>39</v>
      </c>
      <c r="Q185" s="84">
        <f t="shared" si="56"/>
        <v>0.27</v>
      </c>
      <c r="AA185">
        <f>[1]Tables!E$4</f>
        <v>-0.05</v>
      </c>
      <c r="AB185">
        <f>[1]Tables!F$4</f>
        <v>6.9900000000000004E-2</v>
      </c>
      <c r="AC185">
        <f>[1]Tables!G$4</f>
        <v>0.41</v>
      </c>
      <c r="AD185">
        <f>[1]Tables!H$4</f>
        <v>0.185</v>
      </c>
      <c r="AE185">
        <f>[1]Tables!I$4</f>
        <v>1.0999999999999999E-2</v>
      </c>
      <c r="AF185">
        <f t="shared" si="60"/>
        <v>-3.7576604666164914E-3</v>
      </c>
      <c r="AG185">
        <f t="shared" si="48"/>
        <v>0.60599999999999998</v>
      </c>
      <c r="AI185">
        <f>[1]Tables!J$4</f>
        <v>1.2800000000000001E-2</v>
      </c>
      <c r="AJ185">
        <f>[1]Tables!K$4</f>
        <v>0.18479999999999999</v>
      </c>
      <c r="AK185">
        <f>[1]Tables!L$4</f>
        <v>0</v>
      </c>
      <c r="AL185">
        <f t="shared" si="49"/>
        <v>6.4829821717990455E-4</v>
      </c>
      <c r="AM185">
        <f t="shared" si="50"/>
        <v>0.18479999999999999</v>
      </c>
      <c r="AO185">
        <f>[1]Tables!M$4</f>
        <v>-0.05</v>
      </c>
      <c r="AP185">
        <f>[1]Tables!N$4</f>
        <v>7.8200000000000006E-2</v>
      </c>
      <c r="AQ185">
        <f>[1]Tables!O$4</f>
        <v>0.51</v>
      </c>
      <c r="AR185">
        <f>[1]Tables!P$4</f>
        <v>0.22</v>
      </c>
      <c r="AS185">
        <f>[1]Tables!Q$4</f>
        <v>1.0999999999999999E-2</v>
      </c>
      <c r="AT185">
        <f t="shared" si="51"/>
        <v>-4.2417010197439847E-3</v>
      </c>
      <c r="AU185">
        <f t="shared" si="52"/>
        <v>0.74099999999999999</v>
      </c>
      <c r="AW185">
        <f>[1]Tables!R$4</f>
        <v>8.8999999999999999E-3</v>
      </c>
      <c r="AX185">
        <f>[1]Tables!S$4</f>
        <v>0.21759999999999999</v>
      </c>
      <c r="AY185">
        <f>[1]Tables!T$4</f>
        <v>0</v>
      </c>
      <c r="AZ185">
        <f t="shared" si="53"/>
        <v>0</v>
      </c>
      <c r="BA185">
        <f t="shared" si="54"/>
        <v>0.21759999999999999</v>
      </c>
    </row>
    <row r="186" spans="1:53" x14ac:dyDescent="0.2">
      <c r="A186" s="80">
        <v>42064</v>
      </c>
      <c r="B186" s="81">
        <f>+[1]Listen!C182</f>
        <v>0</v>
      </c>
      <c r="C186" s="10"/>
      <c r="D186" s="100">
        <f t="shared" si="43"/>
        <v>0.70500000000000007</v>
      </c>
      <c r="E186" s="86">
        <f>+[1]TETCO_TRANSCO!E186</f>
        <v>0.65500000000000003</v>
      </c>
      <c r="F186" s="84">
        <f>+[1]TETCO_TRANSCO!F186</f>
        <v>0.05</v>
      </c>
      <c r="G186" s="81">
        <f t="shared" si="44"/>
        <v>0.80500000000000005</v>
      </c>
      <c r="H186" s="85">
        <f t="shared" si="45"/>
        <v>0.65500000000000003</v>
      </c>
      <c r="I186" s="86">
        <f t="shared" si="58"/>
        <v>0.15000000000000002</v>
      </c>
      <c r="J186" s="100">
        <f t="shared" si="46"/>
        <v>0.70500000000000007</v>
      </c>
      <c r="K186" s="86">
        <f t="shared" si="61"/>
        <v>0.65500000000000003</v>
      </c>
      <c r="L186" s="84">
        <f t="shared" si="57"/>
        <v>0.05</v>
      </c>
      <c r="M186" s="81">
        <f t="shared" si="47"/>
        <v>0.80500000000000005</v>
      </c>
      <c r="N186" s="85">
        <f t="shared" si="55"/>
        <v>0.65500000000000003</v>
      </c>
      <c r="O186" s="86">
        <f t="shared" si="59"/>
        <v>0.15000000000000002</v>
      </c>
      <c r="P186" s="86" t="s">
        <v>39</v>
      </c>
      <c r="Q186" s="84">
        <f t="shared" si="56"/>
        <v>0.1</v>
      </c>
      <c r="AA186">
        <f>[1]Tables!E$5</f>
        <v>-0.05</v>
      </c>
      <c r="AB186">
        <f>[1]Tables!F$5</f>
        <v>6.9900000000000004E-2</v>
      </c>
      <c r="AC186">
        <f>[1]Tables!G$5</f>
        <v>0.41</v>
      </c>
      <c r="AD186">
        <f>[1]Tables!H$5</f>
        <v>0.185</v>
      </c>
      <c r="AE186">
        <f>[1]Tables!I$5</f>
        <v>1.0999999999999999E-2</v>
      </c>
      <c r="AF186">
        <f t="shared" si="60"/>
        <v>-3.7576604666164914E-3</v>
      </c>
      <c r="AG186">
        <f t="shared" si="48"/>
        <v>0.60599999999999998</v>
      </c>
      <c r="AI186">
        <f>[1]Tables!J$5</f>
        <v>1.2800000000000001E-2</v>
      </c>
      <c r="AJ186">
        <f>[1]Tables!K$5</f>
        <v>0.18479999999999999</v>
      </c>
      <c r="AK186">
        <f>[1]Tables!L$5</f>
        <v>0</v>
      </c>
      <c r="AL186">
        <f t="shared" si="49"/>
        <v>6.4829821717990455E-4</v>
      </c>
      <c r="AM186">
        <f t="shared" si="50"/>
        <v>0.18479999999999999</v>
      </c>
      <c r="AO186">
        <f>[1]Tables!M$5</f>
        <v>-0.05</v>
      </c>
      <c r="AP186">
        <f>[1]Tables!N$5</f>
        <v>7.8200000000000006E-2</v>
      </c>
      <c r="AQ186">
        <f>[1]Tables!O$5</f>
        <v>0.51</v>
      </c>
      <c r="AR186">
        <f>[1]Tables!P$5</f>
        <v>0.22</v>
      </c>
      <c r="AS186">
        <f>[1]Tables!Q$5</f>
        <v>1.0999999999999999E-2</v>
      </c>
      <c r="AT186">
        <f t="shared" si="51"/>
        <v>-4.2417010197439847E-3</v>
      </c>
      <c r="AU186">
        <f t="shared" si="52"/>
        <v>0.74099999999999999</v>
      </c>
      <c r="AW186">
        <f>[1]Tables!R$5</f>
        <v>8.8999999999999999E-3</v>
      </c>
      <c r="AX186">
        <f>[1]Tables!S$5</f>
        <v>0.21759999999999999</v>
      </c>
      <c r="AY186">
        <f>[1]Tables!T$5</f>
        <v>0</v>
      </c>
      <c r="AZ186">
        <f t="shared" si="53"/>
        <v>0</v>
      </c>
      <c r="BA186">
        <f t="shared" si="54"/>
        <v>0.21759999999999999</v>
      </c>
    </row>
    <row r="187" spans="1:53" x14ac:dyDescent="0.2">
      <c r="A187" s="80">
        <v>42095</v>
      </c>
      <c r="B187" s="81">
        <f>+[1]Listen!C183</f>
        <v>0</v>
      </c>
      <c r="C187" s="10"/>
      <c r="D187" s="101">
        <f t="shared" si="43"/>
        <v>0.45500000000000002</v>
      </c>
      <c r="E187" s="83">
        <f>+[1]TETCO_TRANSCO!E187</f>
        <v>0.435</v>
      </c>
      <c r="F187" s="88">
        <f>+[1]TETCO_TRANSCO!F187</f>
        <v>0.02</v>
      </c>
      <c r="G187" s="102">
        <f t="shared" si="44"/>
        <v>0.48499999999999999</v>
      </c>
      <c r="H187" s="82">
        <f t="shared" si="45"/>
        <v>0.435</v>
      </c>
      <c r="I187" s="83">
        <f t="shared" si="58"/>
        <v>0.05</v>
      </c>
      <c r="J187" s="101">
        <f t="shared" si="46"/>
        <v>0.45500000000000002</v>
      </c>
      <c r="K187" s="83">
        <f t="shared" si="61"/>
        <v>0.435</v>
      </c>
      <c r="L187" s="88">
        <f t="shared" si="57"/>
        <v>0.02</v>
      </c>
      <c r="M187" s="102">
        <f t="shared" si="47"/>
        <v>0.48499999999999999</v>
      </c>
      <c r="N187" s="82">
        <f t="shared" si="55"/>
        <v>0.435</v>
      </c>
      <c r="O187" s="83">
        <f t="shared" si="59"/>
        <v>0.05</v>
      </c>
      <c r="P187" s="83" t="s">
        <v>39</v>
      </c>
      <c r="Q187" s="88">
        <f t="shared" si="56"/>
        <v>0.03</v>
      </c>
      <c r="AA187">
        <f>[1]Tables!E$6</f>
        <v>-7.0000000000000007E-2</v>
      </c>
      <c r="AB187">
        <f>[1]Tables!F$6</f>
        <v>5.9700000000000003E-2</v>
      </c>
      <c r="AC187">
        <f>[1]Tables!G$6</f>
        <v>0.04</v>
      </c>
      <c r="AD187">
        <f>[1]Tables!H$6</f>
        <v>0.185</v>
      </c>
      <c r="AE187">
        <f>[1]Tables!I$6</f>
        <v>1.0999999999999999E-2</v>
      </c>
      <c r="AF187">
        <f t="shared" si="60"/>
        <v>-4.4443262788471799E-3</v>
      </c>
      <c r="AG187">
        <f t="shared" si="48"/>
        <v>0.23600000000000002</v>
      </c>
      <c r="AI187">
        <f>[1]Tables!J$6</f>
        <v>0</v>
      </c>
      <c r="AJ187">
        <f>[1]Tables!K$6</f>
        <v>0</v>
      </c>
      <c r="AK187">
        <f>[1]Tables!L$6</f>
        <v>0</v>
      </c>
      <c r="AL187">
        <f t="shared" si="49"/>
        <v>0</v>
      </c>
      <c r="AM187">
        <f t="shared" si="50"/>
        <v>0</v>
      </c>
      <c r="AO187">
        <f>[1]Tables!M$6</f>
        <v>-7.0000000000000007E-2</v>
      </c>
      <c r="AP187">
        <f>[1]Tables!N$6</f>
        <v>6.6699999999999995E-2</v>
      </c>
      <c r="AQ187">
        <f>[1]Tables!O$6</f>
        <v>0.04</v>
      </c>
      <c r="AR187">
        <f>[1]Tables!P$6</f>
        <v>0.22</v>
      </c>
      <c r="AS187">
        <f>[1]Tables!Q$6</f>
        <v>1.0999999999999999E-2</v>
      </c>
      <c r="AT187">
        <f t="shared" si="51"/>
        <v>-5.0026786670952506E-3</v>
      </c>
      <c r="AU187">
        <f t="shared" si="52"/>
        <v>0.27100000000000002</v>
      </c>
      <c r="AW187">
        <f>[1]Tables!R$6</f>
        <v>0</v>
      </c>
      <c r="AX187">
        <f>[1]Tables!S$6</f>
        <v>0</v>
      </c>
      <c r="AY187">
        <f>[1]Tables!T$6</f>
        <v>0</v>
      </c>
      <c r="AZ187">
        <f t="shared" si="53"/>
        <v>0</v>
      </c>
      <c r="BA187">
        <f t="shared" si="54"/>
        <v>0</v>
      </c>
    </row>
    <row r="188" spans="1:53" x14ac:dyDescent="0.2">
      <c r="A188" s="80">
        <v>42125</v>
      </c>
      <c r="B188" s="81">
        <f>+[1]Listen!C184</f>
        <v>0</v>
      </c>
      <c r="C188" s="10"/>
      <c r="D188" s="100">
        <f t="shared" si="43"/>
        <v>0.40500000000000003</v>
      </c>
      <c r="E188" s="86">
        <f>+[1]TETCO_TRANSCO!E188</f>
        <v>0.38500000000000001</v>
      </c>
      <c r="F188" s="84">
        <f>+[1]TETCO_TRANSCO!F188</f>
        <v>0.02</v>
      </c>
      <c r="G188" s="81">
        <f t="shared" si="44"/>
        <v>0.435</v>
      </c>
      <c r="H188" s="85">
        <f t="shared" si="45"/>
        <v>0.38500000000000001</v>
      </c>
      <c r="I188" s="86">
        <f t="shared" si="58"/>
        <v>0.05</v>
      </c>
      <c r="J188" s="100">
        <f t="shared" si="46"/>
        <v>0.40500000000000003</v>
      </c>
      <c r="K188" s="86">
        <f t="shared" si="61"/>
        <v>0.38500000000000001</v>
      </c>
      <c r="L188" s="84">
        <f t="shared" si="57"/>
        <v>0.02</v>
      </c>
      <c r="M188" s="81">
        <f t="shared" si="47"/>
        <v>0.435</v>
      </c>
      <c r="N188" s="85">
        <f t="shared" si="55"/>
        <v>0.38500000000000001</v>
      </c>
      <c r="O188" s="86">
        <f t="shared" si="59"/>
        <v>0.05</v>
      </c>
      <c r="P188" s="86" t="s">
        <v>39</v>
      </c>
      <c r="Q188" s="84">
        <f t="shared" si="56"/>
        <v>0.03</v>
      </c>
      <c r="AA188">
        <f>[1]Tables!E$7</f>
        <v>-7.0000000000000007E-2</v>
      </c>
      <c r="AB188">
        <f>[1]Tables!F$7</f>
        <v>5.9700000000000003E-2</v>
      </c>
      <c r="AC188">
        <f>[1]Tables!G$7</f>
        <v>0.02</v>
      </c>
      <c r="AD188">
        <f>[1]Tables!H$7</f>
        <v>0.185</v>
      </c>
      <c r="AE188">
        <f>[1]Tables!I$7</f>
        <v>1.0999999999999999E-2</v>
      </c>
      <c r="AF188">
        <f t="shared" si="60"/>
        <v>-4.4443262788471799E-3</v>
      </c>
      <c r="AG188">
        <f t="shared" si="48"/>
        <v>0.216</v>
      </c>
      <c r="AI188">
        <f>[1]Tables!J$7</f>
        <v>0</v>
      </c>
      <c r="AJ188">
        <f>[1]Tables!K$7</f>
        <v>0</v>
      </c>
      <c r="AK188">
        <f>[1]Tables!L$7</f>
        <v>0</v>
      </c>
      <c r="AL188">
        <f t="shared" si="49"/>
        <v>0</v>
      </c>
      <c r="AM188">
        <f t="shared" si="50"/>
        <v>0</v>
      </c>
      <c r="AO188">
        <f>[1]Tables!M$7</f>
        <v>-7.0000000000000007E-2</v>
      </c>
      <c r="AP188">
        <f>[1]Tables!N$7</f>
        <v>6.6699999999999995E-2</v>
      </c>
      <c r="AQ188">
        <f>[1]Tables!O$7</f>
        <v>0.02</v>
      </c>
      <c r="AR188">
        <f>[1]Tables!P$7</f>
        <v>0.22</v>
      </c>
      <c r="AS188">
        <f>[1]Tables!Q$7</f>
        <v>1.0999999999999999E-2</v>
      </c>
      <c r="AT188">
        <f t="shared" si="51"/>
        <v>-5.0026786670952506E-3</v>
      </c>
      <c r="AU188">
        <f t="shared" si="52"/>
        <v>0.251</v>
      </c>
      <c r="AW188">
        <f>[1]Tables!R$7</f>
        <v>0</v>
      </c>
      <c r="AX188">
        <f>[1]Tables!S$7</f>
        <v>0</v>
      </c>
      <c r="AY188">
        <f>[1]Tables!T$7</f>
        <v>0</v>
      </c>
      <c r="AZ188">
        <f t="shared" si="53"/>
        <v>0</v>
      </c>
      <c r="BA188">
        <f t="shared" si="54"/>
        <v>0</v>
      </c>
    </row>
    <row r="189" spans="1:53" x14ac:dyDescent="0.2">
      <c r="A189" s="80">
        <v>42156</v>
      </c>
      <c r="B189" s="81">
        <f>+[1]Listen!C185</f>
        <v>0</v>
      </c>
      <c r="C189" s="10"/>
      <c r="D189" s="100">
        <f t="shared" si="43"/>
        <v>0.40500000000000003</v>
      </c>
      <c r="E189" s="86">
        <f>+[1]TETCO_TRANSCO!E189</f>
        <v>0.38500000000000001</v>
      </c>
      <c r="F189" s="84">
        <f>+[1]TETCO_TRANSCO!F189</f>
        <v>0.02</v>
      </c>
      <c r="G189" s="81">
        <f t="shared" si="44"/>
        <v>0.44500000000000001</v>
      </c>
      <c r="H189" s="85">
        <f t="shared" si="45"/>
        <v>0.38500000000000001</v>
      </c>
      <c r="I189" s="86">
        <f t="shared" si="58"/>
        <v>0.06</v>
      </c>
      <c r="J189" s="100">
        <f t="shared" si="46"/>
        <v>0.40500000000000003</v>
      </c>
      <c r="K189" s="86">
        <f t="shared" si="61"/>
        <v>0.38500000000000001</v>
      </c>
      <c r="L189" s="84">
        <f t="shared" si="57"/>
        <v>0.02</v>
      </c>
      <c r="M189" s="81">
        <f t="shared" si="47"/>
        <v>0.44500000000000001</v>
      </c>
      <c r="N189" s="85">
        <f t="shared" si="55"/>
        <v>0.38500000000000001</v>
      </c>
      <c r="O189" s="86">
        <f t="shared" si="59"/>
        <v>0.06</v>
      </c>
      <c r="P189" s="86" t="s">
        <v>39</v>
      </c>
      <c r="Q189" s="84">
        <f t="shared" si="56"/>
        <v>0.04</v>
      </c>
      <c r="AA189">
        <f>[1]Tables!E$8</f>
        <v>-7.0000000000000007E-2</v>
      </c>
      <c r="AB189">
        <f>[1]Tables!F$8</f>
        <v>5.9700000000000003E-2</v>
      </c>
      <c r="AC189">
        <f>[1]Tables!G$8</f>
        <v>0.02</v>
      </c>
      <c r="AD189">
        <f>[1]Tables!H$8</f>
        <v>0.185</v>
      </c>
      <c r="AE189">
        <f>[1]Tables!I$8</f>
        <v>1.0999999999999999E-2</v>
      </c>
      <c r="AF189">
        <f t="shared" si="60"/>
        <v>-4.4443262788471799E-3</v>
      </c>
      <c r="AG189">
        <f t="shared" si="48"/>
        <v>0.216</v>
      </c>
      <c r="AI189">
        <f>[1]Tables!J$8</f>
        <v>0</v>
      </c>
      <c r="AJ189">
        <f>[1]Tables!K$8</f>
        <v>0</v>
      </c>
      <c r="AK189">
        <f>[1]Tables!L$8</f>
        <v>0</v>
      </c>
      <c r="AL189">
        <f t="shared" si="49"/>
        <v>0</v>
      </c>
      <c r="AM189">
        <f t="shared" si="50"/>
        <v>0</v>
      </c>
      <c r="AO189">
        <f>[1]Tables!M$8</f>
        <v>-7.0000000000000007E-2</v>
      </c>
      <c r="AP189">
        <f>[1]Tables!N$8</f>
        <v>6.6699999999999995E-2</v>
      </c>
      <c r="AQ189">
        <f>[1]Tables!O$8</f>
        <v>0.02</v>
      </c>
      <c r="AR189">
        <f>[1]Tables!P$8</f>
        <v>0.22</v>
      </c>
      <c r="AS189">
        <f>[1]Tables!Q$8</f>
        <v>1.0999999999999999E-2</v>
      </c>
      <c r="AT189">
        <f t="shared" si="51"/>
        <v>-5.0026786670952506E-3</v>
      </c>
      <c r="AU189">
        <f t="shared" si="52"/>
        <v>0.251</v>
      </c>
      <c r="AW189">
        <f>[1]Tables!R$8</f>
        <v>0</v>
      </c>
      <c r="AX189">
        <f>[1]Tables!S$8</f>
        <v>0</v>
      </c>
      <c r="AY189">
        <f>[1]Tables!T$8</f>
        <v>0</v>
      </c>
      <c r="AZ189">
        <f t="shared" si="53"/>
        <v>0</v>
      </c>
      <c r="BA189">
        <f t="shared" si="54"/>
        <v>0</v>
      </c>
    </row>
    <row r="190" spans="1:53" x14ac:dyDescent="0.2">
      <c r="A190" s="80">
        <v>42186</v>
      </c>
      <c r="B190" s="81">
        <f>+[1]Listen!C186</f>
        <v>0</v>
      </c>
      <c r="C190" s="10"/>
      <c r="D190" s="100">
        <f t="shared" si="43"/>
        <v>0.41750000000000004</v>
      </c>
      <c r="E190" s="86">
        <f>+[1]TETCO_TRANSCO!E190</f>
        <v>0.39750000000000002</v>
      </c>
      <c r="F190" s="84">
        <f>+[1]TETCO_TRANSCO!F190</f>
        <v>0.02</v>
      </c>
      <c r="G190" s="81">
        <f t="shared" si="44"/>
        <v>0.46750000000000003</v>
      </c>
      <c r="H190" s="85">
        <f t="shared" si="45"/>
        <v>0.39750000000000002</v>
      </c>
      <c r="I190" s="86">
        <f t="shared" si="58"/>
        <v>7.0000000000000007E-2</v>
      </c>
      <c r="J190" s="100">
        <f t="shared" si="46"/>
        <v>0.41750000000000004</v>
      </c>
      <c r="K190" s="86">
        <f t="shared" si="61"/>
        <v>0.39750000000000002</v>
      </c>
      <c r="L190" s="84">
        <f t="shared" si="57"/>
        <v>0.02</v>
      </c>
      <c r="M190" s="81">
        <f t="shared" si="47"/>
        <v>0.46750000000000003</v>
      </c>
      <c r="N190" s="85">
        <f t="shared" si="55"/>
        <v>0.39750000000000002</v>
      </c>
      <c r="O190" s="86">
        <f t="shared" si="59"/>
        <v>7.0000000000000007E-2</v>
      </c>
      <c r="P190" s="86" t="s">
        <v>39</v>
      </c>
      <c r="Q190" s="84">
        <f t="shared" si="56"/>
        <v>0.05</v>
      </c>
      <c r="AA190">
        <f>[1]Tables!E$9</f>
        <v>-7.0000000000000007E-2</v>
      </c>
      <c r="AB190">
        <f>[1]Tables!F$9</f>
        <v>5.9700000000000003E-2</v>
      </c>
      <c r="AC190">
        <f>[1]Tables!G$9</f>
        <v>0.02</v>
      </c>
      <c r="AD190">
        <f>[1]Tables!H$9</f>
        <v>0.185</v>
      </c>
      <c r="AE190">
        <f>[1]Tables!I$9</f>
        <v>1.0999999999999999E-2</v>
      </c>
      <c r="AF190">
        <f t="shared" si="60"/>
        <v>-4.4443262788471799E-3</v>
      </c>
      <c r="AG190">
        <f t="shared" si="48"/>
        <v>0.216</v>
      </c>
      <c r="AI190">
        <f>[1]Tables!J$9</f>
        <v>0</v>
      </c>
      <c r="AJ190">
        <f>[1]Tables!K$9</f>
        <v>0</v>
      </c>
      <c r="AK190">
        <f>[1]Tables!L$9</f>
        <v>0</v>
      </c>
      <c r="AL190">
        <f t="shared" si="49"/>
        <v>0</v>
      </c>
      <c r="AM190">
        <f t="shared" si="50"/>
        <v>0</v>
      </c>
      <c r="AO190">
        <f>[1]Tables!M$9</f>
        <v>-7.0000000000000007E-2</v>
      </c>
      <c r="AP190">
        <f>[1]Tables!N$9</f>
        <v>6.6699999999999995E-2</v>
      </c>
      <c r="AQ190">
        <f>[1]Tables!O$9</f>
        <v>0.02</v>
      </c>
      <c r="AR190">
        <f>[1]Tables!P$9</f>
        <v>0.22</v>
      </c>
      <c r="AS190">
        <f>[1]Tables!Q$9</f>
        <v>1.0999999999999999E-2</v>
      </c>
      <c r="AT190">
        <f t="shared" si="51"/>
        <v>-5.0026786670952506E-3</v>
      </c>
      <c r="AU190">
        <f t="shared" si="52"/>
        <v>0.251</v>
      </c>
      <c r="AW190">
        <f>[1]Tables!R$9</f>
        <v>0</v>
      </c>
      <c r="AX190">
        <f>[1]Tables!S$9</f>
        <v>0</v>
      </c>
      <c r="AY190">
        <f>[1]Tables!T$9</f>
        <v>0</v>
      </c>
      <c r="AZ190">
        <f t="shared" si="53"/>
        <v>0</v>
      </c>
      <c r="BA190">
        <f t="shared" si="54"/>
        <v>0</v>
      </c>
    </row>
    <row r="191" spans="1:53" x14ac:dyDescent="0.2">
      <c r="A191" s="80">
        <v>42217</v>
      </c>
      <c r="B191" s="81">
        <f>+[1]Listen!C187</f>
        <v>0</v>
      </c>
      <c r="C191" s="10"/>
      <c r="D191" s="100">
        <f t="shared" si="43"/>
        <v>0.42000000000000004</v>
      </c>
      <c r="E191" s="86">
        <f>+[1]TETCO_TRANSCO!E191</f>
        <v>0.4</v>
      </c>
      <c r="F191" s="84">
        <f>+[1]TETCO_TRANSCO!F191</f>
        <v>0.02</v>
      </c>
      <c r="G191" s="81">
        <f t="shared" si="44"/>
        <v>0.47000000000000003</v>
      </c>
      <c r="H191" s="85">
        <f t="shared" si="45"/>
        <v>0.4</v>
      </c>
      <c r="I191" s="86">
        <f t="shared" si="58"/>
        <v>7.0000000000000007E-2</v>
      </c>
      <c r="J191" s="100">
        <f t="shared" si="46"/>
        <v>0.42000000000000004</v>
      </c>
      <c r="K191" s="86">
        <f t="shared" si="61"/>
        <v>0.4</v>
      </c>
      <c r="L191" s="84">
        <f t="shared" si="57"/>
        <v>0.02</v>
      </c>
      <c r="M191" s="81">
        <f t="shared" si="47"/>
        <v>0.47000000000000003</v>
      </c>
      <c r="N191" s="85">
        <f t="shared" si="55"/>
        <v>0.4</v>
      </c>
      <c r="O191" s="86">
        <f t="shared" si="59"/>
        <v>7.0000000000000007E-2</v>
      </c>
      <c r="P191" s="86" t="s">
        <v>39</v>
      </c>
      <c r="Q191" s="84">
        <f t="shared" si="56"/>
        <v>0.05</v>
      </c>
      <c r="AA191">
        <f>[1]Tables!E$10</f>
        <v>-7.0000000000000007E-2</v>
      </c>
      <c r="AB191">
        <f>[1]Tables!F$10</f>
        <v>5.9700000000000003E-2</v>
      </c>
      <c r="AC191">
        <f>[1]Tables!G$10</f>
        <v>0.02</v>
      </c>
      <c r="AD191">
        <f>[1]Tables!H$10</f>
        <v>0.185</v>
      </c>
      <c r="AE191">
        <f>[1]Tables!I$10</f>
        <v>1.0999999999999999E-2</v>
      </c>
      <c r="AF191">
        <f t="shared" si="60"/>
        <v>-4.4443262788471799E-3</v>
      </c>
      <c r="AG191">
        <f t="shared" si="48"/>
        <v>0.216</v>
      </c>
      <c r="AI191">
        <f>[1]Tables!J$10</f>
        <v>0</v>
      </c>
      <c r="AJ191">
        <f>[1]Tables!K$10</f>
        <v>0</v>
      </c>
      <c r="AK191">
        <f>[1]Tables!L$10</f>
        <v>0</v>
      </c>
      <c r="AL191">
        <f t="shared" si="49"/>
        <v>0</v>
      </c>
      <c r="AM191">
        <f t="shared" si="50"/>
        <v>0</v>
      </c>
      <c r="AO191">
        <f>[1]Tables!M$10</f>
        <v>-7.0000000000000007E-2</v>
      </c>
      <c r="AP191">
        <f>[1]Tables!N$10</f>
        <v>6.6699999999999995E-2</v>
      </c>
      <c r="AQ191">
        <f>[1]Tables!O$10</f>
        <v>0.02</v>
      </c>
      <c r="AR191">
        <f>[1]Tables!P$10</f>
        <v>0.22</v>
      </c>
      <c r="AS191">
        <f>[1]Tables!Q$10</f>
        <v>1.0999999999999999E-2</v>
      </c>
      <c r="AT191">
        <f t="shared" si="51"/>
        <v>-5.0026786670952506E-3</v>
      </c>
      <c r="AU191">
        <f t="shared" si="52"/>
        <v>0.251</v>
      </c>
      <c r="AW191">
        <f>[1]Tables!R$10</f>
        <v>0</v>
      </c>
      <c r="AX191">
        <f>[1]Tables!S$10</f>
        <v>0</v>
      </c>
      <c r="AY191">
        <f>[1]Tables!T$10</f>
        <v>0</v>
      </c>
      <c r="AZ191">
        <f t="shared" si="53"/>
        <v>0</v>
      </c>
      <c r="BA191">
        <f t="shared" si="54"/>
        <v>0</v>
      </c>
    </row>
    <row r="192" spans="1:53" x14ac:dyDescent="0.2">
      <c r="A192" s="80">
        <v>42248</v>
      </c>
      <c r="B192" s="81">
        <f>+[1]Listen!C188</f>
        <v>0</v>
      </c>
      <c r="C192" s="10"/>
      <c r="D192" s="100">
        <f t="shared" si="43"/>
        <v>0.41750000000000004</v>
      </c>
      <c r="E192" s="86">
        <f>+[1]TETCO_TRANSCO!E192</f>
        <v>0.39750000000000002</v>
      </c>
      <c r="F192" s="84">
        <f>+[1]TETCO_TRANSCO!F192</f>
        <v>0.02</v>
      </c>
      <c r="G192" s="81">
        <f t="shared" si="44"/>
        <v>0.44750000000000001</v>
      </c>
      <c r="H192" s="85">
        <f t="shared" si="45"/>
        <v>0.39750000000000002</v>
      </c>
      <c r="I192" s="86">
        <f t="shared" si="58"/>
        <v>0.05</v>
      </c>
      <c r="J192" s="100">
        <f t="shared" si="46"/>
        <v>0.41750000000000004</v>
      </c>
      <c r="K192" s="86">
        <f t="shared" si="61"/>
        <v>0.39750000000000002</v>
      </c>
      <c r="L192" s="84">
        <f t="shared" si="57"/>
        <v>0.02</v>
      </c>
      <c r="M192" s="81">
        <f t="shared" si="47"/>
        <v>0.44750000000000001</v>
      </c>
      <c r="N192" s="85">
        <f t="shared" si="55"/>
        <v>0.39750000000000002</v>
      </c>
      <c r="O192" s="86">
        <f t="shared" si="59"/>
        <v>0.05</v>
      </c>
      <c r="P192" s="86" t="s">
        <v>39</v>
      </c>
      <c r="Q192" s="84">
        <f t="shared" si="56"/>
        <v>0.03</v>
      </c>
      <c r="AA192">
        <f>[1]Tables!E$11</f>
        <v>-7.0000000000000007E-2</v>
      </c>
      <c r="AB192">
        <f>[1]Tables!F$11</f>
        <v>5.9700000000000003E-2</v>
      </c>
      <c r="AC192">
        <f>[1]Tables!G$11</f>
        <v>0.02</v>
      </c>
      <c r="AD192">
        <f>[1]Tables!H$11</f>
        <v>0.185</v>
      </c>
      <c r="AE192">
        <f>[1]Tables!I$11</f>
        <v>1.0999999999999999E-2</v>
      </c>
      <c r="AF192">
        <f t="shared" si="60"/>
        <v>-4.4443262788471799E-3</v>
      </c>
      <c r="AG192">
        <f t="shared" si="48"/>
        <v>0.216</v>
      </c>
      <c r="AI192">
        <f>[1]Tables!J$11</f>
        <v>0</v>
      </c>
      <c r="AJ192">
        <f>[1]Tables!K$11</f>
        <v>0</v>
      </c>
      <c r="AK192">
        <f>[1]Tables!L$11</f>
        <v>0</v>
      </c>
      <c r="AL192">
        <f t="shared" si="49"/>
        <v>0</v>
      </c>
      <c r="AM192">
        <f t="shared" si="50"/>
        <v>0</v>
      </c>
      <c r="AO192">
        <f>[1]Tables!M$11</f>
        <v>-7.0000000000000007E-2</v>
      </c>
      <c r="AP192">
        <f>[1]Tables!N$11</f>
        <v>6.6699999999999995E-2</v>
      </c>
      <c r="AQ192">
        <f>[1]Tables!O$11</f>
        <v>0.02</v>
      </c>
      <c r="AR192">
        <f>[1]Tables!P$11</f>
        <v>0.22</v>
      </c>
      <c r="AS192">
        <f>[1]Tables!Q$11</f>
        <v>1.0999999999999999E-2</v>
      </c>
      <c r="AT192">
        <f t="shared" si="51"/>
        <v>-5.0026786670952506E-3</v>
      </c>
      <c r="AU192">
        <f t="shared" si="52"/>
        <v>0.251</v>
      </c>
      <c r="AW192">
        <f>[1]Tables!R$11</f>
        <v>0</v>
      </c>
      <c r="AX192">
        <f>[1]Tables!S$11</f>
        <v>0</v>
      </c>
      <c r="AY192">
        <f>[1]Tables!T$11</f>
        <v>0</v>
      </c>
      <c r="AZ192">
        <f t="shared" si="53"/>
        <v>0</v>
      </c>
      <c r="BA192">
        <f t="shared" si="54"/>
        <v>0</v>
      </c>
    </row>
    <row r="193" spans="1:53" x14ac:dyDescent="0.2">
      <c r="A193" s="80">
        <v>42278</v>
      </c>
      <c r="B193" s="81">
        <f>+[1]Listen!C189</f>
        <v>0</v>
      </c>
      <c r="C193" s="10"/>
      <c r="D193" s="100">
        <f t="shared" si="43"/>
        <v>0.42000000000000004</v>
      </c>
      <c r="E193" s="86">
        <f>+[1]TETCO_TRANSCO!E193</f>
        <v>0.4</v>
      </c>
      <c r="F193" s="84">
        <f>+[1]TETCO_TRANSCO!F193</f>
        <v>0.02</v>
      </c>
      <c r="G193" s="81">
        <f t="shared" si="44"/>
        <v>0.45</v>
      </c>
      <c r="H193" s="85">
        <f t="shared" si="45"/>
        <v>0.4</v>
      </c>
      <c r="I193" s="86">
        <f t="shared" si="58"/>
        <v>0.05</v>
      </c>
      <c r="J193" s="100">
        <f t="shared" si="46"/>
        <v>0.42000000000000004</v>
      </c>
      <c r="K193" s="86">
        <f t="shared" si="61"/>
        <v>0.4</v>
      </c>
      <c r="L193" s="84">
        <f t="shared" si="57"/>
        <v>0.02</v>
      </c>
      <c r="M193" s="81">
        <f t="shared" si="47"/>
        <v>0.45</v>
      </c>
      <c r="N193" s="85">
        <f t="shared" si="55"/>
        <v>0.4</v>
      </c>
      <c r="O193" s="86">
        <f t="shared" si="59"/>
        <v>0.05</v>
      </c>
      <c r="P193" s="86" t="s">
        <v>39</v>
      </c>
      <c r="Q193" s="84">
        <f t="shared" si="56"/>
        <v>0.03</v>
      </c>
      <c r="AA193">
        <f>[1]Tables!E$12</f>
        <v>-7.0000000000000007E-2</v>
      </c>
      <c r="AB193">
        <f>[1]Tables!F$12</f>
        <v>5.9700000000000003E-2</v>
      </c>
      <c r="AC193">
        <f>[1]Tables!G$12</f>
        <v>0.04</v>
      </c>
      <c r="AD193">
        <f>[1]Tables!H$12</f>
        <v>0.185</v>
      </c>
      <c r="AE193">
        <f>[1]Tables!I$12</f>
        <v>1.0999999999999999E-2</v>
      </c>
      <c r="AF193">
        <f t="shared" si="60"/>
        <v>-4.4443262788471799E-3</v>
      </c>
      <c r="AG193">
        <f t="shared" si="48"/>
        <v>0.23600000000000002</v>
      </c>
      <c r="AI193">
        <f>[1]Tables!J$12</f>
        <v>0</v>
      </c>
      <c r="AJ193">
        <f>[1]Tables!K$12</f>
        <v>0</v>
      </c>
      <c r="AK193">
        <f>[1]Tables!L$12</f>
        <v>0</v>
      </c>
      <c r="AL193">
        <f t="shared" si="49"/>
        <v>0</v>
      </c>
      <c r="AM193">
        <f t="shared" si="50"/>
        <v>0</v>
      </c>
      <c r="AO193">
        <f>[1]Tables!M$12</f>
        <v>-7.0000000000000007E-2</v>
      </c>
      <c r="AP193">
        <f>[1]Tables!N$12</f>
        <v>6.6699999999999995E-2</v>
      </c>
      <c r="AQ193">
        <f>[1]Tables!O$12</f>
        <v>0.04</v>
      </c>
      <c r="AR193">
        <f>[1]Tables!P$12</f>
        <v>0.22</v>
      </c>
      <c r="AS193">
        <f>[1]Tables!Q$12</f>
        <v>1.0999999999999999E-2</v>
      </c>
      <c r="AT193">
        <f t="shared" si="51"/>
        <v>-5.0026786670952506E-3</v>
      </c>
      <c r="AU193">
        <f t="shared" si="52"/>
        <v>0.27100000000000002</v>
      </c>
      <c r="AW193">
        <f>[1]Tables!R$12</f>
        <v>0</v>
      </c>
      <c r="AX193">
        <f>[1]Tables!S$12</f>
        <v>0</v>
      </c>
      <c r="AY193">
        <f>[1]Tables!T$12</f>
        <v>0</v>
      </c>
      <c r="AZ193">
        <f t="shared" si="53"/>
        <v>0</v>
      </c>
      <c r="BA193">
        <f t="shared" si="54"/>
        <v>0</v>
      </c>
    </row>
    <row r="194" spans="1:53" x14ac:dyDescent="0.2">
      <c r="A194" s="80">
        <v>42309</v>
      </c>
      <c r="B194" s="81">
        <f>+[1]Listen!C190</f>
        <v>0</v>
      </c>
      <c r="C194" s="10"/>
      <c r="D194" s="101">
        <f t="shared" si="43"/>
        <v>0.60500000000000009</v>
      </c>
      <c r="E194" s="83">
        <f>+[1]TETCO_TRANSCO!E194</f>
        <v>0.55500000000000005</v>
      </c>
      <c r="F194" s="88">
        <f>+[1]TETCO_TRANSCO!F194</f>
        <v>0.05</v>
      </c>
      <c r="G194" s="102">
        <f t="shared" si="44"/>
        <v>0.69500000000000006</v>
      </c>
      <c r="H194" s="82">
        <f t="shared" si="45"/>
        <v>0.55500000000000005</v>
      </c>
      <c r="I194" s="83">
        <f t="shared" si="58"/>
        <v>0.14000000000000001</v>
      </c>
      <c r="J194" s="101">
        <f t="shared" si="46"/>
        <v>0.60500000000000009</v>
      </c>
      <c r="K194" s="83">
        <f t="shared" si="61"/>
        <v>0.55500000000000005</v>
      </c>
      <c r="L194" s="88">
        <f t="shared" si="57"/>
        <v>0.05</v>
      </c>
      <c r="M194" s="102">
        <f t="shared" si="47"/>
        <v>0.69500000000000006</v>
      </c>
      <c r="N194" s="82">
        <f t="shared" si="55"/>
        <v>0.55500000000000005</v>
      </c>
      <c r="O194" s="83">
        <f t="shared" si="59"/>
        <v>0.14000000000000001</v>
      </c>
      <c r="P194" s="83" t="s">
        <v>39</v>
      </c>
      <c r="Q194" s="88">
        <f t="shared" si="56"/>
        <v>0.09</v>
      </c>
      <c r="AA194">
        <f>[1]Tables!E$13</f>
        <v>-7.0000000000000007E-2</v>
      </c>
      <c r="AB194">
        <f>[1]Tables!F$13</f>
        <v>6.9900000000000004E-2</v>
      </c>
      <c r="AC194">
        <f>[1]Tables!G$13</f>
        <v>0.41</v>
      </c>
      <c r="AD194">
        <f>[1]Tables!H$13</f>
        <v>0.185</v>
      </c>
      <c r="AE194">
        <f>[1]Tables!I$13</f>
        <v>1.0999999999999999E-2</v>
      </c>
      <c r="AF194">
        <f t="shared" si="60"/>
        <v>-5.2607246532630908E-3</v>
      </c>
      <c r="AG194">
        <f t="shared" si="48"/>
        <v>0.60599999999999998</v>
      </c>
      <c r="AI194">
        <f>[1]Tables!J$13</f>
        <v>1.2800000000000001E-2</v>
      </c>
      <c r="AJ194">
        <f>[1]Tables!K$13</f>
        <v>0.18479999999999999</v>
      </c>
      <c r="AK194">
        <f>[1]Tables!L$13</f>
        <v>0</v>
      </c>
      <c r="AL194">
        <f t="shared" si="49"/>
        <v>6.4829821717990455E-4</v>
      </c>
      <c r="AM194">
        <f t="shared" si="50"/>
        <v>0.18479999999999999</v>
      </c>
      <c r="AO194">
        <f>[1]Tables!M$13</f>
        <v>-0.05</v>
      </c>
      <c r="AP194">
        <f>[1]Tables!N$13</f>
        <v>7.8200000000000006E-2</v>
      </c>
      <c r="AQ194">
        <f>[1]Tables!O$13</f>
        <v>0.51</v>
      </c>
      <c r="AR194">
        <f>[1]Tables!P$13</f>
        <v>0.22</v>
      </c>
      <c r="AS194">
        <f>[1]Tables!Q$13</f>
        <v>1.0999999999999999E-2</v>
      </c>
      <c r="AT194">
        <f t="shared" si="51"/>
        <v>-4.2417010197439847E-3</v>
      </c>
      <c r="AU194">
        <f t="shared" si="52"/>
        <v>0.74099999999999999</v>
      </c>
      <c r="AW194">
        <f>[1]Tables!R$13</f>
        <v>8.8999999999999999E-3</v>
      </c>
      <c r="AX194">
        <f>[1]Tables!S$13</f>
        <v>0.21759999999999999</v>
      </c>
      <c r="AY194">
        <f>[1]Tables!T$13</f>
        <v>0</v>
      </c>
      <c r="AZ194">
        <f t="shared" si="53"/>
        <v>0</v>
      </c>
      <c r="BA194">
        <f t="shared" si="54"/>
        <v>0.21759999999999999</v>
      </c>
    </row>
    <row r="195" spans="1:53" x14ac:dyDescent="0.2">
      <c r="A195" s="80">
        <v>42339</v>
      </c>
      <c r="B195" s="81">
        <f>+[1]Listen!C191</f>
        <v>0</v>
      </c>
      <c r="C195" s="10"/>
      <c r="D195" s="100">
        <f t="shared" si="43"/>
        <v>0.96000000000000008</v>
      </c>
      <c r="E195" s="86">
        <f>+[1]TETCO_TRANSCO!E195</f>
        <v>0.91</v>
      </c>
      <c r="F195" s="84">
        <f>+[1]TETCO_TRANSCO!F195</f>
        <v>0.05</v>
      </c>
      <c r="G195" s="81">
        <f t="shared" si="44"/>
        <v>1.2</v>
      </c>
      <c r="H195" s="85">
        <f t="shared" si="45"/>
        <v>0.91</v>
      </c>
      <c r="I195" s="86">
        <f t="shared" si="58"/>
        <v>0.28999999999999998</v>
      </c>
      <c r="J195" s="100">
        <f t="shared" si="46"/>
        <v>0.96000000000000008</v>
      </c>
      <c r="K195" s="86">
        <f t="shared" si="61"/>
        <v>0.91</v>
      </c>
      <c r="L195" s="84">
        <f t="shared" si="57"/>
        <v>0.05</v>
      </c>
      <c r="M195" s="81">
        <f t="shared" si="47"/>
        <v>1.2</v>
      </c>
      <c r="N195" s="85">
        <f t="shared" si="55"/>
        <v>0.91</v>
      </c>
      <c r="O195" s="86">
        <f t="shared" si="59"/>
        <v>0.28999999999999998</v>
      </c>
      <c r="P195" s="86" t="s">
        <v>39</v>
      </c>
      <c r="Q195" s="84">
        <f t="shared" si="56"/>
        <v>0.24</v>
      </c>
      <c r="AA195">
        <f>[1]Tables!E$14</f>
        <v>-0.05</v>
      </c>
      <c r="AB195">
        <f>[1]Tables!F$14</f>
        <v>6.9900000000000004E-2</v>
      </c>
      <c r="AC195">
        <f>[1]Tables!G$14</f>
        <v>0.41</v>
      </c>
      <c r="AD195">
        <f>[1]Tables!H$14</f>
        <v>0.185</v>
      </c>
      <c r="AE195">
        <f>[1]Tables!I$14</f>
        <v>1.0999999999999999E-2</v>
      </c>
      <c r="AF195">
        <f t="shared" si="60"/>
        <v>-3.7576604666164914E-3</v>
      </c>
      <c r="AG195">
        <f t="shared" si="48"/>
        <v>0.60599999999999998</v>
      </c>
      <c r="AI195">
        <f>[1]Tables!J$14</f>
        <v>1.2800000000000001E-2</v>
      </c>
      <c r="AJ195">
        <f>[1]Tables!K$14</f>
        <v>0.18479999999999999</v>
      </c>
      <c r="AK195">
        <f>[1]Tables!L$14</f>
        <v>0</v>
      </c>
      <c r="AL195">
        <f t="shared" si="49"/>
        <v>6.4829821717990455E-4</v>
      </c>
      <c r="AM195">
        <f t="shared" si="50"/>
        <v>0.18479999999999999</v>
      </c>
      <c r="AO195">
        <f>[1]Tables!M$14</f>
        <v>-0.05</v>
      </c>
      <c r="AP195">
        <f>[1]Tables!N$14</f>
        <v>7.8200000000000006E-2</v>
      </c>
      <c r="AQ195">
        <f>[1]Tables!O$14</f>
        <v>0.51</v>
      </c>
      <c r="AR195">
        <f>[1]Tables!P$14</f>
        <v>0.22</v>
      </c>
      <c r="AS195">
        <f>[1]Tables!Q$14</f>
        <v>1.0999999999999999E-2</v>
      </c>
      <c r="AT195">
        <f t="shared" si="51"/>
        <v>-4.2417010197439847E-3</v>
      </c>
      <c r="AU195">
        <f t="shared" si="52"/>
        <v>0.74099999999999999</v>
      </c>
      <c r="AW195">
        <f>[1]Tables!R$14</f>
        <v>8.8999999999999999E-3</v>
      </c>
      <c r="AX195">
        <f>[1]Tables!S$14</f>
        <v>0.21759999999999999</v>
      </c>
      <c r="AY195">
        <f>[1]Tables!T$14</f>
        <v>0</v>
      </c>
      <c r="AZ195">
        <f t="shared" si="53"/>
        <v>0</v>
      </c>
      <c r="BA195">
        <f t="shared" si="54"/>
        <v>0.21759999999999999</v>
      </c>
    </row>
    <row r="196" spans="1:53" x14ac:dyDescent="0.2">
      <c r="A196" s="80">
        <v>42370</v>
      </c>
      <c r="B196" s="81">
        <f>+[1]Listen!C192</f>
        <v>0</v>
      </c>
      <c r="C196" s="10"/>
      <c r="D196" s="100">
        <f t="shared" si="43"/>
        <v>1.2649999999999999</v>
      </c>
      <c r="E196" s="86">
        <f>+[1]TETCO_TRANSCO!E196</f>
        <v>1.2149999999999999</v>
      </c>
      <c r="F196" s="84">
        <f>+[1]TETCO_TRANSCO!F196</f>
        <v>0.05</v>
      </c>
      <c r="G196" s="81">
        <f t="shared" si="44"/>
        <v>1.5349999999999999</v>
      </c>
      <c r="H196" s="85">
        <f t="shared" si="45"/>
        <v>1.2149999999999999</v>
      </c>
      <c r="I196" s="86">
        <f t="shared" si="58"/>
        <v>0.32</v>
      </c>
      <c r="J196" s="100">
        <f t="shared" si="46"/>
        <v>1.2649999999999999</v>
      </c>
      <c r="K196" s="86">
        <f t="shared" si="61"/>
        <v>1.2149999999999999</v>
      </c>
      <c r="L196" s="84">
        <f t="shared" si="57"/>
        <v>0.05</v>
      </c>
      <c r="M196" s="81">
        <f t="shared" si="47"/>
        <v>1.5349999999999999</v>
      </c>
      <c r="N196" s="85">
        <f t="shared" si="55"/>
        <v>1.2149999999999999</v>
      </c>
      <c r="O196" s="86">
        <f t="shared" si="59"/>
        <v>0.32</v>
      </c>
      <c r="P196" s="86" t="s">
        <v>39</v>
      </c>
      <c r="Q196" s="84">
        <f t="shared" si="56"/>
        <v>0.27</v>
      </c>
      <c r="AA196">
        <f>[1]Tables!E$3</f>
        <v>-0.05</v>
      </c>
      <c r="AB196">
        <f>[1]Tables!F$3</f>
        <v>6.9900000000000004E-2</v>
      </c>
      <c r="AC196">
        <f>[1]Tables!G$3</f>
        <v>0.41</v>
      </c>
      <c r="AD196">
        <f>[1]Tables!H$3</f>
        <v>0.185</v>
      </c>
      <c r="AE196">
        <f>[1]Tables!I$3</f>
        <v>1.0999999999999999E-2</v>
      </c>
      <c r="AF196">
        <f t="shared" si="60"/>
        <v>-3.7576604666164914E-3</v>
      </c>
      <c r="AG196">
        <f t="shared" si="48"/>
        <v>0.60599999999999998</v>
      </c>
      <c r="AI196">
        <f>[1]Tables!J$3</f>
        <v>1.2800000000000001E-2</v>
      </c>
      <c r="AJ196">
        <f>[1]Tables!K$3</f>
        <v>0.18479999999999999</v>
      </c>
      <c r="AK196">
        <f>[1]Tables!L$3</f>
        <v>0</v>
      </c>
      <c r="AL196">
        <f t="shared" si="49"/>
        <v>6.4829821717990455E-4</v>
      </c>
      <c r="AM196">
        <f t="shared" si="50"/>
        <v>0.18479999999999999</v>
      </c>
      <c r="AO196">
        <f>[1]Tables!M$3</f>
        <v>-0.05</v>
      </c>
      <c r="AP196">
        <f>[1]Tables!N$3</f>
        <v>7.8200000000000006E-2</v>
      </c>
      <c r="AQ196">
        <f>[1]Tables!O$3</f>
        <v>0.51</v>
      </c>
      <c r="AR196">
        <f>[1]Tables!P$3</f>
        <v>0.22</v>
      </c>
      <c r="AS196">
        <f>[1]Tables!Q$3</f>
        <v>1.0999999999999999E-2</v>
      </c>
      <c r="AT196">
        <f t="shared" si="51"/>
        <v>-4.2417010197439847E-3</v>
      </c>
      <c r="AU196">
        <f t="shared" si="52"/>
        <v>0.74099999999999999</v>
      </c>
      <c r="AW196">
        <f>[1]Tables!R$3</f>
        <v>8.8999999999999999E-3</v>
      </c>
      <c r="AX196">
        <f>[1]Tables!S$3</f>
        <v>0.21759999999999999</v>
      </c>
      <c r="AY196">
        <f>[1]Tables!T$3</f>
        <v>0</v>
      </c>
      <c r="AZ196">
        <f t="shared" si="53"/>
        <v>0</v>
      </c>
      <c r="BA196">
        <f t="shared" si="54"/>
        <v>0.21759999999999999</v>
      </c>
    </row>
    <row r="197" spans="1:53" x14ac:dyDescent="0.2">
      <c r="A197" s="80">
        <v>42401</v>
      </c>
      <c r="B197" s="81">
        <f>+[1]Listen!C193</f>
        <v>0</v>
      </c>
      <c r="C197" s="10"/>
      <c r="D197" s="100">
        <f t="shared" si="43"/>
        <v>1.2649999999999999</v>
      </c>
      <c r="E197" s="86">
        <f>+[1]TETCO_TRANSCO!E197</f>
        <v>1.2149999999999999</v>
      </c>
      <c r="F197" s="84">
        <f>+[1]TETCO_TRANSCO!F197</f>
        <v>0.05</v>
      </c>
      <c r="G197" s="81">
        <f t="shared" si="44"/>
        <v>1.5349999999999999</v>
      </c>
      <c r="H197" s="85">
        <f t="shared" si="45"/>
        <v>1.2149999999999999</v>
      </c>
      <c r="I197" s="86">
        <f t="shared" si="58"/>
        <v>0.32</v>
      </c>
      <c r="J197" s="100">
        <f t="shared" si="46"/>
        <v>1.2649999999999999</v>
      </c>
      <c r="K197" s="86">
        <f t="shared" si="61"/>
        <v>1.2149999999999999</v>
      </c>
      <c r="L197" s="84">
        <f t="shared" si="57"/>
        <v>0.05</v>
      </c>
      <c r="M197" s="81">
        <f t="shared" si="47"/>
        <v>1.5349999999999999</v>
      </c>
      <c r="N197" s="85">
        <f t="shared" si="55"/>
        <v>1.2149999999999999</v>
      </c>
      <c r="O197" s="86">
        <f t="shared" si="59"/>
        <v>0.32</v>
      </c>
      <c r="P197" s="86" t="s">
        <v>39</v>
      </c>
      <c r="Q197" s="84">
        <f t="shared" si="56"/>
        <v>0.27</v>
      </c>
      <c r="AA197">
        <f>[1]Tables!E$4</f>
        <v>-0.05</v>
      </c>
      <c r="AB197">
        <f>[1]Tables!F$4</f>
        <v>6.9900000000000004E-2</v>
      </c>
      <c r="AC197">
        <f>[1]Tables!G$4</f>
        <v>0.41</v>
      </c>
      <c r="AD197">
        <f>[1]Tables!H$4</f>
        <v>0.185</v>
      </c>
      <c r="AE197">
        <f>[1]Tables!I$4</f>
        <v>1.0999999999999999E-2</v>
      </c>
      <c r="AF197">
        <f t="shared" si="60"/>
        <v>-3.7576604666164914E-3</v>
      </c>
      <c r="AG197">
        <f t="shared" si="48"/>
        <v>0.60599999999999998</v>
      </c>
      <c r="AI197">
        <f>[1]Tables!J$4</f>
        <v>1.2800000000000001E-2</v>
      </c>
      <c r="AJ197">
        <f>[1]Tables!K$4</f>
        <v>0.18479999999999999</v>
      </c>
      <c r="AK197">
        <f>[1]Tables!L$4</f>
        <v>0</v>
      </c>
      <c r="AL197">
        <f t="shared" si="49"/>
        <v>6.4829821717990455E-4</v>
      </c>
      <c r="AM197">
        <f t="shared" si="50"/>
        <v>0.18479999999999999</v>
      </c>
      <c r="AO197">
        <f>[1]Tables!M$4</f>
        <v>-0.05</v>
      </c>
      <c r="AP197">
        <f>[1]Tables!N$4</f>
        <v>7.8200000000000006E-2</v>
      </c>
      <c r="AQ197">
        <f>[1]Tables!O$4</f>
        <v>0.51</v>
      </c>
      <c r="AR197">
        <f>[1]Tables!P$4</f>
        <v>0.22</v>
      </c>
      <c r="AS197">
        <f>[1]Tables!Q$4</f>
        <v>1.0999999999999999E-2</v>
      </c>
      <c r="AT197">
        <f t="shared" si="51"/>
        <v>-4.2417010197439847E-3</v>
      </c>
      <c r="AU197">
        <f t="shared" si="52"/>
        <v>0.74099999999999999</v>
      </c>
      <c r="AW197">
        <f>[1]Tables!R$4</f>
        <v>8.8999999999999999E-3</v>
      </c>
      <c r="AX197">
        <f>[1]Tables!S$4</f>
        <v>0.21759999999999999</v>
      </c>
      <c r="AY197">
        <f>[1]Tables!T$4</f>
        <v>0</v>
      </c>
      <c r="AZ197">
        <f t="shared" si="53"/>
        <v>0</v>
      </c>
      <c r="BA197">
        <f t="shared" si="54"/>
        <v>0.21759999999999999</v>
      </c>
    </row>
    <row r="198" spans="1:53" x14ac:dyDescent="0.2">
      <c r="A198" s="80">
        <v>42430</v>
      </c>
      <c r="B198" s="81">
        <f>+[1]Listen!C194</f>
        <v>0</v>
      </c>
      <c r="C198" s="10"/>
      <c r="D198" s="100">
        <f t="shared" si="43"/>
        <v>0.70500000000000007</v>
      </c>
      <c r="E198" s="86">
        <f>+[1]TETCO_TRANSCO!E198</f>
        <v>0.65500000000000003</v>
      </c>
      <c r="F198" s="84">
        <f>+[1]TETCO_TRANSCO!F198</f>
        <v>0.05</v>
      </c>
      <c r="G198" s="81">
        <f t="shared" si="44"/>
        <v>0.80500000000000005</v>
      </c>
      <c r="H198" s="85">
        <f t="shared" si="45"/>
        <v>0.65500000000000003</v>
      </c>
      <c r="I198" s="86">
        <f t="shared" si="58"/>
        <v>0.15000000000000002</v>
      </c>
      <c r="J198" s="100">
        <f t="shared" si="46"/>
        <v>0.70500000000000007</v>
      </c>
      <c r="K198" s="86">
        <f t="shared" si="61"/>
        <v>0.65500000000000003</v>
      </c>
      <c r="L198" s="84">
        <f t="shared" si="57"/>
        <v>0.05</v>
      </c>
      <c r="M198" s="81">
        <f t="shared" si="47"/>
        <v>0.80500000000000005</v>
      </c>
      <c r="N198" s="85">
        <f t="shared" si="55"/>
        <v>0.65500000000000003</v>
      </c>
      <c r="O198" s="86">
        <f t="shared" si="59"/>
        <v>0.15000000000000002</v>
      </c>
      <c r="P198" s="86" t="s">
        <v>39</v>
      </c>
      <c r="Q198" s="84">
        <f t="shared" si="56"/>
        <v>0.1</v>
      </c>
      <c r="AA198">
        <f>[1]Tables!E$5</f>
        <v>-0.05</v>
      </c>
      <c r="AB198">
        <f>[1]Tables!F$5</f>
        <v>6.9900000000000004E-2</v>
      </c>
      <c r="AC198">
        <f>[1]Tables!G$5</f>
        <v>0.41</v>
      </c>
      <c r="AD198">
        <f>[1]Tables!H$5</f>
        <v>0.185</v>
      </c>
      <c r="AE198">
        <f>[1]Tables!I$5</f>
        <v>1.0999999999999999E-2</v>
      </c>
      <c r="AF198">
        <f t="shared" si="60"/>
        <v>-3.7576604666164914E-3</v>
      </c>
      <c r="AG198">
        <f t="shared" si="48"/>
        <v>0.60599999999999998</v>
      </c>
      <c r="AI198">
        <f>[1]Tables!J$5</f>
        <v>1.2800000000000001E-2</v>
      </c>
      <c r="AJ198">
        <f>[1]Tables!K$5</f>
        <v>0.18479999999999999</v>
      </c>
      <c r="AK198">
        <f>[1]Tables!L$5</f>
        <v>0</v>
      </c>
      <c r="AL198">
        <f t="shared" si="49"/>
        <v>6.4829821717990455E-4</v>
      </c>
      <c r="AM198">
        <f t="shared" si="50"/>
        <v>0.18479999999999999</v>
      </c>
      <c r="AO198">
        <f>[1]Tables!M$5</f>
        <v>-0.05</v>
      </c>
      <c r="AP198">
        <f>[1]Tables!N$5</f>
        <v>7.8200000000000006E-2</v>
      </c>
      <c r="AQ198">
        <f>[1]Tables!O$5</f>
        <v>0.51</v>
      </c>
      <c r="AR198">
        <f>[1]Tables!P$5</f>
        <v>0.22</v>
      </c>
      <c r="AS198">
        <f>[1]Tables!Q$5</f>
        <v>1.0999999999999999E-2</v>
      </c>
      <c r="AT198">
        <f t="shared" si="51"/>
        <v>-4.2417010197439847E-3</v>
      </c>
      <c r="AU198">
        <f t="shared" si="52"/>
        <v>0.74099999999999999</v>
      </c>
      <c r="AW198">
        <f>[1]Tables!R$5</f>
        <v>8.8999999999999999E-3</v>
      </c>
      <c r="AX198">
        <f>[1]Tables!S$5</f>
        <v>0.21759999999999999</v>
      </c>
      <c r="AY198">
        <f>[1]Tables!T$5</f>
        <v>0</v>
      </c>
      <c r="AZ198">
        <f t="shared" si="53"/>
        <v>0</v>
      </c>
      <c r="BA198">
        <f t="shared" si="54"/>
        <v>0.21759999999999999</v>
      </c>
    </row>
    <row r="199" spans="1:53" x14ac:dyDescent="0.2">
      <c r="A199" s="80">
        <v>42461</v>
      </c>
      <c r="B199" s="81">
        <f>+[1]Listen!C195</f>
        <v>0</v>
      </c>
      <c r="C199" s="10"/>
      <c r="D199" s="100">
        <f t="shared" si="43"/>
        <v>0.45500000000000002</v>
      </c>
      <c r="E199" s="86">
        <f>+[1]TETCO_TRANSCO!E199</f>
        <v>0.435</v>
      </c>
      <c r="F199" s="84">
        <f>+[1]TETCO_TRANSCO!F199</f>
        <v>0.02</v>
      </c>
      <c r="G199" s="81">
        <f t="shared" si="44"/>
        <v>0.48499999999999999</v>
      </c>
      <c r="H199" s="85">
        <f t="shared" si="45"/>
        <v>0.435</v>
      </c>
      <c r="I199" s="86">
        <f t="shared" si="58"/>
        <v>0.05</v>
      </c>
      <c r="J199" s="100">
        <f t="shared" si="46"/>
        <v>0.45500000000000002</v>
      </c>
      <c r="K199" s="86">
        <f t="shared" si="61"/>
        <v>0.435</v>
      </c>
      <c r="L199" s="84">
        <f t="shared" si="57"/>
        <v>0.02</v>
      </c>
      <c r="M199" s="81">
        <f t="shared" si="47"/>
        <v>0.48499999999999999</v>
      </c>
      <c r="N199" s="85">
        <f t="shared" si="55"/>
        <v>0.435</v>
      </c>
      <c r="O199" s="86">
        <f t="shared" si="59"/>
        <v>0.05</v>
      </c>
      <c r="P199" s="86" t="s">
        <v>39</v>
      </c>
      <c r="Q199" s="84">
        <f t="shared" si="56"/>
        <v>0.03</v>
      </c>
      <c r="AA199">
        <f>[1]Tables!E$6</f>
        <v>-7.0000000000000007E-2</v>
      </c>
      <c r="AB199">
        <f>[1]Tables!F$6</f>
        <v>5.9700000000000003E-2</v>
      </c>
      <c r="AC199">
        <f>[1]Tables!G$6</f>
        <v>0.04</v>
      </c>
      <c r="AD199">
        <f>[1]Tables!H$6</f>
        <v>0.185</v>
      </c>
      <c r="AE199">
        <f>[1]Tables!I$6</f>
        <v>1.0999999999999999E-2</v>
      </c>
      <c r="AF199">
        <f t="shared" si="60"/>
        <v>-4.4443262788471799E-3</v>
      </c>
      <c r="AG199">
        <f t="shared" si="48"/>
        <v>0.23600000000000002</v>
      </c>
      <c r="AI199">
        <f>[1]Tables!J$6</f>
        <v>0</v>
      </c>
      <c r="AJ199">
        <f>[1]Tables!K$6</f>
        <v>0</v>
      </c>
      <c r="AK199">
        <f>[1]Tables!L$6</f>
        <v>0</v>
      </c>
      <c r="AL199">
        <f t="shared" si="49"/>
        <v>0</v>
      </c>
      <c r="AM199">
        <f t="shared" si="50"/>
        <v>0</v>
      </c>
      <c r="AO199">
        <f>[1]Tables!M$6</f>
        <v>-7.0000000000000007E-2</v>
      </c>
      <c r="AP199">
        <f>[1]Tables!N$6</f>
        <v>6.6699999999999995E-2</v>
      </c>
      <c r="AQ199">
        <f>[1]Tables!O$6</f>
        <v>0.04</v>
      </c>
      <c r="AR199">
        <f>[1]Tables!P$6</f>
        <v>0.22</v>
      </c>
      <c r="AS199">
        <f>[1]Tables!Q$6</f>
        <v>1.0999999999999999E-2</v>
      </c>
      <c r="AT199">
        <f t="shared" si="51"/>
        <v>-5.0026786670952506E-3</v>
      </c>
      <c r="AU199">
        <f t="shared" si="52"/>
        <v>0.27100000000000002</v>
      </c>
      <c r="AW199">
        <f>[1]Tables!R$6</f>
        <v>0</v>
      </c>
      <c r="AX199">
        <f>[1]Tables!S$6</f>
        <v>0</v>
      </c>
      <c r="AY199">
        <f>[1]Tables!T$6</f>
        <v>0</v>
      </c>
      <c r="AZ199">
        <f t="shared" si="53"/>
        <v>0</v>
      </c>
      <c r="BA199">
        <f t="shared" si="54"/>
        <v>0</v>
      </c>
    </row>
    <row r="200" spans="1:53" x14ac:dyDescent="0.2">
      <c r="A200" s="80">
        <v>42491</v>
      </c>
      <c r="B200" s="81">
        <f>+[1]Listen!C196</f>
        <v>0</v>
      </c>
      <c r="C200" s="10"/>
      <c r="D200" s="100">
        <f t="shared" si="43"/>
        <v>0.40500000000000003</v>
      </c>
      <c r="E200" s="86">
        <f>+[1]TETCO_TRANSCO!E200</f>
        <v>0.38500000000000001</v>
      </c>
      <c r="F200" s="84">
        <f>+[1]TETCO_TRANSCO!F200</f>
        <v>0.02</v>
      </c>
      <c r="G200" s="81">
        <f t="shared" si="44"/>
        <v>0.435</v>
      </c>
      <c r="H200" s="85">
        <f t="shared" si="45"/>
        <v>0.38500000000000001</v>
      </c>
      <c r="I200" s="86">
        <f t="shared" si="58"/>
        <v>0.05</v>
      </c>
      <c r="J200" s="100">
        <f t="shared" si="46"/>
        <v>0.40500000000000003</v>
      </c>
      <c r="K200" s="86">
        <f t="shared" si="61"/>
        <v>0.38500000000000001</v>
      </c>
      <c r="L200" s="84">
        <f t="shared" si="57"/>
        <v>0.02</v>
      </c>
      <c r="M200" s="81">
        <f t="shared" si="47"/>
        <v>0.435</v>
      </c>
      <c r="N200" s="85">
        <f t="shared" si="55"/>
        <v>0.38500000000000001</v>
      </c>
      <c r="O200" s="86">
        <f t="shared" si="59"/>
        <v>0.05</v>
      </c>
      <c r="P200" s="86" t="s">
        <v>39</v>
      </c>
      <c r="Q200" s="84">
        <f t="shared" si="56"/>
        <v>0.03</v>
      </c>
      <c r="AA200">
        <f>[1]Tables!E$7</f>
        <v>-7.0000000000000007E-2</v>
      </c>
      <c r="AB200">
        <f>[1]Tables!F$7</f>
        <v>5.9700000000000003E-2</v>
      </c>
      <c r="AC200">
        <f>[1]Tables!G$7</f>
        <v>0.02</v>
      </c>
      <c r="AD200">
        <f>[1]Tables!H$7</f>
        <v>0.185</v>
      </c>
      <c r="AE200">
        <f>[1]Tables!I$7</f>
        <v>1.0999999999999999E-2</v>
      </c>
      <c r="AF200">
        <f t="shared" si="60"/>
        <v>-4.4443262788471799E-3</v>
      </c>
      <c r="AG200">
        <f t="shared" si="48"/>
        <v>0.216</v>
      </c>
      <c r="AI200">
        <f>[1]Tables!J$7</f>
        <v>0</v>
      </c>
      <c r="AJ200">
        <f>[1]Tables!K$7</f>
        <v>0</v>
      </c>
      <c r="AK200">
        <f>[1]Tables!L$7</f>
        <v>0</v>
      </c>
      <c r="AL200">
        <f t="shared" si="49"/>
        <v>0</v>
      </c>
      <c r="AM200">
        <f t="shared" si="50"/>
        <v>0</v>
      </c>
      <c r="AO200">
        <f>[1]Tables!M$7</f>
        <v>-7.0000000000000007E-2</v>
      </c>
      <c r="AP200">
        <f>[1]Tables!N$7</f>
        <v>6.6699999999999995E-2</v>
      </c>
      <c r="AQ200">
        <f>[1]Tables!O$7</f>
        <v>0.02</v>
      </c>
      <c r="AR200">
        <f>[1]Tables!P$7</f>
        <v>0.22</v>
      </c>
      <c r="AS200">
        <f>[1]Tables!Q$7</f>
        <v>1.0999999999999999E-2</v>
      </c>
      <c r="AT200">
        <f t="shared" si="51"/>
        <v>-5.0026786670952506E-3</v>
      </c>
      <c r="AU200">
        <f t="shared" si="52"/>
        <v>0.251</v>
      </c>
      <c r="AW200">
        <f>[1]Tables!R$7</f>
        <v>0</v>
      </c>
      <c r="AX200">
        <f>[1]Tables!S$7</f>
        <v>0</v>
      </c>
      <c r="AY200">
        <f>[1]Tables!T$7</f>
        <v>0</v>
      </c>
      <c r="AZ200">
        <f t="shared" si="53"/>
        <v>0</v>
      </c>
      <c r="BA200">
        <f t="shared" si="54"/>
        <v>0</v>
      </c>
    </row>
    <row r="201" spans="1:53" x14ac:dyDescent="0.2">
      <c r="A201" s="80">
        <v>42522</v>
      </c>
      <c r="B201" s="81">
        <f>+[1]Listen!C197</f>
        <v>0</v>
      </c>
      <c r="C201" s="10"/>
      <c r="D201" s="100">
        <f t="shared" si="43"/>
        <v>0.40500000000000003</v>
      </c>
      <c r="E201" s="86">
        <f>+[1]TETCO_TRANSCO!E201</f>
        <v>0.38500000000000001</v>
      </c>
      <c r="F201" s="84">
        <f>+[1]TETCO_TRANSCO!F201</f>
        <v>0.02</v>
      </c>
      <c r="G201" s="81">
        <f t="shared" si="44"/>
        <v>0.44500000000000001</v>
      </c>
      <c r="H201" s="85">
        <f t="shared" si="45"/>
        <v>0.38500000000000001</v>
      </c>
      <c r="I201" s="86">
        <f t="shared" si="58"/>
        <v>0.06</v>
      </c>
      <c r="J201" s="100">
        <f t="shared" si="46"/>
        <v>0.40500000000000003</v>
      </c>
      <c r="K201" s="86">
        <f t="shared" si="61"/>
        <v>0.38500000000000001</v>
      </c>
      <c r="L201" s="84">
        <f t="shared" si="57"/>
        <v>0.02</v>
      </c>
      <c r="M201" s="81">
        <f t="shared" si="47"/>
        <v>0.44500000000000001</v>
      </c>
      <c r="N201" s="85">
        <f t="shared" si="55"/>
        <v>0.38500000000000001</v>
      </c>
      <c r="O201" s="86">
        <f t="shared" si="59"/>
        <v>0.06</v>
      </c>
      <c r="P201" s="86" t="s">
        <v>39</v>
      </c>
      <c r="Q201" s="84">
        <f t="shared" si="56"/>
        <v>0.04</v>
      </c>
      <c r="AA201">
        <f>[1]Tables!E$8</f>
        <v>-7.0000000000000007E-2</v>
      </c>
      <c r="AB201">
        <f>[1]Tables!F$8</f>
        <v>5.9700000000000003E-2</v>
      </c>
      <c r="AC201">
        <f>[1]Tables!G$8</f>
        <v>0.02</v>
      </c>
      <c r="AD201">
        <f>[1]Tables!H$8</f>
        <v>0.185</v>
      </c>
      <c r="AE201">
        <f>[1]Tables!I$8</f>
        <v>1.0999999999999999E-2</v>
      </c>
      <c r="AF201">
        <f t="shared" si="60"/>
        <v>-4.4443262788471799E-3</v>
      </c>
      <c r="AG201">
        <f t="shared" si="48"/>
        <v>0.216</v>
      </c>
      <c r="AI201">
        <f>[1]Tables!J$8</f>
        <v>0</v>
      </c>
      <c r="AJ201">
        <f>[1]Tables!K$8</f>
        <v>0</v>
      </c>
      <c r="AK201">
        <f>[1]Tables!L$8</f>
        <v>0</v>
      </c>
      <c r="AL201">
        <f t="shared" si="49"/>
        <v>0</v>
      </c>
      <c r="AM201">
        <f t="shared" si="50"/>
        <v>0</v>
      </c>
      <c r="AO201">
        <f>[1]Tables!M$8</f>
        <v>-7.0000000000000007E-2</v>
      </c>
      <c r="AP201">
        <f>[1]Tables!N$8</f>
        <v>6.6699999999999995E-2</v>
      </c>
      <c r="AQ201">
        <f>[1]Tables!O$8</f>
        <v>0.02</v>
      </c>
      <c r="AR201">
        <f>[1]Tables!P$8</f>
        <v>0.22</v>
      </c>
      <c r="AS201">
        <f>[1]Tables!Q$8</f>
        <v>1.0999999999999999E-2</v>
      </c>
      <c r="AT201">
        <f t="shared" si="51"/>
        <v>-5.0026786670952506E-3</v>
      </c>
      <c r="AU201">
        <f t="shared" si="52"/>
        <v>0.251</v>
      </c>
      <c r="AW201">
        <f>[1]Tables!R$8</f>
        <v>0</v>
      </c>
      <c r="AX201">
        <f>[1]Tables!S$8</f>
        <v>0</v>
      </c>
      <c r="AY201">
        <f>[1]Tables!T$8</f>
        <v>0</v>
      </c>
      <c r="AZ201">
        <f t="shared" si="53"/>
        <v>0</v>
      </c>
      <c r="BA201">
        <f t="shared" si="54"/>
        <v>0</v>
      </c>
    </row>
    <row r="202" spans="1:53" x14ac:dyDescent="0.2">
      <c r="A202" s="80">
        <v>42552</v>
      </c>
      <c r="B202" s="81">
        <f>+[1]Listen!C198</f>
        <v>0</v>
      </c>
      <c r="C202" s="10"/>
      <c r="D202" s="100">
        <f t="shared" ref="D202:D265" si="62">E202+F202</f>
        <v>0.41750000000000004</v>
      </c>
      <c r="E202" s="86">
        <f>+[1]TETCO_TRANSCO!E202</f>
        <v>0.39750000000000002</v>
      </c>
      <c r="F202" s="84">
        <f>+[1]TETCO_TRANSCO!F202</f>
        <v>0.02</v>
      </c>
      <c r="G202" s="81">
        <f t="shared" ref="G202:G265" si="63">H202+I202</f>
        <v>0.46750000000000003</v>
      </c>
      <c r="H202" s="85">
        <f t="shared" ref="H202:H265" si="64">+E202</f>
        <v>0.39750000000000002</v>
      </c>
      <c r="I202" s="86">
        <f t="shared" si="58"/>
        <v>7.0000000000000007E-2</v>
      </c>
      <c r="J202" s="100">
        <f t="shared" ref="J202:J265" si="65">K202+L202</f>
        <v>0.41750000000000004</v>
      </c>
      <c r="K202" s="86">
        <f t="shared" si="61"/>
        <v>0.39750000000000002</v>
      </c>
      <c r="L202" s="84">
        <f t="shared" si="57"/>
        <v>0.02</v>
      </c>
      <c r="M202" s="81">
        <f t="shared" ref="M202:M265" si="66">N202+O202</f>
        <v>0.46750000000000003</v>
      </c>
      <c r="N202" s="85">
        <f t="shared" si="55"/>
        <v>0.39750000000000002</v>
      </c>
      <c r="O202" s="86">
        <f t="shared" si="59"/>
        <v>7.0000000000000007E-2</v>
      </c>
      <c r="P202" s="86" t="s">
        <v>39</v>
      </c>
      <c r="Q202" s="84">
        <f t="shared" si="56"/>
        <v>0.05</v>
      </c>
      <c r="AA202">
        <f>[1]Tables!E$9</f>
        <v>-7.0000000000000007E-2</v>
      </c>
      <c r="AB202">
        <f>[1]Tables!F$9</f>
        <v>5.9700000000000003E-2</v>
      </c>
      <c r="AC202">
        <f>[1]Tables!G$9</f>
        <v>0.02</v>
      </c>
      <c r="AD202">
        <f>[1]Tables!H$9</f>
        <v>0.185</v>
      </c>
      <c r="AE202">
        <f>[1]Tables!I$9</f>
        <v>1.0999999999999999E-2</v>
      </c>
      <c r="AF202">
        <f t="shared" si="60"/>
        <v>-4.4443262788471799E-3</v>
      </c>
      <c r="AG202">
        <f t="shared" ref="AG202:AG265" si="67">AC202+AD202+AE202</f>
        <v>0.216</v>
      </c>
      <c r="AI202">
        <f>[1]Tables!J$9</f>
        <v>0</v>
      </c>
      <c r="AJ202">
        <f>[1]Tables!K$9</f>
        <v>0</v>
      </c>
      <c r="AK202">
        <f>[1]Tables!L$9</f>
        <v>0</v>
      </c>
      <c r="AL202">
        <f t="shared" ref="AL202:AL265" si="68">((B202+L202)/(1-AI202))-(B202+L202)</f>
        <v>0</v>
      </c>
      <c r="AM202">
        <f t="shared" ref="AM202:AM265" si="69">AJ202+AK202</f>
        <v>0</v>
      </c>
      <c r="AO202">
        <f>[1]Tables!M$9</f>
        <v>-7.0000000000000007E-2</v>
      </c>
      <c r="AP202">
        <f>[1]Tables!N$9</f>
        <v>6.6699999999999995E-2</v>
      </c>
      <c r="AQ202">
        <f>[1]Tables!O$9</f>
        <v>0.02</v>
      </c>
      <c r="AR202">
        <f>[1]Tables!P$9</f>
        <v>0.22</v>
      </c>
      <c r="AS202">
        <f>[1]Tables!Q$9</f>
        <v>1.0999999999999999E-2</v>
      </c>
      <c r="AT202">
        <f t="shared" ref="AT202:AT265" si="70">(($B202+AO202)/(1-AP202))-($B202+AO202)</f>
        <v>-5.0026786670952506E-3</v>
      </c>
      <c r="AU202">
        <f t="shared" ref="AU202:AU265" si="71">AQ202+AR202+AS202</f>
        <v>0.251</v>
      </c>
      <c r="AW202">
        <f>[1]Tables!R$9</f>
        <v>0</v>
      </c>
      <c r="AX202">
        <f>[1]Tables!S$9</f>
        <v>0</v>
      </c>
      <c r="AY202">
        <f>[1]Tables!T$9</f>
        <v>0</v>
      </c>
      <c r="AZ202">
        <f t="shared" ref="AZ202:AZ265" si="72">((B202+Z202)/(1-AW202))-(B202+Z202)</f>
        <v>0</v>
      </c>
      <c r="BA202">
        <f t="shared" ref="BA202:BA265" si="73">AX202+AY202</f>
        <v>0</v>
      </c>
    </row>
    <row r="203" spans="1:53" x14ac:dyDescent="0.2">
      <c r="A203" s="80">
        <v>42583</v>
      </c>
      <c r="B203" s="81">
        <f>+[1]Listen!C199</f>
        <v>0</v>
      </c>
      <c r="C203" s="10"/>
      <c r="D203" s="100">
        <f t="shared" si="62"/>
        <v>0.42000000000000004</v>
      </c>
      <c r="E203" s="86">
        <f>+[1]TETCO_TRANSCO!E203</f>
        <v>0.4</v>
      </c>
      <c r="F203" s="84">
        <f>+[1]TETCO_TRANSCO!F203</f>
        <v>0.02</v>
      </c>
      <c r="G203" s="81">
        <f t="shared" si="63"/>
        <v>0.47000000000000003</v>
      </c>
      <c r="H203" s="85">
        <f t="shared" si="64"/>
        <v>0.4</v>
      </c>
      <c r="I203" s="86">
        <f t="shared" si="58"/>
        <v>7.0000000000000007E-2</v>
      </c>
      <c r="J203" s="100">
        <f t="shared" si="65"/>
        <v>0.42000000000000004</v>
      </c>
      <c r="K203" s="86">
        <f t="shared" si="61"/>
        <v>0.4</v>
      </c>
      <c r="L203" s="84">
        <f t="shared" si="57"/>
        <v>0.02</v>
      </c>
      <c r="M203" s="81">
        <f t="shared" si="66"/>
        <v>0.47000000000000003</v>
      </c>
      <c r="N203" s="85">
        <f t="shared" si="55"/>
        <v>0.4</v>
      </c>
      <c r="O203" s="86">
        <f t="shared" si="59"/>
        <v>7.0000000000000007E-2</v>
      </c>
      <c r="P203" s="86" t="s">
        <v>39</v>
      </c>
      <c r="Q203" s="84">
        <f t="shared" si="56"/>
        <v>0.05</v>
      </c>
      <c r="AA203">
        <f>[1]Tables!E$10</f>
        <v>-7.0000000000000007E-2</v>
      </c>
      <c r="AB203">
        <f>[1]Tables!F$10</f>
        <v>5.9700000000000003E-2</v>
      </c>
      <c r="AC203">
        <f>[1]Tables!G$10</f>
        <v>0.02</v>
      </c>
      <c r="AD203">
        <f>[1]Tables!H$10</f>
        <v>0.185</v>
      </c>
      <c r="AE203">
        <f>[1]Tables!I$10</f>
        <v>1.0999999999999999E-2</v>
      </c>
      <c r="AF203">
        <f t="shared" si="60"/>
        <v>-4.4443262788471799E-3</v>
      </c>
      <c r="AG203">
        <f t="shared" si="67"/>
        <v>0.216</v>
      </c>
      <c r="AI203">
        <f>[1]Tables!J$10</f>
        <v>0</v>
      </c>
      <c r="AJ203">
        <f>[1]Tables!K$10</f>
        <v>0</v>
      </c>
      <c r="AK203">
        <f>[1]Tables!L$10</f>
        <v>0</v>
      </c>
      <c r="AL203">
        <f t="shared" si="68"/>
        <v>0</v>
      </c>
      <c r="AM203">
        <f t="shared" si="69"/>
        <v>0</v>
      </c>
      <c r="AO203">
        <f>[1]Tables!M$10</f>
        <v>-7.0000000000000007E-2</v>
      </c>
      <c r="AP203">
        <f>[1]Tables!N$10</f>
        <v>6.6699999999999995E-2</v>
      </c>
      <c r="AQ203">
        <f>[1]Tables!O$10</f>
        <v>0.02</v>
      </c>
      <c r="AR203">
        <f>[1]Tables!P$10</f>
        <v>0.22</v>
      </c>
      <c r="AS203">
        <f>[1]Tables!Q$10</f>
        <v>1.0999999999999999E-2</v>
      </c>
      <c r="AT203">
        <f t="shared" si="70"/>
        <v>-5.0026786670952506E-3</v>
      </c>
      <c r="AU203">
        <f t="shared" si="71"/>
        <v>0.251</v>
      </c>
      <c r="AW203">
        <f>[1]Tables!R$10</f>
        <v>0</v>
      </c>
      <c r="AX203">
        <f>[1]Tables!S$10</f>
        <v>0</v>
      </c>
      <c r="AY203">
        <f>[1]Tables!T$10</f>
        <v>0</v>
      </c>
      <c r="AZ203">
        <f t="shared" si="72"/>
        <v>0</v>
      </c>
      <c r="BA203">
        <f t="shared" si="73"/>
        <v>0</v>
      </c>
    </row>
    <row r="204" spans="1:53" x14ac:dyDescent="0.2">
      <c r="A204" s="80">
        <v>42614</v>
      </c>
      <c r="B204" s="81">
        <f>+[1]Listen!C200</f>
        <v>0</v>
      </c>
      <c r="C204" s="10"/>
      <c r="D204" s="100">
        <f t="shared" si="62"/>
        <v>0.41750000000000004</v>
      </c>
      <c r="E204" s="86">
        <f>+[1]TETCO_TRANSCO!E204</f>
        <v>0.39750000000000002</v>
      </c>
      <c r="F204" s="84">
        <f>+[1]TETCO_TRANSCO!F204</f>
        <v>0.02</v>
      </c>
      <c r="G204" s="81">
        <f t="shared" si="63"/>
        <v>0.44750000000000001</v>
      </c>
      <c r="H204" s="85">
        <f t="shared" si="64"/>
        <v>0.39750000000000002</v>
      </c>
      <c r="I204" s="86">
        <f t="shared" si="58"/>
        <v>0.05</v>
      </c>
      <c r="J204" s="100">
        <f t="shared" si="65"/>
        <v>0.41750000000000004</v>
      </c>
      <c r="K204" s="86">
        <f t="shared" si="61"/>
        <v>0.39750000000000002</v>
      </c>
      <c r="L204" s="84">
        <f t="shared" si="57"/>
        <v>0.02</v>
      </c>
      <c r="M204" s="81">
        <f t="shared" si="66"/>
        <v>0.44750000000000001</v>
      </c>
      <c r="N204" s="85">
        <f t="shared" si="55"/>
        <v>0.39750000000000002</v>
      </c>
      <c r="O204" s="86">
        <f t="shared" si="59"/>
        <v>0.05</v>
      </c>
      <c r="P204" s="86" t="s">
        <v>39</v>
      </c>
      <c r="Q204" s="84">
        <f t="shared" si="56"/>
        <v>0.03</v>
      </c>
      <c r="AA204">
        <f>[1]Tables!E$11</f>
        <v>-7.0000000000000007E-2</v>
      </c>
      <c r="AB204">
        <f>[1]Tables!F$11</f>
        <v>5.9700000000000003E-2</v>
      </c>
      <c r="AC204">
        <f>[1]Tables!G$11</f>
        <v>0.02</v>
      </c>
      <c r="AD204">
        <f>[1]Tables!H$11</f>
        <v>0.185</v>
      </c>
      <c r="AE204">
        <f>[1]Tables!I$11</f>
        <v>1.0999999999999999E-2</v>
      </c>
      <c r="AF204">
        <f t="shared" si="60"/>
        <v>-4.4443262788471799E-3</v>
      </c>
      <c r="AG204">
        <f t="shared" si="67"/>
        <v>0.216</v>
      </c>
      <c r="AI204">
        <f>[1]Tables!J$11</f>
        <v>0</v>
      </c>
      <c r="AJ204">
        <f>[1]Tables!K$11</f>
        <v>0</v>
      </c>
      <c r="AK204">
        <f>[1]Tables!L$11</f>
        <v>0</v>
      </c>
      <c r="AL204">
        <f t="shared" si="68"/>
        <v>0</v>
      </c>
      <c r="AM204">
        <f t="shared" si="69"/>
        <v>0</v>
      </c>
      <c r="AO204">
        <f>[1]Tables!M$11</f>
        <v>-7.0000000000000007E-2</v>
      </c>
      <c r="AP204">
        <f>[1]Tables!N$11</f>
        <v>6.6699999999999995E-2</v>
      </c>
      <c r="AQ204">
        <f>[1]Tables!O$11</f>
        <v>0.02</v>
      </c>
      <c r="AR204">
        <f>[1]Tables!P$11</f>
        <v>0.22</v>
      </c>
      <c r="AS204">
        <f>[1]Tables!Q$11</f>
        <v>1.0999999999999999E-2</v>
      </c>
      <c r="AT204">
        <f t="shared" si="70"/>
        <v>-5.0026786670952506E-3</v>
      </c>
      <c r="AU204">
        <f t="shared" si="71"/>
        <v>0.251</v>
      </c>
      <c r="AW204">
        <f>[1]Tables!R$11</f>
        <v>0</v>
      </c>
      <c r="AX204">
        <f>[1]Tables!S$11</f>
        <v>0</v>
      </c>
      <c r="AY204">
        <f>[1]Tables!T$11</f>
        <v>0</v>
      </c>
      <c r="AZ204">
        <f t="shared" si="72"/>
        <v>0</v>
      </c>
      <c r="BA204">
        <f t="shared" si="73"/>
        <v>0</v>
      </c>
    </row>
    <row r="205" spans="1:53" x14ac:dyDescent="0.2">
      <c r="A205" s="80">
        <v>42644</v>
      </c>
      <c r="B205" s="81">
        <f>+[1]Listen!C201</f>
        <v>0</v>
      </c>
      <c r="C205" s="10"/>
      <c r="D205" s="100">
        <f t="shared" si="62"/>
        <v>0.42000000000000004</v>
      </c>
      <c r="E205" s="86">
        <f>+[1]TETCO_TRANSCO!E205</f>
        <v>0.4</v>
      </c>
      <c r="F205" s="84">
        <f>+[1]TETCO_TRANSCO!F205</f>
        <v>0.02</v>
      </c>
      <c r="G205" s="81">
        <f t="shared" si="63"/>
        <v>0.45</v>
      </c>
      <c r="H205" s="85">
        <f t="shared" si="64"/>
        <v>0.4</v>
      </c>
      <c r="I205" s="86">
        <f t="shared" si="58"/>
        <v>0.05</v>
      </c>
      <c r="J205" s="100">
        <f t="shared" si="65"/>
        <v>0.42000000000000004</v>
      </c>
      <c r="K205" s="86">
        <f t="shared" si="61"/>
        <v>0.4</v>
      </c>
      <c r="L205" s="84">
        <f t="shared" si="57"/>
        <v>0.02</v>
      </c>
      <c r="M205" s="81">
        <f t="shared" si="66"/>
        <v>0.45</v>
      </c>
      <c r="N205" s="85">
        <f t="shared" si="55"/>
        <v>0.4</v>
      </c>
      <c r="O205" s="86">
        <f t="shared" si="59"/>
        <v>0.05</v>
      </c>
      <c r="P205" s="86" t="s">
        <v>39</v>
      </c>
      <c r="Q205" s="84">
        <f t="shared" si="56"/>
        <v>0.03</v>
      </c>
      <c r="AA205">
        <f>[1]Tables!E$12</f>
        <v>-7.0000000000000007E-2</v>
      </c>
      <c r="AB205">
        <f>[1]Tables!F$12</f>
        <v>5.9700000000000003E-2</v>
      </c>
      <c r="AC205">
        <f>[1]Tables!G$12</f>
        <v>0.04</v>
      </c>
      <c r="AD205">
        <f>[1]Tables!H$12</f>
        <v>0.185</v>
      </c>
      <c r="AE205">
        <f>[1]Tables!I$12</f>
        <v>1.0999999999999999E-2</v>
      </c>
      <c r="AF205">
        <f t="shared" si="60"/>
        <v>-4.4443262788471799E-3</v>
      </c>
      <c r="AG205">
        <f t="shared" si="67"/>
        <v>0.23600000000000002</v>
      </c>
      <c r="AI205">
        <f>[1]Tables!J$12</f>
        <v>0</v>
      </c>
      <c r="AJ205">
        <f>[1]Tables!K$12</f>
        <v>0</v>
      </c>
      <c r="AK205">
        <f>[1]Tables!L$12</f>
        <v>0</v>
      </c>
      <c r="AL205">
        <f t="shared" si="68"/>
        <v>0</v>
      </c>
      <c r="AM205">
        <f t="shared" si="69"/>
        <v>0</v>
      </c>
      <c r="AO205">
        <f>[1]Tables!M$12</f>
        <v>-7.0000000000000007E-2</v>
      </c>
      <c r="AP205">
        <f>[1]Tables!N$12</f>
        <v>6.6699999999999995E-2</v>
      </c>
      <c r="AQ205">
        <f>[1]Tables!O$12</f>
        <v>0.04</v>
      </c>
      <c r="AR205">
        <f>[1]Tables!P$12</f>
        <v>0.22</v>
      </c>
      <c r="AS205">
        <f>[1]Tables!Q$12</f>
        <v>1.0999999999999999E-2</v>
      </c>
      <c r="AT205">
        <f t="shared" si="70"/>
        <v>-5.0026786670952506E-3</v>
      </c>
      <c r="AU205">
        <f t="shared" si="71"/>
        <v>0.27100000000000002</v>
      </c>
      <c r="AW205">
        <f>[1]Tables!R$12</f>
        <v>0</v>
      </c>
      <c r="AX205">
        <f>[1]Tables!S$12</f>
        <v>0</v>
      </c>
      <c r="AY205">
        <f>[1]Tables!T$12</f>
        <v>0</v>
      </c>
      <c r="AZ205">
        <f t="shared" si="72"/>
        <v>0</v>
      </c>
      <c r="BA205">
        <f t="shared" si="73"/>
        <v>0</v>
      </c>
    </row>
    <row r="206" spans="1:53" x14ac:dyDescent="0.2">
      <c r="A206" s="80">
        <v>42675</v>
      </c>
      <c r="B206" s="81">
        <f>+[1]Listen!C202</f>
        <v>0</v>
      </c>
      <c r="C206" s="10"/>
      <c r="D206" s="100">
        <f t="shared" si="62"/>
        <v>0.60500000000000009</v>
      </c>
      <c r="E206" s="86">
        <f>+[1]TETCO_TRANSCO!E206</f>
        <v>0.55500000000000005</v>
      </c>
      <c r="F206" s="84">
        <f>+[1]TETCO_TRANSCO!F206</f>
        <v>0.05</v>
      </c>
      <c r="G206" s="81">
        <f t="shared" si="63"/>
        <v>0.69500000000000006</v>
      </c>
      <c r="H206" s="85">
        <f t="shared" si="64"/>
        <v>0.55500000000000005</v>
      </c>
      <c r="I206" s="86">
        <f t="shared" si="58"/>
        <v>0.14000000000000001</v>
      </c>
      <c r="J206" s="100">
        <f t="shared" si="65"/>
        <v>0.60500000000000009</v>
      </c>
      <c r="K206" s="86">
        <f t="shared" si="61"/>
        <v>0.55500000000000005</v>
      </c>
      <c r="L206" s="84">
        <f t="shared" si="57"/>
        <v>0.05</v>
      </c>
      <c r="M206" s="81">
        <f t="shared" si="66"/>
        <v>0.69500000000000006</v>
      </c>
      <c r="N206" s="85">
        <f t="shared" si="55"/>
        <v>0.55500000000000005</v>
      </c>
      <c r="O206" s="86">
        <f t="shared" si="59"/>
        <v>0.14000000000000001</v>
      </c>
      <c r="P206" s="86" t="s">
        <v>39</v>
      </c>
      <c r="Q206" s="84">
        <f t="shared" si="56"/>
        <v>0.09</v>
      </c>
      <c r="AA206">
        <f>[1]Tables!E$13</f>
        <v>-7.0000000000000007E-2</v>
      </c>
      <c r="AB206">
        <f>[1]Tables!F$13</f>
        <v>6.9900000000000004E-2</v>
      </c>
      <c r="AC206">
        <f>[1]Tables!G$13</f>
        <v>0.41</v>
      </c>
      <c r="AD206">
        <f>[1]Tables!H$13</f>
        <v>0.185</v>
      </c>
      <c r="AE206">
        <f>[1]Tables!I$13</f>
        <v>1.0999999999999999E-2</v>
      </c>
      <c r="AF206">
        <f t="shared" si="60"/>
        <v>-5.2607246532630908E-3</v>
      </c>
      <c r="AG206">
        <f t="shared" si="67"/>
        <v>0.60599999999999998</v>
      </c>
      <c r="AI206">
        <f>[1]Tables!J$13</f>
        <v>1.2800000000000001E-2</v>
      </c>
      <c r="AJ206">
        <f>[1]Tables!K$13</f>
        <v>0.18479999999999999</v>
      </c>
      <c r="AK206">
        <f>[1]Tables!L$13</f>
        <v>0</v>
      </c>
      <c r="AL206">
        <f t="shared" si="68"/>
        <v>6.4829821717990455E-4</v>
      </c>
      <c r="AM206">
        <f t="shared" si="69"/>
        <v>0.18479999999999999</v>
      </c>
      <c r="AO206">
        <f>[1]Tables!M$13</f>
        <v>-0.05</v>
      </c>
      <c r="AP206">
        <f>[1]Tables!N$13</f>
        <v>7.8200000000000006E-2</v>
      </c>
      <c r="AQ206">
        <f>[1]Tables!O$13</f>
        <v>0.51</v>
      </c>
      <c r="AR206">
        <f>[1]Tables!P$13</f>
        <v>0.22</v>
      </c>
      <c r="AS206">
        <f>[1]Tables!Q$13</f>
        <v>1.0999999999999999E-2</v>
      </c>
      <c r="AT206">
        <f t="shared" si="70"/>
        <v>-4.2417010197439847E-3</v>
      </c>
      <c r="AU206">
        <f t="shared" si="71"/>
        <v>0.74099999999999999</v>
      </c>
      <c r="AW206">
        <f>[1]Tables!R$13</f>
        <v>8.8999999999999999E-3</v>
      </c>
      <c r="AX206">
        <f>[1]Tables!S$13</f>
        <v>0.21759999999999999</v>
      </c>
      <c r="AY206">
        <f>[1]Tables!T$13</f>
        <v>0</v>
      </c>
      <c r="AZ206">
        <f t="shared" si="72"/>
        <v>0</v>
      </c>
      <c r="BA206">
        <f t="shared" si="73"/>
        <v>0.21759999999999999</v>
      </c>
    </row>
    <row r="207" spans="1:53" x14ac:dyDescent="0.2">
      <c r="A207" s="80">
        <v>42705</v>
      </c>
      <c r="B207" s="81">
        <f>+[1]Listen!C203</f>
        <v>0</v>
      </c>
      <c r="C207" s="10"/>
      <c r="D207" s="100">
        <f t="shared" si="62"/>
        <v>0.96000000000000008</v>
      </c>
      <c r="E207" s="86">
        <f>+[1]TETCO_TRANSCO!E207</f>
        <v>0.91</v>
      </c>
      <c r="F207" s="84">
        <f>+[1]TETCO_TRANSCO!F207</f>
        <v>0.05</v>
      </c>
      <c r="G207" s="81">
        <f t="shared" si="63"/>
        <v>1.2</v>
      </c>
      <c r="H207" s="85">
        <f t="shared" si="64"/>
        <v>0.91</v>
      </c>
      <c r="I207" s="86">
        <f t="shared" si="58"/>
        <v>0.28999999999999998</v>
      </c>
      <c r="J207" s="100">
        <f t="shared" si="65"/>
        <v>0.96000000000000008</v>
      </c>
      <c r="K207" s="86">
        <f t="shared" si="61"/>
        <v>0.91</v>
      </c>
      <c r="L207" s="84">
        <f t="shared" si="57"/>
        <v>0.05</v>
      </c>
      <c r="M207" s="81">
        <f t="shared" si="66"/>
        <v>1.2</v>
      </c>
      <c r="N207" s="85">
        <f t="shared" ref="N207:N270" si="74">H207</f>
        <v>0.91</v>
      </c>
      <c r="O207" s="86">
        <f t="shared" si="59"/>
        <v>0.28999999999999998</v>
      </c>
      <c r="P207" s="86" t="s">
        <v>39</v>
      </c>
      <c r="Q207" s="84">
        <f t="shared" si="56"/>
        <v>0.24</v>
      </c>
      <c r="AA207">
        <f>[1]Tables!E$14</f>
        <v>-0.05</v>
      </c>
      <c r="AB207">
        <f>[1]Tables!F$14</f>
        <v>6.9900000000000004E-2</v>
      </c>
      <c r="AC207">
        <f>[1]Tables!G$14</f>
        <v>0.41</v>
      </c>
      <c r="AD207">
        <f>[1]Tables!H$14</f>
        <v>0.185</v>
      </c>
      <c r="AE207">
        <f>[1]Tables!I$14</f>
        <v>1.0999999999999999E-2</v>
      </c>
      <c r="AF207">
        <f t="shared" si="60"/>
        <v>-3.7576604666164914E-3</v>
      </c>
      <c r="AG207">
        <f t="shared" si="67"/>
        <v>0.60599999999999998</v>
      </c>
      <c r="AI207">
        <f>[1]Tables!J$14</f>
        <v>1.2800000000000001E-2</v>
      </c>
      <c r="AJ207">
        <f>[1]Tables!K$14</f>
        <v>0.18479999999999999</v>
      </c>
      <c r="AK207">
        <f>[1]Tables!L$14</f>
        <v>0</v>
      </c>
      <c r="AL207">
        <f t="shared" si="68"/>
        <v>6.4829821717990455E-4</v>
      </c>
      <c r="AM207">
        <f t="shared" si="69"/>
        <v>0.18479999999999999</v>
      </c>
      <c r="AO207">
        <f>[1]Tables!M$14</f>
        <v>-0.05</v>
      </c>
      <c r="AP207">
        <f>[1]Tables!N$14</f>
        <v>7.8200000000000006E-2</v>
      </c>
      <c r="AQ207">
        <f>[1]Tables!O$14</f>
        <v>0.51</v>
      </c>
      <c r="AR207">
        <f>[1]Tables!P$14</f>
        <v>0.22</v>
      </c>
      <c r="AS207">
        <f>[1]Tables!Q$14</f>
        <v>1.0999999999999999E-2</v>
      </c>
      <c r="AT207">
        <f t="shared" si="70"/>
        <v>-4.2417010197439847E-3</v>
      </c>
      <c r="AU207">
        <f t="shared" si="71"/>
        <v>0.74099999999999999</v>
      </c>
      <c r="AW207">
        <f>[1]Tables!R$14</f>
        <v>8.8999999999999999E-3</v>
      </c>
      <c r="AX207">
        <f>[1]Tables!S$14</f>
        <v>0.21759999999999999</v>
      </c>
      <c r="AY207">
        <f>[1]Tables!T$14</f>
        <v>0</v>
      </c>
      <c r="AZ207">
        <f t="shared" si="72"/>
        <v>0</v>
      </c>
      <c r="BA207">
        <f t="shared" si="73"/>
        <v>0.21759999999999999</v>
      </c>
    </row>
    <row r="208" spans="1:53" x14ac:dyDescent="0.2">
      <c r="A208" s="80">
        <v>42736</v>
      </c>
      <c r="B208" s="81">
        <f>+[1]Listen!C204</f>
        <v>0</v>
      </c>
      <c r="C208" s="10"/>
      <c r="D208" s="100">
        <f t="shared" si="62"/>
        <v>1.2649999999999999</v>
      </c>
      <c r="E208" s="86">
        <f>+[1]TETCO_TRANSCO!E208</f>
        <v>1.2149999999999999</v>
      </c>
      <c r="F208" s="84">
        <f>+[1]TETCO_TRANSCO!F208</f>
        <v>0.05</v>
      </c>
      <c r="G208" s="81">
        <f t="shared" si="63"/>
        <v>1.5349999999999999</v>
      </c>
      <c r="H208" s="85">
        <f t="shared" si="64"/>
        <v>1.2149999999999999</v>
      </c>
      <c r="I208" s="86">
        <f t="shared" si="58"/>
        <v>0.32</v>
      </c>
      <c r="J208" s="100">
        <f t="shared" si="65"/>
        <v>1.2649999999999999</v>
      </c>
      <c r="K208" s="86">
        <f t="shared" si="61"/>
        <v>1.2149999999999999</v>
      </c>
      <c r="L208" s="84">
        <f t="shared" si="57"/>
        <v>0.05</v>
      </c>
      <c r="M208" s="81">
        <f t="shared" si="66"/>
        <v>1.5349999999999999</v>
      </c>
      <c r="N208" s="85">
        <f t="shared" si="74"/>
        <v>1.2149999999999999</v>
      </c>
      <c r="O208" s="86">
        <f t="shared" si="59"/>
        <v>0.32</v>
      </c>
      <c r="P208" s="86" t="s">
        <v>39</v>
      </c>
      <c r="Q208" s="84">
        <f t="shared" ref="Q208:Q271" si="75">VLOOKUP(MONTH(A208),tblMthAdj,2,FALSE)</f>
        <v>0.27</v>
      </c>
      <c r="AA208">
        <f>[1]Tables!E$3</f>
        <v>-0.05</v>
      </c>
      <c r="AB208">
        <f>[1]Tables!F$3</f>
        <v>6.9900000000000004E-2</v>
      </c>
      <c r="AC208">
        <f>[1]Tables!G$3</f>
        <v>0.41</v>
      </c>
      <c r="AD208">
        <f>[1]Tables!H$3</f>
        <v>0.185</v>
      </c>
      <c r="AE208">
        <f>[1]Tables!I$3</f>
        <v>1.0999999999999999E-2</v>
      </c>
      <c r="AF208">
        <f t="shared" si="60"/>
        <v>-3.7576604666164914E-3</v>
      </c>
      <c r="AG208">
        <f t="shared" si="67"/>
        <v>0.60599999999999998</v>
      </c>
      <c r="AI208">
        <f>[1]Tables!J$3</f>
        <v>1.2800000000000001E-2</v>
      </c>
      <c r="AJ208">
        <f>[1]Tables!K$3</f>
        <v>0.18479999999999999</v>
      </c>
      <c r="AK208">
        <f>[1]Tables!L$3</f>
        <v>0</v>
      </c>
      <c r="AL208">
        <f t="shared" si="68"/>
        <v>6.4829821717990455E-4</v>
      </c>
      <c r="AM208">
        <f t="shared" si="69"/>
        <v>0.18479999999999999</v>
      </c>
      <c r="AO208">
        <f>[1]Tables!M$3</f>
        <v>-0.05</v>
      </c>
      <c r="AP208">
        <f>[1]Tables!N$3</f>
        <v>7.8200000000000006E-2</v>
      </c>
      <c r="AQ208">
        <f>[1]Tables!O$3</f>
        <v>0.51</v>
      </c>
      <c r="AR208">
        <f>[1]Tables!P$3</f>
        <v>0.22</v>
      </c>
      <c r="AS208">
        <f>[1]Tables!Q$3</f>
        <v>1.0999999999999999E-2</v>
      </c>
      <c r="AT208">
        <f t="shared" si="70"/>
        <v>-4.2417010197439847E-3</v>
      </c>
      <c r="AU208">
        <f t="shared" si="71"/>
        <v>0.74099999999999999</v>
      </c>
      <c r="AW208">
        <f>[1]Tables!R$3</f>
        <v>8.8999999999999999E-3</v>
      </c>
      <c r="AX208">
        <f>[1]Tables!S$3</f>
        <v>0.21759999999999999</v>
      </c>
      <c r="AY208">
        <f>[1]Tables!T$3</f>
        <v>0</v>
      </c>
      <c r="AZ208">
        <f t="shared" si="72"/>
        <v>0</v>
      </c>
      <c r="BA208">
        <f t="shared" si="73"/>
        <v>0.21759999999999999</v>
      </c>
    </row>
    <row r="209" spans="1:53" x14ac:dyDescent="0.2">
      <c r="A209" s="80">
        <v>42767</v>
      </c>
      <c r="B209" s="81">
        <f>+[1]Listen!C205</f>
        <v>0</v>
      </c>
      <c r="C209" s="10"/>
      <c r="D209" s="100">
        <f t="shared" si="62"/>
        <v>1.2649999999999999</v>
      </c>
      <c r="E209" s="86">
        <f>+[1]TETCO_TRANSCO!E209</f>
        <v>1.2149999999999999</v>
      </c>
      <c r="F209" s="84">
        <f>+[1]TETCO_TRANSCO!F209</f>
        <v>0.05</v>
      </c>
      <c r="G209" s="81">
        <f t="shared" si="63"/>
        <v>1.5349999999999999</v>
      </c>
      <c r="H209" s="85">
        <f t="shared" si="64"/>
        <v>1.2149999999999999</v>
      </c>
      <c r="I209" s="86">
        <f t="shared" si="58"/>
        <v>0.32</v>
      </c>
      <c r="J209" s="100">
        <f t="shared" si="65"/>
        <v>1.2649999999999999</v>
      </c>
      <c r="K209" s="86">
        <f t="shared" si="61"/>
        <v>1.2149999999999999</v>
      </c>
      <c r="L209" s="84">
        <f t="shared" si="57"/>
        <v>0.05</v>
      </c>
      <c r="M209" s="81">
        <f t="shared" si="66"/>
        <v>1.5349999999999999</v>
      </c>
      <c r="N209" s="85">
        <f t="shared" si="74"/>
        <v>1.2149999999999999</v>
      </c>
      <c r="O209" s="86">
        <f t="shared" si="59"/>
        <v>0.32</v>
      </c>
      <c r="P209" s="86" t="s">
        <v>39</v>
      </c>
      <c r="Q209" s="84">
        <f t="shared" si="75"/>
        <v>0.27</v>
      </c>
      <c r="AA209">
        <f>[1]Tables!E$4</f>
        <v>-0.05</v>
      </c>
      <c r="AB209">
        <f>[1]Tables!F$4</f>
        <v>6.9900000000000004E-2</v>
      </c>
      <c r="AC209">
        <f>[1]Tables!G$4</f>
        <v>0.41</v>
      </c>
      <c r="AD209">
        <f>[1]Tables!H$4</f>
        <v>0.185</v>
      </c>
      <c r="AE209">
        <f>[1]Tables!I$4</f>
        <v>1.0999999999999999E-2</v>
      </c>
      <c r="AF209">
        <f t="shared" si="60"/>
        <v>-3.7576604666164914E-3</v>
      </c>
      <c r="AG209">
        <f t="shared" si="67"/>
        <v>0.60599999999999998</v>
      </c>
      <c r="AI209">
        <f>[1]Tables!J$4</f>
        <v>1.2800000000000001E-2</v>
      </c>
      <c r="AJ209">
        <f>[1]Tables!K$4</f>
        <v>0.18479999999999999</v>
      </c>
      <c r="AK209">
        <f>[1]Tables!L$4</f>
        <v>0</v>
      </c>
      <c r="AL209">
        <f t="shared" si="68"/>
        <v>6.4829821717990455E-4</v>
      </c>
      <c r="AM209">
        <f t="shared" si="69"/>
        <v>0.18479999999999999</v>
      </c>
      <c r="AO209">
        <f>[1]Tables!M$4</f>
        <v>-0.05</v>
      </c>
      <c r="AP209">
        <f>[1]Tables!N$4</f>
        <v>7.8200000000000006E-2</v>
      </c>
      <c r="AQ209">
        <f>[1]Tables!O$4</f>
        <v>0.51</v>
      </c>
      <c r="AR209">
        <f>[1]Tables!P$4</f>
        <v>0.22</v>
      </c>
      <c r="AS209">
        <f>[1]Tables!Q$4</f>
        <v>1.0999999999999999E-2</v>
      </c>
      <c r="AT209">
        <f t="shared" si="70"/>
        <v>-4.2417010197439847E-3</v>
      </c>
      <c r="AU209">
        <f t="shared" si="71"/>
        <v>0.74099999999999999</v>
      </c>
      <c r="AW209">
        <f>[1]Tables!R$4</f>
        <v>8.8999999999999999E-3</v>
      </c>
      <c r="AX209">
        <f>[1]Tables!S$4</f>
        <v>0.21759999999999999</v>
      </c>
      <c r="AY209">
        <f>[1]Tables!T$4</f>
        <v>0</v>
      </c>
      <c r="AZ209">
        <f t="shared" si="72"/>
        <v>0</v>
      </c>
      <c r="BA209">
        <f t="shared" si="73"/>
        <v>0.21759999999999999</v>
      </c>
    </row>
    <row r="210" spans="1:53" x14ac:dyDescent="0.2">
      <c r="A210" s="80">
        <v>42795</v>
      </c>
      <c r="B210" s="81">
        <f>+[1]Listen!C206</f>
        <v>0</v>
      </c>
      <c r="C210" s="10"/>
      <c r="D210" s="100">
        <f t="shared" si="62"/>
        <v>0.70500000000000007</v>
      </c>
      <c r="E210" s="86">
        <f>+[1]TETCO_TRANSCO!E210</f>
        <v>0.65500000000000003</v>
      </c>
      <c r="F210" s="84">
        <f>+[1]TETCO_TRANSCO!F210</f>
        <v>0.05</v>
      </c>
      <c r="G210" s="81">
        <f t="shared" si="63"/>
        <v>0.80500000000000005</v>
      </c>
      <c r="H210" s="85">
        <f t="shared" si="64"/>
        <v>0.65500000000000003</v>
      </c>
      <c r="I210" s="86">
        <f t="shared" si="58"/>
        <v>0.15000000000000002</v>
      </c>
      <c r="J210" s="100">
        <f t="shared" si="65"/>
        <v>0.70500000000000007</v>
      </c>
      <c r="K210" s="86">
        <f t="shared" si="61"/>
        <v>0.65500000000000003</v>
      </c>
      <c r="L210" s="84">
        <f t="shared" ref="L210:L273" si="76">F210</f>
        <v>0.05</v>
      </c>
      <c r="M210" s="81">
        <f t="shared" si="66"/>
        <v>0.80500000000000005</v>
      </c>
      <c r="N210" s="85">
        <f t="shared" si="74"/>
        <v>0.65500000000000003</v>
      </c>
      <c r="O210" s="86">
        <f t="shared" si="59"/>
        <v>0.15000000000000002</v>
      </c>
      <c r="P210" s="86" t="s">
        <v>39</v>
      </c>
      <c r="Q210" s="84">
        <f t="shared" si="75"/>
        <v>0.1</v>
      </c>
      <c r="AA210">
        <f>[1]Tables!E$5</f>
        <v>-0.05</v>
      </c>
      <c r="AB210">
        <f>[1]Tables!F$5</f>
        <v>6.9900000000000004E-2</v>
      </c>
      <c r="AC210">
        <f>[1]Tables!G$5</f>
        <v>0.41</v>
      </c>
      <c r="AD210">
        <f>[1]Tables!H$5</f>
        <v>0.185</v>
      </c>
      <c r="AE210">
        <f>[1]Tables!I$5</f>
        <v>1.0999999999999999E-2</v>
      </c>
      <c r="AF210">
        <f t="shared" si="60"/>
        <v>-3.7576604666164914E-3</v>
      </c>
      <c r="AG210">
        <f t="shared" si="67"/>
        <v>0.60599999999999998</v>
      </c>
      <c r="AI210">
        <f>[1]Tables!J$5</f>
        <v>1.2800000000000001E-2</v>
      </c>
      <c r="AJ210">
        <f>[1]Tables!K$5</f>
        <v>0.18479999999999999</v>
      </c>
      <c r="AK210">
        <f>[1]Tables!L$5</f>
        <v>0</v>
      </c>
      <c r="AL210">
        <f t="shared" si="68"/>
        <v>6.4829821717990455E-4</v>
      </c>
      <c r="AM210">
        <f t="shared" si="69"/>
        <v>0.18479999999999999</v>
      </c>
      <c r="AO210">
        <f>[1]Tables!M$5</f>
        <v>-0.05</v>
      </c>
      <c r="AP210">
        <f>[1]Tables!N$5</f>
        <v>7.8200000000000006E-2</v>
      </c>
      <c r="AQ210">
        <f>[1]Tables!O$5</f>
        <v>0.51</v>
      </c>
      <c r="AR210">
        <f>[1]Tables!P$5</f>
        <v>0.22</v>
      </c>
      <c r="AS210">
        <f>[1]Tables!Q$5</f>
        <v>1.0999999999999999E-2</v>
      </c>
      <c r="AT210">
        <f t="shared" si="70"/>
        <v>-4.2417010197439847E-3</v>
      </c>
      <c r="AU210">
        <f t="shared" si="71"/>
        <v>0.74099999999999999</v>
      </c>
      <c r="AW210">
        <f>[1]Tables!R$5</f>
        <v>8.8999999999999999E-3</v>
      </c>
      <c r="AX210">
        <f>[1]Tables!S$5</f>
        <v>0.21759999999999999</v>
      </c>
      <c r="AY210">
        <f>[1]Tables!T$5</f>
        <v>0</v>
      </c>
      <c r="AZ210">
        <f t="shared" si="72"/>
        <v>0</v>
      </c>
      <c r="BA210">
        <f t="shared" si="73"/>
        <v>0.21759999999999999</v>
      </c>
    </row>
    <row r="211" spans="1:53" x14ac:dyDescent="0.2">
      <c r="A211" s="80">
        <v>42826</v>
      </c>
      <c r="B211" s="81">
        <f>+[1]Listen!C207</f>
        <v>0</v>
      </c>
      <c r="C211" s="10"/>
      <c r="D211" s="100">
        <f t="shared" si="62"/>
        <v>0.45500000000000002</v>
      </c>
      <c r="E211" s="86">
        <f>+[1]TETCO_TRANSCO!E211</f>
        <v>0.435</v>
      </c>
      <c r="F211" s="84">
        <f>+[1]TETCO_TRANSCO!F211</f>
        <v>0.02</v>
      </c>
      <c r="G211" s="81">
        <f t="shared" si="63"/>
        <v>0.48499999999999999</v>
      </c>
      <c r="H211" s="85">
        <f t="shared" si="64"/>
        <v>0.435</v>
      </c>
      <c r="I211" s="86">
        <f t="shared" ref="I211:I274" si="77">+F211+Q211</f>
        <v>0.05</v>
      </c>
      <c r="J211" s="100">
        <f t="shared" si="65"/>
        <v>0.45500000000000002</v>
      </c>
      <c r="K211" s="86">
        <f t="shared" si="61"/>
        <v>0.435</v>
      </c>
      <c r="L211" s="84">
        <f t="shared" si="76"/>
        <v>0.02</v>
      </c>
      <c r="M211" s="81">
        <f t="shared" si="66"/>
        <v>0.48499999999999999</v>
      </c>
      <c r="N211" s="85">
        <f t="shared" si="74"/>
        <v>0.435</v>
      </c>
      <c r="O211" s="86">
        <f t="shared" si="59"/>
        <v>0.05</v>
      </c>
      <c r="P211" s="86" t="s">
        <v>39</v>
      </c>
      <c r="Q211" s="84">
        <f t="shared" si="75"/>
        <v>0.03</v>
      </c>
      <c r="AA211">
        <f>[1]Tables!E$6</f>
        <v>-7.0000000000000007E-2</v>
      </c>
      <c r="AB211">
        <f>[1]Tables!F$6</f>
        <v>5.9700000000000003E-2</v>
      </c>
      <c r="AC211">
        <f>[1]Tables!G$6</f>
        <v>0.04</v>
      </c>
      <c r="AD211">
        <f>[1]Tables!H$6</f>
        <v>0.185</v>
      </c>
      <c r="AE211">
        <f>[1]Tables!I$6</f>
        <v>1.0999999999999999E-2</v>
      </c>
      <c r="AF211">
        <f t="shared" si="60"/>
        <v>-4.4443262788471799E-3</v>
      </c>
      <c r="AG211">
        <f t="shared" si="67"/>
        <v>0.23600000000000002</v>
      </c>
      <c r="AI211">
        <f>[1]Tables!J$6</f>
        <v>0</v>
      </c>
      <c r="AJ211">
        <f>[1]Tables!K$6</f>
        <v>0</v>
      </c>
      <c r="AK211">
        <f>[1]Tables!L$6</f>
        <v>0</v>
      </c>
      <c r="AL211">
        <f t="shared" si="68"/>
        <v>0</v>
      </c>
      <c r="AM211">
        <f t="shared" si="69"/>
        <v>0</v>
      </c>
      <c r="AO211">
        <f>[1]Tables!M$6</f>
        <v>-7.0000000000000007E-2</v>
      </c>
      <c r="AP211">
        <f>[1]Tables!N$6</f>
        <v>6.6699999999999995E-2</v>
      </c>
      <c r="AQ211">
        <f>[1]Tables!O$6</f>
        <v>0.04</v>
      </c>
      <c r="AR211">
        <f>[1]Tables!P$6</f>
        <v>0.22</v>
      </c>
      <c r="AS211">
        <f>[1]Tables!Q$6</f>
        <v>1.0999999999999999E-2</v>
      </c>
      <c r="AT211">
        <f t="shared" si="70"/>
        <v>-5.0026786670952506E-3</v>
      </c>
      <c r="AU211">
        <f t="shared" si="71"/>
        <v>0.27100000000000002</v>
      </c>
      <c r="AW211">
        <f>[1]Tables!R$6</f>
        <v>0</v>
      </c>
      <c r="AX211">
        <f>[1]Tables!S$6</f>
        <v>0</v>
      </c>
      <c r="AY211">
        <f>[1]Tables!T$6</f>
        <v>0</v>
      </c>
      <c r="AZ211">
        <f t="shared" si="72"/>
        <v>0</v>
      </c>
      <c r="BA211">
        <f t="shared" si="73"/>
        <v>0</v>
      </c>
    </row>
    <row r="212" spans="1:53" x14ac:dyDescent="0.2">
      <c r="A212" s="80">
        <v>42856</v>
      </c>
      <c r="B212" s="81">
        <f>+[1]Listen!C208</f>
        <v>0</v>
      </c>
      <c r="C212" s="10"/>
      <c r="D212" s="100">
        <f t="shared" si="62"/>
        <v>0.40500000000000003</v>
      </c>
      <c r="E212" s="86">
        <f>+[1]TETCO_TRANSCO!E212</f>
        <v>0.38500000000000001</v>
      </c>
      <c r="F212" s="84">
        <f>+[1]TETCO_TRANSCO!F212</f>
        <v>0.02</v>
      </c>
      <c r="G212" s="81">
        <f t="shared" si="63"/>
        <v>0.435</v>
      </c>
      <c r="H212" s="85">
        <f t="shared" si="64"/>
        <v>0.38500000000000001</v>
      </c>
      <c r="I212" s="86">
        <f t="shared" si="77"/>
        <v>0.05</v>
      </c>
      <c r="J212" s="100">
        <f t="shared" si="65"/>
        <v>0.40500000000000003</v>
      </c>
      <c r="K212" s="86">
        <f t="shared" si="61"/>
        <v>0.38500000000000001</v>
      </c>
      <c r="L212" s="84">
        <f t="shared" si="76"/>
        <v>0.02</v>
      </c>
      <c r="M212" s="81">
        <f t="shared" si="66"/>
        <v>0.435</v>
      </c>
      <c r="N212" s="85">
        <f t="shared" si="74"/>
        <v>0.38500000000000001</v>
      </c>
      <c r="O212" s="86">
        <f t="shared" si="59"/>
        <v>0.05</v>
      </c>
      <c r="P212" s="86" t="s">
        <v>39</v>
      </c>
      <c r="Q212" s="84">
        <f t="shared" si="75"/>
        <v>0.03</v>
      </c>
      <c r="AA212">
        <f>[1]Tables!E$7</f>
        <v>-7.0000000000000007E-2</v>
      </c>
      <c r="AB212">
        <f>[1]Tables!F$7</f>
        <v>5.9700000000000003E-2</v>
      </c>
      <c r="AC212">
        <f>[1]Tables!G$7</f>
        <v>0.02</v>
      </c>
      <c r="AD212">
        <f>[1]Tables!H$7</f>
        <v>0.185</v>
      </c>
      <c r="AE212">
        <f>[1]Tables!I$7</f>
        <v>1.0999999999999999E-2</v>
      </c>
      <c r="AF212">
        <f t="shared" si="60"/>
        <v>-4.4443262788471799E-3</v>
      </c>
      <c r="AG212">
        <f t="shared" si="67"/>
        <v>0.216</v>
      </c>
      <c r="AI212">
        <f>[1]Tables!J$7</f>
        <v>0</v>
      </c>
      <c r="AJ212">
        <f>[1]Tables!K$7</f>
        <v>0</v>
      </c>
      <c r="AK212">
        <f>[1]Tables!L$7</f>
        <v>0</v>
      </c>
      <c r="AL212">
        <f t="shared" si="68"/>
        <v>0</v>
      </c>
      <c r="AM212">
        <f t="shared" si="69"/>
        <v>0</v>
      </c>
      <c r="AO212">
        <f>[1]Tables!M$7</f>
        <v>-7.0000000000000007E-2</v>
      </c>
      <c r="AP212">
        <f>[1]Tables!N$7</f>
        <v>6.6699999999999995E-2</v>
      </c>
      <c r="AQ212">
        <f>[1]Tables!O$7</f>
        <v>0.02</v>
      </c>
      <c r="AR212">
        <f>[1]Tables!P$7</f>
        <v>0.22</v>
      </c>
      <c r="AS212">
        <f>[1]Tables!Q$7</f>
        <v>1.0999999999999999E-2</v>
      </c>
      <c r="AT212">
        <f t="shared" si="70"/>
        <v>-5.0026786670952506E-3</v>
      </c>
      <c r="AU212">
        <f t="shared" si="71"/>
        <v>0.251</v>
      </c>
      <c r="AW212">
        <f>[1]Tables!R$7</f>
        <v>0</v>
      </c>
      <c r="AX212">
        <f>[1]Tables!S$7</f>
        <v>0</v>
      </c>
      <c r="AY212">
        <f>[1]Tables!T$7</f>
        <v>0</v>
      </c>
      <c r="AZ212">
        <f t="shared" si="72"/>
        <v>0</v>
      </c>
      <c r="BA212">
        <f t="shared" si="73"/>
        <v>0</v>
      </c>
    </row>
    <row r="213" spans="1:53" x14ac:dyDescent="0.2">
      <c r="A213" s="80">
        <v>42887</v>
      </c>
      <c r="B213" s="81">
        <f>+[1]Listen!C209</f>
        <v>0</v>
      </c>
      <c r="C213" s="10"/>
      <c r="D213">
        <f t="shared" si="62"/>
        <v>0.40500000000000003</v>
      </c>
      <c r="E213">
        <f>+[1]TETCO_TRANSCO!E213</f>
        <v>0.38500000000000001</v>
      </c>
      <c r="F213">
        <f>+[1]TETCO_TRANSCO!F213</f>
        <v>0.02</v>
      </c>
      <c r="G213">
        <f t="shared" si="63"/>
        <v>0.44500000000000001</v>
      </c>
      <c r="H213">
        <f t="shared" si="64"/>
        <v>0.38500000000000001</v>
      </c>
      <c r="I213">
        <f t="shared" si="77"/>
        <v>0.06</v>
      </c>
      <c r="J213">
        <f t="shared" si="65"/>
        <v>0.40500000000000003</v>
      </c>
      <c r="K213">
        <f t="shared" si="61"/>
        <v>0.38500000000000001</v>
      </c>
      <c r="L213">
        <f t="shared" si="76"/>
        <v>0.02</v>
      </c>
      <c r="M213">
        <f t="shared" si="66"/>
        <v>0.44500000000000001</v>
      </c>
      <c r="N213">
        <f t="shared" si="74"/>
        <v>0.38500000000000001</v>
      </c>
      <c r="O213">
        <f t="shared" ref="O213:O276" si="78">I213</f>
        <v>0.06</v>
      </c>
      <c r="P213" t="s">
        <v>39</v>
      </c>
      <c r="Q213">
        <f t="shared" si="75"/>
        <v>0.04</v>
      </c>
      <c r="AA213">
        <f>[1]Tables!E$8</f>
        <v>-7.0000000000000007E-2</v>
      </c>
      <c r="AB213">
        <f>[1]Tables!F$8</f>
        <v>5.9700000000000003E-2</v>
      </c>
      <c r="AC213">
        <f>[1]Tables!G$8</f>
        <v>0.02</v>
      </c>
      <c r="AD213">
        <f>[1]Tables!H$8</f>
        <v>0.185</v>
      </c>
      <c r="AE213">
        <f>[1]Tables!I$8</f>
        <v>1.0999999999999999E-2</v>
      </c>
      <c r="AF213">
        <f t="shared" ref="AF213:AF276" si="79">((B213+AA213)/(1-AB213))-(B213+AA213)</f>
        <v>-4.4443262788471799E-3</v>
      </c>
      <c r="AG213">
        <f t="shared" si="67"/>
        <v>0.216</v>
      </c>
      <c r="AI213">
        <f>[1]Tables!J$8</f>
        <v>0</v>
      </c>
      <c r="AJ213">
        <f>[1]Tables!K$8</f>
        <v>0</v>
      </c>
      <c r="AK213">
        <f>[1]Tables!L$8</f>
        <v>0</v>
      </c>
      <c r="AL213">
        <f t="shared" si="68"/>
        <v>0</v>
      </c>
      <c r="AM213">
        <f t="shared" si="69"/>
        <v>0</v>
      </c>
      <c r="AO213">
        <f>[1]Tables!M$8</f>
        <v>-7.0000000000000007E-2</v>
      </c>
      <c r="AP213">
        <f>[1]Tables!N$8</f>
        <v>6.6699999999999995E-2</v>
      </c>
      <c r="AQ213">
        <f>[1]Tables!O$8</f>
        <v>0.02</v>
      </c>
      <c r="AR213">
        <f>[1]Tables!P$8</f>
        <v>0.22</v>
      </c>
      <c r="AS213">
        <f>[1]Tables!Q$8</f>
        <v>1.0999999999999999E-2</v>
      </c>
      <c r="AT213">
        <f t="shared" si="70"/>
        <v>-5.0026786670952506E-3</v>
      </c>
      <c r="AU213">
        <f t="shared" si="71"/>
        <v>0.251</v>
      </c>
      <c r="AW213">
        <f>[1]Tables!R$8</f>
        <v>0</v>
      </c>
      <c r="AX213">
        <f>[1]Tables!S$8</f>
        <v>0</v>
      </c>
      <c r="AY213">
        <f>[1]Tables!T$8</f>
        <v>0</v>
      </c>
      <c r="AZ213">
        <f t="shared" si="72"/>
        <v>0</v>
      </c>
      <c r="BA213">
        <f t="shared" si="73"/>
        <v>0</v>
      </c>
    </row>
    <row r="214" spans="1:53" x14ac:dyDescent="0.2">
      <c r="A214" s="80">
        <v>42917</v>
      </c>
      <c r="B214" s="81">
        <f>+[1]Listen!C210</f>
        <v>0</v>
      </c>
      <c r="C214" s="10"/>
      <c r="D214">
        <f t="shared" si="62"/>
        <v>0.41750000000000004</v>
      </c>
      <c r="E214">
        <f>+[1]TETCO_TRANSCO!E214</f>
        <v>0.39750000000000002</v>
      </c>
      <c r="F214">
        <f>+[1]TETCO_TRANSCO!F214</f>
        <v>0.02</v>
      </c>
      <c r="G214">
        <f t="shared" si="63"/>
        <v>0.46750000000000003</v>
      </c>
      <c r="H214">
        <f t="shared" si="64"/>
        <v>0.39750000000000002</v>
      </c>
      <c r="I214">
        <f t="shared" si="77"/>
        <v>7.0000000000000007E-2</v>
      </c>
      <c r="J214">
        <f t="shared" si="65"/>
        <v>0.41750000000000004</v>
      </c>
      <c r="K214">
        <f t="shared" si="61"/>
        <v>0.39750000000000002</v>
      </c>
      <c r="L214">
        <f t="shared" si="76"/>
        <v>0.02</v>
      </c>
      <c r="M214">
        <f t="shared" si="66"/>
        <v>0.46750000000000003</v>
      </c>
      <c r="N214">
        <f t="shared" si="74"/>
        <v>0.39750000000000002</v>
      </c>
      <c r="O214">
        <f t="shared" si="78"/>
        <v>7.0000000000000007E-2</v>
      </c>
      <c r="P214" t="s">
        <v>39</v>
      </c>
      <c r="Q214">
        <f t="shared" si="75"/>
        <v>0.05</v>
      </c>
      <c r="AA214">
        <f>[1]Tables!E$9</f>
        <v>-7.0000000000000007E-2</v>
      </c>
      <c r="AB214">
        <f>[1]Tables!F$9</f>
        <v>5.9700000000000003E-2</v>
      </c>
      <c r="AC214">
        <f>[1]Tables!G$9</f>
        <v>0.02</v>
      </c>
      <c r="AD214">
        <f>[1]Tables!H$9</f>
        <v>0.185</v>
      </c>
      <c r="AE214">
        <f>[1]Tables!I$9</f>
        <v>1.0999999999999999E-2</v>
      </c>
      <c r="AF214">
        <f t="shared" si="79"/>
        <v>-4.4443262788471799E-3</v>
      </c>
      <c r="AG214">
        <f t="shared" si="67"/>
        <v>0.216</v>
      </c>
      <c r="AI214">
        <f>[1]Tables!J$9</f>
        <v>0</v>
      </c>
      <c r="AJ214">
        <f>[1]Tables!K$9</f>
        <v>0</v>
      </c>
      <c r="AK214">
        <f>[1]Tables!L$9</f>
        <v>0</v>
      </c>
      <c r="AL214">
        <f t="shared" si="68"/>
        <v>0</v>
      </c>
      <c r="AM214">
        <f t="shared" si="69"/>
        <v>0</v>
      </c>
      <c r="AO214">
        <f>[1]Tables!M$9</f>
        <v>-7.0000000000000007E-2</v>
      </c>
      <c r="AP214">
        <f>[1]Tables!N$9</f>
        <v>6.6699999999999995E-2</v>
      </c>
      <c r="AQ214">
        <f>[1]Tables!O$9</f>
        <v>0.02</v>
      </c>
      <c r="AR214">
        <f>[1]Tables!P$9</f>
        <v>0.22</v>
      </c>
      <c r="AS214">
        <f>[1]Tables!Q$9</f>
        <v>1.0999999999999999E-2</v>
      </c>
      <c r="AT214">
        <f t="shared" si="70"/>
        <v>-5.0026786670952506E-3</v>
      </c>
      <c r="AU214">
        <f t="shared" si="71"/>
        <v>0.251</v>
      </c>
      <c r="AW214">
        <f>[1]Tables!R$9</f>
        <v>0</v>
      </c>
      <c r="AX214">
        <f>[1]Tables!S$9</f>
        <v>0</v>
      </c>
      <c r="AY214">
        <f>[1]Tables!T$9</f>
        <v>0</v>
      </c>
      <c r="AZ214">
        <f t="shared" si="72"/>
        <v>0</v>
      </c>
      <c r="BA214">
        <f t="shared" si="73"/>
        <v>0</v>
      </c>
    </row>
    <row r="215" spans="1:53" x14ac:dyDescent="0.2">
      <c r="A215" s="80">
        <v>42948</v>
      </c>
      <c r="B215" s="81">
        <f>+[1]Listen!C211</f>
        <v>0</v>
      </c>
      <c r="C215" s="10"/>
      <c r="D215">
        <f t="shared" si="62"/>
        <v>0.42000000000000004</v>
      </c>
      <c r="E215">
        <f>+[1]TETCO_TRANSCO!E215</f>
        <v>0.4</v>
      </c>
      <c r="F215">
        <f>+[1]TETCO_TRANSCO!F215</f>
        <v>0.02</v>
      </c>
      <c r="G215">
        <f t="shared" si="63"/>
        <v>0.47000000000000003</v>
      </c>
      <c r="H215">
        <f t="shared" si="64"/>
        <v>0.4</v>
      </c>
      <c r="I215">
        <f t="shared" si="77"/>
        <v>7.0000000000000007E-2</v>
      </c>
      <c r="J215">
        <f t="shared" si="65"/>
        <v>0.42000000000000004</v>
      </c>
      <c r="K215">
        <f t="shared" si="61"/>
        <v>0.4</v>
      </c>
      <c r="L215">
        <f t="shared" si="76"/>
        <v>0.02</v>
      </c>
      <c r="M215">
        <f t="shared" si="66"/>
        <v>0.47000000000000003</v>
      </c>
      <c r="N215">
        <f t="shared" si="74"/>
        <v>0.4</v>
      </c>
      <c r="O215">
        <f t="shared" si="78"/>
        <v>7.0000000000000007E-2</v>
      </c>
      <c r="P215" t="s">
        <v>39</v>
      </c>
      <c r="Q215">
        <f t="shared" si="75"/>
        <v>0.05</v>
      </c>
      <c r="AA215">
        <f>[1]Tables!E$10</f>
        <v>-7.0000000000000007E-2</v>
      </c>
      <c r="AB215">
        <f>[1]Tables!F$10</f>
        <v>5.9700000000000003E-2</v>
      </c>
      <c r="AC215">
        <f>[1]Tables!G$10</f>
        <v>0.02</v>
      </c>
      <c r="AD215">
        <f>[1]Tables!H$10</f>
        <v>0.185</v>
      </c>
      <c r="AE215">
        <f>[1]Tables!I$10</f>
        <v>1.0999999999999999E-2</v>
      </c>
      <c r="AF215">
        <f t="shared" si="79"/>
        <v>-4.4443262788471799E-3</v>
      </c>
      <c r="AG215">
        <f t="shared" si="67"/>
        <v>0.216</v>
      </c>
      <c r="AI215">
        <f>[1]Tables!J$10</f>
        <v>0</v>
      </c>
      <c r="AJ215">
        <f>[1]Tables!K$10</f>
        <v>0</v>
      </c>
      <c r="AK215">
        <f>[1]Tables!L$10</f>
        <v>0</v>
      </c>
      <c r="AL215">
        <f t="shared" si="68"/>
        <v>0</v>
      </c>
      <c r="AM215">
        <f t="shared" si="69"/>
        <v>0</v>
      </c>
      <c r="AO215">
        <f>[1]Tables!M$10</f>
        <v>-7.0000000000000007E-2</v>
      </c>
      <c r="AP215">
        <f>[1]Tables!N$10</f>
        <v>6.6699999999999995E-2</v>
      </c>
      <c r="AQ215">
        <f>[1]Tables!O$10</f>
        <v>0.02</v>
      </c>
      <c r="AR215">
        <f>[1]Tables!P$10</f>
        <v>0.22</v>
      </c>
      <c r="AS215">
        <f>[1]Tables!Q$10</f>
        <v>1.0999999999999999E-2</v>
      </c>
      <c r="AT215">
        <f t="shared" si="70"/>
        <v>-5.0026786670952506E-3</v>
      </c>
      <c r="AU215">
        <f t="shared" si="71"/>
        <v>0.251</v>
      </c>
      <c r="AW215">
        <f>[1]Tables!R$10</f>
        <v>0</v>
      </c>
      <c r="AX215">
        <f>[1]Tables!S$10</f>
        <v>0</v>
      </c>
      <c r="AY215">
        <f>[1]Tables!T$10</f>
        <v>0</v>
      </c>
      <c r="AZ215">
        <f t="shared" si="72"/>
        <v>0</v>
      </c>
      <c r="BA215">
        <f t="shared" si="73"/>
        <v>0</v>
      </c>
    </row>
    <row r="216" spans="1:53" x14ac:dyDescent="0.2">
      <c r="A216" s="80">
        <v>42979</v>
      </c>
      <c r="B216" s="81">
        <f>+[1]Listen!C212</f>
        <v>0</v>
      </c>
      <c r="C216" s="10"/>
      <c r="D216">
        <f t="shared" si="62"/>
        <v>0.41750000000000004</v>
      </c>
      <c r="E216">
        <f>+[1]TETCO_TRANSCO!E216</f>
        <v>0.39750000000000002</v>
      </c>
      <c r="F216">
        <f>+[1]TETCO_TRANSCO!F216</f>
        <v>0.02</v>
      </c>
      <c r="G216">
        <f t="shared" si="63"/>
        <v>0.44750000000000001</v>
      </c>
      <c r="H216">
        <f t="shared" si="64"/>
        <v>0.39750000000000002</v>
      </c>
      <c r="I216">
        <f t="shared" si="77"/>
        <v>0.05</v>
      </c>
      <c r="J216">
        <f t="shared" si="65"/>
        <v>0.41750000000000004</v>
      </c>
      <c r="K216">
        <f t="shared" si="61"/>
        <v>0.39750000000000002</v>
      </c>
      <c r="L216">
        <f t="shared" si="76"/>
        <v>0.02</v>
      </c>
      <c r="M216">
        <f t="shared" si="66"/>
        <v>0.44750000000000001</v>
      </c>
      <c r="N216">
        <f t="shared" si="74"/>
        <v>0.39750000000000002</v>
      </c>
      <c r="O216">
        <f t="shared" si="78"/>
        <v>0.05</v>
      </c>
      <c r="P216" t="s">
        <v>39</v>
      </c>
      <c r="Q216">
        <f t="shared" si="75"/>
        <v>0.03</v>
      </c>
      <c r="AA216">
        <f>[1]Tables!E$11</f>
        <v>-7.0000000000000007E-2</v>
      </c>
      <c r="AB216">
        <f>[1]Tables!F$11</f>
        <v>5.9700000000000003E-2</v>
      </c>
      <c r="AC216">
        <f>[1]Tables!G$11</f>
        <v>0.02</v>
      </c>
      <c r="AD216">
        <f>[1]Tables!H$11</f>
        <v>0.185</v>
      </c>
      <c r="AE216">
        <f>[1]Tables!I$11</f>
        <v>1.0999999999999999E-2</v>
      </c>
      <c r="AF216">
        <f t="shared" si="79"/>
        <v>-4.4443262788471799E-3</v>
      </c>
      <c r="AG216">
        <f t="shared" si="67"/>
        <v>0.216</v>
      </c>
      <c r="AI216">
        <f>[1]Tables!J$11</f>
        <v>0</v>
      </c>
      <c r="AJ216">
        <f>[1]Tables!K$11</f>
        <v>0</v>
      </c>
      <c r="AK216">
        <f>[1]Tables!L$11</f>
        <v>0</v>
      </c>
      <c r="AL216">
        <f t="shared" si="68"/>
        <v>0</v>
      </c>
      <c r="AM216">
        <f t="shared" si="69"/>
        <v>0</v>
      </c>
      <c r="AO216">
        <f>[1]Tables!M$11</f>
        <v>-7.0000000000000007E-2</v>
      </c>
      <c r="AP216">
        <f>[1]Tables!N$11</f>
        <v>6.6699999999999995E-2</v>
      </c>
      <c r="AQ216">
        <f>[1]Tables!O$11</f>
        <v>0.02</v>
      </c>
      <c r="AR216">
        <f>[1]Tables!P$11</f>
        <v>0.22</v>
      </c>
      <c r="AS216">
        <f>[1]Tables!Q$11</f>
        <v>1.0999999999999999E-2</v>
      </c>
      <c r="AT216">
        <f t="shared" si="70"/>
        <v>-5.0026786670952506E-3</v>
      </c>
      <c r="AU216">
        <f t="shared" si="71"/>
        <v>0.251</v>
      </c>
      <c r="AW216">
        <f>[1]Tables!R$11</f>
        <v>0</v>
      </c>
      <c r="AX216">
        <f>[1]Tables!S$11</f>
        <v>0</v>
      </c>
      <c r="AY216">
        <f>[1]Tables!T$11</f>
        <v>0</v>
      </c>
      <c r="AZ216">
        <f t="shared" si="72"/>
        <v>0</v>
      </c>
      <c r="BA216">
        <f t="shared" si="73"/>
        <v>0</v>
      </c>
    </row>
    <row r="217" spans="1:53" x14ac:dyDescent="0.2">
      <c r="A217" s="80">
        <v>43009</v>
      </c>
      <c r="B217" s="81">
        <f>+[1]Listen!C213</f>
        <v>0</v>
      </c>
      <c r="C217" s="10"/>
      <c r="D217">
        <f t="shared" si="62"/>
        <v>0.42000000000000004</v>
      </c>
      <c r="E217">
        <f>+[1]TETCO_TRANSCO!E217</f>
        <v>0.4</v>
      </c>
      <c r="F217">
        <f>+[1]TETCO_TRANSCO!F217</f>
        <v>0.02</v>
      </c>
      <c r="G217">
        <f t="shared" si="63"/>
        <v>0.45</v>
      </c>
      <c r="H217">
        <f t="shared" si="64"/>
        <v>0.4</v>
      </c>
      <c r="I217">
        <f t="shared" si="77"/>
        <v>0.05</v>
      </c>
      <c r="J217">
        <f t="shared" si="65"/>
        <v>0.42000000000000004</v>
      </c>
      <c r="K217">
        <f t="shared" si="61"/>
        <v>0.4</v>
      </c>
      <c r="L217">
        <f t="shared" si="76"/>
        <v>0.02</v>
      </c>
      <c r="M217">
        <f t="shared" si="66"/>
        <v>0.45</v>
      </c>
      <c r="N217">
        <f t="shared" si="74"/>
        <v>0.4</v>
      </c>
      <c r="O217">
        <f t="shared" si="78"/>
        <v>0.05</v>
      </c>
      <c r="P217" t="s">
        <v>39</v>
      </c>
      <c r="Q217">
        <f t="shared" si="75"/>
        <v>0.03</v>
      </c>
      <c r="AA217">
        <f>[1]Tables!E$12</f>
        <v>-7.0000000000000007E-2</v>
      </c>
      <c r="AB217">
        <f>[1]Tables!F$12</f>
        <v>5.9700000000000003E-2</v>
      </c>
      <c r="AC217">
        <f>[1]Tables!G$12</f>
        <v>0.04</v>
      </c>
      <c r="AD217">
        <f>[1]Tables!H$12</f>
        <v>0.185</v>
      </c>
      <c r="AE217">
        <f>[1]Tables!I$12</f>
        <v>1.0999999999999999E-2</v>
      </c>
      <c r="AF217">
        <f t="shared" si="79"/>
        <v>-4.4443262788471799E-3</v>
      </c>
      <c r="AG217">
        <f t="shared" si="67"/>
        <v>0.23600000000000002</v>
      </c>
      <c r="AI217">
        <f>[1]Tables!J$12</f>
        <v>0</v>
      </c>
      <c r="AJ217">
        <f>[1]Tables!K$12</f>
        <v>0</v>
      </c>
      <c r="AK217">
        <f>[1]Tables!L$12</f>
        <v>0</v>
      </c>
      <c r="AL217">
        <f t="shared" si="68"/>
        <v>0</v>
      </c>
      <c r="AM217">
        <f t="shared" si="69"/>
        <v>0</v>
      </c>
      <c r="AO217">
        <f>[1]Tables!M$12</f>
        <v>-7.0000000000000007E-2</v>
      </c>
      <c r="AP217">
        <f>[1]Tables!N$12</f>
        <v>6.6699999999999995E-2</v>
      </c>
      <c r="AQ217">
        <f>[1]Tables!O$12</f>
        <v>0.04</v>
      </c>
      <c r="AR217">
        <f>[1]Tables!P$12</f>
        <v>0.22</v>
      </c>
      <c r="AS217">
        <f>[1]Tables!Q$12</f>
        <v>1.0999999999999999E-2</v>
      </c>
      <c r="AT217">
        <f t="shared" si="70"/>
        <v>-5.0026786670952506E-3</v>
      </c>
      <c r="AU217">
        <f t="shared" si="71"/>
        <v>0.27100000000000002</v>
      </c>
      <c r="AW217">
        <f>[1]Tables!R$12</f>
        <v>0</v>
      </c>
      <c r="AX217">
        <f>[1]Tables!S$12</f>
        <v>0</v>
      </c>
      <c r="AY217">
        <f>[1]Tables!T$12</f>
        <v>0</v>
      </c>
      <c r="AZ217">
        <f t="shared" si="72"/>
        <v>0</v>
      </c>
      <c r="BA217">
        <f t="shared" si="73"/>
        <v>0</v>
      </c>
    </row>
    <row r="218" spans="1:53" x14ac:dyDescent="0.2">
      <c r="A218" s="80">
        <v>43040</v>
      </c>
      <c r="B218" s="81">
        <f>+[1]Listen!C214</f>
        <v>0</v>
      </c>
      <c r="C218" s="10"/>
      <c r="D218">
        <f t="shared" si="62"/>
        <v>0.60500000000000009</v>
      </c>
      <c r="E218">
        <f>+[1]TETCO_TRANSCO!E218</f>
        <v>0.55500000000000005</v>
      </c>
      <c r="F218">
        <f>+[1]TETCO_TRANSCO!F218</f>
        <v>0.05</v>
      </c>
      <c r="G218">
        <f t="shared" si="63"/>
        <v>0.69500000000000006</v>
      </c>
      <c r="H218">
        <f t="shared" si="64"/>
        <v>0.55500000000000005</v>
      </c>
      <c r="I218">
        <f t="shared" si="77"/>
        <v>0.14000000000000001</v>
      </c>
      <c r="J218">
        <f t="shared" si="65"/>
        <v>0.60500000000000009</v>
      </c>
      <c r="K218">
        <f t="shared" si="61"/>
        <v>0.55500000000000005</v>
      </c>
      <c r="L218">
        <f t="shared" si="76"/>
        <v>0.05</v>
      </c>
      <c r="M218">
        <f t="shared" si="66"/>
        <v>0.69500000000000006</v>
      </c>
      <c r="N218">
        <f t="shared" si="74"/>
        <v>0.55500000000000005</v>
      </c>
      <c r="O218">
        <f t="shared" si="78"/>
        <v>0.14000000000000001</v>
      </c>
      <c r="P218" t="s">
        <v>39</v>
      </c>
      <c r="Q218">
        <f t="shared" si="75"/>
        <v>0.09</v>
      </c>
      <c r="AA218">
        <f>[1]Tables!E$13</f>
        <v>-7.0000000000000007E-2</v>
      </c>
      <c r="AB218">
        <f>[1]Tables!F$13</f>
        <v>6.9900000000000004E-2</v>
      </c>
      <c r="AC218">
        <f>[1]Tables!G$13</f>
        <v>0.41</v>
      </c>
      <c r="AD218">
        <f>[1]Tables!H$13</f>
        <v>0.185</v>
      </c>
      <c r="AE218">
        <f>[1]Tables!I$13</f>
        <v>1.0999999999999999E-2</v>
      </c>
      <c r="AF218">
        <f t="shared" si="79"/>
        <v>-5.2607246532630908E-3</v>
      </c>
      <c r="AG218">
        <f t="shared" si="67"/>
        <v>0.60599999999999998</v>
      </c>
      <c r="AI218">
        <f>[1]Tables!J$13</f>
        <v>1.2800000000000001E-2</v>
      </c>
      <c r="AJ218">
        <f>[1]Tables!K$13</f>
        <v>0.18479999999999999</v>
      </c>
      <c r="AK218">
        <f>[1]Tables!L$13</f>
        <v>0</v>
      </c>
      <c r="AL218">
        <f t="shared" si="68"/>
        <v>6.4829821717990455E-4</v>
      </c>
      <c r="AM218">
        <f t="shared" si="69"/>
        <v>0.18479999999999999</v>
      </c>
      <c r="AO218">
        <f>[1]Tables!M$13</f>
        <v>-0.05</v>
      </c>
      <c r="AP218">
        <f>[1]Tables!N$13</f>
        <v>7.8200000000000006E-2</v>
      </c>
      <c r="AQ218">
        <f>[1]Tables!O$13</f>
        <v>0.51</v>
      </c>
      <c r="AR218">
        <f>[1]Tables!P$13</f>
        <v>0.22</v>
      </c>
      <c r="AS218">
        <f>[1]Tables!Q$13</f>
        <v>1.0999999999999999E-2</v>
      </c>
      <c r="AT218">
        <f t="shared" si="70"/>
        <v>-4.2417010197439847E-3</v>
      </c>
      <c r="AU218">
        <f t="shared" si="71"/>
        <v>0.74099999999999999</v>
      </c>
      <c r="AW218">
        <f>[1]Tables!R$13</f>
        <v>8.8999999999999999E-3</v>
      </c>
      <c r="AX218">
        <f>[1]Tables!S$13</f>
        <v>0.21759999999999999</v>
      </c>
      <c r="AY218">
        <f>[1]Tables!T$13</f>
        <v>0</v>
      </c>
      <c r="AZ218">
        <f t="shared" si="72"/>
        <v>0</v>
      </c>
      <c r="BA218">
        <f t="shared" si="73"/>
        <v>0.21759999999999999</v>
      </c>
    </row>
    <row r="219" spans="1:53" x14ac:dyDescent="0.2">
      <c r="A219" s="80">
        <v>43070</v>
      </c>
      <c r="B219" s="81">
        <f>+[1]Listen!C215</f>
        <v>0</v>
      </c>
      <c r="C219" s="10"/>
      <c r="D219">
        <f t="shared" si="62"/>
        <v>0.96000000000000008</v>
      </c>
      <c r="E219">
        <f>+[1]TETCO_TRANSCO!E219</f>
        <v>0.91</v>
      </c>
      <c r="F219">
        <f>+[1]TETCO_TRANSCO!F219</f>
        <v>0.05</v>
      </c>
      <c r="G219">
        <f t="shared" si="63"/>
        <v>1.2</v>
      </c>
      <c r="H219">
        <f t="shared" si="64"/>
        <v>0.91</v>
      </c>
      <c r="I219">
        <f t="shared" si="77"/>
        <v>0.28999999999999998</v>
      </c>
      <c r="J219">
        <f t="shared" si="65"/>
        <v>0.96000000000000008</v>
      </c>
      <c r="K219">
        <f t="shared" ref="K219:K282" si="80">E219</f>
        <v>0.91</v>
      </c>
      <c r="L219">
        <f t="shared" si="76"/>
        <v>0.05</v>
      </c>
      <c r="M219">
        <f t="shared" si="66"/>
        <v>1.2</v>
      </c>
      <c r="N219">
        <f t="shared" si="74"/>
        <v>0.91</v>
      </c>
      <c r="O219">
        <f t="shared" si="78"/>
        <v>0.28999999999999998</v>
      </c>
      <c r="P219" t="s">
        <v>39</v>
      </c>
      <c r="Q219">
        <f t="shared" si="75"/>
        <v>0.24</v>
      </c>
      <c r="AA219">
        <f>[1]Tables!E$14</f>
        <v>-0.05</v>
      </c>
      <c r="AB219">
        <f>[1]Tables!F$14</f>
        <v>6.9900000000000004E-2</v>
      </c>
      <c r="AC219">
        <f>[1]Tables!G$14</f>
        <v>0.41</v>
      </c>
      <c r="AD219">
        <f>[1]Tables!H$14</f>
        <v>0.185</v>
      </c>
      <c r="AE219">
        <f>[1]Tables!I$14</f>
        <v>1.0999999999999999E-2</v>
      </c>
      <c r="AF219">
        <f t="shared" si="79"/>
        <v>-3.7576604666164914E-3</v>
      </c>
      <c r="AG219">
        <f t="shared" si="67"/>
        <v>0.60599999999999998</v>
      </c>
      <c r="AI219">
        <f>[1]Tables!J$14</f>
        <v>1.2800000000000001E-2</v>
      </c>
      <c r="AJ219">
        <f>[1]Tables!K$14</f>
        <v>0.18479999999999999</v>
      </c>
      <c r="AK219">
        <f>[1]Tables!L$14</f>
        <v>0</v>
      </c>
      <c r="AL219">
        <f t="shared" si="68"/>
        <v>6.4829821717990455E-4</v>
      </c>
      <c r="AM219">
        <f t="shared" si="69"/>
        <v>0.18479999999999999</v>
      </c>
      <c r="AO219">
        <f>[1]Tables!M$14</f>
        <v>-0.05</v>
      </c>
      <c r="AP219">
        <f>[1]Tables!N$14</f>
        <v>7.8200000000000006E-2</v>
      </c>
      <c r="AQ219">
        <f>[1]Tables!O$14</f>
        <v>0.51</v>
      </c>
      <c r="AR219">
        <f>[1]Tables!P$14</f>
        <v>0.22</v>
      </c>
      <c r="AS219">
        <f>[1]Tables!Q$14</f>
        <v>1.0999999999999999E-2</v>
      </c>
      <c r="AT219">
        <f t="shared" si="70"/>
        <v>-4.2417010197439847E-3</v>
      </c>
      <c r="AU219">
        <f t="shared" si="71"/>
        <v>0.74099999999999999</v>
      </c>
      <c r="AW219">
        <f>[1]Tables!R$14</f>
        <v>8.8999999999999999E-3</v>
      </c>
      <c r="AX219">
        <f>[1]Tables!S$14</f>
        <v>0.21759999999999999</v>
      </c>
      <c r="AY219">
        <f>[1]Tables!T$14</f>
        <v>0</v>
      </c>
      <c r="AZ219">
        <f t="shared" si="72"/>
        <v>0</v>
      </c>
      <c r="BA219">
        <f t="shared" si="73"/>
        <v>0.21759999999999999</v>
      </c>
    </row>
    <row r="220" spans="1:53" x14ac:dyDescent="0.2">
      <c r="A220" s="80">
        <v>43101</v>
      </c>
      <c r="B220" s="81">
        <f>+[1]Listen!C216</f>
        <v>0</v>
      </c>
      <c r="C220" s="10"/>
      <c r="D220">
        <f t="shared" si="62"/>
        <v>1.2649999999999999</v>
      </c>
      <c r="E220">
        <f>+[1]TETCO_TRANSCO!E220</f>
        <v>1.2149999999999999</v>
      </c>
      <c r="F220">
        <f>+[1]TETCO_TRANSCO!F220</f>
        <v>0.05</v>
      </c>
      <c r="G220">
        <f t="shared" si="63"/>
        <v>1.5349999999999999</v>
      </c>
      <c r="H220">
        <f t="shared" si="64"/>
        <v>1.2149999999999999</v>
      </c>
      <c r="I220">
        <f t="shared" si="77"/>
        <v>0.32</v>
      </c>
      <c r="J220">
        <f t="shared" si="65"/>
        <v>1.2649999999999999</v>
      </c>
      <c r="K220">
        <f t="shared" si="80"/>
        <v>1.2149999999999999</v>
      </c>
      <c r="L220">
        <f t="shared" si="76"/>
        <v>0.05</v>
      </c>
      <c r="M220">
        <f t="shared" si="66"/>
        <v>1.5349999999999999</v>
      </c>
      <c r="N220">
        <f t="shared" si="74"/>
        <v>1.2149999999999999</v>
      </c>
      <c r="O220">
        <f t="shared" si="78"/>
        <v>0.32</v>
      </c>
      <c r="P220" t="s">
        <v>39</v>
      </c>
      <c r="Q220">
        <f t="shared" si="75"/>
        <v>0.27</v>
      </c>
      <c r="AA220">
        <f>[1]Tables!E$3</f>
        <v>-0.05</v>
      </c>
      <c r="AB220">
        <f>[1]Tables!F$3</f>
        <v>6.9900000000000004E-2</v>
      </c>
      <c r="AC220">
        <f>[1]Tables!G$3</f>
        <v>0.41</v>
      </c>
      <c r="AD220">
        <f>[1]Tables!H$3</f>
        <v>0.185</v>
      </c>
      <c r="AE220">
        <f>[1]Tables!I$3</f>
        <v>1.0999999999999999E-2</v>
      </c>
      <c r="AF220">
        <f t="shared" si="79"/>
        <v>-3.7576604666164914E-3</v>
      </c>
      <c r="AG220">
        <f t="shared" si="67"/>
        <v>0.60599999999999998</v>
      </c>
      <c r="AI220">
        <f>[1]Tables!J$3</f>
        <v>1.2800000000000001E-2</v>
      </c>
      <c r="AJ220">
        <f>[1]Tables!K$3</f>
        <v>0.18479999999999999</v>
      </c>
      <c r="AK220">
        <f>[1]Tables!L$3</f>
        <v>0</v>
      </c>
      <c r="AL220">
        <f t="shared" si="68"/>
        <v>6.4829821717990455E-4</v>
      </c>
      <c r="AM220">
        <f t="shared" si="69"/>
        <v>0.18479999999999999</v>
      </c>
      <c r="AO220">
        <f>[1]Tables!M$3</f>
        <v>-0.05</v>
      </c>
      <c r="AP220">
        <f>[1]Tables!N$3</f>
        <v>7.8200000000000006E-2</v>
      </c>
      <c r="AQ220">
        <f>[1]Tables!O$3</f>
        <v>0.51</v>
      </c>
      <c r="AR220">
        <f>[1]Tables!P$3</f>
        <v>0.22</v>
      </c>
      <c r="AS220">
        <f>[1]Tables!Q$3</f>
        <v>1.0999999999999999E-2</v>
      </c>
      <c r="AT220">
        <f t="shared" si="70"/>
        <v>-4.2417010197439847E-3</v>
      </c>
      <c r="AU220">
        <f t="shared" si="71"/>
        <v>0.74099999999999999</v>
      </c>
      <c r="AW220">
        <f>[1]Tables!R$3</f>
        <v>8.8999999999999999E-3</v>
      </c>
      <c r="AX220">
        <f>[1]Tables!S$3</f>
        <v>0.21759999999999999</v>
      </c>
      <c r="AY220">
        <f>[1]Tables!T$3</f>
        <v>0</v>
      </c>
      <c r="AZ220">
        <f t="shared" si="72"/>
        <v>0</v>
      </c>
      <c r="BA220">
        <f t="shared" si="73"/>
        <v>0.21759999999999999</v>
      </c>
    </row>
    <row r="221" spans="1:53" x14ac:dyDescent="0.2">
      <c r="A221" s="80">
        <v>43132</v>
      </c>
      <c r="B221" s="81">
        <f>+[1]Listen!C217</f>
        <v>0</v>
      </c>
      <c r="C221" s="10"/>
      <c r="D221">
        <f t="shared" si="62"/>
        <v>1.2649999999999999</v>
      </c>
      <c r="E221">
        <f>+[1]TETCO_TRANSCO!E221</f>
        <v>1.2149999999999999</v>
      </c>
      <c r="F221">
        <f>+[1]TETCO_TRANSCO!F221</f>
        <v>0.05</v>
      </c>
      <c r="G221">
        <f t="shared" si="63"/>
        <v>1.5349999999999999</v>
      </c>
      <c r="H221">
        <f t="shared" si="64"/>
        <v>1.2149999999999999</v>
      </c>
      <c r="I221">
        <f t="shared" si="77"/>
        <v>0.32</v>
      </c>
      <c r="J221">
        <f t="shared" si="65"/>
        <v>1.2649999999999999</v>
      </c>
      <c r="K221">
        <f t="shared" si="80"/>
        <v>1.2149999999999999</v>
      </c>
      <c r="L221">
        <f t="shared" si="76"/>
        <v>0.05</v>
      </c>
      <c r="M221">
        <f t="shared" si="66"/>
        <v>1.5349999999999999</v>
      </c>
      <c r="N221">
        <f t="shared" si="74"/>
        <v>1.2149999999999999</v>
      </c>
      <c r="O221">
        <f t="shared" si="78"/>
        <v>0.32</v>
      </c>
      <c r="P221" t="s">
        <v>39</v>
      </c>
      <c r="Q221">
        <f t="shared" si="75"/>
        <v>0.27</v>
      </c>
      <c r="AA221">
        <f>[1]Tables!E$4</f>
        <v>-0.05</v>
      </c>
      <c r="AB221">
        <f>[1]Tables!F$4</f>
        <v>6.9900000000000004E-2</v>
      </c>
      <c r="AC221">
        <f>[1]Tables!G$4</f>
        <v>0.41</v>
      </c>
      <c r="AD221">
        <f>[1]Tables!H$4</f>
        <v>0.185</v>
      </c>
      <c r="AE221">
        <f>[1]Tables!I$4</f>
        <v>1.0999999999999999E-2</v>
      </c>
      <c r="AF221">
        <f t="shared" si="79"/>
        <v>-3.7576604666164914E-3</v>
      </c>
      <c r="AG221">
        <f t="shared" si="67"/>
        <v>0.60599999999999998</v>
      </c>
      <c r="AI221">
        <f>[1]Tables!J$4</f>
        <v>1.2800000000000001E-2</v>
      </c>
      <c r="AJ221">
        <f>[1]Tables!K$4</f>
        <v>0.18479999999999999</v>
      </c>
      <c r="AK221">
        <f>[1]Tables!L$4</f>
        <v>0</v>
      </c>
      <c r="AL221">
        <f t="shared" si="68"/>
        <v>6.4829821717990455E-4</v>
      </c>
      <c r="AM221">
        <f t="shared" si="69"/>
        <v>0.18479999999999999</v>
      </c>
      <c r="AO221">
        <f>[1]Tables!M$4</f>
        <v>-0.05</v>
      </c>
      <c r="AP221">
        <f>[1]Tables!N$4</f>
        <v>7.8200000000000006E-2</v>
      </c>
      <c r="AQ221">
        <f>[1]Tables!O$4</f>
        <v>0.51</v>
      </c>
      <c r="AR221">
        <f>[1]Tables!P$4</f>
        <v>0.22</v>
      </c>
      <c r="AS221">
        <f>[1]Tables!Q$4</f>
        <v>1.0999999999999999E-2</v>
      </c>
      <c r="AT221">
        <f t="shared" si="70"/>
        <v>-4.2417010197439847E-3</v>
      </c>
      <c r="AU221">
        <f t="shared" si="71"/>
        <v>0.74099999999999999</v>
      </c>
      <c r="AW221">
        <f>[1]Tables!R$4</f>
        <v>8.8999999999999999E-3</v>
      </c>
      <c r="AX221">
        <f>[1]Tables!S$4</f>
        <v>0.21759999999999999</v>
      </c>
      <c r="AY221">
        <f>[1]Tables!T$4</f>
        <v>0</v>
      </c>
      <c r="AZ221">
        <f t="shared" si="72"/>
        <v>0</v>
      </c>
      <c r="BA221">
        <f t="shared" si="73"/>
        <v>0.21759999999999999</v>
      </c>
    </row>
    <row r="222" spans="1:53" x14ac:dyDescent="0.2">
      <c r="A222" s="80">
        <v>43160</v>
      </c>
      <c r="B222" s="81">
        <f>+[1]Listen!C218</f>
        <v>0</v>
      </c>
      <c r="C222" s="10"/>
      <c r="D222">
        <f t="shared" si="62"/>
        <v>0.70500000000000007</v>
      </c>
      <c r="E222">
        <f>+[1]TETCO_TRANSCO!E222</f>
        <v>0.65500000000000003</v>
      </c>
      <c r="F222">
        <f>+[1]TETCO_TRANSCO!F222</f>
        <v>0.05</v>
      </c>
      <c r="G222">
        <f t="shared" si="63"/>
        <v>0.80500000000000005</v>
      </c>
      <c r="H222">
        <f t="shared" si="64"/>
        <v>0.65500000000000003</v>
      </c>
      <c r="I222">
        <f t="shared" si="77"/>
        <v>0.15000000000000002</v>
      </c>
      <c r="J222">
        <f t="shared" si="65"/>
        <v>0.70500000000000007</v>
      </c>
      <c r="K222">
        <f t="shared" si="80"/>
        <v>0.65500000000000003</v>
      </c>
      <c r="L222">
        <f t="shared" si="76"/>
        <v>0.05</v>
      </c>
      <c r="M222">
        <f t="shared" si="66"/>
        <v>0.80500000000000005</v>
      </c>
      <c r="N222">
        <f t="shared" si="74"/>
        <v>0.65500000000000003</v>
      </c>
      <c r="O222">
        <f t="shared" si="78"/>
        <v>0.15000000000000002</v>
      </c>
      <c r="P222" t="s">
        <v>39</v>
      </c>
      <c r="Q222">
        <f t="shared" si="75"/>
        <v>0.1</v>
      </c>
      <c r="AA222">
        <f>[1]Tables!E$5</f>
        <v>-0.05</v>
      </c>
      <c r="AB222">
        <f>[1]Tables!F$5</f>
        <v>6.9900000000000004E-2</v>
      </c>
      <c r="AC222">
        <f>[1]Tables!G$5</f>
        <v>0.41</v>
      </c>
      <c r="AD222">
        <f>[1]Tables!H$5</f>
        <v>0.185</v>
      </c>
      <c r="AE222">
        <f>[1]Tables!I$5</f>
        <v>1.0999999999999999E-2</v>
      </c>
      <c r="AF222">
        <f t="shared" si="79"/>
        <v>-3.7576604666164914E-3</v>
      </c>
      <c r="AG222">
        <f t="shared" si="67"/>
        <v>0.60599999999999998</v>
      </c>
      <c r="AI222">
        <f>[1]Tables!J$5</f>
        <v>1.2800000000000001E-2</v>
      </c>
      <c r="AJ222">
        <f>[1]Tables!K$5</f>
        <v>0.18479999999999999</v>
      </c>
      <c r="AK222">
        <f>[1]Tables!L$5</f>
        <v>0</v>
      </c>
      <c r="AL222">
        <f t="shared" si="68"/>
        <v>6.4829821717990455E-4</v>
      </c>
      <c r="AM222">
        <f t="shared" si="69"/>
        <v>0.18479999999999999</v>
      </c>
      <c r="AO222">
        <f>[1]Tables!M$5</f>
        <v>-0.05</v>
      </c>
      <c r="AP222">
        <f>[1]Tables!N$5</f>
        <v>7.8200000000000006E-2</v>
      </c>
      <c r="AQ222">
        <f>[1]Tables!O$5</f>
        <v>0.51</v>
      </c>
      <c r="AR222">
        <f>[1]Tables!P$5</f>
        <v>0.22</v>
      </c>
      <c r="AS222">
        <f>[1]Tables!Q$5</f>
        <v>1.0999999999999999E-2</v>
      </c>
      <c r="AT222">
        <f t="shared" si="70"/>
        <v>-4.2417010197439847E-3</v>
      </c>
      <c r="AU222">
        <f t="shared" si="71"/>
        <v>0.74099999999999999</v>
      </c>
      <c r="AW222">
        <f>[1]Tables!R$5</f>
        <v>8.8999999999999999E-3</v>
      </c>
      <c r="AX222">
        <f>[1]Tables!S$5</f>
        <v>0.21759999999999999</v>
      </c>
      <c r="AY222">
        <f>[1]Tables!T$5</f>
        <v>0</v>
      </c>
      <c r="AZ222">
        <f t="shared" si="72"/>
        <v>0</v>
      </c>
      <c r="BA222">
        <f t="shared" si="73"/>
        <v>0.21759999999999999</v>
      </c>
    </row>
    <row r="223" spans="1:53" x14ac:dyDescent="0.2">
      <c r="A223" s="80">
        <v>43191</v>
      </c>
      <c r="B223" s="81">
        <f>+[1]Listen!C219</f>
        <v>0</v>
      </c>
      <c r="C223" s="10"/>
      <c r="D223">
        <f t="shared" si="62"/>
        <v>0.45500000000000002</v>
      </c>
      <c r="E223">
        <f>+[1]TETCO_TRANSCO!E223</f>
        <v>0.435</v>
      </c>
      <c r="F223">
        <f>+[1]TETCO_TRANSCO!F223</f>
        <v>0.02</v>
      </c>
      <c r="G223">
        <f t="shared" si="63"/>
        <v>0.48499999999999999</v>
      </c>
      <c r="H223">
        <f t="shared" si="64"/>
        <v>0.435</v>
      </c>
      <c r="I223">
        <f t="shared" si="77"/>
        <v>0.05</v>
      </c>
      <c r="J223">
        <f t="shared" si="65"/>
        <v>0.45500000000000002</v>
      </c>
      <c r="K223">
        <f t="shared" si="80"/>
        <v>0.435</v>
      </c>
      <c r="L223">
        <f t="shared" si="76"/>
        <v>0.02</v>
      </c>
      <c r="M223">
        <f t="shared" si="66"/>
        <v>0.48499999999999999</v>
      </c>
      <c r="N223">
        <f t="shared" si="74"/>
        <v>0.435</v>
      </c>
      <c r="O223">
        <f t="shared" si="78"/>
        <v>0.05</v>
      </c>
      <c r="P223" t="s">
        <v>39</v>
      </c>
      <c r="Q223">
        <f t="shared" si="75"/>
        <v>0.03</v>
      </c>
      <c r="AA223">
        <f>[1]Tables!E$6</f>
        <v>-7.0000000000000007E-2</v>
      </c>
      <c r="AB223">
        <f>[1]Tables!F$6</f>
        <v>5.9700000000000003E-2</v>
      </c>
      <c r="AC223">
        <f>[1]Tables!G$6</f>
        <v>0.04</v>
      </c>
      <c r="AD223">
        <f>[1]Tables!H$6</f>
        <v>0.185</v>
      </c>
      <c r="AE223">
        <f>[1]Tables!I$6</f>
        <v>1.0999999999999999E-2</v>
      </c>
      <c r="AF223">
        <f t="shared" si="79"/>
        <v>-4.4443262788471799E-3</v>
      </c>
      <c r="AG223">
        <f t="shared" si="67"/>
        <v>0.23600000000000002</v>
      </c>
      <c r="AI223">
        <f>[1]Tables!J$6</f>
        <v>0</v>
      </c>
      <c r="AJ223">
        <f>[1]Tables!K$6</f>
        <v>0</v>
      </c>
      <c r="AK223">
        <f>[1]Tables!L$6</f>
        <v>0</v>
      </c>
      <c r="AL223">
        <f t="shared" si="68"/>
        <v>0</v>
      </c>
      <c r="AM223">
        <f t="shared" si="69"/>
        <v>0</v>
      </c>
      <c r="AO223">
        <f>[1]Tables!M$6</f>
        <v>-7.0000000000000007E-2</v>
      </c>
      <c r="AP223">
        <f>[1]Tables!N$6</f>
        <v>6.6699999999999995E-2</v>
      </c>
      <c r="AQ223">
        <f>[1]Tables!O$6</f>
        <v>0.04</v>
      </c>
      <c r="AR223">
        <f>[1]Tables!P$6</f>
        <v>0.22</v>
      </c>
      <c r="AS223">
        <f>[1]Tables!Q$6</f>
        <v>1.0999999999999999E-2</v>
      </c>
      <c r="AT223">
        <f t="shared" si="70"/>
        <v>-5.0026786670952506E-3</v>
      </c>
      <c r="AU223">
        <f t="shared" si="71"/>
        <v>0.27100000000000002</v>
      </c>
      <c r="AW223">
        <f>[1]Tables!R$6</f>
        <v>0</v>
      </c>
      <c r="AX223">
        <f>[1]Tables!S$6</f>
        <v>0</v>
      </c>
      <c r="AY223">
        <f>[1]Tables!T$6</f>
        <v>0</v>
      </c>
      <c r="AZ223">
        <f t="shared" si="72"/>
        <v>0</v>
      </c>
      <c r="BA223">
        <f t="shared" si="73"/>
        <v>0</v>
      </c>
    </row>
    <row r="224" spans="1:53" x14ac:dyDescent="0.2">
      <c r="A224" s="80">
        <v>43221</v>
      </c>
      <c r="B224" s="81">
        <f>+[1]Listen!C220</f>
        <v>0</v>
      </c>
      <c r="C224" s="10"/>
      <c r="D224">
        <f t="shared" si="62"/>
        <v>0.40500000000000003</v>
      </c>
      <c r="E224">
        <f>+[1]TETCO_TRANSCO!E224</f>
        <v>0.38500000000000001</v>
      </c>
      <c r="F224">
        <f>+[1]TETCO_TRANSCO!F224</f>
        <v>0.02</v>
      </c>
      <c r="G224">
        <f t="shared" si="63"/>
        <v>0.435</v>
      </c>
      <c r="H224">
        <f t="shared" si="64"/>
        <v>0.38500000000000001</v>
      </c>
      <c r="I224">
        <f t="shared" si="77"/>
        <v>0.05</v>
      </c>
      <c r="J224">
        <f t="shared" si="65"/>
        <v>0.40500000000000003</v>
      </c>
      <c r="K224">
        <f t="shared" si="80"/>
        <v>0.38500000000000001</v>
      </c>
      <c r="L224">
        <f t="shared" si="76"/>
        <v>0.02</v>
      </c>
      <c r="M224">
        <f t="shared" si="66"/>
        <v>0.435</v>
      </c>
      <c r="N224">
        <f t="shared" si="74"/>
        <v>0.38500000000000001</v>
      </c>
      <c r="O224">
        <f t="shared" si="78"/>
        <v>0.05</v>
      </c>
      <c r="P224" t="s">
        <v>39</v>
      </c>
      <c r="Q224">
        <f t="shared" si="75"/>
        <v>0.03</v>
      </c>
      <c r="AA224">
        <f>[1]Tables!E$7</f>
        <v>-7.0000000000000007E-2</v>
      </c>
      <c r="AB224">
        <f>[1]Tables!F$7</f>
        <v>5.9700000000000003E-2</v>
      </c>
      <c r="AC224">
        <f>[1]Tables!G$7</f>
        <v>0.02</v>
      </c>
      <c r="AD224">
        <f>[1]Tables!H$7</f>
        <v>0.185</v>
      </c>
      <c r="AE224">
        <f>[1]Tables!I$7</f>
        <v>1.0999999999999999E-2</v>
      </c>
      <c r="AF224">
        <f t="shared" si="79"/>
        <v>-4.4443262788471799E-3</v>
      </c>
      <c r="AG224">
        <f t="shared" si="67"/>
        <v>0.216</v>
      </c>
      <c r="AI224">
        <f>[1]Tables!J$7</f>
        <v>0</v>
      </c>
      <c r="AJ224">
        <f>[1]Tables!K$7</f>
        <v>0</v>
      </c>
      <c r="AK224">
        <f>[1]Tables!L$7</f>
        <v>0</v>
      </c>
      <c r="AL224">
        <f t="shared" si="68"/>
        <v>0</v>
      </c>
      <c r="AM224">
        <f t="shared" si="69"/>
        <v>0</v>
      </c>
      <c r="AO224">
        <f>[1]Tables!M$7</f>
        <v>-7.0000000000000007E-2</v>
      </c>
      <c r="AP224">
        <f>[1]Tables!N$7</f>
        <v>6.6699999999999995E-2</v>
      </c>
      <c r="AQ224">
        <f>[1]Tables!O$7</f>
        <v>0.02</v>
      </c>
      <c r="AR224">
        <f>[1]Tables!P$7</f>
        <v>0.22</v>
      </c>
      <c r="AS224">
        <f>[1]Tables!Q$7</f>
        <v>1.0999999999999999E-2</v>
      </c>
      <c r="AT224">
        <f t="shared" si="70"/>
        <v>-5.0026786670952506E-3</v>
      </c>
      <c r="AU224">
        <f t="shared" si="71"/>
        <v>0.251</v>
      </c>
      <c r="AW224">
        <f>[1]Tables!R$7</f>
        <v>0</v>
      </c>
      <c r="AX224">
        <f>[1]Tables!S$7</f>
        <v>0</v>
      </c>
      <c r="AY224">
        <f>[1]Tables!T$7</f>
        <v>0</v>
      </c>
      <c r="AZ224">
        <f t="shared" si="72"/>
        <v>0</v>
      </c>
      <c r="BA224">
        <f t="shared" si="73"/>
        <v>0</v>
      </c>
    </row>
    <row r="225" spans="1:53" x14ac:dyDescent="0.2">
      <c r="A225" s="80">
        <v>43252</v>
      </c>
      <c r="B225" s="81">
        <f>+[1]Listen!C221</f>
        <v>0</v>
      </c>
      <c r="C225" s="10"/>
      <c r="D225">
        <f t="shared" si="62"/>
        <v>0.40500000000000003</v>
      </c>
      <c r="E225">
        <f>+[1]TETCO_TRANSCO!E225</f>
        <v>0.38500000000000001</v>
      </c>
      <c r="F225">
        <f>+[1]TETCO_TRANSCO!F225</f>
        <v>0.02</v>
      </c>
      <c r="G225">
        <f t="shared" si="63"/>
        <v>0.44500000000000001</v>
      </c>
      <c r="H225">
        <f t="shared" si="64"/>
        <v>0.38500000000000001</v>
      </c>
      <c r="I225">
        <f t="shared" si="77"/>
        <v>0.06</v>
      </c>
      <c r="J225">
        <f t="shared" si="65"/>
        <v>0.40500000000000003</v>
      </c>
      <c r="K225">
        <f t="shared" si="80"/>
        <v>0.38500000000000001</v>
      </c>
      <c r="L225">
        <f t="shared" si="76"/>
        <v>0.02</v>
      </c>
      <c r="M225">
        <f t="shared" si="66"/>
        <v>0.44500000000000001</v>
      </c>
      <c r="N225">
        <f t="shared" si="74"/>
        <v>0.38500000000000001</v>
      </c>
      <c r="O225">
        <f t="shared" si="78"/>
        <v>0.06</v>
      </c>
      <c r="P225" t="s">
        <v>39</v>
      </c>
      <c r="Q225">
        <f t="shared" si="75"/>
        <v>0.04</v>
      </c>
      <c r="AA225">
        <f>[1]Tables!E$8</f>
        <v>-7.0000000000000007E-2</v>
      </c>
      <c r="AB225">
        <f>[1]Tables!F$8</f>
        <v>5.9700000000000003E-2</v>
      </c>
      <c r="AC225">
        <f>[1]Tables!G$8</f>
        <v>0.02</v>
      </c>
      <c r="AD225">
        <f>[1]Tables!H$8</f>
        <v>0.185</v>
      </c>
      <c r="AE225">
        <f>[1]Tables!I$8</f>
        <v>1.0999999999999999E-2</v>
      </c>
      <c r="AF225">
        <f t="shared" si="79"/>
        <v>-4.4443262788471799E-3</v>
      </c>
      <c r="AG225">
        <f t="shared" si="67"/>
        <v>0.216</v>
      </c>
      <c r="AI225">
        <f>[1]Tables!J$8</f>
        <v>0</v>
      </c>
      <c r="AJ225">
        <f>[1]Tables!K$8</f>
        <v>0</v>
      </c>
      <c r="AK225">
        <f>[1]Tables!L$8</f>
        <v>0</v>
      </c>
      <c r="AL225">
        <f t="shared" si="68"/>
        <v>0</v>
      </c>
      <c r="AM225">
        <f t="shared" si="69"/>
        <v>0</v>
      </c>
      <c r="AO225">
        <f>[1]Tables!M$8</f>
        <v>-7.0000000000000007E-2</v>
      </c>
      <c r="AP225">
        <f>[1]Tables!N$8</f>
        <v>6.6699999999999995E-2</v>
      </c>
      <c r="AQ225">
        <f>[1]Tables!O$8</f>
        <v>0.02</v>
      </c>
      <c r="AR225">
        <f>[1]Tables!P$8</f>
        <v>0.22</v>
      </c>
      <c r="AS225">
        <f>[1]Tables!Q$8</f>
        <v>1.0999999999999999E-2</v>
      </c>
      <c r="AT225">
        <f t="shared" si="70"/>
        <v>-5.0026786670952506E-3</v>
      </c>
      <c r="AU225">
        <f t="shared" si="71"/>
        <v>0.251</v>
      </c>
      <c r="AW225">
        <f>[1]Tables!R$8</f>
        <v>0</v>
      </c>
      <c r="AX225">
        <f>[1]Tables!S$8</f>
        <v>0</v>
      </c>
      <c r="AY225">
        <f>[1]Tables!T$8</f>
        <v>0</v>
      </c>
      <c r="AZ225">
        <f t="shared" si="72"/>
        <v>0</v>
      </c>
      <c r="BA225">
        <f t="shared" si="73"/>
        <v>0</v>
      </c>
    </row>
    <row r="226" spans="1:53" x14ac:dyDescent="0.2">
      <c r="A226" s="80">
        <v>43282</v>
      </c>
      <c r="B226" s="81">
        <f>+[1]Listen!C222</f>
        <v>0</v>
      </c>
      <c r="C226" s="10"/>
      <c r="D226">
        <f t="shared" si="62"/>
        <v>0.41750000000000004</v>
      </c>
      <c r="E226">
        <f>+[1]TETCO_TRANSCO!E226</f>
        <v>0.39750000000000002</v>
      </c>
      <c r="F226">
        <f>+[1]TETCO_TRANSCO!F226</f>
        <v>0.02</v>
      </c>
      <c r="G226">
        <f t="shared" si="63"/>
        <v>0.46750000000000003</v>
      </c>
      <c r="H226">
        <f t="shared" si="64"/>
        <v>0.39750000000000002</v>
      </c>
      <c r="I226">
        <f t="shared" si="77"/>
        <v>7.0000000000000007E-2</v>
      </c>
      <c r="J226">
        <f t="shared" si="65"/>
        <v>0.41750000000000004</v>
      </c>
      <c r="K226">
        <f t="shared" si="80"/>
        <v>0.39750000000000002</v>
      </c>
      <c r="L226">
        <f t="shared" si="76"/>
        <v>0.02</v>
      </c>
      <c r="M226">
        <f t="shared" si="66"/>
        <v>0.46750000000000003</v>
      </c>
      <c r="N226">
        <f t="shared" si="74"/>
        <v>0.39750000000000002</v>
      </c>
      <c r="O226">
        <f t="shared" si="78"/>
        <v>7.0000000000000007E-2</v>
      </c>
      <c r="P226" t="s">
        <v>39</v>
      </c>
      <c r="Q226">
        <f t="shared" si="75"/>
        <v>0.05</v>
      </c>
      <c r="AA226">
        <f>[1]Tables!E$9</f>
        <v>-7.0000000000000007E-2</v>
      </c>
      <c r="AB226">
        <f>[1]Tables!F$9</f>
        <v>5.9700000000000003E-2</v>
      </c>
      <c r="AC226">
        <f>[1]Tables!G$9</f>
        <v>0.02</v>
      </c>
      <c r="AD226">
        <f>[1]Tables!H$9</f>
        <v>0.185</v>
      </c>
      <c r="AE226">
        <f>[1]Tables!I$9</f>
        <v>1.0999999999999999E-2</v>
      </c>
      <c r="AF226">
        <f t="shared" si="79"/>
        <v>-4.4443262788471799E-3</v>
      </c>
      <c r="AG226">
        <f t="shared" si="67"/>
        <v>0.216</v>
      </c>
      <c r="AI226">
        <f>[1]Tables!J$9</f>
        <v>0</v>
      </c>
      <c r="AJ226">
        <f>[1]Tables!K$9</f>
        <v>0</v>
      </c>
      <c r="AK226">
        <f>[1]Tables!L$9</f>
        <v>0</v>
      </c>
      <c r="AL226">
        <f t="shared" si="68"/>
        <v>0</v>
      </c>
      <c r="AM226">
        <f t="shared" si="69"/>
        <v>0</v>
      </c>
      <c r="AO226">
        <f>[1]Tables!M$9</f>
        <v>-7.0000000000000007E-2</v>
      </c>
      <c r="AP226">
        <f>[1]Tables!N$9</f>
        <v>6.6699999999999995E-2</v>
      </c>
      <c r="AQ226">
        <f>[1]Tables!O$9</f>
        <v>0.02</v>
      </c>
      <c r="AR226">
        <f>[1]Tables!P$9</f>
        <v>0.22</v>
      </c>
      <c r="AS226">
        <f>[1]Tables!Q$9</f>
        <v>1.0999999999999999E-2</v>
      </c>
      <c r="AT226">
        <f t="shared" si="70"/>
        <v>-5.0026786670952506E-3</v>
      </c>
      <c r="AU226">
        <f t="shared" si="71"/>
        <v>0.251</v>
      </c>
      <c r="AW226">
        <f>[1]Tables!R$9</f>
        <v>0</v>
      </c>
      <c r="AX226">
        <f>[1]Tables!S$9</f>
        <v>0</v>
      </c>
      <c r="AY226">
        <f>[1]Tables!T$9</f>
        <v>0</v>
      </c>
      <c r="AZ226">
        <f t="shared" si="72"/>
        <v>0</v>
      </c>
      <c r="BA226">
        <f t="shared" si="73"/>
        <v>0</v>
      </c>
    </row>
    <row r="227" spans="1:53" x14ac:dyDescent="0.2">
      <c r="A227" s="80">
        <v>43313</v>
      </c>
      <c r="B227" s="81">
        <f>+[1]Listen!C223</f>
        <v>0</v>
      </c>
      <c r="C227" s="10"/>
      <c r="D227">
        <f t="shared" si="62"/>
        <v>0.42000000000000004</v>
      </c>
      <c r="E227">
        <f>+[1]TETCO_TRANSCO!E227</f>
        <v>0.4</v>
      </c>
      <c r="F227">
        <f>+[1]TETCO_TRANSCO!F227</f>
        <v>0.02</v>
      </c>
      <c r="G227">
        <f t="shared" si="63"/>
        <v>0.47000000000000003</v>
      </c>
      <c r="H227">
        <f t="shared" si="64"/>
        <v>0.4</v>
      </c>
      <c r="I227">
        <f t="shared" si="77"/>
        <v>7.0000000000000007E-2</v>
      </c>
      <c r="J227">
        <f t="shared" si="65"/>
        <v>0.42000000000000004</v>
      </c>
      <c r="K227">
        <f t="shared" si="80"/>
        <v>0.4</v>
      </c>
      <c r="L227">
        <f t="shared" si="76"/>
        <v>0.02</v>
      </c>
      <c r="M227">
        <f t="shared" si="66"/>
        <v>0.47000000000000003</v>
      </c>
      <c r="N227">
        <f t="shared" si="74"/>
        <v>0.4</v>
      </c>
      <c r="O227">
        <f t="shared" si="78"/>
        <v>7.0000000000000007E-2</v>
      </c>
      <c r="P227" t="s">
        <v>39</v>
      </c>
      <c r="Q227">
        <f t="shared" si="75"/>
        <v>0.05</v>
      </c>
      <c r="AA227">
        <f>[1]Tables!E$10</f>
        <v>-7.0000000000000007E-2</v>
      </c>
      <c r="AB227">
        <f>[1]Tables!F$10</f>
        <v>5.9700000000000003E-2</v>
      </c>
      <c r="AC227">
        <f>[1]Tables!G$10</f>
        <v>0.02</v>
      </c>
      <c r="AD227">
        <f>[1]Tables!H$10</f>
        <v>0.185</v>
      </c>
      <c r="AE227">
        <f>[1]Tables!I$10</f>
        <v>1.0999999999999999E-2</v>
      </c>
      <c r="AF227">
        <f t="shared" si="79"/>
        <v>-4.4443262788471799E-3</v>
      </c>
      <c r="AG227">
        <f t="shared" si="67"/>
        <v>0.216</v>
      </c>
      <c r="AI227">
        <f>[1]Tables!J$10</f>
        <v>0</v>
      </c>
      <c r="AJ227">
        <f>[1]Tables!K$10</f>
        <v>0</v>
      </c>
      <c r="AK227">
        <f>[1]Tables!L$10</f>
        <v>0</v>
      </c>
      <c r="AL227">
        <f t="shared" si="68"/>
        <v>0</v>
      </c>
      <c r="AM227">
        <f t="shared" si="69"/>
        <v>0</v>
      </c>
      <c r="AO227">
        <f>[1]Tables!M$10</f>
        <v>-7.0000000000000007E-2</v>
      </c>
      <c r="AP227">
        <f>[1]Tables!N$10</f>
        <v>6.6699999999999995E-2</v>
      </c>
      <c r="AQ227">
        <f>[1]Tables!O$10</f>
        <v>0.02</v>
      </c>
      <c r="AR227">
        <f>[1]Tables!P$10</f>
        <v>0.22</v>
      </c>
      <c r="AS227">
        <f>[1]Tables!Q$10</f>
        <v>1.0999999999999999E-2</v>
      </c>
      <c r="AT227">
        <f t="shared" si="70"/>
        <v>-5.0026786670952506E-3</v>
      </c>
      <c r="AU227">
        <f t="shared" si="71"/>
        <v>0.251</v>
      </c>
      <c r="AW227">
        <f>[1]Tables!R$10</f>
        <v>0</v>
      </c>
      <c r="AX227">
        <f>[1]Tables!S$10</f>
        <v>0</v>
      </c>
      <c r="AY227">
        <f>[1]Tables!T$10</f>
        <v>0</v>
      </c>
      <c r="AZ227">
        <f t="shared" si="72"/>
        <v>0</v>
      </c>
      <c r="BA227">
        <f t="shared" si="73"/>
        <v>0</v>
      </c>
    </row>
    <row r="228" spans="1:53" x14ac:dyDescent="0.2">
      <c r="A228" s="80">
        <v>43344</v>
      </c>
      <c r="B228" s="81">
        <f>+[1]Listen!C224</f>
        <v>0</v>
      </c>
      <c r="C228" s="10"/>
      <c r="D228">
        <f t="shared" si="62"/>
        <v>0.41750000000000004</v>
      </c>
      <c r="E228">
        <f>+[1]TETCO_TRANSCO!E228</f>
        <v>0.39750000000000002</v>
      </c>
      <c r="F228">
        <f>+[1]TETCO_TRANSCO!F228</f>
        <v>0.02</v>
      </c>
      <c r="G228">
        <f t="shared" si="63"/>
        <v>0.44750000000000001</v>
      </c>
      <c r="H228">
        <f t="shared" si="64"/>
        <v>0.39750000000000002</v>
      </c>
      <c r="I228">
        <f t="shared" si="77"/>
        <v>0.05</v>
      </c>
      <c r="J228">
        <f t="shared" si="65"/>
        <v>0.41750000000000004</v>
      </c>
      <c r="K228">
        <f t="shared" si="80"/>
        <v>0.39750000000000002</v>
      </c>
      <c r="L228">
        <f t="shared" si="76"/>
        <v>0.02</v>
      </c>
      <c r="M228">
        <f t="shared" si="66"/>
        <v>0.44750000000000001</v>
      </c>
      <c r="N228">
        <f t="shared" si="74"/>
        <v>0.39750000000000002</v>
      </c>
      <c r="O228">
        <f t="shared" si="78"/>
        <v>0.05</v>
      </c>
      <c r="P228" t="s">
        <v>39</v>
      </c>
      <c r="Q228">
        <f t="shared" si="75"/>
        <v>0.03</v>
      </c>
      <c r="AA228">
        <f>[1]Tables!E$11</f>
        <v>-7.0000000000000007E-2</v>
      </c>
      <c r="AB228">
        <f>[1]Tables!F$11</f>
        <v>5.9700000000000003E-2</v>
      </c>
      <c r="AC228">
        <f>[1]Tables!G$11</f>
        <v>0.02</v>
      </c>
      <c r="AD228">
        <f>[1]Tables!H$11</f>
        <v>0.185</v>
      </c>
      <c r="AE228">
        <f>[1]Tables!I$11</f>
        <v>1.0999999999999999E-2</v>
      </c>
      <c r="AF228">
        <f t="shared" si="79"/>
        <v>-4.4443262788471799E-3</v>
      </c>
      <c r="AG228">
        <f t="shared" si="67"/>
        <v>0.216</v>
      </c>
      <c r="AI228">
        <f>[1]Tables!J$11</f>
        <v>0</v>
      </c>
      <c r="AJ228">
        <f>[1]Tables!K$11</f>
        <v>0</v>
      </c>
      <c r="AK228">
        <f>[1]Tables!L$11</f>
        <v>0</v>
      </c>
      <c r="AL228">
        <f t="shared" si="68"/>
        <v>0</v>
      </c>
      <c r="AM228">
        <f t="shared" si="69"/>
        <v>0</v>
      </c>
      <c r="AO228">
        <f>[1]Tables!M$11</f>
        <v>-7.0000000000000007E-2</v>
      </c>
      <c r="AP228">
        <f>[1]Tables!N$11</f>
        <v>6.6699999999999995E-2</v>
      </c>
      <c r="AQ228">
        <f>[1]Tables!O$11</f>
        <v>0.02</v>
      </c>
      <c r="AR228">
        <f>[1]Tables!P$11</f>
        <v>0.22</v>
      </c>
      <c r="AS228">
        <f>[1]Tables!Q$11</f>
        <v>1.0999999999999999E-2</v>
      </c>
      <c r="AT228">
        <f t="shared" si="70"/>
        <v>-5.0026786670952506E-3</v>
      </c>
      <c r="AU228">
        <f t="shared" si="71"/>
        <v>0.251</v>
      </c>
      <c r="AW228">
        <f>[1]Tables!R$11</f>
        <v>0</v>
      </c>
      <c r="AX228">
        <f>[1]Tables!S$11</f>
        <v>0</v>
      </c>
      <c r="AY228">
        <f>[1]Tables!T$11</f>
        <v>0</v>
      </c>
      <c r="AZ228">
        <f t="shared" si="72"/>
        <v>0</v>
      </c>
      <c r="BA228">
        <f t="shared" si="73"/>
        <v>0</v>
      </c>
    </row>
    <row r="229" spans="1:53" x14ac:dyDescent="0.2">
      <c r="A229" s="80">
        <v>43374</v>
      </c>
      <c r="B229" s="81">
        <f>+[1]Listen!C225</f>
        <v>0</v>
      </c>
      <c r="C229" s="10"/>
      <c r="D229">
        <f t="shared" si="62"/>
        <v>0.42000000000000004</v>
      </c>
      <c r="E229">
        <f>+[1]TETCO_TRANSCO!E229</f>
        <v>0.4</v>
      </c>
      <c r="F229">
        <f>+[1]TETCO_TRANSCO!F229</f>
        <v>0.02</v>
      </c>
      <c r="G229">
        <f t="shared" si="63"/>
        <v>0.45</v>
      </c>
      <c r="H229">
        <f t="shared" si="64"/>
        <v>0.4</v>
      </c>
      <c r="I229">
        <f t="shared" si="77"/>
        <v>0.05</v>
      </c>
      <c r="J229">
        <f t="shared" si="65"/>
        <v>0.42000000000000004</v>
      </c>
      <c r="K229">
        <f t="shared" si="80"/>
        <v>0.4</v>
      </c>
      <c r="L229">
        <f t="shared" si="76"/>
        <v>0.02</v>
      </c>
      <c r="M229">
        <f t="shared" si="66"/>
        <v>0.45</v>
      </c>
      <c r="N229">
        <f t="shared" si="74"/>
        <v>0.4</v>
      </c>
      <c r="O229">
        <f t="shared" si="78"/>
        <v>0.05</v>
      </c>
      <c r="P229" t="s">
        <v>39</v>
      </c>
      <c r="Q229">
        <f t="shared" si="75"/>
        <v>0.03</v>
      </c>
      <c r="AA229">
        <f>[1]Tables!E$12</f>
        <v>-7.0000000000000007E-2</v>
      </c>
      <c r="AB229">
        <f>[1]Tables!F$12</f>
        <v>5.9700000000000003E-2</v>
      </c>
      <c r="AC229">
        <f>[1]Tables!G$12</f>
        <v>0.04</v>
      </c>
      <c r="AD229">
        <f>[1]Tables!H$12</f>
        <v>0.185</v>
      </c>
      <c r="AE229">
        <f>[1]Tables!I$12</f>
        <v>1.0999999999999999E-2</v>
      </c>
      <c r="AF229">
        <f t="shared" si="79"/>
        <v>-4.4443262788471799E-3</v>
      </c>
      <c r="AG229">
        <f t="shared" si="67"/>
        <v>0.23600000000000002</v>
      </c>
      <c r="AI229">
        <f>[1]Tables!J$12</f>
        <v>0</v>
      </c>
      <c r="AJ229">
        <f>[1]Tables!K$12</f>
        <v>0</v>
      </c>
      <c r="AK229">
        <f>[1]Tables!L$12</f>
        <v>0</v>
      </c>
      <c r="AL229">
        <f t="shared" si="68"/>
        <v>0</v>
      </c>
      <c r="AM229">
        <f t="shared" si="69"/>
        <v>0</v>
      </c>
      <c r="AO229">
        <f>[1]Tables!M$12</f>
        <v>-7.0000000000000007E-2</v>
      </c>
      <c r="AP229">
        <f>[1]Tables!N$12</f>
        <v>6.6699999999999995E-2</v>
      </c>
      <c r="AQ229">
        <f>[1]Tables!O$12</f>
        <v>0.04</v>
      </c>
      <c r="AR229">
        <f>[1]Tables!P$12</f>
        <v>0.22</v>
      </c>
      <c r="AS229">
        <f>[1]Tables!Q$12</f>
        <v>1.0999999999999999E-2</v>
      </c>
      <c r="AT229">
        <f t="shared" si="70"/>
        <v>-5.0026786670952506E-3</v>
      </c>
      <c r="AU229">
        <f t="shared" si="71"/>
        <v>0.27100000000000002</v>
      </c>
      <c r="AW229">
        <f>[1]Tables!R$12</f>
        <v>0</v>
      </c>
      <c r="AX229">
        <f>[1]Tables!S$12</f>
        <v>0</v>
      </c>
      <c r="AY229">
        <f>[1]Tables!T$12</f>
        <v>0</v>
      </c>
      <c r="AZ229">
        <f t="shared" si="72"/>
        <v>0</v>
      </c>
      <c r="BA229">
        <f t="shared" si="73"/>
        <v>0</v>
      </c>
    </row>
    <row r="230" spans="1:53" x14ac:dyDescent="0.2">
      <c r="A230" s="80">
        <v>43405</v>
      </c>
      <c r="B230" s="81">
        <f>+[1]Listen!C226</f>
        <v>0</v>
      </c>
      <c r="C230" s="10"/>
      <c r="D230">
        <f t="shared" si="62"/>
        <v>0.60500000000000009</v>
      </c>
      <c r="E230">
        <f>+[1]TETCO_TRANSCO!E230</f>
        <v>0.55500000000000005</v>
      </c>
      <c r="F230">
        <f>+[1]TETCO_TRANSCO!F230</f>
        <v>0.05</v>
      </c>
      <c r="G230">
        <f t="shared" si="63"/>
        <v>0.69500000000000006</v>
      </c>
      <c r="H230">
        <f t="shared" si="64"/>
        <v>0.55500000000000005</v>
      </c>
      <c r="I230">
        <f t="shared" si="77"/>
        <v>0.14000000000000001</v>
      </c>
      <c r="J230">
        <f t="shared" si="65"/>
        <v>0.60500000000000009</v>
      </c>
      <c r="K230">
        <f t="shared" si="80"/>
        <v>0.55500000000000005</v>
      </c>
      <c r="L230">
        <f t="shared" si="76"/>
        <v>0.05</v>
      </c>
      <c r="M230">
        <f t="shared" si="66"/>
        <v>0.69500000000000006</v>
      </c>
      <c r="N230">
        <f t="shared" si="74"/>
        <v>0.55500000000000005</v>
      </c>
      <c r="O230">
        <f t="shared" si="78"/>
        <v>0.14000000000000001</v>
      </c>
      <c r="P230" t="s">
        <v>39</v>
      </c>
      <c r="Q230">
        <f t="shared" si="75"/>
        <v>0.09</v>
      </c>
      <c r="AA230">
        <f>[1]Tables!E$13</f>
        <v>-7.0000000000000007E-2</v>
      </c>
      <c r="AB230">
        <f>[1]Tables!F$13</f>
        <v>6.9900000000000004E-2</v>
      </c>
      <c r="AC230">
        <f>[1]Tables!G$13</f>
        <v>0.41</v>
      </c>
      <c r="AD230">
        <f>[1]Tables!H$13</f>
        <v>0.185</v>
      </c>
      <c r="AE230">
        <f>[1]Tables!I$13</f>
        <v>1.0999999999999999E-2</v>
      </c>
      <c r="AF230">
        <f t="shared" si="79"/>
        <v>-5.2607246532630908E-3</v>
      </c>
      <c r="AG230">
        <f t="shared" si="67"/>
        <v>0.60599999999999998</v>
      </c>
      <c r="AI230">
        <f>[1]Tables!J$13</f>
        <v>1.2800000000000001E-2</v>
      </c>
      <c r="AJ230">
        <f>[1]Tables!K$13</f>
        <v>0.18479999999999999</v>
      </c>
      <c r="AK230">
        <f>[1]Tables!L$13</f>
        <v>0</v>
      </c>
      <c r="AL230">
        <f t="shared" si="68"/>
        <v>6.4829821717990455E-4</v>
      </c>
      <c r="AM230">
        <f t="shared" si="69"/>
        <v>0.18479999999999999</v>
      </c>
      <c r="AO230">
        <f>[1]Tables!M$13</f>
        <v>-0.05</v>
      </c>
      <c r="AP230">
        <f>[1]Tables!N$13</f>
        <v>7.8200000000000006E-2</v>
      </c>
      <c r="AQ230">
        <f>[1]Tables!O$13</f>
        <v>0.51</v>
      </c>
      <c r="AR230">
        <f>[1]Tables!P$13</f>
        <v>0.22</v>
      </c>
      <c r="AS230">
        <f>[1]Tables!Q$13</f>
        <v>1.0999999999999999E-2</v>
      </c>
      <c r="AT230">
        <f t="shared" si="70"/>
        <v>-4.2417010197439847E-3</v>
      </c>
      <c r="AU230">
        <f t="shared" si="71"/>
        <v>0.74099999999999999</v>
      </c>
      <c r="AW230">
        <f>[1]Tables!R$13</f>
        <v>8.8999999999999999E-3</v>
      </c>
      <c r="AX230">
        <f>[1]Tables!S$13</f>
        <v>0.21759999999999999</v>
      </c>
      <c r="AY230">
        <f>[1]Tables!T$13</f>
        <v>0</v>
      </c>
      <c r="AZ230">
        <f t="shared" si="72"/>
        <v>0</v>
      </c>
      <c r="BA230">
        <f t="shared" si="73"/>
        <v>0.21759999999999999</v>
      </c>
    </row>
    <row r="231" spans="1:53" x14ac:dyDescent="0.2">
      <c r="A231" s="80">
        <v>43435</v>
      </c>
      <c r="B231" s="81">
        <f>+[1]Listen!C227</f>
        <v>0</v>
      </c>
      <c r="C231" s="10"/>
      <c r="D231">
        <f t="shared" si="62"/>
        <v>0.96000000000000008</v>
      </c>
      <c r="E231">
        <f>+[1]TETCO_TRANSCO!E231</f>
        <v>0.91</v>
      </c>
      <c r="F231">
        <f>+[1]TETCO_TRANSCO!F231</f>
        <v>0.05</v>
      </c>
      <c r="G231">
        <f t="shared" si="63"/>
        <v>1.2</v>
      </c>
      <c r="H231">
        <f t="shared" si="64"/>
        <v>0.91</v>
      </c>
      <c r="I231">
        <f t="shared" si="77"/>
        <v>0.28999999999999998</v>
      </c>
      <c r="J231">
        <f t="shared" si="65"/>
        <v>0.96000000000000008</v>
      </c>
      <c r="K231">
        <f t="shared" si="80"/>
        <v>0.91</v>
      </c>
      <c r="L231">
        <f t="shared" si="76"/>
        <v>0.05</v>
      </c>
      <c r="M231">
        <f t="shared" si="66"/>
        <v>1.2</v>
      </c>
      <c r="N231">
        <f t="shared" si="74"/>
        <v>0.91</v>
      </c>
      <c r="O231">
        <f t="shared" si="78"/>
        <v>0.28999999999999998</v>
      </c>
      <c r="P231" t="s">
        <v>39</v>
      </c>
      <c r="Q231">
        <f t="shared" si="75"/>
        <v>0.24</v>
      </c>
      <c r="AA231">
        <f>[1]Tables!E$14</f>
        <v>-0.05</v>
      </c>
      <c r="AB231">
        <f>[1]Tables!F$14</f>
        <v>6.9900000000000004E-2</v>
      </c>
      <c r="AC231">
        <f>[1]Tables!G$14</f>
        <v>0.41</v>
      </c>
      <c r="AD231">
        <f>[1]Tables!H$14</f>
        <v>0.185</v>
      </c>
      <c r="AE231">
        <f>[1]Tables!I$14</f>
        <v>1.0999999999999999E-2</v>
      </c>
      <c r="AF231">
        <f t="shared" si="79"/>
        <v>-3.7576604666164914E-3</v>
      </c>
      <c r="AG231">
        <f t="shared" si="67"/>
        <v>0.60599999999999998</v>
      </c>
      <c r="AI231">
        <f>[1]Tables!J$14</f>
        <v>1.2800000000000001E-2</v>
      </c>
      <c r="AJ231">
        <f>[1]Tables!K$14</f>
        <v>0.18479999999999999</v>
      </c>
      <c r="AK231">
        <f>[1]Tables!L$14</f>
        <v>0</v>
      </c>
      <c r="AL231">
        <f t="shared" si="68"/>
        <v>6.4829821717990455E-4</v>
      </c>
      <c r="AM231">
        <f t="shared" si="69"/>
        <v>0.18479999999999999</v>
      </c>
      <c r="AO231">
        <f>[1]Tables!M$14</f>
        <v>-0.05</v>
      </c>
      <c r="AP231">
        <f>[1]Tables!N$14</f>
        <v>7.8200000000000006E-2</v>
      </c>
      <c r="AQ231">
        <f>[1]Tables!O$14</f>
        <v>0.51</v>
      </c>
      <c r="AR231">
        <f>[1]Tables!P$14</f>
        <v>0.22</v>
      </c>
      <c r="AS231">
        <f>[1]Tables!Q$14</f>
        <v>1.0999999999999999E-2</v>
      </c>
      <c r="AT231">
        <f t="shared" si="70"/>
        <v>-4.2417010197439847E-3</v>
      </c>
      <c r="AU231">
        <f t="shared" si="71"/>
        <v>0.74099999999999999</v>
      </c>
      <c r="AW231">
        <f>[1]Tables!R$14</f>
        <v>8.8999999999999999E-3</v>
      </c>
      <c r="AX231">
        <f>[1]Tables!S$14</f>
        <v>0.21759999999999999</v>
      </c>
      <c r="AY231">
        <f>[1]Tables!T$14</f>
        <v>0</v>
      </c>
      <c r="AZ231">
        <f t="shared" si="72"/>
        <v>0</v>
      </c>
      <c r="BA231">
        <f t="shared" si="73"/>
        <v>0.21759999999999999</v>
      </c>
    </row>
    <row r="232" spans="1:53" x14ac:dyDescent="0.2">
      <c r="A232" s="80">
        <v>43466</v>
      </c>
      <c r="B232" s="81">
        <f>+[1]Listen!C228</f>
        <v>0</v>
      </c>
      <c r="C232" s="10"/>
      <c r="D232">
        <f t="shared" si="62"/>
        <v>1.2649999999999999</v>
      </c>
      <c r="E232">
        <f>+[1]TETCO_TRANSCO!E232</f>
        <v>1.2149999999999999</v>
      </c>
      <c r="F232">
        <f>+[1]TETCO_TRANSCO!F232</f>
        <v>0.05</v>
      </c>
      <c r="G232">
        <f t="shared" si="63"/>
        <v>1.5349999999999999</v>
      </c>
      <c r="H232">
        <f t="shared" si="64"/>
        <v>1.2149999999999999</v>
      </c>
      <c r="I232">
        <f t="shared" si="77"/>
        <v>0.32</v>
      </c>
      <c r="J232">
        <f t="shared" si="65"/>
        <v>1.2649999999999999</v>
      </c>
      <c r="K232">
        <f t="shared" si="80"/>
        <v>1.2149999999999999</v>
      </c>
      <c r="L232">
        <f t="shared" si="76"/>
        <v>0.05</v>
      </c>
      <c r="M232">
        <f t="shared" si="66"/>
        <v>1.5349999999999999</v>
      </c>
      <c r="N232">
        <f t="shared" si="74"/>
        <v>1.2149999999999999</v>
      </c>
      <c r="O232">
        <f t="shared" si="78"/>
        <v>0.32</v>
      </c>
      <c r="P232" t="s">
        <v>39</v>
      </c>
      <c r="Q232">
        <f t="shared" si="75"/>
        <v>0.27</v>
      </c>
      <c r="AA232">
        <f>[1]Tables!E$3</f>
        <v>-0.05</v>
      </c>
      <c r="AB232">
        <f>[1]Tables!F$3</f>
        <v>6.9900000000000004E-2</v>
      </c>
      <c r="AC232">
        <f>[1]Tables!G$3</f>
        <v>0.41</v>
      </c>
      <c r="AD232">
        <f>[1]Tables!H$3</f>
        <v>0.185</v>
      </c>
      <c r="AE232">
        <f>[1]Tables!I$3</f>
        <v>1.0999999999999999E-2</v>
      </c>
      <c r="AF232">
        <f t="shared" si="79"/>
        <v>-3.7576604666164914E-3</v>
      </c>
      <c r="AG232">
        <f t="shared" si="67"/>
        <v>0.60599999999999998</v>
      </c>
      <c r="AI232">
        <f>[1]Tables!J$3</f>
        <v>1.2800000000000001E-2</v>
      </c>
      <c r="AJ232">
        <f>[1]Tables!K$3</f>
        <v>0.18479999999999999</v>
      </c>
      <c r="AK232">
        <f>[1]Tables!L$3</f>
        <v>0</v>
      </c>
      <c r="AL232">
        <f t="shared" si="68"/>
        <v>6.4829821717990455E-4</v>
      </c>
      <c r="AM232">
        <f t="shared" si="69"/>
        <v>0.18479999999999999</v>
      </c>
      <c r="AO232">
        <f>[1]Tables!M$3</f>
        <v>-0.05</v>
      </c>
      <c r="AP232">
        <f>[1]Tables!N$3</f>
        <v>7.8200000000000006E-2</v>
      </c>
      <c r="AQ232">
        <f>[1]Tables!O$3</f>
        <v>0.51</v>
      </c>
      <c r="AR232">
        <f>[1]Tables!P$3</f>
        <v>0.22</v>
      </c>
      <c r="AS232">
        <f>[1]Tables!Q$3</f>
        <v>1.0999999999999999E-2</v>
      </c>
      <c r="AT232">
        <f t="shared" si="70"/>
        <v>-4.2417010197439847E-3</v>
      </c>
      <c r="AU232">
        <f t="shared" si="71"/>
        <v>0.74099999999999999</v>
      </c>
      <c r="AW232">
        <f>[1]Tables!R$3</f>
        <v>8.8999999999999999E-3</v>
      </c>
      <c r="AX232">
        <f>[1]Tables!S$3</f>
        <v>0.21759999999999999</v>
      </c>
      <c r="AY232">
        <f>[1]Tables!T$3</f>
        <v>0</v>
      </c>
      <c r="AZ232">
        <f t="shared" si="72"/>
        <v>0</v>
      </c>
      <c r="BA232">
        <f t="shared" si="73"/>
        <v>0.21759999999999999</v>
      </c>
    </row>
    <row r="233" spans="1:53" x14ac:dyDescent="0.2">
      <c r="A233" s="80">
        <v>43497</v>
      </c>
      <c r="B233" s="81">
        <f>+[1]Listen!C229</f>
        <v>0</v>
      </c>
      <c r="C233" s="10"/>
      <c r="D233">
        <f t="shared" si="62"/>
        <v>1.2649999999999999</v>
      </c>
      <c r="E233">
        <f>+[1]TETCO_TRANSCO!E233</f>
        <v>1.2149999999999999</v>
      </c>
      <c r="F233">
        <f>+[1]TETCO_TRANSCO!F233</f>
        <v>0.05</v>
      </c>
      <c r="G233">
        <f t="shared" si="63"/>
        <v>1.5349999999999999</v>
      </c>
      <c r="H233">
        <f t="shared" si="64"/>
        <v>1.2149999999999999</v>
      </c>
      <c r="I233">
        <f t="shared" si="77"/>
        <v>0.32</v>
      </c>
      <c r="J233">
        <f t="shared" si="65"/>
        <v>1.2649999999999999</v>
      </c>
      <c r="K233">
        <f t="shared" si="80"/>
        <v>1.2149999999999999</v>
      </c>
      <c r="L233">
        <f t="shared" si="76"/>
        <v>0.05</v>
      </c>
      <c r="M233">
        <f t="shared" si="66"/>
        <v>1.5349999999999999</v>
      </c>
      <c r="N233">
        <f t="shared" si="74"/>
        <v>1.2149999999999999</v>
      </c>
      <c r="O233">
        <f t="shared" si="78"/>
        <v>0.32</v>
      </c>
      <c r="P233" t="s">
        <v>39</v>
      </c>
      <c r="Q233">
        <f t="shared" si="75"/>
        <v>0.27</v>
      </c>
      <c r="AA233">
        <f>[1]Tables!E$4</f>
        <v>-0.05</v>
      </c>
      <c r="AB233">
        <f>[1]Tables!F$4</f>
        <v>6.9900000000000004E-2</v>
      </c>
      <c r="AC233">
        <f>[1]Tables!G$4</f>
        <v>0.41</v>
      </c>
      <c r="AD233">
        <f>[1]Tables!H$4</f>
        <v>0.185</v>
      </c>
      <c r="AE233">
        <f>[1]Tables!I$4</f>
        <v>1.0999999999999999E-2</v>
      </c>
      <c r="AF233">
        <f t="shared" si="79"/>
        <v>-3.7576604666164914E-3</v>
      </c>
      <c r="AG233">
        <f t="shared" si="67"/>
        <v>0.60599999999999998</v>
      </c>
      <c r="AI233">
        <f>[1]Tables!J$4</f>
        <v>1.2800000000000001E-2</v>
      </c>
      <c r="AJ233">
        <f>[1]Tables!K$4</f>
        <v>0.18479999999999999</v>
      </c>
      <c r="AK233">
        <f>[1]Tables!L$4</f>
        <v>0</v>
      </c>
      <c r="AL233">
        <f t="shared" si="68"/>
        <v>6.4829821717990455E-4</v>
      </c>
      <c r="AM233">
        <f t="shared" si="69"/>
        <v>0.18479999999999999</v>
      </c>
      <c r="AO233">
        <f>[1]Tables!M$4</f>
        <v>-0.05</v>
      </c>
      <c r="AP233">
        <f>[1]Tables!N$4</f>
        <v>7.8200000000000006E-2</v>
      </c>
      <c r="AQ233">
        <f>[1]Tables!O$4</f>
        <v>0.51</v>
      </c>
      <c r="AR233">
        <f>[1]Tables!P$4</f>
        <v>0.22</v>
      </c>
      <c r="AS233">
        <f>[1]Tables!Q$4</f>
        <v>1.0999999999999999E-2</v>
      </c>
      <c r="AT233">
        <f t="shared" si="70"/>
        <v>-4.2417010197439847E-3</v>
      </c>
      <c r="AU233">
        <f t="shared" si="71"/>
        <v>0.74099999999999999</v>
      </c>
      <c r="AW233">
        <f>[1]Tables!R$4</f>
        <v>8.8999999999999999E-3</v>
      </c>
      <c r="AX233">
        <f>[1]Tables!S$4</f>
        <v>0.21759999999999999</v>
      </c>
      <c r="AY233">
        <f>[1]Tables!T$4</f>
        <v>0</v>
      </c>
      <c r="AZ233">
        <f t="shared" si="72"/>
        <v>0</v>
      </c>
      <c r="BA233">
        <f t="shared" si="73"/>
        <v>0.21759999999999999</v>
      </c>
    </row>
    <row r="234" spans="1:53" x14ac:dyDescent="0.2">
      <c r="A234" s="80">
        <v>43525</v>
      </c>
      <c r="B234" s="81">
        <f>+[1]Listen!C230</f>
        <v>0</v>
      </c>
      <c r="C234" s="10"/>
      <c r="D234">
        <f t="shared" si="62"/>
        <v>0.70500000000000007</v>
      </c>
      <c r="E234">
        <f>+[1]TETCO_TRANSCO!E234</f>
        <v>0.65500000000000003</v>
      </c>
      <c r="F234">
        <f>+[1]TETCO_TRANSCO!F234</f>
        <v>0.05</v>
      </c>
      <c r="G234">
        <f t="shared" si="63"/>
        <v>0.80500000000000005</v>
      </c>
      <c r="H234">
        <f t="shared" si="64"/>
        <v>0.65500000000000003</v>
      </c>
      <c r="I234">
        <f t="shared" si="77"/>
        <v>0.15000000000000002</v>
      </c>
      <c r="J234">
        <f t="shared" si="65"/>
        <v>0.70500000000000007</v>
      </c>
      <c r="K234">
        <f t="shared" si="80"/>
        <v>0.65500000000000003</v>
      </c>
      <c r="L234">
        <f t="shared" si="76"/>
        <v>0.05</v>
      </c>
      <c r="M234">
        <f t="shared" si="66"/>
        <v>0.80500000000000005</v>
      </c>
      <c r="N234">
        <f t="shared" si="74"/>
        <v>0.65500000000000003</v>
      </c>
      <c r="O234">
        <f t="shared" si="78"/>
        <v>0.15000000000000002</v>
      </c>
      <c r="P234" t="s">
        <v>39</v>
      </c>
      <c r="Q234">
        <f t="shared" si="75"/>
        <v>0.1</v>
      </c>
      <c r="AA234">
        <f>[1]Tables!E$5</f>
        <v>-0.05</v>
      </c>
      <c r="AB234">
        <f>[1]Tables!F$5</f>
        <v>6.9900000000000004E-2</v>
      </c>
      <c r="AC234">
        <f>[1]Tables!G$5</f>
        <v>0.41</v>
      </c>
      <c r="AD234">
        <f>[1]Tables!H$5</f>
        <v>0.185</v>
      </c>
      <c r="AE234">
        <f>[1]Tables!I$5</f>
        <v>1.0999999999999999E-2</v>
      </c>
      <c r="AF234">
        <f t="shared" si="79"/>
        <v>-3.7576604666164914E-3</v>
      </c>
      <c r="AG234">
        <f t="shared" si="67"/>
        <v>0.60599999999999998</v>
      </c>
      <c r="AI234">
        <f>[1]Tables!J$5</f>
        <v>1.2800000000000001E-2</v>
      </c>
      <c r="AJ234">
        <f>[1]Tables!K$5</f>
        <v>0.18479999999999999</v>
      </c>
      <c r="AK234">
        <f>[1]Tables!L$5</f>
        <v>0</v>
      </c>
      <c r="AL234">
        <f t="shared" si="68"/>
        <v>6.4829821717990455E-4</v>
      </c>
      <c r="AM234">
        <f t="shared" si="69"/>
        <v>0.18479999999999999</v>
      </c>
      <c r="AO234">
        <f>[1]Tables!M$5</f>
        <v>-0.05</v>
      </c>
      <c r="AP234">
        <f>[1]Tables!N$5</f>
        <v>7.8200000000000006E-2</v>
      </c>
      <c r="AQ234">
        <f>[1]Tables!O$5</f>
        <v>0.51</v>
      </c>
      <c r="AR234">
        <f>[1]Tables!P$5</f>
        <v>0.22</v>
      </c>
      <c r="AS234">
        <f>[1]Tables!Q$5</f>
        <v>1.0999999999999999E-2</v>
      </c>
      <c r="AT234">
        <f t="shared" si="70"/>
        <v>-4.2417010197439847E-3</v>
      </c>
      <c r="AU234">
        <f t="shared" si="71"/>
        <v>0.74099999999999999</v>
      </c>
      <c r="AW234">
        <f>[1]Tables!R$5</f>
        <v>8.8999999999999999E-3</v>
      </c>
      <c r="AX234">
        <f>[1]Tables!S$5</f>
        <v>0.21759999999999999</v>
      </c>
      <c r="AY234">
        <f>[1]Tables!T$5</f>
        <v>0</v>
      </c>
      <c r="AZ234">
        <f t="shared" si="72"/>
        <v>0</v>
      </c>
      <c r="BA234">
        <f t="shared" si="73"/>
        <v>0.21759999999999999</v>
      </c>
    </row>
    <row r="235" spans="1:53" x14ac:dyDescent="0.2">
      <c r="A235" s="80">
        <v>43556</v>
      </c>
      <c r="B235" s="81">
        <f>+[1]Listen!C231</f>
        <v>0</v>
      </c>
      <c r="C235" s="10"/>
      <c r="D235">
        <f t="shared" si="62"/>
        <v>0.45500000000000002</v>
      </c>
      <c r="E235">
        <f>+[1]TETCO_TRANSCO!E235</f>
        <v>0.435</v>
      </c>
      <c r="F235">
        <f>+[1]TETCO_TRANSCO!F235</f>
        <v>0.02</v>
      </c>
      <c r="G235">
        <f t="shared" si="63"/>
        <v>0.48499999999999999</v>
      </c>
      <c r="H235">
        <f t="shared" si="64"/>
        <v>0.435</v>
      </c>
      <c r="I235">
        <f t="shared" si="77"/>
        <v>0.05</v>
      </c>
      <c r="J235">
        <f t="shared" si="65"/>
        <v>0.45500000000000002</v>
      </c>
      <c r="K235">
        <f t="shared" si="80"/>
        <v>0.435</v>
      </c>
      <c r="L235">
        <f t="shared" si="76"/>
        <v>0.02</v>
      </c>
      <c r="M235">
        <f t="shared" si="66"/>
        <v>0.48499999999999999</v>
      </c>
      <c r="N235">
        <f t="shared" si="74"/>
        <v>0.435</v>
      </c>
      <c r="O235">
        <f t="shared" si="78"/>
        <v>0.05</v>
      </c>
      <c r="P235" t="s">
        <v>39</v>
      </c>
      <c r="Q235">
        <f t="shared" si="75"/>
        <v>0.03</v>
      </c>
      <c r="AA235">
        <f>[1]Tables!E$6</f>
        <v>-7.0000000000000007E-2</v>
      </c>
      <c r="AB235">
        <f>[1]Tables!F$6</f>
        <v>5.9700000000000003E-2</v>
      </c>
      <c r="AC235">
        <f>[1]Tables!G$6</f>
        <v>0.04</v>
      </c>
      <c r="AD235">
        <f>[1]Tables!H$6</f>
        <v>0.185</v>
      </c>
      <c r="AE235">
        <f>[1]Tables!I$6</f>
        <v>1.0999999999999999E-2</v>
      </c>
      <c r="AF235">
        <f t="shared" si="79"/>
        <v>-4.4443262788471799E-3</v>
      </c>
      <c r="AG235">
        <f t="shared" si="67"/>
        <v>0.23600000000000002</v>
      </c>
      <c r="AI235">
        <f>[1]Tables!J$6</f>
        <v>0</v>
      </c>
      <c r="AJ235">
        <f>[1]Tables!K$6</f>
        <v>0</v>
      </c>
      <c r="AK235">
        <f>[1]Tables!L$6</f>
        <v>0</v>
      </c>
      <c r="AL235">
        <f t="shared" si="68"/>
        <v>0</v>
      </c>
      <c r="AM235">
        <f t="shared" si="69"/>
        <v>0</v>
      </c>
      <c r="AO235">
        <f>[1]Tables!M$6</f>
        <v>-7.0000000000000007E-2</v>
      </c>
      <c r="AP235">
        <f>[1]Tables!N$6</f>
        <v>6.6699999999999995E-2</v>
      </c>
      <c r="AQ235">
        <f>[1]Tables!O$6</f>
        <v>0.04</v>
      </c>
      <c r="AR235">
        <f>[1]Tables!P$6</f>
        <v>0.22</v>
      </c>
      <c r="AS235">
        <f>[1]Tables!Q$6</f>
        <v>1.0999999999999999E-2</v>
      </c>
      <c r="AT235">
        <f t="shared" si="70"/>
        <v>-5.0026786670952506E-3</v>
      </c>
      <c r="AU235">
        <f t="shared" si="71"/>
        <v>0.27100000000000002</v>
      </c>
      <c r="AW235">
        <f>[1]Tables!R$6</f>
        <v>0</v>
      </c>
      <c r="AX235">
        <f>[1]Tables!S$6</f>
        <v>0</v>
      </c>
      <c r="AY235">
        <f>[1]Tables!T$6</f>
        <v>0</v>
      </c>
      <c r="AZ235">
        <f t="shared" si="72"/>
        <v>0</v>
      </c>
      <c r="BA235">
        <f t="shared" si="73"/>
        <v>0</v>
      </c>
    </row>
    <row r="236" spans="1:53" x14ac:dyDescent="0.2">
      <c r="A236" s="80">
        <v>43586</v>
      </c>
      <c r="B236" s="81">
        <f>+[1]Listen!C232</f>
        <v>0</v>
      </c>
      <c r="C236" s="10"/>
      <c r="D236">
        <f t="shared" si="62"/>
        <v>0.40500000000000003</v>
      </c>
      <c r="E236">
        <f>+[1]TETCO_TRANSCO!E236</f>
        <v>0.38500000000000001</v>
      </c>
      <c r="F236">
        <f>+[1]TETCO_TRANSCO!F236</f>
        <v>0.02</v>
      </c>
      <c r="G236">
        <f t="shared" si="63"/>
        <v>0.435</v>
      </c>
      <c r="H236">
        <f t="shared" si="64"/>
        <v>0.38500000000000001</v>
      </c>
      <c r="I236">
        <f t="shared" si="77"/>
        <v>0.05</v>
      </c>
      <c r="J236">
        <f t="shared" si="65"/>
        <v>0.40500000000000003</v>
      </c>
      <c r="K236">
        <f t="shared" si="80"/>
        <v>0.38500000000000001</v>
      </c>
      <c r="L236">
        <f t="shared" si="76"/>
        <v>0.02</v>
      </c>
      <c r="M236">
        <f t="shared" si="66"/>
        <v>0.435</v>
      </c>
      <c r="N236">
        <f t="shared" si="74"/>
        <v>0.38500000000000001</v>
      </c>
      <c r="O236">
        <f t="shared" si="78"/>
        <v>0.05</v>
      </c>
      <c r="P236" t="s">
        <v>39</v>
      </c>
      <c r="Q236">
        <f t="shared" si="75"/>
        <v>0.03</v>
      </c>
      <c r="AA236">
        <f>[1]Tables!E$7</f>
        <v>-7.0000000000000007E-2</v>
      </c>
      <c r="AB236">
        <f>[1]Tables!F$7</f>
        <v>5.9700000000000003E-2</v>
      </c>
      <c r="AC236">
        <f>[1]Tables!G$7</f>
        <v>0.02</v>
      </c>
      <c r="AD236">
        <f>[1]Tables!H$7</f>
        <v>0.185</v>
      </c>
      <c r="AE236">
        <f>[1]Tables!I$7</f>
        <v>1.0999999999999999E-2</v>
      </c>
      <c r="AF236">
        <f t="shared" si="79"/>
        <v>-4.4443262788471799E-3</v>
      </c>
      <c r="AG236">
        <f t="shared" si="67"/>
        <v>0.216</v>
      </c>
      <c r="AI236">
        <f>[1]Tables!J$7</f>
        <v>0</v>
      </c>
      <c r="AJ236">
        <f>[1]Tables!K$7</f>
        <v>0</v>
      </c>
      <c r="AK236">
        <f>[1]Tables!L$7</f>
        <v>0</v>
      </c>
      <c r="AL236">
        <f t="shared" si="68"/>
        <v>0</v>
      </c>
      <c r="AM236">
        <f t="shared" si="69"/>
        <v>0</v>
      </c>
      <c r="AO236">
        <f>[1]Tables!M$7</f>
        <v>-7.0000000000000007E-2</v>
      </c>
      <c r="AP236">
        <f>[1]Tables!N$7</f>
        <v>6.6699999999999995E-2</v>
      </c>
      <c r="AQ236">
        <f>[1]Tables!O$7</f>
        <v>0.02</v>
      </c>
      <c r="AR236">
        <f>[1]Tables!P$7</f>
        <v>0.22</v>
      </c>
      <c r="AS236">
        <f>[1]Tables!Q$7</f>
        <v>1.0999999999999999E-2</v>
      </c>
      <c r="AT236">
        <f t="shared" si="70"/>
        <v>-5.0026786670952506E-3</v>
      </c>
      <c r="AU236">
        <f t="shared" si="71"/>
        <v>0.251</v>
      </c>
      <c r="AW236">
        <f>[1]Tables!R$7</f>
        <v>0</v>
      </c>
      <c r="AX236">
        <f>[1]Tables!S$7</f>
        <v>0</v>
      </c>
      <c r="AY236">
        <f>[1]Tables!T$7</f>
        <v>0</v>
      </c>
      <c r="AZ236">
        <f t="shared" si="72"/>
        <v>0</v>
      </c>
      <c r="BA236">
        <f t="shared" si="73"/>
        <v>0</v>
      </c>
    </row>
    <row r="237" spans="1:53" x14ac:dyDescent="0.2">
      <c r="A237" s="80">
        <v>43617</v>
      </c>
      <c r="B237" s="81">
        <f>+[1]Listen!C233</f>
        <v>0</v>
      </c>
      <c r="C237" s="10"/>
      <c r="D237">
        <f t="shared" si="62"/>
        <v>0.40500000000000003</v>
      </c>
      <c r="E237">
        <f>+[1]TETCO_TRANSCO!E237</f>
        <v>0.38500000000000001</v>
      </c>
      <c r="F237">
        <f>+[1]TETCO_TRANSCO!F237</f>
        <v>0.02</v>
      </c>
      <c r="G237">
        <f t="shared" si="63"/>
        <v>0.44500000000000001</v>
      </c>
      <c r="H237">
        <f t="shared" si="64"/>
        <v>0.38500000000000001</v>
      </c>
      <c r="I237">
        <f t="shared" si="77"/>
        <v>0.06</v>
      </c>
      <c r="J237">
        <f t="shared" si="65"/>
        <v>0.40500000000000003</v>
      </c>
      <c r="K237">
        <f t="shared" si="80"/>
        <v>0.38500000000000001</v>
      </c>
      <c r="L237">
        <f t="shared" si="76"/>
        <v>0.02</v>
      </c>
      <c r="M237">
        <f t="shared" si="66"/>
        <v>0.44500000000000001</v>
      </c>
      <c r="N237">
        <f t="shared" si="74"/>
        <v>0.38500000000000001</v>
      </c>
      <c r="O237">
        <f t="shared" si="78"/>
        <v>0.06</v>
      </c>
      <c r="P237" t="s">
        <v>39</v>
      </c>
      <c r="Q237">
        <f t="shared" si="75"/>
        <v>0.04</v>
      </c>
      <c r="AA237">
        <f>[1]Tables!E$8</f>
        <v>-7.0000000000000007E-2</v>
      </c>
      <c r="AB237">
        <f>[1]Tables!F$8</f>
        <v>5.9700000000000003E-2</v>
      </c>
      <c r="AC237">
        <f>[1]Tables!G$8</f>
        <v>0.02</v>
      </c>
      <c r="AD237">
        <f>[1]Tables!H$8</f>
        <v>0.185</v>
      </c>
      <c r="AE237">
        <f>[1]Tables!I$8</f>
        <v>1.0999999999999999E-2</v>
      </c>
      <c r="AF237">
        <f t="shared" si="79"/>
        <v>-4.4443262788471799E-3</v>
      </c>
      <c r="AG237">
        <f t="shared" si="67"/>
        <v>0.216</v>
      </c>
      <c r="AI237">
        <f>[1]Tables!J$8</f>
        <v>0</v>
      </c>
      <c r="AJ237">
        <f>[1]Tables!K$8</f>
        <v>0</v>
      </c>
      <c r="AK237">
        <f>[1]Tables!L$8</f>
        <v>0</v>
      </c>
      <c r="AL237">
        <f t="shared" si="68"/>
        <v>0</v>
      </c>
      <c r="AM237">
        <f t="shared" si="69"/>
        <v>0</v>
      </c>
      <c r="AO237">
        <f>[1]Tables!M$8</f>
        <v>-7.0000000000000007E-2</v>
      </c>
      <c r="AP237">
        <f>[1]Tables!N$8</f>
        <v>6.6699999999999995E-2</v>
      </c>
      <c r="AQ237">
        <f>[1]Tables!O$8</f>
        <v>0.02</v>
      </c>
      <c r="AR237">
        <f>[1]Tables!P$8</f>
        <v>0.22</v>
      </c>
      <c r="AS237">
        <f>[1]Tables!Q$8</f>
        <v>1.0999999999999999E-2</v>
      </c>
      <c r="AT237">
        <f t="shared" si="70"/>
        <v>-5.0026786670952506E-3</v>
      </c>
      <c r="AU237">
        <f t="shared" si="71"/>
        <v>0.251</v>
      </c>
      <c r="AW237">
        <f>[1]Tables!R$8</f>
        <v>0</v>
      </c>
      <c r="AX237">
        <f>[1]Tables!S$8</f>
        <v>0</v>
      </c>
      <c r="AY237">
        <f>[1]Tables!T$8</f>
        <v>0</v>
      </c>
      <c r="AZ237">
        <f t="shared" si="72"/>
        <v>0</v>
      </c>
      <c r="BA237">
        <f t="shared" si="73"/>
        <v>0</v>
      </c>
    </row>
    <row r="238" spans="1:53" x14ac:dyDescent="0.2">
      <c r="A238" s="80">
        <v>43647</v>
      </c>
      <c r="B238" s="81">
        <f>+[1]Listen!C234</f>
        <v>0</v>
      </c>
      <c r="C238" s="10"/>
      <c r="D238">
        <f t="shared" si="62"/>
        <v>0.41750000000000004</v>
      </c>
      <c r="E238">
        <f>+[1]TETCO_TRANSCO!E238</f>
        <v>0.39750000000000002</v>
      </c>
      <c r="F238">
        <f>+[1]TETCO_TRANSCO!F238</f>
        <v>0.02</v>
      </c>
      <c r="G238">
        <f t="shared" si="63"/>
        <v>0.46750000000000003</v>
      </c>
      <c r="H238">
        <f t="shared" si="64"/>
        <v>0.39750000000000002</v>
      </c>
      <c r="I238">
        <f t="shared" si="77"/>
        <v>7.0000000000000007E-2</v>
      </c>
      <c r="J238">
        <f t="shared" si="65"/>
        <v>0.41750000000000004</v>
      </c>
      <c r="K238">
        <f t="shared" si="80"/>
        <v>0.39750000000000002</v>
      </c>
      <c r="L238">
        <f t="shared" si="76"/>
        <v>0.02</v>
      </c>
      <c r="M238">
        <f t="shared" si="66"/>
        <v>0.46750000000000003</v>
      </c>
      <c r="N238">
        <f t="shared" si="74"/>
        <v>0.39750000000000002</v>
      </c>
      <c r="O238">
        <f t="shared" si="78"/>
        <v>7.0000000000000007E-2</v>
      </c>
      <c r="P238" t="s">
        <v>39</v>
      </c>
      <c r="Q238">
        <f t="shared" si="75"/>
        <v>0.05</v>
      </c>
      <c r="AA238">
        <f>[1]Tables!E$9</f>
        <v>-7.0000000000000007E-2</v>
      </c>
      <c r="AB238">
        <f>[1]Tables!F$9</f>
        <v>5.9700000000000003E-2</v>
      </c>
      <c r="AC238">
        <f>[1]Tables!G$9</f>
        <v>0.02</v>
      </c>
      <c r="AD238">
        <f>[1]Tables!H$9</f>
        <v>0.185</v>
      </c>
      <c r="AE238">
        <f>[1]Tables!I$9</f>
        <v>1.0999999999999999E-2</v>
      </c>
      <c r="AF238">
        <f t="shared" si="79"/>
        <v>-4.4443262788471799E-3</v>
      </c>
      <c r="AG238">
        <f t="shared" si="67"/>
        <v>0.216</v>
      </c>
      <c r="AI238">
        <f>[1]Tables!J$9</f>
        <v>0</v>
      </c>
      <c r="AJ238">
        <f>[1]Tables!K$9</f>
        <v>0</v>
      </c>
      <c r="AK238">
        <f>[1]Tables!L$9</f>
        <v>0</v>
      </c>
      <c r="AL238">
        <f t="shared" si="68"/>
        <v>0</v>
      </c>
      <c r="AM238">
        <f t="shared" si="69"/>
        <v>0</v>
      </c>
      <c r="AO238">
        <f>[1]Tables!M$9</f>
        <v>-7.0000000000000007E-2</v>
      </c>
      <c r="AP238">
        <f>[1]Tables!N$9</f>
        <v>6.6699999999999995E-2</v>
      </c>
      <c r="AQ238">
        <f>[1]Tables!O$9</f>
        <v>0.02</v>
      </c>
      <c r="AR238">
        <f>[1]Tables!P$9</f>
        <v>0.22</v>
      </c>
      <c r="AS238">
        <f>[1]Tables!Q$9</f>
        <v>1.0999999999999999E-2</v>
      </c>
      <c r="AT238">
        <f t="shared" si="70"/>
        <v>-5.0026786670952506E-3</v>
      </c>
      <c r="AU238">
        <f t="shared" si="71"/>
        <v>0.251</v>
      </c>
      <c r="AW238">
        <f>[1]Tables!R$9</f>
        <v>0</v>
      </c>
      <c r="AX238">
        <f>[1]Tables!S$9</f>
        <v>0</v>
      </c>
      <c r="AY238">
        <f>[1]Tables!T$9</f>
        <v>0</v>
      </c>
      <c r="AZ238">
        <f t="shared" si="72"/>
        <v>0</v>
      </c>
      <c r="BA238">
        <f t="shared" si="73"/>
        <v>0</v>
      </c>
    </row>
    <row r="239" spans="1:53" x14ac:dyDescent="0.2">
      <c r="A239" s="80">
        <v>43678</v>
      </c>
      <c r="B239" s="81">
        <f>+[1]Listen!C235</f>
        <v>0</v>
      </c>
      <c r="C239" s="10"/>
      <c r="D239">
        <f t="shared" si="62"/>
        <v>0.42000000000000004</v>
      </c>
      <c r="E239">
        <f>+[1]TETCO_TRANSCO!E239</f>
        <v>0.4</v>
      </c>
      <c r="F239">
        <f>+[1]TETCO_TRANSCO!F239</f>
        <v>0.02</v>
      </c>
      <c r="G239">
        <f t="shared" si="63"/>
        <v>0.47000000000000003</v>
      </c>
      <c r="H239">
        <f t="shared" si="64"/>
        <v>0.4</v>
      </c>
      <c r="I239">
        <f t="shared" si="77"/>
        <v>7.0000000000000007E-2</v>
      </c>
      <c r="J239">
        <f t="shared" si="65"/>
        <v>0.42000000000000004</v>
      </c>
      <c r="K239">
        <f t="shared" si="80"/>
        <v>0.4</v>
      </c>
      <c r="L239">
        <f t="shared" si="76"/>
        <v>0.02</v>
      </c>
      <c r="M239">
        <f t="shared" si="66"/>
        <v>0.47000000000000003</v>
      </c>
      <c r="N239">
        <f t="shared" si="74"/>
        <v>0.4</v>
      </c>
      <c r="O239">
        <f t="shared" si="78"/>
        <v>7.0000000000000007E-2</v>
      </c>
      <c r="P239" t="s">
        <v>39</v>
      </c>
      <c r="Q239">
        <f t="shared" si="75"/>
        <v>0.05</v>
      </c>
      <c r="AA239">
        <f>[1]Tables!E$10</f>
        <v>-7.0000000000000007E-2</v>
      </c>
      <c r="AB239">
        <f>[1]Tables!F$10</f>
        <v>5.9700000000000003E-2</v>
      </c>
      <c r="AC239">
        <f>[1]Tables!G$10</f>
        <v>0.02</v>
      </c>
      <c r="AD239">
        <f>[1]Tables!H$10</f>
        <v>0.185</v>
      </c>
      <c r="AE239">
        <f>[1]Tables!I$10</f>
        <v>1.0999999999999999E-2</v>
      </c>
      <c r="AF239">
        <f t="shared" si="79"/>
        <v>-4.4443262788471799E-3</v>
      </c>
      <c r="AG239">
        <f t="shared" si="67"/>
        <v>0.216</v>
      </c>
      <c r="AI239">
        <f>[1]Tables!J$10</f>
        <v>0</v>
      </c>
      <c r="AJ239">
        <f>[1]Tables!K$10</f>
        <v>0</v>
      </c>
      <c r="AK239">
        <f>[1]Tables!L$10</f>
        <v>0</v>
      </c>
      <c r="AL239">
        <f t="shared" si="68"/>
        <v>0</v>
      </c>
      <c r="AM239">
        <f t="shared" si="69"/>
        <v>0</v>
      </c>
      <c r="AO239">
        <f>[1]Tables!M$10</f>
        <v>-7.0000000000000007E-2</v>
      </c>
      <c r="AP239">
        <f>[1]Tables!N$10</f>
        <v>6.6699999999999995E-2</v>
      </c>
      <c r="AQ239">
        <f>[1]Tables!O$10</f>
        <v>0.02</v>
      </c>
      <c r="AR239">
        <f>[1]Tables!P$10</f>
        <v>0.22</v>
      </c>
      <c r="AS239">
        <f>[1]Tables!Q$10</f>
        <v>1.0999999999999999E-2</v>
      </c>
      <c r="AT239">
        <f t="shared" si="70"/>
        <v>-5.0026786670952506E-3</v>
      </c>
      <c r="AU239">
        <f t="shared" si="71"/>
        <v>0.251</v>
      </c>
      <c r="AW239">
        <f>[1]Tables!R$10</f>
        <v>0</v>
      </c>
      <c r="AX239">
        <f>[1]Tables!S$10</f>
        <v>0</v>
      </c>
      <c r="AY239">
        <f>[1]Tables!T$10</f>
        <v>0</v>
      </c>
      <c r="AZ239">
        <f t="shared" si="72"/>
        <v>0</v>
      </c>
      <c r="BA239">
        <f t="shared" si="73"/>
        <v>0</v>
      </c>
    </row>
    <row r="240" spans="1:53" x14ac:dyDescent="0.2">
      <c r="A240" s="80">
        <v>43709</v>
      </c>
      <c r="B240" s="81">
        <f>+[1]Listen!C236</f>
        <v>0</v>
      </c>
      <c r="C240" s="10"/>
      <c r="D240">
        <f t="shared" si="62"/>
        <v>0.41750000000000004</v>
      </c>
      <c r="E240">
        <f>+[1]TETCO_TRANSCO!E240</f>
        <v>0.39750000000000002</v>
      </c>
      <c r="F240">
        <f>+[1]TETCO_TRANSCO!F240</f>
        <v>0.02</v>
      </c>
      <c r="G240">
        <f t="shared" si="63"/>
        <v>0.44750000000000001</v>
      </c>
      <c r="H240">
        <f t="shared" si="64"/>
        <v>0.39750000000000002</v>
      </c>
      <c r="I240">
        <f t="shared" si="77"/>
        <v>0.05</v>
      </c>
      <c r="J240">
        <f t="shared" si="65"/>
        <v>0.41750000000000004</v>
      </c>
      <c r="K240">
        <f t="shared" si="80"/>
        <v>0.39750000000000002</v>
      </c>
      <c r="L240">
        <f t="shared" si="76"/>
        <v>0.02</v>
      </c>
      <c r="M240">
        <f t="shared" si="66"/>
        <v>0.44750000000000001</v>
      </c>
      <c r="N240">
        <f t="shared" si="74"/>
        <v>0.39750000000000002</v>
      </c>
      <c r="O240">
        <f t="shared" si="78"/>
        <v>0.05</v>
      </c>
      <c r="P240" t="s">
        <v>39</v>
      </c>
      <c r="Q240">
        <f t="shared" si="75"/>
        <v>0.03</v>
      </c>
      <c r="AA240">
        <f>[1]Tables!E$11</f>
        <v>-7.0000000000000007E-2</v>
      </c>
      <c r="AB240">
        <f>[1]Tables!F$11</f>
        <v>5.9700000000000003E-2</v>
      </c>
      <c r="AC240">
        <f>[1]Tables!G$11</f>
        <v>0.02</v>
      </c>
      <c r="AD240">
        <f>[1]Tables!H$11</f>
        <v>0.185</v>
      </c>
      <c r="AE240">
        <f>[1]Tables!I$11</f>
        <v>1.0999999999999999E-2</v>
      </c>
      <c r="AF240">
        <f t="shared" si="79"/>
        <v>-4.4443262788471799E-3</v>
      </c>
      <c r="AG240">
        <f t="shared" si="67"/>
        <v>0.216</v>
      </c>
      <c r="AI240">
        <f>[1]Tables!J$11</f>
        <v>0</v>
      </c>
      <c r="AJ240">
        <f>[1]Tables!K$11</f>
        <v>0</v>
      </c>
      <c r="AK240">
        <f>[1]Tables!L$11</f>
        <v>0</v>
      </c>
      <c r="AL240">
        <f t="shared" si="68"/>
        <v>0</v>
      </c>
      <c r="AM240">
        <f t="shared" si="69"/>
        <v>0</v>
      </c>
      <c r="AO240">
        <f>[1]Tables!M$11</f>
        <v>-7.0000000000000007E-2</v>
      </c>
      <c r="AP240">
        <f>[1]Tables!N$11</f>
        <v>6.6699999999999995E-2</v>
      </c>
      <c r="AQ240">
        <f>[1]Tables!O$11</f>
        <v>0.02</v>
      </c>
      <c r="AR240">
        <f>[1]Tables!P$11</f>
        <v>0.22</v>
      </c>
      <c r="AS240">
        <f>[1]Tables!Q$11</f>
        <v>1.0999999999999999E-2</v>
      </c>
      <c r="AT240">
        <f t="shared" si="70"/>
        <v>-5.0026786670952506E-3</v>
      </c>
      <c r="AU240">
        <f t="shared" si="71"/>
        <v>0.251</v>
      </c>
      <c r="AW240">
        <f>[1]Tables!R$11</f>
        <v>0</v>
      </c>
      <c r="AX240">
        <f>[1]Tables!S$11</f>
        <v>0</v>
      </c>
      <c r="AY240">
        <f>[1]Tables!T$11</f>
        <v>0</v>
      </c>
      <c r="AZ240">
        <f t="shared" si="72"/>
        <v>0</v>
      </c>
      <c r="BA240">
        <f t="shared" si="73"/>
        <v>0</v>
      </c>
    </row>
    <row r="241" spans="1:53" x14ac:dyDescent="0.2">
      <c r="A241" s="80">
        <v>43739</v>
      </c>
      <c r="B241" s="81">
        <f>+[1]Listen!C237</f>
        <v>0</v>
      </c>
      <c r="C241" s="10"/>
      <c r="D241">
        <f t="shared" si="62"/>
        <v>0.42000000000000004</v>
      </c>
      <c r="E241">
        <f>+[1]TETCO_TRANSCO!E241</f>
        <v>0.4</v>
      </c>
      <c r="F241">
        <f>+[1]TETCO_TRANSCO!F241</f>
        <v>0.02</v>
      </c>
      <c r="G241">
        <f t="shared" si="63"/>
        <v>0.45</v>
      </c>
      <c r="H241">
        <f t="shared" si="64"/>
        <v>0.4</v>
      </c>
      <c r="I241">
        <f t="shared" si="77"/>
        <v>0.05</v>
      </c>
      <c r="J241">
        <f t="shared" si="65"/>
        <v>0.42000000000000004</v>
      </c>
      <c r="K241">
        <f t="shared" si="80"/>
        <v>0.4</v>
      </c>
      <c r="L241">
        <f t="shared" si="76"/>
        <v>0.02</v>
      </c>
      <c r="M241">
        <f t="shared" si="66"/>
        <v>0.45</v>
      </c>
      <c r="N241">
        <f t="shared" si="74"/>
        <v>0.4</v>
      </c>
      <c r="O241">
        <f t="shared" si="78"/>
        <v>0.05</v>
      </c>
      <c r="P241" t="s">
        <v>39</v>
      </c>
      <c r="Q241">
        <f t="shared" si="75"/>
        <v>0.03</v>
      </c>
      <c r="AA241">
        <f>[1]Tables!E$12</f>
        <v>-7.0000000000000007E-2</v>
      </c>
      <c r="AB241">
        <f>[1]Tables!F$12</f>
        <v>5.9700000000000003E-2</v>
      </c>
      <c r="AC241">
        <f>[1]Tables!G$12</f>
        <v>0.04</v>
      </c>
      <c r="AD241">
        <f>[1]Tables!H$12</f>
        <v>0.185</v>
      </c>
      <c r="AE241">
        <f>[1]Tables!I$12</f>
        <v>1.0999999999999999E-2</v>
      </c>
      <c r="AF241">
        <f t="shared" si="79"/>
        <v>-4.4443262788471799E-3</v>
      </c>
      <c r="AG241">
        <f t="shared" si="67"/>
        <v>0.23600000000000002</v>
      </c>
      <c r="AI241">
        <f>[1]Tables!J$12</f>
        <v>0</v>
      </c>
      <c r="AJ241">
        <f>[1]Tables!K$12</f>
        <v>0</v>
      </c>
      <c r="AK241">
        <f>[1]Tables!L$12</f>
        <v>0</v>
      </c>
      <c r="AL241">
        <f t="shared" si="68"/>
        <v>0</v>
      </c>
      <c r="AM241">
        <f t="shared" si="69"/>
        <v>0</v>
      </c>
      <c r="AO241">
        <f>[1]Tables!M$12</f>
        <v>-7.0000000000000007E-2</v>
      </c>
      <c r="AP241">
        <f>[1]Tables!N$12</f>
        <v>6.6699999999999995E-2</v>
      </c>
      <c r="AQ241">
        <f>[1]Tables!O$12</f>
        <v>0.04</v>
      </c>
      <c r="AR241">
        <f>[1]Tables!P$12</f>
        <v>0.22</v>
      </c>
      <c r="AS241">
        <f>[1]Tables!Q$12</f>
        <v>1.0999999999999999E-2</v>
      </c>
      <c r="AT241">
        <f t="shared" si="70"/>
        <v>-5.0026786670952506E-3</v>
      </c>
      <c r="AU241">
        <f t="shared" si="71"/>
        <v>0.27100000000000002</v>
      </c>
      <c r="AW241">
        <f>[1]Tables!R$12</f>
        <v>0</v>
      </c>
      <c r="AX241">
        <f>[1]Tables!S$12</f>
        <v>0</v>
      </c>
      <c r="AY241">
        <f>[1]Tables!T$12</f>
        <v>0</v>
      </c>
      <c r="AZ241">
        <f t="shared" si="72"/>
        <v>0</v>
      </c>
      <c r="BA241">
        <f t="shared" si="73"/>
        <v>0</v>
      </c>
    </row>
    <row r="242" spans="1:53" x14ac:dyDescent="0.2">
      <c r="A242" s="80">
        <v>43770</v>
      </c>
      <c r="B242" s="81">
        <f>+[1]Listen!C238</f>
        <v>0</v>
      </c>
      <c r="C242" s="10"/>
      <c r="D242">
        <f t="shared" si="62"/>
        <v>0.60500000000000009</v>
      </c>
      <c r="E242">
        <f>+[1]TETCO_TRANSCO!E242</f>
        <v>0.55500000000000005</v>
      </c>
      <c r="F242">
        <f>+[1]TETCO_TRANSCO!F242</f>
        <v>0.05</v>
      </c>
      <c r="G242">
        <f t="shared" si="63"/>
        <v>0.69500000000000006</v>
      </c>
      <c r="H242">
        <f t="shared" si="64"/>
        <v>0.55500000000000005</v>
      </c>
      <c r="I242">
        <f t="shared" si="77"/>
        <v>0.14000000000000001</v>
      </c>
      <c r="J242">
        <f t="shared" si="65"/>
        <v>0.60500000000000009</v>
      </c>
      <c r="K242">
        <f t="shared" si="80"/>
        <v>0.55500000000000005</v>
      </c>
      <c r="L242">
        <f t="shared" si="76"/>
        <v>0.05</v>
      </c>
      <c r="M242">
        <f t="shared" si="66"/>
        <v>0.69500000000000006</v>
      </c>
      <c r="N242">
        <f t="shared" si="74"/>
        <v>0.55500000000000005</v>
      </c>
      <c r="O242">
        <f t="shared" si="78"/>
        <v>0.14000000000000001</v>
      </c>
      <c r="P242" t="s">
        <v>39</v>
      </c>
      <c r="Q242">
        <f t="shared" si="75"/>
        <v>0.09</v>
      </c>
      <c r="AA242">
        <f>[1]Tables!E$13</f>
        <v>-7.0000000000000007E-2</v>
      </c>
      <c r="AB242">
        <f>[1]Tables!F$13</f>
        <v>6.9900000000000004E-2</v>
      </c>
      <c r="AC242">
        <f>[1]Tables!G$13</f>
        <v>0.41</v>
      </c>
      <c r="AD242">
        <f>[1]Tables!H$13</f>
        <v>0.185</v>
      </c>
      <c r="AE242">
        <f>[1]Tables!I$13</f>
        <v>1.0999999999999999E-2</v>
      </c>
      <c r="AF242">
        <f t="shared" si="79"/>
        <v>-5.2607246532630908E-3</v>
      </c>
      <c r="AG242">
        <f t="shared" si="67"/>
        <v>0.60599999999999998</v>
      </c>
      <c r="AI242">
        <f>[1]Tables!J$13</f>
        <v>1.2800000000000001E-2</v>
      </c>
      <c r="AJ242">
        <f>[1]Tables!K$13</f>
        <v>0.18479999999999999</v>
      </c>
      <c r="AK242">
        <f>[1]Tables!L$13</f>
        <v>0</v>
      </c>
      <c r="AL242">
        <f t="shared" si="68"/>
        <v>6.4829821717990455E-4</v>
      </c>
      <c r="AM242">
        <f t="shared" si="69"/>
        <v>0.18479999999999999</v>
      </c>
      <c r="AO242">
        <f>[1]Tables!M$13</f>
        <v>-0.05</v>
      </c>
      <c r="AP242">
        <f>[1]Tables!N$13</f>
        <v>7.8200000000000006E-2</v>
      </c>
      <c r="AQ242">
        <f>[1]Tables!O$13</f>
        <v>0.51</v>
      </c>
      <c r="AR242">
        <f>[1]Tables!P$13</f>
        <v>0.22</v>
      </c>
      <c r="AS242">
        <f>[1]Tables!Q$13</f>
        <v>1.0999999999999999E-2</v>
      </c>
      <c r="AT242">
        <f t="shared" si="70"/>
        <v>-4.2417010197439847E-3</v>
      </c>
      <c r="AU242">
        <f t="shared" si="71"/>
        <v>0.74099999999999999</v>
      </c>
      <c r="AW242">
        <f>[1]Tables!R$13</f>
        <v>8.8999999999999999E-3</v>
      </c>
      <c r="AX242">
        <f>[1]Tables!S$13</f>
        <v>0.21759999999999999</v>
      </c>
      <c r="AY242">
        <f>[1]Tables!T$13</f>
        <v>0</v>
      </c>
      <c r="AZ242">
        <f t="shared" si="72"/>
        <v>0</v>
      </c>
      <c r="BA242">
        <f t="shared" si="73"/>
        <v>0.21759999999999999</v>
      </c>
    </row>
    <row r="243" spans="1:53" x14ac:dyDescent="0.2">
      <c r="A243" s="80">
        <v>43800</v>
      </c>
      <c r="B243" s="81">
        <f>+[1]Listen!C239</f>
        <v>0</v>
      </c>
      <c r="C243" s="10"/>
      <c r="D243">
        <f t="shared" si="62"/>
        <v>0.96000000000000008</v>
      </c>
      <c r="E243">
        <f>+[1]TETCO_TRANSCO!E243</f>
        <v>0.91</v>
      </c>
      <c r="F243">
        <f>+[1]TETCO_TRANSCO!F243</f>
        <v>0.05</v>
      </c>
      <c r="G243">
        <f t="shared" si="63"/>
        <v>1.2</v>
      </c>
      <c r="H243">
        <f t="shared" si="64"/>
        <v>0.91</v>
      </c>
      <c r="I243">
        <f t="shared" si="77"/>
        <v>0.28999999999999998</v>
      </c>
      <c r="J243">
        <f t="shared" si="65"/>
        <v>0.96000000000000008</v>
      </c>
      <c r="K243">
        <f t="shared" si="80"/>
        <v>0.91</v>
      </c>
      <c r="L243">
        <f t="shared" si="76"/>
        <v>0.05</v>
      </c>
      <c r="M243">
        <f t="shared" si="66"/>
        <v>1.2</v>
      </c>
      <c r="N243">
        <f t="shared" si="74"/>
        <v>0.91</v>
      </c>
      <c r="O243">
        <f t="shared" si="78"/>
        <v>0.28999999999999998</v>
      </c>
      <c r="P243" t="s">
        <v>39</v>
      </c>
      <c r="Q243">
        <f t="shared" si="75"/>
        <v>0.24</v>
      </c>
      <c r="AA243">
        <f>[1]Tables!E$14</f>
        <v>-0.05</v>
      </c>
      <c r="AB243">
        <f>[1]Tables!F$14</f>
        <v>6.9900000000000004E-2</v>
      </c>
      <c r="AC243">
        <f>[1]Tables!G$14</f>
        <v>0.41</v>
      </c>
      <c r="AD243">
        <f>[1]Tables!H$14</f>
        <v>0.185</v>
      </c>
      <c r="AE243">
        <f>[1]Tables!I$14</f>
        <v>1.0999999999999999E-2</v>
      </c>
      <c r="AF243">
        <f t="shared" si="79"/>
        <v>-3.7576604666164914E-3</v>
      </c>
      <c r="AG243">
        <f t="shared" si="67"/>
        <v>0.60599999999999998</v>
      </c>
      <c r="AI243">
        <f>[1]Tables!J$14</f>
        <v>1.2800000000000001E-2</v>
      </c>
      <c r="AJ243">
        <f>[1]Tables!K$14</f>
        <v>0.18479999999999999</v>
      </c>
      <c r="AK243">
        <f>[1]Tables!L$14</f>
        <v>0</v>
      </c>
      <c r="AL243">
        <f t="shared" si="68"/>
        <v>6.4829821717990455E-4</v>
      </c>
      <c r="AM243">
        <f t="shared" si="69"/>
        <v>0.18479999999999999</v>
      </c>
      <c r="AO243">
        <f>[1]Tables!M$14</f>
        <v>-0.05</v>
      </c>
      <c r="AP243">
        <f>[1]Tables!N$14</f>
        <v>7.8200000000000006E-2</v>
      </c>
      <c r="AQ243">
        <f>[1]Tables!O$14</f>
        <v>0.51</v>
      </c>
      <c r="AR243">
        <f>[1]Tables!P$14</f>
        <v>0.22</v>
      </c>
      <c r="AS243">
        <f>[1]Tables!Q$14</f>
        <v>1.0999999999999999E-2</v>
      </c>
      <c r="AT243">
        <f t="shared" si="70"/>
        <v>-4.2417010197439847E-3</v>
      </c>
      <c r="AU243">
        <f t="shared" si="71"/>
        <v>0.74099999999999999</v>
      </c>
      <c r="AW243">
        <f>[1]Tables!R$14</f>
        <v>8.8999999999999999E-3</v>
      </c>
      <c r="AX243">
        <f>[1]Tables!S$14</f>
        <v>0.21759999999999999</v>
      </c>
      <c r="AY243">
        <f>[1]Tables!T$14</f>
        <v>0</v>
      </c>
      <c r="AZ243">
        <f t="shared" si="72"/>
        <v>0</v>
      </c>
      <c r="BA243">
        <f t="shared" si="73"/>
        <v>0.21759999999999999</v>
      </c>
    </row>
    <row r="244" spans="1:53" x14ac:dyDescent="0.2">
      <c r="A244" s="80">
        <v>43831</v>
      </c>
      <c r="B244" s="81">
        <f>+[1]Listen!C240</f>
        <v>0</v>
      </c>
      <c r="C244" s="10"/>
      <c r="D244">
        <f t="shared" si="62"/>
        <v>1.2649999999999999</v>
      </c>
      <c r="E244">
        <f>+[1]TETCO_TRANSCO!E244</f>
        <v>1.2149999999999999</v>
      </c>
      <c r="F244">
        <f>+[1]TETCO_TRANSCO!F244</f>
        <v>0.05</v>
      </c>
      <c r="G244">
        <f t="shared" si="63"/>
        <v>1.5349999999999999</v>
      </c>
      <c r="H244">
        <f t="shared" si="64"/>
        <v>1.2149999999999999</v>
      </c>
      <c r="I244">
        <f t="shared" si="77"/>
        <v>0.32</v>
      </c>
      <c r="J244">
        <f t="shared" si="65"/>
        <v>1.2649999999999999</v>
      </c>
      <c r="K244">
        <f t="shared" si="80"/>
        <v>1.2149999999999999</v>
      </c>
      <c r="L244">
        <f t="shared" si="76"/>
        <v>0.05</v>
      </c>
      <c r="M244">
        <f t="shared" si="66"/>
        <v>1.5349999999999999</v>
      </c>
      <c r="N244">
        <f t="shared" si="74"/>
        <v>1.2149999999999999</v>
      </c>
      <c r="O244">
        <f t="shared" si="78"/>
        <v>0.32</v>
      </c>
      <c r="P244" t="s">
        <v>39</v>
      </c>
      <c r="Q244">
        <f t="shared" si="75"/>
        <v>0.27</v>
      </c>
      <c r="AA244">
        <f>[1]Tables!E$3</f>
        <v>-0.05</v>
      </c>
      <c r="AB244">
        <f>[1]Tables!F$3</f>
        <v>6.9900000000000004E-2</v>
      </c>
      <c r="AC244">
        <f>[1]Tables!G$3</f>
        <v>0.41</v>
      </c>
      <c r="AD244">
        <f>[1]Tables!H$3</f>
        <v>0.185</v>
      </c>
      <c r="AE244">
        <f>[1]Tables!I$3</f>
        <v>1.0999999999999999E-2</v>
      </c>
      <c r="AF244">
        <f t="shared" si="79"/>
        <v>-3.7576604666164914E-3</v>
      </c>
      <c r="AG244">
        <f t="shared" si="67"/>
        <v>0.60599999999999998</v>
      </c>
      <c r="AI244">
        <f>[1]Tables!J$3</f>
        <v>1.2800000000000001E-2</v>
      </c>
      <c r="AJ244">
        <f>[1]Tables!K$3</f>
        <v>0.18479999999999999</v>
      </c>
      <c r="AK244">
        <f>[1]Tables!L$3</f>
        <v>0</v>
      </c>
      <c r="AL244">
        <f t="shared" si="68"/>
        <v>6.4829821717990455E-4</v>
      </c>
      <c r="AM244">
        <f t="shared" si="69"/>
        <v>0.18479999999999999</v>
      </c>
      <c r="AO244">
        <f>[1]Tables!M$3</f>
        <v>-0.05</v>
      </c>
      <c r="AP244">
        <f>[1]Tables!N$3</f>
        <v>7.8200000000000006E-2</v>
      </c>
      <c r="AQ244">
        <f>[1]Tables!O$3</f>
        <v>0.51</v>
      </c>
      <c r="AR244">
        <f>[1]Tables!P$3</f>
        <v>0.22</v>
      </c>
      <c r="AS244">
        <f>[1]Tables!Q$3</f>
        <v>1.0999999999999999E-2</v>
      </c>
      <c r="AT244">
        <f t="shared" si="70"/>
        <v>-4.2417010197439847E-3</v>
      </c>
      <c r="AU244">
        <f t="shared" si="71"/>
        <v>0.74099999999999999</v>
      </c>
      <c r="AW244">
        <f>[1]Tables!R$3</f>
        <v>8.8999999999999999E-3</v>
      </c>
      <c r="AX244">
        <f>[1]Tables!S$3</f>
        <v>0.21759999999999999</v>
      </c>
      <c r="AY244">
        <f>[1]Tables!T$3</f>
        <v>0</v>
      </c>
      <c r="AZ244">
        <f t="shared" si="72"/>
        <v>0</v>
      </c>
      <c r="BA244">
        <f t="shared" si="73"/>
        <v>0.21759999999999999</v>
      </c>
    </row>
    <row r="245" spans="1:53" x14ac:dyDescent="0.2">
      <c r="A245" s="80">
        <v>43862</v>
      </c>
      <c r="B245" s="81">
        <f>+[1]Listen!C241</f>
        <v>0</v>
      </c>
      <c r="C245" s="10"/>
      <c r="D245">
        <f t="shared" si="62"/>
        <v>1.2649999999999999</v>
      </c>
      <c r="E245">
        <f>+[1]TETCO_TRANSCO!E245</f>
        <v>1.2149999999999999</v>
      </c>
      <c r="F245">
        <f>+[1]TETCO_TRANSCO!F245</f>
        <v>0.05</v>
      </c>
      <c r="G245">
        <f t="shared" si="63"/>
        <v>1.5349999999999999</v>
      </c>
      <c r="H245">
        <f t="shared" si="64"/>
        <v>1.2149999999999999</v>
      </c>
      <c r="I245">
        <f t="shared" si="77"/>
        <v>0.32</v>
      </c>
      <c r="J245">
        <f t="shared" si="65"/>
        <v>1.2649999999999999</v>
      </c>
      <c r="K245">
        <f t="shared" si="80"/>
        <v>1.2149999999999999</v>
      </c>
      <c r="L245">
        <f t="shared" si="76"/>
        <v>0.05</v>
      </c>
      <c r="M245">
        <f t="shared" si="66"/>
        <v>1.5349999999999999</v>
      </c>
      <c r="N245">
        <f t="shared" si="74"/>
        <v>1.2149999999999999</v>
      </c>
      <c r="O245">
        <f t="shared" si="78"/>
        <v>0.32</v>
      </c>
      <c r="P245" t="s">
        <v>39</v>
      </c>
      <c r="Q245">
        <f t="shared" si="75"/>
        <v>0.27</v>
      </c>
      <c r="AA245">
        <f>[1]Tables!E$4</f>
        <v>-0.05</v>
      </c>
      <c r="AB245">
        <f>[1]Tables!F$4</f>
        <v>6.9900000000000004E-2</v>
      </c>
      <c r="AC245">
        <f>[1]Tables!G$4</f>
        <v>0.41</v>
      </c>
      <c r="AD245">
        <f>[1]Tables!H$4</f>
        <v>0.185</v>
      </c>
      <c r="AE245">
        <f>[1]Tables!I$4</f>
        <v>1.0999999999999999E-2</v>
      </c>
      <c r="AF245">
        <f t="shared" si="79"/>
        <v>-3.7576604666164914E-3</v>
      </c>
      <c r="AG245">
        <f t="shared" si="67"/>
        <v>0.60599999999999998</v>
      </c>
      <c r="AI245">
        <f>[1]Tables!J$4</f>
        <v>1.2800000000000001E-2</v>
      </c>
      <c r="AJ245">
        <f>[1]Tables!K$4</f>
        <v>0.18479999999999999</v>
      </c>
      <c r="AK245">
        <f>[1]Tables!L$4</f>
        <v>0</v>
      </c>
      <c r="AL245">
        <f t="shared" si="68"/>
        <v>6.4829821717990455E-4</v>
      </c>
      <c r="AM245">
        <f t="shared" si="69"/>
        <v>0.18479999999999999</v>
      </c>
      <c r="AO245">
        <f>[1]Tables!M$4</f>
        <v>-0.05</v>
      </c>
      <c r="AP245">
        <f>[1]Tables!N$4</f>
        <v>7.8200000000000006E-2</v>
      </c>
      <c r="AQ245">
        <f>[1]Tables!O$4</f>
        <v>0.51</v>
      </c>
      <c r="AR245">
        <f>[1]Tables!P$4</f>
        <v>0.22</v>
      </c>
      <c r="AS245">
        <f>[1]Tables!Q$4</f>
        <v>1.0999999999999999E-2</v>
      </c>
      <c r="AT245">
        <f t="shared" si="70"/>
        <v>-4.2417010197439847E-3</v>
      </c>
      <c r="AU245">
        <f t="shared" si="71"/>
        <v>0.74099999999999999</v>
      </c>
      <c r="AW245">
        <f>[1]Tables!R$4</f>
        <v>8.8999999999999999E-3</v>
      </c>
      <c r="AX245">
        <f>[1]Tables!S$4</f>
        <v>0.21759999999999999</v>
      </c>
      <c r="AY245">
        <f>[1]Tables!T$4</f>
        <v>0</v>
      </c>
      <c r="AZ245">
        <f t="shared" si="72"/>
        <v>0</v>
      </c>
      <c r="BA245">
        <f t="shared" si="73"/>
        <v>0.21759999999999999</v>
      </c>
    </row>
    <row r="246" spans="1:53" x14ac:dyDescent="0.2">
      <c r="A246" s="80">
        <v>43891</v>
      </c>
      <c r="B246" s="81">
        <f>+[1]Listen!C242</f>
        <v>0</v>
      </c>
      <c r="C246" s="10"/>
      <c r="D246">
        <f t="shared" si="62"/>
        <v>0.70500000000000007</v>
      </c>
      <c r="E246">
        <f>+[1]TETCO_TRANSCO!E246</f>
        <v>0.65500000000000003</v>
      </c>
      <c r="F246">
        <f>+[1]TETCO_TRANSCO!F246</f>
        <v>0.05</v>
      </c>
      <c r="G246">
        <f t="shared" si="63"/>
        <v>0.80500000000000005</v>
      </c>
      <c r="H246">
        <f t="shared" si="64"/>
        <v>0.65500000000000003</v>
      </c>
      <c r="I246">
        <f t="shared" si="77"/>
        <v>0.15000000000000002</v>
      </c>
      <c r="J246">
        <f t="shared" si="65"/>
        <v>0.70500000000000007</v>
      </c>
      <c r="K246">
        <f t="shared" si="80"/>
        <v>0.65500000000000003</v>
      </c>
      <c r="L246">
        <f t="shared" si="76"/>
        <v>0.05</v>
      </c>
      <c r="M246">
        <f t="shared" si="66"/>
        <v>0.80500000000000005</v>
      </c>
      <c r="N246">
        <f t="shared" si="74"/>
        <v>0.65500000000000003</v>
      </c>
      <c r="O246">
        <f t="shared" si="78"/>
        <v>0.15000000000000002</v>
      </c>
      <c r="P246" t="s">
        <v>39</v>
      </c>
      <c r="Q246">
        <f t="shared" si="75"/>
        <v>0.1</v>
      </c>
      <c r="AA246">
        <f>[1]Tables!E$5</f>
        <v>-0.05</v>
      </c>
      <c r="AB246">
        <f>[1]Tables!F$5</f>
        <v>6.9900000000000004E-2</v>
      </c>
      <c r="AC246">
        <f>[1]Tables!G$5</f>
        <v>0.41</v>
      </c>
      <c r="AD246">
        <f>[1]Tables!H$5</f>
        <v>0.185</v>
      </c>
      <c r="AE246">
        <f>[1]Tables!I$5</f>
        <v>1.0999999999999999E-2</v>
      </c>
      <c r="AF246">
        <f t="shared" si="79"/>
        <v>-3.7576604666164914E-3</v>
      </c>
      <c r="AG246">
        <f t="shared" si="67"/>
        <v>0.60599999999999998</v>
      </c>
      <c r="AI246">
        <f>[1]Tables!J$5</f>
        <v>1.2800000000000001E-2</v>
      </c>
      <c r="AJ246">
        <f>[1]Tables!K$5</f>
        <v>0.18479999999999999</v>
      </c>
      <c r="AK246">
        <f>[1]Tables!L$5</f>
        <v>0</v>
      </c>
      <c r="AL246">
        <f t="shared" si="68"/>
        <v>6.4829821717990455E-4</v>
      </c>
      <c r="AM246">
        <f t="shared" si="69"/>
        <v>0.18479999999999999</v>
      </c>
      <c r="AO246">
        <f>[1]Tables!M$5</f>
        <v>-0.05</v>
      </c>
      <c r="AP246">
        <f>[1]Tables!N$5</f>
        <v>7.8200000000000006E-2</v>
      </c>
      <c r="AQ246">
        <f>[1]Tables!O$5</f>
        <v>0.51</v>
      </c>
      <c r="AR246">
        <f>[1]Tables!P$5</f>
        <v>0.22</v>
      </c>
      <c r="AS246">
        <f>[1]Tables!Q$5</f>
        <v>1.0999999999999999E-2</v>
      </c>
      <c r="AT246">
        <f t="shared" si="70"/>
        <v>-4.2417010197439847E-3</v>
      </c>
      <c r="AU246">
        <f t="shared" si="71"/>
        <v>0.74099999999999999</v>
      </c>
      <c r="AW246">
        <f>[1]Tables!R$5</f>
        <v>8.8999999999999999E-3</v>
      </c>
      <c r="AX246">
        <f>[1]Tables!S$5</f>
        <v>0.21759999999999999</v>
      </c>
      <c r="AY246">
        <f>[1]Tables!T$5</f>
        <v>0</v>
      </c>
      <c r="AZ246">
        <f t="shared" si="72"/>
        <v>0</v>
      </c>
      <c r="BA246">
        <f t="shared" si="73"/>
        <v>0.21759999999999999</v>
      </c>
    </row>
    <row r="247" spans="1:53" x14ac:dyDescent="0.2">
      <c r="A247" s="80">
        <v>43922</v>
      </c>
      <c r="B247" s="81">
        <f>+[1]Listen!C243</f>
        <v>0</v>
      </c>
      <c r="C247" s="10"/>
      <c r="D247">
        <f t="shared" si="62"/>
        <v>0.45500000000000002</v>
      </c>
      <c r="E247">
        <f>+[1]TETCO_TRANSCO!E247</f>
        <v>0.435</v>
      </c>
      <c r="F247">
        <f>+[1]TETCO_TRANSCO!F247</f>
        <v>0.02</v>
      </c>
      <c r="G247">
        <f t="shared" si="63"/>
        <v>0.48499999999999999</v>
      </c>
      <c r="H247">
        <f t="shared" si="64"/>
        <v>0.435</v>
      </c>
      <c r="I247">
        <f t="shared" si="77"/>
        <v>0.05</v>
      </c>
      <c r="J247">
        <f t="shared" si="65"/>
        <v>0.45500000000000002</v>
      </c>
      <c r="K247">
        <f t="shared" si="80"/>
        <v>0.435</v>
      </c>
      <c r="L247">
        <f t="shared" si="76"/>
        <v>0.02</v>
      </c>
      <c r="M247">
        <f t="shared" si="66"/>
        <v>0.48499999999999999</v>
      </c>
      <c r="N247">
        <f t="shared" si="74"/>
        <v>0.435</v>
      </c>
      <c r="O247">
        <f t="shared" si="78"/>
        <v>0.05</v>
      </c>
      <c r="P247" t="s">
        <v>39</v>
      </c>
      <c r="Q247">
        <f t="shared" si="75"/>
        <v>0.03</v>
      </c>
      <c r="AA247">
        <f>[1]Tables!E$6</f>
        <v>-7.0000000000000007E-2</v>
      </c>
      <c r="AB247">
        <f>[1]Tables!F$6</f>
        <v>5.9700000000000003E-2</v>
      </c>
      <c r="AC247">
        <f>[1]Tables!G$6</f>
        <v>0.04</v>
      </c>
      <c r="AD247">
        <f>[1]Tables!H$6</f>
        <v>0.185</v>
      </c>
      <c r="AE247">
        <f>[1]Tables!I$6</f>
        <v>1.0999999999999999E-2</v>
      </c>
      <c r="AF247">
        <f t="shared" si="79"/>
        <v>-4.4443262788471799E-3</v>
      </c>
      <c r="AG247">
        <f t="shared" si="67"/>
        <v>0.23600000000000002</v>
      </c>
      <c r="AI247">
        <f>[1]Tables!J$6</f>
        <v>0</v>
      </c>
      <c r="AJ247">
        <f>[1]Tables!K$6</f>
        <v>0</v>
      </c>
      <c r="AK247">
        <f>[1]Tables!L$6</f>
        <v>0</v>
      </c>
      <c r="AL247">
        <f t="shared" si="68"/>
        <v>0</v>
      </c>
      <c r="AM247">
        <f t="shared" si="69"/>
        <v>0</v>
      </c>
      <c r="AO247">
        <f>[1]Tables!M$6</f>
        <v>-7.0000000000000007E-2</v>
      </c>
      <c r="AP247">
        <f>[1]Tables!N$6</f>
        <v>6.6699999999999995E-2</v>
      </c>
      <c r="AQ247">
        <f>[1]Tables!O$6</f>
        <v>0.04</v>
      </c>
      <c r="AR247">
        <f>[1]Tables!P$6</f>
        <v>0.22</v>
      </c>
      <c r="AS247">
        <f>[1]Tables!Q$6</f>
        <v>1.0999999999999999E-2</v>
      </c>
      <c r="AT247">
        <f t="shared" si="70"/>
        <v>-5.0026786670952506E-3</v>
      </c>
      <c r="AU247">
        <f t="shared" si="71"/>
        <v>0.27100000000000002</v>
      </c>
      <c r="AW247">
        <f>[1]Tables!R$6</f>
        <v>0</v>
      </c>
      <c r="AX247">
        <f>[1]Tables!S$6</f>
        <v>0</v>
      </c>
      <c r="AY247">
        <f>[1]Tables!T$6</f>
        <v>0</v>
      </c>
      <c r="AZ247">
        <f t="shared" si="72"/>
        <v>0</v>
      </c>
      <c r="BA247">
        <f t="shared" si="73"/>
        <v>0</v>
      </c>
    </row>
    <row r="248" spans="1:53" x14ac:dyDescent="0.2">
      <c r="A248" s="80">
        <v>43952</v>
      </c>
      <c r="B248" s="81">
        <f>+[1]Listen!C244</f>
        <v>0</v>
      </c>
      <c r="C248" s="10"/>
      <c r="D248">
        <f t="shared" si="62"/>
        <v>0.40500000000000003</v>
      </c>
      <c r="E248">
        <f>+[1]TETCO_TRANSCO!E248</f>
        <v>0.38500000000000001</v>
      </c>
      <c r="F248">
        <f>+[1]TETCO_TRANSCO!F248</f>
        <v>0.02</v>
      </c>
      <c r="G248">
        <f t="shared" si="63"/>
        <v>0.435</v>
      </c>
      <c r="H248">
        <f t="shared" si="64"/>
        <v>0.38500000000000001</v>
      </c>
      <c r="I248">
        <f t="shared" si="77"/>
        <v>0.05</v>
      </c>
      <c r="J248">
        <f t="shared" si="65"/>
        <v>0.40500000000000003</v>
      </c>
      <c r="K248">
        <f t="shared" si="80"/>
        <v>0.38500000000000001</v>
      </c>
      <c r="L248">
        <f t="shared" si="76"/>
        <v>0.02</v>
      </c>
      <c r="M248">
        <f t="shared" si="66"/>
        <v>0.435</v>
      </c>
      <c r="N248">
        <f t="shared" si="74"/>
        <v>0.38500000000000001</v>
      </c>
      <c r="O248">
        <f t="shared" si="78"/>
        <v>0.05</v>
      </c>
      <c r="P248" t="s">
        <v>39</v>
      </c>
      <c r="Q248">
        <f t="shared" si="75"/>
        <v>0.03</v>
      </c>
      <c r="AA248">
        <f>[1]Tables!E$7</f>
        <v>-7.0000000000000007E-2</v>
      </c>
      <c r="AB248">
        <f>[1]Tables!F$7</f>
        <v>5.9700000000000003E-2</v>
      </c>
      <c r="AC248">
        <f>[1]Tables!G$7</f>
        <v>0.02</v>
      </c>
      <c r="AD248">
        <f>[1]Tables!H$7</f>
        <v>0.185</v>
      </c>
      <c r="AE248">
        <f>[1]Tables!I$7</f>
        <v>1.0999999999999999E-2</v>
      </c>
      <c r="AF248">
        <f t="shared" si="79"/>
        <v>-4.4443262788471799E-3</v>
      </c>
      <c r="AG248">
        <f t="shared" si="67"/>
        <v>0.216</v>
      </c>
      <c r="AI248">
        <f>[1]Tables!J$7</f>
        <v>0</v>
      </c>
      <c r="AJ248">
        <f>[1]Tables!K$7</f>
        <v>0</v>
      </c>
      <c r="AK248">
        <f>[1]Tables!L$7</f>
        <v>0</v>
      </c>
      <c r="AL248">
        <f t="shared" si="68"/>
        <v>0</v>
      </c>
      <c r="AM248">
        <f t="shared" si="69"/>
        <v>0</v>
      </c>
      <c r="AO248">
        <f>[1]Tables!M$7</f>
        <v>-7.0000000000000007E-2</v>
      </c>
      <c r="AP248">
        <f>[1]Tables!N$7</f>
        <v>6.6699999999999995E-2</v>
      </c>
      <c r="AQ248">
        <f>[1]Tables!O$7</f>
        <v>0.02</v>
      </c>
      <c r="AR248">
        <f>[1]Tables!P$7</f>
        <v>0.22</v>
      </c>
      <c r="AS248">
        <f>[1]Tables!Q$7</f>
        <v>1.0999999999999999E-2</v>
      </c>
      <c r="AT248">
        <f t="shared" si="70"/>
        <v>-5.0026786670952506E-3</v>
      </c>
      <c r="AU248">
        <f t="shared" si="71"/>
        <v>0.251</v>
      </c>
      <c r="AW248">
        <f>[1]Tables!R$7</f>
        <v>0</v>
      </c>
      <c r="AX248">
        <f>[1]Tables!S$7</f>
        <v>0</v>
      </c>
      <c r="AY248">
        <f>[1]Tables!T$7</f>
        <v>0</v>
      </c>
      <c r="AZ248">
        <f t="shared" si="72"/>
        <v>0</v>
      </c>
      <c r="BA248">
        <f t="shared" si="73"/>
        <v>0</v>
      </c>
    </row>
    <row r="249" spans="1:53" x14ac:dyDescent="0.2">
      <c r="A249" s="80">
        <v>43983</v>
      </c>
      <c r="B249" s="81">
        <f>+[1]Listen!C245</f>
        <v>0</v>
      </c>
      <c r="C249" s="10"/>
      <c r="D249">
        <f t="shared" si="62"/>
        <v>0.40500000000000003</v>
      </c>
      <c r="E249">
        <f>+[1]TETCO_TRANSCO!E249</f>
        <v>0.38500000000000001</v>
      </c>
      <c r="F249">
        <f>+[1]TETCO_TRANSCO!F249</f>
        <v>0.02</v>
      </c>
      <c r="G249">
        <f t="shared" si="63"/>
        <v>0.44500000000000001</v>
      </c>
      <c r="H249">
        <f t="shared" si="64"/>
        <v>0.38500000000000001</v>
      </c>
      <c r="I249">
        <f t="shared" si="77"/>
        <v>0.06</v>
      </c>
      <c r="J249">
        <f t="shared" si="65"/>
        <v>0.40500000000000003</v>
      </c>
      <c r="K249">
        <f t="shared" si="80"/>
        <v>0.38500000000000001</v>
      </c>
      <c r="L249">
        <f t="shared" si="76"/>
        <v>0.02</v>
      </c>
      <c r="M249">
        <f t="shared" si="66"/>
        <v>0.44500000000000001</v>
      </c>
      <c r="N249">
        <f t="shared" si="74"/>
        <v>0.38500000000000001</v>
      </c>
      <c r="O249">
        <f t="shared" si="78"/>
        <v>0.06</v>
      </c>
      <c r="P249" t="s">
        <v>39</v>
      </c>
      <c r="Q249">
        <f t="shared" si="75"/>
        <v>0.04</v>
      </c>
      <c r="AA249">
        <f>[1]Tables!E$8</f>
        <v>-7.0000000000000007E-2</v>
      </c>
      <c r="AB249">
        <f>[1]Tables!F$8</f>
        <v>5.9700000000000003E-2</v>
      </c>
      <c r="AC249">
        <f>[1]Tables!G$8</f>
        <v>0.02</v>
      </c>
      <c r="AD249">
        <f>[1]Tables!H$8</f>
        <v>0.185</v>
      </c>
      <c r="AE249">
        <f>[1]Tables!I$8</f>
        <v>1.0999999999999999E-2</v>
      </c>
      <c r="AF249">
        <f t="shared" si="79"/>
        <v>-4.4443262788471799E-3</v>
      </c>
      <c r="AG249">
        <f t="shared" si="67"/>
        <v>0.216</v>
      </c>
      <c r="AI249">
        <f>[1]Tables!J$8</f>
        <v>0</v>
      </c>
      <c r="AJ249">
        <f>[1]Tables!K$8</f>
        <v>0</v>
      </c>
      <c r="AK249">
        <f>[1]Tables!L$8</f>
        <v>0</v>
      </c>
      <c r="AL249">
        <f t="shared" si="68"/>
        <v>0</v>
      </c>
      <c r="AM249">
        <f t="shared" si="69"/>
        <v>0</v>
      </c>
      <c r="AO249">
        <f>[1]Tables!M$8</f>
        <v>-7.0000000000000007E-2</v>
      </c>
      <c r="AP249">
        <f>[1]Tables!N$8</f>
        <v>6.6699999999999995E-2</v>
      </c>
      <c r="AQ249">
        <f>[1]Tables!O$8</f>
        <v>0.02</v>
      </c>
      <c r="AR249">
        <f>[1]Tables!P$8</f>
        <v>0.22</v>
      </c>
      <c r="AS249">
        <f>[1]Tables!Q$8</f>
        <v>1.0999999999999999E-2</v>
      </c>
      <c r="AT249">
        <f t="shared" si="70"/>
        <v>-5.0026786670952506E-3</v>
      </c>
      <c r="AU249">
        <f t="shared" si="71"/>
        <v>0.251</v>
      </c>
      <c r="AW249">
        <f>[1]Tables!R$8</f>
        <v>0</v>
      </c>
      <c r="AX249">
        <f>[1]Tables!S$8</f>
        <v>0</v>
      </c>
      <c r="AY249">
        <f>[1]Tables!T$8</f>
        <v>0</v>
      </c>
      <c r="AZ249">
        <f t="shared" si="72"/>
        <v>0</v>
      </c>
      <c r="BA249">
        <f t="shared" si="73"/>
        <v>0</v>
      </c>
    </row>
    <row r="250" spans="1:53" x14ac:dyDescent="0.2">
      <c r="A250" s="80">
        <v>44013</v>
      </c>
      <c r="B250" s="81">
        <f>+[1]Listen!C246</f>
        <v>0</v>
      </c>
      <c r="C250" s="10"/>
      <c r="D250">
        <f t="shared" si="62"/>
        <v>0.41750000000000004</v>
      </c>
      <c r="E250">
        <f>+[1]TETCO_TRANSCO!E250</f>
        <v>0.39750000000000002</v>
      </c>
      <c r="F250">
        <f>+[1]TETCO_TRANSCO!F250</f>
        <v>0.02</v>
      </c>
      <c r="G250">
        <f t="shared" si="63"/>
        <v>0.46750000000000003</v>
      </c>
      <c r="H250">
        <f t="shared" si="64"/>
        <v>0.39750000000000002</v>
      </c>
      <c r="I250">
        <f t="shared" si="77"/>
        <v>7.0000000000000007E-2</v>
      </c>
      <c r="J250">
        <f t="shared" si="65"/>
        <v>0.41750000000000004</v>
      </c>
      <c r="K250">
        <f t="shared" si="80"/>
        <v>0.39750000000000002</v>
      </c>
      <c r="L250">
        <f t="shared" si="76"/>
        <v>0.02</v>
      </c>
      <c r="M250">
        <f t="shared" si="66"/>
        <v>0.46750000000000003</v>
      </c>
      <c r="N250">
        <f t="shared" si="74"/>
        <v>0.39750000000000002</v>
      </c>
      <c r="O250">
        <f t="shared" si="78"/>
        <v>7.0000000000000007E-2</v>
      </c>
      <c r="P250" t="s">
        <v>39</v>
      </c>
      <c r="Q250">
        <f t="shared" si="75"/>
        <v>0.05</v>
      </c>
      <c r="AA250">
        <f>[1]Tables!E$9</f>
        <v>-7.0000000000000007E-2</v>
      </c>
      <c r="AB250">
        <f>[1]Tables!F$9</f>
        <v>5.9700000000000003E-2</v>
      </c>
      <c r="AC250">
        <f>[1]Tables!G$9</f>
        <v>0.02</v>
      </c>
      <c r="AD250">
        <f>[1]Tables!H$9</f>
        <v>0.185</v>
      </c>
      <c r="AE250">
        <f>[1]Tables!I$9</f>
        <v>1.0999999999999999E-2</v>
      </c>
      <c r="AF250">
        <f t="shared" si="79"/>
        <v>-4.4443262788471799E-3</v>
      </c>
      <c r="AG250">
        <f t="shared" si="67"/>
        <v>0.216</v>
      </c>
      <c r="AI250">
        <f>[1]Tables!J$9</f>
        <v>0</v>
      </c>
      <c r="AJ250">
        <f>[1]Tables!K$9</f>
        <v>0</v>
      </c>
      <c r="AK250">
        <f>[1]Tables!L$9</f>
        <v>0</v>
      </c>
      <c r="AL250">
        <f t="shared" si="68"/>
        <v>0</v>
      </c>
      <c r="AM250">
        <f t="shared" si="69"/>
        <v>0</v>
      </c>
      <c r="AO250">
        <f>[1]Tables!M$9</f>
        <v>-7.0000000000000007E-2</v>
      </c>
      <c r="AP250">
        <f>[1]Tables!N$9</f>
        <v>6.6699999999999995E-2</v>
      </c>
      <c r="AQ250">
        <f>[1]Tables!O$9</f>
        <v>0.02</v>
      </c>
      <c r="AR250">
        <f>[1]Tables!P$9</f>
        <v>0.22</v>
      </c>
      <c r="AS250">
        <f>[1]Tables!Q$9</f>
        <v>1.0999999999999999E-2</v>
      </c>
      <c r="AT250">
        <f t="shared" si="70"/>
        <v>-5.0026786670952506E-3</v>
      </c>
      <c r="AU250">
        <f t="shared" si="71"/>
        <v>0.251</v>
      </c>
      <c r="AW250">
        <f>[1]Tables!R$9</f>
        <v>0</v>
      </c>
      <c r="AX250">
        <f>[1]Tables!S$9</f>
        <v>0</v>
      </c>
      <c r="AY250">
        <f>[1]Tables!T$9</f>
        <v>0</v>
      </c>
      <c r="AZ250">
        <f t="shared" si="72"/>
        <v>0</v>
      </c>
      <c r="BA250">
        <f t="shared" si="73"/>
        <v>0</v>
      </c>
    </row>
    <row r="251" spans="1:53" x14ac:dyDescent="0.2">
      <c r="A251" s="80">
        <v>44044</v>
      </c>
      <c r="B251" s="81">
        <f>+[1]Listen!C247</f>
        <v>0</v>
      </c>
      <c r="C251" s="10"/>
      <c r="D251">
        <f t="shared" si="62"/>
        <v>0.42000000000000004</v>
      </c>
      <c r="E251">
        <f>+[1]TETCO_TRANSCO!E251</f>
        <v>0.4</v>
      </c>
      <c r="F251">
        <f>+[1]TETCO_TRANSCO!F251</f>
        <v>0.02</v>
      </c>
      <c r="G251">
        <f t="shared" si="63"/>
        <v>0.47000000000000003</v>
      </c>
      <c r="H251">
        <f t="shared" si="64"/>
        <v>0.4</v>
      </c>
      <c r="I251">
        <f t="shared" si="77"/>
        <v>7.0000000000000007E-2</v>
      </c>
      <c r="J251">
        <f t="shared" si="65"/>
        <v>0.42000000000000004</v>
      </c>
      <c r="K251">
        <f t="shared" si="80"/>
        <v>0.4</v>
      </c>
      <c r="L251">
        <f t="shared" si="76"/>
        <v>0.02</v>
      </c>
      <c r="M251">
        <f t="shared" si="66"/>
        <v>0.47000000000000003</v>
      </c>
      <c r="N251">
        <f t="shared" si="74"/>
        <v>0.4</v>
      </c>
      <c r="O251">
        <f t="shared" si="78"/>
        <v>7.0000000000000007E-2</v>
      </c>
      <c r="P251" t="s">
        <v>39</v>
      </c>
      <c r="Q251">
        <f t="shared" si="75"/>
        <v>0.05</v>
      </c>
      <c r="AA251">
        <f>[1]Tables!E$10</f>
        <v>-7.0000000000000007E-2</v>
      </c>
      <c r="AB251">
        <f>[1]Tables!F$10</f>
        <v>5.9700000000000003E-2</v>
      </c>
      <c r="AC251">
        <f>[1]Tables!G$10</f>
        <v>0.02</v>
      </c>
      <c r="AD251">
        <f>[1]Tables!H$10</f>
        <v>0.185</v>
      </c>
      <c r="AE251">
        <f>[1]Tables!I$10</f>
        <v>1.0999999999999999E-2</v>
      </c>
      <c r="AF251">
        <f t="shared" si="79"/>
        <v>-4.4443262788471799E-3</v>
      </c>
      <c r="AG251">
        <f t="shared" si="67"/>
        <v>0.216</v>
      </c>
      <c r="AI251">
        <f>[1]Tables!J$10</f>
        <v>0</v>
      </c>
      <c r="AJ251">
        <f>[1]Tables!K$10</f>
        <v>0</v>
      </c>
      <c r="AK251">
        <f>[1]Tables!L$10</f>
        <v>0</v>
      </c>
      <c r="AL251">
        <f t="shared" si="68"/>
        <v>0</v>
      </c>
      <c r="AM251">
        <f t="shared" si="69"/>
        <v>0</v>
      </c>
      <c r="AO251">
        <f>[1]Tables!M$10</f>
        <v>-7.0000000000000007E-2</v>
      </c>
      <c r="AP251">
        <f>[1]Tables!N$10</f>
        <v>6.6699999999999995E-2</v>
      </c>
      <c r="AQ251">
        <f>[1]Tables!O$10</f>
        <v>0.02</v>
      </c>
      <c r="AR251">
        <f>[1]Tables!P$10</f>
        <v>0.22</v>
      </c>
      <c r="AS251">
        <f>[1]Tables!Q$10</f>
        <v>1.0999999999999999E-2</v>
      </c>
      <c r="AT251">
        <f t="shared" si="70"/>
        <v>-5.0026786670952506E-3</v>
      </c>
      <c r="AU251">
        <f t="shared" si="71"/>
        <v>0.251</v>
      </c>
      <c r="AW251">
        <f>[1]Tables!R$10</f>
        <v>0</v>
      </c>
      <c r="AX251">
        <f>[1]Tables!S$10</f>
        <v>0</v>
      </c>
      <c r="AY251">
        <f>[1]Tables!T$10</f>
        <v>0</v>
      </c>
      <c r="AZ251">
        <f t="shared" si="72"/>
        <v>0</v>
      </c>
      <c r="BA251">
        <f t="shared" si="73"/>
        <v>0</v>
      </c>
    </row>
    <row r="252" spans="1:53" x14ac:dyDescent="0.2">
      <c r="A252" s="80">
        <v>44075</v>
      </c>
      <c r="B252" s="81">
        <f>+[1]Listen!C248</f>
        <v>0</v>
      </c>
      <c r="C252" s="10"/>
      <c r="D252">
        <f t="shared" si="62"/>
        <v>0.41750000000000004</v>
      </c>
      <c r="E252">
        <f>+[1]TETCO_TRANSCO!E252</f>
        <v>0.39750000000000002</v>
      </c>
      <c r="F252">
        <f>+[1]TETCO_TRANSCO!F252</f>
        <v>0.02</v>
      </c>
      <c r="G252">
        <f t="shared" si="63"/>
        <v>0.44750000000000001</v>
      </c>
      <c r="H252">
        <f t="shared" si="64"/>
        <v>0.39750000000000002</v>
      </c>
      <c r="I252">
        <f t="shared" si="77"/>
        <v>0.05</v>
      </c>
      <c r="J252">
        <f t="shared" si="65"/>
        <v>0.41750000000000004</v>
      </c>
      <c r="K252">
        <f t="shared" si="80"/>
        <v>0.39750000000000002</v>
      </c>
      <c r="L252">
        <f t="shared" si="76"/>
        <v>0.02</v>
      </c>
      <c r="M252">
        <f t="shared" si="66"/>
        <v>0.44750000000000001</v>
      </c>
      <c r="N252">
        <f t="shared" si="74"/>
        <v>0.39750000000000002</v>
      </c>
      <c r="O252">
        <f t="shared" si="78"/>
        <v>0.05</v>
      </c>
      <c r="P252" t="s">
        <v>39</v>
      </c>
      <c r="Q252">
        <f t="shared" si="75"/>
        <v>0.03</v>
      </c>
      <c r="AA252">
        <f>[1]Tables!E$11</f>
        <v>-7.0000000000000007E-2</v>
      </c>
      <c r="AB252">
        <f>[1]Tables!F$11</f>
        <v>5.9700000000000003E-2</v>
      </c>
      <c r="AC252">
        <f>[1]Tables!G$11</f>
        <v>0.02</v>
      </c>
      <c r="AD252">
        <f>[1]Tables!H$11</f>
        <v>0.185</v>
      </c>
      <c r="AE252">
        <f>[1]Tables!I$11</f>
        <v>1.0999999999999999E-2</v>
      </c>
      <c r="AF252">
        <f t="shared" si="79"/>
        <v>-4.4443262788471799E-3</v>
      </c>
      <c r="AG252">
        <f t="shared" si="67"/>
        <v>0.216</v>
      </c>
      <c r="AI252">
        <f>[1]Tables!J$11</f>
        <v>0</v>
      </c>
      <c r="AJ252">
        <f>[1]Tables!K$11</f>
        <v>0</v>
      </c>
      <c r="AK252">
        <f>[1]Tables!L$11</f>
        <v>0</v>
      </c>
      <c r="AL252">
        <f t="shared" si="68"/>
        <v>0</v>
      </c>
      <c r="AM252">
        <f t="shared" si="69"/>
        <v>0</v>
      </c>
      <c r="AO252">
        <f>[1]Tables!M$11</f>
        <v>-7.0000000000000007E-2</v>
      </c>
      <c r="AP252">
        <f>[1]Tables!N$11</f>
        <v>6.6699999999999995E-2</v>
      </c>
      <c r="AQ252">
        <f>[1]Tables!O$11</f>
        <v>0.02</v>
      </c>
      <c r="AR252">
        <f>[1]Tables!P$11</f>
        <v>0.22</v>
      </c>
      <c r="AS252">
        <f>[1]Tables!Q$11</f>
        <v>1.0999999999999999E-2</v>
      </c>
      <c r="AT252">
        <f t="shared" si="70"/>
        <v>-5.0026786670952506E-3</v>
      </c>
      <c r="AU252">
        <f t="shared" si="71"/>
        <v>0.251</v>
      </c>
      <c r="AW252">
        <f>[1]Tables!R$11</f>
        <v>0</v>
      </c>
      <c r="AX252">
        <f>[1]Tables!S$11</f>
        <v>0</v>
      </c>
      <c r="AY252">
        <f>[1]Tables!T$11</f>
        <v>0</v>
      </c>
      <c r="AZ252">
        <f t="shared" si="72"/>
        <v>0</v>
      </c>
      <c r="BA252">
        <f t="shared" si="73"/>
        <v>0</v>
      </c>
    </row>
    <row r="253" spans="1:53" x14ac:dyDescent="0.2">
      <c r="A253" s="80">
        <v>44105</v>
      </c>
      <c r="B253" s="81">
        <f>+[1]Listen!C249</f>
        <v>0</v>
      </c>
      <c r="C253" s="10"/>
      <c r="D253">
        <f t="shared" si="62"/>
        <v>0.42000000000000004</v>
      </c>
      <c r="E253">
        <f>+[1]TETCO_TRANSCO!E253</f>
        <v>0.4</v>
      </c>
      <c r="F253">
        <f>+[1]TETCO_TRANSCO!F253</f>
        <v>0.02</v>
      </c>
      <c r="G253">
        <f t="shared" si="63"/>
        <v>0.45</v>
      </c>
      <c r="H253">
        <f t="shared" si="64"/>
        <v>0.4</v>
      </c>
      <c r="I253">
        <f t="shared" si="77"/>
        <v>0.05</v>
      </c>
      <c r="J253">
        <f t="shared" si="65"/>
        <v>0.42000000000000004</v>
      </c>
      <c r="K253">
        <f t="shared" si="80"/>
        <v>0.4</v>
      </c>
      <c r="L253">
        <f t="shared" si="76"/>
        <v>0.02</v>
      </c>
      <c r="M253">
        <f t="shared" si="66"/>
        <v>0.45</v>
      </c>
      <c r="N253">
        <f t="shared" si="74"/>
        <v>0.4</v>
      </c>
      <c r="O253">
        <f t="shared" si="78"/>
        <v>0.05</v>
      </c>
      <c r="P253" t="s">
        <v>39</v>
      </c>
      <c r="Q253">
        <f t="shared" si="75"/>
        <v>0.03</v>
      </c>
      <c r="AA253">
        <f>[1]Tables!E$12</f>
        <v>-7.0000000000000007E-2</v>
      </c>
      <c r="AB253">
        <f>[1]Tables!F$12</f>
        <v>5.9700000000000003E-2</v>
      </c>
      <c r="AC253">
        <f>[1]Tables!G$12</f>
        <v>0.04</v>
      </c>
      <c r="AD253">
        <f>[1]Tables!H$12</f>
        <v>0.185</v>
      </c>
      <c r="AE253">
        <f>[1]Tables!I$12</f>
        <v>1.0999999999999999E-2</v>
      </c>
      <c r="AF253">
        <f t="shared" si="79"/>
        <v>-4.4443262788471799E-3</v>
      </c>
      <c r="AG253">
        <f t="shared" si="67"/>
        <v>0.23600000000000002</v>
      </c>
      <c r="AI253">
        <f>[1]Tables!J$12</f>
        <v>0</v>
      </c>
      <c r="AJ253">
        <f>[1]Tables!K$12</f>
        <v>0</v>
      </c>
      <c r="AK253">
        <f>[1]Tables!L$12</f>
        <v>0</v>
      </c>
      <c r="AL253">
        <f t="shared" si="68"/>
        <v>0</v>
      </c>
      <c r="AM253">
        <f t="shared" si="69"/>
        <v>0</v>
      </c>
      <c r="AO253">
        <f>[1]Tables!M$12</f>
        <v>-7.0000000000000007E-2</v>
      </c>
      <c r="AP253">
        <f>[1]Tables!N$12</f>
        <v>6.6699999999999995E-2</v>
      </c>
      <c r="AQ253">
        <f>[1]Tables!O$12</f>
        <v>0.04</v>
      </c>
      <c r="AR253">
        <f>[1]Tables!P$12</f>
        <v>0.22</v>
      </c>
      <c r="AS253">
        <f>[1]Tables!Q$12</f>
        <v>1.0999999999999999E-2</v>
      </c>
      <c r="AT253">
        <f t="shared" si="70"/>
        <v>-5.0026786670952506E-3</v>
      </c>
      <c r="AU253">
        <f t="shared" si="71"/>
        <v>0.27100000000000002</v>
      </c>
      <c r="AW253">
        <f>[1]Tables!R$12</f>
        <v>0</v>
      </c>
      <c r="AX253">
        <f>[1]Tables!S$12</f>
        <v>0</v>
      </c>
      <c r="AY253">
        <f>[1]Tables!T$12</f>
        <v>0</v>
      </c>
      <c r="AZ253">
        <f t="shared" si="72"/>
        <v>0</v>
      </c>
      <c r="BA253">
        <f t="shared" si="73"/>
        <v>0</v>
      </c>
    </row>
    <row r="254" spans="1:53" x14ac:dyDescent="0.2">
      <c r="A254" s="80">
        <v>44136</v>
      </c>
      <c r="B254" s="81">
        <f>+[1]Listen!C250</f>
        <v>0</v>
      </c>
      <c r="C254" s="10"/>
      <c r="D254">
        <f t="shared" si="62"/>
        <v>0.60500000000000009</v>
      </c>
      <c r="E254">
        <f>+[1]TETCO_TRANSCO!E254</f>
        <v>0.55500000000000005</v>
      </c>
      <c r="F254">
        <f>+[1]TETCO_TRANSCO!F254</f>
        <v>0.05</v>
      </c>
      <c r="G254">
        <f t="shared" si="63"/>
        <v>0.69500000000000006</v>
      </c>
      <c r="H254">
        <f t="shared" si="64"/>
        <v>0.55500000000000005</v>
      </c>
      <c r="I254">
        <f t="shared" si="77"/>
        <v>0.14000000000000001</v>
      </c>
      <c r="J254">
        <f t="shared" si="65"/>
        <v>0.60500000000000009</v>
      </c>
      <c r="K254">
        <f t="shared" si="80"/>
        <v>0.55500000000000005</v>
      </c>
      <c r="L254">
        <f t="shared" si="76"/>
        <v>0.05</v>
      </c>
      <c r="M254">
        <f t="shared" si="66"/>
        <v>0.69500000000000006</v>
      </c>
      <c r="N254">
        <f t="shared" si="74"/>
        <v>0.55500000000000005</v>
      </c>
      <c r="O254">
        <f t="shared" si="78"/>
        <v>0.14000000000000001</v>
      </c>
      <c r="P254" t="s">
        <v>39</v>
      </c>
      <c r="Q254">
        <f t="shared" si="75"/>
        <v>0.09</v>
      </c>
      <c r="AA254">
        <f>[1]Tables!E$13</f>
        <v>-7.0000000000000007E-2</v>
      </c>
      <c r="AB254">
        <f>[1]Tables!F$13</f>
        <v>6.9900000000000004E-2</v>
      </c>
      <c r="AC254">
        <f>[1]Tables!G$13</f>
        <v>0.41</v>
      </c>
      <c r="AD254">
        <f>[1]Tables!H$13</f>
        <v>0.185</v>
      </c>
      <c r="AE254">
        <f>[1]Tables!I$13</f>
        <v>1.0999999999999999E-2</v>
      </c>
      <c r="AF254">
        <f t="shared" si="79"/>
        <v>-5.2607246532630908E-3</v>
      </c>
      <c r="AG254">
        <f t="shared" si="67"/>
        <v>0.60599999999999998</v>
      </c>
      <c r="AI254">
        <f>[1]Tables!J$13</f>
        <v>1.2800000000000001E-2</v>
      </c>
      <c r="AJ254">
        <f>[1]Tables!K$13</f>
        <v>0.18479999999999999</v>
      </c>
      <c r="AK254">
        <f>[1]Tables!L$13</f>
        <v>0</v>
      </c>
      <c r="AL254">
        <f t="shared" si="68"/>
        <v>6.4829821717990455E-4</v>
      </c>
      <c r="AM254">
        <f t="shared" si="69"/>
        <v>0.18479999999999999</v>
      </c>
      <c r="AO254">
        <f>[1]Tables!M$13</f>
        <v>-0.05</v>
      </c>
      <c r="AP254">
        <f>[1]Tables!N$13</f>
        <v>7.8200000000000006E-2</v>
      </c>
      <c r="AQ254">
        <f>[1]Tables!O$13</f>
        <v>0.51</v>
      </c>
      <c r="AR254">
        <f>[1]Tables!P$13</f>
        <v>0.22</v>
      </c>
      <c r="AS254">
        <f>[1]Tables!Q$13</f>
        <v>1.0999999999999999E-2</v>
      </c>
      <c r="AT254">
        <f t="shared" si="70"/>
        <v>-4.2417010197439847E-3</v>
      </c>
      <c r="AU254">
        <f t="shared" si="71"/>
        <v>0.74099999999999999</v>
      </c>
      <c r="AW254">
        <f>[1]Tables!R$13</f>
        <v>8.8999999999999999E-3</v>
      </c>
      <c r="AX254">
        <f>[1]Tables!S$13</f>
        <v>0.21759999999999999</v>
      </c>
      <c r="AY254">
        <f>[1]Tables!T$13</f>
        <v>0</v>
      </c>
      <c r="AZ254">
        <f t="shared" si="72"/>
        <v>0</v>
      </c>
      <c r="BA254">
        <f t="shared" si="73"/>
        <v>0.21759999999999999</v>
      </c>
    </row>
    <row r="255" spans="1:53" x14ac:dyDescent="0.2">
      <c r="A255" s="80">
        <v>44166</v>
      </c>
      <c r="B255" s="81">
        <f>+[1]Listen!C251</f>
        <v>0</v>
      </c>
      <c r="C255" s="10"/>
      <c r="D255">
        <f t="shared" si="62"/>
        <v>0.96000000000000008</v>
      </c>
      <c r="E255">
        <f>+[1]TETCO_TRANSCO!E255</f>
        <v>0.91</v>
      </c>
      <c r="F255">
        <f>+[1]TETCO_TRANSCO!F255</f>
        <v>0.05</v>
      </c>
      <c r="G255">
        <f t="shared" si="63"/>
        <v>1.2</v>
      </c>
      <c r="H255">
        <f t="shared" si="64"/>
        <v>0.91</v>
      </c>
      <c r="I255">
        <f t="shared" si="77"/>
        <v>0.28999999999999998</v>
      </c>
      <c r="J255">
        <f t="shared" si="65"/>
        <v>0.96000000000000008</v>
      </c>
      <c r="K255">
        <f t="shared" si="80"/>
        <v>0.91</v>
      </c>
      <c r="L255">
        <f t="shared" si="76"/>
        <v>0.05</v>
      </c>
      <c r="M255">
        <f t="shared" si="66"/>
        <v>1.2</v>
      </c>
      <c r="N255">
        <f t="shared" si="74"/>
        <v>0.91</v>
      </c>
      <c r="O255">
        <f t="shared" si="78"/>
        <v>0.28999999999999998</v>
      </c>
      <c r="P255" t="s">
        <v>39</v>
      </c>
      <c r="Q255">
        <f t="shared" si="75"/>
        <v>0.24</v>
      </c>
      <c r="AA255">
        <f>[1]Tables!E$14</f>
        <v>-0.05</v>
      </c>
      <c r="AB255">
        <f>[1]Tables!F$14</f>
        <v>6.9900000000000004E-2</v>
      </c>
      <c r="AC255">
        <f>[1]Tables!G$14</f>
        <v>0.41</v>
      </c>
      <c r="AD255">
        <f>[1]Tables!H$14</f>
        <v>0.185</v>
      </c>
      <c r="AE255">
        <f>[1]Tables!I$14</f>
        <v>1.0999999999999999E-2</v>
      </c>
      <c r="AF255">
        <f t="shared" si="79"/>
        <v>-3.7576604666164914E-3</v>
      </c>
      <c r="AG255">
        <f t="shared" si="67"/>
        <v>0.60599999999999998</v>
      </c>
      <c r="AI255">
        <f>[1]Tables!J$14</f>
        <v>1.2800000000000001E-2</v>
      </c>
      <c r="AJ255">
        <f>[1]Tables!K$14</f>
        <v>0.18479999999999999</v>
      </c>
      <c r="AK255">
        <f>[1]Tables!L$14</f>
        <v>0</v>
      </c>
      <c r="AL255">
        <f t="shared" si="68"/>
        <v>6.4829821717990455E-4</v>
      </c>
      <c r="AM255">
        <f t="shared" si="69"/>
        <v>0.18479999999999999</v>
      </c>
      <c r="AO255">
        <f>[1]Tables!M$14</f>
        <v>-0.05</v>
      </c>
      <c r="AP255">
        <f>[1]Tables!N$14</f>
        <v>7.8200000000000006E-2</v>
      </c>
      <c r="AQ255">
        <f>[1]Tables!O$14</f>
        <v>0.51</v>
      </c>
      <c r="AR255">
        <f>[1]Tables!P$14</f>
        <v>0.22</v>
      </c>
      <c r="AS255">
        <f>[1]Tables!Q$14</f>
        <v>1.0999999999999999E-2</v>
      </c>
      <c r="AT255">
        <f t="shared" si="70"/>
        <v>-4.2417010197439847E-3</v>
      </c>
      <c r="AU255">
        <f t="shared" si="71"/>
        <v>0.74099999999999999</v>
      </c>
      <c r="AW255">
        <f>[1]Tables!R$14</f>
        <v>8.8999999999999999E-3</v>
      </c>
      <c r="AX255">
        <f>[1]Tables!S$14</f>
        <v>0.21759999999999999</v>
      </c>
      <c r="AY255">
        <f>[1]Tables!T$14</f>
        <v>0</v>
      </c>
      <c r="AZ255">
        <f t="shared" si="72"/>
        <v>0</v>
      </c>
      <c r="BA255">
        <f t="shared" si="73"/>
        <v>0.21759999999999999</v>
      </c>
    </row>
    <row r="256" spans="1:53" x14ac:dyDescent="0.2">
      <c r="A256" s="80">
        <v>44197</v>
      </c>
      <c r="B256" s="81">
        <f>+[1]Listen!C252</f>
        <v>0</v>
      </c>
      <c r="C256" s="10"/>
      <c r="D256">
        <f t="shared" si="62"/>
        <v>1.2649999999999999</v>
      </c>
      <c r="E256">
        <f>+[1]TETCO_TRANSCO!E256</f>
        <v>1.2149999999999999</v>
      </c>
      <c r="F256">
        <f>+[1]TETCO_TRANSCO!F256</f>
        <v>0.05</v>
      </c>
      <c r="G256">
        <f t="shared" si="63"/>
        <v>1.5349999999999999</v>
      </c>
      <c r="H256">
        <f t="shared" si="64"/>
        <v>1.2149999999999999</v>
      </c>
      <c r="I256">
        <f t="shared" si="77"/>
        <v>0.32</v>
      </c>
      <c r="J256">
        <f t="shared" si="65"/>
        <v>1.2649999999999999</v>
      </c>
      <c r="K256">
        <f t="shared" si="80"/>
        <v>1.2149999999999999</v>
      </c>
      <c r="L256">
        <f t="shared" si="76"/>
        <v>0.05</v>
      </c>
      <c r="M256">
        <f t="shared" si="66"/>
        <v>1.5349999999999999</v>
      </c>
      <c r="N256">
        <f t="shared" si="74"/>
        <v>1.2149999999999999</v>
      </c>
      <c r="O256">
        <f t="shared" si="78"/>
        <v>0.32</v>
      </c>
      <c r="P256" t="s">
        <v>39</v>
      </c>
      <c r="Q256">
        <f t="shared" si="75"/>
        <v>0.27</v>
      </c>
      <c r="AA256">
        <f>[1]Tables!E$3</f>
        <v>-0.05</v>
      </c>
      <c r="AB256">
        <f>[1]Tables!F$3</f>
        <v>6.9900000000000004E-2</v>
      </c>
      <c r="AC256">
        <f>[1]Tables!G$3</f>
        <v>0.41</v>
      </c>
      <c r="AD256">
        <f>[1]Tables!H$3</f>
        <v>0.185</v>
      </c>
      <c r="AE256">
        <f>[1]Tables!I$3</f>
        <v>1.0999999999999999E-2</v>
      </c>
      <c r="AF256">
        <f t="shared" si="79"/>
        <v>-3.7576604666164914E-3</v>
      </c>
      <c r="AG256">
        <f t="shared" si="67"/>
        <v>0.60599999999999998</v>
      </c>
      <c r="AI256">
        <f>[1]Tables!J$3</f>
        <v>1.2800000000000001E-2</v>
      </c>
      <c r="AJ256">
        <f>[1]Tables!K$3</f>
        <v>0.18479999999999999</v>
      </c>
      <c r="AK256">
        <f>[1]Tables!L$3</f>
        <v>0</v>
      </c>
      <c r="AL256">
        <f t="shared" si="68"/>
        <v>6.4829821717990455E-4</v>
      </c>
      <c r="AM256">
        <f t="shared" si="69"/>
        <v>0.18479999999999999</v>
      </c>
      <c r="AO256">
        <f>[1]Tables!M$3</f>
        <v>-0.05</v>
      </c>
      <c r="AP256">
        <f>[1]Tables!N$3</f>
        <v>7.8200000000000006E-2</v>
      </c>
      <c r="AQ256">
        <f>[1]Tables!O$3</f>
        <v>0.51</v>
      </c>
      <c r="AR256">
        <f>[1]Tables!P$3</f>
        <v>0.22</v>
      </c>
      <c r="AS256">
        <f>[1]Tables!Q$3</f>
        <v>1.0999999999999999E-2</v>
      </c>
      <c r="AT256">
        <f t="shared" si="70"/>
        <v>-4.2417010197439847E-3</v>
      </c>
      <c r="AU256">
        <f t="shared" si="71"/>
        <v>0.74099999999999999</v>
      </c>
      <c r="AW256">
        <f>[1]Tables!R$3</f>
        <v>8.8999999999999999E-3</v>
      </c>
      <c r="AX256">
        <f>[1]Tables!S$3</f>
        <v>0.21759999999999999</v>
      </c>
      <c r="AY256">
        <f>[1]Tables!T$3</f>
        <v>0</v>
      </c>
      <c r="AZ256">
        <f t="shared" si="72"/>
        <v>0</v>
      </c>
      <c r="BA256">
        <f t="shared" si="73"/>
        <v>0.21759999999999999</v>
      </c>
    </row>
    <row r="257" spans="1:53" x14ac:dyDescent="0.2">
      <c r="A257" s="80">
        <v>44228</v>
      </c>
      <c r="B257" s="81">
        <f>+[1]Listen!C253</f>
        <v>0</v>
      </c>
      <c r="C257" s="85"/>
      <c r="D257">
        <f t="shared" si="62"/>
        <v>1.2649999999999999</v>
      </c>
      <c r="E257">
        <f>+[1]TETCO_TRANSCO!E257</f>
        <v>1.2149999999999999</v>
      </c>
      <c r="F257">
        <f>+[1]TETCO_TRANSCO!F257</f>
        <v>0.05</v>
      </c>
      <c r="G257">
        <f t="shared" si="63"/>
        <v>1.5349999999999999</v>
      </c>
      <c r="H257">
        <f t="shared" si="64"/>
        <v>1.2149999999999999</v>
      </c>
      <c r="I257">
        <f t="shared" si="77"/>
        <v>0.32</v>
      </c>
      <c r="J257">
        <f t="shared" si="65"/>
        <v>1.2649999999999999</v>
      </c>
      <c r="K257">
        <f t="shared" si="80"/>
        <v>1.2149999999999999</v>
      </c>
      <c r="L257">
        <f t="shared" si="76"/>
        <v>0.05</v>
      </c>
      <c r="M257">
        <f t="shared" si="66"/>
        <v>1.5349999999999999</v>
      </c>
      <c r="N257">
        <f t="shared" si="74"/>
        <v>1.2149999999999999</v>
      </c>
      <c r="O257">
        <f t="shared" si="78"/>
        <v>0.32</v>
      </c>
      <c r="P257" t="s">
        <v>39</v>
      </c>
      <c r="Q257">
        <f t="shared" si="75"/>
        <v>0.27</v>
      </c>
      <c r="AA257">
        <f>[1]Tables!E$4</f>
        <v>-0.05</v>
      </c>
      <c r="AB257">
        <f>[1]Tables!F$4</f>
        <v>6.9900000000000004E-2</v>
      </c>
      <c r="AC257">
        <f>[1]Tables!G$4</f>
        <v>0.41</v>
      </c>
      <c r="AD257">
        <f>[1]Tables!H$4</f>
        <v>0.185</v>
      </c>
      <c r="AE257">
        <f>[1]Tables!I$4</f>
        <v>1.0999999999999999E-2</v>
      </c>
      <c r="AF257">
        <f t="shared" si="79"/>
        <v>-3.7576604666164914E-3</v>
      </c>
      <c r="AG257">
        <f t="shared" si="67"/>
        <v>0.60599999999999998</v>
      </c>
      <c r="AI257">
        <f>[1]Tables!J$4</f>
        <v>1.2800000000000001E-2</v>
      </c>
      <c r="AJ257">
        <f>[1]Tables!K$4</f>
        <v>0.18479999999999999</v>
      </c>
      <c r="AK257">
        <f>[1]Tables!L$4</f>
        <v>0</v>
      </c>
      <c r="AL257">
        <f t="shared" si="68"/>
        <v>6.4829821717990455E-4</v>
      </c>
      <c r="AM257">
        <f t="shared" si="69"/>
        <v>0.18479999999999999</v>
      </c>
      <c r="AO257">
        <f>[1]Tables!M$4</f>
        <v>-0.05</v>
      </c>
      <c r="AP257">
        <f>[1]Tables!N$4</f>
        <v>7.8200000000000006E-2</v>
      </c>
      <c r="AQ257">
        <f>[1]Tables!O$4</f>
        <v>0.51</v>
      </c>
      <c r="AR257">
        <f>[1]Tables!P$4</f>
        <v>0.22</v>
      </c>
      <c r="AS257">
        <f>[1]Tables!Q$4</f>
        <v>1.0999999999999999E-2</v>
      </c>
      <c r="AT257">
        <f t="shared" si="70"/>
        <v>-4.2417010197439847E-3</v>
      </c>
      <c r="AU257">
        <f t="shared" si="71"/>
        <v>0.74099999999999999</v>
      </c>
      <c r="AW257">
        <f>[1]Tables!R$4</f>
        <v>8.8999999999999999E-3</v>
      </c>
      <c r="AX257">
        <f>[1]Tables!S$4</f>
        <v>0.21759999999999999</v>
      </c>
      <c r="AY257">
        <f>[1]Tables!T$4</f>
        <v>0</v>
      </c>
      <c r="AZ257">
        <f t="shared" si="72"/>
        <v>0</v>
      </c>
      <c r="BA257">
        <f t="shared" si="73"/>
        <v>0.21759999999999999</v>
      </c>
    </row>
    <row r="258" spans="1:53" x14ac:dyDescent="0.2">
      <c r="A258" s="80">
        <v>44256</v>
      </c>
      <c r="B258" s="81">
        <f>+[1]Listen!C254</f>
        <v>0</v>
      </c>
      <c r="C258" s="85"/>
      <c r="D258">
        <f t="shared" si="62"/>
        <v>0.70500000000000007</v>
      </c>
      <c r="E258">
        <f>+[1]TETCO_TRANSCO!E258</f>
        <v>0.65500000000000003</v>
      </c>
      <c r="F258">
        <f>+[1]TETCO_TRANSCO!F258</f>
        <v>0.05</v>
      </c>
      <c r="G258">
        <f t="shared" si="63"/>
        <v>0.80500000000000005</v>
      </c>
      <c r="H258">
        <f t="shared" si="64"/>
        <v>0.65500000000000003</v>
      </c>
      <c r="I258">
        <f t="shared" si="77"/>
        <v>0.15000000000000002</v>
      </c>
      <c r="J258">
        <f t="shared" si="65"/>
        <v>0.70500000000000007</v>
      </c>
      <c r="K258">
        <f t="shared" si="80"/>
        <v>0.65500000000000003</v>
      </c>
      <c r="L258">
        <f t="shared" si="76"/>
        <v>0.05</v>
      </c>
      <c r="M258">
        <f t="shared" si="66"/>
        <v>0.80500000000000005</v>
      </c>
      <c r="N258">
        <f t="shared" si="74"/>
        <v>0.65500000000000003</v>
      </c>
      <c r="O258">
        <f t="shared" si="78"/>
        <v>0.15000000000000002</v>
      </c>
      <c r="P258" t="s">
        <v>39</v>
      </c>
      <c r="Q258">
        <f t="shared" si="75"/>
        <v>0.1</v>
      </c>
      <c r="AA258">
        <f>[1]Tables!E$5</f>
        <v>-0.05</v>
      </c>
      <c r="AB258">
        <f>[1]Tables!F$5</f>
        <v>6.9900000000000004E-2</v>
      </c>
      <c r="AC258">
        <f>[1]Tables!G$5</f>
        <v>0.41</v>
      </c>
      <c r="AD258">
        <f>[1]Tables!H$5</f>
        <v>0.185</v>
      </c>
      <c r="AE258">
        <f>[1]Tables!I$5</f>
        <v>1.0999999999999999E-2</v>
      </c>
      <c r="AF258">
        <f t="shared" si="79"/>
        <v>-3.7576604666164914E-3</v>
      </c>
      <c r="AG258">
        <f t="shared" si="67"/>
        <v>0.60599999999999998</v>
      </c>
      <c r="AI258">
        <f>[1]Tables!J$5</f>
        <v>1.2800000000000001E-2</v>
      </c>
      <c r="AJ258">
        <f>[1]Tables!K$5</f>
        <v>0.18479999999999999</v>
      </c>
      <c r="AK258">
        <f>[1]Tables!L$5</f>
        <v>0</v>
      </c>
      <c r="AL258">
        <f t="shared" si="68"/>
        <v>6.4829821717990455E-4</v>
      </c>
      <c r="AM258">
        <f t="shared" si="69"/>
        <v>0.18479999999999999</v>
      </c>
      <c r="AO258">
        <f>[1]Tables!M$5</f>
        <v>-0.05</v>
      </c>
      <c r="AP258">
        <f>[1]Tables!N$5</f>
        <v>7.8200000000000006E-2</v>
      </c>
      <c r="AQ258">
        <f>[1]Tables!O$5</f>
        <v>0.51</v>
      </c>
      <c r="AR258">
        <f>[1]Tables!P$5</f>
        <v>0.22</v>
      </c>
      <c r="AS258">
        <f>[1]Tables!Q$5</f>
        <v>1.0999999999999999E-2</v>
      </c>
      <c r="AT258">
        <f t="shared" si="70"/>
        <v>-4.2417010197439847E-3</v>
      </c>
      <c r="AU258">
        <f t="shared" si="71"/>
        <v>0.74099999999999999</v>
      </c>
      <c r="AW258">
        <f>[1]Tables!R$5</f>
        <v>8.8999999999999999E-3</v>
      </c>
      <c r="AX258">
        <f>[1]Tables!S$5</f>
        <v>0.21759999999999999</v>
      </c>
      <c r="AY258">
        <f>[1]Tables!T$5</f>
        <v>0</v>
      </c>
      <c r="AZ258">
        <f t="shared" si="72"/>
        <v>0</v>
      </c>
      <c r="BA258">
        <f t="shared" si="73"/>
        <v>0.21759999999999999</v>
      </c>
    </row>
    <row r="259" spans="1:53" x14ac:dyDescent="0.2">
      <c r="A259" s="80">
        <v>44287</v>
      </c>
      <c r="B259" s="81">
        <f>+[1]Listen!C255</f>
        <v>0</v>
      </c>
      <c r="C259" s="85"/>
      <c r="D259">
        <f t="shared" si="62"/>
        <v>0.45500000000000002</v>
      </c>
      <c r="E259">
        <f>+[1]TETCO_TRANSCO!E259</f>
        <v>0.435</v>
      </c>
      <c r="F259">
        <f>+[1]TETCO_TRANSCO!F259</f>
        <v>0.02</v>
      </c>
      <c r="G259">
        <f t="shared" si="63"/>
        <v>0.48499999999999999</v>
      </c>
      <c r="H259">
        <f t="shared" si="64"/>
        <v>0.435</v>
      </c>
      <c r="I259">
        <f t="shared" si="77"/>
        <v>0.05</v>
      </c>
      <c r="J259">
        <f t="shared" si="65"/>
        <v>0.45500000000000002</v>
      </c>
      <c r="K259">
        <f t="shared" si="80"/>
        <v>0.435</v>
      </c>
      <c r="L259">
        <f t="shared" si="76"/>
        <v>0.02</v>
      </c>
      <c r="M259">
        <f t="shared" si="66"/>
        <v>0.48499999999999999</v>
      </c>
      <c r="N259">
        <f t="shared" si="74"/>
        <v>0.435</v>
      </c>
      <c r="O259">
        <f t="shared" si="78"/>
        <v>0.05</v>
      </c>
      <c r="P259" t="s">
        <v>39</v>
      </c>
      <c r="Q259">
        <f t="shared" si="75"/>
        <v>0.03</v>
      </c>
      <c r="AA259">
        <f>[1]Tables!E$6</f>
        <v>-7.0000000000000007E-2</v>
      </c>
      <c r="AB259">
        <f>[1]Tables!F$6</f>
        <v>5.9700000000000003E-2</v>
      </c>
      <c r="AC259">
        <f>[1]Tables!G$6</f>
        <v>0.04</v>
      </c>
      <c r="AD259">
        <f>[1]Tables!H$6</f>
        <v>0.185</v>
      </c>
      <c r="AE259">
        <f>[1]Tables!I$6</f>
        <v>1.0999999999999999E-2</v>
      </c>
      <c r="AF259">
        <f t="shared" si="79"/>
        <v>-4.4443262788471799E-3</v>
      </c>
      <c r="AG259">
        <f t="shared" si="67"/>
        <v>0.23600000000000002</v>
      </c>
      <c r="AI259">
        <f>[1]Tables!J$6</f>
        <v>0</v>
      </c>
      <c r="AJ259">
        <f>[1]Tables!K$6</f>
        <v>0</v>
      </c>
      <c r="AK259">
        <f>[1]Tables!L$6</f>
        <v>0</v>
      </c>
      <c r="AL259">
        <f t="shared" si="68"/>
        <v>0</v>
      </c>
      <c r="AM259">
        <f t="shared" si="69"/>
        <v>0</v>
      </c>
      <c r="AO259">
        <f>[1]Tables!M$6</f>
        <v>-7.0000000000000007E-2</v>
      </c>
      <c r="AP259">
        <f>[1]Tables!N$6</f>
        <v>6.6699999999999995E-2</v>
      </c>
      <c r="AQ259">
        <f>[1]Tables!O$6</f>
        <v>0.04</v>
      </c>
      <c r="AR259">
        <f>[1]Tables!P$6</f>
        <v>0.22</v>
      </c>
      <c r="AS259">
        <f>[1]Tables!Q$6</f>
        <v>1.0999999999999999E-2</v>
      </c>
      <c r="AT259">
        <f t="shared" si="70"/>
        <v>-5.0026786670952506E-3</v>
      </c>
      <c r="AU259">
        <f t="shared" si="71"/>
        <v>0.27100000000000002</v>
      </c>
      <c r="AW259">
        <f>[1]Tables!R$6</f>
        <v>0</v>
      </c>
      <c r="AX259">
        <f>[1]Tables!S$6</f>
        <v>0</v>
      </c>
      <c r="AY259">
        <f>[1]Tables!T$6</f>
        <v>0</v>
      </c>
      <c r="AZ259">
        <f t="shared" si="72"/>
        <v>0</v>
      </c>
      <c r="BA259">
        <f t="shared" si="73"/>
        <v>0</v>
      </c>
    </row>
    <row r="260" spans="1:53" x14ac:dyDescent="0.2">
      <c r="A260" s="80">
        <v>44317</v>
      </c>
      <c r="B260" s="81">
        <f>+[1]Listen!C256</f>
        <v>0</v>
      </c>
      <c r="C260" s="85"/>
      <c r="D260">
        <f t="shared" si="62"/>
        <v>0.40500000000000003</v>
      </c>
      <c r="E260">
        <f>+[1]TETCO_TRANSCO!E260</f>
        <v>0.38500000000000001</v>
      </c>
      <c r="F260">
        <f>+[1]TETCO_TRANSCO!F260</f>
        <v>0.02</v>
      </c>
      <c r="G260">
        <f t="shared" si="63"/>
        <v>0.435</v>
      </c>
      <c r="H260">
        <f t="shared" si="64"/>
        <v>0.38500000000000001</v>
      </c>
      <c r="I260">
        <f t="shared" si="77"/>
        <v>0.05</v>
      </c>
      <c r="J260">
        <f t="shared" si="65"/>
        <v>0.40500000000000003</v>
      </c>
      <c r="K260">
        <f t="shared" si="80"/>
        <v>0.38500000000000001</v>
      </c>
      <c r="L260">
        <f t="shared" si="76"/>
        <v>0.02</v>
      </c>
      <c r="M260">
        <f t="shared" si="66"/>
        <v>0.435</v>
      </c>
      <c r="N260">
        <f t="shared" si="74"/>
        <v>0.38500000000000001</v>
      </c>
      <c r="O260">
        <f t="shared" si="78"/>
        <v>0.05</v>
      </c>
      <c r="P260" t="s">
        <v>39</v>
      </c>
      <c r="Q260">
        <f t="shared" si="75"/>
        <v>0.03</v>
      </c>
      <c r="AA260">
        <f>[1]Tables!E$7</f>
        <v>-7.0000000000000007E-2</v>
      </c>
      <c r="AB260">
        <f>[1]Tables!F$7</f>
        <v>5.9700000000000003E-2</v>
      </c>
      <c r="AC260">
        <f>[1]Tables!G$7</f>
        <v>0.02</v>
      </c>
      <c r="AD260">
        <f>[1]Tables!H$7</f>
        <v>0.185</v>
      </c>
      <c r="AE260">
        <f>[1]Tables!I$7</f>
        <v>1.0999999999999999E-2</v>
      </c>
      <c r="AF260">
        <f t="shared" si="79"/>
        <v>-4.4443262788471799E-3</v>
      </c>
      <c r="AG260">
        <f t="shared" si="67"/>
        <v>0.216</v>
      </c>
      <c r="AI260">
        <f>[1]Tables!J$7</f>
        <v>0</v>
      </c>
      <c r="AJ260">
        <f>[1]Tables!K$7</f>
        <v>0</v>
      </c>
      <c r="AK260">
        <f>[1]Tables!L$7</f>
        <v>0</v>
      </c>
      <c r="AL260">
        <f t="shared" si="68"/>
        <v>0</v>
      </c>
      <c r="AM260">
        <f t="shared" si="69"/>
        <v>0</v>
      </c>
      <c r="AO260">
        <f>[1]Tables!M$7</f>
        <v>-7.0000000000000007E-2</v>
      </c>
      <c r="AP260">
        <f>[1]Tables!N$7</f>
        <v>6.6699999999999995E-2</v>
      </c>
      <c r="AQ260">
        <f>[1]Tables!O$7</f>
        <v>0.02</v>
      </c>
      <c r="AR260">
        <f>[1]Tables!P$7</f>
        <v>0.22</v>
      </c>
      <c r="AS260">
        <f>[1]Tables!Q$7</f>
        <v>1.0999999999999999E-2</v>
      </c>
      <c r="AT260">
        <f t="shared" si="70"/>
        <v>-5.0026786670952506E-3</v>
      </c>
      <c r="AU260">
        <f t="shared" si="71"/>
        <v>0.251</v>
      </c>
      <c r="AW260">
        <f>[1]Tables!R$7</f>
        <v>0</v>
      </c>
      <c r="AX260">
        <f>[1]Tables!S$7</f>
        <v>0</v>
      </c>
      <c r="AY260">
        <f>[1]Tables!T$7</f>
        <v>0</v>
      </c>
      <c r="AZ260">
        <f t="shared" si="72"/>
        <v>0</v>
      </c>
      <c r="BA260">
        <f t="shared" si="73"/>
        <v>0</v>
      </c>
    </row>
    <row r="261" spans="1:53" x14ac:dyDescent="0.2">
      <c r="A261" s="80">
        <v>44348</v>
      </c>
      <c r="B261" s="81">
        <f>+[1]Listen!C257</f>
        <v>0</v>
      </c>
      <c r="C261" s="85"/>
      <c r="D261">
        <f t="shared" si="62"/>
        <v>0.40500000000000003</v>
      </c>
      <c r="E261">
        <f>+[1]TETCO_TRANSCO!E261</f>
        <v>0.38500000000000001</v>
      </c>
      <c r="F261">
        <f>+[1]TETCO_TRANSCO!F261</f>
        <v>0.02</v>
      </c>
      <c r="G261">
        <f t="shared" si="63"/>
        <v>0.44500000000000001</v>
      </c>
      <c r="H261">
        <f t="shared" si="64"/>
        <v>0.38500000000000001</v>
      </c>
      <c r="I261">
        <f t="shared" si="77"/>
        <v>0.06</v>
      </c>
      <c r="J261">
        <f t="shared" si="65"/>
        <v>0.40500000000000003</v>
      </c>
      <c r="K261">
        <f t="shared" si="80"/>
        <v>0.38500000000000001</v>
      </c>
      <c r="L261">
        <f t="shared" si="76"/>
        <v>0.02</v>
      </c>
      <c r="M261">
        <f t="shared" si="66"/>
        <v>0.44500000000000001</v>
      </c>
      <c r="N261">
        <f t="shared" si="74"/>
        <v>0.38500000000000001</v>
      </c>
      <c r="O261">
        <f t="shared" si="78"/>
        <v>0.06</v>
      </c>
      <c r="P261" t="s">
        <v>39</v>
      </c>
      <c r="Q261">
        <f t="shared" si="75"/>
        <v>0.04</v>
      </c>
      <c r="AA261">
        <f>[1]Tables!E$8</f>
        <v>-7.0000000000000007E-2</v>
      </c>
      <c r="AB261">
        <f>[1]Tables!F$8</f>
        <v>5.9700000000000003E-2</v>
      </c>
      <c r="AC261">
        <f>[1]Tables!G$8</f>
        <v>0.02</v>
      </c>
      <c r="AD261">
        <f>[1]Tables!H$8</f>
        <v>0.185</v>
      </c>
      <c r="AE261">
        <f>[1]Tables!I$8</f>
        <v>1.0999999999999999E-2</v>
      </c>
      <c r="AF261">
        <f t="shared" si="79"/>
        <v>-4.4443262788471799E-3</v>
      </c>
      <c r="AG261">
        <f t="shared" si="67"/>
        <v>0.216</v>
      </c>
      <c r="AI261">
        <f>[1]Tables!J$8</f>
        <v>0</v>
      </c>
      <c r="AJ261">
        <f>[1]Tables!K$8</f>
        <v>0</v>
      </c>
      <c r="AK261">
        <f>[1]Tables!L$8</f>
        <v>0</v>
      </c>
      <c r="AL261">
        <f t="shared" si="68"/>
        <v>0</v>
      </c>
      <c r="AM261">
        <f t="shared" si="69"/>
        <v>0</v>
      </c>
      <c r="AO261">
        <f>[1]Tables!M$8</f>
        <v>-7.0000000000000007E-2</v>
      </c>
      <c r="AP261">
        <f>[1]Tables!N$8</f>
        <v>6.6699999999999995E-2</v>
      </c>
      <c r="AQ261">
        <f>[1]Tables!O$8</f>
        <v>0.02</v>
      </c>
      <c r="AR261">
        <f>[1]Tables!P$8</f>
        <v>0.22</v>
      </c>
      <c r="AS261">
        <f>[1]Tables!Q$8</f>
        <v>1.0999999999999999E-2</v>
      </c>
      <c r="AT261">
        <f t="shared" si="70"/>
        <v>-5.0026786670952506E-3</v>
      </c>
      <c r="AU261">
        <f t="shared" si="71"/>
        <v>0.251</v>
      </c>
      <c r="AW261">
        <f>[1]Tables!R$8</f>
        <v>0</v>
      </c>
      <c r="AX261">
        <f>[1]Tables!S$8</f>
        <v>0</v>
      </c>
      <c r="AY261">
        <f>[1]Tables!T$8</f>
        <v>0</v>
      </c>
      <c r="AZ261">
        <f t="shared" si="72"/>
        <v>0</v>
      </c>
      <c r="BA261">
        <f t="shared" si="73"/>
        <v>0</v>
      </c>
    </row>
    <row r="262" spans="1:53" x14ac:dyDescent="0.2">
      <c r="A262" s="80">
        <v>44378</v>
      </c>
      <c r="B262" s="81">
        <f>+[1]Listen!C258</f>
        <v>0</v>
      </c>
      <c r="C262" s="85"/>
      <c r="D262">
        <f t="shared" si="62"/>
        <v>0.41750000000000004</v>
      </c>
      <c r="E262">
        <f>+[1]TETCO_TRANSCO!E262</f>
        <v>0.39750000000000002</v>
      </c>
      <c r="F262">
        <f>+[1]TETCO_TRANSCO!F262</f>
        <v>0.02</v>
      </c>
      <c r="G262">
        <f t="shared" si="63"/>
        <v>0.46750000000000003</v>
      </c>
      <c r="H262">
        <f t="shared" si="64"/>
        <v>0.39750000000000002</v>
      </c>
      <c r="I262">
        <f t="shared" si="77"/>
        <v>7.0000000000000007E-2</v>
      </c>
      <c r="J262">
        <f t="shared" si="65"/>
        <v>0.41750000000000004</v>
      </c>
      <c r="K262">
        <f t="shared" si="80"/>
        <v>0.39750000000000002</v>
      </c>
      <c r="L262">
        <f t="shared" si="76"/>
        <v>0.02</v>
      </c>
      <c r="M262">
        <f t="shared" si="66"/>
        <v>0.46750000000000003</v>
      </c>
      <c r="N262">
        <f t="shared" si="74"/>
        <v>0.39750000000000002</v>
      </c>
      <c r="O262">
        <f t="shared" si="78"/>
        <v>7.0000000000000007E-2</v>
      </c>
      <c r="P262" t="s">
        <v>39</v>
      </c>
      <c r="Q262">
        <f t="shared" si="75"/>
        <v>0.05</v>
      </c>
      <c r="AA262">
        <f>[1]Tables!E$9</f>
        <v>-7.0000000000000007E-2</v>
      </c>
      <c r="AB262">
        <f>[1]Tables!F$9</f>
        <v>5.9700000000000003E-2</v>
      </c>
      <c r="AC262">
        <f>[1]Tables!G$9</f>
        <v>0.02</v>
      </c>
      <c r="AD262">
        <f>[1]Tables!H$9</f>
        <v>0.185</v>
      </c>
      <c r="AE262">
        <f>[1]Tables!I$9</f>
        <v>1.0999999999999999E-2</v>
      </c>
      <c r="AF262">
        <f t="shared" si="79"/>
        <v>-4.4443262788471799E-3</v>
      </c>
      <c r="AG262">
        <f t="shared" si="67"/>
        <v>0.216</v>
      </c>
      <c r="AI262">
        <f>[1]Tables!J$9</f>
        <v>0</v>
      </c>
      <c r="AJ262">
        <f>[1]Tables!K$9</f>
        <v>0</v>
      </c>
      <c r="AK262">
        <f>[1]Tables!L$9</f>
        <v>0</v>
      </c>
      <c r="AL262">
        <f t="shared" si="68"/>
        <v>0</v>
      </c>
      <c r="AM262">
        <f t="shared" si="69"/>
        <v>0</v>
      </c>
      <c r="AO262">
        <f>[1]Tables!M$9</f>
        <v>-7.0000000000000007E-2</v>
      </c>
      <c r="AP262">
        <f>[1]Tables!N$9</f>
        <v>6.6699999999999995E-2</v>
      </c>
      <c r="AQ262">
        <f>[1]Tables!O$9</f>
        <v>0.02</v>
      </c>
      <c r="AR262">
        <f>[1]Tables!P$9</f>
        <v>0.22</v>
      </c>
      <c r="AS262">
        <f>[1]Tables!Q$9</f>
        <v>1.0999999999999999E-2</v>
      </c>
      <c r="AT262">
        <f t="shared" si="70"/>
        <v>-5.0026786670952506E-3</v>
      </c>
      <c r="AU262">
        <f t="shared" si="71"/>
        <v>0.251</v>
      </c>
      <c r="AW262">
        <f>[1]Tables!R$9</f>
        <v>0</v>
      </c>
      <c r="AX262">
        <f>[1]Tables!S$9</f>
        <v>0</v>
      </c>
      <c r="AY262">
        <f>[1]Tables!T$9</f>
        <v>0</v>
      </c>
      <c r="AZ262">
        <f t="shared" si="72"/>
        <v>0</v>
      </c>
      <c r="BA262">
        <f t="shared" si="73"/>
        <v>0</v>
      </c>
    </row>
    <row r="263" spans="1:53" x14ac:dyDescent="0.2">
      <c r="A263" s="80">
        <v>44409</v>
      </c>
      <c r="B263" s="81">
        <f>+[1]Listen!C259</f>
        <v>0</v>
      </c>
      <c r="C263" s="85"/>
      <c r="D263">
        <f t="shared" si="62"/>
        <v>0.42000000000000004</v>
      </c>
      <c r="E263">
        <f>+[1]TETCO_TRANSCO!E263</f>
        <v>0.4</v>
      </c>
      <c r="F263">
        <f>+[1]TETCO_TRANSCO!F263</f>
        <v>0.02</v>
      </c>
      <c r="G263">
        <f t="shared" si="63"/>
        <v>0.47000000000000003</v>
      </c>
      <c r="H263">
        <f t="shared" si="64"/>
        <v>0.4</v>
      </c>
      <c r="I263">
        <f t="shared" si="77"/>
        <v>7.0000000000000007E-2</v>
      </c>
      <c r="J263">
        <f t="shared" si="65"/>
        <v>0.42000000000000004</v>
      </c>
      <c r="K263">
        <f t="shared" si="80"/>
        <v>0.4</v>
      </c>
      <c r="L263">
        <f t="shared" si="76"/>
        <v>0.02</v>
      </c>
      <c r="M263">
        <f t="shared" si="66"/>
        <v>0.47000000000000003</v>
      </c>
      <c r="N263">
        <f t="shared" si="74"/>
        <v>0.4</v>
      </c>
      <c r="O263">
        <f t="shared" si="78"/>
        <v>7.0000000000000007E-2</v>
      </c>
      <c r="P263" t="s">
        <v>39</v>
      </c>
      <c r="Q263">
        <f t="shared" si="75"/>
        <v>0.05</v>
      </c>
      <c r="AA263">
        <f>[1]Tables!E$10</f>
        <v>-7.0000000000000007E-2</v>
      </c>
      <c r="AB263">
        <f>[1]Tables!F$10</f>
        <v>5.9700000000000003E-2</v>
      </c>
      <c r="AC263">
        <f>[1]Tables!G$10</f>
        <v>0.02</v>
      </c>
      <c r="AD263">
        <f>[1]Tables!H$10</f>
        <v>0.185</v>
      </c>
      <c r="AE263">
        <f>[1]Tables!I$10</f>
        <v>1.0999999999999999E-2</v>
      </c>
      <c r="AF263">
        <f t="shared" si="79"/>
        <v>-4.4443262788471799E-3</v>
      </c>
      <c r="AG263">
        <f t="shared" si="67"/>
        <v>0.216</v>
      </c>
      <c r="AI263">
        <f>[1]Tables!J$10</f>
        <v>0</v>
      </c>
      <c r="AJ263">
        <f>[1]Tables!K$10</f>
        <v>0</v>
      </c>
      <c r="AK263">
        <f>[1]Tables!L$10</f>
        <v>0</v>
      </c>
      <c r="AL263">
        <f t="shared" si="68"/>
        <v>0</v>
      </c>
      <c r="AM263">
        <f t="shared" si="69"/>
        <v>0</v>
      </c>
      <c r="AO263">
        <f>[1]Tables!M$10</f>
        <v>-7.0000000000000007E-2</v>
      </c>
      <c r="AP263">
        <f>[1]Tables!N$10</f>
        <v>6.6699999999999995E-2</v>
      </c>
      <c r="AQ263">
        <f>[1]Tables!O$10</f>
        <v>0.02</v>
      </c>
      <c r="AR263">
        <f>[1]Tables!P$10</f>
        <v>0.22</v>
      </c>
      <c r="AS263">
        <f>[1]Tables!Q$10</f>
        <v>1.0999999999999999E-2</v>
      </c>
      <c r="AT263">
        <f t="shared" si="70"/>
        <v>-5.0026786670952506E-3</v>
      </c>
      <c r="AU263">
        <f t="shared" si="71"/>
        <v>0.251</v>
      </c>
      <c r="AW263">
        <f>[1]Tables!R$10</f>
        <v>0</v>
      </c>
      <c r="AX263">
        <f>[1]Tables!S$10</f>
        <v>0</v>
      </c>
      <c r="AY263">
        <f>[1]Tables!T$10</f>
        <v>0</v>
      </c>
      <c r="AZ263">
        <f t="shared" si="72"/>
        <v>0</v>
      </c>
      <c r="BA263">
        <f t="shared" si="73"/>
        <v>0</v>
      </c>
    </row>
    <row r="264" spans="1:53" x14ac:dyDescent="0.2">
      <c r="A264" s="80">
        <v>44440</v>
      </c>
      <c r="B264" s="81">
        <f>+[1]Listen!C260</f>
        <v>0</v>
      </c>
      <c r="C264" s="85"/>
      <c r="D264">
        <f t="shared" si="62"/>
        <v>0.41750000000000004</v>
      </c>
      <c r="E264">
        <f>+[1]TETCO_TRANSCO!E264</f>
        <v>0.39750000000000002</v>
      </c>
      <c r="F264">
        <f>+[1]TETCO_TRANSCO!F264</f>
        <v>0.02</v>
      </c>
      <c r="G264">
        <f t="shared" si="63"/>
        <v>0.44750000000000001</v>
      </c>
      <c r="H264">
        <f t="shared" si="64"/>
        <v>0.39750000000000002</v>
      </c>
      <c r="I264">
        <f t="shared" si="77"/>
        <v>0.05</v>
      </c>
      <c r="J264">
        <f t="shared" si="65"/>
        <v>0.41750000000000004</v>
      </c>
      <c r="K264">
        <f t="shared" si="80"/>
        <v>0.39750000000000002</v>
      </c>
      <c r="L264">
        <f t="shared" si="76"/>
        <v>0.02</v>
      </c>
      <c r="M264">
        <f t="shared" si="66"/>
        <v>0.44750000000000001</v>
      </c>
      <c r="N264">
        <f t="shared" si="74"/>
        <v>0.39750000000000002</v>
      </c>
      <c r="O264">
        <f t="shared" si="78"/>
        <v>0.05</v>
      </c>
      <c r="P264" t="s">
        <v>39</v>
      </c>
      <c r="Q264">
        <f t="shared" si="75"/>
        <v>0.03</v>
      </c>
      <c r="AA264">
        <f>[1]Tables!E$11</f>
        <v>-7.0000000000000007E-2</v>
      </c>
      <c r="AB264">
        <f>[1]Tables!F$11</f>
        <v>5.9700000000000003E-2</v>
      </c>
      <c r="AC264">
        <f>[1]Tables!G$11</f>
        <v>0.02</v>
      </c>
      <c r="AD264">
        <f>[1]Tables!H$11</f>
        <v>0.185</v>
      </c>
      <c r="AE264">
        <f>[1]Tables!I$11</f>
        <v>1.0999999999999999E-2</v>
      </c>
      <c r="AF264">
        <f t="shared" si="79"/>
        <v>-4.4443262788471799E-3</v>
      </c>
      <c r="AG264">
        <f t="shared" si="67"/>
        <v>0.216</v>
      </c>
      <c r="AI264">
        <f>[1]Tables!J$11</f>
        <v>0</v>
      </c>
      <c r="AJ264">
        <f>[1]Tables!K$11</f>
        <v>0</v>
      </c>
      <c r="AK264">
        <f>[1]Tables!L$11</f>
        <v>0</v>
      </c>
      <c r="AL264">
        <f t="shared" si="68"/>
        <v>0</v>
      </c>
      <c r="AM264">
        <f t="shared" si="69"/>
        <v>0</v>
      </c>
      <c r="AO264">
        <f>[1]Tables!M$11</f>
        <v>-7.0000000000000007E-2</v>
      </c>
      <c r="AP264">
        <f>[1]Tables!N$11</f>
        <v>6.6699999999999995E-2</v>
      </c>
      <c r="AQ264">
        <f>[1]Tables!O$11</f>
        <v>0.02</v>
      </c>
      <c r="AR264">
        <f>[1]Tables!P$11</f>
        <v>0.22</v>
      </c>
      <c r="AS264">
        <f>[1]Tables!Q$11</f>
        <v>1.0999999999999999E-2</v>
      </c>
      <c r="AT264">
        <f t="shared" si="70"/>
        <v>-5.0026786670952506E-3</v>
      </c>
      <c r="AU264">
        <f t="shared" si="71"/>
        <v>0.251</v>
      </c>
      <c r="AW264">
        <f>[1]Tables!R$11</f>
        <v>0</v>
      </c>
      <c r="AX264">
        <f>[1]Tables!S$11</f>
        <v>0</v>
      </c>
      <c r="AY264">
        <f>[1]Tables!T$11</f>
        <v>0</v>
      </c>
      <c r="AZ264">
        <f t="shared" si="72"/>
        <v>0</v>
      </c>
      <c r="BA264">
        <f t="shared" si="73"/>
        <v>0</v>
      </c>
    </row>
    <row r="265" spans="1:53" x14ac:dyDescent="0.2">
      <c r="A265" s="80">
        <v>44470</v>
      </c>
      <c r="B265" s="81">
        <f>+[1]Listen!C261</f>
        <v>0</v>
      </c>
      <c r="C265" s="85"/>
      <c r="D265">
        <f t="shared" si="62"/>
        <v>0.42000000000000004</v>
      </c>
      <c r="E265">
        <f>+[1]TETCO_TRANSCO!E265</f>
        <v>0.4</v>
      </c>
      <c r="F265">
        <f>+[1]TETCO_TRANSCO!F265</f>
        <v>0.02</v>
      </c>
      <c r="G265">
        <f t="shared" si="63"/>
        <v>0.45</v>
      </c>
      <c r="H265">
        <f t="shared" si="64"/>
        <v>0.4</v>
      </c>
      <c r="I265">
        <f t="shared" si="77"/>
        <v>0.05</v>
      </c>
      <c r="J265">
        <f t="shared" si="65"/>
        <v>0.42000000000000004</v>
      </c>
      <c r="K265">
        <f t="shared" si="80"/>
        <v>0.4</v>
      </c>
      <c r="L265">
        <f t="shared" si="76"/>
        <v>0.02</v>
      </c>
      <c r="M265">
        <f t="shared" si="66"/>
        <v>0.45</v>
      </c>
      <c r="N265">
        <f t="shared" si="74"/>
        <v>0.4</v>
      </c>
      <c r="O265">
        <f t="shared" si="78"/>
        <v>0.05</v>
      </c>
      <c r="P265" t="s">
        <v>39</v>
      </c>
      <c r="Q265">
        <f t="shared" si="75"/>
        <v>0.03</v>
      </c>
      <c r="AA265">
        <f>[1]Tables!E$12</f>
        <v>-7.0000000000000007E-2</v>
      </c>
      <c r="AB265">
        <f>[1]Tables!F$12</f>
        <v>5.9700000000000003E-2</v>
      </c>
      <c r="AC265">
        <f>[1]Tables!G$12</f>
        <v>0.04</v>
      </c>
      <c r="AD265">
        <f>[1]Tables!H$12</f>
        <v>0.185</v>
      </c>
      <c r="AE265">
        <f>[1]Tables!I$12</f>
        <v>1.0999999999999999E-2</v>
      </c>
      <c r="AF265">
        <f t="shared" si="79"/>
        <v>-4.4443262788471799E-3</v>
      </c>
      <c r="AG265">
        <f t="shared" si="67"/>
        <v>0.23600000000000002</v>
      </c>
      <c r="AI265">
        <f>[1]Tables!J$12</f>
        <v>0</v>
      </c>
      <c r="AJ265">
        <f>[1]Tables!K$12</f>
        <v>0</v>
      </c>
      <c r="AK265">
        <f>[1]Tables!L$12</f>
        <v>0</v>
      </c>
      <c r="AL265">
        <f t="shared" si="68"/>
        <v>0</v>
      </c>
      <c r="AM265">
        <f t="shared" si="69"/>
        <v>0</v>
      </c>
      <c r="AO265">
        <f>[1]Tables!M$12</f>
        <v>-7.0000000000000007E-2</v>
      </c>
      <c r="AP265">
        <f>[1]Tables!N$12</f>
        <v>6.6699999999999995E-2</v>
      </c>
      <c r="AQ265">
        <f>[1]Tables!O$12</f>
        <v>0.04</v>
      </c>
      <c r="AR265">
        <f>[1]Tables!P$12</f>
        <v>0.22</v>
      </c>
      <c r="AS265">
        <f>[1]Tables!Q$12</f>
        <v>1.0999999999999999E-2</v>
      </c>
      <c r="AT265">
        <f t="shared" si="70"/>
        <v>-5.0026786670952506E-3</v>
      </c>
      <c r="AU265">
        <f t="shared" si="71"/>
        <v>0.27100000000000002</v>
      </c>
      <c r="AW265">
        <f>[1]Tables!R$12</f>
        <v>0</v>
      </c>
      <c r="AX265">
        <f>[1]Tables!S$12</f>
        <v>0</v>
      </c>
      <c r="AY265">
        <f>[1]Tables!T$12</f>
        <v>0</v>
      </c>
      <c r="AZ265">
        <f t="shared" si="72"/>
        <v>0</v>
      </c>
      <c r="BA265">
        <f t="shared" si="73"/>
        <v>0</v>
      </c>
    </row>
    <row r="266" spans="1:53" x14ac:dyDescent="0.2">
      <c r="A266" s="80">
        <v>44501</v>
      </c>
      <c r="B266" s="81">
        <f>+[1]Listen!C262</f>
        <v>0</v>
      </c>
      <c r="C266" s="85"/>
      <c r="D266">
        <f t="shared" ref="D266:D329" si="81">E266+F266</f>
        <v>0.60500000000000009</v>
      </c>
      <c r="E266">
        <f>+[1]TETCO_TRANSCO!E266</f>
        <v>0.55500000000000005</v>
      </c>
      <c r="F266">
        <f>+[1]TETCO_TRANSCO!F266</f>
        <v>0.05</v>
      </c>
      <c r="G266">
        <f t="shared" ref="G266:G329" si="82">H266+I266</f>
        <v>0.69500000000000006</v>
      </c>
      <c r="H266">
        <f t="shared" ref="H266:H329" si="83">+E266</f>
        <v>0.55500000000000005</v>
      </c>
      <c r="I266">
        <f t="shared" si="77"/>
        <v>0.14000000000000001</v>
      </c>
      <c r="J266">
        <f t="shared" ref="J266:J329" si="84">K266+L266</f>
        <v>0.60500000000000009</v>
      </c>
      <c r="K266">
        <f t="shared" si="80"/>
        <v>0.55500000000000005</v>
      </c>
      <c r="L266">
        <f t="shared" si="76"/>
        <v>0.05</v>
      </c>
      <c r="M266">
        <f t="shared" ref="M266:M329" si="85">N266+O266</f>
        <v>0.69500000000000006</v>
      </c>
      <c r="N266">
        <f t="shared" si="74"/>
        <v>0.55500000000000005</v>
      </c>
      <c r="O266">
        <f t="shared" si="78"/>
        <v>0.14000000000000001</v>
      </c>
      <c r="P266" t="s">
        <v>39</v>
      </c>
      <c r="Q266">
        <f t="shared" si="75"/>
        <v>0.09</v>
      </c>
      <c r="AA266">
        <f>[1]Tables!E$13</f>
        <v>-7.0000000000000007E-2</v>
      </c>
      <c r="AB266">
        <f>[1]Tables!F$13</f>
        <v>6.9900000000000004E-2</v>
      </c>
      <c r="AC266">
        <f>[1]Tables!G$13</f>
        <v>0.41</v>
      </c>
      <c r="AD266">
        <f>[1]Tables!H$13</f>
        <v>0.185</v>
      </c>
      <c r="AE266">
        <f>[1]Tables!I$13</f>
        <v>1.0999999999999999E-2</v>
      </c>
      <c r="AF266">
        <f t="shared" si="79"/>
        <v>-5.2607246532630908E-3</v>
      </c>
      <c r="AG266">
        <f t="shared" ref="AG266:AG329" si="86">AC266+AD266+AE266</f>
        <v>0.60599999999999998</v>
      </c>
      <c r="AI266">
        <f>[1]Tables!J$13</f>
        <v>1.2800000000000001E-2</v>
      </c>
      <c r="AJ266">
        <f>[1]Tables!K$13</f>
        <v>0.18479999999999999</v>
      </c>
      <c r="AK266">
        <f>[1]Tables!L$13</f>
        <v>0</v>
      </c>
      <c r="AL266">
        <f t="shared" ref="AL266:AL329" si="87">((B266+L266)/(1-AI266))-(B266+L266)</f>
        <v>6.4829821717990455E-4</v>
      </c>
      <c r="AM266">
        <f t="shared" ref="AM266:AM329" si="88">AJ266+AK266</f>
        <v>0.18479999999999999</v>
      </c>
      <c r="AO266">
        <f>[1]Tables!M$13</f>
        <v>-0.05</v>
      </c>
      <c r="AP266">
        <f>[1]Tables!N$13</f>
        <v>7.8200000000000006E-2</v>
      </c>
      <c r="AQ266">
        <f>[1]Tables!O$13</f>
        <v>0.51</v>
      </c>
      <c r="AR266">
        <f>[1]Tables!P$13</f>
        <v>0.22</v>
      </c>
      <c r="AS266">
        <f>[1]Tables!Q$13</f>
        <v>1.0999999999999999E-2</v>
      </c>
      <c r="AT266">
        <f t="shared" ref="AT266:AT329" si="89">(($B266+AO266)/(1-AP266))-($B266+AO266)</f>
        <v>-4.2417010197439847E-3</v>
      </c>
      <c r="AU266">
        <f t="shared" ref="AU266:AU329" si="90">AQ266+AR266+AS266</f>
        <v>0.74099999999999999</v>
      </c>
      <c r="AW266">
        <f>[1]Tables!R$13</f>
        <v>8.8999999999999999E-3</v>
      </c>
      <c r="AX266">
        <f>[1]Tables!S$13</f>
        <v>0.21759999999999999</v>
      </c>
      <c r="AY266">
        <f>[1]Tables!T$13</f>
        <v>0</v>
      </c>
      <c r="AZ266">
        <f t="shared" ref="AZ266:AZ329" si="91">((B266+Z266)/(1-AW266))-(B266+Z266)</f>
        <v>0</v>
      </c>
      <c r="BA266">
        <f t="shared" ref="BA266:BA329" si="92">AX266+AY266</f>
        <v>0.21759999999999999</v>
      </c>
    </row>
    <row r="267" spans="1:53" x14ac:dyDescent="0.2">
      <c r="A267" s="80">
        <v>44531</v>
      </c>
      <c r="B267" s="81">
        <f>+[1]Listen!C263</f>
        <v>0</v>
      </c>
      <c r="C267" s="85"/>
      <c r="D267">
        <f t="shared" si="81"/>
        <v>0.96000000000000008</v>
      </c>
      <c r="E267">
        <f>+[1]TETCO_TRANSCO!E267</f>
        <v>0.91</v>
      </c>
      <c r="F267">
        <f>+[1]TETCO_TRANSCO!F267</f>
        <v>0.05</v>
      </c>
      <c r="G267">
        <f t="shared" si="82"/>
        <v>1.2</v>
      </c>
      <c r="H267">
        <f t="shared" si="83"/>
        <v>0.91</v>
      </c>
      <c r="I267">
        <f t="shared" si="77"/>
        <v>0.28999999999999998</v>
      </c>
      <c r="J267">
        <f t="shared" si="84"/>
        <v>0.96000000000000008</v>
      </c>
      <c r="K267">
        <f t="shared" si="80"/>
        <v>0.91</v>
      </c>
      <c r="L267">
        <f t="shared" si="76"/>
        <v>0.05</v>
      </c>
      <c r="M267">
        <f t="shared" si="85"/>
        <v>1.2</v>
      </c>
      <c r="N267">
        <f t="shared" si="74"/>
        <v>0.91</v>
      </c>
      <c r="O267">
        <f t="shared" si="78"/>
        <v>0.28999999999999998</v>
      </c>
      <c r="P267" t="s">
        <v>39</v>
      </c>
      <c r="Q267">
        <f t="shared" si="75"/>
        <v>0.24</v>
      </c>
      <c r="AA267">
        <f>[1]Tables!E$14</f>
        <v>-0.05</v>
      </c>
      <c r="AB267">
        <f>[1]Tables!F$14</f>
        <v>6.9900000000000004E-2</v>
      </c>
      <c r="AC267">
        <f>[1]Tables!G$14</f>
        <v>0.41</v>
      </c>
      <c r="AD267">
        <f>[1]Tables!H$14</f>
        <v>0.185</v>
      </c>
      <c r="AE267">
        <f>[1]Tables!I$14</f>
        <v>1.0999999999999999E-2</v>
      </c>
      <c r="AF267">
        <f t="shared" si="79"/>
        <v>-3.7576604666164914E-3</v>
      </c>
      <c r="AG267">
        <f t="shared" si="86"/>
        <v>0.60599999999999998</v>
      </c>
      <c r="AI267">
        <f>[1]Tables!J$14</f>
        <v>1.2800000000000001E-2</v>
      </c>
      <c r="AJ267">
        <f>[1]Tables!K$14</f>
        <v>0.18479999999999999</v>
      </c>
      <c r="AK267">
        <f>[1]Tables!L$14</f>
        <v>0</v>
      </c>
      <c r="AL267">
        <f t="shared" si="87"/>
        <v>6.4829821717990455E-4</v>
      </c>
      <c r="AM267">
        <f t="shared" si="88"/>
        <v>0.18479999999999999</v>
      </c>
      <c r="AO267">
        <f>[1]Tables!M$14</f>
        <v>-0.05</v>
      </c>
      <c r="AP267">
        <f>[1]Tables!N$14</f>
        <v>7.8200000000000006E-2</v>
      </c>
      <c r="AQ267">
        <f>[1]Tables!O$14</f>
        <v>0.51</v>
      </c>
      <c r="AR267">
        <f>[1]Tables!P$14</f>
        <v>0.22</v>
      </c>
      <c r="AS267">
        <f>[1]Tables!Q$14</f>
        <v>1.0999999999999999E-2</v>
      </c>
      <c r="AT267">
        <f t="shared" si="89"/>
        <v>-4.2417010197439847E-3</v>
      </c>
      <c r="AU267">
        <f t="shared" si="90"/>
        <v>0.74099999999999999</v>
      </c>
      <c r="AW267">
        <f>[1]Tables!R$14</f>
        <v>8.8999999999999999E-3</v>
      </c>
      <c r="AX267">
        <f>[1]Tables!S$14</f>
        <v>0.21759999999999999</v>
      </c>
      <c r="AY267">
        <f>[1]Tables!T$14</f>
        <v>0</v>
      </c>
      <c r="AZ267">
        <f t="shared" si="91"/>
        <v>0</v>
      </c>
      <c r="BA267">
        <f t="shared" si="92"/>
        <v>0.21759999999999999</v>
      </c>
    </row>
    <row r="268" spans="1:53" x14ac:dyDescent="0.2">
      <c r="A268" s="80">
        <v>44562</v>
      </c>
      <c r="B268" s="81">
        <f>+[1]Listen!C264</f>
        <v>0</v>
      </c>
      <c r="C268" s="85"/>
      <c r="D268">
        <f t="shared" si="81"/>
        <v>1.2649999999999999</v>
      </c>
      <c r="E268">
        <f>+[1]TETCO_TRANSCO!E268</f>
        <v>1.2149999999999999</v>
      </c>
      <c r="F268">
        <f>+[1]TETCO_TRANSCO!F268</f>
        <v>0.05</v>
      </c>
      <c r="G268">
        <f t="shared" si="82"/>
        <v>1.5349999999999999</v>
      </c>
      <c r="H268">
        <f t="shared" si="83"/>
        <v>1.2149999999999999</v>
      </c>
      <c r="I268">
        <f t="shared" si="77"/>
        <v>0.32</v>
      </c>
      <c r="J268">
        <f t="shared" si="84"/>
        <v>1.2649999999999999</v>
      </c>
      <c r="K268">
        <f t="shared" si="80"/>
        <v>1.2149999999999999</v>
      </c>
      <c r="L268">
        <f t="shared" si="76"/>
        <v>0.05</v>
      </c>
      <c r="M268">
        <f t="shared" si="85"/>
        <v>1.5349999999999999</v>
      </c>
      <c r="N268">
        <f t="shared" si="74"/>
        <v>1.2149999999999999</v>
      </c>
      <c r="O268">
        <f t="shared" si="78"/>
        <v>0.32</v>
      </c>
      <c r="P268" t="s">
        <v>39</v>
      </c>
      <c r="Q268">
        <f t="shared" si="75"/>
        <v>0.27</v>
      </c>
      <c r="AA268">
        <f>[1]Tables!E$3</f>
        <v>-0.05</v>
      </c>
      <c r="AB268">
        <f>[1]Tables!F$3</f>
        <v>6.9900000000000004E-2</v>
      </c>
      <c r="AC268">
        <f>[1]Tables!G$3</f>
        <v>0.41</v>
      </c>
      <c r="AD268">
        <f>[1]Tables!H$3</f>
        <v>0.185</v>
      </c>
      <c r="AE268">
        <f>[1]Tables!I$3</f>
        <v>1.0999999999999999E-2</v>
      </c>
      <c r="AF268">
        <f t="shared" si="79"/>
        <v>-3.7576604666164914E-3</v>
      </c>
      <c r="AG268">
        <f t="shared" si="86"/>
        <v>0.60599999999999998</v>
      </c>
      <c r="AI268">
        <f>[1]Tables!J$3</f>
        <v>1.2800000000000001E-2</v>
      </c>
      <c r="AJ268">
        <f>[1]Tables!K$3</f>
        <v>0.18479999999999999</v>
      </c>
      <c r="AK268">
        <f>[1]Tables!L$3</f>
        <v>0</v>
      </c>
      <c r="AL268">
        <f t="shared" si="87"/>
        <v>6.4829821717990455E-4</v>
      </c>
      <c r="AM268">
        <f t="shared" si="88"/>
        <v>0.18479999999999999</v>
      </c>
      <c r="AO268">
        <f>[1]Tables!M$3</f>
        <v>-0.05</v>
      </c>
      <c r="AP268">
        <f>[1]Tables!N$3</f>
        <v>7.8200000000000006E-2</v>
      </c>
      <c r="AQ268">
        <f>[1]Tables!O$3</f>
        <v>0.51</v>
      </c>
      <c r="AR268">
        <f>[1]Tables!P$3</f>
        <v>0.22</v>
      </c>
      <c r="AS268">
        <f>[1]Tables!Q$3</f>
        <v>1.0999999999999999E-2</v>
      </c>
      <c r="AT268">
        <f t="shared" si="89"/>
        <v>-4.2417010197439847E-3</v>
      </c>
      <c r="AU268">
        <f t="shared" si="90"/>
        <v>0.74099999999999999</v>
      </c>
      <c r="AW268">
        <f>[1]Tables!R$3</f>
        <v>8.8999999999999999E-3</v>
      </c>
      <c r="AX268">
        <f>[1]Tables!S$3</f>
        <v>0.21759999999999999</v>
      </c>
      <c r="AY268">
        <f>[1]Tables!T$3</f>
        <v>0</v>
      </c>
      <c r="AZ268">
        <f t="shared" si="91"/>
        <v>0</v>
      </c>
      <c r="BA268">
        <f t="shared" si="92"/>
        <v>0.21759999999999999</v>
      </c>
    </row>
    <row r="269" spans="1:53" x14ac:dyDescent="0.2">
      <c r="A269" s="80">
        <v>44593</v>
      </c>
      <c r="B269" s="81">
        <f>+[1]Listen!C265</f>
        <v>0</v>
      </c>
      <c r="C269" s="85"/>
      <c r="D269">
        <f t="shared" si="81"/>
        <v>1.2649999999999999</v>
      </c>
      <c r="E269">
        <f>+[1]TETCO_TRANSCO!E269</f>
        <v>1.2149999999999999</v>
      </c>
      <c r="F269">
        <f>+[1]TETCO_TRANSCO!F269</f>
        <v>0.05</v>
      </c>
      <c r="G269">
        <f t="shared" si="82"/>
        <v>1.5349999999999999</v>
      </c>
      <c r="H269">
        <f t="shared" si="83"/>
        <v>1.2149999999999999</v>
      </c>
      <c r="I269">
        <f t="shared" si="77"/>
        <v>0.32</v>
      </c>
      <c r="J269">
        <f t="shared" si="84"/>
        <v>1.2649999999999999</v>
      </c>
      <c r="K269">
        <f t="shared" si="80"/>
        <v>1.2149999999999999</v>
      </c>
      <c r="L269">
        <f t="shared" si="76"/>
        <v>0.05</v>
      </c>
      <c r="M269">
        <f t="shared" si="85"/>
        <v>1.5349999999999999</v>
      </c>
      <c r="N269">
        <f t="shared" si="74"/>
        <v>1.2149999999999999</v>
      </c>
      <c r="O269">
        <f t="shared" si="78"/>
        <v>0.32</v>
      </c>
      <c r="P269" t="s">
        <v>39</v>
      </c>
      <c r="Q269">
        <f t="shared" si="75"/>
        <v>0.27</v>
      </c>
      <c r="AA269">
        <f>[1]Tables!E$4</f>
        <v>-0.05</v>
      </c>
      <c r="AB269">
        <f>[1]Tables!F$4</f>
        <v>6.9900000000000004E-2</v>
      </c>
      <c r="AC269">
        <f>[1]Tables!G$4</f>
        <v>0.41</v>
      </c>
      <c r="AD269">
        <f>[1]Tables!H$4</f>
        <v>0.185</v>
      </c>
      <c r="AE269">
        <f>[1]Tables!I$4</f>
        <v>1.0999999999999999E-2</v>
      </c>
      <c r="AF269">
        <f t="shared" si="79"/>
        <v>-3.7576604666164914E-3</v>
      </c>
      <c r="AG269">
        <f t="shared" si="86"/>
        <v>0.60599999999999998</v>
      </c>
      <c r="AI269">
        <f>[1]Tables!J$4</f>
        <v>1.2800000000000001E-2</v>
      </c>
      <c r="AJ269">
        <f>[1]Tables!K$4</f>
        <v>0.18479999999999999</v>
      </c>
      <c r="AK269">
        <f>[1]Tables!L$4</f>
        <v>0</v>
      </c>
      <c r="AL269">
        <f t="shared" si="87"/>
        <v>6.4829821717990455E-4</v>
      </c>
      <c r="AM269">
        <f t="shared" si="88"/>
        <v>0.18479999999999999</v>
      </c>
      <c r="AO269">
        <f>[1]Tables!M$4</f>
        <v>-0.05</v>
      </c>
      <c r="AP269">
        <f>[1]Tables!N$4</f>
        <v>7.8200000000000006E-2</v>
      </c>
      <c r="AQ269">
        <f>[1]Tables!O$4</f>
        <v>0.51</v>
      </c>
      <c r="AR269">
        <f>[1]Tables!P$4</f>
        <v>0.22</v>
      </c>
      <c r="AS269">
        <f>[1]Tables!Q$4</f>
        <v>1.0999999999999999E-2</v>
      </c>
      <c r="AT269">
        <f t="shared" si="89"/>
        <v>-4.2417010197439847E-3</v>
      </c>
      <c r="AU269">
        <f t="shared" si="90"/>
        <v>0.74099999999999999</v>
      </c>
      <c r="AW269">
        <f>[1]Tables!R$4</f>
        <v>8.8999999999999999E-3</v>
      </c>
      <c r="AX269">
        <f>[1]Tables!S$4</f>
        <v>0.21759999999999999</v>
      </c>
      <c r="AY269">
        <f>[1]Tables!T$4</f>
        <v>0</v>
      </c>
      <c r="AZ269">
        <f t="shared" si="91"/>
        <v>0</v>
      </c>
      <c r="BA269">
        <f t="shared" si="92"/>
        <v>0.21759999999999999</v>
      </c>
    </row>
    <row r="270" spans="1:53" x14ac:dyDescent="0.2">
      <c r="A270" s="80">
        <v>44621</v>
      </c>
      <c r="B270" s="81">
        <f>+[1]Listen!C266</f>
        <v>0</v>
      </c>
      <c r="C270" s="85"/>
      <c r="D270">
        <f t="shared" si="81"/>
        <v>0.70500000000000007</v>
      </c>
      <c r="E270">
        <f>+[1]TETCO_TRANSCO!E270</f>
        <v>0.65500000000000003</v>
      </c>
      <c r="F270">
        <f>+[1]TETCO_TRANSCO!F270</f>
        <v>0.05</v>
      </c>
      <c r="G270">
        <f t="shared" si="82"/>
        <v>0.80500000000000005</v>
      </c>
      <c r="H270">
        <f t="shared" si="83"/>
        <v>0.65500000000000003</v>
      </c>
      <c r="I270">
        <f t="shared" si="77"/>
        <v>0.15000000000000002</v>
      </c>
      <c r="J270">
        <f t="shared" si="84"/>
        <v>0.70500000000000007</v>
      </c>
      <c r="K270">
        <f t="shared" si="80"/>
        <v>0.65500000000000003</v>
      </c>
      <c r="L270">
        <f t="shared" si="76"/>
        <v>0.05</v>
      </c>
      <c r="M270">
        <f t="shared" si="85"/>
        <v>0.80500000000000005</v>
      </c>
      <c r="N270">
        <f t="shared" si="74"/>
        <v>0.65500000000000003</v>
      </c>
      <c r="O270">
        <f t="shared" si="78"/>
        <v>0.15000000000000002</v>
      </c>
      <c r="P270" t="s">
        <v>39</v>
      </c>
      <c r="Q270">
        <f t="shared" si="75"/>
        <v>0.1</v>
      </c>
      <c r="AA270">
        <f>[1]Tables!E$5</f>
        <v>-0.05</v>
      </c>
      <c r="AB270">
        <f>[1]Tables!F$5</f>
        <v>6.9900000000000004E-2</v>
      </c>
      <c r="AC270">
        <f>[1]Tables!G$5</f>
        <v>0.41</v>
      </c>
      <c r="AD270">
        <f>[1]Tables!H$5</f>
        <v>0.185</v>
      </c>
      <c r="AE270">
        <f>[1]Tables!I$5</f>
        <v>1.0999999999999999E-2</v>
      </c>
      <c r="AF270">
        <f t="shared" si="79"/>
        <v>-3.7576604666164914E-3</v>
      </c>
      <c r="AG270">
        <f t="shared" si="86"/>
        <v>0.60599999999999998</v>
      </c>
      <c r="AI270">
        <f>[1]Tables!J$5</f>
        <v>1.2800000000000001E-2</v>
      </c>
      <c r="AJ270">
        <f>[1]Tables!K$5</f>
        <v>0.18479999999999999</v>
      </c>
      <c r="AK270">
        <f>[1]Tables!L$5</f>
        <v>0</v>
      </c>
      <c r="AL270">
        <f t="shared" si="87"/>
        <v>6.4829821717990455E-4</v>
      </c>
      <c r="AM270">
        <f t="shared" si="88"/>
        <v>0.18479999999999999</v>
      </c>
      <c r="AO270">
        <f>[1]Tables!M$5</f>
        <v>-0.05</v>
      </c>
      <c r="AP270">
        <f>[1]Tables!N$5</f>
        <v>7.8200000000000006E-2</v>
      </c>
      <c r="AQ270">
        <f>[1]Tables!O$5</f>
        <v>0.51</v>
      </c>
      <c r="AR270">
        <f>[1]Tables!P$5</f>
        <v>0.22</v>
      </c>
      <c r="AS270">
        <f>[1]Tables!Q$5</f>
        <v>1.0999999999999999E-2</v>
      </c>
      <c r="AT270">
        <f t="shared" si="89"/>
        <v>-4.2417010197439847E-3</v>
      </c>
      <c r="AU270">
        <f t="shared" si="90"/>
        <v>0.74099999999999999</v>
      </c>
      <c r="AW270">
        <f>[1]Tables!R$5</f>
        <v>8.8999999999999999E-3</v>
      </c>
      <c r="AX270">
        <f>[1]Tables!S$5</f>
        <v>0.21759999999999999</v>
      </c>
      <c r="AY270">
        <f>[1]Tables!T$5</f>
        <v>0</v>
      </c>
      <c r="AZ270">
        <f t="shared" si="91"/>
        <v>0</v>
      </c>
      <c r="BA270">
        <f t="shared" si="92"/>
        <v>0.21759999999999999</v>
      </c>
    </row>
    <row r="271" spans="1:53" x14ac:dyDescent="0.2">
      <c r="A271" s="80">
        <v>44652</v>
      </c>
      <c r="B271" s="81">
        <f>+[1]Listen!C267</f>
        <v>0</v>
      </c>
      <c r="C271" s="85"/>
      <c r="D271">
        <f t="shared" si="81"/>
        <v>0.45500000000000002</v>
      </c>
      <c r="E271">
        <f>+[1]TETCO_TRANSCO!E271</f>
        <v>0.435</v>
      </c>
      <c r="F271">
        <f>+[1]TETCO_TRANSCO!F271</f>
        <v>0.02</v>
      </c>
      <c r="G271">
        <f t="shared" si="82"/>
        <v>0.48499999999999999</v>
      </c>
      <c r="H271">
        <f t="shared" si="83"/>
        <v>0.435</v>
      </c>
      <c r="I271">
        <f t="shared" si="77"/>
        <v>0.05</v>
      </c>
      <c r="J271">
        <f t="shared" si="84"/>
        <v>0.45500000000000002</v>
      </c>
      <c r="K271">
        <f t="shared" si="80"/>
        <v>0.435</v>
      </c>
      <c r="L271">
        <f t="shared" si="76"/>
        <v>0.02</v>
      </c>
      <c r="M271">
        <f t="shared" si="85"/>
        <v>0.48499999999999999</v>
      </c>
      <c r="N271">
        <f t="shared" ref="N271:N334" si="93">H271</f>
        <v>0.435</v>
      </c>
      <c r="O271">
        <f t="shared" si="78"/>
        <v>0.05</v>
      </c>
      <c r="P271" t="s">
        <v>39</v>
      </c>
      <c r="Q271">
        <f t="shared" si="75"/>
        <v>0.03</v>
      </c>
      <c r="AA271">
        <f>[1]Tables!E$6</f>
        <v>-7.0000000000000007E-2</v>
      </c>
      <c r="AB271">
        <f>[1]Tables!F$6</f>
        <v>5.9700000000000003E-2</v>
      </c>
      <c r="AC271">
        <f>[1]Tables!G$6</f>
        <v>0.04</v>
      </c>
      <c r="AD271">
        <f>[1]Tables!H$6</f>
        <v>0.185</v>
      </c>
      <c r="AE271">
        <f>[1]Tables!I$6</f>
        <v>1.0999999999999999E-2</v>
      </c>
      <c r="AF271">
        <f t="shared" si="79"/>
        <v>-4.4443262788471799E-3</v>
      </c>
      <c r="AG271">
        <f t="shared" si="86"/>
        <v>0.23600000000000002</v>
      </c>
      <c r="AI271">
        <f>[1]Tables!J$6</f>
        <v>0</v>
      </c>
      <c r="AJ271">
        <f>[1]Tables!K$6</f>
        <v>0</v>
      </c>
      <c r="AK271">
        <f>[1]Tables!L$6</f>
        <v>0</v>
      </c>
      <c r="AL271">
        <f t="shared" si="87"/>
        <v>0</v>
      </c>
      <c r="AM271">
        <f t="shared" si="88"/>
        <v>0</v>
      </c>
      <c r="AO271">
        <f>[1]Tables!M$6</f>
        <v>-7.0000000000000007E-2</v>
      </c>
      <c r="AP271">
        <f>[1]Tables!N$6</f>
        <v>6.6699999999999995E-2</v>
      </c>
      <c r="AQ271">
        <f>[1]Tables!O$6</f>
        <v>0.04</v>
      </c>
      <c r="AR271">
        <f>[1]Tables!P$6</f>
        <v>0.22</v>
      </c>
      <c r="AS271">
        <f>[1]Tables!Q$6</f>
        <v>1.0999999999999999E-2</v>
      </c>
      <c r="AT271">
        <f t="shared" si="89"/>
        <v>-5.0026786670952506E-3</v>
      </c>
      <c r="AU271">
        <f t="shared" si="90"/>
        <v>0.27100000000000002</v>
      </c>
      <c r="AW271">
        <f>[1]Tables!R$6</f>
        <v>0</v>
      </c>
      <c r="AX271">
        <f>[1]Tables!S$6</f>
        <v>0</v>
      </c>
      <c r="AY271">
        <f>[1]Tables!T$6</f>
        <v>0</v>
      </c>
      <c r="AZ271">
        <f t="shared" si="91"/>
        <v>0</v>
      </c>
      <c r="BA271">
        <f t="shared" si="92"/>
        <v>0</v>
      </c>
    </row>
    <row r="272" spans="1:53" x14ac:dyDescent="0.2">
      <c r="A272" s="80">
        <v>44682</v>
      </c>
      <c r="B272" s="81">
        <f>+[1]Listen!C268</f>
        <v>0</v>
      </c>
      <c r="C272" s="85"/>
      <c r="D272">
        <f t="shared" si="81"/>
        <v>0.40500000000000003</v>
      </c>
      <c r="E272">
        <f>+[1]TETCO_TRANSCO!E272</f>
        <v>0.38500000000000001</v>
      </c>
      <c r="F272">
        <f>+[1]TETCO_TRANSCO!F272</f>
        <v>0.02</v>
      </c>
      <c r="G272">
        <f t="shared" si="82"/>
        <v>0.435</v>
      </c>
      <c r="H272">
        <f t="shared" si="83"/>
        <v>0.38500000000000001</v>
      </c>
      <c r="I272">
        <f t="shared" si="77"/>
        <v>0.05</v>
      </c>
      <c r="J272">
        <f t="shared" si="84"/>
        <v>0.40500000000000003</v>
      </c>
      <c r="K272">
        <f t="shared" si="80"/>
        <v>0.38500000000000001</v>
      </c>
      <c r="L272">
        <f t="shared" si="76"/>
        <v>0.02</v>
      </c>
      <c r="M272">
        <f t="shared" si="85"/>
        <v>0.435</v>
      </c>
      <c r="N272">
        <f t="shared" si="93"/>
        <v>0.38500000000000001</v>
      </c>
      <c r="O272">
        <f t="shared" si="78"/>
        <v>0.05</v>
      </c>
      <c r="P272" t="s">
        <v>39</v>
      </c>
      <c r="Q272">
        <f t="shared" ref="Q272:Q335" si="94">VLOOKUP(MONTH(A272),tblMthAdj,2,FALSE)</f>
        <v>0.03</v>
      </c>
      <c r="AA272">
        <f>[1]Tables!E$7</f>
        <v>-7.0000000000000007E-2</v>
      </c>
      <c r="AB272">
        <f>[1]Tables!F$7</f>
        <v>5.9700000000000003E-2</v>
      </c>
      <c r="AC272">
        <f>[1]Tables!G$7</f>
        <v>0.02</v>
      </c>
      <c r="AD272">
        <f>[1]Tables!H$7</f>
        <v>0.185</v>
      </c>
      <c r="AE272">
        <f>[1]Tables!I$7</f>
        <v>1.0999999999999999E-2</v>
      </c>
      <c r="AF272">
        <f t="shared" si="79"/>
        <v>-4.4443262788471799E-3</v>
      </c>
      <c r="AG272">
        <f t="shared" si="86"/>
        <v>0.216</v>
      </c>
      <c r="AI272">
        <f>[1]Tables!J$7</f>
        <v>0</v>
      </c>
      <c r="AJ272">
        <f>[1]Tables!K$7</f>
        <v>0</v>
      </c>
      <c r="AK272">
        <f>[1]Tables!L$7</f>
        <v>0</v>
      </c>
      <c r="AL272">
        <f t="shared" si="87"/>
        <v>0</v>
      </c>
      <c r="AM272">
        <f t="shared" si="88"/>
        <v>0</v>
      </c>
      <c r="AO272">
        <f>[1]Tables!M$7</f>
        <v>-7.0000000000000007E-2</v>
      </c>
      <c r="AP272">
        <f>[1]Tables!N$7</f>
        <v>6.6699999999999995E-2</v>
      </c>
      <c r="AQ272">
        <f>[1]Tables!O$7</f>
        <v>0.02</v>
      </c>
      <c r="AR272">
        <f>[1]Tables!P$7</f>
        <v>0.22</v>
      </c>
      <c r="AS272">
        <f>[1]Tables!Q$7</f>
        <v>1.0999999999999999E-2</v>
      </c>
      <c r="AT272">
        <f t="shared" si="89"/>
        <v>-5.0026786670952506E-3</v>
      </c>
      <c r="AU272">
        <f t="shared" si="90"/>
        <v>0.251</v>
      </c>
      <c r="AW272">
        <f>[1]Tables!R$7</f>
        <v>0</v>
      </c>
      <c r="AX272">
        <f>[1]Tables!S$7</f>
        <v>0</v>
      </c>
      <c r="AY272">
        <f>[1]Tables!T$7</f>
        <v>0</v>
      </c>
      <c r="AZ272">
        <f t="shared" si="91"/>
        <v>0</v>
      </c>
      <c r="BA272">
        <f t="shared" si="92"/>
        <v>0</v>
      </c>
    </row>
    <row r="273" spans="1:53" x14ac:dyDescent="0.2">
      <c r="A273" s="80">
        <v>44713</v>
      </c>
      <c r="B273" s="81">
        <f>+[1]Listen!C269</f>
        <v>0</v>
      </c>
      <c r="C273" s="85"/>
      <c r="D273">
        <f t="shared" si="81"/>
        <v>0.40500000000000003</v>
      </c>
      <c r="E273">
        <f>+[1]TETCO_TRANSCO!E273</f>
        <v>0.38500000000000001</v>
      </c>
      <c r="F273">
        <f>+[1]TETCO_TRANSCO!F273</f>
        <v>0.02</v>
      </c>
      <c r="G273">
        <f t="shared" si="82"/>
        <v>0.44500000000000001</v>
      </c>
      <c r="H273">
        <f t="shared" si="83"/>
        <v>0.38500000000000001</v>
      </c>
      <c r="I273">
        <f t="shared" si="77"/>
        <v>0.06</v>
      </c>
      <c r="J273">
        <f t="shared" si="84"/>
        <v>0.40500000000000003</v>
      </c>
      <c r="K273">
        <f t="shared" si="80"/>
        <v>0.38500000000000001</v>
      </c>
      <c r="L273">
        <f t="shared" si="76"/>
        <v>0.02</v>
      </c>
      <c r="M273">
        <f t="shared" si="85"/>
        <v>0.44500000000000001</v>
      </c>
      <c r="N273">
        <f t="shared" si="93"/>
        <v>0.38500000000000001</v>
      </c>
      <c r="O273">
        <f t="shared" si="78"/>
        <v>0.06</v>
      </c>
      <c r="P273" t="s">
        <v>39</v>
      </c>
      <c r="Q273">
        <f t="shared" si="94"/>
        <v>0.04</v>
      </c>
      <c r="AA273">
        <f>[1]Tables!E$8</f>
        <v>-7.0000000000000007E-2</v>
      </c>
      <c r="AB273">
        <f>[1]Tables!F$8</f>
        <v>5.9700000000000003E-2</v>
      </c>
      <c r="AC273">
        <f>[1]Tables!G$8</f>
        <v>0.02</v>
      </c>
      <c r="AD273">
        <f>[1]Tables!H$8</f>
        <v>0.185</v>
      </c>
      <c r="AE273">
        <f>[1]Tables!I$8</f>
        <v>1.0999999999999999E-2</v>
      </c>
      <c r="AF273">
        <f t="shared" si="79"/>
        <v>-4.4443262788471799E-3</v>
      </c>
      <c r="AG273">
        <f t="shared" si="86"/>
        <v>0.216</v>
      </c>
      <c r="AI273">
        <f>[1]Tables!J$8</f>
        <v>0</v>
      </c>
      <c r="AJ273">
        <f>[1]Tables!K$8</f>
        <v>0</v>
      </c>
      <c r="AK273">
        <f>[1]Tables!L$8</f>
        <v>0</v>
      </c>
      <c r="AL273">
        <f t="shared" si="87"/>
        <v>0</v>
      </c>
      <c r="AM273">
        <f t="shared" si="88"/>
        <v>0</v>
      </c>
      <c r="AO273">
        <f>[1]Tables!M$8</f>
        <v>-7.0000000000000007E-2</v>
      </c>
      <c r="AP273">
        <f>[1]Tables!N$8</f>
        <v>6.6699999999999995E-2</v>
      </c>
      <c r="AQ273">
        <f>[1]Tables!O$8</f>
        <v>0.02</v>
      </c>
      <c r="AR273">
        <f>[1]Tables!P$8</f>
        <v>0.22</v>
      </c>
      <c r="AS273">
        <f>[1]Tables!Q$8</f>
        <v>1.0999999999999999E-2</v>
      </c>
      <c r="AT273">
        <f t="shared" si="89"/>
        <v>-5.0026786670952506E-3</v>
      </c>
      <c r="AU273">
        <f t="shared" si="90"/>
        <v>0.251</v>
      </c>
      <c r="AW273">
        <f>[1]Tables!R$8</f>
        <v>0</v>
      </c>
      <c r="AX273">
        <f>[1]Tables!S$8</f>
        <v>0</v>
      </c>
      <c r="AY273">
        <f>[1]Tables!T$8</f>
        <v>0</v>
      </c>
      <c r="AZ273">
        <f t="shared" si="91"/>
        <v>0</v>
      </c>
      <c r="BA273">
        <f t="shared" si="92"/>
        <v>0</v>
      </c>
    </row>
    <row r="274" spans="1:53" x14ac:dyDescent="0.2">
      <c r="A274" s="80">
        <v>44743</v>
      </c>
      <c r="B274" s="81">
        <f>+[1]Listen!C270</f>
        <v>0</v>
      </c>
      <c r="C274" s="85"/>
      <c r="D274">
        <f t="shared" si="81"/>
        <v>0.41750000000000004</v>
      </c>
      <c r="E274">
        <f>+[1]TETCO_TRANSCO!E274</f>
        <v>0.39750000000000002</v>
      </c>
      <c r="F274">
        <f>+[1]TETCO_TRANSCO!F274</f>
        <v>0.02</v>
      </c>
      <c r="G274">
        <f t="shared" si="82"/>
        <v>0.46750000000000003</v>
      </c>
      <c r="H274">
        <f t="shared" si="83"/>
        <v>0.39750000000000002</v>
      </c>
      <c r="I274">
        <f t="shared" si="77"/>
        <v>7.0000000000000007E-2</v>
      </c>
      <c r="J274">
        <f t="shared" si="84"/>
        <v>0.41750000000000004</v>
      </c>
      <c r="K274">
        <f t="shared" si="80"/>
        <v>0.39750000000000002</v>
      </c>
      <c r="L274">
        <f t="shared" ref="L274:L337" si="95">F274</f>
        <v>0.02</v>
      </c>
      <c r="M274">
        <f t="shared" si="85"/>
        <v>0.46750000000000003</v>
      </c>
      <c r="N274">
        <f t="shared" si="93"/>
        <v>0.39750000000000002</v>
      </c>
      <c r="O274">
        <f t="shared" si="78"/>
        <v>7.0000000000000007E-2</v>
      </c>
      <c r="P274" t="s">
        <v>39</v>
      </c>
      <c r="Q274">
        <f t="shared" si="94"/>
        <v>0.05</v>
      </c>
      <c r="AA274">
        <f>[1]Tables!E$9</f>
        <v>-7.0000000000000007E-2</v>
      </c>
      <c r="AB274">
        <f>[1]Tables!F$9</f>
        <v>5.9700000000000003E-2</v>
      </c>
      <c r="AC274">
        <f>[1]Tables!G$9</f>
        <v>0.02</v>
      </c>
      <c r="AD274">
        <f>[1]Tables!H$9</f>
        <v>0.185</v>
      </c>
      <c r="AE274">
        <f>[1]Tables!I$9</f>
        <v>1.0999999999999999E-2</v>
      </c>
      <c r="AF274">
        <f t="shared" si="79"/>
        <v>-4.4443262788471799E-3</v>
      </c>
      <c r="AG274">
        <f t="shared" si="86"/>
        <v>0.216</v>
      </c>
      <c r="AI274">
        <f>[1]Tables!J$9</f>
        <v>0</v>
      </c>
      <c r="AJ274">
        <f>[1]Tables!K$9</f>
        <v>0</v>
      </c>
      <c r="AK274">
        <f>[1]Tables!L$9</f>
        <v>0</v>
      </c>
      <c r="AL274">
        <f t="shared" si="87"/>
        <v>0</v>
      </c>
      <c r="AM274">
        <f t="shared" si="88"/>
        <v>0</v>
      </c>
      <c r="AO274">
        <f>[1]Tables!M$9</f>
        <v>-7.0000000000000007E-2</v>
      </c>
      <c r="AP274">
        <f>[1]Tables!N$9</f>
        <v>6.6699999999999995E-2</v>
      </c>
      <c r="AQ274">
        <f>[1]Tables!O$9</f>
        <v>0.02</v>
      </c>
      <c r="AR274">
        <f>[1]Tables!P$9</f>
        <v>0.22</v>
      </c>
      <c r="AS274">
        <f>[1]Tables!Q$9</f>
        <v>1.0999999999999999E-2</v>
      </c>
      <c r="AT274">
        <f t="shared" si="89"/>
        <v>-5.0026786670952506E-3</v>
      </c>
      <c r="AU274">
        <f t="shared" si="90"/>
        <v>0.251</v>
      </c>
      <c r="AW274">
        <f>[1]Tables!R$9</f>
        <v>0</v>
      </c>
      <c r="AX274">
        <f>[1]Tables!S$9</f>
        <v>0</v>
      </c>
      <c r="AY274">
        <f>[1]Tables!T$9</f>
        <v>0</v>
      </c>
      <c r="AZ274">
        <f t="shared" si="91"/>
        <v>0</v>
      </c>
      <c r="BA274">
        <f t="shared" si="92"/>
        <v>0</v>
      </c>
    </row>
    <row r="275" spans="1:53" x14ac:dyDescent="0.2">
      <c r="A275" s="80">
        <v>44774</v>
      </c>
      <c r="B275" s="81">
        <f>+[1]Listen!C271</f>
        <v>0</v>
      </c>
      <c r="C275" s="85"/>
      <c r="D275">
        <f t="shared" si="81"/>
        <v>0.42000000000000004</v>
      </c>
      <c r="E275">
        <f>+[1]TETCO_TRANSCO!E275</f>
        <v>0.4</v>
      </c>
      <c r="F275">
        <f>+[1]TETCO_TRANSCO!F275</f>
        <v>0.02</v>
      </c>
      <c r="G275">
        <f t="shared" si="82"/>
        <v>0.47000000000000003</v>
      </c>
      <c r="H275">
        <f t="shared" si="83"/>
        <v>0.4</v>
      </c>
      <c r="I275">
        <f t="shared" ref="I275:I338" si="96">+F275+Q275</f>
        <v>7.0000000000000007E-2</v>
      </c>
      <c r="J275">
        <f t="shared" si="84"/>
        <v>0.42000000000000004</v>
      </c>
      <c r="K275">
        <f t="shared" si="80"/>
        <v>0.4</v>
      </c>
      <c r="L275">
        <f t="shared" si="95"/>
        <v>0.02</v>
      </c>
      <c r="M275">
        <f t="shared" si="85"/>
        <v>0.47000000000000003</v>
      </c>
      <c r="N275">
        <f t="shared" si="93"/>
        <v>0.4</v>
      </c>
      <c r="O275">
        <f t="shared" si="78"/>
        <v>7.0000000000000007E-2</v>
      </c>
      <c r="P275" t="s">
        <v>39</v>
      </c>
      <c r="Q275">
        <f t="shared" si="94"/>
        <v>0.05</v>
      </c>
      <c r="AA275">
        <f>[1]Tables!E$10</f>
        <v>-7.0000000000000007E-2</v>
      </c>
      <c r="AB275">
        <f>[1]Tables!F$10</f>
        <v>5.9700000000000003E-2</v>
      </c>
      <c r="AC275">
        <f>[1]Tables!G$10</f>
        <v>0.02</v>
      </c>
      <c r="AD275">
        <f>[1]Tables!H$10</f>
        <v>0.185</v>
      </c>
      <c r="AE275">
        <f>[1]Tables!I$10</f>
        <v>1.0999999999999999E-2</v>
      </c>
      <c r="AF275">
        <f t="shared" si="79"/>
        <v>-4.4443262788471799E-3</v>
      </c>
      <c r="AG275">
        <f t="shared" si="86"/>
        <v>0.216</v>
      </c>
      <c r="AI275">
        <f>[1]Tables!J$10</f>
        <v>0</v>
      </c>
      <c r="AJ275">
        <f>[1]Tables!K$10</f>
        <v>0</v>
      </c>
      <c r="AK275">
        <f>[1]Tables!L$10</f>
        <v>0</v>
      </c>
      <c r="AL275">
        <f t="shared" si="87"/>
        <v>0</v>
      </c>
      <c r="AM275">
        <f t="shared" si="88"/>
        <v>0</v>
      </c>
      <c r="AO275">
        <f>[1]Tables!M$10</f>
        <v>-7.0000000000000007E-2</v>
      </c>
      <c r="AP275">
        <f>[1]Tables!N$10</f>
        <v>6.6699999999999995E-2</v>
      </c>
      <c r="AQ275">
        <f>[1]Tables!O$10</f>
        <v>0.02</v>
      </c>
      <c r="AR275">
        <f>[1]Tables!P$10</f>
        <v>0.22</v>
      </c>
      <c r="AS275">
        <f>[1]Tables!Q$10</f>
        <v>1.0999999999999999E-2</v>
      </c>
      <c r="AT275">
        <f t="shared" si="89"/>
        <v>-5.0026786670952506E-3</v>
      </c>
      <c r="AU275">
        <f t="shared" si="90"/>
        <v>0.251</v>
      </c>
      <c r="AW275">
        <f>[1]Tables!R$10</f>
        <v>0</v>
      </c>
      <c r="AX275">
        <f>[1]Tables!S$10</f>
        <v>0</v>
      </c>
      <c r="AY275">
        <f>[1]Tables!T$10</f>
        <v>0</v>
      </c>
      <c r="AZ275">
        <f t="shared" si="91"/>
        <v>0</v>
      </c>
      <c r="BA275">
        <f t="shared" si="92"/>
        <v>0</v>
      </c>
    </row>
    <row r="276" spans="1:53" x14ac:dyDescent="0.2">
      <c r="A276" s="80">
        <v>44805</v>
      </c>
      <c r="B276" s="81">
        <f>+[1]Listen!C272</f>
        <v>0</v>
      </c>
      <c r="C276" s="85"/>
      <c r="D276">
        <f t="shared" si="81"/>
        <v>0.41750000000000004</v>
      </c>
      <c r="E276">
        <f>+[1]TETCO_TRANSCO!E276</f>
        <v>0.39750000000000002</v>
      </c>
      <c r="F276">
        <f>+[1]TETCO_TRANSCO!F276</f>
        <v>0.02</v>
      </c>
      <c r="G276">
        <f t="shared" si="82"/>
        <v>0.44750000000000001</v>
      </c>
      <c r="H276">
        <f t="shared" si="83"/>
        <v>0.39750000000000002</v>
      </c>
      <c r="I276">
        <f t="shared" si="96"/>
        <v>0.05</v>
      </c>
      <c r="J276">
        <f t="shared" si="84"/>
        <v>0.41750000000000004</v>
      </c>
      <c r="K276">
        <f t="shared" si="80"/>
        <v>0.39750000000000002</v>
      </c>
      <c r="L276">
        <f t="shared" si="95"/>
        <v>0.02</v>
      </c>
      <c r="M276">
        <f t="shared" si="85"/>
        <v>0.44750000000000001</v>
      </c>
      <c r="N276">
        <f t="shared" si="93"/>
        <v>0.39750000000000002</v>
      </c>
      <c r="O276">
        <f t="shared" si="78"/>
        <v>0.05</v>
      </c>
      <c r="P276" t="s">
        <v>39</v>
      </c>
      <c r="Q276">
        <f t="shared" si="94"/>
        <v>0.03</v>
      </c>
      <c r="AA276">
        <f>[1]Tables!E$11</f>
        <v>-7.0000000000000007E-2</v>
      </c>
      <c r="AB276">
        <f>[1]Tables!F$11</f>
        <v>5.9700000000000003E-2</v>
      </c>
      <c r="AC276">
        <f>[1]Tables!G$11</f>
        <v>0.02</v>
      </c>
      <c r="AD276">
        <f>[1]Tables!H$11</f>
        <v>0.185</v>
      </c>
      <c r="AE276">
        <f>[1]Tables!I$11</f>
        <v>1.0999999999999999E-2</v>
      </c>
      <c r="AF276">
        <f t="shared" si="79"/>
        <v>-4.4443262788471799E-3</v>
      </c>
      <c r="AG276">
        <f t="shared" si="86"/>
        <v>0.216</v>
      </c>
      <c r="AI276">
        <f>[1]Tables!J$11</f>
        <v>0</v>
      </c>
      <c r="AJ276">
        <f>[1]Tables!K$11</f>
        <v>0</v>
      </c>
      <c r="AK276">
        <f>[1]Tables!L$11</f>
        <v>0</v>
      </c>
      <c r="AL276">
        <f t="shared" si="87"/>
        <v>0</v>
      </c>
      <c r="AM276">
        <f t="shared" si="88"/>
        <v>0</v>
      </c>
      <c r="AO276">
        <f>[1]Tables!M$11</f>
        <v>-7.0000000000000007E-2</v>
      </c>
      <c r="AP276">
        <f>[1]Tables!N$11</f>
        <v>6.6699999999999995E-2</v>
      </c>
      <c r="AQ276">
        <f>[1]Tables!O$11</f>
        <v>0.02</v>
      </c>
      <c r="AR276">
        <f>[1]Tables!P$11</f>
        <v>0.22</v>
      </c>
      <c r="AS276">
        <f>[1]Tables!Q$11</f>
        <v>1.0999999999999999E-2</v>
      </c>
      <c r="AT276">
        <f t="shared" si="89"/>
        <v>-5.0026786670952506E-3</v>
      </c>
      <c r="AU276">
        <f t="shared" si="90"/>
        <v>0.251</v>
      </c>
      <c r="AW276">
        <f>[1]Tables!R$11</f>
        <v>0</v>
      </c>
      <c r="AX276">
        <f>[1]Tables!S$11</f>
        <v>0</v>
      </c>
      <c r="AY276">
        <f>[1]Tables!T$11</f>
        <v>0</v>
      </c>
      <c r="AZ276">
        <f t="shared" si="91"/>
        <v>0</v>
      </c>
      <c r="BA276">
        <f t="shared" si="92"/>
        <v>0</v>
      </c>
    </row>
    <row r="277" spans="1:53" x14ac:dyDescent="0.2">
      <c r="A277" s="80">
        <v>44835</v>
      </c>
      <c r="B277" s="81">
        <f>+[1]Listen!C273</f>
        <v>0</v>
      </c>
      <c r="C277" s="85"/>
      <c r="D277">
        <f t="shared" si="81"/>
        <v>0.42000000000000004</v>
      </c>
      <c r="E277">
        <f>+[1]TETCO_TRANSCO!E277</f>
        <v>0.4</v>
      </c>
      <c r="F277">
        <f>+[1]TETCO_TRANSCO!F277</f>
        <v>0.02</v>
      </c>
      <c r="G277">
        <f t="shared" si="82"/>
        <v>0.45</v>
      </c>
      <c r="H277">
        <f t="shared" si="83"/>
        <v>0.4</v>
      </c>
      <c r="I277">
        <f t="shared" si="96"/>
        <v>0.05</v>
      </c>
      <c r="J277">
        <f t="shared" si="84"/>
        <v>0.42000000000000004</v>
      </c>
      <c r="K277">
        <f t="shared" si="80"/>
        <v>0.4</v>
      </c>
      <c r="L277">
        <f t="shared" si="95"/>
        <v>0.02</v>
      </c>
      <c r="M277">
        <f t="shared" si="85"/>
        <v>0.45</v>
      </c>
      <c r="N277">
        <f t="shared" si="93"/>
        <v>0.4</v>
      </c>
      <c r="O277">
        <f t="shared" ref="O277:O340" si="97">I277</f>
        <v>0.05</v>
      </c>
      <c r="P277" t="s">
        <v>39</v>
      </c>
      <c r="Q277">
        <f t="shared" si="94"/>
        <v>0.03</v>
      </c>
      <c r="AA277">
        <f>[1]Tables!E$12</f>
        <v>-7.0000000000000007E-2</v>
      </c>
      <c r="AB277">
        <f>[1]Tables!F$12</f>
        <v>5.9700000000000003E-2</v>
      </c>
      <c r="AC277">
        <f>[1]Tables!G$12</f>
        <v>0.04</v>
      </c>
      <c r="AD277">
        <f>[1]Tables!H$12</f>
        <v>0.185</v>
      </c>
      <c r="AE277">
        <f>[1]Tables!I$12</f>
        <v>1.0999999999999999E-2</v>
      </c>
      <c r="AF277">
        <f t="shared" ref="AF277:AF340" si="98">((B277+AA277)/(1-AB277))-(B277+AA277)</f>
        <v>-4.4443262788471799E-3</v>
      </c>
      <c r="AG277">
        <f t="shared" si="86"/>
        <v>0.23600000000000002</v>
      </c>
      <c r="AI277">
        <f>[1]Tables!J$12</f>
        <v>0</v>
      </c>
      <c r="AJ277">
        <f>[1]Tables!K$12</f>
        <v>0</v>
      </c>
      <c r="AK277">
        <f>[1]Tables!L$12</f>
        <v>0</v>
      </c>
      <c r="AL277">
        <f t="shared" si="87"/>
        <v>0</v>
      </c>
      <c r="AM277">
        <f t="shared" si="88"/>
        <v>0</v>
      </c>
      <c r="AO277">
        <f>[1]Tables!M$12</f>
        <v>-7.0000000000000007E-2</v>
      </c>
      <c r="AP277">
        <f>[1]Tables!N$12</f>
        <v>6.6699999999999995E-2</v>
      </c>
      <c r="AQ277">
        <f>[1]Tables!O$12</f>
        <v>0.04</v>
      </c>
      <c r="AR277">
        <f>[1]Tables!P$12</f>
        <v>0.22</v>
      </c>
      <c r="AS277">
        <f>[1]Tables!Q$12</f>
        <v>1.0999999999999999E-2</v>
      </c>
      <c r="AT277">
        <f t="shared" si="89"/>
        <v>-5.0026786670952506E-3</v>
      </c>
      <c r="AU277">
        <f t="shared" si="90"/>
        <v>0.27100000000000002</v>
      </c>
      <c r="AW277">
        <f>[1]Tables!R$12</f>
        <v>0</v>
      </c>
      <c r="AX277">
        <f>[1]Tables!S$12</f>
        <v>0</v>
      </c>
      <c r="AY277">
        <f>[1]Tables!T$12</f>
        <v>0</v>
      </c>
      <c r="AZ277">
        <f t="shared" si="91"/>
        <v>0</v>
      </c>
      <c r="BA277">
        <f t="shared" si="92"/>
        <v>0</v>
      </c>
    </row>
    <row r="278" spans="1:53" x14ac:dyDescent="0.2">
      <c r="A278" s="80">
        <v>44866</v>
      </c>
      <c r="B278" s="81">
        <f>+[1]Listen!C274</f>
        <v>0</v>
      </c>
      <c r="C278" s="85"/>
      <c r="D278">
        <f t="shared" si="81"/>
        <v>0.60500000000000009</v>
      </c>
      <c r="E278">
        <f>+[1]TETCO_TRANSCO!E278</f>
        <v>0.55500000000000005</v>
      </c>
      <c r="F278">
        <f>+[1]TETCO_TRANSCO!F278</f>
        <v>0.05</v>
      </c>
      <c r="G278">
        <f t="shared" si="82"/>
        <v>0.69500000000000006</v>
      </c>
      <c r="H278">
        <f t="shared" si="83"/>
        <v>0.55500000000000005</v>
      </c>
      <c r="I278">
        <f t="shared" si="96"/>
        <v>0.14000000000000001</v>
      </c>
      <c r="J278">
        <f t="shared" si="84"/>
        <v>0.60500000000000009</v>
      </c>
      <c r="K278">
        <f t="shared" si="80"/>
        <v>0.55500000000000005</v>
      </c>
      <c r="L278">
        <f t="shared" si="95"/>
        <v>0.05</v>
      </c>
      <c r="M278">
        <f t="shared" si="85"/>
        <v>0.69500000000000006</v>
      </c>
      <c r="N278">
        <f t="shared" si="93"/>
        <v>0.55500000000000005</v>
      </c>
      <c r="O278">
        <f t="shared" si="97"/>
        <v>0.14000000000000001</v>
      </c>
      <c r="P278" t="s">
        <v>39</v>
      </c>
      <c r="Q278">
        <f t="shared" si="94"/>
        <v>0.09</v>
      </c>
      <c r="AA278">
        <f>[1]Tables!E$13</f>
        <v>-7.0000000000000007E-2</v>
      </c>
      <c r="AB278">
        <f>[1]Tables!F$13</f>
        <v>6.9900000000000004E-2</v>
      </c>
      <c r="AC278">
        <f>[1]Tables!G$13</f>
        <v>0.41</v>
      </c>
      <c r="AD278">
        <f>[1]Tables!H$13</f>
        <v>0.185</v>
      </c>
      <c r="AE278">
        <f>[1]Tables!I$13</f>
        <v>1.0999999999999999E-2</v>
      </c>
      <c r="AF278">
        <f t="shared" si="98"/>
        <v>-5.2607246532630908E-3</v>
      </c>
      <c r="AG278">
        <f t="shared" si="86"/>
        <v>0.60599999999999998</v>
      </c>
      <c r="AI278">
        <f>[1]Tables!J$13</f>
        <v>1.2800000000000001E-2</v>
      </c>
      <c r="AJ278">
        <f>[1]Tables!K$13</f>
        <v>0.18479999999999999</v>
      </c>
      <c r="AK278">
        <f>[1]Tables!L$13</f>
        <v>0</v>
      </c>
      <c r="AL278">
        <f t="shared" si="87"/>
        <v>6.4829821717990455E-4</v>
      </c>
      <c r="AM278">
        <f t="shared" si="88"/>
        <v>0.18479999999999999</v>
      </c>
      <c r="AO278">
        <f>[1]Tables!M$13</f>
        <v>-0.05</v>
      </c>
      <c r="AP278">
        <f>[1]Tables!N$13</f>
        <v>7.8200000000000006E-2</v>
      </c>
      <c r="AQ278">
        <f>[1]Tables!O$13</f>
        <v>0.51</v>
      </c>
      <c r="AR278">
        <f>[1]Tables!P$13</f>
        <v>0.22</v>
      </c>
      <c r="AS278">
        <f>[1]Tables!Q$13</f>
        <v>1.0999999999999999E-2</v>
      </c>
      <c r="AT278">
        <f t="shared" si="89"/>
        <v>-4.2417010197439847E-3</v>
      </c>
      <c r="AU278">
        <f t="shared" si="90"/>
        <v>0.74099999999999999</v>
      </c>
      <c r="AW278">
        <f>[1]Tables!R$13</f>
        <v>8.8999999999999999E-3</v>
      </c>
      <c r="AX278">
        <f>[1]Tables!S$13</f>
        <v>0.21759999999999999</v>
      </c>
      <c r="AY278">
        <f>[1]Tables!T$13</f>
        <v>0</v>
      </c>
      <c r="AZ278">
        <f t="shared" si="91"/>
        <v>0</v>
      </c>
      <c r="BA278">
        <f t="shared" si="92"/>
        <v>0.21759999999999999</v>
      </c>
    </row>
    <row r="279" spans="1:53" x14ac:dyDescent="0.2">
      <c r="A279" s="80">
        <v>44896</v>
      </c>
      <c r="B279" s="81">
        <f>+[1]Listen!C275</f>
        <v>0</v>
      </c>
      <c r="C279" s="85"/>
      <c r="D279">
        <f t="shared" si="81"/>
        <v>0.96000000000000008</v>
      </c>
      <c r="E279">
        <f>+[1]TETCO_TRANSCO!E279</f>
        <v>0.91</v>
      </c>
      <c r="F279">
        <f>+[1]TETCO_TRANSCO!F279</f>
        <v>0.05</v>
      </c>
      <c r="G279">
        <f t="shared" si="82"/>
        <v>1.2</v>
      </c>
      <c r="H279">
        <f t="shared" si="83"/>
        <v>0.91</v>
      </c>
      <c r="I279">
        <f t="shared" si="96"/>
        <v>0.28999999999999998</v>
      </c>
      <c r="J279">
        <f t="shared" si="84"/>
        <v>0.96000000000000008</v>
      </c>
      <c r="K279">
        <f t="shared" si="80"/>
        <v>0.91</v>
      </c>
      <c r="L279">
        <f t="shared" si="95"/>
        <v>0.05</v>
      </c>
      <c r="M279">
        <f t="shared" si="85"/>
        <v>1.2</v>
      </c>
      <c r="N279">
        <f t="shared" si="93"/>
        <v>0.91</v>
      </c>
      <c r="O279">
        <f t="shared" si="97"/>
        <v>0.28999999999999998</v>
      </c>
      <c r="P279" t="s">
        <v>39</v>
      </c>
      <c r="Q279">
        <f t="shared" si="94"/>
        <v>0.24</v>
      </c>
      <c r="AA279">
        <f>[1]Tables!E$14</f>
        <v>-0.05</v>
      </c>
      <c r="AB279">
        <f>[1]Tables!F$14</f>
        <v>6.9900000000000004E-2</v>
      </c>
      <c r="AC279">
        <f>[1]Tables!G$14</f>
        <v>0.41</v>
      </c>
      <c r="AD279">
        <f>[1]Tables!H$14</f>
        <v>0.185</v>
      </c>
      <c r="AE279">
        <f>[1]Tables!I$14</f>
        <v>1.0999999999999999E-2</v>
      </c>
      <c r="AF279">
        <f t="shared" si="98"/>
        <v>-3.7576604666164914E-3</v>
      </c>
      <c r="AG279">
        <f t="shared" si="86"/>
        <v>0.60599999999999998</v>
      </c>
      <c r="AI279">
        <f>[1]Tables!J$14</f>
        <v>1.2800000000000001E-2</v>
      </c>
      <c r="AJ279">
        <f>[1]Tables!K$14</f>
        <v>0.18479999999999999</v>
      </c>
      <c r="AK279">
        <f>[1]Tables!L$14</f>
        <v>0</v>
      </c>
      <c r="AL279">
        <f t="shared" si="87"/>
        <v>6.4829821717990455E-4</v>
      </c>
      <c r="AM279">
        <f t="shared" si="88"/>
        <v>0.18479999999999999</v>
      </c>
      <c r="AO279">
        <f>[1]Tables!M$14</f>
        <v>-0.05</v>
      </c>
      <c r="AP279">
        <f>[1]Tables!N$14</f>
        <v>7.8200000000000006E-2</v>
      </c>
      <c r="AQ279">
        <f>[1]Tables!O$14</f>
        <v>0.51</v>
      </c>
      <c r="AR279">
        <f>[1]Tables!P$14</f>
        <v>0.22</v>
      </c>
      <c r="AS279">
        <f>[1]Tables!Q$14</f>
        <v>1.0999999999999999E-2</v>
      </c>
      <c r="AT279">
        <f t="shared" si="89"/>
        <v>-4.2417010197439847E-3</v>
      </c>
      <c r="AU279">
        <f t="shared" si="90"/>
        <v>0.74099999999999999</v>
      </c>
      <c r="AW279">
        <f>[1]Tables!R$14</f>
        <v>8.8999999999999999E-3</v>
      </c>
      <c r="AX279">
        <f>[1]Tables!S$14</f>
        <v>0.21759999999999999</v>
      </c>
      <c r="AY279">
        <f>[1]Tables!T$14</f>
        <v>0</v>
      </c>
      <c r="AZ279">
        <f t="shared" si="91"/>
        <v>0</v>
      </c>
      <c r="BA279">
        <f t="shared" si="92"/>
        <v>0.21759999999999999</v>
      </c>
    </row>
    <row r="280" spans="1:53" x14ac:dyDescent="0.2">
      <c r="A280" s="80">
        <v>44927</v>
      </c>
      <c r="B280" s="81">
        <f>+[1]Listen!C276</f>
        <v>0</v>
      </c>
      <c r="C280" s="85"/>
      <c r="D280">
        <f t="shared" si="81"/>
        <v>1.2649999999999999</v>
      </c>
      <c r="E280">
        <f>+[1]TETCO_TRANSCO!E280</f>
        <v>1.2149999999999999</v>
      </c>
      <c r="F280">
        <f>+[1]TETCO_TRANSCO!F280</f>
        <v>0.05</v>
      </c>
      <c r="G280">
        <f t="shared" si="82"/>
        <v>1.5349999999999999</v>
      </c>
      <c r="H280">
        <f t="shared" si="83"/>
        <v>1.2149999999999999</v>
      </c>
      <c r="I280">
        <f t="shared" si="96"/>
        <v>0.32</v>
      </c>
      <c r="J280">
        <f t="shared" si="84"/>
        <v>1.2649999999999999</v>
      </c>
      <c r="K280">
        <f t="shared" si="80"/>
        <v>1.2149999999999999</v>
      </c>
      <c r="L280">
        <f t="shared" si="95"/>
        <v>0.05</v>
      </c>
      <c r="M280">
        <f t="shared" si="85"/>
        <v>1.5349999999999999</v>
      </c>
      <c r="N280">
        <f t="shared" si="93"/>
        <v>1.2149999999999999</v>
      </c>
      <c r="O280">
        <f t="shared" si="97"/>
        <v>0.32</v>
      </c>
      <c r="P280" t="s">
        <v>39</v>
      </c>
      <c r="Q280">
        <f t="shared" si="94"/>
        <v>0.27</v>
      </c>
      <c r="AA280">
        <f>[1]Tables!E$3</f>
        <v>-0.05</v>
      </c>
      <c r="AB280">
        <f>[1]Tables!F$3</f>
        <v>6.9900000000000004E-2</v>
      </c>
      <c r="AC280">
        <f>[1]Tables!G$3</f>
        <v>0.41</v>
      </c>
      <c r="AD280">
        <f>[1]Tables!H$3</f>
        <v>0.185</v>
      </c>
      <c r="AE280">
        <f>[1]Tables!I$3</f>
        <v>1.0999999999999999E-2</v>
      </c>
      <c r="AF280">
        <f t="shared" si="98"/>
        <v>-3.7576604666164914E-3</v>
      </c>
      <c r="AG280">
        <f t="shared" si="86"/>
        <v>0.60599999999999998</v>
      </c>
      <c r="AI280">
        <f>[1]Tables!J$3</f>
        <v>1.2800000000000001E-2</v>
      </c>
      <c r="AJ280">
        <f>[1]Tables!K$3</f>
        <v>0.18479999999999999</v>
      </c>
      <c r="AK280">
        <f>[1]Tables!L$3</f>
        <v>0</v>
      </c>
      <c r="AL280">
        <f t="shared" si="87"/>
        <v>6.4829821717990455E-4</v>
      </c>
      <c r="AM280">
        <f t="shared" si="88"/>
        <v>0.18479999999999999</v>
      </c>
      <c r="AO280">
        <f>[1]Tables!M$3</f>
        <v>-0.05</v>
      </c>
      <c r="AP280">
        <f>[1]Tables!N$3</f>
        <v>7.8200000000000006E-2</v>
      </c>
      <c r="AQ280">
        <f>[1]Tables!O$3</f>
        <v>0.51</v>
      </c>
      <c r="AR280">
        <f>[1]Tables!P$3</f>
        <v>0.22</v>
      </c>
      <c r="AS280">
        <f>[1]Tables!Q$3</f>
        <v>1.0999999999999999E-2</v>
      </c>
      <c r="AT280">
        <f t="shared" si="89"/>
        <v>-4.2417010197439847E-3</v>
      </c>
      <c r="AU280">
        <f t="shared" si="90"/>
        <v>0.74099999999999999</v>
      </c>
      <c r="AW280">
        <f>[1]Tables!R$3</f>
        <v>8.8999999999999999E-3</v>
      </c>
      <c r="AX280">
        <f>[1]Tables!S$3</f>
        <v>0.21759999999999999</v>
      </c>
      <c r="AY280">
        <f>[1]Tables!T$3</f>
        <v>0</v>
      </c>
      <c r="AZ280">
        <f t="shared" si="91"/>
        <v>0</v>
      </c>
      <c r="BA280">
        <f t="shared" si="92"/>
        <v>0.21759999999999999</v>
      </c>
    </row>
    <row r="281" spans="1:53" x14ac:dyDescent="0.2">
      <c r="A281" s="80">
        <v>44958</v>
      </c>
      <c r="B281" s="81">
        <f>+[1]Listen!C277</f>
        <v>0</v>
      </c>
      <c r="C281" s="85"/>
      <c r="D281">
        <f t="shared" si="81"/>
        <v>1.2649999999999999</v>
      </c>
      <c r="E281">
        <f>+[1]TETCO_TRANSCO!E281</f>
        <v>1.2149999999999999</v>
      </c>
      <c r="F281">
        <f>+[1]TETCO_TRANSCO!F281</f>
        <v>0.05</v>
      </c>
      <c r="G281">
        <f t="shared" si="82"/>
        <v>1.5349999999999999</v>
      </c>
      <c r="H281">
        <f t="shared" si="83"/>
        <v>1.2149999999999999</v>
      </c>
      <c r="I281">
        <f t="shared" si="96"/>
        <v>0.32</v>
      </c>
      <c r="J281">
        <f t="shared" si="84"/>
        <v>1.2649999999999999</v>
      </c>
      <c r="K281">
        <f t="shared" si="80"/>
        <v>1.2149999999999999</v>
      </c>
      <c r="L281">
        <f t="shared" si="95"/>
        <v>0.05</v>
      </c>
      <c r="M281">
        <f t="shared" si="85"/>
        <v>1.5349999999999999</v>
      </c>
      <c r="N281">
        <f t="shared" si="93"/>
        <v>1.2149999999999999</v>
      </c>
      <c r="O281">
        <f t="shared" si="97"/>
        <v>0.32</v>
      </c>
      <c r="P281" t="s">
        <v>39</v>
      </c>
      <c r="Q281">
        <f t="shared" si="94"/>
        <v>0.27</v>
      </c>
      <c r="AA281">
        <f>[1]Tables!E$4</f>
        <v>-0.05</v>
      </c>
      <c r="AB281">
        <f>[1]Tables!F$4</f>
        <v>6.9900000000000004E-2</v>
      </c>
      <c r="AC281">
        <f>[1]Tables!G$4</f>
        <v>0.41</v>
      </c>
      <c r="AD281">
        <f>[1]Tables!H$4</f>
        <v>0.185</v>
      </c>
      <c r="AE281">
        <f>[1]Tables!I$4</f>
        <v>1.0999999999999999E-2</v>
      </c>
      <c r="AF281">
        <f t="shared" si="98"/>
        <v>-3.7576604666164914E-3</v>
      </c>
      <c r="AG281">
        <f t="shared" si="86"/>
        <v>0.60599999999999998</v>
      </c>
      <c r="AI281">
        <f>[1]Tables!J$4</f>
        <v>1.2800000000000001E-2</v>
      </c>
      <c r="AJ281">
        <f>[1]Tables!K$4</f>
        <v>0.18479999999999999</v>
      </c>
      <c r="AK281">
        <f>[1]Tables!L$4</f>
        <v>0</v>
      </c>
      <c r="AL281">
        <f t="shared" si="87"/>
        <v>6.4829821717990455E-4</v>
      </c>
      <c r="AM281">
        <f t="shared" si="88"/>
        <v>0.18479999999999999</v>
      </c>
      <c r="AO281">
        <f>[1]Tables!M$4</f>
        <v>-0.05</v>
      </c>
      <c r="AP281">
        <f>[1]Tables!N$4</f>
        <v>7.8200000000000006E-2</v>
      </c>
      <c r="AQ281">
        <f>[1]Tables!O$4</f>
        <v>0.51</v>
      </c>
      <c r="AR281">
        <f>[1]Tables!P$4</f>
        <v>0.22</v>
      </c>
      <c r="AS281">
        <f>[1]Tables!Q$4</f>
        <v>1.0999999999999999E-2</v>
      </c>
      <c r="AT281">
        <f t="shared" si="89"/>
        <v>-4.2417010197439847E-3</v>
      </c>
      <c r="AU281">
        <f t="shared" si="90"/>
        <v>0.74099999999999999</v>
      </c>
      <c r="AW281">
        <f>[1]Tables!R$4</f>
        <v>8.8999999999999999E-3</v>
      </c>
      <c r="AX281">
        <f>[1]Tables!S$4</f>
        <v>0.21759999999999999</v>
      </c>
      <c r="AY281">
        <f>[1]Tables!T$4</f>
        <v>0</v>
      </c>
      <c r="AZ281">
        <f t="shared" si="91"/>
        <v>0</v>
      </c>
      <c r="BA281">
        <f t="shared" si="92"/>
        <v>0.21759999999999999</v>
      </c>
    </row>
    <row r="282" spans="1:53" x14ac:dyDescent="0.2">
      <c r="A282" s="80">
        <v>44986</v>
      </c>
      <c r="B282" s="81">
        <f>+[1]Listen!C278</f>
        <v>0</v>
      </c>
      <c r="C282" s="85"/>
      <c r="D282">
        <f t="shared" si="81"/>
        <v>0.70500000000000007</v>
      </c>
      <c r="E282">
        <f>+[1]TETCO_TRANSCO!E282</f>
        <v>0.65500000000000003</v>
      </c>
      <c r="F282">
        <f>+[1]TETCO_TRANSCO!F282</f>
        <v>0.05</v>
      </c>
      <c r="G282">
        <f t="shared" si="82"/>
        <v>0.80500000000000005</v>
      </c>
      <c r="H282">
        <f t="shared" si="83"/>
        <v>0.65500000000000003</v>
      </c>
      <c r="I282">
        <f t="shared" si="96"/>
        <v>0.15000000000000002</v>
      </c>
      <c r="J282">
        <f t="shared" si="84"/>
        <v>0.70500000000000007</v>
      </c>
      <c r="K282">
        <f t="shared" si="80"/>
        <v>0.65500000000000003</v>
      </c>
      <c r="L282">
        <f t="shared" si="95"/>
        <v>0.05</v>
      </c>
      <c r="M282">
        <f t="shared" si="85"/>
        <v>0.80500000000000005</v>
      </c>
      <c r="N282">
        <f t="shared" si="93"/>
        <v>0.65500000000000003</v>
      </c>
      <c r="O282">
        <f t="shared" si="97"/>
        <v>0.15000000000000002</v>
      </c>
      <c r="P282" t="s">
        <v>39</v>
      </c>
      <c r="Q282">
        <f t="shared" si="94"/>
        <v>0.1</v>
      </c>
      <c r="AA282">
        <f>[1]Tables!E$5</f>
        <v>-0.05</v>
      </c>
      <c r="AB282">
        <f>[1]Tables!F$5</f>
        <v>6.9900000000000004E-2</v>
      </c>
      <c r="AC282">
        <f>[1]Tables!G$5</f>
        <v>0.41</v>
      </c>
      <c r="AD282">
        <f>[1]Tables!H$5</f>
        <v>0.185</v>
      </c>
      <c r="AE282">
        <f>[1]Tables!I$5</f>
        <v>1.0999999999999999E-2</v>
      </c>
      <c r="AF282">
        <f t="shared" si="98"/>
        <v>-3.7576604666164914E-3</v>
      </c>
      <c r="AG282">
        <f t="shared" si="86"/>
        <v>0.60599999999999998</v>
      </c>
      <c r="AI282">
        <f>[1]Tables!J$5</f>
        <v>1.2800000000000001E-2</v>
      </c>
      <c r="AJ282">
        <f>[1]Tables!K$5</f>
        <v>0.18479999999999999</v>
      </c>
      <c r="AK282">
        <f>[1]Tables!L$5</f>
        <v>0</v>
      </c>
      <c r="AL282">
        <f t="shared" si="87"/>
        <v>6.4829821717990455E-4</v>
      </c>
      <c r="AM282">
        <f t="shared" si="88"/>
        <v>0.18479999999999999</v>
      </c>
      <c r="AO282">
        <f>[1]Tables!M$5</f>
        <v>-0.05</v>
      </c>
      <c r="AP282">
        <f>[1]Tables!N$5</f>
        <v>7.8200000000000006E-2</v>
      </c>
      <c r="AQ282">
        <f>[1]Tables!O$5</f>
        <v>0.51</v>
      </c>
      <c r="AR282">
        <f>[1]Tables!P$5</f>
        <v>0.22</v>
      </c>
      <c r="AS282">
        <f>[1]Tables!Q$5</f>
        <v>1.0999999999999999E-2</v>
      </c>
      <c r="AT282">
        <f t="shared" si="89"/>
        <v>-4.2417010197439847E-3</v>
      </c>
      <c r="AU282">
        <f t="shared" si="90"/>
        <v>0.74099999999999999</v>
      </c>
      <c r="AW282">
        <f>[1]Tables!R$5</f>
        <v>8.8999999999999999E-3</v>
      </c>
      <c r="AX282">
        <f>[1]Tables!S$5</f>
        <v>0.21759999999999999</v>
      </c>
      <c r="AY282">
        <f>[1]Tables!T$5</f>
        <v>0</v>
      </c>
      <c r="AZ282">
        <f t="shared" si="91"/>
        <v>0</v>
      </c>
      <c r="BA282">
        <f t="shared" si="92"/>
        <v>0.21759999999999999</v>
      </c>
    </row>
    <row r="283" spans="1:53" x14ac:dyDescent="0.2">
      <c r="A283" s="80">
        <v>45017</v>
      </c>
      <c r="B283" s="81">
        <f>+[1]Listen!C279</f>
        <v>0</v>
      </c>
      <c r="C283" s="85"/>
      <c r="D283">
        <f t="shared" si="81"/>
        <v>0.45500000000000002</v>
      </c>
      <c r="E283">
        <f>+[1]TETCO_TRANSCO!E283</f>
        <v>0.435</v>
      </c>
      <c r="F283">
        <f>+[1]TETCO_TRANSCO!F283</f>
        <v>0.02</v>
      </c>
      <c r="G283">
        <f t="shared" si="82"/>
        <v>0.48499999999999999</v>
      </c>
      <c r="H283">
        <f t="shared" si="83"/>
        <v>0.435</v>
      </c>
      <c r="I283">
        <f t="shared" si="96"/>
        <v>0.05</v>
      </c>
      <c r="J283">
        <f t="shared" si="84"/>
        <v>0.45500000000000002</v>
      </c>
      <c r="K283">
        <f t="shared" ref="K283:K346" si="99">E283</f>
        <v>0.435</v>
      </c>
      <c r="L283">
        <f t="shared" si="95"/>
        <v>0.02</v>
      </c>
      <c r="M283">
        <f t="shared" si="85"/>
        <v>0.48499999999999999</v>
      </c>
      <c r="N283">
        <f t="shared" si="93"/>
        <v>0.435</v>
      </c>
      <c r="O283">
        <f t="shared" si="97"/>
        <v>0.05</v>
      </c>
      <c r="P283" t="s">
        <v>39</v>
      </c>
      <c r="Q283">
        <f t="shared" si="94"/>
        <v>0.03</v>
      </c>
      <c r="AA283">
        <f>[1]Tables!E$6</f>
        <v>-7.0000000000000007E-2</v>
      </c>
      <c r="AB283">
        <f>[1]Tables!F$6</f>
        <v>5.9700000000000003E-2</v>
      </c>
      <c r="AC283">
        <f>[1]Tables!G$6</f>
        <v>0.04</v>
      </c>
      <c r="AD283">
        <f>[1]Tables!H$6</f>
        <v>0.185</v>
      </c>
      <c r="AE283">
        <f>[1]Tables!I$6</f>
        <v>1.0999999999999999E-2</v>
      </c>
      <c r="AF283">
        <f t="shared" si="98"/>
        <v>-4.4443262788471799E-3</v>
      </c>
      <c r="AG283">
        <f t="shared" si="86"/>
        <v>0.23600000000000002</v>
      </c>
      <c r="AI283">
        <f>[1]Tables!J$6</f>
        <v>0</v>
      </c>
      <c r="AJ283">
        <f>[1]Tables!K$6</f>
        <v>0</v>
      </c>
      <c r="AK283">
        <f>[1]Tables!L$6</f>
        <v>0</v>
      </c>
      <c r="AL283">
        <f t="shared" si="87"/>
        <v>0</v>
      </c>
      <c r="AM283">
        <f t="shared" si="88"/>
        <v>0</v>
      </c>
      <c r="AO283">
        <f>[1]Tables!M$6</f>
        <v>-7.0000000000000007E-2</v>
      </c>
      <c r="AP283">
        <f>[1]Tables!N$6</f>
        <v>6.6699999999999995E-2</v>
      </c>
      <c r="AQ283">
        <f>[1]Tables!O$6</f>
        <v>0.04</v>
      </c>
      <c r="AR283">
        <f>[1]Tables!P$6</f>
        <v>0.22</v>
      </c>
      <c r="AS283">
        <f>[1]Tables!Q$6</f>
        <v>1.0999999999999999E-2</v>
      </c>
      <c r="AT283">
        <f t="shared" si="89"/>
        <v>-5.0026786670952506E-3</v>
      </c>
      <c r="AU283">
        <f t="shared" si="90"/>
        <v>0.27100000000000002</v>
      </c>
      <c r="AW283">
        <f>[1]Tables!R$6</f>
        <v>0</v>
      </c>
      <c r="AX283">
        <f>[1]Tables!S$6</f>
        <v>0</v>
      </c>
      <c r="AY283">
        <f>[1]Tables!T$6</f>
        <v>0</v>
      </c>
      <c r="AZ283">
        <f t="shared" si="91"/>
        <v>0</v>
      </c>
      <c r="BA283">
        <f t="shared" si="92"/>
        <v>0</v>
      </c>
    </row>
    <row r="284" spans="1:53" x14ac:dyDescent="0.2">
      <c r="A284" s="80">
        <v>45047</v>
      </c>
      <c r="B284" s="81">
        <f>+[1]Listen!C280</f>
        <v>0</v>
      </c>
      <c r="C284" s="85"/>
      <c r="D284">
        <f t="shared" si="81"/>
        <v>0.40500000000000003</v>
      </c>
      <c r="E284">
        <f>+[1]TETCO_TRANSCO!E284</f>
        <v>0.38500000000000001</v>
      </c>
      <c r="F284">
        <f>+[1]TETCO_TRANSCO!F284</f>
        <v>0.02</v>
      </c>
      <c r="G284">
        <f t="shared" si="82"/>
        <v>0.435</v>
      </c>
      <c r="H284">
        <f t="shared" si="83"/>
        <v>0.38500000000000001</v>
      </c>
      <c r="I284">
        <f t="shared" si="96"/>
        <v>0.05</v>
      </c>
      <c r="J284">
        <f t="shared" si="84"/>
        <v>0.40500000000000003</v>
      </c>
      <c r="K284">
        <f t="shared" si="99"/>
        <v>0.38500000000000001</v>
      </c>
      <c r="L284">
        <f t="shared" si="95"/>
        <v>0.02</v>
      </c>
      <c r="M284">
        <f t="shared" si="85"/>
        <v>0.435</v>
      </c>
      <c r="N284">
        <f t="shared" si="93"/>
        <v>0.38500000000000001</v>
      </c>
      <c r="O284">
        <f t="shared" si="97"/>
        <v>0.05</v>
      </c>
      <c r="P284" t="s">
        <v>39</v>
      </c>
      <c r="Q284">
        <f t="shared" si="94"/>
        <v>0.03</v>
      </c>
      <c r="AA284">
        <f>[1]Tables!E$7</f>
        <v>-7.0000000000000007E-2</v>
      </c>
      <c r="AB284">
        <f>[1]Tables!F$7</f>
        <v>5.9700000000000003E-2</v>
      </c>
      <c r="AC284">
        <f>[1]Tables!G$7</f>
        <v>0.02</v>
      </c>
      <c r="AD284">
        <f>[1]Tables!H$7</f>
        <v>0.185</v>
      </c>
      <c r="AE284">
        <f>[1]Tables!I$7</f>
        <v>1.0999999999999999E-2</v>
      </c>
      <c r="AF284">
        <f t="shared" si="98"/>
        <v>-4.4443262788471799E-3</v>
      </c>
      <c r="AG284">
        <f t="shared" si="86"/>
        <v>0.216</v>
      </c>
      <c r="AI284">
        <f>[1]Tables!J$7</f>
        <v>0</v>
      </c>
      <c r="AJ284">
        <f>[1]Tables!K$7</f>
        <v>0</v>
      </c>
      <c r="AK284">
        <f>[1]Tables!L$7</f>
        <v>0</v>
      </c>
      <c r="AL284">
        <f t="shared" si="87"/>
        <v>0</v>
      </c>
      <c r="AM284">
        <f t="shared" si="88"/>
        <v>0</v>
      </c>
      <c r="AO284">
        <f>[1]Tables!M$7</f>
        <v>-7.0000000000000007E-2</v>
      </c>
      <c r="AP284">
        <f>[1]Tables!N$7</f>
        <v>6.6699999999999995E-2</v>
      </c>
      <c r="AQ284">
        <f>[1]Tables!O$7</f>
        <v>0.02</v>
      </c>
      <c r="AR284">
        <f>[1]Tables!P$7</f>
        <v>0.22</v>
      </c>
      <c r="AS284">
        <f>[1]Tables!Q$7</f>
        <v>1.0999999999999999E-2</v>
      </c>
      <c r="AT284">
        <f t="shared" si="89"/>
        <v>-5.0026786670952506E-3</v>
      </c>
      <c r="AU284">
        <f t="shared" si="90"/>
        <v>0.251</v>
      </c>
      <c r="AW284">
        <f>[1]Tables!R$7</f>
        <v>0</v>
      </c>
      <c r="AX284">
        <f>[1]Tables!S$7</f>
        <v>0</v>
      </c>
      <c r="AY284">
        <f>[1]Tables!T$7</f>
        <v>0</v>
      </c>
      <c r="AZ284">
        <f t="shared" si="91"/>
        <v>0</v>
      </c>
      <c r="BA284">
        <f t="shared" si="92"/>
        <v>0</v>
      </c>
    </row>
    <row r="285" spans="1:53" x14ac:dyDescent="0.2">
      <c r="A285" s="80">
        <v>45078</v>
      </c>
      <c r="B285" s="81">
        <f>+[1]Listen!C281</f>
        <v>0</v>
      </c>
      <c r="C285" s="85"/>
      <c r="D285">
        <f t="shared" si="81"/>
        <v>0.40500000000000003</v>
      </c>
      <c r="E285">
        <f>+[1]TETCO_TRANSCO!E285</f>
        <v>0.38500000000000001</v>
      </c>
      <c r="F285">
        <f>+[1]TETCO_TRANSCO!F285</f>
        <v>0.02</v>
      </c>
      <c r="G285">
        <f t="shared" si="82"/>
        <v>0.44500000000000001</v>
      </c>
      <c r="H285">
        <f t="shared" si="83"/>
        <v>0.38500000000000001</v>
      </c>
      <c r="I285">
        <f t="shared" si="96"/>
        <v>0.06</v>
      </c>
      <c r="J285">
        <f t="shared" si="84"/>
        <v>0.40500000000000003</v>
      </c>
      <c r="K285">
        <f t="shared" si="99"/>
        <v>0.38500000000000001</v>
      </c>
      <c r="L285">
        <f t="shared" si="95"/>
        <v>0.02</v>
      </c>
      <c r="M285">
        <f t="shared" si="85"/>
        <v>0.44500000000000001</v>
      </c>
      <c r="N285">
        <f t="shared" si="93"/>
        <v>0.38500000000000001</v>
      </c>
      <c r="O285">
        <f t="shared" si="97"/>
        <v>0.06</v>
      </c>
      <c r="P285" t="s">
        <v>39</v>
      </c>
      <c r="Q285">
        <f t="shared" si="94"/>
        <v>0.04</v>
      </c>
      <c r="AA285">
        <f>[1]Tables!E$8</f>
        <v>-7.0000000000000007E-2</v>
      </c>
      <c r="AB285">
        <f>[1]Tables!F$8</f>
        <v>5.9700000000000003E-2</v>
      </c>
      <c r="AC285">
        <f>[1]Tables!G$8</f>
        <v>0.02</v>
      </c>
      <c r="AD285">
        <f>[1]Tables!H$8</f>
        <v>0.185</v>
      </c>
      <c r="AE285">
        <f>[1]Tables!I$8</f>
        <v>1.0999999999999999E-2</v>
      </c>
      <c r="AF285">
        <f t="shared" si="98"/>
        <v>-4.4443262788471799E-3</v>
      </c>
      <c r="AG285">
        <f t="shared" si="86"/>
        <v>0.216</v>
      </c>
      <c r="AI285">
        <f>[1]Tables!J$8</f>
        <v>0</v>
      </c>
      <c r="AJ285">
        <f>[1]Tables!K$8</f>
        <v>0</v>
      </c>
      <c r="AK285">
        <f>[1]Tables!L$8</f>
        <v>0</v>
      </c>
      <c r="AL285">
        <f t="shared" si="87"/>
        <v>0</v>
      </c>
      <c r="AM285">
        <f t="shared" si="88"/>
        <v>0</v>
      </c>
      <c r="AO285">
        <f>[1]Tables!M$8</f>
        <v>-7.0000000000000007E-2</v>
      </c>
      <c r="AP285">
        <f>[1]Tables!N$8</f>
        <v>6.6699999999999995E-2</v>
      </c>
      <c r="AQ285">
        <f>[1]Tables!O$8</f>
        <v>0.02</v>
      </c>
      <c r="AR285">
        <f>[1]Tables!P$8</f>
        <v>0.22</v>
      </c>
      <c r="AS285">
        <f>[1]Tables!Q$8</f>
        <v>1.0999999999999999E-2</v>
      </c>
      <c r="AT285">
        <f t="shared" si="89"/>
        <v>-5.0026786670952506E-3</v>
      </c>
      <c r="AU285">
        <f t="shared" si="90"/>
        <v>0.251</v>
      </c>
      <c r="AW285">
        <f>[1]Tables!R$8</f>
        <v>0</v>
      </c>
      <c r="AX285">
        <f>[1]Tables!S$8</f>
        <v>0</v>
      </c>
      <c r="AY285">
        <f>[1]Tables!T$8</f>
        <v>0</v>
      </c>
      <c r="AZ285">
        <f t="shared" si="91"/>
        <v>0</v>
      </c>
      <c r="BA285">
        <f t="shared" si="92"/>
        <v>0</v>
      </c>
    </row>
    <row r="286" spans="1:53" x14ac:dyDescent="0.2">
      <c r="A286" s="80">
        <v>45108</v>
      </c>
      <c r="B286" s="81">
        <f>+[1]Listen!C282</f>
        <v>0</v>
      </c>
      <c r="C286" s="85"/>
      <c r="D286">
        <f t="shared" si="81"/>
        <v>0.41750000000000004</v>
      </c>
      <c r="E286">
        <f>+[1]TETCO_TRANSCO!E286</f>
        <v>0.39750000000000002</v>
      </c>
      <c r="F286">
        <f>+[1]TETCO_TRANSCO!F286</f>
        <v>0.02</v>
      </c>
      <c r="G286">
        <f t="shared" si="82"/>
        <v>0.46750000000000003</v>
      </c>
      <c r="H286">
        <f t="shared" si="83"/>
        <v>0.39750000000000002</v>
      </c>
      <c r="I286">
        <f t="shared" si="96"/>
        <v>7.0000000000000007E-2</v>
      </c>
      <c r="J286">
        <f t="shared" si="84"/>
        <v>0.41750000000000004</v>
      </c>
      <c r="K286">
        <f t="shared" si="99"/>
        <v>0.39750000000000002</v>
      </c>
      <c r="L286">
        <f t="shared" si="95"/>
        <v>0.02</v>
      </c>
      <c r="M286">
        <f t="shared" si="85"/>
        <v>0.46750000000000003</v>
      </c>
      <c r="N286">
        <f t="shared" si="93"/>
        <v>0.39750000000000002</v>
      </c>
      <c r="O286">
        <f t="shared" si="97"/>
        <v>7.0000000000000007E-2</v>
      </c>
      <c r="P286" t="s">
        <v>39</v>
      </c>
      <c r="Q286">
        <f t="shared" si="94"/>
        <v>0.05</v>
      </c>
      <c r="AA286">
        <f>[1]Tables!E$9</f>
        <v>-7.0000000000000007E-2</v>
      </c>
      <c r="AB286">
        <f>[1]Tables!F$9</f>
        <v>5.9700000000000003E-2</v>
      </c>
      <c r="AC286">
        <f>[1]Tables!G$9</f>
        <v>0.02</v>
      </c>
      <c r="AD286">
        <f>[1]Tables!H$9</f>
        <v>0.185</v>
      </c>
      <c r="AE286">
        <f>[1]Tables!I$9</f>
        <v>1.0999999999999999E-2</v>
      </c>
      <c r="AF286">
        <f t="shared" si="98"/>
        <v>-4.4443262788471799E-3</v>
      </c>
      <c r="AG286">
        <f t="shared" si="86"/>
        <v>0.216</v>
      </c>
      <c r="AI286">
        <f>[1]Tables!J$9</f>
        <v>0</v>
      </c>
      <c r="AJ286">
        <f>[1]Tables!K$9</f>
        <v>0</v>
      </c>
      <c r="AK286">
        <f>[1]Tables!L$9</f>
        <v>0</v>
      </c>
      <c r="AL286">
        <f t="shared" si="87"/>
        <v>0</v>
      </c>
      <c r="AM286">
        <f t="shared" si="88"/>
        <v>0</v>
      </c>
      <c r="AO286">
        <f>[1]Tables!M$9</f>
        <v>-7.0000000000000007E-2</v>
      </c>
      <c r="AP286">
        <f>[1]Tables!N$9</f>
        <v>6.6699999999999995E-2</v>
      </c>
      <c r="AQ286">
        <f>[1]Tables!O$9</f>
        <v>0.02</v>
      </c>
      <c r="AR286">
        <f>[1]Tables!P$9</f>
        <v>0.22</v>
      </c>
      <c r="AS286">
        <f>[1]Tables!Q$9</f>
        <v>1.0999999999999999E-2</v>
      </c>
      <c r="AT286">
        <f t="shared" si="89"/>
        <v>-5.0026786670952506E-3</v>
      </c>
      <c r="AU286">
        <f t="shared" si="90"/>
        <v>0.251</v>
      </c>
      <c r="AW286">
        <f>[1]Tables!R$9</f>
        <v>0</v>
      </c>
      <c r="AX286">
        <f>[1]Tables!S$9</f>
        <v>0</v>
      </c>
      <c r="AY286">
        <f>[1]Tables!T$9</f>
        <v>0</v>
      </c>
      <c r="AZ286">
        <f t="shared" si="91"/>
        <v>0</v>
      </c>
      <c r="BA286">
        <f t="shared" si="92"/>
        <v>0</v>
      </c>
    </row>
    <row r="287" spans="1:53" x14ac:dyDescent="0.2">
      <c r="A287" s="80">
        <v>45139</v>
      </c>
      <c r="B287" s="81">
        <f>+[1]Listen!C283</f>
        <v>0</v>
      </c>
      <c r="C287" s="85"/>
      <c r="D287">
        <f t="shared" si="81"/>
        <v>0.42000000000000004</v>
      </c>
      <c r="E287">
        <f>+[1]TETCO_TRANSCO!E287</f>
        <v>0.4</v>
      </c>
      <c r="F287">
        <f>+[1]TETCO_TRANSCO!F287</f>
        <v>0.02</v>
      </c>
      <c r="G287">
        <f t="shared" si="82"/>
        <v>0.47000000000000003</v>
      </c>
      <c r="H287">
        <f t="shared" si="83"/>
        <v>0.4</v>
      </c>
      <c r="I287">
        <f t="shared" si="96"/>
        <v>7.0000000000000007E-2</v>
      </c>
      <c r="J287">
        <f t="shared" si="84"/>
        <v>0.42000000000000004</v>
      </c>
      <c r="K287">
        <f t="shared" si="99"/>
        <v>0.4</v>
      </c>
      <c r="L287">
        <f t="shared" si="95"/>
        <v>0.02</v>
      </c>
      <c r="M287">
        <f t="shared" si="85"/>
        <v>0.47000000000000003</v>
      </c>
      <c r="N287">
        <f t="shared" si="93"/>
        <v>0.4</v>
      </c>
      <c r="O287">
        <f t="shared" si="97"/>
        <v>7.0000000000000007E-2</v>
      </c>
      <c r="P287" t="s">
        <v>39</v>
      </c>
      <c r="Q287">
        <f t="shared" si="94"/>
        <v>0.05</v>
      </c>
      <c r="AA287">
        <f>[1]Tables!E$10</f>
        <v>-7.0000000000000007E-2</v>
      </c>
      <c r="AB287">
        <f>[1]Tables!F$10</f>
        <v>5.9700000000000003E-2</v>
      </c>
      <c r="AC287">
        <f>[1]Tables!G$10</f>
        <v>0.02</v>
      </c>
      <c r="AD287">
        <f>[1]Tables!H$10</f>
        <v>0.185</v>
      </c>
      <c r="AE287">
        <f>[1]Tables!I$10</f>
        <v>1.0999999999999999E-2</v>
      </c>
      <c r="AF287">
        <f t="shared" si="98"/>
        <v>-4.4443262788471799E-3</v>
      </c>
      <c r="AG287">
        <f t="shared" si="86"/>
        <v>0.216</v>
      </c>
      <c r="AI287">
        <f>[1]Tables!J$10</f>
        <v>0</v>
      </c>
      <c r="AJ287">
        <f>[1]Tables!K$10</f>
        <v>0</v>
      </c>
      <c r="AK287">
        <f>[1]Tables!L$10</f>
        <v>0</v>
      </c>
      <c r="AL287">
        <f t="shared" si="87"/>
        <v>0</v>
      </c>
      <c r="AM287">
        <f t="shared" si="88"/>
        <v>0</v>
      </c>
      <c r="AO287">
        <f>[1]Tables!M$10</f>
        <v>-7.0000000000000007E-2</v>
      </c>
      <c r="AP287">
        <f>[1]Tables!N$10</f>
        <v>6.6699999999999995E-2</v>
      </c>
      <c r="AQ287">
        <f>[1]Tables!O$10</f>
        <v>0.02</v>
      </c>
      <c r="AR287">
        <f>[1]Tables!P$10</f>
        <v>0.22</v>
      </c>
      <c r="AS287">
        <f>[1]Tables!Q$10</f>
        <v>1.0999999999999999E-2</v>
      </c>
      <c r="AT287">
        <f t="shared" si="89"/>
        <v>-5.0026786670952506E-3</v>
      </c>
      <c r="AU287">
        <f t="shared" si="90"/>
        <v>0.251</v>
      </c>
      <c r="AW287">
        <f>[1]Tables!R$10</f>
        <v>0</v>
      </c>
      <c r="AX287">
        <f>[1]Tables!S$10</f>
        <v>0</v>
      </c>
      <c r="AY287">
        <f>[1]Tables!T$10</f>
        <v>0</v>
      </c>
      <c r="AZ287">
        <f t="shared" si="91"/>
        <v>0</v>
      </c>
      <c r="BA287">
        <f t="shared" si="92"/>
        <v>0</v>
      </c>
    </row>
    <row r="288" spans="1:53" x14ac:dyDescent="0.2">
      <c r="A288" s="80">
        <v>45170</v>
      </c>
      <c r="B288" s="81">
        <f>+[1]Listen!C284</f>
        <v>0</v>
      </c>
      <c r="C288" s="85"/>
      <c r="D288">
        <f t="shared" si="81"/>
        <v>0.41750000000000004</v>
      </c>
      <c r="E288">
        <f>+[1]TETCO_TRANSCO!E288</f>
        <v>0.39750000000000002</v>
      </c>
      <c r="F288">
        <f>+[1]TETCO_TRANSCO!F288</f>
        <v>0.02</v>
      </c>
      <c r="G288">
        <f t="shared" si="82"/>
        <v>0.44750000000000001</v>
      </c>
      <c r="H288">
        <f t="shared" si="83"/>
        <v>0.39750000000000002</v>
      </c>
      <c r="I288">
        <f t="shared" si="96"/>
        <v>0.05</v>
      </c>
      <c r="J288">
        <f t="shared" si="84"/>
        <v>0.41750000000000004</v>
      </c>
      <c r="K288">
        <f t="shared" si="99"/>
        <v>0.39750000000000002</v>
      </c>
      <c r="L288">
        <f t="shared" si="95"/>
        <v>0.02</v>
      </c>
      <c r="M288">
        <f t="shared" si="85"/>
        <v>0.44750000000000001</v>
      </c>
      <c r="N288">
        <f t="shared" si="93"/>
        <v>0.39750000000000002</v>
      </c>
      <c r="O288">
        <f t="shared" si="97"/>
        <v>0.05</v>
      </c>
      <c r="P288" t="s">
        <v>39</v>
      </c>
      <c r="Q288">
        <f t="shared" si="94"/>
        <v>0.03</v>
      </c>
      <c r="AA288">
        <f>[1]Tables!E$11</f>
        <v>-7.0000000000000007E-2</v>
      </c>
      <c r="AB288">
        <f>[1]Tables!F$11</f>
        <v>5.9700000000000003E-2</v>
      </c>
      <c r="AC288">
        <f>[1]Tables!G$11</f>
        <v>0.02</v>
      </c>
      <c r="AD288">
        <f>[1]Tables!H$11</f>
        <v>0.185</v>
      </c>
      <c r="AE288">
        <f>[1]Tables!I$11</f>
        <v>1.0999999999999999E-2</v>
      </c>
      <c r="AF288">
        <f t="shared" si="98"/>
        <v>-4.4443262788471799E-3</v>
      </c>
      <c r="AG288">
        <f t="shared" si="86"/>
        <v>0.216</v>
      </c>
      <c r="AI288">
        <f>[1]Tables!J$11</f>
        <v>0</v>
      </c>
      <c r="AJ288">
        <f>[1]Tables!K$11</f>
        <v>0</v>
      </c>
      <c r="AK288">
        <f>[1]Tables!L$11</f>
        <v>0</v>
      </c>
      <c r="AL288">
        <f t="shared" si="87"/>
        <v>0</v>
      </c>
      <c r="AM288">
        <f t="shared" si="88"/>
        <v>0</v>
      </c>
      <c r="AO288">
        <f>[1]Tables!M$11</f>
        <v>-7.0000000000000007E-2</v>
      </c>
      <c r="AP288">
        <f>[1]Tables!N$11</f>
        <v>6.6699999999999995E-2</v>
      </c>
      <c r="AQ288">
        <f>[1]Tables!O$11</f>
        <v>0.02</v>
      </c>
      <c r="AR288">
        <f>[1]Tables!P$11</f>
        <v>0.22</v>
      </c>
      <c r="AS288">
        <f>[1]Tables!Q$11</f>
        <v>1.0999999999999999E-2</v>
      </c>
      <c r="AT288">
        <f t="shared" si="89"/>
        <v>-5.0026786670952506E-3</v>
      </c>
      <c r="AU288">
        <f t="shared" si="90"/>
        <v>0.251</v>
      </c>
      <c r="AW288">
        <f>[1]Tables!R$11</f>
        <v>0</v>
      </c>
      <c r="AX288">
        <f>[1]Tables!S$11</f>
        <v>0</v>
      </c>
      <c r="AY288">
        <f>[1]Tables!T$11</f>
        <v>0</v>
      </c>
      <c r="AZ288">
        <f t="shared" si="91"/>
        <v>0</v>
      </c>
      <c r="BA288">
        <f t="shared" si="92"/>
        <v>0</v>
      </c>
    </row>
    <row r="289" spans="1:53" x14ac:dyDescent="0.2">
      <c r="A289" s="80">
        <v>45200</v>
      </c>
      <c r="B289" s="81">
        <f>+[1]Listen!C285</f>
        <v>0</v>
      </c>
      <c r="C289" s="85"/>
      <c r="D289">
        <f t="shared" si="81"/>
        <v>0.42000000000000004</v>
      </c>
      <c r="E289">
        <f>+[1]TETCO_TRANSCO!E289</f>
        <v>0.4</v>
      </c>
      <c r="F289">
        <f>+[1]TETCO_TRANSCO!F289</f>
        <v>0.02</v>
      </c>
      <c r="G289">
        <f t="shared" si="82"/>
        <v>0.45</v>
      </c>
      <c r="H289">
        <f t="shared" si="83"/>
        <v>0.4</v>
      </c>
      <c r="I289">
        <f t="shared" si="96"/>
        <v>0.05</v>
      </c>
      <c r="J289">
        <f t="shared" si="84"/>
        <v>0.42000000000000004</v>
      </c>
      <c r="K289">
        <f t="shared" si="99"/>
        <v>0.4</v>
      </c>
      <c r="L289">
        <f t="shared" si="95"/>
        <v>0.02</v>
      </c>
      <c r="M289">
        <f t="shared" si="85"/>
        <v>0.45</v>
      </c>
      <c r="N289">
        <f t="shared" si="93"/>
        <v>0.4</v>
      </c>
      <c r="O289">
        <f t="shared" si="97"/>
        <v>0.05</v>
      </c>
      <c r="P289" t="s">
        <v>39</v>
      </c>
      <c r="Q289">
        <f t="shared" si="94"/>
        <v>0.03</v>
      </c>
      <c r="AA289">
        <f>[1]Tables!E$12</f>
        <v>-7.0000000000000007E-2</v>
      </c>
      <c r="AB289">
        <f>[1]Tables!F$12</f>
        <v>5.9700000000000003E-2</v>
      </c>
      <c r="AC289">
        <f>[1]Tables!G$12</f>
        <v>0.04</v>
      </c>
      <c r="AD289">
        <f>[1]Tables!H$12</f>
        <v>0.185</v>
      </c>
      <c r="AE289">
        <f>[1]Tables!I$12</f>
        <v>1.0999999999999999E-2</v>
      </c>
      <c r="AF289">
        <f t="shared" si="98"/>
        <v>-4.4443262788471799E-3</v>
      </c>
      <c r="AG289">
        <f t="shared" si="86"/>
        <v>0.23600000000000002</v>
      </c>
      <c r="AI289">
        <f>[1]Tables!J$12</f>
        <v>0</v>
      </c>
      <c r="AJ289">
        <f>[1]Tables!K$12</f>
        <v>0</v>
      </c>
      <c r="AK289">
        <f>[1]Tables!L$12</f>
        <v>0</v>
      </c>
      <c r="AL289">
        <f t="shared" si="87"/>
        <v>0</v>
      </c>
      <c r="AM289">
        <f t="shared" si="88"/>
        <v>0</v>
      </c>
      <c r="AO289">
        <f>[1]Tables!M$12</f>
        <v>-7.0000000000000007E-2</v>
      </c>
      <c r="AP289">
        <f>[1]Tables!N$12</f>
        <v>6.6699999999999995E-2</v>
      </c>
      <c r="AQ289">
        <f>[1]Tables!O$12</f>
        <v>0.04</v>
      </c>
      <c r="AR289">
        <f>[1]Tables!P$12</f>
        <v>0.22</v>
      </c>
      <c r="AS289">
        <f>[1]Tables!Q$12</f>
        <v>1.0999999999999999E-2</v>
      </c>
      <c r="AT289">
        <f t="shared" si="89"/>
        <v>-5.0026786670952506E-3</v>
      </c>
      <c r="AU289">
        <f t="shared" si="90"/>
        <v>0.27100000000000002</v>
      </c>
      <c r="AW289">
        <f>[1]Tables!R$12</f>
        <v>0</v>
      </c>
      <c r="AX289">
        <f>[1]Tables!S$12</f>
        <v>0</v>
      </c>
      <c r="AY289">
        <f>[1]Tables!T$12</f>
        <v>0</v>
      </c>
      <c r="AZ289">
        <f t="shared" si="91"/>
        <v>0</v>
      </c>
      <c r="BA289">
        <f t="shared" si="92"/>
        <v>0</v>
      </c>
    </row>
    <row r="290" spans="1:53" x14ac:dyDescent="0.2">
      <c r="A290" s="80">
        <v>45231</v>
      </c>
      <c r="B290" s="81">
        <f>+[1]Listen!C286</f>
        <v>0</v>
      </c>
      <c r="C290" s="85"/>
      <c r="D290">
        <f t="shared" si="81"/>
        <v>0.60500000000000009</v>
      </c>
      <c r="E290">
        <f>+[1]TETCO_TRANSCO!E290</f>
        <v>0.55500000000000005</v>
      </c>
      <c r="F290">
        <f>+[1]TETCO_TRANSCO!F290</f>
        <v>0.05</v>
      </c>
      <c r="G290">
        <f t="shared" si="82"/>
        <v>0.69500000000000006</v>
      </c>
      <c r="H290">
        <f t="shared" si="83"/>
        <v>0.55500000000000005</v>
      </c>
      <c r="I290">
        <f t="shared" si="96"/>
        <v>0.14000000000000001</v>
      </c>
      <c r="J290">
        <f t="shared" si="84"/>
        <v>0.60500000000000009</v>
      </c>
      <c r="K290">
        <f t="shared" si="99"/>
        <v>0.55500000000000005</v>
      </c>
      <c r="L290">
        <f t="shared" si="95"/>
        <v>0.05</v>
      </c>
      <c r="M290">
        <f t="shared" si="85"/>
        <v>0.69500000000000006</v>
      </c>
      <c r="N290">
        <f t="shared" si="93"/>
        <v>0.55500000000000005</v>
      </c>
      <c r="O290">
        <f t="shared" si="97"/>
        <v>0.14000000000000001</v>
      </c>
      <c r="P290" t="s">
        <v>39</v>
      </c>
      <c r="Q290">
        <f t="shared" si="94"/>
        <v>0.09</v>
      </c>
      <c r="AA290">
        <f>[1]Tables!E$13</f>
        <v>-7.0000000000000007E-2</v>
      </c>
      <c r="AB290">
        <f>[1]Tables!F$13</f>
        <v>6.9900000000000004E-2</v>
      </c>
      <c r="AC290">
        <f>[1]Tables!G$13</f>
        <v>0.41</v>
      </c>
      <c r="AD290">
        <f>[1]Tables!H$13</f>
        <v>0.185</v>
      </c>
      <c r="AE290">
        <f>[1]Tables!I$13</f>
        <v>1.0999999999999999E-2</v>
      </c>
      <c r="AF290">
        <f t="shared" si="98"/>
        <v>-5.2607246532630908E-3</v>
      </c>
      <c r="AG290">
        <f t="shared" si="86"/>
        <v>0.60599999999999998</v>
      </c>
      <c r="AI290">
        <f>[1]Tables!J$13</f>
        <v>1.2800000000000001E-2</v>
      </c>
      <c r="AJ290">
        <f>[1]Tables!K$13</f>
        <v>0.18479999999999999</v>
      </c>
      <c r="AK290">
        <f>[1]Tables!L$13</f>
        <v>0</v>
      </c>
      <c r="AL290">
        <f t="shared" si="87"/>
        <v>6.4829821717990455E-4</v>
      </c>
      <c r="AM290">
        <f t="shared" si="88"/>
        <v>0.18479999999999999</v>
      </c>
      <c r="AO290">
        <f>[1]Tables!M$13</f>
        <v>-0.05</v>
      </c>
      <c r="AP290">
        <f>[1]Tables!N$13</f>
        <v>7.8200000000000006E-2</v>
      </c>
      <c r="AQ290">
        <f>[1]Tables!O$13</f>
        <v>0.51</v>
      </c>
      <c r="AR290">
        <f>[1]Tables!P$13</f>
        <v>0.22</v>
      </c>
      <c r="AS290">
        <f>[1]Tables!Q$13</f>
        <v>1.0999999999999999E-2</v>
      </c>
      <c r="AT290">
        <f t="shared" si="89"/>
        <v>-4.2417010197439847E-3</v>
      </c>
      <c r="AU290">
        <f t="shared" si="90"/>
        <v>0.74099999999999999</v>
      </c>
      <c r="AW290">
        <f>[1]Tables!R$13</f>
        <v>8.8999999999999999E-3</v>
      </c>
      <c r="AX290">
        <f>[1]Tables!S$13</f>
        <v>0.21759999999999999</v>
      </c>
      <c r="AY290">
        <f>[1]Tables!T$13</f>
        <v>0</v>
      </c>
      <c r="AZ290">
        <f t="shared" si="91"/>
        <v>0</v>
      </c>
      <c r="BA290">
        <f t="shared" si="92"/>
        <v>0.21759999999999999</v>
      </c>
    </row>
    <row r="291" spans="1:53" x14ac:dyDescent="0.2">
      <c r="A291" s="80">
        <v>45261</v>
      </c>
      <c r="B291" s="81">
        <f>+[1]Listen!C287</f>
        <v>0</v>
      </c>
      <c r="C291" s="85"/>
      <c r="D291">
        <f t="shared" si="81"/>
        <v>0.96000000000000008</v>
      </c>
      <c r="E291">
        <f>+[1]TETCO_TRANSCO!E291</f>
        <v>0.91</v>
      </c>
      <c r="F291">
        <f>+[1]TETCO_TRANSCO!F291</f>
        <v>0.05</v>
      </c>
      <c r="G291">
        <f t="shared" si="82"/>
        <v>1.2</v>
      </c>
      <c r="H291">
        <f t="shared" si="83"/>
        <v>0.91</v>
      </c>
      <c r="I291">
        <f t="shared" si="96"/>
        <v>0.28999999999999998</v>
      </c>
      <c r="J291">
        <f t="shared" si="84"/>
        <v>0.96000000000000008</v>
      </c>
      <c r="K291">
        <f t="shared" si="99"/>
        <v>0.91</v>
      </c>
      <c r="L291">
        <f t="shared" si="95"/>
        <v>0.05</v>
      </c>
      <c r="M291">
        <f t="shared" si="85"/>
        <v>1.2</v>
      </c>
      <c r="N291">
        <f t="shared" si="93"/>
        <v>0.91</v>
      </c>
      <c r="O291">
        <f t="shared" si="97"/>
        <v>0.28999999999999998</v>
      </c>
      <c r="P291" t="s">
        <v>39</v>
      </c>
      <c r="Q291">
        <f t="shared" si="94"/>
        <v>0.24</v>
      </c>
      <c r="AA291">
        <f>[1]Tables!E$14</f>
        <v>-0.05</v>
      </c>
      <c r="AB291">
        <f>[1]Tables!F$14</f>
        <v>6.9900000000000004E-2</v>
      </c>
      <c r="AC291">
        <f>[1]Tables!G$14</f>
        <v>0.41</v>
      </c>
      <c r="AD291">
        <f>[1]Tables!H$14</f>
        <v>0.185</v>
      </c>
      <c r="AE291">
        <f>[1]Tables!I$14</f>
        <v>1.0999999999999999E-2</v>
      </c>
      <c r="AF291">
        <f t="shared" si="98"/>
        <v>-3.7576604666164914E-3</v>
      </c>
      <c r="AG291">
        <f t="shared" si="86"/>
        <v>0.60599999999999998</v>
      </c>
      <c r="AI291">
        <f>[1]Tables!J$14</f>
        <v>1.2800000000000001E-2</v>
      </c>
      <c r="AJ291">
        <f>[1]Tables!K$14</f>
        <v>0.18479999999999999</v>
      </c>
      <c r="AK291">
        <f>[1]Tables!L$14</f>
        <v>0</v>
      </c>
      <c r="AL291">
        <f t="shared" si="87"/>
        <v>6.4829821717990455E-4</v>
      </c>
      <c r="AM291">
        <f t="shared" si="88"/>
        <v>0.18479999999999999</v>
      </c>
      <c r="AO291">
        <f>[1]Tables!M$14</f>
        <v>-0.05</v>
      </c>
      <c r="AP291">
        <f>[1]Tables!N$14</f>
        <v>7.8200000000000006E-2</v>
      </c>
      <c r="AQ291">
        <f>[1]Tables!O$14</f>
        <v>0.51</v>
      </c>
      <c r="AR291">
        <f>[1]Tables!P$14</f>
        <v>0.22</v>
      </c>
      <c r="AS291">
        <f>[1]Tables!Q$14</f>
        <v>1.0999999999999999E-2</v>
      </c>
      <c r="AT291">
        <f t="shared" si="89"/>
        <v>-4.2417010197439847E-3</v>
      </c>
      <c r="AU291">
        <f t="shared" si="90"/>
        <v>0.74099999999999999</v>
      </c>
      <c r="AW291">
        <f>[1]Tables!R$14</f>
        <v>8.8999999999999999E-3</v>
      </c>
      <c r="AX291">
        <f>[1]Tables!S$14</f>
        <v>0.21759999999999999</v>
      </c>
      <c r="AY291">
        <f>[1]Tables!T$14</f>
        <v>0</v>
      </c>
      <c r="AZ291">
        <f t="shared" si="91"/>
        <v>0</v>
      </c>
      <c r="BA291">
        <f t="shared" si="92"/>
        <v>0.21759999999999999</v>
      </c>
    </row>
    <row r="292" spans="1:53" x14ac:dyDescent="0.2">
      <c r="A292" s="80">
        <v>45292</v>
      </c>
      <c r="B292" s="81">
        <f>+[1]Listen!C288</f>
        <v>0</v>
      </c>
      <c r="C292" s="85"/>
      <c r="D292">
        <f t="shared" si="81"/>
        <v>1.2649999999999999</v>
      </c>
      <c r="E292">
        <f>+[1]TETCO_TRANSCO!E292</f>
        <v>1.2149999999999999</v>
      </c>
      <c r="F292">
        <f>+[1]TETCO_TRANSCO!F292</f>
        <v>0.05</v>
      </c>
      <c r="G292">
        <f t="shared" si="82"/>
        <v>1.5349999999999999</v>
      </c>
      <c r="H292">
        <f t="shared" si="83"/>
        <v>1.2149999999999999</v>
      </c>
      <c r="I292">
        <f t="shared" si="96"/>
        <v>0.32</v>
      </c>
      <c r="J292">
        <f t="shared" si="84"/>
        <v>1.2649999999999999</v>
      </c>
      <c r="K292">
        <f t="shared" si="99"/>
        <v>1.2149999999999999</v>
      </c>
      <c r="L292">
        <f t="shared" si="95"/>
        <v>0.05</v>
      </c>
      <c r="M292">
        <f t="shared" si="85"/>
        <v>1.5349999999999999</v>
      </c>
      <c r="N292">
        <f t="shared" si="93"/>
        <v>1.2149999999999999</v>
      </c>
      <c r="O292">
        <f t="shared" si="97"/>
        <v>0.32</v>
      </c>
      <c r="P292" t="s">
        <v>39</v>
      </c>
      <c r="Q292">
        <f t="shared" si="94"/>
        <v>0.27</v>
      </c>
      <c r="AA292">
        <f>[1]Tables!E$3</f>
        <v>-0.05</v>
      </c>
      <c r="AB292">
        <f>[1]Tables!F$3</f>
        <v>6.9900000000000004E-2</v>
      </c>
      <c r="AC292">
        <f>[1]Tables!G$3</f>
        <v>0.41</v>
      </c>
      <c r="AD292">
        <f>[1]Tables!H$3</f>
        <v>0.185</v>
      </c>
      <c r="AE292">
        <f>[1]Tables!I$3</f>
        <v>1.0999999999999999E-2</v>
      </c>
      <c r="AF292">
        <f t="shared" si="98"/>
        <v>-3.7576604666164914E-3</v>
      </c>
      <c r="AG292">
        <f t="shared" si="86"/>
        <v>0.60599999999999998</v>
      </c>
      <c r="AI292">
        <f>[1]Tables!J$3</f>
        <v>1.2800000000000001E-2</v>
      </c>
      <c r="AJ292">
        <f>[1]Tables!K$3</f>
        <v>0.18479999999999999</v>
      </c>
      <c r="AK292">
        <f>[1]Tables!L$3</f>
        <v>0</v>
      </c>
      <c r="AL292">
        <f t="shared" si="87"/>
        <v>6.4829821717990455E-4</v>
      </c>
      <c r="AM292">
        <f t="shared" si="88"/>
        <v>0.18479999999999999</v>
      </c>
      <c r="AO292">
        <f>[1]Tables!M$3</f>
        <v>-0.05</v>
      </c>
      <c r="AP292">
        <f>[1]Tables!N$3</f>
        <v>7.8200000000000006E-2</v>
      </c>
      <c r="AQ292">
        <f>[1]Tables!O$3</f>
        <v>0.51</v>
      </c>
      <c r="AR292">
        <f>[1]Tables!P$3</f>
        <v>0.22</v>
      </c>
      <c r="AS292">
        <f>[1]Tables!Q$3</f>
        <v>1.0999999999999999E-2</v>
      </c>
      <c r="AT292">
        <f t="shared" si="89"/>
        <v>-4.2417010197439847E-3</v>
      </c>
      <c r="AU292">
        <f t="shared" si="90"/>
        <v>0.74099999999999999</v>
      </c>
      <c r="AW292">
        <f>[1]Tables!R$3</f>
        <v>8.8999999999999999E-3</v>
      </c>
      <c r="AX292">
        <f>[1]Tables!S$3</f>
        <v>0.21759999999999999</v>
      </c>
      <c r="AY292">
        <f>[1]Tables!T$3</f>
        <v>0</v>
      </c>
      <c r="AZ292">
        <f t="shared" si="91"/>
        <v>0</v>
      </c>
      <c r="BA292">
        <f t="shared" si="92"/>
        <v>0.21759999999999999</v>
      </c>
    </row>
    <row r="293" spans="1:53" x14ac:dyDescent="0.2">
      <c r="A293" s="80">
        <v>45323</v>
      </c>
      <c r="B293" s="81">
        <f>+[1]Listen!C289</f>
        <v>0</v>
      </c>
      <c r="C293" s="85"/>
      <c r="D293">
        <f t="shared" si="81"/>
        <v>1.2649999999999999</v>
      </c>
      <c r="E293">
        <f>+[1]TETCO_TRANSCO!E293</f>
        <v>1.2149999999999999</v>
      </c>
      <c r="F293">
        <f>+[1]TETCO_TRANSCO!F293</f>
        <v>0.05</v>
      </c>
      <c r="G293">
        <f t="shared" si="82"/>
        <v>1.5349999999999999</v>
      </c>
      <c r="H293">
        <f t="shared" si="83"/>
        <v>1.2149999999999999</v>
      </c>
      <c r="I293">
        <f t="shared" si="96"/>
        <v>0.32</v>
      </c>
      <c r="J293">
        <f t="shared" si="84"/>
        <v>1.2649999999999999</v>
      </c>
      <c r="K293">
        <f t="shared" si="99"/>
        <v>1.2149999999999999</v>
      </c>
      <c r="L293">
        <f t="shared" si="95"/>
        <v>0.05</v>
      </c>
      <c r="M293">
        <f t="shared" si="85"/>
        <v>1.5349999999999999</v>
      </c>
      <c r="N293">
        <f t="shared" si="93"/>
        <v>1.2149999999999999</v>
      </c>
      <c r="O293">
        <f t="shared" si="97"/>
        <v>0.32</v>
      </c>
      <c r="P293" t="s">
        <v>39</v>
      </c>
      <c r="Q293">
        <f t="shared" si="94"/>
        <v>0.27</v>
      </c>
      <c r="AA293">
        <f>[1]Tables!E$4</f>
        <v>-0.05</v>
      </c>
      <c r="AB293">
        <f>[1]Tables!F$4</f>
        <v>6.9900000000000004E-2</v>
      </c>
      <c r="AC293">
        <f>[1]Tables!G$4</f>
        <v>0.41</v>
      </c>
      <c r="AD293">
        <f>[1]Tables!H$4</f>
        <v>0.185</v>
      </c>
      <c r="AE293">
        <f>[1]Tables!I$4</f>
        <v>1.0999999999999999E-2</v>
      </c>
      <c r="AF293">
        <f t="shared" si="98"/>
        <v>-3.7576604666164914E-3</v>
      </c>
      <c r="AG293">
        <f t="shared" si="86"/>
        <v>0.60599999999999998</v>
      </c>
      <c r="AI293">
        <f>[1]Tables!J$4</f>
        <v>1.2800000000000001E-2</v>
      </c>
      <c r="AJ293">
        <f>[1]Tables!K$4</f>
        <v>0.18479999999999999</v>
      </c>
      <c r="AK293">
        <f>[1]Tables!L$4</f>
        <v>0</v>
      </c>
      <c r="AL293">
        <f t="shared" si="87"/>
        <v>6.4829821717990455E-4</v>
      </c>
      <c r="AM293">
        <f t="shared" si="88"/>
        <v>0.18479999999999999</v>
      </c>
      <c r="AO293">
        <f>[1]Tables!M$4</f>
        <v>-0.05</v>
      </c>
      <c r="AP293">
        <f>[1]Tables!N$4</f>
        <v>7.8200000000000006E-2</v>
      </c>
      <c r="AQ293">
        <f>[1]Tables!O$4</f>
        <v>0.51</v>
      </c>
      <c r="AR293">
        <f>[1]Tables!P$4</f>
        <v>0.22</v>
      </c>
      <c r="AS293">
        <f>[1]Tables!Q$4</f>
        <v>1.0999999999999999E-2</v>
      </c>
      <c r="AT293">
        <f t="shared" si="89"/>
        <v>-4.2417010197439847E-3</v>
      </c>
      <c r="AU293">
        <f t="shared" si="90"/>
        <v>0.74099999999999999</v>
      </c>
      <c r="AW293">
        <f>[1]Tables!R$4</f>
        <v>8.8999999999999999E-3</v>
      </c>
      <c r="AX293">
        <f>[1]Tables!S$4</f>
        <v>0.21759999999999999</v>
      </c>
      <c r="AY293">
        <f>[1]Tables!T$4</f>
        <v>0</v>
      </c>
      <c r="AZ293">
        <f t="shared" si="91"/>
        <v>0</v>
      </c>
      <c r="BA293">
        <f t="shared" si="92"/>
        <v>0.21759999999999999</v>
      </c>
    </row>
    <row r="294" spans="1:53" x14ac:dyDescent="0.2">
      <c r="A294" s="80">
        <v>45352</v>
      </c>
      <c r="B294" s="81">
        <f>+[1]Listen!C290</f>
        <v>0</v>
      </c>
      <c r="C294" s="85"/>
      <c r="D294">
        <f t="shared" si="81"/>
        <v>0.70500000000000007</v>
      </c>
      <c r="E294">
        <f>+[1]TETCO_TRANSCO!E294</f>
        <v>0.65500000000000003</v>
      </c>
      <c r="F294">
        <f>+[1]TETCO_TRANSCO!F294</f>
        <v>0.05</v>
      </c>
      <c r="G294">
        <f t="shared" si="82"/>
        <v>0.80500000000000005</v>
      </c>
      <c r="H294">
        <f t="shared" si="83"/>
        <v>0.65500000000000003</v>
      </c>
      <c r="I294">
        <f t="shared" si="96"/>
        <v>0.15000000000000002</v>
      </c>
      <c r="J294">
        <f t="shared" si="84"/>
        <v>0.70500000000000007</v>
      </c>
      <c r="K294">
        <f t="shared" si="99"/>
        <v>0.65500000000000003</v>
      </c>
      <c r="L294">
        <f t="shared" si="95"/>
        <v>0.05</v>
      </c>
      <c r="M294">
        <f t="shared" si="85"/>
        <v>0.80500000000000005</v>
      </c>
      <c r="N294">
        <f t="shared" si="93"/>
        <v>0.65500000000000003</v>
      </c>
      <c r="O294">
        <f t="shared" si="97"/>
        <v>0.15000000000000002</v>
      </c>
      <c r="P294" t="s">
        <v>39</v>
      </c>
      <c r="Q294">
        <f t="shared" si="94"/>
        <v>0.1</v>
      </c>
      <c r="AA294">
        <f>[1]Tables!E$5</f>
        <v>-0.05</v>
      </c>
      <c r="AB294">
        <f>[1]Tables!F$5</f>
        <v>6.9900000000000004E-2</v>
      </c>
      <c r="AC294">
        <f>[1]Tables!G$5</f>
        <v>0.41</v>
      </c>
      <c r="AD294">
        <f>[1]Tables!H$5</f>
        <v>0.185</v>
      </c>
      <c r="AE294">
        <f>[1]Tables!I$5</f>
        <v>1.0999999999999999E-2</v>
      </c>
      <c r="AF294">
        <f t="shared" si="98"/>
        <v>-3.7576604666164914E-3</v>
      </c>
      <c r="AG294">
        <f t="shared" si="86"/>
        <v>0.60599999999999998</v>
      </c>
      <c r="AI294">
        <f>[1]Tables!J$5</f>
        <v>1.2800000000000001E-2</v>
      </c>
      <c r="AJ294">
        <f>[1]Tables!K$5</f>
        <v>0.18479999999999999</v>
      </c>
      <c r="AK294">
        <f>[1]Tables!L$5</f>
        <v>0</v>
      </c>
      <c r="AL294">
        <f t="shared" si="87"/>
        <v>6.4829821717990455E-4</v>
      </c>
      <c r="AM294">
        <f t="shared" si="88"/>
        <v>0.18479999999999999</v>
      </c>
      <c r="AO294">
        <f>[1]Tables!M$5</f>
        <v>-0.05</v>
      </c>
      <c r="AP294">
        <f>[1]Tables!N$5</f>
        <v>7.8200000000000006E-2</v>
      </c>
      <c r="AQ294">
        <f>[1]Tables!O$5</f>
        <v>0.51</v>
      </c>
      <c r="AR294">
        <f>[1]Tables!P$5</f>
        <v>0.22</v>
      </c>
      <c r="AS294">
        <f>[1]Tables!Q$5</f>
        <v>1.0999999999999999E-2</v>
      </c>
      <c r="AT294">
        <f t="shared" si="89"/>
        <v>-4.2417010197439847E-3</v>
      </c>
      <c r="AU294">
        <f t="shared" si="90"/>
        <v>0.74099999999999999</v>
      </c>
      <c r="AW294">
        <f>[1]Tables!R$5</f>
        <v>8.8999999999999999E-3</v>
      </c>
      <c r="AX294">
        <f>[1]Tables!S$5</f>
        <v>0.21759999999999999</v>
      </c>
      <c r="AY294">
        <f>[1]Tables!T$5</f>
        <v>0</v>
      </c>
      <c r="AZ294">
        <f t="shared" si="91"/>
        <v>0</v>
      </c>
      <c r="BA294">
        <f t="shared" si="92"/>
        <v>0.21759999999999999</v>
      </c>
    </row>
    <row r="295" spans="1:53" x14ac:dyDescent="0.2">
      <c r="A295" s="80">
        <v>45383</v>
      </c>
      <c r="B295" s="81">
        <f>+[1]Listen!C291</f>
        <v>0</v>
      </c>
      <c r="C295" s="85"/>
      <c r="D295">
        <f t="shared" si="81"/>
        <v>0.45500000000000002</v>
      </c>
      <c r="E295">
        <f>+[1]TETCO_TRANSCO!E295</f>
        <v>0.435</v>
      </c>
      <c r="F295">
        <f>+[1]TETCO_TRANSCO!F295</f>
        <v>0.02</v>
      </c>
      <c r="G295">
        <f t="shared" si="82"/>
        <v>0.48499999999999999</v>
      </c>
      <c r="H295">
        <f t="shared" si="83"/>
        <v>0.435</v>
      </c>
      <c r="I295">
        <f t="shared" si="96"/>
        <v>0.05</v>
      </c>
      <c r="J295">
        <f t="shared" si="84"/>
        <v>0.45500000000000002</v>
      </c>
      <c r="K295">
        <f t="shared" si="99"/>
        <v>0.435</v>
      </c>
      <c r="L295">
        <f t="shared" si="95"/>
        <v>0.02</v>
      </c>
      <c r="M295">
        <f t="shared" si="85"/>
        <v>0.48499999999999999</v>
      </c>
      <c r="N295">
        <f t="shared" si="93"/>
        <v>0.435</v>
      </c>
      <c r="O295">
        <f t="shared" si="97"/>
        <v>0.05</v>
      </c>
      <c r="P295" t="s">
        <v>39</v>
      </c>
      <c r="Q295">
        <f t="shared" si="94"/>
        <v>0.03</v>
      </c>
      <c r="AA295">
        <f>[1]Tables!E$6</f>
        <v>-7.0000000000000007E-2</v>
      </c>
      <c r="AB295">
        <f>[1]Tables!F$6</f>
        <v>5.9700000000000003E-2</v>
      </c>
      <c r="AC295">
        <f>[1]Tables!G$6</f>
        <v>0.04</v>
      </c>
      <c r="AD295">
        <f>[1]Tables!H$6</f>
        <v>0.185</v>
      </c>
      <c r="AE295">
        <f>[1]Tables!I$6</f>
        <v>1.0999999999999999E-2</v>
      </c>
      <c r="AF295">
        <f t="shared" si="98"/>
        <v>-4.4443262788471799E-3</v>
      </c>
      <c r="AG295">
        <f t="shared" si="86"/>
        <v>0.23600000000000002</v>
      </c>
      <c r="AI295">
        <f>[1]Tables!J$6</f>
        <v>0</v>
      </c>
      <c r="AJ295">
        <f>[1]Tables!K$6</f>
        <v>0</v>
      </c>
      <c r="AK295">
        <f>[1]Tables!L$6</f>
        <v>0</v>
      </c>
      <c r="AL295">
        <f t="shared" si="87"/>
        <v>0</v>
      </c>
      <c r="AM295">
        <f t="shared" si="88"/>
        <v>0</v>
      </c>
      <c r="AO295">
        <f>[1]Tables!M$6</f>
        <v>-7.0000000000000007E-2</v>
      </c>
      <c r="AP295">
        <f>[1]Tables!N$6</f>
        <v>6.6699999999999995E-2</v>
      </c>
      <c r="AQ295">
        <f>[1]Tables!O$6</f>
        <v>0.04</v>
      </c>
      <c r="AR295">
        <f>[1]Tables!P$6</f>
        <v>0.22</v>
      </c>
      <c r="AS295">
        <f>[1]Tables!Q$6</f>
        <v>1.0999999999999999E-2</v>
      </c>
      <c r="AT295">
        <f t="shared" si="89"/>
        <v>-5.0026786670952506E-3</v>
      </c>
      <c r="AU295">
        <f t="shared" si="90"/>
        <v>0.27100000000000002</v>
      </c>
      <c r="AW295">
        <f>[1]Tables!R$6</f>
        <v>0</v>
      </c>
      <c r="AX295">
        <f>[1]Tables!S$6</f>
        <v>0</v>
      </c>
      <c r="AY295">
        <f>[1]Tables!T$6</f>
        <v>0</v>
      </c>
      <c r="AZ295">
        <f t="shared" si="91"/>
        <v>0</v>
      </c>
      <c r="BA295">
        <f t="shared" si="92"/>
        <v>0</v>
      </c>
    </row>
    <row r="296" spans="1:53" x14ac:dyDescent="0.2">
      <c r="A296" s="80">
        <v>45413</v>
      </c>
      <c r="B296" s="81">
        <f>+[1]Listen!C292</f>
        <v>0</v>
      </c>
      <c r="C296" s="85"/>
      <c r="D296">
        <f t="shared" si="81"/>
        <v>0.40500000000000003</v>
      </c>
      <c r="E296">
        <f>+[1]TETCO_TRANSCO!E296</f>
        <v>0.38500000000000001</v>
      </c>
      <c r="F296">
        <f>+[1]TETCO_TRANSCO!F296</f>
        <v>0.02</v>
      </c>
      <c r="G296">
        <f t="shared" si="82"/>
        <v>0.435</v>
      </c>
      <c r="H296">
        <f t="shared" si="83"/>
        <v>0.38500000000000001</v>
      </c>
      <c r="I296">
        <f t="shared" si="96"/>
        <v>0.05</v>
      </c>
      <c r="J296">
        <f t="shared" si="84"/>
        <v>0.40500000000000003</v>
      </c>
      <c r="K296">
        <f t="shared" si="99"/>
        <v>0.38500000000000001</v>
      </c>
      <c r="L296">
        <f t="shared" si="95"/>
        <v>0.02</v>
      </c>
      <c r="M296">
        <f t="shared" si="85"/>
        <v>0.435</v>
      </c>
      <c r="N296">
        <f t="shared" si="93"/>
        <v>0.38500000000000001</v>
      </c>
      <c r="O296">
        <f t="shared" si="97"/>
        <v>0.05</v>
      </c>
      <c r="P296" t="s">
        <v>39</v>
      </c>
      <c r="Q296">
        <f t="shared" si="94"/>
        <v>0.03</v>
      </c>
      <c r="AA296">
        <f>[1]Tables!E$7</f>
        <v>-7.0000000000000007E-2</v>
      </c>
      <c r="AB296">
        <f>[1]Tables!F$7</f>
        <v>5.9700000000000003E-2</v>
      </c>
      <c r="AC296">
        <f>[1]Tables!G$7</f>
        <v>0.02</v>
      </c>
      <c r="AD296">
        <f>[1]Tables!H$7</f>
        <v>0.185</v>
      </c>
      <c r="AE296">
        <f>[1]Tables!I$7</f>
        <v>1.0999999999999999E-2</v>
      </c>
      <c r="AF296">
        <f t="shared" si="98"/>
        <v>-4.4443262788471799E-3</v>
      </c>
      <c r="AG296">
        <f t="shared" si="86"/>
        <v>0.216</v>
      </c>
      <c r="AI296">
        <f>[1]Tables!J$7</f>
        <v>0</v>
      </c>
      <c r="AJ296">
        <f>[1]Tables!K$7</f>
        <v>0</v>
      </c>
      <c r="AK296">
        <f>[1]Tables!L$7</f>
        <v>0</v>
      </c>
      <c r="AL296">
        <f t="shared" si="87"/>
        <v>0</v>
      </c>
      <c r="AM296">
        <f t="shared" si="88"/>
        <v>0</v>
      </c>
      <c r="AO296">
        <f>[1]Tables!M$7</f>
        <v>-7.0000000000000007E-2</v>
      </c>
      <c r="AP296">
        <f>[1]Tables!N$7</f>
        <v>6.6699999999999995E-2</v>
      </c>
      <c r="AQ296">
        <f>[1]Tables!O$7</f>
        <v>0.02</v>
      </c>
      <c r="AR296">
        <f>[1]Tables!P$7</f>
        <v>0.22</v>
      </c>
      <c r="AS296">
        <f>[1]Tables!Q$7</f>
        <v>1.0999999999999999E-2</v>
      </c>
      <c r="AT296">
        <f t="shared" si="89"/>
        <v>-5.0026786670952506E-3</v>
      </c>
      <c r="AU296">
        <f t="shared" si="90"/>
        <v>0.251</v>
      </c>
      <c r="AW296">
        <f>[1]Tables!R$7</f>
        <v>0</v>
      </c>
      <c r="AX296">
        <f>[1]Tables!S$7</f>
        <v>0</v>
      </c>
      <c r="AY296">
        <f>[1]Tables!T$7</f>
        <v>0</v>
      </c>
      <c r="AZ296">
        <f t="shared" si="91"/>
        <v>0</v>
      </c>
      <c r="BA296">
        <f t="shared" si="92"/>
        <v>0</v>
      </c>
    </row>
    <row r="297" spans="1:53" x14ac:dyDescent="0.2">
      <c r="A297" s="80">
        <v>45444</v>
      </c>
      <c r="B297" s="81">
        <f>+[1]Listen!C293</f>
        <v>0</v>
      </c>
      <c r="C297" s="85"/>
      <c r="D297">
        <f t="shared" si="81"/>
        <v>0.40500000000000003</v>
      </c>
      <c r="E297">
        <f>+[1]TETCO_TRANSCO!E297</f>
        <v>0.38500000000000001</v>
      </c>
      <c r="F297">
        <f>+[1]TETCO_TRANSCO!F297</f>
        <v>0.02</v>
      </c>
      <c r="G297">
        <f t="shared" si="82"/>
        <v>0.44500000000000001</v>
      </c>
      <c r="H297">
        <f t="shared" si="83"/>
        <v>0.38500000000000001</v>
      </c>
      <c r="I297">
        <f t="shared" si="96"/>
        <v>0.06</v>
      </c>
      <c r="J297">
        <f t="shared" si="84"/>
        <v>0.40500000000000003</v>
      </c>
      <c r="K297">
        <f t="shared" si="99"/>
        <v>0.38500000000000001</v>
      </c>
      <c r="L297">
        <f t="shared" si="95"/>
        <v>0.02</v>
      </c>
      <c r="M297">
        <f t="shared" si="85"/>
        <v>0.44500000000000001</v>
      </c>
      <c r="N297">
        <f t="shared" si="93"/>
        <v>0.38500000000000001</v>
      </c>
      <c r="O297">
        <f t="shared" si="97"/>
        <v>0.06</v>
      </c>
      <c r="P297" t="s">
        <v>39</v>
      </c>
      <c r="Q297">
        <f t="shared" si="94"/>
        <v>0.04</v>
      </c>
      <c r="AA297">
        <f>[1]Tables!E$8</f>
        <v>-7.0000000000000007E-2</v>
      </c>
      <c r="AB297">
        <f>[1]Tables!F$8</f>
        <v>5.9700000000000003E-2</v>
      </c>
      <c r="AC297">
        <f>[1]Tables!G$8</f>
        <v>0.02</v>
      </c>
      <c r="AD297">
        <f>[1]Tables!H$8</f>
        <v>0.185</v>
      </c>
      <c r="AE297">
        <f>[1]Tables!I$8</f>
        <v>1.0999999999999999E-2</v>
      </c>
      <c r="AF297">
        <f t="shared" si="98"/>
        <v>-4.4443262788471799E-3</v>
      </c>
      <c r="AG297">
        <f t="shared" si="86"/>
        <v>0.216</v>
      </c>
      <c r="AI297">
        <f>[1]Tables!J$8</f>
        <v>0</v>
      </c>
      <c r="AJ297">
        <f>[1]Tables!K$8</f>
        <v>0</v>
      </c>
      <c r="AK297">
        <f>[1]Tables!L$8</f>
        <v>0</v>
      </c>
      <c r="AL297">
        <f t="shared" si="87"/>
        <v>0</v>
      </c>
      <c r="AM297">
        <f t="shared" si="88"/>
        <v>0</v>
      </c>
      <c r="AO297">
        <f>[1]Tables!M$8</f>
        <v>-7.0000000000000007E-2</v>
      </c>
      <c r="AP297">
        <f>[1]Tables!N$8</f>
        <v>6.6699999999999995E-2</v>
      </c>
      <c r="AQ297">
        <f>[1]Tables!O$8</f>
        <v>0.02</v>
      </c>
      <c r="AR297">
        <f>[1]Tables!P$8</f>
        <v>0.22</v>
      </c>
      <c r="AS297">
        <f>[1]Tables!Q$8</f>
        <v>1.0999999999999999E-2</v>
      </c>
      <c r="AT297">
        <f t="shared" si="89"/>
        <v>-5.0026786670952506E-3</v>
      </c>
      <c r="AU297">
        <f t="shared" si="90"/>
        <v>0.251</v>
      </c>
      <c r="AW297">
        <f>[1]Tables!R$8</f>
        <v>0</v>
      </c>
      <c r="AX297">
        <f>[1]Tables!S$8</f>
        <v>0</v>
      </c>
      <c r="AY297">
        <f>[1]Tables!T$8</f>
        <v>0</v>
      </c>
      <c r="AZ297">
        <f t="shared" si="91"/>
        <v>0</v>
      </c>
      <c r="BA297">
        <f t="shared" si="92"/>
        <v>0</v>
      </c>
    </row>
    <row r="298" spans="1:53" x14ac:dyDescent="0.2">
      <c r="A298" s="80">
        <v>45474</v>
      </c>
      <c r="B298" s="81">
        <f>+[1]Listen!C294</f>
        <v>0</v>
      </c>
      <c r="C298" s="85"/>
      <c r="D298">
        <f t="shared" si="81"/>
        <v>0.41750000000000004</v>
      </c>
      <c r="E298">
        <f>+[1]TETCO_TRANSCO!E298</f>
        <v>0.39750000000000002</v>
      </c>
      <c r="F298">
        <f>+[1]TETCO_TRANSCO!F298</f>
        <v>0.02</v>
      </c>
      <c r="G298">
        <f t="shared" si="82"/>
        <v>0.46750000000000003</v>
      </c>
      <c r="H298">
        <f t="shared" si="83"/>
        <v>0.39750000000000002</v>
      </c>
      <c r="I298">
        <f t="shared" si="96"/>
        <v>7.0000000000000007E-2</v>
      </c>
      <c r="J298">
        <f t="shared" si="84"/>
        <v>0.41750000000000004</v>
      </c>
      <c r="K298">
        <f t="shared" si="99"/>
        <v>0.39750000000000002</v>
      </c>
      <c r="L298">
        <f t="shared" si="95"/>
        <v>0.02</v>
      </c>
      <c r="M298">
        <f t="shared" si="85"/>
        <v>0.46750000000000003</v>
      </c>
      <c r="N298">
        <f t="shared" si="93"/>
        <v>0.39750000000000002</v>
      </c>
      <c r="O298">
        <f t="shared" si="97"/>
        <v>7.0000000000000007E-2</v>
      </c>
      <c r="P298" t="s">
        <v>39</v>
      </c>
      <c r="Q298">
        <f t="shared" si="94"/>
        <v>0.05</v>
      </c>
      <c r="AA298">
        <f>[1]Tables!E$9</f>
        <v>-7.0000000000000007E-2</v>
      </c>
      <c r="AB298">
        <f>[1]Tables!F$9</f>
        <v>5.9700000000000003E-2</v>
      </c>
      <c r="AC298">
        <f>[1]Tables!G$9</f>
        <v>0.02</v>
      </c>
      <c r="AD298">
        <f>[1]Tables!H$9</f>
        <v>0.185</v>
      </c>
      <c r="AE298">
        <f>[1]Tables!I$9</f>
        <v>1.0999999999999999E-2</v>
      </c>
      <c r="AF298">
        <f t="shared" si="98"/>
        <v>-4.4443262788471799E-3</v>
      </c>
      <c r="AG298">
        <f t="shared" si="86"/>
        <v>0.216</v>
      </c>
      <c r="AI298">
        <f>[1]Tables!J$9</f>
        <v>0</v>
      </c>
      <c r="AJ298">
        <f>[1]Tables!K$9</f>
        <v>0</v>
      </c>
      <c r="AK298">
        <f>[1]Tables!L$9</f>
        <v>0</v>
      </c>
      <c r="AL298">
        <f t="shared" si="87"/>
        <v>0</v>
      </c>
      <c r="AM298">
        <f t="shared" si="88"/>
        <v>0</v>
      </c>
      <c r="AO298">
        <f>[1]Tables!M$9</f>
        <v>-7.0000000000000007E-2</v>
      </c>
      <c r="AP298">
        <f>[1]Tables!N$9</f>
        <v>6.6699999999999995E-2</v>
      </c>
      <c r="AQ298">
        <f>[1]Tables!O$9</f>
        <v>0.02</v>
      </c>
      <c r="AR298">
        <f>[1]Tables!P$9</f>
        <v>0.22</v>
      </c>
      <c r="AS298">
        <f>[1]Tables!Q$9</f>
        <v>1.0999999999999999E-2</v>
      </c>
      <c r="AT298">
        <f t="shared" si="89"/>
        <v>-5.0026786670952506E-3</v>
      </c>
      <c r="AU298">
        <f t="shared" si="90"/>
        <v>0.251</v>
      </c>
      <c r="AW298">
        <f>[1]Tables!R$9</f>
        <v>0</v>
      </c>
      <c r="AX298">
        <f>[1]Tables!S$9</f>
        <v>0</v>
      </c>
      <c r="AY298">
        <f>[1]Tables!T$9</f>
        <v>0</v>
      </c>
      <c r="AZ298">
        <f t="shared" si="91"/>
        <v>0</v>
      </c>
      <c r="BA298">
        <f t="shared" si="92"/>
        <v>0</v>
      </c>
    </row>
    <row r="299" spans="1:53" x14ac:dyDescent="0.2">
      <c r="A299" s="80">
        <v>45505</v>
      </c>
      <c r="B299" s="81">
        <f>+[1]Listen!C295</f>
        <v>0</v>
      </c>
      <c r="C299" s="85"/>
      <c r="D299">
        <f t="shared" si="81"/>
        <v>0.42000000000000004</v>
      </c>
      <c r="E299">
        <f>+[1]TETCO_TRANSCO!E299</f>
        <v>0.4</v>
      </c>
      <c r="F299">
        <f>+[1]TETCO_TRANSCO!F299</f>
        <v>0.02</v>
      </c>
      <c r="G299">
        <f t="shared" si="82"/>
        <v>0.47000000000000003</v>
      </c>
      <c r="H299">
        <f t="shared" si="83"/>
        <v>0.4</v>
      </c>
      <c r="I299">
        <f t="shared" si="96"/>
        <v>7.0000000000000007E-2</v>
      </c>
      <c r="J299">
        <f t="shared" si="84"/>
        <v>0.42000000000000004</v>
      </c>
      <c r="K299">
        <f t="shared" si="99"/>
        <v>0.4</v>
      </c>
      <c r="L299">
        <f t="shared" si="95"/>
        <v>0.02</v>
      </c>
      <c r="M299">
        <f t="shared" si="85"/>
        <v>0.47000000000000003</v>
      </c>
      <c r="N299">
        <f t="shared" si="93"/>
        <v>0.4</v>
      </c>
      <c r="O299">
        <f t="shared" si="97"/>
        <v>7.0000000000000007E-2</v>
      </c>
      <c r="P299" t="s">
        <v>39</v>
      </c>
      <c r="Q299">
        <f t="shared" si="94"/>
        <v>0.05</v>
      </c>
      <c r="AA299">
        <f>[1]Tables!E$10</f>
        <v>-7.0000000000000007E-2</v>
      </c>
      <c r="AB299">
        <f>[1]Tables!F$10</f>
        <v>5.9700000000000003E-2</v>
      </c>
      <c r="AC299">
        <f>[1]Tables!G$10</f>
        <v>0.02</v>
      </c>
      <c r="AD299">
        <f>[1]Tables!H$10</f>
        <v>0.185</v>
      </c>
      <c r="AE299">
        <f>[1]Tables!I$10</f>
        <v>1.0999999999999999E-2</v>
      </c>
      <c r="AF299">
        <f t="shared" si="98"/>
        <v>-4.4443262788471799E-3</v>
      </c>
      <c r="AG299">
        <f t="shared" si="86"/>
        <v>0.216</v>
      </c>
      <c r="AI299">
        <f>[1]Tables!J$10</f>
        <v>0</v>
      </c>
      <c r="AJ299">
        <f>[1]Tables!K$10</f>
        <v>0</v>
      </c>
      <c r="AK299">
        <f>[1]Tables!L$10</f>
        <v>0</v>
      </c>
      <c r="AL299">
        <f t="shared" si="87"/>
        <v>0</v>
      </c>
      <c r="AM299">
        <f t="shared" si="88"/>
        <v>0</v>
      </c>
      <c r="AO299">
        <f>[1]Tables!M$10</f>
        <v>-7.0000000000000007E-2</v>
      </c>
      <c r="AP299">
        <f>[1]Tables!N$10</f>
        <v>6.6699999999999995E-2</v>
      </c>
      <c r="AQ299">
        <f>[1]Tables!O$10</f>
        <v>0.02</v>
      </c>
      <c r="AR299">
        <f>[1]Tables!P$10</f>
        <v>0.22</v>
      </c>
      <c r="AS299">
        <f>[1]Tables!Q$10</f>
        <v>1.0999999999999999E-2</v>
      </c>
      <c r="AT299">
        <f t="shared" si="89"/>
        <v>-5.0026786670952506E-3</v>
      </c>
      <c r="AU299">
        <f t="shared" si="90"/>
        <v>0.251</v>
      </c>
      <c r="AW299">
        <f>[1]Tables!R$10</f>
        <v>0</v>
      </c>
      <c r="AX299">
        <f>[1]Tables!S$10</f>
        <v>0</v>
      </c>
      <c r="AY299">
        <f>[1]Tables!T$10</f>
        <v>0</v>
      </c>
      <c r="AZ299">
        <f t="shared" si="91"/>
        <v>0</v>
      </c>
      <c r="BA299">
        <f t="shared" si="92"/>
        <v>0</v>
      </c>
    </row>
    <row r="300" spans="1:53" x14ac:dyDescent="0.2">
      <c r="A300" s="80">
        <v>45536</v>
      </c>
      <c r="B300" s="81">
        <f>+[1]Listen!C296</f>
        <v>0</v>
      </c>
      <c r="C300" s="85"/>
      <c r="D300">
        <f t="shared" si="81"/>
        <v>0.41750000000000004</v>
      </c>
      <c r="E300">
        <f>+[1]TETCO_TRANSCO!E300</f>
        <v>0.39750000000000002</v>
      </c>
      <c r="F300">
        <f>+[1]TETCO_TRANSCO!F300</f>
        <v>0.02</v>
      </c>
      <c r="G300">
        <f t="shared" si="82"/>
        <v>0.44750000000000001</v>
      </c>
      <c r="H300">
        <f t="shared" si="83"/>
        <v>0.39750000000000002</v>
      </c>
      <c r="I300">
        <f t="shared" si="96"/>
        <v>0.05</v>
      </c>
      <c r="J300">
        <f t="shared" si="84"/>
        <v>0.41750000000000004</v>
      </c>
      <c r="K300">
        <f t="shared" si="99"/>
        <v>0.39750000000000002</v>
      </c>
      <c r="L300">
        <f t="shared" si="95"/>
        <v>0.02</v>
      </c>
      <c r="M300">
        <f t="shared" si="85"/>
        <v>0.44750000000000001</v>
      </c>
      <c r="N300">
        <f t="shared" si="93"/>
        <v>0.39750000000000002</v>
      </c>
      <c r="O300">
        <f t="shared" si="97"/>
        <v>0.05</v>
      </c>
      <c r="P300" t="s">
        <v>39</v>
      </c>
      <c r="Q300">
        <f t="shared" si="94"/>
        <v>0.03</v>
      </c>
      <c r="AA300">
        <f>[1]Tables!E$11</f>
        <v>-7.0000000000000007E-2</v>
      </c>
      <c r="AB300">
        <f>[1]Tables!F$11</f>
        <v>5.9700000000000003E-2</v>
      </c>
      <c r="AC300">
        <f>[1]Tables!G$11</f>
        <v>0.02</v>
      </c>
      <c r="AD300">
        <f>[1]Tables!H$11</f>
        <v>0.185</v>
      </c>
      <c r="AE300">
        <f>[1]Tables!I$11</f>
        <v>1.0999999999999999E-2</v>
      </c>
      <c r="AF300">
        <f t="shared" si="98"/>
        <v>-4.4443262788471799E-3</v>
      </c>
      <c r="AG300">
        <f t="shared" si="86"/>
        <v>0.216</v>
      </c>
      <c r="AI300">
        <f>[1]Tables!J$11</f>
        <v>0</v>
      </c>
      <c r="AJ300">
        <f>[1]Tables!K$11</f>
        <v>0</v>
      </c>
      <c r="AK300">
        <f>[1]Tables!L$11</f>
        <v>0</v>
      </c>
      <c r="AL300">
        <f t="shared" si="87"/>
        <v>0</v>
      </c>
      <c r="AM300">
        <f t="shared" si="88"/>
        <v>0</v>
      </c>
      <c r="AO300">
        <f>[1]Tables!M$11</f>
        <v>-7.0000000000000007E-2</v>
      </c>
      <c r="AP300">
        <f>[1]Tables!N$11</f>
        <v>6.6699999999999995E-2</v>
      </c>
      <c r="AQ300">
        <f>[1]Tables!O$11</f>
        <v>0.02</v>
      </c>
      <c r="AR300">
        <f>[1]Tables!P$11</f>
        <v>0.22</v>
      </c>
      <c r="AS300">
        <f>[1]Tables!Q$11</f>
        <v>1.0999999999999999E-2</v>
      </c>
      <c r="AT300">
        <f t="shared" si="89"/>
        <v>-5.0026786670952506E-3</v>
      </c>
      <c r="AU300">
        <f t="shared" si="90"/>
        <v>0.251</v>
      </c>
      <c r="AW300">
        <f>[1]Tables!R$11</f>
        <v>0</v>
      </c>
      <c r="AX300">
        <f>[1]Tables!S$11</f>
        <v>0</v>
      </c>
      <c r="AY300">
        <f>[1]Tables!T$11</f>
        <v>0</v>
      </c>
      <c r="AZ300">
        <f t="shared" si="91"/>
        <v>0</v>
      </c>
      <c r="BA300">
        <f t="shared" si="92"/>
        <v>0</v>
      </c>
    </row>
    <row r="301" spans="1:53" x14ac:dyDescent="0.2">
      <c r="A301" s="80">
        <v>45566</v>
      </c>
      <c r="B301" s="81">
        <f>+[1]Listen!C297</f>
        <v>0</v>
      </c>
      <c r="C301" s="85"/>
      <c r="D301">
        <f t="shared" si="81"/>
        <v>0.42000000000000004</v>
      </c>
      <c r="E301">
        <f>+[1]TETCO_TRANSCO!E301</f>
        <v>0.4</v>
      </c>
      <c r="F301">
        <f>+[1]TETCO_TRANSCO!F301</f>
        <v>0.02</v>
      </c>
      <c r="G301">
        <f t="shared" si="82"/>
        <v>0.45</v>
      </c>
      <c r="H301">
        <f t="shared" si="83"/>
        <v>0.4</v>
      </c>
      <c r="I301">
        <f t="shared" si="96"/>
        <v>0.05</v>
      </c>
      <c r="J301">
        <f t="shared" si="84"/>
        <v>0.42000000000000004</v>
      </c>
      <c r="K301">
        <f t="shared" si="99"/>
        <v>0.4</v>
      </c>
      <c r="L301">
        <f t="shared" si="95"/>
        <v>0.02</v>
      </c>
      <c r="M301">
        <f t="shared" si="85"/>
        <v>0.45</v>
      </c>
      <c r="N301">
        <f t="shared" si="93"/>
        <v>0.4</v>
      </c>
      <c r="O301">
        <f t="shared" si="97"/>
        <v>0.05</v>
      </c>
      <c r="P301" t="s">
        <v>39</v>
      </c>
      <c r="Q301">
        <f t="shared" si="94"/>
        <v>0.03</v>
      </c>
      <c r="AA301">
        <f>[1]Tables!E$12</f>
        <v>-7.0000000000000007E-2</v>
      </c>
      <c r="AB301">
        <f>[1]Tables!F$12</f>
        <v>5.9700000000000003E-2</v>
      </c>
      <c r="AC301">
        <f>[1]Tables!G$12</f>
        <v>0.04</v>
      </c>
      <c r="AD301">
        <f>[1]Tables!H$12</f>
        <v>0.185</v>
      </c>
      <c r="AE301">
        <f>[1]Tables!I$12</f>
        <v>1.0999999999999999E-2</v>
      </c>
      <c r="AF301">
        <f t="shared" si="98"/>
        <v>-4.4443262788471799E-3</v>
      </c>
      <c r="AG301">
        <f t="shared" si="86"/>
        <v>0.23600000000000002</v>
      </c>
      <c r="AI301">
        <f>[1]Tables!J$12</f>
        <v>0</v>
      </c>
      <c r="AJ301">
        <f>[1]Tables!K$12</f>
        <v>0</v>
      </c>
      <c r="AK301">
        <f>[1]Tables!L$12</f>
        <v>0</v>
      </c>
      <c r="AL301">
        <f t="shared" si="87"/>
        <v>0</v>
      </c>
      <c r="AM301">
        <f t="shared" si="88"/>
        <v>0</v>
      </c>
      <c r="AO301">
        <f>[1]Tables!M$12</f>
        <v>-7.0000000000000007E-2</v>
      </c>
      <c r="AP301">
        <f>[1]Tables!N$12</f>
        <v>6.6699999999999995E-2</v>
      </c>
      <c r="AQ301">
        <f>[1]Tables!O$12</f>
        <v>0.04</v>
      </c>
      <c r="AR301">
        <f>[1]Tables!P$12</f>
        <v>0.22</v>
      </c>
      <c r="AS301">
        <f>[1]Tables!Q$12</f>
        <v>1.0999999999999999E-2</v>
      </c>
      <c r="AT301">
        <f t="shared" si="89"/>
        <v>-5.0026786670952506E-3</v>
      </c>
      <c r="AU301">
        <f t="shared" si="90"/>
        <v>0.27100000000000002</v>
      </c>
      <c r="AW301">
        <f>[1]Tables!R$12</f>
        <v>0</v>
      </c>
      <c r="AX301">
        <f>[1]Tables!S$12</f>
        <v>0</v>
      </c>
      <c r="AY301">
        <f>[1]Tables!T$12</f>
        <v>0</v>
      </c>
      <c r="AZ301">
        <f t="shared" si="91"/>
        <v>0</v>
      </c>
      <c r="BA301">
        <f t="shared" si="92"/>
        <v>0</v>
      </c>
    </row>
    <row r="302" spans="1:53" x14ac:dyDescent="0.2">
      <c r="A302" s="80">
        <v>45597</v>
      </c>
      <c r="B302" s="81">
        <f>+[1]Listen!C298</f>
        <v>0</v>
      </c>
      <c r="C302" s="85"/>
      <c r="D302">
        <f t="shared" si="81"/>
        <v>0.60500000000000009</v>
      </c>
      <c r="E302">
        <f>+[1]TETCO_TRANSCO!E302</f>
        <v>0.55500000000000005</v>
      </c>
      <c r="F302">
        <f>+[1]TETCO_TRANSCO!F302</f>
        <v>0.05</v>
      </c>
      <c r="G302">
        <f t="shared" si="82"/>
        <v>0.69500000000000006</v>
      </c>
      <c r="H302">
        <f t="shared" si="83"/>
        <v>0.55500000000000005</v>
      </c>
      <c r="I302">
        <f t="shared" si="96"/>
        <v>0.14000000000000001</v>
      </c>
      <c r="J302">
        <f t="shared" si="84"/>
        <v>0.60500000000000009</v>
      </c>
      <c r="K302">
        <f t="shared" si="99"/>
        <v>0.55500000000000005</v>
      </c>
      <c r="L302">
        <f t="shared" si="95"/>
        <v>0.05</v>
      </c>
      <c r="M302">
        <f t="shared" si="85"/>
        <v>0.69500000000000006</v>
      </c>
      <c r="N302">
        <f t="shared" si="93"/>
        <v>0.55500000000000005</v>
      </c>
      <c r="O302">
        <f t="shared" si="97"/>
        <v>0.14000000000000001</v>
      </c>
      <c r="P302" t="s">
        <v>39</v>
      </c>
      <c r="Q302">
        <f t="shared" si="94"/>
        <v>0.09</v>
      </c>
      <c r="AA302">
        <f>[1]Tables!E$13</f>
        <v>-7.0000000000000007E-2</v>
      </c>
      <c r="AB302">
        <f>[1]Tables!F$13</f>
        <v>6.9900000000000004E-2</v>
      </c>
      <c r="AC302">
        <f>[1]Tables!G$13</f>
        <v>0.41</v>
      </c>
      <c r="AD302">
        <f>[1]Tables!H$13</f>
        <v>0.185</v>
      </c>
      <c r="AE302">
        <f>[1]Tables!I$13</f>
        <v>1.0999999999999999E-2</v>
      </c>
      <c r="AF302">
        <f t="shared" si="98"/>
        <v>-5.2607246532630908E-3</v>
      </c>
      <c r="AG302">
        <f t="shared" si="86"/>
        <v>0.60599999999999998</v>
      </c>
      <c r="AI302">
        <f>[1]Tables!J$13</f>
        <v>1.2800000000000001E-2</v>
      </c>
      <c r="AJ302">
        <f>[1]Tables!K$13</f>
        <v>0.18479999999999999</v>
      </c>
      <c r="AK302">
        <f>[1]Tables!L$13</f>
        <v>0</v>
      </c>
      <c r="AL302">
        <f t="shared" si="87"/>
        <v>6.4829821717990455E-4</v>
      </c>
      <c r="AM302">
        <f t="shared" si="88"/>
        <v>0.18479999999999999</v>
      </c>
      <c r="AO302">
        <f>[1]Tables!M$13</f>
        <v>-0.05</v>
      </c>
      <c r="AP302">
        <f>[1]Tables!N$13</f>
        <v>7.8200000000000006E-2</v>
      </c>
      <c r="AQ302">
        <f>[1]Tables!O$13</f>
        <v>0.51</v>
      </c>
      <c r="AR302">
        <f>[1]Tables!P$13</f>
        <v>0.22</v>
      </c>
      <c r="AS302">
        <f>[1]Tables!Q$13</f>
        <v>1.0999999999999999E-2</v>
      </c>
      <c r="AT302">
        <f t="shared" si="89"/>
        <v>-4.2417010197439847E-3</v>
      </c>
      <c r="AU302">
        <f t="shared" si="90"/>
        <v>0.74099999999999999</v>
      </c>
      <c r="AW302">
        <f>[1]Tables!R$13</f>
        <v>8.8999999999999999E-3</v>
      </c>
      <c r="AX302">
        <f>[1]Tables!S$13</f>
        <v>0.21759999999999999</v>
      </c>
      <c r="AY302">
        <f>[1]Tables!T$13</f>
        <v>0</v>
      </c>
      <c r="AZ302">
        <f t="shared" si="91"/>
        <v>0</v>
      </c>
      <c r="BA302">
        <f t="shared" si="92"/>
        <v>0.21759999999999999</v>
      </c>
    </row>
    <row r="303" spans="1:53" x14ac:dyDescent="0.2">
      <c r="A303" s="80">
        <v>45627</v>
      </c>
      <c r="B303" s="81">
        <f>+[1]Listen!C299</f>
        <v>0</v>
      </c>
      <c r="C303" s="85"/>
      <c r="D303">
        <f t="shared" si="81"/>
        <v>0.96000000000000008</v>
      </c>
      <c r="E303">
        <f>+[1]TETCO_TRANSCO!E303</f>
        <v>0.91</v>
      </c>
      <c r="F303">
        <f>+[1]TETCO_TRANSCO!F303</f>
        <v>0.05</v>
      </c>
      <c r="G303">
        <f t="shared" si="82"/>
        <v>1.2</v>
      </c>
      <c r="H303">
        <f t="shared" si="83"/>
        <v>0.91</v>
      </c>
      <c r="I303">
        <f t="shared" si="96"/>
        <v>0.28999999999999998</v>
      </c>
      <c r="J303">
        <f t="shared" si="84"/>
        <v>0.96000000000000008</v>
      </c>
      <c r="K303">
        <f t="shared" si="99"/>
        <v>0.91</v>
      </c>
      <c r="L303">
        <f t="shared" si="95"/>
        <v>0.05</v>
      </c>
      <c r="M303">
        <f t="shared" si="85"/>
        <v>1.2</v>
      </c>
      <c r="N303">
        <f t="shared" si="93"/>
        <v>0.91</v>
      </c>
      <c r="O303">
        <f t="shared" si="97"/>
        <v>0.28999999999999998</v>
      </c>
      <c r="P303" t="s">
        <v>39</v>
      </c>
      <c r="Q303">
        <f t="shared" si="94"/>
        <v>0.24</v>
      </c>
      <c r="AA303">
        <f>[1]Tables!E$14</f>
        <v>-0.05</v>
      </c>
      <c r="AB303">
        <f>[1]Tables!F$14</f>
        <v>6.9900000000000004E-2</v>
      </c>
      <c r="AC303">
        <f>[1]Tables!G$14</f>
        <v>0.41</v>
      </c>
      <c r="AD303">
        <f>[1]Tables!H$14</f>
        <v>0.185</v>
      </c>
      <c r="AE303">
        <f>[1]Tables!I$14</f>
        <v>1.0999999999999999E-2</v>
      </c>
      <c r="AF303">
        <f t="shared" si="98"/>
        <v>-3.7576604666164914E-3</v>
      </c>
      <c r="AG303">
        <f t="shared" si="86"/>
        <v>0.60599999999999998</v>
      </c>
      <c r="AI303">
        <f>[1]Tables!J$14</f>
        <v>1.2800000000000001E-2</v>
      </c>
      <c r="AJ303">
        <f>[1]Tables!K$14</f>
        <v>0.18479999999999999</v>
      </c>
      <c r="AK303">
        <f>[1]Tables!L$14</f>
        <v>0</v>
      </c>
      <c r="AL303">
        <f t="shared" si="87"/>
        <v>6.4829821717990455E-4</v>
      </c>
      <c r="AM303">
        <f t="shared" si="88"/>
        <v>0.18479999999999999</v>
      </c>
      <c r="AO303">
        <f>[1]Tables!M$14</f>
        <v>-0.05</v>
      </c>
      <c r="AP303">
        <f>[1]Tables!N$14</f>
        <v>7.8200000000000006E-2</v>
      </c>
      <c r="AQ303">
        <f>[1]Tables!O$14</f>
        <v>0.51</v>
      </c>
      <c r="AR303">
        <f>[1]Tables!P$14</f>
        <v>0.22</v>
      </c>
      <c r="AS303">
        <f>[1]Tables!Q$14</f>
        <v>1.0999999999999999E-2</v>
      </c>
      <c r="AT303">
        <f t="shared" si="89"/>
        <v>-4.2417010197439847E-3</v>
      </c>
      <c r="AU303">
        <f t="shared" si="90"/>
        <v>0.74099999999999999</v>
      </c>
      <c r="AW303">
        <f>[1]Tables!R$14</f>
        <v>8.8999999999999999E-3</v>
      </c>
      <c r="AX303">
        <f>[1]Tables!S$14</f>
        <v>0.21759999999999999</v>
      </c>
      <c r="AY303">
        <f>[1]Tables!T$14</f>
        <v>0</v>
      </c>
      <c r="AZ303">
        <f t="shared" si="91"/>
        <v>0</v>
      </c>
      <c r="BA303">
        <f t="shared" si="92"/>
        <v>0.21759999999999999</v>
      </c>
    </row>
    <row r="304" spans="1:53" x14ac:dyDescent="0.2">
      <c r="A304" s="80">
        <v>45658</v>
      </c>
      <c r="B304" s="81">
        <f>+[1]Listen!C300</f>
        <v>0</v>
      </c>
      <c r="C304" s="85"/>
      <c r="D304">
        <f t="shared" si="81"/>
        <v>1.2649999999999999</v>
      </c>
      <c r="E304">
        <f>+[1]TETCO_TRANSCO!E304</f>
        <v>1.2149999999999999</v>
      </c>
      <c r="F304">
        <f>+[1]TETCO_TRANSCO!F304</f>
        <v>0.05</v>
      </c>
      <c r="G304">
        <f t="shared" si="82"/>
        <v>1.5349999999999999</v>
      </c>
      <c r="H304">
        <f t="shared" si="83"/>
        <v>1.2149999999999999</v>
      </c>
      <c r="I304">
        <f t="shared" si="96"/>
        <v>0.32</v>
      </c>
      <c r="J304">
        <f t="shared" si="84"/>
        <v>1.2649999999999999</v>
      </c>
      <c r="K304">
        <f t="shared" si="99"/>
        <v>1.2149999999999999</v>
      </c>
      <c r="L304">
        <f t="shared" si="95"/>
        <v>0.05</v>
      </c>
      <c r="M304">
        <f t="shared" si="85"/>
        <v>1.5349999999999999</v>
      </c>
      <c r="N304">
        <f t="shared" si="93"/>
        <v>1.2149999999999999</v>
      </c>
      <c r="O304">
        <f t="shared" si="97"/>
        <v>0.32</v>
      </c>
      <c r="P304" t="s">
        <v>39</v>
      </c>
      <c r="Q304">
        <f t="shared" si="94"/>
        <v>0.27</v>
      </c>
      <c r="AA304">
        <f>[1]Tables!E$3</f>
        <v>-0.05</v>
      </c>
      <c r="AB304">
        <f>[1]Tables!F$3</f>
        <v>6.9900000000000004E-2</v>
      </c>
      <c r="AC304">
        <f>[1]Tables!G$3</f>
        <v>0.41</v>
      </c>
      <c r="AD304">
        <f>[1]Tables!H$3</f>
        <v>0.185</v>
      </c>
      <c r="AE304">
        <f>[1]Tables!I$3</f>
        <v>1.0999999999999999E-2</v>
      </c>
      <c r="AF304">
        <f t="shared" si="98"/>
        <v>-3.7576604666164914E-3</v>
      </c>
      <c r="AG304">
        <f t="shared" si="86"/>
        <v>0.60599999999999998</v>
      </c>
      <c r="AI304">
        <f>[1]Tables!J$3</f>
        <v>1.2800000000000001E-2</v>
      </c>
      <c r="AJ304">
        <f>[1]Tables!K$3</f>
        <v>0.18479999999999999</v>
      </c>
      <c r="AK304">
        <f>[1]Tables!L$3</f>
        <v>0</v>
      </c>
      <c r="AL304">
        <f t="shared" si="87"/>
        <v>6.4829821717990455E-4</v>
      </c>
      <c r="AM304">
        <f t="shared" si="88"/>
        <v>0.18479999999999999</v>
      </c>
      <c r="AO304">
        <f>[1]Tables!M$3</f>
        <v>-0.05</v>
      </c>
      <c r="AP304">
        <f>[1]Tables!N$3</f>
        <v>7.8200000000000006E-2</v>
      </c>
      <c r="AQ304">
        <f>[1]Tables!O$3</f>
        <v>0.51</v>
      </c>
      <c r="AR304">
        <f>[1]Tables!P$3</f>
        <v>0.22</v>
      </c>
      <c r="AS304">
        <f>[1]Tables!Q$3</f>
        <v>1.0999999999999999E-2</v>
      </c>
      <c r="AT304">
        <f t="shared" si="89"/>
        <v>-4.2417010197439847E-3</v>
      </c>
      <c r="AU304">
        <f t="shared" si="90"/>
        <v>0.74099999999999999</v>
      </c>
      <c r="AW304">
        <f>[1]Tables!R$3</f>
        <v>8.8999999999999999E-3</v>
      </c>
      <c r="AX304">
        <f>[1]Tables!S$3</f>
        <v>0.21759999999999999</v>
      </c>
      <c r="AY304">
        <f>[1]Tables!T$3</f>
        <v>0</v>
      </c>
      <c r="AZ304">
        <f t="shared" si="91"/>
        <v>0</v>
      </c>
      <c r="BA304">
        <f t="shared" si="92"/>
        <v>0.21759999999999999</v>
      </c>
    </row>
    <row r="305" spans="1:53" x14ac:dyDescent="0.2">
      <c r="A305" s="80">
        <v>45689</v>
      </c>
      <c r="B305" s="81">
        <f>+[1]Listen!C301</f>
        <v>0</v>
      </c>
      <c r="C305" s="85"/>
      <c r="D305">
        <f t="shared" si="81"/>
        <v>1.2649999999999999</v>
      </c>
      <c r="E305">
        <f>+[1]TETCO_TRANSCO!E305</f>
        <v>1.2149999999999999</v>
      </c>
      <c r="F305">
        <f>+[1]TETCO_TRANSCO!F305</f>
        <v>0.05</v>
      </c>
      <c r="G305">
        <f t="shared" si="82"/>
        <v>1.5349999999999999</v>
      </c>
      <c r="H305">
        <f t="shared" si="83"/>
        <v>1.2149999999999999</v>
      </c>
      <c r="I305">
        <f t="shared" si="96"/>
        <v>0.32</v>
      </c>
      <c r="J305">
        <f t="shared" si="84"/>
        <v>1.2649999999999999</v>
      </c>
      <c r="K305">
        <f t="shared" si="99"/>
        <v>1.2149999999999999</v>
      </c>
      <c r="L305">
        <f t="shared" si="95"/>
        <v>0.05</v>
      </c>
      <c r="M305">
        <f t="shared" si="85"/>
        <v>1.5349999999999999</v>
      </c>
      <c r="N305">
        <f t="shared" si="93"/>
        <v>1.2149999999999999</v>
      </c>
      <c r="O305">
        <f t="shared" si="97"/>
        <v>0.32</v>
      </c>
      <c r="P305" t="s">
        <v>39</v>
      </c>
      <c r="Q305">
        <f t="shared" si="94"/>
        <v>0.27</v>
      </c>
      <c r="AA305">
        <f>[1]Tables!E$4</f>
        <v>-0.05</v>
      </c>
      <c r="AB305">
        <f>[1]Tables!F$4</f>
        <v>6.9900000000000004E-2</v>
      </c>
      <c r="AC305">
        <f>[1]Tables!G$4</f>
        <v>0.41</v>
      </c>
      <c r="AD305">
        <f>[1]Tables!H$4</f>
        <v>0.185</v>
      </c>
      <c r="AE305">
        <f>[1]Tables!I$4</f>
        <v>1.0999999999999999E-2</v>
      </c>
      <c r="AF305">
        <f t="shared" si="98"/>
        <v>-3.7576604666164914E-3</v>
      </c>
      <c r="AG305">
        <f t="shared" si="86"/>
        <v>0.60599999999999998</v>
      </c>
      <c r="AI305">
        <f>[1]Tables!J$4</f>
        <v>1.2800000000000001E-2</v>
      </c>
      <c r="AJ305">
        <f>[1]Tables!K$4</f>
        <v>0.18479999999999999</v>
      </c>
      <c r="AK305">
        <f>[1]Tables!L$4</f>
        <v>0</v>
      </c>
      <c r="AL305">
        <f t="shared" si="87"/>
        <v>6.4829821717990455E-4</v>
      </c>
      <c r="AM305">
        <f t="shared" si="88"/>
        <v>0.18479999999999999</v>
      </c>
      <c r="AO305">
        <f>[1]Tables!M$4</f>
        <v>-0.05</v>
      </c>
      <c r="AP305">
        <f>[1]Tables!N$4</f>
        <v>7.8200000000000006E-2</v>
      </c>
      <c r="AQ305">
        <f>[1]Tables!O$4</f>
        <v>0.51</v>
      </c>
      <c r="AR305">
        <f>[1]Tables!P$4</f>
        <v>0.22</v>
      </c>
      <c r="AS305">
        <f>[1]Tables!Q$4</f>
        <v>1.0999999999999999E-2</v>
      </c>
      <c r="AT305">
        <f t="shared" si="89"/>
        <v>-4.2417010197439847E-3</v>
      </c>
      <c r="AU305">
        <f t="shared" si="90"/>
        <v>0.74099999999999999</v>
      </c>
      <c r="AW305">
        <f>[1]Tables!R$4</f>
        <v>8.8999999999999999E-3</v>
      </c>
      <c r="AX305">
        <f>[1]Tables!S$4</f>
        <v>0.21759999999999999</v>
      </c>
      <c r="AY305">
        <f>[1]Tables!T$4</f>
        <v>0</v>
      </c>
      <c r="AZ305">
        <f t="shared" si="91"/>
        <v>0</v>
      </c>
      <c r="BA305">
        <f t="shared" si="92"/>
        <v>0.21759999999999999</v>
      </c>
    </row>
    <row r="306" spans="1:53" x14ac:dyDescent="0.2">
      <c r="A306" s="80">
        <v>45717</v>
      </c>
      <c r="B306" s="81">
        <f>+[1]Listen!C302</f>
        <v>0</v>
      </c>
      <c r="C306" s="85"/>
      <c r="D306">
        <f t="shared" si="81"/>
        <v>0.70500000000000007</v>
      </c>
      <c r="E306">
        <f>+[1]TETCO_TRANSCO!E306</f>
        <v>0.65500000000000003</v>
      </c>
      <c r="F306">
        <f>+[1]TETCO_TRANSCO!F306</f>
        <v>0.05</v>
      </c>
      <c r="G306">
        <f t="shared" si="82"/>
        <v>0.80500000000000005</v>
      </c>
      <c r="H306">
        <f t="shared" si="83"/>
        <v>0.65500000000000003</v>
      </c>
      <c r="I306">
        <f t="shared" si="96"/>
        <v>0.15000000000000002</v>
      </c>
      <c r="J306">
        <f t="shared" si="84"/>
        <v>0.70500000000000007</v>
      </c>
      <c r="K306">
        <f t="shared" si="99"/>
        <v>0.65500000000000003</v>
      </c>
      <c r="L306">
        <f t="shared" si="95"/>
        <v>0.05</v>
      </c>
      <c r="M306">
        <f t="shared" si="85"/>
        <v>0.80500000000000005</v>
      </c>
      <c r="N306">
        <f t="shared" si="93"/>
        <v>0.65500000000000003</v>
      </c>
      <c r="O306">
        <f t="shared" si="97"/>
        <v>0.15000000000000002</v>
      </c>
      <c r="P306" t="s">
        <v>39</v>
      </c>
      <c r="Q306">
        <f t="shared" si="94"/>
        <v>0.1</v>
      </c>
      <c r="AA306">
        <f>[1]Tables!E$5</f>
        <v>-0.05</v>
      </c>
      <c r="AB306">
        <f>[1]Tables!F$5</f>
        <v>6.9900000000000004E-2</v>
      </c>
      <c r="AC306">
        <f>[1]Tables!G$5</f>
        <v>0.41</v>
      </c>
      <c r="AD306">
        <f>[1]Tables!H$5</f>
        <v>0.185</v>
      </c>
      <c r="AE306">
        <f>[1]Tables!I$5</f>
        <v>1.0999999999999999E-2</v>
      </c>
      <c r="AF306">
        <f t="shared" si="98"/>
        <v>-3.7576604666164914E-3</v>
      </c>
      <c r="AG306">
        <f t="shared" si="86"/>
        <v>0.60599999999999998</v>
      </c>
      <c r="AI306">
        <f>[1]Tables!J$5</f>
        <v>1.2800000000000001E-2</v>
      </c>
      <c r="AJ306">
        <f>[1]Tables!K$5</f>
        <v>0.18479999999999999</v>
      </c>
      <c r="AK306">
        <f>[1]Tables!L$5</f>
        <v>0</v>
      </c>
      <c r="AL306">
        <f t="shared" si="87"/>
        <v>6.4829821717990455E-4</v>
      </c>
      <c r="AM306">
        <f t="shared" si="88"/>
        <v>0.18479999999999999</v>
      </c>
      <c r="AO306">
        <f>[1]Tables!M$5</f>
        <v>-0.05</v>
      </c>
      <c r="AP306">
        <f>[1]Tables!N$5</f>
        <v>7.8200000000000006E-2</v>
      </c>
      <c r="AQ306">
        <f>[1]Tables!O$5</f>
        <v>0.51</v>
      </c>
      <c r="AR306">
        <f>[1]Tables!P$5</f>
        <v>0.22</v>
      </c>
      <c r="AS306">
        <f>[1]Tables!Q$5</f>
        <v>1.0999999999999999E-2</v>
      </c>
      <c r="AT306">
        <f t="shared" si="89"/>
        <v>-4.2417010197439847E-3</v>
      </c>
      <c r="AU306">
        <f t="shared" si="90"/>
        <v>0.74099999999999999</v>
      </c>
      <c r="AW306">
        <f>[1]Tables!R$5</f>
        <v>8.8999999999999999E-3</v>
      </c>
      <c r="AX306">
        <f>[1]Tables!S$5</f>
        <v>0.21759999999999999</v>
      </c>
      <c r="AY306">
        <f>[1]Tables!T$5</f>
        <v>0</v>
      </c>
      <c r="AZ306">
        <f t="shared" si="91"/>
        <v>0</v>
      </c>
      <c r="BA306">
        <f t="shared" si="92"/>
        <v>0.21759999999999999</v>
      </c>
    </row>
    <row r="307" spans="1:53" x14ac:dyDescent="0.2">
      <c r="A307" s="80">
        <v>45748</v>
      </c>
      <c r="B307" s="81">
        <f>+[1]Listen!C303</f>
        <v>0</v>
      </c>
      <c r="C307" s="85"/>
      <c r="D307">
        <f t="shared" si="81"/>
        <v>0.45500000000000002</v>
      </c>
      <c r="E307">
        <f>+[1]TETCO_TRANSCO!E307</f>
        <v>0.435</v>
      </c>
      <c r="F307">
        <f>+[1]TETCO_TRANSCO!F307</f>
        <v>0.02</v>
      </c>
      <c r="G307">
        <f t="shared" si="82"/>
        <v>0.48499999999999999</v>
      </c>
      <c r="H307">
        <f t="shared" si="83"/>
        <v>0.435</v>
      </c>
      <c r="I307">
        <f t="shared" si="96"/>
        <v>0.05</v>
      </c>
      <c r="J307">
        <f t="shared" si="84"/>
        <v>0.45500000000000002</v>
      </c>
      <c r="K307">
        <f t="shared" si="99"/>
        <v>0.435</v>
      </c>
      <c r="L307">
        <f t="shared" si="95"/>
        <v>0.02</v>
      </c>
      <c r="M307">
        <f t="shared" si="85"/>
        <v>0.48499999999999999</v>
      </c>
      <c r="N307">
        <f t="shared" si="93"/>
        <v>0.435</v>
      </c>
      <c r="O307">
        <f t="shared" si="97"/>
        <v>0.05</v>
      </c>
      <c r="P307" t="s">
        <v>39</v>
      </c>
      <c r="Q307">
        <f t="shared" si="94"/>
        <v>0.03</v>
      </c>
      <c r="AA307">
        <f>[1]Tables!E$6</f>
        <v>-7.0000000000000007E-2</v>
      </c>
      <c r="AB307">
        <f>[1]Tables!F$6</f>
        <v>5.9700000000000003E-2</v>
      </c>
      <c r="AC307">
        <f>[1]Tables!G$6</f>
        <v>0.04</v>
      </c>
      <c r="AD307">
        <f>[1]Tables!H$6</f>
        <v>0.185</v>
      </c>
      <c r="AE307">
        <f>[1]Tables!I$6</f>
        <v>1.0999999999999999E-2</v>
      </c>
      <c r="AF307">
        <f t="shared" si="98"/>
        <v>-4.4443262788471799E-3</v>
      </c>
      <c r="AG307">
        <f t="shared" si="86"/>
        <v>0.23600000000000002</v>
      </c>
      <c r="AI307">
        <f>[1]Tables!J$6</f>
        <v>0</v>
      </c>
      <c r="AJ307">
        <f>[1]Tables!K$6</f>
        <v>0</v>
      </c>
      <c r="AK307">
        <f>[1]Tables!L$6</f>
        <v>0</v>
      </c>
      <c r="AL307">
        <f t="shared" si="87"/>
        <v>0</v>
      </c>
      <c r="AM307">
        <f t="shared" si="88"/>
        <v>0</v>
      </c>
      <c r="AO307">
        <f>[1]Tables!M$6</f>
        <v>-7.0000000000000007E-2</v>
      </c>
      <c r="AP307">
        <f>[1]Tables!N$6</f>
        <v>6.6699999999999995E-2</v>
      </c>
      <c r="AQ307">
        <f>[1]Tables!O$6</f>
        <v>0.04</v>
      </c>
      <c r="AR307">
        <f>[1]Tables!P$6</f>
        <v>0.22</v>
      </c>
      <c r="AS307">
        <f>[1]Tables!Q$6</f>
        <v>1.0999999999999999E-2</v>
      </c>
      <c r="AT307">
        <f t="shared" si="89"/>
        <v>-5.0026786670952506E-3</v>
      </c>
      <c r="AU307">
        <f t="shared" si="90"/>
        <v>0.27100000000000002</v>
      </c>
      <c r="AW307">
        <f>[1]Tables!R$6</f>
        <v>0</v>
      </c>
      <c r="AX307">
        <f>[1]Tables!S$6</f>
        <v>0</v>
      </c>
      <c r="AY307">
        <f>[1]Tables!T$6</f>
        <v>0</v>
      </c>
      <c r="AZ307">
        <f t="shared" si="91"/>
        <v>0</v>
      </c>
      <c r="BA307">
        <f t="shared" si="92"/>
        <v>0</v>
      </c>
    </row>
    <row r="308" spans="1:53" x14ac:dyDescent="0.2">
      <c r="A308" s="80">
        <v>45778</v>
      </c>
      <c r="B308" s="81">
        <f>+[1]Listen!C304</f>
        <v>0</v>
      </c>
      <c r="C308" s="85"/>
      <c r="D308">
        <f t="shared" si="81"/>
        <v>0.40500000000000003</v>
      </c>
      <c r="E308">
        <f>+[1]TETCO_TRANSCO!E308</f>
        <v>0.38500000000000001</v>
      </c>
      <c r="F308">
        <f>+[1]TETCO_TRANSCO!F308</f>
        <v>0.02</v>
      </c>
      <c r="G308">
        <f t="shared" si="82"/>
        <v>0.435</v>
      </c>
      <c r="H308">
        <f t="shared" si="83"/>
        <v>0.38500000000000001</v>
      </c>
      <c r="I308">
        <f t="shared" si="96"/>
        <v>0.05</v>
      </c>
      <c r="J308">
        <f t="shared" si="84"/>
        <v>0.40500000000000003</v>
      </c>
      <c r="K308">
        <f t="shared" si="99"/>
        <v>0.38500000000000001</v>
      </c>
      <c r="L308">
        <f t="shared" si="95"/>
        <v>0.02</v>
      </c>
      <c r="M308">
        <f t="shared" si="85"/>
        <v>0.435</v>
      </c>
      <c r="N308">
        <f t="shared" si="93"/>
        <v>0.38500000000000001</v>
      </c>
      <c r="O308">
        <f t="shared" si="97"/>
        <v>0.05</v>
      </c>
      <c r="P308" t="s">
        <v>39</v>
      </c>
      <c r="Q308">
        <f t="shared" si="94"/>
        <v>0.03</v>
      </c>
      <c r="AA308">
        <f>[1]Tables!E$7</f>
        <v>-7.0000000000000007E-2</v>
      </c>
      <c r="AB308">
        <f>[1]Tables!F$7</f>
        <v>5.9700000000000003E-2</v>
      </c>
      <c r="AC308">
        <f>[1]Tables!G$7</f>
        <v>0.02</v>
      </c>
      <c r="AD308">
        <f>[1]Tables!H$7</f>
        <v>0.185</v>
      </c>
      <c r="AE308">
        <f>[1]Tables!I$7</f>
        <v>1.0999999999999999E-2</v>
      </c>
      <c r="AF308">
        <f t="shared" si="98"/>
        <v>-4.4443262788471799E-3</v>
      </c>
      <c r="AG308">
        <f t="shared" si="86"/>
        <v>0.216</v>
      </c>
      <c r="AI308">
        <f>[1]Tables!J$7</f>
        <v>0</v>
      </c>
      <c r="AJ308">
        <f>[1]Tables!K$7</f>
        <v>0</v>
      </c>
      <c r="AK308">
        <f>[1]Tables!L$7</f>
        <v>0</v>
      </c>
      <c r="AL308">
        <f t="shared" si="87"/>
        <v>0</v>
      </c>
      <c r="AM308">
        <f t="shared" si="88"/>
        <v>0</v>
      </c>
      <c r="AO308">
        <f>[1]Tables!M$7</f>
        <v>-7.0000000000000007E-2</v>
      </c>
      <c r="AP308">
        <f>[1]Tables!N$7</f>
        <v>6.6699999999999995E-2</v>
      </c>
      <c r="AQ308">
        <f>[1]Tables!O$7</f>
        <v>0.02</v>
      </c>
      <c r="AR308">
        <f>[1]Tables!P$7</f>
        <v>0.22</v>
      </c>
      <c r="AS308">
        <f>[1]Tables!Q$7</f>
        <v>1.0999999999999999E-2</v>
      </c>
      <c r="AT308">
        <f t="shared" si="89"/>
        <v>-5.0026786670952506E-3</v>
      </c>
      <c r="AU308">
        <f t="shared" si="90"/>
        <v>0.251</v>
      </c>
      <c r="AW308">
        <f>[1]Tables!R$7</f>
        <v>0</v>
      </c>
      <c r="AX308">
        <f>[1]Tables!S$7</f>
        <v>0</v>
      </c>
      <c r="AY308">
        <f>[1]Tables!T$7</f>
        <v>0</v>
      </c>
      <c r="AZ308">
        <f t="shared" si="91"/>
        <v>0</v>
      </c>
      <c r="BA308">
        <f t="shared" si="92"/>
        <v>0</v>
      </c>
    </row>
    <row r="309" spans="1:53" x14ac:dyDescent="0.2">
      <c r="A309" s="80">
        <v>45809</v>
      </c>
      <c r="B309" s="81">
        <f>+[1]Listen!C305</f>
        <v>0</v>
      </c>
      <c r="C309" s="85"/>
      <c r="D309">
        <f t="shared" si="81"/>
        <v>0.40500000000000003</v>
      </c>
      <c r="E309">
        <f>+[1]TETCO_TRANSCO!E309</f>
        <v>0.38500000000000001</v>
      </c>
      <c r="F309">
        <f>+[1]TETCO_TRANSCO!F309</f>
        <v>0.02</v>
      </c>
      <c r="G309">
        <f t="shared" si="82"/>
        <v>0.44500000000000001</v>
      </c>
      <c r="H309">
        <f t="shared" si="83"/>
        <v>0.38500000000000001</v>
      </c>
      <c r="I309">
        <f t="shared" si="96"/>
        <v>0.06</v>
      </c>
      <c r="J309">
        <f t="shared" si="84"/>
        <v>0.40500000000000003</v>
      </c>
      <c r="K309">
        <f t="shared" si="99"/>
        <v>0.38500000000000001</v>
      </c>
      <c r="L309">
        <f t="shared" si="95"/>
        <v>0.02</v>
      </c>
      <c r="M309">
        <f t="shared" si="85"/>
        <v>0.44500000000000001</v>
      </c>
      <c r="N309">
        <f t="shared" si="93"/>
        <v>0.38500000000000001</v>
      </c>
      <c r="O309">
        <f t="shared" si="97"/>
        <v>0.06</v>
      </c>
      <c r="P309" t="s">
        <v>39</v>
      </c>
      <c r="Q309">
        <f t="shared" si="94"/>
        <v>0.04</v>
      </c>
      <c r="AA309">
        <f>[1]Tables!E$8</f>
        <v>-7.0000000000000007E-2</v>
      </c>
      <c r="AB309">
        <f>[1]Tables!F$8</f>
        <v>5.9700000000000003E-2</v>
      </c>
      <c r="AC309">
        <f>[1]Tables!G$8</f>
        <v>0.02</v>
      </c>
      <c r="AD309">
        <f>[1]Tables!H$8</f>
        <v>0.185</v>
      </c>
      <c r="AE309">
        <f>[1]Tables!I$8</f>
        <v>1.0999999999999999E-2</v>
      </c>
      <c r="AF309">
        <f t="shared" si="98"/>
        <v>-4.4443262788471799E-3</v>
      </c>
      <c r="AG309">
        <f t="shared" si="86"/>
        <v>0.216</v>
      </c>
      <c r="AI309">
        <f>[1]Tables!J$8</f>
        <v>0</v>
      </c>
      <c r="AJ309">
        <f>[1]Tables!K$8</f>
        <v>0</v>
      </c>
      <c r="AK309">
        <f>[1]Tables!L$8</f>
        <v>0</v>
      </c>
      <c r="AL309">
        <f t="shared" si="87"/>
        <v>0</v>
      </c>
      <c r="AM309">
        <f t="shared" si="88"/>
        <v>0</v>
      </c>
      <c r="AO309">
        <f>[1]Tables!M$8</f>
        <v>-7.0000000000000007E-2</v>
      </c>
      <c r="AP309">
        <f>[1]Tables!N$8</f>
        <v>6.6699999999999995E-2</v>
      </c>
      <c r="AQ309">
        <f>[1]Tables!O$8</f>
        <v>0.02</v>
      </c>
      <c r="AR309">
        <f>[1]Tables!P$8</f>
        <v>0.22</v>
      </c>
      <c r="AS309">
        <f>[1]Tables!Q$8</f>
        <v>1.0999999999999999E-2</v>
      </c>
      <c r="AT309">
        <f t="shared" si="89"/>
        <v>-5.0026786670952506E-3</v>
      </c>
      <c r="AU309">
        <f t="shared" si="90"/>
        <v>0.251</v>
      </c>
      <c r="AW309">
        <f>[1]Tables!R$8</f>
        <v>0</v>
      </c>
      <c r="AX309">
        <f>[1]Tables!S$8</f>
        <v>0</v>
      </c>
      <c r="AY309">
        <f>[1]Tables!T$8</f>
        <v>0</v>
      </c>
      <c r="AZ309">
        <f t="shared" si="91"/>
        <v>0</v>
      </c>
      <c r="BA309">
        <f t="shared" si="92"/>
        <v>0</v>
      </c>
    </row>
    <row r="310" spans="1:53" x14ac:dyDescent="0.2">
      <c r="A310" s="80">
        <v>45839</v>
      </c>
      <c r="B310" s="81">
        <f>+[1]Listen!C306</f>
        <v>0</v>
      </c>
      <c r="C310" s="85"/>
      <c r="D310">
        <f t="shared" si="81"/>
        <v>0.41750000000000004</v>
      </c>
      <c r="E310">
        <f>+[1]TETCO_TRANSCO!E310</f>
        <v>0.39750000000000002</v>
      </c>
      <c r="F310">
        <f>+[1]TETCO_TRANSCO!F310</f>
        <v>0.02</v>
      </c>
      <c r="G310">
        <f t="shared" si="82"/>
        <v>0.46750000000000003</v>
      </c>
      <c r="H310">
        <f t="shared" si="83"/>
        <v>0.39750000000000002</v>
      </c>
      <c r="I310">
        <f t="shared" si="96"/>
        <v>7.0000000000000007E-2</v>
      </c>
      <c r="J310">
        <f t="shared" si="84"/>
        <v>0.41750000000000004</v>
      </c>
      <c r="K310">
        <f t="shared" si="99"/>
        <v>0.39750000000000002</v>
      </c>
      <c r="L310">
        <f t="shared" si="95"/>
        <v>0.02</v>
      </c>
      <c r="M310">
        <f t="shared" si="85"/>
        <v>0.46750000000000003</v>
      </c>
      <c r="N310">
        <f t="shared" si="93"/>
        <v>0.39750000000000002</v>
      </c>
      <c r="O310">
        <f t="shared" si="97"/>
        <v>7.0000000000000007E-2</v>
      </c>
      <c r="P310" t="s">
        <v>39</v>
      </c>
      <c r="Q310">
        <f t="shared" si="94"/>
        <v>0.05</v>
      </c>
      <c r="AA310">
        <f>[1]Tables!E$9</f>
        <v>-7.0000000000000007E-2</v>
      </c>
      <c r="AB310">
        <f>[1]Tables!F$9</f>
        <v>5.9700000000000003E-2</v>
      </c>
      <c r="AC310">
        <f>[1]Tables!G$9</f>
        <v>0.02</v>
      </c>
      <c r="AD310">
        <f>[1]Tables!H$9</f>
        <v>0.185</v>
      </c>
      <c r="AE310">
        <f>[1]Tables!I$9</f>
        <v>1.0999999999999999E-2</v>
      </c>
      <c r="AF310">
        <f t="shared" si="98"/>
        <v>-4.4443262788471799E-3</v>
      </c>
      <c r="AG310">
        <f t="shared" si="86"/>
        <v>0.216</v>
      </c>
      <c r="AI310">
        <f>[1]Tables!J$9</f>
        <v>0</v>
      </c>
      <c r="AJ310">
        <f>[1]Tables!K$9</f>
        <v>0</v>
      </c>
      <c r="AK310">
        <f>[1]Tables!L$9</f>
        <v>0</v>
      </c>
      <c r="AL310">
        <f t="shared" si="87"/>
        <v>0</v>
      </c>
      <c r="AM310">
        <f t="shared" si="88"/>
        <v>0</v>
      </c>
      <c r="AO310">
        <f>[1]Tables!M$9</f>
        <v>-7.0000000000000007E-2</v>
      </c>
      <c r="AP310">
        <f>[1]Tables!N$9</f>
        <v>6.6699999999999995E-2</v>
      </c>
      <c r="AQ310">
        <f>[1]Tables!O$9</f>
        <v>0.02</v>
      </c>
      <c r="AR310">
        <f>[1]Tables!P$9</f>
        <v>0.22</v>
      </c>
      <c r="AS310">
        <f>[1]Tables!Q$9</f>
        <v>1.0999999999999999E-2</v>
      </c>
      <c r="AT310">
        <f t="shared" si="89"/>
        <v>-5.0026786670952506E-3</v>
      </c>
      <c r="AU310">
        <f t="shared" si="90"/>
        <v>0.251</v>
      </c>
      <c r="AW310">
        <f>[1]Tables!R$9</f>
        <v>0</v>
      </c>
      <c r="AX310">
        <f>[1]Tables!S$9</f>
        <v>0</v>
      </c>
      <c r="AY310">
        <f>[1]Tables!T$9</f>
        <v>0</v>
      </c>
      <c r="AZ310">
        <f t="shared" si="91"/>
        <v>0</v>
      </c>
      <c r="BA310">
        <f t="shared" si="92"/>
        <v>0</v>
      </c>
    </row>
    <row r="311" spans="1:53" x14ac:dyDescent="0.2">
      <c r="A311" s="80">
        <v>45870</v>
      </c>
      <c r="B311" s="81">
        <f>+[1]Listen!C307</f>
        <v>0</v>
      </c>
      <c r="C311" s="85"/>
      <c r="D311">
        <f t="shared" si="81"/>
        <v>0.42000000000000004</v>
      </c>
      <c r="E311">
        <f>+[1]TETCO_TRANSCO!E311</f>
        <v>0.4</v>
      </c>
      <c r="F311">
        <f>+[1]TETCO_TRANSCO!F311</f>
        <v>0.02</v>
      </c>
      <c r="G311">
        <f t="shared" si="82"/>
        <v>0.47000000000000003</v>
      </c>
      <c r="H311">
        <f t="shared" si="83"/>
        <v>0.4</v>
      </c>
      <c r="I311">
        <f t="shared" si="96"/>
        <v>7.0000000000000007E-2</v>
      </c>
      <c r="J311">
        <f t="shared" si="84"/>
        <v>0.42000000000000004</v>
      </c>
      <c r="K311">
        <f t="shared" si="99"/>
        <v>0.4</v>
      </c>
      <c r="L311">
        <f t="shared" si="95"/>
        <v>0.02</v>
      </c>
      <c r="M311">
        <f t="shared" si="85"/>
        <v>0.47000000000000003</v>
      </c>
      <c r="N311">
        <f t="shared" si="93"/>
        <v>0.4</v>
      </c>
      <c r="O311">
        <f t="shared" si="97"/>
        <v>7.0000000000000007E-2</v>
      </c>
      <c r="P311" t="s">
        <v>39</v>
      </c>
      <c r="Q311">
        <f t="shared" si="94"/>
        <v>0.05</v>
      </c>
      <c r="AA311">
        <f>[1]Tables!E$10</f>
        <v>-7.0000000000000007E-2</v>
      </c>
      <c r="AB311">
        <f>[1]Tables!F$10</f>
        <v>5.9700000000000003E-2</v>
      </c>
      <c r="AC311">
        <f>[1]Tables!G$10</f>
        <v>0.02</v>
      </c>
      <c r="AD311">
        <f>[1]Tables!H$10</f>
        <v>0.185</v>
      </c>
      <c r="AE311">
        <f>[1]Tables!I$10</f>
        <v>1.0999999999999999E-2</v>
      </c>
      <c r="AF311">
        <f t="shared" si="98"/>
        <v>-4.4443262788471799E-3</v>
      </c>
      <c r="AG311">
        <f t="shared" si="86"/>
        <v>0.216</v>
      </c>
      <c r="AI311">
        <f>[1]Tables!J$10</f>
        <v>0</v>
      </c>
      <c r="AJ311">
        <f>[1]Tables!K$10</f>
        <v>0</v>
      </c>
      <c r="AK311">
        <f>[1]Tables!L$10</f>
        <v>0</v>
      </c>
      <c r="AL311">
        <f t="shared" si="87"/>
        <v>0</v>
      </c>
      <c r="AM311">
        <f t="shared" si="88"/>
        <v>0</v>
      </c>
      <c r="AO311">
        <f>[1]Tables!M$10</f>
        <v>-7.0000000000000007E-2</v>
      </c>
      <c r="AP311">
        <f>[1]Tables!N$10</f>
        <v>6.6699999999999995E-2</v>
      </c>
      <c r="AQ311">
        <f>[1]Tables!O$10</f>
        <v>0.02</v>
      </c>
      <c r="AR311">
        <f>[1]Tables!P$10</f>
        <v>0.22</v>
      </c>
      <c r="AS311">
        <f>[1]Tables!Q$10</f>
        <v>1.0999999999999999E-2</v>
      </c>
      <c r="AT311">
        <f t="shared" si="89"/>
        <v>-5.0026786670952506E-3</v>
      </c>
      <c r="AU311">
        <f t="shared" si="90"/>
        <v>0.251</v>
      </c>
      <c r="AW311">
        <f>[1]Tables!R$10</f>
        <v>0</v>
      </c>
      <c r="AX311">
        <f>[1]Tables!S$10</f>
        <v>0</v>
      </c>
      <c r="AY311">
        <f>[1]Tables!T$10</f>
        <v>0</v>
      </c>
      <c r="AZ311">
        <f t="shared" si="91"/>
        <v>0</v>
      </c>
      <c r="BA311">
        <f t="shared" si="92"/>
        <v>0</v>
      </c>
    </row>
    <row r="312" spans="1:53" x14ac:dyDescent="0.2">
      <c r="A312" s="80">
        <v>45901</v>
      </c>
      <c r="B312" s="81">
        <f>+[1]Listen!C308</f>
        <v>0</v>
      </c>
      <c r="C312" s="85"/>
      <c r="D312">
        <f t="shared" si="81"/>
        <v>0.41750000000000004</v>
      </c>
      <c r="E312">
        <f>+[1]TETCO_TRANSCO!E312</f>
        <v>0.39750000000000002</v>
      </c>
      <c r="F312">
        <f>+[1]TETCO_TRANSCO!F312</f>
        <v>0.02</v>
      </c>
      <c r="G312">
        <f t="shared" si="82"/>
        <v>0.44750000000000001</v>
      </c>
      <c r="H312">
        <f t="shared" si="83"/>
        <v>0.39750000000000002</v>
      </c>
      <c r="I312">
        <f t="shared" si="96"/>
        <v>0.05</v>
      </c>
      <c r="J312">
        <f t="shared" si="84"/>
        <v>0.41750000000000004</v>
      </c>
      <c r="K312">
        <f t="shared" si="99"/>
        <v>0.39750000000000002</v>
      </c>
      <c r="L312">
        <f t="shared" si="95"/>
        <v>0.02</v>
      </c>
      <c r="M312">
        <f t="shared" si="85"/>
        <v>0.44750000000000001</v>
      </c>
      <c r="N312">
        <f t="shared" si="93"/>
        <v>0.39750000000000002</v>
      </c>
      <c r="O312">
        <f t="shared" si="97"/>
        <v>0.05</v>
      </c>
      <c r="P312" t="s">
        <v>39</v>
      </c>
      <c r="Q312">
        <f t="shared" si="94"/>
        <v>0.03</v>
      </c>
      <c r="AA312">
        <f>[1]Tables!E$11</f>
        <v>-7.0000000000000007E-2</v>
      </c>
      <c r="AB312">
        <f>[1]Tables!F$11</f>
        <v>5.9700000000000003E-2</v>
      </c>
      <c r="AC312">
        <f>[1]Tables!G$11</f>
        <v>0.02</v>
      </c>
      <c r="AD312">
        <f>[1]Tables!H$11</f>
        <v>0.185</v>
      </c>
      <c r="AE312">
        <f>[1]Tables!I$11</f>
        <v>1.0999999999999999E-2</v>
      </c>
      <c r="AF312">
        <f t="shared" si="98"/>
        <v>-4.4443262788471799E-3</v>
      </c>
      <c r="AG312">
        <f t="shared" si="86"/>
        <v>0.216</v>
      </c>
      <c r="AI312">
        <f>[1]Tables!J$11</f>
        <v>0</v>
      </c>
      <c r="AJ312">
        <f>[1]Tables!K$11</f>
        <v>0</v>
      </c>
      <c r="AK312">
        <f>[1]Tables!L$11</f>
        <v>0</v>
      </c>
      <c r="AL312">
        <f t="shared" si="87"/>
        <v>0</v>
      </c>
      <c r="AM312">
        <f t="shared" si="88"/>
        <v>0</v>
      </c>
      <c r="AO312">
        <f>[1]Tables!M$11</f>
        <v>-7.0000000000000007E-2</v>
      </c>
      <c r="AP312">
        <f>[1]Tables!N$11</f>
        <v>6.6699999999999995E-2</v>
      </c>
      <c r="AQ312">
        <f>[1]Tables!O$11</f>
        <v>0.02</v>
      </c>
      <c r="AR312">
        <f>[1]Tables!P$11</f>
        <v>0.22</v>
      </c>
      <c r="AS312">
        <f>[1]Tables!Q$11</f>
        <v>1.0999999999999999E-2</v>
      </c>
      <c r="AT312">
        <f t="shared" si="89"/>
        <v>-5.0026786670952506E-3</v>
      </c>
      <c r="AU312">
        <f t="shared" si="90"/>
        <v>0.251</v>
      </c>
      <c r="AW312">
        <f>[1]Tables!R$11</f>
        <v>0</v>
      </c>
      <c r="AX312">
        <f>[1]Tables!S$11</f>
        <v>0</v>
      </c>
      <c r="AY312">
        <f>[1]Tables!T$11</f>
        <v>0</v>
      </c>
      <c r="AZ312">
        <f t="shared" si="91"/>
        <v>0</v>
      </c>
      <c r="BA312">
        <f t="shared" si="92"/>
        <v>0</v>
      </c>
    </row>
    <row r="313" spans="1:53" x14ac:dyDescent="0.2">
      <c r="A313" s="80">
        <v>45931</v>
      </c>
      <c r="B313" s="81">
        <f>+[1]Listen!C309</f>
        <v>0</v>
      </c>
      <c r="C313" s="85"/>
      <c r="D313">
        <f t="shared" si="81"/>
        <v>0.42000000000000004</v>
      </c>
      <c r="E313">
        <f>+[1]TETCO_TRANSCO!E313</f>
        <v>0.4</v>
      </c>
      <c r="F313">
        <f>+[1]TETCO_TRANSCO!F313</f>
        <v>0.02</v>
      </c>
      <c r="G313">
        <f t="shared" si="82"/>
        <v>0.45</v>
      </c>
      <c r="H313">
        <f t="shared" si="83"/>
        <v>0.4</v>
      </c>
      <c r="I313">
        <f t="shared" si="96"/>
        <v>0.05</v>
      </c>
      <c r="J313">
        <f t="shared" si="84"/>
        <v>0.42000000000000004</v>
      </c>
      <c r="K313">
        <f t="shared" si="99"/>
        <v>0.4</v>
      </c>
      <c r="L313">
        <f t="shared" si="95"/>
        <v>0.02</v>
      </c>
      <c r="M313">
        <f t="shared" si="85"/>
        <v>0.45</v>
      </c>
      <c r="N313">
        <f t="shared" si="93"/>
        <v>0.4</v>
      </c>
      <c r="O313">
        <f t="shared" si="97"/>
        <v>0.05</v>
      </c>
      <c r="P313" t="s">
        <v>39</v>
      </c>
      <c r="Q313">
        <f t="shared" si="94"/>
        <v>0.03</v>
      </c>
      <c r="AA313">
        <f>[1]Tables!E$12</f>
        <v>-7.0000000000000007E-2</v>
      </c>
      <c r="AB313">
        <f>[1]Tables!F$12</f>
        <v>5.9700000000000003E-2</v>
      </c>
      <c r="AC313">
        <f>[1]Tables!G$12</f>
        <v>0.04</v>
      </c>
      <c r="AD313">
        <f>[1]Tables!H$12</f>
        <v>0.185</v>
      </c>
      <c r="AE313">
        <f>[1]Tables!I$12</f>
        <v>1.0999999999999999E-2</v>
      </c>
      <c r="AF313">
        <f t="shared" si="98"/>
        <v>-4.4443262788471799E-3</v>
      </c>
      <c r="AG313">
        <f t="shared" si="86"/>
        <v>0.23600000000000002</v>
      </c>
      <c r="AI313">
        <f>[1]Tables!J$12</f>
        <v>0</v>
      </c>
      <c r="AJ313">
        <f>[1]Tables!K$12</f>
        <v>0</v>
      </c>
      <c r="AK313">
        <f>[1]Tables!L$12</f>
        <v>0</v>
      </c>
      <c r="AL313">
        <f t="shared" si="87"/>
        <v>0</v>
      </c>
      <c r="AM313">
        <f t="shared" si="88"/>
        <v>0</v>
      </c>
      <c r="AO313">
        <f>[1]Tables!M$12</f>
        <v>-7.0000000000000007E-2</v>
      </c>
      <c r="AP313">
        <f>[1]Tables!N$12</f>
        <v>6.6699999999999995E-2</v>
      </c>
      <c r="AQ313">
        <f>[1]Tables!O$12</f>
        <v>0.04</v>
      </c>
      <c r="AR313">
        <f>[1]Tables!P$12</f>
        <v>0.22</v>
      </c>
      <c r="AS313">
        <f>[1]Tables!Q$12</f>
        <v>1.0999999999999999E-2</v>
      </c>
      <c r="AT313">
        <f t="shared" si="89"/>
        <v>-5.0026786670952506E-3</v>
      </c>
      <c r="AU313">
        <f t="shared" si="90"/>
        <v>0.27100000000000002</v>
      </c>
      <c r="AW313">
        <f>[1]Tables!R$12</f>
        <v>0</v>
      </c>
      <c r="AX313">
        <f>[1]Tables!S$12</f>
        <v>0</v>
      </c>
      <c r="AY313">
        <f>[1]Tables!T$12</f>
        <v>0</v>
      </c>
      <c r="AZ313">
        <f t="shared" si="91"/>
        <v>0</v>
      </c>
      <c r="BA313">
        <f t="shared" si="92"/>
        <v>0</v>
      </c>
    </row>
    <row r="314" spans="1:53" x14ac:dyDescent="0.2">
      <c r="A314" s="80">
        <v>45962</v>
      </c>
      <c r="B314" s="81">
        <f>+[1]Listen!C310</f>
        <v>0</v>
      </c>
      <c r="C314" s="85"/>
      <c r="D314">
        <f t="shared" si="81"/>
        <v>0.60500000000000009</v>
      </c>
      <c r="E314">
        <f>+[1]TETCO_TRANSCO!E314</f>
        <v>0.55500000000000005</v>
      </c>
      <c r="F314">
        <f>+[1]TETCO_TRANSCO!F314</f>
        <v>0.05</v>
      </c>
      <c r="G314">
        <f t="shared" si="82"/>
        <v>0.69500000000000006</v>
      </c>
      <c r="H314">
        <f t="shared" si="83"/>
        <v>0.55500000000000005</v>
      </c>
      <c r="I314">
        <f t="shared" si="96"/>
        <v>0.14000000000000001</v>
      </c>
      <c r="J314">
        <f t="shared" si="84"/>
        <v>0.60500000000000009</v>
      </c>
      <c r="K314">
        <f t="shared" si="99"/>
        <v>0.55500000000000005</v>
      </c>
      <c r="L314">
        <f t="shared" si="95"/>
        <v>0.05</v>
      </c>
      <c r="M314">
        <f t="shared" si="85"/>
        <v>0.69500000000000006</v>
      </c>
      <c r="N314">
        <f t="shared" si="93"/>
        <v>0.55500000000000005</v>
      </c>
      <c r="O314">
        <f t="shared" si="97"/>
        <v>0.14000000000000001</v>
      </c>
      <c r="P314" t="s">
        <v>39</v>
      </c>
      <c r="Q314">
        <f t="shared" si="94"/>
        <v>0.09</v>
      </c>
      <c r="AA314">
        <f>[1]Tables!E$13</f>
        <v>-7.0000000000000007E-2</v>
      </c>
      <c r="AB314">
        <f>[1]Tables!F$13</f>
        <v>6.9900000000000004E-2</v>
      </c>
      <c r="AC314">
        <f>[1]Tables!G$13</f>
        <v>0.41</v>
      </c>
      <c r="AD314">
        <f>[1]Tables!H$13</f>
        <v>0.185</v>
      </c>
      <c r="AE314">
        <f>[1]Tables!I$13</f>
        <v>1.0999999999999999E-2</v>
      </c>
      <c r="AF314">
        <f t="shared" si="98"/>
        <v>-5.2607246532630908E-3</v>
      </c>
      <c r="AG314">
        <f t="shared" si="86"/>
        <v>0.60599999999999998</v>
      </c>
      <c r="AI314">
        <f>[1]Tables!J$13</f>
        <v>1.2800000000000001E-2</v>
      </c>
      <c r="AJ314">
        <f>[1]Tables!K$13</f>
        <v>0.18479999999999999</v>
      </c>
      <c r="AK314">
        <f>[1]Tables!L$13</f>
        <v>0</v>
      </c>
      <c r="AL314">
        <f t="shared" si="87"/>
        <v>6.4829821717990455E-4</v>
      </c>
      <c r="AM314">
        <f t="shared" si="88"/>
        <v>0.18479999999999999</v>
      </c>
      <c r="AO314">
        <f>[1]Tables!M$13</f>
        <v>-0.05</v>
      </c>
      <c r="AP314">
        <f>[1]Tables!N$13</f>
        <v>7.8200000000000006E-2</v>
      </c>
      <c r="AQ314">
        <f>[1]Tables!O$13</f>
        <v>0.51</v>
      </c>
      <c r="AR314">
        <f>[1]Tables!P$13</f>
        <v>0.22</v>
      </c>
      <c r="AS314">
        <f>[1]Tables!Q$13</f>
        <v>1.0999999999999999E-2</v>
      </c>
      <c r="AT314">
        <f t="shared" si="89"/>
        <v>-4.2417010197439847E-3</v>
      </c>
      <c r="AU314">
        <f t="shared" si="90"/>
        <v>0.74099999999999999</v>
      </c>
      <c r="AW314">
        <f>[1]Tables!R$13</f>
        <v>8.8999999999999999E-3</v>
      </c>
      <c r="AX314">
        <f>[1]Tables!S$13</f>
        <v>0.21759999999999999</v>
      </c>
      <c r="AY314">
        <f>[1]Tables!T$13</f>
        <v>0</v>
      </c>
      <c r="AZ314">
        <f t="shared" si="91"/>
        <v>0</v>
      </c>
      <c r="BA314">
        <f t="shared" si="92"/>
        <v>0.21759999999999999</v>
      </c>
    </row>
    <row r="315" spans="1:53" x14ac:dyDescent="0.2">
      <c r="A315" s="80">
        <v>45992</v>
      </c>
      <c r="B315" s="81">
        <f>+[1]Listen!C311</f>
        <v>0</v>
      </c>
      <c r="C315" s="85"/>
      <c r="D315">
        <f t="shared" si="81"/>
        <v>0.96000000000000008</v>
      </c>
      <c r="E315">
        <f>+[1]TETCO_TRANSCO!E315</f>
        <v>0.91</v>
      </c>
      <c r="F315">
        <f>+[1]TETCO_TRANSCO!F315</f>
        <v>0.05</v>
      </c>
      <c r="G315">
        <f t="shared" si="82"/>
        <v>1.2</v>
      </c>
      <c r="H315">
        <f t="shared" si="83"/>
        <v>0.91</v>
      </c>
      <c r="I315">
        <f t="shared" si="96"/>
        <v>0.28999999999999998</v>
      </c>
      <c r="J315">
        <f t="shared" si="84"/>
        <v>0.96000000000000008</v>
      </c>
      <c r="K315">
        <f t="shared" si="99"/>
        <v>0.91</v>
      </c>
      <c r="L315">
        <f t="shared" si="95"/>
        <v>0.05</v>
      </c>
      <c r="M315">
        <f t="shared" si="85"/>
        <v>1.2</v>
      </c>
      <c r="N315">
        <f t="shared" si="93"/>
        <v>0.91</v>
      </c>
      <c r="O315">
        <f t="shared" si="97"/>
        <v>0.28999999999999998</v>
      </c>
      <c r="P315" t="s">
        <v>39</v>
      </c>
      <c r="Q315">
        <f t="shared" si="94"/>
        <v>0.24</v>
      </c>
      <c r="AA315">
        <f>[1]Tables!E$14</f>
        <v>-0.05</v>
      </c>
      <c r="AB315">
        <f>[1]Tables!F$14</f>
        <v>6.9900000000000004E-2</v>
      </c>
      <c r="AC315">
        <f>[1]Tables!G$14</f>
        <v>0.41</v>
      </c>
      <c r="AD315">
        <f>[1]Tables!H$14</f>
        <v>0.185</v>
      </c>
      <c r="AE315">
        <f>[1]Tables!I$14</f>
        <v>1.0999999999999999E-2</v>
      </c>
      <c r="AF315">
        <f t="shared" si="98"/>
        <v>-3.7576604666164914E-3</v>
      </c>
      <c r="AG315">
        <f t="shared" si="86"/>
        <v>0.60599999999999998</v>
      </c>
      <c r="AI315">
        <f>[1]Tables!J$14</f>
        <v>1.2800000000000001E-2</v>
      </c>
      <c r="AJ315">
        <f>[1]Tables!K$14</f>
        <v>0.18479999999999999</v>
      </c>
      <c r="AK315">
        <f>[1]Tables!L$14</f>
        <v>0</v>
      </c>
      <c r="AL315">
        <f t="shared" si="87"/>
        <v>6.4829821717990455E-4</v>
      </c>
      <c r="AM315">
        <f t="shared" si="88"/>
        <v>0.18479999999999999</v>
      </c>
      <c r="AO315">
        <f>[1]Tables!M$14</f>
        <v>-0.05</v>
      </c>
      <c r="AP315">
        <f>[1]Tables!N$14</f>
        <v>7.8200000000000006E-2</v>
      </c>
      <c r="AQ315">
        <f>[1]Tables!O$14</f>
        <v>0.51</v>
      </c>
      <c r="AR315">
        <f>[1]Tables!P$14</f>
        <v>0.22</v>
      </c>
      <c r="AS315">
        <f>[1]Tables!Q$14</f>
        <v>1.0999999999999999E-2</v>
      </c>
      <c r="AT315">
        <f t="shared" si="89"/>
        <v>-4.2417010197439847E-3</v>
      </c>
      <c r="AU315">
        <f t="shared" si="90"/>
        <v>0.74099999999999999</v>
      </c>
      <c r="AW315">
        <f>[1]Tables!R$14</f>
        <v>8.8999999999999999E-3</v>
      </c>
      <c r="AX315">
        <f>[1]Tables!S$14</f>
        <v>0.21759999999999999</v>
      </c>
      <c r="AY315">
        <f>[1]Tables!T$14</f>
        <v>0</v>
      </c>
      <c r="AZ315">
        <f t="shared" si="91"/>
        <v>0</v>
      </c>
      <c r="BA315">
        <f t="shared" si="92"/>
        <v>0.21759999999999999</v>
      </c>
    </row>
    <row r="316" spans="1:53" x14ac:dyDescent="0.2">
      <c r="A316" s="80">
        <v>46023</v>
      </c>
      <c r="B316" s="81">
        <f>+[1]Listen!C312</f>
        <v>0</v>
      </c>
      <c r="C316" s="85"/>
      <c r="D316">
        <f t="shared" si="81"/>
        <v>1.2649999999999999</v>
      </c>
      <c r="E316">
        <f>+[1]TETCO_TRANSCO!E316</f>
        <v>1.2149999999999999</v>
      </c>
      <c r="F316">
        <f>+[1]TETCO_TRANSCO!F316</f>
        <v>0.05</v>
      </c>
      <c r="G316">
        <f t="shared" si="82"/>
        <v>1.5349999999999999</v>
      </c>
      <c r="H316">
        <f t="shared" si="83"/>
        <v>1.2149999999999999</v>
      </c>
      <c r="I316">
        <f t="shared" si="96"/>
        <v>0.32</v>
      </c>
      <c r="J316">
        <f t="shared" si="84"/>
        <v>1.2649999999999999</v>
      </c>
      <c r="K316">
        <f t="shared" si="99"/>
        <v>1.2149999999999999</v>
      </c>
      <c r="L316">
        <f t="shared" si="95"/>
        <v>0.05</v>
      </c>
      <c r="M316">
        <f t="shared" si="85"/>
        <v>1.5349999999999999</v>
      </c>
      <c r="N316">
        <f t="shared" si="93"/>
        <v>1.2149999999999999</v>
      </c>
      <c r="O316">
        <f t="shared" si="97"/>
        <v>0.32</v>
      </c>
      <c r="P316" t="s">
        <v>39</v>
      </c>
      <c r="Q316">
        <f t="shared" si="94"/>
        <v>0.27</v>
      </c>
      <c r="AA316">
        <f>[1]Tables!E$3</f>
        <v>-0.05</v>
      </c>
      <c r="AB316">
        <f>[1]Tables!F$3</f>
        <v>6.9900000000000004E-2</v>
      </c>
      <c r="AC316">
        <f>[1]Tables!G$3</f>
        <v>0.41</v>
      </c>
      <c r="AD316">
        <f>[1]Tables!H$3</f>
        <v>0.185</v>
      </c>
      <c r="AE316">
        <f>[1]Tables!I$3</f>
        <v>1.0999999999999999E-2</v>
      </c>
      <c r="AF316">
        <f t="shared" si="98"/>
        <v>-3.7576604666164914E-3</v>
      </c>
      <c r="AG316">
        <f t="shared" si="86"/>
        <v>0.60599999999999998</v>
      </c>
      <c r="AI316">
        <f>[1]Tables!J$3</f>
        <v>1.2800000000000001E-2</v>
      </c>
      <c r="AJ316">
        <f>[1]Tables!K$3</f>
        <v>0.18479999999999999</v>
      </c>
      <c r="AK316">
        <f>[1]Tables!L$3</f>
        <v>0</v>
      </c>
      <c r="AL316">
        <f t="shared" si="87"/>
        <v>6.4829821717990455E-4</v>
      </c>
      <c r="AM316">
        <f t="shared" si="88"/>
        <v>0.18479999999999999</v>
      </c>
      <c r="AO316">
        <f>[1]Tables!M$3</f>
        <v>-0.05</v>
      </c>
      <c r="AP316">
        <f>[1]Tables!N$3</f>
        <v>7.8200000000000006E-2</v>
      </c>
      <c r="AQ316">
        <f>[1]Tables!O$3</f>
        <v>0.51</v>
      </c>
      <c r="AR316">
        <f>[1]Tables!P$3</f>
        <v>0.22</v>
      </c>
      <c r="AS316">
        <f>[1]Tables!Q$3</f>
        <v>1.0999999999999999E-2</v>
      </c>
      <c r="AT316">
        <f t="shared" si="89"/>
        <v>-4.2417010197439847E-3</v>
      </c>
      <c r="AU316">
        <f t="shared" si="90"/>
        <v>0.74099999999999999</v>
      </c>
      <c r="AW316">
        <f>[1]Tables!R$3</f>
        <v>8.8999999999999999E-3</v>
      </c>
      <c r="AX316">
        <f>[1]Tables!S$3</f>
        <v>0.21759999999999999</v>
      </c>
      <c r="AY316">
        <f>[1]Tables!T$3</f>
        <v>0</v>
      </c>
      <c r="AZ316">
        <f t="shared" si="91"/>
        <v>0</v>
      </c>
      <c r="BA316">
        <f t="shared" si="92"/>
        <v>0.21759999999999999</v>
      </c>
    </row>
    <row r="317" spans="1:53" x14ac:dyDescent="0.2">
      <c r="A317" s="80">
        <v>46054</v>
      </c>
      <c r="B317" s="81">
        <f>+[1]Listen!C313</f>
        <v>0</v>
      </c>
      <c r="C317" s="85"/>
      <c r="D317">
        <f t="shared" si="81"/>
        <v>1.2649999999999999</v>
      </c>
      <c r="E317">
        <f>+[1]TETCO_TRANSCO!E317</f>
        <v>1.2149999999999999</v>
      </c>
      <c r="F317">
        <f>+[1]TETCO_TRANSCO!F317</f>
        <v>0.05</v>
      </c>
      <c r="G317">
        <f t="shared" si="82"/>
        <v>1.5349999999999999</v>
      </c>
      <c r="H317">
        <f t="shared" si="83"/>
        <v>1.2149999999999999</v>
      </c>
      <c r="I317">
        <f t="shared" si="96"/>
        <v>0.32</v>
      </c>
      <c r="J317">
        <f t="shared" si="84"/>
        <v>1.2649999999999999</v>
      </c>
      <c r="K317">
        <f t="shared" si="99"/>
        <v>1.2149999999999999</v>
      </c>
      <c r="L317">
        <f t="shared" si="95"/>
        <v>0.05</v>
      </c>
      <c r="M317">
        <f t="shared" si="85"/>
        <v>1.5349999999999999</v>
      </c>
      <c r="N317">
        <f t="shared" si="93"/>
        <v>1.2149999999999999</v>
      </c>
      <c r="O317">
        <f t="shared" si="97"/>
        <v>0.32</v>
      </c>
      <c r="P317" t="s">
        <v>39</v>
      </c>
      <c r="Q317">
        <f t="shared" si="94"/>
        <v>0.27</v>
      </c>
      <c r="AA317">
        <f>[1]Tables!E$4</f>
        <v>-0.05</v>
      </c>
      <c r="AB317">
        <f>[1]Tables!F$4</f>
        <v>6.9900000000000004E-2</v>
      </c>
      <c r="AC317">
        <f>[1]Tables!G$4</f>
        <v>0.41</v>
      </c>
      <c r="AD317">
        <f>[1]Tables!H$4</f>
        <v>0.185</v>
      </c>
      <c r="AE317">
        <f>[1]Tables!I$4</f>
        <v>1.0999999999999999E-2</v>
      </c>
      <c r="AF317">
        <f t="shared" si="98"/>
        <v>-3.7576604666164914E-3</v>
      </c>
      <c r="AG317">
        <f t="shared" si="86"/>
        <v>0.60599999999999998</v>
      </c>
      <c r="AI317">
        <f>[1]Tables!J$4</f>
        <v>1.2800000000000001E-2</v>
      </c>
      <c r="AJ317">
        <f>[1]Tables!K$4</f>
        <v>0.18479999999999999</v>
      </c>
      <c r="AK317">
        <f>[1]Tables!L$4</f>
        <v>0</v>
      </c>
      <c r="AL317">
        <f t="shared" si="87"/>
        <v>6.4829821717990455E-4</v>
      </c>
      <c r="AM317">
        <f t="shared" si="88"/>
        <v>0.18479999999999999</v>
      </c>
      <c r="AO317">
        <f>[1]Tables!M$4</f>
        <v>-0.05</v>
      </c>
      <c r="AP317">
        <f>[1]Tables!N$4</f>
        <v>7.8200000000000006E-2</v>
      </c>
      <c r="AQ317">
        <f>[1]Tables!O$4</f>
        <v>0.51</v>
      </c>
      <c r="AR317">
        <f>[1]Tables!P$4</f>
        <v>0.22</v>
      </c>
      <c r="AS317">
        <f>[1]Tables!Q$4</f>
        <v>1.0999999999999999E-2</v>
      </c>
      <c r="AT317">
        <f t="shared" si="89"/>
        <v>-4.2417010197439847E-3</v>
      </c>
      <c r="AU317">
        <f t="shared" si="90"/>
        <v>0.74099999999999999</v>
      </c>
      <c r="AW317">
        <f>[1]Tables!R$4</f>
        <v>8.8999999999999999E-3</v>
      </c>
      <c r="AX317">
        <f>[1]Tables!S$4</f>
        <v>0.21759999999999999</v>
      </c>
      <c r="AY317">
        <f>[1]Tables!T$4</f>
        <v>0</v>
      </c>
      <c r="AZ317">
        <f t="shared" si="91"/>
        <v>0</v>
      </c>
      <c r="BA317">
        <f t="shared" si="92"/>
        <v>0.21759999999999999</v>
      </c>
    </row>
    <row r="318" spans="1:53" x14ac:dyDescent="0.2">
      <c r="A318" s="80">
        <v>46082</v>
      </c>
      <c r="B318" s="81">
        <f>+[1]Listen!C314</f>
        <v>0</v>
      </c>
      <c r="C318" s="85"/>
      <c r="D318">
        <f t="shared" si="81"/>
        <v>0.70500000000000007</v>
      </c>
      <c r="E318">
        <f>+[1]TETCO_TRANSCO!E318</f>
        <v>0.65500000000000003</v>
      </c>
      <c r="F318">
        <f>+[1]TETCO_TRANSCO!F318</f>
        <v>0.05</v>
      </c>
      <c r="G318">
        <f t="shared" si="82"/>
        <v>0.80500000000000005</v>
      </c>
      <c r="H318">
        <f t="shared" si="83"/>
        <v>0.65500000000000003</v>
      </c>
      <c r="I318">
        <f t="shared" si="96"/>
        <v>0.15000000000000002</v>
      </c>
      <c r="J318">
        <f t="shared" si="84"/>
        <v>0.70500000000000007</v>
      </c>
      <c r="K318">
        <f t="shared" si="99"/>
        <v>0.65500000000000003</v>
      </c>
      <c r="L318">
        <f t="shared" si="95"/>
        <v>0.05</v>
      </c>
      <c r="M318">
        <f t="shared" si="85"/>
        <v>0.80500000000000005</v>
      </c>
      <c r="N318">
        <f t="shared" si="93"/>
        <v>0.65500000000000003</v>
      </c>
      <c r="O318">
        <f t="shared" si="97"/>
        <v>0.15000000000000002</v>
      </c>
      <c r="P318" t="s">
        <v>39</v>
      </c>
      <c r="Q318">
        <f t="shared" si="94"/>
        <v>0.1</v>
      </c>
      <c r="AA318">
        <f>[1]Tables!E$5</f>
        <v>-0.05</v>
      </c>
      <c r="AB318">
        <f>[1]Tables!F$5</f>
        <v>6.9900000000000004E-2</v>
      </c>
      <c r="AC318">
        <f>[1]Tables!G$5</f>
        <v>0.41</v>
      </c>
      <c r="AD318">
        <f>[1]Tables!H$5</f>
        <v>0.185</v>
      </c>
      <c r="AE318">
        <f>[1]Tables!I$5</f>
        <v>1.0999999999999999E-2</v>
      </c>
      <c r="AF318">
        <f t="shared" si="98"/>
        <v>-3.7576604666164914E-3</v>
      </c>
      <c r="AG318">
        <f t="shared" si="86"/>
        <v>0.60599999999999998</v>
      </c>
      <c r="AI318">
        <f>[1]Tables!J$5</f>
        <v>1.2800000000000001E-2</v>
      </c>
      <c r="AJ318">
        <f>[1]Tables!K$5</f>
        <v>0.18479999999999999</v>
      </c>
      <c r="AK318">
        <f>[1]Tables!L$5</f>
        <v>0</v>
      </c>
      <c r="AL318">
        <f t="shared" si="87"/>
        <v>6.4829821717990455E-4</v>
      </c>
      <c r="AM318">
        <f t="shared" si="88"/>
        <v>0.18479999999999999</v>
      </c>
      <c r="AO318">
        <f>[1]Tables!M$5</f>
        <v>-0.05</v>
      </c>
      <c r="AP318">
        <f>[1]Tables!N$5</f>
        <v>7.8200000000000006E-2</v>
      </c>
      <c r="AQ318">
        <f>[1]Tables!O$5</f>
        <v>0.51</v>
      </c>
      <c r="AR318">
        <f>[1]Tables!P$5</f>
        <v>0.22</v>
      </c>
      <c r="AS318">
        <f>[1]Tables!Q$5</f>
        <v>1.0999999999999999E-2</v>
      </c>
      <c r="AT318">
        <f t="shared" si="89"/>
        <v>-4.2417010197439847E-3</v>
      </c>
      <c r="AU318">
        <f t="shared" si="90"/>
        <v>0.74099999999999999</v>
      </c>
      <c r="AW318">
        <f>[1]Tables!R$5</f>
        <v>8.8999999999999999E-3</v>
      </c>
      <c r="AX318">
        <f>[1]Tables!S$5</f>
        <v>0.21759999999999999</v>
      </c>
      <c r="AY318">
        <f>[1]Tables!T$5</f>
        <v>0</v>
      </c>
      <c r="AZ318">
        <f t="shared" si="91"/>
        <v>0</v>
      </c>
      <c r="BA318">
        <f t="shared" si="92"/>
        <v>0.21759999999999999</v>
      </c>
    </row>
    <row r="319" spans="1:53" x14ac:dyDescent="0.2">
      <c r="A319" s="80">
        <v>46113</v>
      </c>
      <c r="B319" s="81">
        <f>+[1]Listen!C315</f>
        <v>0</v>
      </c>
      <c r="C319" s="85"/>
      <c r="D319">
        <f t="shared" si="81"/>
        <v>0.45500000000000002</v>
      </c>
      <c r="E319">
        <f>+[1]TETCO_TRANSCO!E319</f>
        <v>0.435</v>
      </c>
      <c r="F319">
        <f>+[1]TETCO_TRANSCO!F319</f>
        <v>0.02</v>
      </c>
      <c r="G319">
        <f t="shared" si="82"/>
        <v>0.48499999999999999</v>
      </c>
      <c r="H319">
        <f t="shared" si="83"/>
        <v>0.435</v>
      </c>
      <c r="I319">
        <f t="shared" si="96"/>
        <v>0.05</v>
      </c>
      <c r="J319">
        <f t="shared" si="84"/>
        <v>0.45500000000000002</v>
      </c>
      <c r="K319">
        <f t="shared" si="99"/>
        <v>0.435</v>
      </c>
      <c r="L319">
        <f t="shared" si="95"/>
        <v>0.02</v>
      </c>
      <c r="M319">
        <f t="shared" si="85"/>
        <v>0.48499999999999999</v>
      </c>
      <c r="N319">
        <f t="shared" si="93"/>
        <v>0.435</v>
      </c>
      <c r="O319">
        <f t="shared" si="97"/>
        <v>0.05</v>
      </c>
      <c r="P319" t="s">
        <v>39</v>
      </c>
      <c r="Q319">
        <f t="shared" si="94"/>
        <v>0.03</v>
      </c>
      <c r="AA319">
        <f>[1]Tables!E$6</f>
        <v>-7.0000000000000007E-2</v>
      </c>
      <c r="AB319">
        <f>[1]Tables!F$6</f>
        <v>5.9700000000000003E-2</v>
      </c>
      <c r="AC319">
        <f>[1]Tables!G$6</f>
        <v>0.04</v>
      </c>
      <c r="AD319">
        <f>[1]Tables!H$6</f>
        <v>0.185</v>
      </c>
      <c r="AE319">
        <f>[1]Tables!I$6</f>
        <v>1.0999999999999999E-2</v>
      </c>
      <c r="AF319">
        <f t="shared" si="98"/>
        <v>-4.4443262788471799E-3</v>
      </c>
      <c r="AG319">
        <f t="shared" si="86"/>
        <v>0.23600000000000002</v>
      </c>
      <c r="AI319">
        <f>[1]Tables!J$6</f>
        <v>0</v>
      </c>
      <c r="AJ319">
        <f>[1]Tables!K$6</f>
        <v>0</v>
      </c>
      <c r="AK319">
        <f>[1]Tables!L$6</f>
        <v>0</v>
      </c>
      <c r="AL319">
        <f t="shared" si="87"/>
        <v>0</v>
      </c>
      <c r="AM319">
        <f t="shared" si="88"/>
        <v>0</v>
      </c>
      <c r="AO319">
        <f>[1]Tables!M$6</f>
        <v>-7.0000000000000007E-2</v>
      </c>
      <c r="AP319">
        <f>[1]Tables!N$6</f>
        <v>6.6699999999999995E-2</v>
      </c>
      <c r="AQ319">
        <f>[1]Tables!O$6</f>
        <v>0.04</v>
      </c>
      <c r="AR319">
        <f>[1]Tables!P$6</f>
        <v>0.22</v>
      </c>
      <c r="AS319">
        <f>[1]Tables!Q$6</f>
        <v>1.0999999999999999E-2</v>
      </c>
      <c r="AT319">
        <f t="shared" si="89"/>
        <v>-5.0026786670952506E-3</v>
      </c>
      <c r="AU319">
        <f t="shared" si="90"/>
        <v>0.27100000000000002</v>
      </c>
      <c r="AW319">
        <f>[1]Tables!R$6</f>
        <v>0</v>
      </c>
      <c r="AX319">
        <f>[1]Tables!S$6</f>
        <v>0</v>
      </c>
      <c r="AY319">
        <f>[1]Tables!T$6</f>
        <v>0</v>
      </c>
      <c r="AZ319">
        <f t="shared" si="91"/>
        <v>0</v>
      </c>
      <c r="BA319">
        <f t="shared" si="92"/>
        <v>0</v>
      </c>
    </row>
    <row r="320" spans="1:53" x14ac:dyDescent="0.2">
      <c r="A320" s="80">
        <v>46143</v>
      </c>
      <c r="B320" s="81">
        <f>+[1]Listen!C316</f>
        <v>0</v>
      </c>
      <c r="C320" s="85"/>
      <c r="D320">
        <f t="shared" si="81"/>
        <v>0.40500000000000003</v>
      </c>
      <c r="E320">
        <f>+[1]TETCO_TRANSCO!E320</f>
        <v>0.38500000000000001</v>
      </c>
      <c r="F320">
        <f>+[1]TETCO_TRANSCO!F320</f>
        <v>0.02</v>
      </c>
      <c r="G320">
        <f t="shared" si="82"/>
        <v>0.435</v>
      </c>
      <c r="H320">
        <f t="shared" si="83"/>
        <v>0.38500000000000001</v>
      </c>
      <c r="I320">
        <f t="shared" si="96"/>
        <v>0.05</v>
      </c>
      <c r="J320">
        <f t="shared" si="84"/>
        <v>0.40500000000000003</v>
      </c>
      <c r="K320">
        <f t="shared" si="99"/>
        <v>0.38500000000000001</v>
      </c>
      <c r="L320">
        <f t="shared" si="95"/>
        <v>0.02</v>
      </c>
      <c r="M320">
        <f t="shared" si="85"/>
        <v>0.435</v>
      </c>
      <c r="N320">
        <f t="shared" si="93"/>
        <v>0.38500000000000001</v>
      </c>
      <c r="O320">
        <f t="shared" si="97"/>
        <v>0.05</v>
      </c>
      <c r="P320" t="s">
        <v>39</v>
      </c>
      <c r="Q320">
        <f t="shared" si="94"/>
        <v>0.03</v>
      </c>
      <c r="AA320">
        <f>[1]Tables!E$7</f>
        <v>-7.0000000000000007E-2</v>
      </c>
      <c r="AB320">
        <f>[1]Tables!F$7</f>
        <v>5.9700000000000003E-2</v>
      </c>
      <c r="AC320">
        <f>[1]Tables!G$7</f>
        <v>0.02</v>
      </c>
      <c r="AD320">
        <f>[1]Tables!H$7</f>
        <v>0.185</v>
      </c>
      <c r="AE320">
        <f>[1]Tables!I$7</f>
        <v>1.0999999999999999E-2</v>
      </c>
      <c r="AF320">
        <f t="shared" si="98"/>
        <v>-4.4443262788471799E-3</v>
      </c>
      <c r="AG320">
        <f t="shared" si="86"/>
        <v>0.216</v>
      </c>
      <c r="AI320">
        <f>[1]Tables!J$7</f>
        <v>0</v>
      </c>
      <c r="AJ320">
        <f>[1]Tables!K$7</f>
        <v>0</v>
      </c>
      <c r="AK320">
        <f>[1]Tables!L$7</f>
        <v>0</v>
      </c>
      <c r="AL320">
        <f t="shared" si="87"/>
        <v>0</v>
      </c>
      <c r="AM320">
        <f t="shared" si="88"/>
        <v>0</v>
      </c>
      <c r="AO320">
        <f>[1]Tables!M$7</f>
        <v>-7.0000000000000007E-2</v>
      </c>
      <c r="AP320">
        <f>[1]Tables!N$7</f>
        <v>6.6699999999999995E-2</v>
      </c>
      <c r="AQ320">
        <f>[1]Tables!O$7</f>
        <v>0.02</v>
      </c>
      <c r="AR320">
        <f>[1]Tables!P$7</f>
        <v>0.22</v>
      </c>
      <c r="AS320">
        <f>[1]Tables!Q$7</f>
        <v>1.0999999999999999E-2</v>
      </c>
      <c r="AT320">
        <f t="shared" si="89"/>
        <v>-5.0026786670952506E-3</v>
      </c>
      <c r="AU320">
        <f t="shared" si="90"/>
        <v>0.251</v>
      </c>
      <c r="AW320">
        <f>[1]Tables!R$7</f>
        <v>0</v>
      </c>
      <c r="AX320">
        <f>[1]Tables!S$7</f>
        <v>0</v>
      </c>
      <c r="AY320">
        <f>[1]Tables!T$7</f>
        <v>0</v>
      </c>
      <c r="AZ320">
        <f t="shared" si="91"/>
        <v>0</v>
      </c>
      <c r="BA320">
        <f t="shared" si="92"/>
        <v>0</v>
      </c>
    </row>
    <row r="321" spans="1:53" x14ac:dyDescent="0.2">
      <c r="A321" s="80">
        <v>46174</v>
      </c>
      <c r="B321" s="81">
        <f>+[1]Listen!C317</f>
        <v>0</v>
      </c>
      <c r="C321" s="85"/>
      <c r="D321">
        <f t="shared" si="81"/>
        <v>0.40500000000000003</v>
      </c>
      <c r="E321">
        <f>+[1]TETCO_TRANSCO!E321</f>
        <v>0.38500000000000001</v>
      </c>
      <c r="F321">
        <f>+[1]TETCO_TRANSCO!F321</f>
        <v>0.02</v>
      </c>
      <c r="G321">
        <f t="shared" si="82"/>
        <v>0.44500000000000001</v>
      </c>
      <c r="H321">
        <f t="shared" si="83"/>
        <v>0.38500000000000001</v>
      </c>
      <c r="I321">
        <f t="shared" si="96"/>
        <v>0.06</v>
      </c>
      <c r="J321">
        <f t="shared" si="84"/>
        <v>0.40500000000000003</v>
      </c>
      <c r="K321">
        <f t="shared" si="99"/>
        <v>0.38500000000000001</v>
      </c>
      <c r="L321">
        <f t="shared" si="95"/>
        <v>0.02</v>
      </c>
      <c r="M321">
        <f t="shared" si="85"/>
        <v>0.44500000000000001</v>
      </c>
      <c r="N321">
        <f t="shared" si="93"/>
        <v>0.38500000000000001</v>
      </c>
      <c r="O321">
        <f t="shared" si="97"/>
        <v>0.06</v>
      </c>
      <c r="P321" t="s">
        <v>39</v>
      </c>
      <c r="Q321">
        <f t="shared" si="94"/>
        <v>0.04</v>
      </c>
      <c r="AA321">
        <f>[1]Tables!E$8</f>
        <v>-7.0000000000000007E-2</v>
      </c>
      <c r="AB321">
        <f>[1]Tables!F$8</f>
        <v>5.9700000000000003E-2</v>
      </c>
      <c r="AC321">
        <f>[1]Tables!G$8</f>
        <v>0.02</v>
      </c>
      <c r="AD321">
        <f>[1]Tables!H$8</f>
        <v>0.185</v>
      </c>
      <c r="AE321">
        <f>[1]Tables!I$8</f>
        <v>1.0999999999999999E-2</v>
      </c>
      <c r="AF321">
        <f t="shared" si="98"/>
        <v>-4.4443262788471799E-3</v>
      </c>
      <c r="AG321">
        <f t="shared" si="86"/>
        <v>0.216</v>
      </c>
      <c r="AI321">
        <f>[1]Tables!J$8</f>
        <v>0</v>
      </c>
      <c r="AJ321">
        <f>[1]Tables!K$8</f>
        <v>0</v>
      </c>
      <c r="AK321">
        <f>[1]Tables!L$8</f>
        <v>0</v>
      </c>
      <c r="AL321">
        <f t="shared" si="87"/>
        <v>0</v>
      </c>
      <c r="AM321">
        <f t="shared" si="88"/>
        <v>0</v>
      </c>
      <c r="AO321">
        <f>[1]Tables!M$8</f>
        <v>-7.0000000000000007E-2</v>
      </c>
      <c r="AP321">
        <f>[1]Tables!N$8</f>
        <v>6.6699999999999995E-2</v>
      </c>
      <c r="AQ321">
        <f>[1]Tables!O$8</f>
        <v>0.02</v>
      </c>
      <c r="AR321">
        <f>[1]Tables!P$8</f>
        <v>0.22</v>
      </c>
      <c r="AS321">
        <f>[1]Tables!Q$8</f>
        <v>1.0999999999999999E-2</v>
      </c>
      <c r="AT321">
        <f t="shared" si="89"/>
        <v>-5.0026786670952506E-3</v>
      </c>
      <c r="AU321">
        <f t="shared" si="90"/>
        <v>0.251</v>
      </c>
      <c r="AW321">
        <f>[1]Tables!R$8</f>
        <v>0</v>
      </c>
      <c r="AX321">
        <f>[1]Tables!S$8</f>
        <v>0</v>
      </c>
      <c r="AY321">
        <f>[1]Tables!T$8</f>
        <v>0</v>
      </c>
      <c r="AZ321">
        <f t="shared" si="91"/>
        <v>0</v>
      </c>
      <c r="BA321">
        <f t="shared" si="92"/>
        <v>0</v>
      </c>
    </row>
    <row r="322" spans="1:53" x14ac:dyDescent="0.2">
      <c r="A322" s="80">
        <v>46204</v>
      </c>
      <c r="B322" s="81">
        <f>+[1]Listen!C318</f>
        <v>0</v>
      </c>
      <c r="C322" s="85"/>
      <c r="D322">
        <f t="shared" si="81"/>
        <v>0.41750000000000004</v>
      </c>
      <c r="E322">
        <f>+[1]TETCO_TRANSCO!E322</f>
        <v>0.39750000000000002</v>
      </c>
      <c r="F322">
        <f>+[1]TETCO_TRANSCO!F322</f>
        <v>0.02</v>
      </c>
      <c r="G322">
        <f t="shared" si="82"/>
        <v>0.46750000000000003</v>
      </c>
      <c r="H322">
        <f t="shared" si="83"/>
        <v>0.39750000000000002</v>
      </c>
      <c r="I322">
        <f t="shared" si="96"/>
        <v>7.0000000000000007E-2</v>
      </c>
      <c r="J322">
        <f t="shared" si="84"/>
        <v>0.41750000000000004</v>
      </c>
      <c r="K322">
        <f t="shared" si="99"/>
        <v>0.39750000000000002</v>
      </c>
      <c r="L322">
        <f t="shared" si="95"/>
        <v>0.02</v>
      </c>
      <c r="M322">
        <f t="shared" si="85"/>
        <v>0.46750000000000003</v>
      </c>
      <c r="N322">
        <f t="shared" si="93"/>
        <v>0.39750000000000002</v>
      </c>
      <c r="O322">
        <f t="shared" si="97"/>
        <v>7.0000000000000007E-2</v>
      </c>
      <c r="P322" t="s">
        <v>39</v>
      </c>
      <c r="Q322">
        <f t="shared" si="94"/>
        <v>0.05</v>
      </c>
      <c r="AA322">
        <f>[1]Tables!E$9</f>
        <v>-7.0000000000000007E-2</v>
      </c>
      <c r="AB322">
        <f>[1]Tables!F$9</f>
        <v>5.9700000000000003E-2</v>
      </c>
      <c r="AC322">
        <f>[1]Tables!G$9</f>
        <v>0.02</v>
      </c>
      <c r="AD322">
        <f>[1]Tables!H$9</f>
        <v>0.185</v>
      </c>
      <c r="AE322">
        <f>[1]Tables!I$9</f>
        <v>1.0999999999999999E-2</v>
      </c>
      <c r="AF322">
        <f t="shared" si="98"/>
        <v>-4.4443262788471799E-3</v>
      </c>
      <c r="AG322">
        <f t="shared" si="86"/>
        <v>0.216</v>
      </c>
      <c r="AI322">
        <f>[1]Tables!J$9</f>
        <v>0</v>
      </c>
      <c r="AJ322">
        <f>[1]Tables!K$9</f>
        <v>0</v>
      </c>
      <c r="AK322">
        <f>[1]Tables!L$9</f>
        <v>0</v>
      </c>
      <c r="AL322">
        <f t="shared" si="87"/>
        <v>0</v>
      </c>
      <c r="AM322">
        <f t="shared" si="88"/>
        <v>0</v>
      </c>
      <c r="AO322">
        <f>[1]Tables!M$9</f>
        <v>-7.0000000000000007E-2</v>
      </c>
      <c r="AP322">
        <f>[1]Tables!N$9</f>
        <v>6.6699999999999995E-2</v>
      </c>
      <c r="AQ322">
        <f>[1]Tables!O$9</f>
        <v>0.02</v>
      </c>
      <c r="AR322">
        <f>[1]Tables!P$9</f>
        <v>0.22</v>
      </c>
      <c r="AS322">
        <f>[1]Tables!Q$9</f>
        <v>1.0999999999999999E-2</v>
      </c>
      <c r="AT322">
        <f t="shared" si="89"/>
        <v>-5.0026786670952506E-3</v>
      </c>
      <c r="AU322">
        <f t="shared" si="90"/>
        <v>0.251</v>
      </c>
      <c r="AW322">
        <f>[1]Tables!R$9</f>
        <v>0</v>
      </c>
      <c r="AX322">
        <f>[1]Tables!S$9</f>
        <v>0</v>
      </c>
      <c r="AY322">
        <f>[1]Tables!T$9</f>
        <v>0</v>
      </c>
      <c r="AZ322">
        <f t="shared" si="91"/>
        <v>0</v>
      </c>
      <c r="BA322">
        <f t="shared" si="92"/>
        <v>0</v>
      </c>
    </row>
    <row r="323" spans="1:53" x14ac:dyDescent="0.2">
      <c r="A323" s="80">
        <v>46235</v>
      </c>
      <c r="B323" s="81">
        <f>+[1]Listen!C319</f>
        <v>0</v>
      </c>
      <c r="C323" s="85"/>
      <c r="D323">
        <f t="shared" si="81"/>
        <v>0.42000000000000004</v>
      </c>
      <c r="E323">
        <f>+[1]TETCO_TRANSCO!E323</f>
        <v>0.4</v>
      </c>
      <c r="F323">
        <f>+[1]TETCO_TRANSCO!F323</f>
        <v>0.02</v>
      </c>
      <c r="G323">
        <f t="shared" si="82"/>
        <v>0.47000000000000003</v>
      </c>
      <c r="H323">
        <f t="shared" si="83"/>
        <v>0.4</v>
      </c>
      <c r="I323">
        <f t="shared" si="96"/>
        <v>7.0000000000000007E-2</v>
      </c>
      <c r="J323">
        <f t="shared" si="84"/>
        <v>0.42000000000000004</v>
      </c>
      <c r="K323">
        <f t="shared" si="99"/>
        <v>0.4</v>
      </c>
      <c r="L323">
        <f t="shared" si="95"/>
        <v>0.02</v>
      </c>
      <c r="M323">
        <f t="shared" si="85"/>
        <v>0.47000000000000003</v>
      </c>
      <c r="N323">
        <f t="shared" si="93"/>
        <v>0.4</v>
      </c>
      <c r="O323">
        <f t="shared" si="97"/>
        <v>7.0000000000000007E-2</v>
      </c>
      <c r="P323" t="s">
        <v>39</v>
      </c>
      <c r="Q323">
        <f t="shared" si="94"/>
        <v>0.05</v>
      </c>
      <c r="AA323">
        <f>[1]Tables!E$10</f>
        <v>-7.0000000000000007E-2</v>
      </c>
      <c r="AB323">
        <f>[1]Tables!F$10</f>
        <v>5.9700000000000003E-2</v>
      </c>
      <c r="AC323">
        <f>[1]Tables!G$10</f>
        <v>0.02</v>
      </c>
      <c r="AD323">
        <f>[1]Tables!H$10</f>
        <v>0.185</v>
      </c>
      <c r="AE323">
        <f>[1]Tables!I$10</f>
        <v>1.0999999999999999E-2</v>
      </c>
      <c r="AF323">
        <f t="shared" si="98"/>
        <v>-4.4443262788471799E-3</v>
      </c>
      <c r="AG323">
        <f t="shared" si="86"/>
        <v>0.216</v>
      </c>
      <c r="AI323">
        <f>[1]Tables!J$10</f>
        <v>0</v>
      </c>
      <c r="AJ323">
        <f>[1]Tables!K$10</f>
        <v>0</v>
      </c>
      <c r="AK323">
        <f>[1]Tables!L$10</f>
        <v>0</v>
      </c>
      <c r="AL323">
        <f t="shared" si="87"/>
        <v>0</v>
      </c>
      <c r="AM323">
        <f t="shared" si="88"/>
        <v>0</v>
      </c>
      <c r="AO323">
        <f>[1]Tables!M$10</f>
        <v>-7.0000000000000007E-2</v>
      </c>
      <c r="AP323">
        <f>[1]Tables!N$10</f>
        <v>6.6699999999999995E-2</v>
      </c>
      <c r="AQ323">
        <f>[1]Tables!O$10</f>
        <v>0.02</v>
      </c>
      <c r="AR323">
        <f>[1]Tables!P$10</f>
        <v>0.22</v>
      </c>
      <c r="AS323">
        <f>[1]Tables!Q$10</f>
        <v>1.0999999999999999E-2</v>
      </c>
      <c r="AT323">
        <f t="shared" si="89"/>
        <v>-5.0026786670952506E-3</v>
      </c>
      <c r="AU323">
        <f t="shared" si="90"/>
        <v>0.251</v>
      </c>
      <c r="AW323">
        <f>[1]Tables!R$10</f>
        <v>0</v>
      </c>
      <c r="AX323">
        <f>[1]Tables!S$10</f>
        <v>0</v>
      </c>
      <c r="AY323">
        <f>[1]Tables!T$10</f>
        <v>0</v>
      </c>
      <c r="AZ323">
        <f t="shared" si="91"/>
        <v>0</v>
      </c>
      <c r="BA323">
        <f t="shared" si="92"/>
        <v>0</v>
      </c>
    </row>
    <row r="324" spans="1:53" x14ac:dyDescent="0.2">
      <c r="A324" s="80">
        <v>46266</v>
      </c>
      <c r="B324" s="81">
        <f>+[1]Listen!C320</f>
        <v>0</v>
      </c>
      <c r="C324" s="85"/>
      <c r="D324">
        <f t="shared" si="81"/>
        <v>0.41750000000000004</v>
      </c>
      <c r="E324">
        <f>+[1]TETCO_TRANSCO!E324</f>
        <v>0.39750000000000002</v>
      </c>
      <c r="F324">
        <f>+[1]TETCO_TRANSCO!F324</f>
        <v>0.02</v>
      </c>
      <c r="G324">
        <f t="shared" si="82"/>
        <v>0.44750000000000001</v>
      </c>
      <c r="H324">
        <f t="shared" si="83"/>
        <v>0.39750000000000002</v>
      </c>
      <c r="I324">
        <f t="shared" si="96"/>
        <v>0.05</v>
      </c>
      <c r="J324">
        <f t="shared" si="84"/>
        <v>0.41750000000000004</v>
      </c>
      <c r="K324">
        <f t="shared" si="99"/>
        <v>0.39750000000000002</v>
      </c>
      <c r="L324">
        <f t="shared" si="95"/>
        <v>0.02</v>
      </c>
      <c r="M324">
        <f t="shared" si="85"/>
        <v>0.44750000000000001</v>
      </c>
      <c r="N324">
        <f t="shared" si="93"/>
        <v>0.39750000000000002</v>
      </c>
      <c r="O324">
        <f t="shared" si="97"/>
        <v>0.05</v>
      </c>
      <c r="P324" t="s">
        <v>39</v>
      </c>
      <c r="Q324">
        <f t="shared" si="94"/>
        <v>0.03</v>
      </c>
      <c r="AA324">
        <f>[1]Tables!E$11</f>
        <v>-7.0000000000000007E-2</v>
      </c>
      <c r="AB324">
        <f>[1]Tables!F$11</f>
        <v>5.9700000000000003E-2</v>
      </c>
      <c r="AC324">
        <f>[1]Tables!G$11</f>
        <v>0.02</v>
      </c>
      <c r="AD324">
        <f>[1]Tables!H$11</f>
        <v>0.185</v>
      </c>
      <c r="AE324">
        <f>[1]Tables!I$11</f>
        <v>1.0999999999999999E-2</v>
      </c>
      <c r="AF324">
        <f t="shared" si="98"/>
        <v>-4.4443262788471799E-3</v>
      </c>
      <c r="AG324">
        <f t="shared" si="86"/>
        <v>0.216</v>
      </c>
      <c r="AI324">
        <f>[1]Tables!J$11</f>
        <v>0</v>
      </c>
      <c r="AJ324">
        <f>[1]Tables!K$11</f>
        <v>0</v>
      </c>
      <c r="AK324">
        <f>[1]Tables!L$11</f>
        <v>0</v>
      </c>
      <c r="AL324">
        <f t="shared" si="87"/>
        <v>0</v>
      </c>
      <c r="AM324">
        <f t="shared" si="88"/>
        <v>0</v>
      </c>
      <c r="AO324">
        <f>[1]Tables!M$11</f>
        <v>-7.0000000000000007E-2</v>
      </c>
      <c r="AP324">
        <f>[1]Tables!N$11</f>
        <v>6.6699999999999995E-2</v>
      </c>
      <c r="AQ324">
        <f>[1]Tables!O$11</f>
        <v>0.02</v>
      </c>
      <c r="AR324">
        <f>[1]Tables!P$11</f>
        <v>0.22</v>
      </c>
      <c r="AS324">
        <f>[1]Tables!Q$11</f>
        <v>1.0999999999999999E-2</v>
      </c>
      <c r="AT324">
        <f t="shared" si="89"/>
        <v>-5.0026786670952506E-3</v>
      </c>
      <c r="AU324">
        <f t="shared" si="90"/>
        <v>0.251</v>
      </c>
      <c r="AW324">
        <f>[1]Tables!R$11</f>
        <v>0</v>
      </c>
      <c r="AX324">
        <f>[1]Tables!S$11</f>
        <v>0</v>
      </c>
      <c r="AY324">
        <f>[1]Tables!T$11</f>
        <v>0</v>
      </c>
      <c r="AZ324">
        <f t="shared" si="91"/>
        <v>0</v>
      </c>
      <c r="BA324">
        <f t="shared" si="92"/>
        <v>0</v>
      </c>
    </row>
    <row r="325" spans="1:53" x14ac:dyDescent="0.2">
      <c r="A325" s="80">
        <v>46296</v>
      </c>
      <c r="B325" s="81">
        <f>+[1]Listen!C321</f>
        <v>0</v>
      </c>
      <c r="C325" s="85"/>
      <c r="D325">
        <f t="shared" si="81"/>
        <v>0.42000000000000004</v>
      </c>
      <c r="E325">
        <f>+[1]TETCO_TRANSCO!E325</f>
        <v>0.4</v>
      </c>
      <c r="F325">
        <f>+[1]TETCO_TRANSCO!F325</f>
        <v>0.02</v>
      </c>
      <c r="G325">
        <f t="shared" si="82"/>
        <v>0.45</v>
      </c>
      <c r="H325">
        <f t="shared" si="83"/>
        <v>0.4</v>
      </c>
      <c r="I325">
        <f t="shared" si="96"/>
        <v>0.05</v>
      </c>
      <c r="J325">
        <f t="shared" si="84"/>
        <v>0.42000000000000004</v>
      </c>
      <c r="K325">
        <f t="shared" si="99"/>
        <v>0.4</v>
      </c>
      <c r="L325">
        <f t="shared" si="95"/>
        <v>0.02</v>
      </c>
      <c r="M325">
        <f t="shared" si="85"/>
        <v>0.45</v>
      </c>
      <c r="N325">
        <f t="shared" si="93"/>
        <v>0.4</v>
      </c>
      <c r="O325">
        <f t="shared" si="97"/>
        <v>0.05</v>
      </c>
      <c r="P325" t="s">
        <v>39</v>
      </c>
      <c r="Q325">
        <f t="shared" si="94"/>
        <v>0.03</v>
      </c>
      <c r="AA325">
        <f>[1]Tables!E$12</f>
        <v>-7.0000000000000007E-2</v>
      </c>
      <c r="AB325">
        <f>[1]Tables!F$12</f>
        <v>5.9700000000000003E-2</v>
      </c>
      <c r="AC325">
        <f>[1]Tables!G$12</f>
        <v>0.04</v>
      </c>
      <c r="AD325">
        <f>[1]Tables!H$12</f>
        <v>0.185</v>
      </c>
      <c r="AE325">
        <f>[1]Tables!I$12</f>
        <v>1.0999999999999999E-2</v>
      </c>
      <c r="AF325">
        <f t="shared" si="98"/>
        <v>-4.4443262788471799E-3</v>
      </c>
      <c r="AG325">
        <f t="shared" si="86"/>
        <v>0.23600000000000002</v>
      </c>
      <c r="AI325">
        <f>[1]Tables!J$12</f>
        <v>0</v>
      </c>
      <c r="AJ325">
        <f>[1]Tables!K$12</f>
        <v>0</v>
      </c>
      <c r="AK325">
        <f>[1]Tables!L$12</f>
        <v>0</v>
      </c>
      <c r="AL325">
        <f t="shared" si="87"/>
        <v>0</v>
      </c>
      <c r="AM325">
        <f t="shared" si="88"/>
        <v>0</v>
      </c>
      <c r="AO325">
        <f>[1]Tables!M$12</f>
        <v>-7.0000000000000007E-2</v>
      </c>
      <c r="AP325">
        <f>[1]Tables!N$12</f>
        <v>6.6699999999999995E-2</v>
      </c>
      <c r="AQ325">
        <f>[1]Tables!O$12</f>
        <v>0.04</v>
      </c>
      <c r="AR325">
        <f>[1]Tables!P$12</f>
        <v>0.22</v>
      </c>
      <c r="AS325">
        <f>[1]Tables!Q$12</f>
        <v>1.0999999999999999E-2</v>
      </c>
      <c r="AT325">
        <f t="shared" si="89"/>
        <v>-5.0026786670952506E-3</v>
      </c>
      <c r="AU325">
        <f t="shared" si="90"/>
        <v>0.27100000000000002</v>
      </c>
      <c r="AW325">
        <f>[1]Tables!R$12</f>
        <v>0</v>
      </c>
      <c r="AX325">
        <f>[1]Tables!S$12</f>
        <v>0</v>
      </c>
      <c r="AY325">
        <f>[1]Tables!T$12</f>
        <v>0</v>
      </c>
      <c r="AZ325">
        <f t="shared" si="91"/>
        <v>0</v>
      </c>
      <c r="BA325">
        <f t="shared" si="92"/>
        <v>0</v>
      </c>
    </row>
    <row r="326" spans="1:53" x14ac:dyDescent="0.2">
      <c r="A326" s="80">
        <v>46327</v>
      </c>
      <c r="B326" s="81">
        <f>+[1]Listen!C322</f>
        <v>0</v>
      </c>
      <c r="C326" s="85"/>
      <c r="D326">
        <f t="shared" si="81"/>
        <v>0.60500000000000009</v>
      </c>
      <c r="E326">
        <f>+[1]TETCO_TRANSCO!E326</f>
        <v>0.55500000000000005</v>
      </c>
      <c r="F326">
        <f>+[1]TETCO_TRANSCO!F326</f>
        <v>0.05</v>
      </c>
      <c r="G326">
        <f t="shared" si="82"/>
        <v>0.69500000000000006</v>
      </c>
      <c r="H326">
        <f t="shared" si="83"/>
        <v>0.55500000000000005</v>
      </c>
      <c r="I326">
        <f t="shared" si="96"/>
        <v>0.14000000000000001</v>
      </c>
      <c r="J326">
        <f t="shared" si="84"/>
        <v>0.60500000000000009</v>
      </c>
      <c r="K326">
        <f t="shared" si="99"/>
        <v>0.55500000000000005</v>
      </c>
      <c r="L326">
        <f t="shared" si="95"/>
        <v>0.05</v>
      </c>
      <c r="M326">
        <f t="shared" si="85"/>
        <v>0.69500000000000006</v>
      </c>
      <c r="N326">
        <f t="shared" si="93"/>
        <v>0.55500000000000005</v>
      </c>
      <c r="O326">
        <f t="shared" si="97"/>
        <v>0.14000000000000001</v>
      </c>
      <c r="P326" t="s">
        <v>39</v>
      </c>
      <c r="Q326">
        <f t="shared" si="94"/>
        <v>0.09</v>
      </c>
      <c r="AA326">
        <f>[1]Tables!E$13</f>
        <v>-7.0000000000000007E-2</v>
      </c>
      <c r="AB326">
        <f>[1]Tables!F$13</f>
        <v>6.9900000000000004E-2</v>
      </c>
      <c r="AC326">
        <f>[1]Tables!G$13</f>
        <v>0.41</v>
      </c>
      <c r="AD326">
        <f>[1]Tables!H$13</f>
        <v>0.185</v>
      </c>
      <c r="AE326">
        <f>[1]Tables!I$13</f>
        <v>1.0999999999999999E-2</v>
      </c>
      <c r="AF326">
        <f t="shared" si="98"/>
        <v>-5.2607246532630908E-3</v>
      </c>
      <c r="AG326">
        <f t="shared" si="86"/>
        <v>0.60599999999999998</v>
      </c>
      <c r="AI326">
        <f>[1]Tables!J$13</f>
        <v>1.2800000000000001E-2</v>
      </c>
      <c r="AJ326">
        <f>[1]Tables!K$13</f>
        <v>0.18479999999999999</v>
      </c>
      <c r="AK326">
        <f>[1]Tables!L$13</f>
        <v>0</v>
      </c>
      <c r="AL326">
        <f t="shared" si="87"/>
        <v>6.4829821717990455E-4</v>
      </c>
      <c r="AM326">
        <f t="shared" si="88"/>
        <v>0.18479999999999999</v>
      </c>
      <c r="AO326">
        <f>[1]Tables!M$13</f>
        <v>-0.05</v>
      </c>
      <c r="AP326">
        <f>[1]Tables!N$13</f>
        <v>7.8200000000000006E-2</v>
      </c>
      <c r="AQ326">
        <f>[1]Tables!O$13</f>
        <v>0.51</v>
      </c>
      <c r="AR326">
        <f>[1]Tables!P$13</f>
        <v>0.22</v>
      </c>
      <c r="AS326">
        <f>[1]Tables!Q$13</f>
        <v>1.0999999999999999E-2</v>
      </c>
      <c r="AT326">
        <f t="shared" si="89"/>
        <v>-4.2417010197439847E-3</v>
      </c>
      <c r="AU326">
        <f t="shared" si="90"/>
        <v>0.74099999999999999</v>
      </c>
      <c r="AW326">
        <f>[1]Tables!R$13</f>
        <v>8.8999999999999999E-3</v>
      </c>
      <c r="AX326">
        <f>[1]Tables!S$13</f>
        <v>0.21759999999999999</v>
      </c>
      <c r="AY326">
        <f>[1]Tables!T$13</f>
        <v>0</v>
      </c>
      <c r="AZ326">
        <f t="shared" si="91"/>
        <v>0</v>
      </c>
      <c r="BA326">
        <f t="shared" si="92"/>
        <v>0.21759999999999999</v>
      </c>
    </row>
    <row r="327" spans="1:53" x14ac:dyDescent="0.2">
      <c r="A327" s="80">
        <v>46357</v>
      </c>
      <c r="B327" s="81">
        <f>+[1]Listen!C323</f>
        <v>0</v>
      </c>
      <c r="C327" s="85"/>
      <c r="D327">
        <f t="shared" si="81"/>
        <v>0.96000000000000008</v>
      </c>
      <c r="E327">
        <f>+[1]TETCO_TRANSCO!E327</f>
        <v>0.91</v>
      </c>
      <c r="F327">
        <f>+[1]TETCO_TRANSCO!F327</f>
        <v>0.05</v>
      </c>
      <c r="G327">
        <f t="shared" si="82"/>
        <v>1.2</v>
      </c>
      <c r="H327">
        <f t="shared" si="83"/>
        <v>0.91</v>
      </c>
      <c r="I327">
        <f t="shared" si="96"/>
        <v>0.28999999999999998</v>
      </c>
      <c r="J327">
        <f t="shared" si="84"/>
        <v>0.96000000000000008</v>
      </c>
      <c r="K327">
        <f t="shared" si="99"/>
        <v>0.91</v>
      </c>
      <c r="L327">
        <f t="shared" si="95"/>
        <v>0.05</v>
      </c>
      <c r="M327">
        <f t="shared" si="85"/>
        <v>1.2</v>
      </c>
      <c r="N327">
        <f t="shared" si="93"/>
        <v>0.91</v>
      </c>
      <c r="O327">
        <f t="shared" si="97"/>
        <v>0.28999999999999998</v>
      </c>
      <c r="P327" t="s">
        <v>39</v>
      </c>
      <c r="Q327">
        <f t="shared" si="94"/>
        <v>0.24</v>
      </c>
      <c r="AA327">
        <f>[1]Tables!E$14</f>
        <v>-0.05</v>
      </c>
      <c r="AB327">
        <f>[1]Tables!F$14</f>
        <v>6.9900000000000004E-2</v>
      </c>
      <c r="AC327">
        <f>[1]Tables!G$14</f>
        <v>0.41</v>
      </c>
      <c r="AD327">
        <f>[1]Tables!H$14</f>
        <v>0.185</v>
      </c>
      <c r="AE327">
        <f>[1]Tables!I$14</f>
        <v>1.0999999999999999E-2</v>
      </c>
      <c r="AF327">
        <f t="shared" si="98"/>
        <v>-3.7576604666164914E-3</v>
      </c>
      <c r="AG327">
        <f t="shared" si="86"/>
        <v>0.60599999999999998</v>
      </c>
      <c r="AI327">
        <f>[1]Tables!J$14</f>
        <v>1.2800000000000001E-2</v>
      </c>
      <c r="AJ327">
        <f>[1]Tables!K$14</f>
        <v>0.18479999999999999</v>
      </c>
      <c r="AK327">
        <f>[1]Tables!L$14</f>
        <v>0</v>
      </c>
      <c r="AL327">
        <f t="shared" si="87"/>
        <v>6.4829821717990455E-4</v>
      </c>
      <c r="AM327">
        <f t="shared" si="88"/>
        <v>0.18479999999999999</v>
      </c>
      <c r="AO327">
        <f>[1]Tables!M$14</f>
        <v>-0.05</v>
      </c>
      <c r="AP327">
        <f>[1]Tables!N$14</f>
        <v>7.8200000000000006E-2</v>
      </c>
      <c r="AQ327">
        <f>[1]Tables!O$14</f>
        <v>0.51</v>
      </c>
      <c r="AR327">
        <f>[1]Tables!P$14</f>
        <v>0.22</v>
      </c>
      <c r="AS327">
        <f>[1]Tables!Q$14</f>
        <v>1.0999999999999999E-2</v>
      </c>
      <c r="AT327">
        <f t="shared" si="89"/>
        <v>-4.2417010197439847E-3</v>
      </c>
      <c r="AU327">
        <f t="shared" si="90"/>
        <v>0.74099999999999999</v>
      </c>
      <c r="AW327">
        <f>[1]Tables!R$14</f>
        <v>8.8999999999999999E-3</v>
      </c>
      <c r="AX327">
        <f>[1]Tables!S$14</f>
        <v>0.21759999999999999</v>
      </c>
      <c r="AY327">
        <f>[1]Tables!T$14</f>
        <v>0</v>
      </c>
      <c r="AZ327">
        <f t="shared" si="91"/>
        <v>0</v>
      </c>
      <c r="BA327">
        <f t="shared" si="92"/>
        <v>0.21759999999999999</v>
      </c>
    </row>
    <row r="328" spans="1:53" x14ac:dyDescent="0.2">
      <c r="A328" s="80">
        <v>46388</v>
      </c>
      <c r="B328" s="81">
        <f>+[1]Listen!C324</f>
        <v>0</v>
      </c>
      <c r="C328" s="85"/>
      <c r="D328">
        <f t="shared" si="81"/>
        <v>1.2649999999999999</v>
      </c>
      <c r="E328">
        <f>+[1]TETCO_TRANSCO!E328</f>
        <v>1.2149999999999999</v>
      </c>
      <c r="F328">
        <f>+[1]TETCO_TRANSCO!F328</f>
        <v>0.05</v>
      </c>
      <c r="G328">
        <f t="shared" si="82"/>
        <v>1.5349999999999999</v>
      </c>
      <c r="H328">
        <f t="shared" si="83"/>
        <v>1.2149999999999999</v>
      </c>
      <c r="I328">
        <f t="shared" si="96"/>
        <v>0.32</v>
      </c>
      <c r="J328">
        <f t="shared" si="84"/>
        <v>1.2649999999999999</v>
      </c>
      <c r="K328">
        <f t="shared" si="99"/>
        <v>1.2149999999999999</v>
      </c>
      <c r="L328">
        <f t="shared" si="95"/>
        <v>0.05</v>
      </c>
      <c r="M328">
        <f t="shared" si="85"/>
        <v>1.5349999999999999</v>
      </c>
      <c r="N328">
        <f t="shared" si="93"/>
        <v>1.2149999999999999</v>
      </c>
      <c r="O328">
        <f t="shared" si="97"/>
        <v>0.32</v>
      </c>
      <c r="P328" t="s">
        <v>39</v>
      </c>
      <c r="Q328">
        <f t="shared" si="94"/>
        <v>0.27</v>
      </c>
      <c r="AA328">
        <f>[1]Tables!E$3</f>
        <v>-0.05</v>
      </c>
      <c r="AB328">
        <f>[1]Tables!F$3</f>
        <v>6.9900000000000004E-2</v>
      </c>
      <c r="AC328">
        <f>[1]Tables!G$3</f>
        <v>0.41</v>
      </c>
      <c r="AD328">
        <f>[1]Tables!H$3</f>
        <v>0.185</v>
      </c>
      <c r="AE328">
        <f>[1]Tables!I$3</f>
        <v>1.0999999999999999E-2</v>
      </c>
      <c r="AF328">
        <f t="shared" si="98"/>
        <v>-3.7576604666164914E-3</v>
      </c>
      <c r="AG328">
        <f t="shared" si="86"/>
        <v>0.60599999999999998</v>
      </c>
      <c r="AI328">
        <f>[1]Tables!J$3</f>
        <v>1.2800000000000001E-2</v>
      </c>
      <c r="AJ328">
        <f>[1]Tables!K$3</f>
        <v>0.18479999999999999</v>
      </c>
      <c r="AK328">
        <f>[1]Tables!L$3</f>
        <v>0</v>
      </c>
      <c r="AL328">
        <f t="shared" si="87"/>
        <v>6.4829821717990455E-4</v>
      </c>
      <c r="AM328">
        <f t="shared" si="88"/>
        <v>0.18479999999999999</v>
      </c>
      <c r="AO328">
        <f>[1]Tables!M$3</f>
        <v>-0.05</v>
      </c>
      <c r="AP328">
        <f>[1]Tables!N$3</f>
        <v>7.8200000000000006E-2</v>
      </c>
      <c r="AQ328">
        <f>[1]Tables!O$3</f>
        <v>0.51</v>
      </c>
      <c r="AR328">
        <f>[1]Tables!P$3</f>
        <v>0.22</v>
      </c>
      <c r="AS328">
        <f>[1]Tables!Q$3</f>
        <v>1.0999999999999999E-2</v>
      </c>
      <c r="AT328">
        <f t="shared" si="89"/>
        <v>-4.2417010197439847E-3</v>
      </c>
      <c r="AU328">
        <f t="shared" si="90"/>
        <v>0.74099999999999999</v>
      </c>
      <c r="AW328">
        <f>[1]Tables!R$3</f>
        <v>8.8999999999999999E-3</v>
      </c>
      <c r="AX328">
        <f>[1]Tables!S$3</f>
        <v>0.21759999999999999</v>
      </c>
      <c r="AY328">
        <f>[1]Tables!T$3</f>
        <v>0</v>
      </c>
      <c r="AZ328">
        <f t="shared" si="91"/>
        <v>0</v>
      </c>
      <c r="BA328">
        <f t="shared" si="92"/>
        <v>0.21759999999999999</v>
      </c>
    </row>
    <row r="329" spans="1:53" x14ac:dyDescent="0.2">
      <c r="A329" s="80">
        <v>46419</v>
      </c>
      <c r="B329" s="81">
        <f>+[1]Listen!C325</f>
        <v>0</v>
      </c>
      <c r="C329" s="85"/>
      <c r="D329">
        <f t="shared" si="81"/>
        <v>1.2649999999999999</v>
      </c>
      <c r="E329">
        <f>+[1]TETCO_TRANSCO!E329</f>
        <v>1.2149999999999999</v>
      </c>
      <c r="F329">
        <f>+[1]TETCO_TRANSCO!F329</f>
        <v>0.05</v>
      </c>
      <c r="G329">
        <f t="shared" si="82"/>
        <v>1.5349999999999999</v>
      </c>
      <c r="H329">
        <f t="shared" si="83"/>
        <v>1.2149999999999999</v>
      </c>
      <c r="I329">
        <f t="shared" si="96"/>
        <v>0.32</v>
      </c>
      <c r="J329">
        <f t="shared" si="84"/>
        <v>1.2649999999999999</v>
      </c>
      <c r="K329">
        <f t="shared" si="99"/>
        <v>1.2149999999999999</v>
      </c>
      <c r="L329">
        <f t="shared" si="95"/>
        <v>0.05</v>
      </c>
      <c r="M329">
        <f t="shared" si="85"/>
        <v>1.5349999999999999</v>
      </c>
      <c r="N329">
        <f t="shared" si="93"/>
        <v>1.2149999999999999</v>
      </c>
      <c r="O329">
        <f t="shared" si="97"/>
        <v>0.32</v>
      </c>
      <c r="P329" t="s">
        <v>39</v>
      </c>
      <c r="Q329">
        <f t="shared" si="94"/>
        <v>0.27</v>
      </c>
      <c r="AA329">
        <f>[1]Tables!E$4</f>
        <v>-0.05</v>
      </c>
      <c r="AB329">
        <f>[1]Tables!F$4</f>
        <v>6.9900000000000004E-2</v>
      </c>
      <c r="AC329">
        <f>[1]Tables!G$4</f>
        <v>0.41</v>
      </c>
      <c r="AD329">
        <f>[1]Tables!H$4</f>
        <v>0.185</v>
      </c>
      <c r="AE329">
        <f>[1]Tables!I$4</f>
        <v>1.0999999999999999E-2</v>
      </c>
      <c r="AF329">
        <f t="shared" si="98"/>
        <v>-3.7576604666164914E-3</v>
      </c>
      <c r="AG329">
        <f t="shared" si="86"/>
        <v>0.60599999999999998</v>
      </c>
      <c r="AI329">
        <f>[1]Tables!J$4</f>
        <v>1.2800000000000001E-2</v>
      </c>
      <c r="AJ329">
        <f>[1]Tables!K$4</f>
        <v>0.18479999999999999</v>
      </c>
      <c r="AK329">
        <f>[1]Tables!L$4</f>
        <v>0</v>
      </c>
      <c r="AL329">
        <f t="shared" si="87"/>
        <v>6.4829821717990455E-4</v>
      </c>
      <c r="AM329">
        <f t="shared" si="88"/>
        <v>0.18479999999999999</v>
      </c>
      <c r="AO329">
        <f>[1]Tables!M$4</f>
        <v>-0.05</v>
      </c>
      <c r="AP329">
        <f>[1]Tables!N$4</f>
        <v>7.8200000000000006E-2</v>
      </c>
      <c r="AQ329">
        <f>[1]Tables!O$4</f>
        <v>0.51</v>
      </c>
      <c r="AR329">
        <f>[1]Tables!P$4</f>
        <v>0.22</v>
      </c>
      <c r="AS329">
        <f>[1]Tables!Q$4</f>
        <v>1.0999999999999999E-2</v>
      </c>
      <c r="AT329">
        <f t="shared" si="89"/>
        <v>-4.2417010197439847E-3</v>
      </c>
      <c r="AU329">
        <f t="shared" si="90"/>
        <v>0.74099999999999999</v>
      </c>
      <c r="AW329">
        <f>[1]Tables!R$4</f>
        <v>8.8999999999999999E-3</v>
      </c>
      <c r="AX329">
        <f>[1]Tables!S$4</f>
        <v>0.21759999999999999</v>
      </c>
      <c r="AY329">
        <f>[1]Tables!T$4</f>
        <v>0</v>
      </c>
      <c r="AZ329">
        <f t="shared" si="91"/>
        <v>0</v>
      </c>
      <c r="BA329">
        <f t="shared" si="92"/>
        <v>0.21759999999999999</v>
      </c>
    </row>
    <row r="330" spans="1:53" x14ac:dyDescent="0.2">
      <c r="A330" s="80">
        <v>46447</v>
      </c>
      <c r="B330" s="81">
        <f>+[1]Listen!C326</f>
        <v>0</v>
      </c>
      <c r="C330" s="85"/>
      <c r="D330">
        <f t="shared" ref="D330:D363" si="100">E330+F330</f>
        <v>0.70500000000000007</v>
      </c>
      <c r="E330">
        <f>+[1]TETCO_TRANSCO!E330</f>
        <v>0.65500000000000003</v>
      </c>
      <c r="F330">
        <f>+[1]TETCO_TRANSCO!F330</f>
        <v>0.05</v>
      </c>
      <c r="G330">
        <f t="shared" ref="G330:G363" si="101">H330+I330</f>
        <v>0.80500000000000005</v>
      </c>
      <c r="H330">
        <f t="shared" ref="H330:H363" si="102">+E330</f>
        <v>0.65500000000000003</v>
      </c>
      <c r="I330">
        <f t="shared" si="96"/>
        <v>0.15000000000000002</v>
      </c>
      <c r="J330">
        <f t="shared" ref="J330:J363" si="103">K330+L330</f>
        <v>0.70500000000000007</v>
      </c>
      <c r="K330">
        <f t="shared" si="99"/>
        <v>0.65500000000000003</v>
      </c>
      <c r="L330">
        <f t="shared" si="95"/>
        <v>0.05</v>
      </c>
      <c r="M330">
        <f t="shared" ref="M330:M363" si="104">N330+O330</f>
        <v>0.80500000000000005</v>
      </c>
      <c r="N330">
        <f t="shared" si="93"/>
        <v>0.65500000000000003</v>
      </c>
      <c r="O330">
        <f t="shared" si="97"/>
        <v>0.15000000000000002</v>
      </c>
      <c r="P330" t="s">
        <v>39</v>
      </c>
      <c r="Q330">
        <f t="shared" si="94"/>
        <v>0.1</v>
      </c>
      <c r="AA330">
        <f>[1]Tables!E$5</f>
        <v>-0.05</v>
      </c>
      <c r="AB330">
        <f>[1]Tables!F$5</f>
        <v>6.9900000000000004E-2</v>
      </c>
      <c r="AC330">
        <f>[1]Tables!G$5</f>
        <v>0.41</v>
      </c>
      <c r="AD330">
        <f>[1]Tables!H$5</f>
        <v>0.185</v>
      </c>
      <c r="AE330">
        <f>[1]Tables!I$5</f>
        <v>1.0999999999999999E-2</v>
      </c>
      <c r="AF330">
        <f t="shared" si="98"/>
        <v>-3.7576604666164914E-3</v>
      </c>
      <c r="AG330">
        <f t="shared" ref="AG330:AG363" si="105">AC330+AD330+AE330</f>
        <v>0.60599999999999998</v>
      </c>
      <c r="AI330">
        <f>[1]Tables!J$5</f>
        <v>1.2800000000000001E-2</v>
      </c>
      <c r="AJ330">
        <f>[1]Tables!K$5</f>
        <v>0.18479999999999999</v>
      </c>
      <c r="AK330">
        <f>[1]Tables!L$5</f>
        <v>0</v>
      </c>
      <c r="AL330">
        <f t="shared" ref="AL330:AL363" si="106">((B330+L330)/(1-AI330))-(B330+L330)</f>
        <v>6.4829821717990455E-4</v>
      </c>
      <c r="AM330">
        <f t="shared" ref="AM330:AM363" si="107">AJ330+AK330</f>
        <v>0.18479999999999999</v>
      </c>
      <c r="AO330">
        <f>[1]Tables!M$5</f>
        <v>-0.05</v>
      </c>
      <c r="AP330">
        <f>[1]Tables!N$5</f>
        <v>7.8200000000000006E-2</v>
      </c>
      <c r="AQ330">
        <f>[1]Tables!O$5</f>
        <v>0.51</v>
      </c>
      <c r="AR330">
        <f>[1]Tables!P$5</f>
        <v>0.22</v>
      </c>
      <c r="AS330">
        <f>[1]Tables!Q$5</f>
        <v>1.0999999999999999E-2</v>
      </c>
      <c r="AT330">
        <f t="shared" ref="AT330:AT363" si="108">(($B330+AO330)/(1-AP330))-($B330+AO330)</f>
        <v>-4.2417010197439847E-3</v>
      </c>
      <c r="AU330">
        <f t="shared" ref="AU330:AU363" si="109">AQ330+AR330+AS330</f>
        <v>0.74099999999999999</v>
      </c>
      <c r="AW330">
        <f>[1]Tables!R$5</f>
        <v>8.8999999999999999E-3</v>
      </c>
      <c r="AX330">
        <f>[1]Tables!S$5</f>
        <v>0.21759999999999999</v>
      </c>
      <c r="AY330">
        <f>[1]Tables!T$5</f>
        <v>0</v>
      </c>
      <c r="AZ330">
        <f t="shared" ref="AZ330:AZ363" si="110">((B330+Z330)/(1-AW330))-(B330+Z330)</f>
        <v>0</v>
      </c>
      <c r="BA330">
        <f t="shared" ref="BA330:BA363" si="111">AX330+AY330</f>
        <v>0.21759999999999999</v>
      </c>
    </row>
    <row r="331" spans="1:53" x14ac:dyDescent="0.2">
      <c r="A331" s="80">
        <v>46478</v>
      </c>
      <c r="B331" s="81">
        <f>+[1]Listen!C327</f>
        <v>0</v>
      </c>
      <c r="C331" s="85"/>
      <c r="D331">
        <f t="shared" si="100"/>
        <v>0.45500000000000002</v>
      </c>
      <c r="E331">
        <f>+[1]TETCO_TRANSCO!E331</f>
        <v>0.435</v>
      </c>
      <c r="F331">
        <f>+[1]TETCO_TRANSCO!F331</f>
        <v>0.02</v>
      </c>
      <c r="G331">
        <f t="shared" si="101"/>
        <v>0.48499999999999999</v>
      </c>
      <c r="H331">
        <f t="shared" si="102"/>
        <v>0.435</v>
      </c>
      <c r="I331">
        <f t="shared" si="96"/>
        <v>0.05</v>
      </c>
      <c r="J331">
        <f t="shared" si="103"/>
        <v>0.45500000000000002</v>
      </c>
      <c r="K331">
        <f t="shared" si="99"/>
        <v>0.435</v>
      </c>
      <c r="L331">
        <f t="shared" si="95"/>
        <v>0.02</v>
      </c>
      <c r="M331">
        <f t="shared" si="104"/>
        <v>0.48499999999999999</v>
      </c>
      <c r="N331">
        <f t="shared" si="93"/>
        <v>0.435</v>
      </c>
      <c r="O331">
        <f t="shared" si="97"/>
        <v>0.05</v>
      </c>
      <c r="P331" t="s">
        <v>39</v>
      </c>
      <c r="Q331">
        <f t="shared" si="94"/>
        <v>0.03</v>
      </c>
      <c r="AA331">
        <f>[1]Tables!E$6</f>
        <v>-7.0000000000000007E-2</v>
      </c>
      <c r="AB331">
        <f>[1]Tables!F$6</f>
        <v>5.9700000000000003E-2</v>
      </c>
      <c r="AC331">
        <f>[1]Tables!G$6</f>
        <v>0.04</v>
      </c>
      <c r="AD331">
        <f>[1]Tables!H$6</f>
        <v>0.185</v>
      </c>
      <c r="AE331">
        <f>[1]Tables!I$6</f>
        <v>1.0999999999999999E-2</v>
      </c>
      <c r="AF331">
        <f t="shared" si="98"/>
        <v>-4.4443262788471799E-3</v>
      </c>
      <c r="AG331">
        <f t="shared" si="105"/>
        <v>0.23600000000000002</v>
      </c>
      <c r="AI331">
        <f>[1]Tables!J$6</f>
        <v>0</v>
      </c>
      <c r="AJ331">
        <f>[1]Tables!K$6</f>
        <v>0</v>
      </c>
      <c r="AK331">
        <f>[1]Tables!L$6</f>
        <v>0</v>
      </c>
      <c r="AL331">
        <f t="shared" si="106"/>
        <v>0</v>
      </c>
      <c r="AM331">
        <f t="shared" si="107"/>
        <v>0</v>
      </c>
      <c r="AO331">
        <f>[1]Tables!M$6</f>
        <v>-7.0000000000000007E-2</v>
      </c>
      <c r="AP331">
        <f>[1]Tables!N$6</f>
        <v>6.6699999999999995E-2</v>
      </c>
      <c r="AQ331">
        <f>[1]Tables!O$6</f>
        <v>0.04</v>
      </c>
      <c r="AR331">
        <f>[1]Tables!P$6</f>
        <v>0.22</v>
      </c>
      <c r="AS331">
        <f>[1]Tables!Q$6</f>
        <v>1.0999999999999999E-2</v>
      </c>
      <c r="AT331">
        <f t="shared" si="108"/>
        <v>-5.0026786670952506E-3</v>
      </c>
      <c r="AU331">
        <f t="shared" si="109"/>
        <v>0.27100000000000002</v>
      </c>
      <c r="AW331">
        <f>[1]Tables!R$6</f>
        <v>0</v>
      </c>
      <c r="AX331">
        <f>[1]Tables!S$6</f>
        <v>0</v>
      </c>
      <c r="AY331">
        <f>[1]Tables!T$6</f>
        <v>0</v>
      </c>
      <c r="AZ331">
        <f t="shared" si="110"/>
        <v>0</v>
      </c>
      <c r="BA331">
        <f t="shared" si="111"/>
        <v>0</v>
      </c>
    </row>
    <row r="332" spans="1:53" x14ac:dyDescent="0.2">
      <c r="A332" s="80">
        <v>46508</v>
      </c>
      <c r="B332" s="81">
        <f>+[1]Listen!C328</f>
        <v>0</v>
      </c>
      <c r="C332" s="85"/>
      <c r="D332">
        <f t="shared" si="100"/>
        <v>0.40500000000000003</v>
      </c>
      <c r="E332">
        <f>+[1]TETCO_TRANSCO!E332</f>
        <v>0.38500000000000001</v>
      </c>
      <c r="F332">
        <f>+[1]TETCO_TRANSCO!F332</f>
        <v>0.02</v>
      </c>
      <c r="G332">
        <f t="shared" si="101"/>
        <v>0.435</v>
      </c>
      <c r="H332">
        <f t="shared" si="102"/>
        <v>0.38500000000000001</v>
      </c>
      <c r="I332">
        <f t="shared" si="96"/>
        <v>0.05</v>
      </c>
      <c r="J332">
        <f t="shared" si="103"/>
        <v>0.40500000000000003</v>
      </c>
      <c r="K332">
        <f t="shared" si="99"/>
        <v>0.38500000000000001</v>
      </c>
      <c r="L332">
        <f t="shared" si="95"/>
        <v>0.02</v>
      </c>
      <c r="M332">
        <f t="shared" si="104"/>
        <v>0.435</v>
      </c>
      <c r="N332">
        <f t="shared" si="93"/>
        <v>0.38500000000000001</v>
      </c>
      <c r="O332">
        <f t="shared" si="97"/>
        <v>0.05</v>
      </c>
      <c r="P332" t="s">
        <v>39</v>
      </c>
      <c r="Q332">
        <f t="shared" si="94"/>
        <v>0.03</v>
      </c>
      <c r="AA332">
        <f>[1]Tables!E$7</f>
        <v>-7.0000000000000007E-2</v>
      </c>
      <c r="AB332">
        <f>[1]Tables!F$7</f>
        <v>5.9700000000000003E-2</v>
      </c>
      <c r="AC332">
        <f>[1]Tables!G$7</f>
        <v>0.02</v>
      </c>
      <c r="AD332">
        <f>[1]Tables!H$7</f>
        <v>0.185</v>
      </c>
      <c r="AE332">
        <f>[1]Tables!I$7</f>
        <v>1.0999999999999999E-2</v>
      </c>
      <c r="AF332">
        <f t="shared" si="98"/>
        <v>-4.4443262788471799E-3</v>
      </c>
      <c r="AG332">
        <f t="shared" si="105"/>
        <v>0.216</v>
      </c>
      <c r="AI332">
        <f>[1]Tables!J$7</f>
        <v>0</v>
      </c>
      <c r="AJ332">
        <f>[1]Tables!K$7</f>
        <v>0</v>
      </c>
      <c r="AK332">
        <f>[1]Tables!L$7</f>
        <v>0</v>
      </c>
      <c r="AL332">
        <f t="shared" si="106"/>
        <v>0</v>
      </c>
      <c r="AM332">
        <f t="shared" si="107"/>
        <v>0</v>
      </c>
      <c r="AO332">
        <f>[1]Tables!M$7</f>
        <v>-7.0000000000000007E-2</v>
      </c>
      <c r="AP332">
        <f>[1]Tables!N$7</f>
        <v>6.6699999999999995E-2</v>
      </c>
      <c r="AQ332">
        <f>[1]Tables!O$7</f>
        <v>0.02</v>
      </c>
      <c r="AR332">
        <f>[1]Tables!P$7</f>
        <v>0.22</v>
      </c>
      <c r="AS332">
        <f>[1]Tables!Q$7</f>
        <v>1.0999999999999999E-2</v>
      </c>
      <c r="AT332">
        <f t="shared" si="108"/>
        <v>-5.0026786670952506E-3</v>
      </c>
      <c r="AU332">
        <f t="shared" si="109"/>
        <v>0.251</v>
      </c>
      <c r="AW332">
        <f>[1]Tables!R$7</f>
        <v>0</v>
      </c>
      <c r="AX332">
        <f>[1]Tables!S$7</f>
        <v>0</v>
      </c>
      <c r="AY332">
        <f>[1]Tables!T$7</f>
        <v>0</v>
      </c>
      <c r="AZ332">
        <f t="shared" si="110"/>
        <v>0</v>
      </c>
      <c r="BA332">
        <f t="shared" si="111"/>
        <v>0</v>
      </c>
    </row>
    <row r="333" spans="1:53" x14ac:dyDescent="0.2">
      <c r="A333" s="80">
        <v>46539</v>
      </c>
      <c r="B333" s="81">
        <f>+[1]Listen!C329</f>
        <v>0</v>
      </c>
      <c r="C333" s="85"/>
      <c r="D333">
        <f t="shared" si="100"/>
        <v>0.40500000000000003</v>
      </c>
      <c r="E333">
        <f>+[1]TETCO_TRANSCO!E333</f>
        <v>0.38500000000000001</v>
      </c>
      <c r="F333">
        <f>+[1]TETCO_TRANSCO!F333</f>
        <v>0.02</v>
      </c>
      <c r="G333">
        <f t="shared" si="101"/>
        <v>0.44500000000000001</v>
      </c>
      <c r="H333">
        <f t="shared" si="102"/>
        <v>0.38500000000000001</v>
      </c>
      <c r="I333">
        <f t="shared" si="96"/>
        <v>0.06</v>
      </c>
      <c r="J333">
        <f t="shared" si="103"/>
        <v>0.40500000000000003</v>
      </c>
      <c r="K333">
        <f t="shared" si="99"/>
        <v>0.38500000000000001</v>
      </c>
      <c r="L333">
        <f t="shared" si="95"/>
        <v>0.02</v>
      </c>
      <c r="M333">
        <f t="shared" si="104"/>
        <v>0.44500000000000001</v>
      </c>
      <c r="N333">
        <f t="shared" si="93"/>
        <v>0.38500000000000001</v>
      </c>
      <c r="O333">
        <f t="shared" si="97"/>
        <v>0.06</v>
      </c>
      <c r="P333" t="s">
        <v>39</v>
      </c>
      <c r="Q333">
        <f t="shared" si="94"/>
        <v>0.04</v>
      </c>
      <c r="AA333">
        <f>[1]Tables!E$8</f>
        <v>-7.0000000000000007E-2</v>
      </c>
      <c r="AB333">
        <f>[1]Tables!F$8</f>
        <v>5.9700000000000003E-2</v>
      </c>
      <c r="AC333">
        <f>[1]Tables!G$8</f>
        <v>0.02</v>
      </c>
      <c r="AD333">
        <f>[1]Tables!H$8</f>
        <v>0.185</v>
      </c>
      <c r="AE333">
        <f>[1]Tables!I$8</f>
        <v>1.0999999999999999E-2</v>
      </c>
      <c r="AF333">
        <f t="shared" si="98"/>
        <v>-4.4443262788471799E-3</v>
      </c>
      <c r="AG333">
        <f t="shared" si="105"/>
        <v>0.216</v>
      </c>
      <c r="AI333">
        <f>[1]Tables!J$8</f>
        <v>0</v>
      </c>
      <c r="AJ333">
        <f>[1]Tables!K$8</f>
        <v>0</v>
      </c>
      <c r="AK333">
        <f>[1]Tables!L$8</f>
        <v>0</v>
      </c>
      <c r="AL333">
        <f t="shared" si="106"/>
        <v>0</v>
      </c>
      <c r="AM333">
        <f t="shared" si="107"/>
        <v>0</v>
      </c>
      <c r="AO333">
        <f>[1]Tables!M$8</f>
        <v>-7.0000000000000007E-2</v>
      </c>
      <c r="AP333">
        <f>[1]Tables!N$8</f>
        <v>6.6699999999999995E-2</v>
      </c>
      <c r="AQ333">
        <f>[1]Tables!O$8</f>
        <v>0.02</v>
      </c>
      <c r="AR333">
        <f>[1]Tables!P$8</f>
        <v>0.22</v>
      </c>
      <c r="AS333">
        <f>[1]Tables!Q$8</f>
        <v>1.0999999999999999E-2</v>
      </c>
      <c r="AT333">
        <f t="shared" si="108"/>
        <v>-5.0026786670952506E-3</v>
      </c>
      <c r="AU333">
        <f t="shared" si="109"/>
        <v>0.251</v>
      </c>
      <c r="AW333">
        <f>[1]Tables!R$8</f>
        <v>0</v>
      </c>
      <c r="AX333">
        <f>[1]Tables!S$8</f>
        <v>0</v>
      </c>
      <c r="AY333">
        <f>[1]Tables!T$8</f>
        <v>0</v>
      </c>
      <c r="AZ333">
        <f t="shared" si="110"/>
        <v>0</v>
      </c>
      <c r="BA333">
        <f t="shared" si="111"/>
        <v>0</v>
      </c>
    </row>
    <row r="334" spans="1:53" x14ac:dyDescent="0.2">
      <c r="A334" s="80">
        <v>46569</v>
      </c>
      <c r="B334" s="81">
        <f>+[1]Listen!C330</f>
        <v>0</v>
      </c>
      <c r="C334" s="85"/>
      <c r="D334">
        <f t="shared" si="100"/>
        <v>0.41750000000000004</v>
      </c>
      <c r="E334">
        <f>+[1]TETCO_TRANSCO!E334</f>
        <v>0.39750000000000002</v>
      </c>
      <c r="F334">
        <f>+[1]TETCO_TRANSCO!F334</f>
        <v>0.02</v>
      </c>
      <c r="G334">
        <f t="shared" si="101"/>
        <v>0.46750000000000003</v>
      </c>
      <c r="H334">
        <f t="shared" si="102"/>
        <v>0.39750000000000002</v>
      </c>
      <c r="I334">
        <f t="shared" si="96"/>
        <v>7.0000000000000007E-2</v>
      </c>
      <c r="J334">
        <f t="shared" si="103"/>
        <v>0.41750000000000004</v>
      </c>
      <c r="K334">
        <f t="shared" si="99"/>
        <v>0.39750000000000002</v>
      </c>
      <c r="L334">
        <f t="shared" si="95"/>
        <v>0.02</v>
      </c>
      <c r="M334">
        <f t="shared" si="104"/>
        <v>0.46750000000000003</v>
      </c>
      <c r="N334">
        <f t="shared" si="93"/>
        <v>0.39750000000000002</v>
      </c>
      <c r="O334">
        <f t="shared" si="97"/>
        <v>7.0000000000000007E-2</v>
      </c>
      <c r="P334" t="s">
        <v>39</v>
      </c>
      <c r="Q334">
        <f t="shared" si="94"/>
        <v>0.05</v>
      </c>
      <c r="AA334">
        <f>[1]Tables!E$9</f>
        <v>-7.0000000000000007E-2</v>
      </c>
      <c r="AB334">
        <f>[1]Tables!F$9</f>
        <v>5.9700000000000003E-2</v>
      </c>
      <c r="AC334">
        <f>[1]Tables!G$9</f>
        <v>0.02</v>
      </c>
      <c r="AD334">
        <f>[1]Tables!H$9</f>
        <v>0.185</v>
      </c>
      <c r="AE334">
        <f>[1]Tables!I$9</f>
        <v>1.0999999999999999E-2</v>
      </c>
      <c r="AF334">
        <f t="shared" si="98"/>
        <v>-4.4443262788471799E-3</v>
      </c>
      <c r="AG334">
        <f t="shared" si="105"/>
        <v>0.216</v>
      </c>
      <c r="AI334">
        <f>[1]Tables!J$9</f>
        <v>0</v>
      </c>
      <c r="AJ334">
        <f>[1]Tables!K$9</f>
        <v>0</v>
      </c>
      <c r="AK334">
        <f>[1]Tables!L$9</f>
        <v>0</v>
      </c>
      <c r="AL334">
        <f t="shared" si="106"/>
        <v>0</v>
      </c>
      <c r="AM334">
        <f t="shared" si="107"/>
        <v>0</v>
      </c>
      <c r="AO334">
        <f>[1]Tables!M$9</f>
        <v>-7.0000000000000007E-2</v>
      </c>
      <c r="AP334">
        <f>[1]Tables!N$9</f>
        <v>6.6699999999999995E-2</v>
      </c>
      <c r="AQ334">
        <f>[1]Tables!O$9</f>
        <v>0.02</v>
      </c>
      <c r="AR334">
        <f>[1]Tables!P$9</f>
        <v>0.22</v>
      </c>
      <c r="AS334">
        <f>[1]Tables!Q$9</f>
        <v>1.0999999999999999E-2</v>
      </c>
      <c r="AT334">
        <f t="shared" si="108"/>
        <v>-5.0026786670952506E-3</v>
      </c>
      <c r="AU334">
        <f t="shared" si="109"/>
        <v>0.251</v>
      </c>
      <c r="AW334">
        <f>[1]Tables!R$9</f>
        <v>0</v>
      </c>
      <c r="AX334">
        <f>[1]Tables!S$9</f>
        <v>0</v>
      </c>
      <c r="AY334">
        <f>[1]Tables!T$9</f>
        <v>0</v>
      </c>
      <c r="AZ334">
        <f t="shared" si="110"/>
        <v>0</v>
      </c>
      <c r="BA334">
        <f t="shared" si="111"/>
        <v>0</v>
      </c>
    </row>
    <row r="335" spans="1:53" x14ac:dyDescent="0.2">
      <c r="A335" s="80">
        <v>46600</v>
      </c>
      <c r="B335" s="81">
        <f>+[1]Listen!C331</f>
        <v>0</v>
      </c>
      <c r="C335" s="85"/>
      <c r="D335">
        <f t="shared" si="100"/>
        <v>0.42000000000000004</v>
      </c>
      <c r="E335">
        <f>+[1]TETCO_TRANSCO!E335</f>
        <v>0.4</v>
      </c>
      <c r="F335">
        <f>+[1]TETCO_TRANSCO!F335</f>
        <v>0.02</v>
      </c>
      <c r="G335">
        <f t="shared" si="101"/>
        <v>0.47000000000000003</v>
      </c>
      <c r="H335">
        <f t="shared" si="102"/>
        <v>0.4</v>
      </c>
      <c r="I335">
        <f t="shared" si="96"/>
        <v>7.0000000000000007E-2</v>
      </c>
      <c r="J335">
        <f t="shared" si="103"/>
        <v>0.42000000000000004</v>
      </c>
      <c r="K335">
        <f t="shared" si="99"/>
        <v>0.4</v>
      </c>
      <c r="L335">
        <f t="shared" si="95"/>
        <v>0.02</v>
      </c>
      <c r="M335">
        <f t="shared" si="104"/>
        <v>0.47000000000000003</v>
      </c>
      <c r="N335">
        <f t="shared" ref="N335:N363" si="112">H335</f>
        <v>0.4</v>
      </c>
      <c r="O335">
        <f t="shared" si="97"/>
        <v>7.0000000000000007E-2</v>
      </c>
      <c r="P335" t="s">
        <v>39</v>
      </c>
      <c r="Q335">
        <f t="shared" si="94"/>
        <v>0.05</v>
      </c>
      <c r="AA335">
        <f>[1]Tables!E$10</f>
        <v>-7.0000000000000007E-2</v>
      </c>
      <c r="AB335">
        <f>[1]Tables!F$10</f>
        <v>5.9700000000000003E-2</v>
      </c>
      <c r="AC335">
        <f>[1]Tables!G$10</f>
        <v>0.02</v>
      </c>
      <c r="AD335">
        <f>[1]Tables!H$10</f>
        <v>0.185</v>
      </c>
      <c r="AE335">
        <f>[1]Tables!I$10</f>
        <v>1.0999999999999999E-2</v>
      </c>
      <c r="AF335">
        <f t="shared" si="98"/>
        <v>-4.4443262788471799E-3</v>
      </c>
      <c r="AG335">
        <f t="shared" si="105"/>
        <v>0.216</v>
      </c>
      <c r="AI335">
        <f>[1]Tables!J$10</f>
        <v>0</v>
      </c>
      <c r="AJ335">
        <f>[1]Tables!K$10</f>
        <v>0</v>
      </c>
      <c r="AK335">
        <f>[1]Tables!L$10</f>
        <v>0</v>
      </c>
      <c r="AL335">
        <f t="shared" si="106"/>
        <v>0</v>
      </c>
      <c r="AM335">
        <f t="shared" si="107"/>
        <v>0</v>
      </c>
      <c r="AO335">
        <f>[1]Tables!M$10</f>
        <v>-7.0000000000000007E-2</v>
      </c>
      <c r="AP335">
        <f>[1]Tables!N$10</f>
        <v>6.6699999999999995E-2</v>
      </c>
      <c r="AQ335">
        <f>[1]Tables!O$10</f>
        <v>0.02</v>
      </c>
      <c r="AR335">
        <f>[1]Tables!P$10</f>
        <v>0.22</v>
      </c>
      <c r="AS335">
        <f>[1]Tables!Q$10</f>
        <v>1.0999999999999999E-2</v>
      </c>
      <c r="AT335">
        <f t="shared" si="108"/>
        <v>-5.0026786670952506E-3</v>
      </c>
      <c r="AU335">
        <f t="shared" si="109"/>
        <v>0.251</v>
      </c>
      <c r="AW335">
        <f>[1]Tables!R$10</f>
        <v>0</v>
      </c>
      <c r="AX335">
        <f>[1]Tables!S$10</f>
        <v>0</v>
      </c>
      <c r="AY335">
        <f>[1]Tables!T$10</f>
        <v>0</v>
      </c>
      <c r="AZ335">
        <f t="shared" si="110"/>
        <v>0</v>
      </c>
      <c r="BA335">
        <f t="shared" si="111"/>
        <v>0</v>
      </c>
    </row>
    <row r="336" spans="1:53" x14ac:dyDescent="0.2">
      <c r="A336" s="80">
        <v>46631</v>
      </c>
      <c r="B336" s="81">
        <f>+[1]Listen!C332</f>
        <v>0</v>
      </c>
      <c r="C336" s="85"/>
      <c r="D336">
        <f t="shared" si="100"/>
        <v>0.41750000000000004</v>
      </c>
      <c r="E336">
        <f>+[1]TETCO_TRANSCO!E336</f>
        <v>0.39750000000000002</v>
      </c>
      <c r="F336">
        <f>+[1]TETCO_TRANSCO!F336</f>
        <v>0.02</v>
      </c>
      <c r="G336">
        <f t="shared" si="101"/>
        <v>0.44750000000000001</v>
      </c>
      <c r="H336">
        <f t="shared" si="102"/>
        <v>0.39750000000000002</v>
      </c>
      <c r="I336">
        <f t="shared" si="96"/>
        <v>0.05</v>
      </c>
      <c r="J336">
        <f t="shared" si="103"/>
        <v>0.41750000000000004</v>
      </c>
      <c r="K336">
        <f t="shared" si="99"/>
        <v>0.39750000000000002</v>
      </c>
      <c r="L336">
        <f t="shared" si="95"/>
        <v>0.02</v>
      </c>
      <c r="M336">
        <f t="shared" si="104"/>
        <v>0.44750000000000001</v>
      </c>
      <c r="N336">
        <f t="shared" si="112"/>
        <v>0.39750000000000002</v>
      </c>
      <c r="O336">
        <f t="shared" si="97"/>
        <v>0.05</v>
      </c>
      <c r="P336" t="s">
        <v>39</v>
      </c>
      <c r="Q336">
        <f t="shared" ref="Q336:Q363" si="113">VLOOKUP(MONTH(A336),tblMthAdj,2,FALSE)</f>
        <v>0.03</v>
      </c>
      <c r="AA336">
        <f>[1]Tables!E$11</f>
        <v>-7.0000000000000007E-2</v>
      </c>
      <c r="AB336">
        <f>[1]Tables!F$11</f>
        <v>5.9700000000000003E-2</v>
      </c>
      <c r="AC336">
        <f>[1]Tables!G$11</f>
        <v>0.02</v>
      </c>
      <c r="AD336">
        <f>[1]Tables!H$11</f>
        <v>0.185</v>
      </c>
      <c r="AE336">
        <f>[1]Tables!I$11</f>
        <v>1.0999999999999999E-2</v>
      </c>
      <c r="AF336">
        <f t="shared" si="98"/>
        <v>-4.4443262788471799E-3</v>
      </c>
      <c r="AG336">
        <f t="shared" si="105"/>
        <v>0.216</v>
      </c>
      <c r="AI336">
        <f>[1]Tables!J$11</f>
        <v>0</v>
      </c>
      <c r="AJ336">
        <f>[1]Tables!K$11</f>
        <v>0</v>
      </c>
      <c r="AK336">
        <f>[1]Tables!L$11</f>
        <v>0</v>
      </c>
      <c r="AL336">
        <f t="shared" si="106"/>
        <v>0</v>
      </c>
      <c r="AM336">
        <f t="shared" si="107"/>
        <v>0</v>
      </c>
      <c r="AO336">
        <f>[1]Tables!M$11</f>
        <v>-7.0000000000000007E-2</v>
      </c>
      <c r="AP336">
        <f>[1]Tables!N$11</f>
        <v>6.6699999999999995E-2</v>
      </c>
      <c r="AQ336">
        <f>[1]Tables!O$11</f>
        <v>0.02</v>
      </c>
      <c r="AR336">
        <f>[1]Tables!P$11</f>
        <v>0.22</v>
      </c>
      <c r="AS336">
        <f>[1]Tables!Q$11</f>
        <v>1.0999999999999999E-2</v>
      </c>
      <c r="AT336">
        <f t="shared" si="108"/>
        <v>-5.0026786670952506E-3</v>
      </c>
      <c r="AU336">
        <f t="shared" si="109"/>
        <v>0.251</v>
      </c>
      <c r="AW336">
        <f>[1]Tables!R$11</f>
        <v>0</v>
      </c>
      <c r="AX336">
        <f>[1]Tables!S$11</f>
        <v>0</v>
      </c>
      <c r="AY336">
        <f>[1]Tables!T$11</f>
        <v>0</v>
      </c>
      <c r="AZ336">
        <f t="shared" si="110"/>
        <v>0</v>
      </c>
      <c r="BA336">
        <f t="shared" si="111"/>
        <v>0</v>
      </c>
    </row>
    <row r="337" spans="1:53" x14ac:dyDescent="0.2">
      <c r="A337" s="80">
        <v>46661</v>
      </c>
      <c r="B337" s="81">
        <f>+[1]Listen!C333</f>
        <v>0</v>
      </c>
      <c r="C337" s="85"/>
      <c r="D337">
        <f t="shared" si="100"/>
        <v>0.42000000000000004</v>
      </c>
      <c r="E337">
        <f>+[1]TETCO_TRANSCO!E337</f>
        <v>0.4</v>
      </c>
      <c r="F337">
        <f>+[1]TETCO_TRANSCO!F337</f>
        <v>0.02</v>
      </c>
      <c r="G337">
        <f t="shared" si="101"/>
        <v>0.45</v>
      </c>
      <c r="H337">
        <f t="shared" si="102"/>
        <v>0.4</v>
      </c>
      <c r="I337">
        <f t="shared" si="96"/>
        <v>0.05</v>
      </c>
      <c r="J337">
        <f t="shared" si="103"/>
        <v>0.42000000000000004</v>
      </c>
      <c r="K337">
        <f t="shared" si="99"/>
        <v>0.4</v>
      </c>
      <c r="L337">
        <f t="shared" si="95"/>
        <v>0.02</v>
      </c>
      <c r="M337">
        <f t="shared" si="104"/>
        <v>0.45</v>
      </c>
      <c r="N337">
        <f t="shared" si="112"/>
        <v>0.4</v>
      </c>
      <c r="O337">
        <f t="shared" si="97"/>
        <v>0.05</v>
      </c>
      <c r="P337" t="s">
        <v>39</v>
      </c>
      <c r="Q337">
        <f t="shared" si="113"/>
        <v>0.03</v>
      </c>
      <c r="AA337">
        <f>[1]Tables!E$12</f>
        <v>-7.0000000000000007E-2</v>
      </c>
      <c r="AB337">
        <f>[1]Tables!F$12</f>
        <v>5.9700000000000003E-2</v>
      </c>
      <c r="AC337">
        <f>[1]Tables!G$12</f>
        <v>0.04</v>
      </c>
      <c r="AD337">
        <f>[1]Tables!H$12</f>
        <v>0.185</v>
      </c>
      <c r="AE337">
        <f>[1]Tables!I$12</f>
        <v>1.0999999999999999E-2</v>
      </c>
      <c r="AF337">
        <f t="shared" si="98"/>
        <v>-4.4443262788471799E-3</v>
      </c>
      <c r="AG337">
        <f t="shared" si="105"/>
        <v>0.23600000000000002</v>
      </c>
      <c r="AI337">
        <f>[1]Tables!J$12</f>
        <v>0</v>
      </c>
      <c r="AJ337">
        <f>[1]Tables!K$12</f>
        <v>0</v>
      </c>
      <c r="AK337">
        <f>[1]Tables!L$12</f>
        <v>0</v>
      </c>
      <c r="AL337">
        <f t="shared" si="106"/>
        <v>0</v>
      </c>
      <c r="AM337">
        <f t="shared" si="107"/>
        <v>0</v>
      </c>
      <c r="AO337">
        <f>[1]Tables!M$12</f>
        <v>-7.0000000000000007E-2</v>
      </c>
      <c r="AP337">
        <f>[1]Tables!N$12</f>
        <v>6.6699999999999995E-2</v>
      </c>
      <c r="AQ337">
        <f>[1]Tables!O$12</f>
        <v>0.04</v>
      </c>
      <c r="AR337">
        <f>[1]Tables!P$12</f>
        <v>0.22</v>
      </c>
      <c r="AS337">
        <f>[1]Tables!Q$12</f>
        <v>1.0999999999999999E-2</v>
      </c>
      <c r="AT337">
        <f t="shared" si="108"/>
        <v>-5.0026786670952506E-3</v>
      </c>
      <c r="AU337">
        <f t="shared" si="109"/>
        <v>0.27100000000000002</v>
      </c>
      <c r="AW337">
        <f>[1]Tables!R$12</f>
        <v>0</v>
      </c>
      <c r="AX337">
        <f>[1]Tables!S$12</f>
        <v>0</v>
      </c>
      <c r="AY337">
        <f>[1]Tables!T$12</f>
        <v>0</v>
      </c>
      <c r="AZ337">
        <f t="shared" si="110"/>
        <v>0</v>
      </c>
      <c r="BA337">
        <f t="shared" si="111"/>
        <v>0</v>
      </c>
    </row>
    <row r="338" spans="1:53" x14ac:dyDescent="0.2">
      <c r="A338" s="80">
        <v>46692</v>
      </c>
      <c r="B338" s="81">
        <f>+[1]Listen!C334</f>
        <v>0</v>
      </c>
      <c r="C338" s="85"/>
      <c r="D338">
        <f t="shared" si="100"/>
        <v>0.60500000000000009</v>
      </c>
      <c r="E338">
        <f>+[1]TETCO_TRANSCO!E338</f>
        <v>0.55500000000000005</v>
      </c>
      <c r="F338">
        <f>+[1]TETCO_TRANSCO!F338</f>
        <v>0.05</v>
      </c>
      <c r="G338">
        <f t="shared" si="101"/>
        <v>0.69500000000000006</v>
      </c>
      <c r="H338">
        <f t="shared" si="102"/>
        <v>0.55500000000000005</v>
      </c>
      <c r="I338">
        <f t="shared" si="96"/>
        <v>0.14000000000000001</v>
      </c>
      <c r="J338">
        <f t="shared" si="103"/>
        <v>0.60500000000000009</v>
      </c>
      <c r="K338">
        <f t="shared" si="99"/>
        <v>0.55500000000000005</v>
      </c>
      <c r="L338">
        <f t="shared" ref="L338:L363" si="114">F338</f>
        <v>0.05</v>
      </c>
      <c r="M338">
        <f t="shared" si="104"/>
        <v>0.69500000000000006</v>
      </c>
      <c r="N338">
        <f t="shared" si="112"/>
        <v>0.55500000000000005</v>
      </c>
      <c r="O338">
        <f t="shared" si="97"/>
        <v>0.14000000000000001</v>
      </c>
      <c r="P338" t="s">
        <v>39</v>
      </c>
      <c r="Q338">
        <f t="shared" si="113"/>
        <v>0.09</v>
      </c>
      <c r="AA338">
        <f>[1]Tables!E$13</f>
        <v>-7.0000000000000007E-2</v>
      </c>
      <c r="AB338">
        <f>[1]Tables!F$13</f>
        <v>6.9900000000000004E-2</v>
      </c>
      <c r="AC338">
        <f>[1]Tables!G$13</f>
        <v>0.41</v>
      </c>
      <c r="AD338">
        <f>[1]Tables!H$13</f>
        <v>0.185</v>
      </c>
      <c r="AE338">
        <f>[1]Tables!I$13</f>
        <v>1.0999999999999999E-2</v>
      </c>
      <c r="AF338">
        <f t="shared" si="98"/>
        <v>-5.2607246532630908E-3</v>
      </c>
      <c r="AG338">
        <f t="shared" si="105"/>
        <v>0.60599999999999998</v>
      </c>
      <c r="AI338">
        <f>[1]Tables!J$13</f>
        <v>1.2800000000000001E-2</v>
      </c>
      <c r="AJ338">
        <f>[1]Tables!K$13</f>
        <v>0.18479999999999999</v>
      </c>
      <c r="AK338">
        <f>[1]Tables!L$13</f>
        <v>0</v>
      </c>
      <c r="AL338">
        <f t="shared" si="106"/>
        <v>6.4829821717990455E-4</v>
      </c>
      <c r="AM338">
        <f t="shared" si="107"/>
        <v>0.18479999999999999</v>
      </c>
      <c r="AO338">
        <f>[1]Tables!M$13</f>
        <v>-0.05</v>
      </c>
      <c r="AP338">
        <f>[1]Tables!N$13</f>
        <v>7.8200000000000006E-2</v>
      </c>
      <c r="AQ338">
        <f>[1]Tables!O$13</f>
        <v>0.51</v>
      </c>
      <c r="AR338">
        <f>[1]Tables!P$13</f>
        <v>0.22</v>
      </c>
      <c r="AS338">
        <f>[1]Tables!Q$13</f>
        <v>1.0999999999999999E-2</v>
      </c>
      <c r="AT338">
        <f t="shared" si="108"/>
        <v>-4.2417010197439847E-3</v>
      </c>
      <c r="AU338">
        <f t="shared" si="109"/>
        <v>0.74099999999999999</v>
      </c>
      <c r="AW338">
        <f>[1]Tables!R$13</f>
        <v>8.8999999999999999E-3</v>
      </c>
      <c r="AX338">
        <f>[1]Tables!S$13</f>
        <v>0.21759999999999999</v>
      </c>
      <c r="AY338">
        <f>[1]Tables!T$13</f>
        <v>0</v>
      </c>
      <c r="AZ338">
        <f t="shared" si="110"/>
        <v>0</v>
      </c>
      <c r="BA338">
        <f t="shared" si="111"/>
        <v>0.21759999999999999</v>
      </c>
    </row>
    <row r="339" spans="1:53" x14ac:dyDescent="0.2">
      <c r="A339" s="80">
        <v>46722</v>
      </c>
      <c r="B339" s="81">
        <f>+[1]Listen!C335</f>
        <v>0</v>
      </c>
      <c r="C339" s="85"/>
      <c r="D339">
        <f t="shared" si="100"/>
        <v>0.96000000000000008</v>
      </c>
      <c r="E339">
        <f>+[1]TETCO_TRANSCO!E339</f>
        <v>0.91</v>
      </c>
      <c r="F339">
        <f>+[1]TETCO_TRANSCO!F339</f>
        <v>0.05</v>
      </c>
      <c r="G339">
        <f t="shared" si="101"/>
        <v>1.2</v>
      </c>
      <c r="H339">
        <f t="shared" si="102"/>
        <v>0.91</v>
      </c>
      <c r="I339">
        <f t="shared" ref="I339:I363" si="115">+F339+Q339</f>
        <v>0.28999999999999998</v>
      </c>
      <c r="J339">
        <f t="shared" si="103"/>
        <v>0.96000000000000008</v>
      </c>
      <c r="K339">
        <f t="shared" si="99"/>
        <v>0.91</v>
      </c>
      <c r="L339">
        <f t="shared" si="114"/>
        <v>0.05</v>
      </c>
      <c r="M339">
        <f t="shared" si="104"/>
        <v>1.2</v>
      </c>
      <c r="N339">
        <f t="shared" si="112"/>
        <v>0.91</v>
      </c>
      <c r="O339">
        <f t="shared" si="97"/>
        <v>0.28999999999999998</v>
      </c>
      <c r="P339" t="s">
        <v>39</v>
      </c>
      <c r="Q339">
        <f t="shared" si="113"/>
        <v>0.24</v>
      </c>
      <c r="AA339">
        <f>[1]Tables!E$14</f>
        <v>-0.05</v>
      </c>
      <c r="AB339">
        <f>[1]Tables!F$14</f>
        <v>6.9900000000000004E-2</v>
      </c>
      <c r="AC339">
        <f>[1]Tables!G$14</f>
        <v>0.41</v>
      </c>
      <c r="AD339">
        <f>[1]Tables!H$14</f>
        <v>0.185</v>
      </c>
      <c r="AE339">
        <f>[1]Tables!I$14</f>
        <v>1.0999999999999999E-2</v>
      </c>
      <c r="AF339">
        <f t="shared" si="98"/>
        <v>-3.7576604666164914E-3</v>
      </c>
      <c r="AG339">
        <f t="shared" si="105"/>
        <v>0.60599999999999998</v>
      </c>
      <c r="AI339">
        <f>[1]Tables!J$14</f>
        <v>1.2800000000000001E-2</v>
      </c>
      <c r="AJ339">
        <f>[1]Tables!K$14</f>
        <v>0.18479999999999999</v>
      </c>
      <c r="AK339">
        <f>[1]Tables!L$14</f>
        <v>0</v>
      </c>
      <c r="AL339">
        <f t="shared" si="106"/>
        <v>6.4829821717990455E-4</v>
      </c>
      <c r="AM339">
        <f t="shared" si="107"/>
        <v>0.18479999999999999</v>
      </c>
      <c r="AO339">
        <f>[1]Tables!M$14</f>
        <v>-0.05</v>
      </c>
      <c r="AP339">
        <f>[1]Tables!N$14</f>
        <v>7.8200000000000006E-2</v>
      </c>
      <c r="AQ339">
        <f>[1]Tables!O$14</f>
        <v>0.51</v>
      </c>
      <c r="AR339">
        <f>[1]Tables!P$14</f>
        <v>0.22</v>
      </c>
      <c r="AS339">
        <f>[1]Tables!Q$14</f>
        <v>1.0999999999999999E-2</v>
      </c>
      <c r="AT339">
        <f t="shared" si="108"/>
        <v>-4.2417010197439847E-3</v>
      </c>
      <c r="AU339">
        <f t="shared" si="109"/>
        <v>0.74099999999999999</v>
      </c>
      <c r="AW339">
        <f>[1]Tables!R$14</f>
        <v>8.8999999999999999E-3</v>
      </c>
      <c r="AX339">
        <f>[1]Tables!S$14</f>
        <v>0.21759999999999999</v>
      </c>
      <c r="AY339">
        <f>[1]Tables!T$14</f>
        <v>0</v>
      </c>
      <c r="AZ339">
        <f t="shared" si="110"/>
        <v>0</v>
      </c>
      <c r="BA339">
        <f t="shared" si="111"/>
        <v>0.21759999999999999</v>
      </c>
    </row>
    <row r="340" spans="1:53" x14ac:dyDescent="0.2">
      <c r="A340" s="80">
        <v>46753</v>
      </c>
      <c r="B340" s="81">
        <f>+[1]Listen!C336</f>
        <v>0</v>
      </c>
      <c r="C340" s="85"/>
      <c r="D340">
        <f t="shared" si="100"/>
        <v>1.2649999999999999</v>
      </c>
      <c r="E340">
        <f>+[1]TETCO_TRANSCO!E340</f>
        <v>1.2149999999999999</v>
      </c>
      <c r="F340">
        <f>+[1]TETCO_TRANSCO!F340</f>
        <v>0.05</v>
      </c>
      <c r="G340">
        <f t="shared" si="101"/>
        <v>1.5349999999999999</v>
      </c>
      <c r="H340">
        <f t="shared" si="102"/>
        <v>1.2149999999999999</v>
      </c>
      <c r="I340">
        <f t="shared" si="115"/>
        <v>0.32</v>
      </c>
      <c r="J340">
        <f t="shared" si="103"/>
        <v>1.2649999999999999</v>
      </c>
      <c r="K340">
        <f t="shared" si="99"/>
        <v>1.2149999999999999</v>
      </c>
      <c r="L340">
        <f t="shared" si="114"/>
        <v>0.05</v>
      </c>
      <c r="M340">
        <f t="shared" si="104"/>
        <v>1.5349999999999999</v>
      </c>
      <c r="N340">
        <f t="shared" si="112"/>
        <v>1.2149999999999999</v>
      </c>
      <c r="O340">
        <f t="shared" si="97"/>
        <v>0.32</v>
      </c>
      <c r="P340" t="s">
        <v>39</v>
      </c>
      <c r="Q340">
        <f t="shared" si="113"/>
        <v>0.27</v>
      </c>
      <c r="AA340">
        <f>[1]Tables!E$3</f>
        <v>-0.05</v>
      </c>
      <c r="AB340">
        <f>[1]Tables!F$3</f>
        <v>6.9900000000000004E-2</v>
      </c>
      <c r="AC340">
        <f>[1]Tables!G$3</f>
        <v>0.41</v>
      </c>
      <c r="AD340">
        <f>[1]Tables!H$3</f>
        <v>0.185</v>
      </c>
      <c r="AE340">
        <f>[1]Tables!I$3</f>
        <v>1.0999999999999999E-2</v>
      </c>
      <c r="AF340">
        <f t="shared" si="98"/>
        <v>-3.7576604666164914E-3</v>
      </c>
      <c r="AG340">
        <f t="shared" si="105"/>
        <v>0.60599999999999998</v>
      </c>
      <c r="AI340">
        <f>[1]Tables!J$3</f>
        <v>1.2800000000000001E-2</v>
      </c>
      <c r="AJ340">
        <f>[1]Tables!K$3</f>
        <v>0.18479999999999999</v>
      </c>
      <c r="AK340">
        <f>[1]Tables!L$3</f>
        <v>0</v>
      </c>
      <c r="AL340">
        <f t="shared" si="106"/>
        <v>6.4829821717990455E-4</v>
      </c>
      <c r="AM340">
        <f t="shared" si="107"/>
        <v>0.18479999999999999</v>
      </c>
      <c r="AO340">
        <f>[1]Tables!M$3</f>
        <v>-0.05</v>
      </c>
      <c r="AP340">
        <f>[1]Tables!N$3</f>
        <v>7.8200000000000006E-2</v>
      </c>
      <c r="AQ340">
        <f>[1]Tables!O$3</f>
        <v>0.51</v>
      </c>
      <c r="AR340">
        <f>[1]Tables!P$3</f>
        <v>0.22</v>
      </c>
      <c r="AS340">
        <f>[1]Tables!Q$3</f>
        <v>1.0999999999999999E-2</v>
      </c>
      <c r="AT340">
        <f t="shared" si="108"/>
        <v>-4.2417010197439847E-3</v>
      </c>
      <c r="AU340">
        <f t="shared" si="109"/>
        <v>0.74099999999999999</v>
      </c>
      <c r="AW340">
        <f>[1]Tables!R$3</f>
        <v>8.8999999999999999E-3</v>
      </c>
      <c r="AX340">
        <f>[1]Tables!S$3</f>
        <v>0.21759999999999999</v>
      </c>
      <c r="AY340">
        <f>[1]Tables!T$3</f>
        <v>0</v>
      </c>
      <c r="AZ340">
        <f t="shared" si="110"/>
        <v>0</v>
      </c>
      <c r="BA340">
        <f t="shared" si="111"/>
        <v>0.21759999999999999</v>
      </c>
    </row>
    <row r="341" spans="1:53" x14ac:dyDescent="0.2">
      <c r="A341" s="80">
        <v>46784</v>
      </c>
      <c r="B341" s="81">
        <f>+[1]Listen!C337</f>
        <v>0</v>
      </c>
      <c r="C341" s="85"/>
      <c r="D341">
        <f t="shared" si="100"/>
        <v>1.2649999999999999</v>
      </c>
      <c r="E341">
        <f>+[1]TETCO_TRANSCO!E341</f>
        <v>1.2149999999999999</v>
      </c>
      <c r="F341">
        <f>+[1]TETCO_TRANSCO!F341</f>
        <v>0.05</v>
      </c>
      <c r="G341">
        <f t="shared" si="101"/>
        <v>1.5349999999999999</v>
      </c>
      <c r="H341">
        <f t="shared" si="102"/>
        <v>1.2149999999999999</v>
      </c>
      <c r="I341">
        <f t="shared" si="115"/>
        <v>0.32</v>
      </c>
      <c r="J341">
        <f t="shared" si="103"/>
        <v>1.2649999999999999</v>
      </c>
      <c r="K341">
        <f t="shared" si="99"/>
        <v>1.2149999999999999</v>
      </c>
      <c r="L341">
        <f t="shared" si="114"/>
        <v>0.05</v>
      </c>
      <c r="M341">
        <f t="shared" si="104"/>
        <v>1.5349999999999999</v>
      </c>
      <c r="N341">
        <f t="shared" si="112"/>
        <v>1.2149999999999999</v>
      </c>
      <c r="O341">
        <f t="shared" ref="O341:O363" si="116">I341</f>
        <v>0.32</v>
      </c>
      <c r="P341" t="s">
        <v>39</v>
      </c>
      <c r="Q341">
        <f t="shared" si="113"/>
        <v>0.27</v>
      </c>
      <c r="AA341">
        <f>[1]Tables!E$4</f>
        <v>-0.05</v>
      </c>
      <c r="AB341">
        <f>[1]Tables!F$4</f>
        <v>6.9900000000000004E-2</v>
      </c>
      <c r="AC341">
        <f>[1]Tables!G$4</f>
        <v>0.41</v>
      </c>
      <c r="AD341">
        <f>[1]Tables!H$4</f>
        <v>0.185</v>
      </c>
      <c r="AE341">
        <f>[1]Tables!I$4</f>
        <v>1.0999999999999999E-2</v>
      </c>
      <c r="AF341">
        <f t="shared" ref="AF341:AF363" si="117">((B341+AA341)/(1-AB341))-(B341+AA341)</f>
        <v>-3.7576604666164914E-3</v>
      </c>
      <c r="AG341">
        <f t="shared" si="105"/>
        <v>0.60599999999999998</v>
      </c>
      <c r="AI341">
        <f>[1]Tables!J$4</f>
        <v>1.2800000000000001E-2</v>
      </c>
      <c r="AJ341">
        <f>[1]Tables!K$4</f>
        <v>0.18479999999999999</v>
      </c>
      <c r="AK341">
        <f>[1]Tables!L$4</f>
        <v>0</v>
      </c>
      <c r="AL341">
        <f t="shared" si="106"/>
        <v>6.4829821717990455E-4</v>
      </c>
      <c r="AM341">
        <f t="shared" si="107"/>
        <v>0.18479999999999999</v>
      </c>
      <c r="AO341">
        <f>[1]Tables!M$4</f>
        <v>-0.05</v>
      </c>
      <c r="AP341">
        <f>[1]Tables!N$4</f>
        <v>7.8200000000000006E-2</v>
      </c>
      <c r="AQ341">
        <f>[1]Tables!O$4</f>
        <v>0.51</v>
      </c>
      <c r="AR341">
        <f>[1]Tables!P$4</f>
        <v>0.22</v>
      </c>
      <c r="AS341">
        <f>[1]Tables!Q$4</f>
        <v>1.0999999999999999E-2</v>
      </c>
      <c r="AT341">
        <f t="shared" si="108"/>
        <v>-4.2417010197439847E-3</v>
      </c>
      <c r="AU341">
        <f t="shared" si="109"/>
        <v>0.74099999999999999</v>
      </c>
      <c r="AW341">
        <f>[1]Tables!R$4</f>
        <v>8.8999999999999999E-3</v>
      </c>
      <c r="AX341">
        <f>[1]Tables!S$4</f>
        <v>0.21759999999999999</v>
      </c>
      <c r="AY341">
        <f>[1]Tables!T$4</f>
        <v>0</v>
      </c>
      <c r="AZ341">
        <f t="shared" si="110"/>
        <v>0</v>
      </c>
      <c r="BA341">
        <f t="shared" si="111"/>
        <v>0.21759999999999999</v>
      </c>
    </row>
    <row r="342" spans="1:53" x14ac:dyDescent="0.2">
      <c r="A342" s="80">
        <v>46813</v>
      </c>
      <c r="B342" s="81">
        <f>+[1]Listen!C338</f>
        <v>0</v>
      </c>
      <c r="C342" s="85"/>
      <c r="D342">
        <f t="shared" si="100"/>
        <v>0.70500000000000007</v>
      </c>
      <c r="E342">
        <f>+[1]TETCO_TRANSCO!E342</f>
        <v>0.65500000000000003</v>
      </c>
      <c r="F342">
        <f>+[1]TETCO_TRANSCO!F342</f>
        <v>0.05</v>
      </c>
      <c r="G342">
        <f t="shared" si="101"/>
        <v>0.80500000000000005</v>
      </c>
      <c r="H342">
        <f t="shared" si="102"/>
        <v>0.65500000000000003</v>
      </c>
      <c r="I342">
        <f t="shared" si="115"/>
        <v>0.15000000000000002</v>
      </c>
      <c r="J342">
        <f t="shared" si="103"/>
        <v>0.70500000000000007</v>
      </c>
      <c r="K342">
        <f t="shared" si="99"/>
        <v>0.65500000000000003</v>
      </c>
      <c r="L342">
        <f t="shared" si="114"/>
        <v>0.05</v>
      </c>
      <c r="M342">
        <f t="shared" si="104"/>
        <v>0.80500000000000005</v>
      </c>
      <c r="N342">
        <f t="shared" si="112"/>
        <v>0.65500000000000003</v>
      </c>
      <c r="O342">
        <f t="shared" si="116"/>
        <v>0.15000000000000002</v>
      </c>
      <c r="P342" t="s">
        <v>39</v>
      </c>
      <c r="Q342">
        <f t="shared" si="113"/>
        <v>0.1</v>
      </c>
      <c r="AA342">
        <f>[1]Tables!E$5</f>
        <v>-0.05</v>
      </c>
      <c r="AB342">
        <f>[1]Tables!F$5</f>
        <v>6.9900000000000004E-2</v>
      </c>
      <c r="AC342">
        <f>[1]Tables!G$5</f>
        <v>0.41</v>
      </c>
      <c r="AD342">
        <f>[1]Tables!H$5</f>
        <v>0.185</v>
      </c>
      <c r="AE342">
        <f>[1]Tables!I$5</f>
        <v>1.0999999999999999E-2</v>
      </c>
      <c r="AF342">
        <f t="shared" si="117"/>
        <v>-3.7576604666164914E-3</v>
      </c>
      <c r="AG342">
        <f t="shared" si="105"/>
        <v>0.60599999999999998</v>
      </c>
      <c r="AI342">
        <f>[1]Tables!J$5</f>
        <v>1.2800000000000001E-2</v>
      </c>
      <c r="AJ342">
        <f>[1]Tables!K$5</f>
        <v>0.18479999999999999</v>
      </c>
      <c r="AK342">
        <f>[1]Tables!L$5</f>
        <v>0</v>
      </c>
      <c r="AL342">
        <f t="shared" si="106"/>
        <v>6.4829821717990455E-4</v>
      </c>
      <c r="AM342">
        <f t="shared" si="107"/>
        <v>0.18479999999999999</v>
      </c>
      <c r="AO342">
        <f>[1]Tables!M$5</f>
        <v>-0.05</v>
      </c>
      <c r="AP342">
        <f>[1]Tables!N$5</f>
        <v>7.8200000000000006E-2</v>
      </c>
      <c r="AQ342">
        <f>[1]Tables!O$5</f>
        <v>0.51</v>
      </c>
      <c r="AR342">
        <f>[1]Tables!P$5</f>
        <v>0.22</v>
      </c>
      <c r="AS342">
        <f>[1]Tables!Q$5</f>
        <v>1.0999999999999999E-2</v>
      </c>
      <c r="AT342">
        <f t="shared" si="108"/>
        <v>-4.2417010197439847E-3</v>
      </c>
      <c r="AU342">
        <f t="shared" si="109"/>
        <v>0.74099999999999999</v>
      </c>
      <c r="AW342">
        <f>[1]Tables!R$5</f>
        <v>8.8999999999999999E-3</v>
      </c>
      <c r="AX342">
        <f>[1]Tables!S$5</f>
        <v>0.21759999999999999</v>
      </c>
      <c r="AY342">
        <f>[1]Tables!T$5</f>
        <v>0</v>
      </c>
      <c r="AZ342">
        <f t="shared" si="110"/>
        <v>0</v>
      </c>
      <c r="BA342">
        <f t="shared" si="111"/>
        <v>0.21759999999999999</v>
      </c>
    </row>
    <row r="343" spans="1:53" x14ac:dyDescent="0.2">
      <c r="A343" s="80">
        <v>46844</v>
      </c>
      <c r="B343" s="81">
        <f>+[1]Listen!C339</f>
        <v>0</v>
      </c>
      <c r="C343" s="85"/>
      <c r="D343">
        <f t="shared" si="100"/>
        <v>0.45500000000000002</v>
      </c>
      <c r="E343">
        <f>+[1]TETCO_TRANSCO!E343</f>
        <v>0.435</v>
      </c>
      <c r="F343">
        <f>+[1]TETCO_TRANSCO!F343</f>
        <v>0.02</v>
      </c>
      <c r="G343">
        <f t="shared" si="101"/>
        <v>0.48499999999999999</v>
      </c>
      <c r="H343">
        <f t="shared" si="102"/>
        <v>0.435</v>
      </c>
      <c r="I343">
        <f t="shared" si="115"/>
        <v>0.05</v>
      </c>
      <c r="J343">
        <f t="shared" si="103"/>
        <v>0.45500000000000002</v>
      </c>
      <c r="K343">
        <f t="shared" si="99"/>
        <v>0.435</v>
      </c>
      <c r="L343">
        <f t="shared" si="114"/>
        <v>0.02</v>
      </c>
      <c r="M343">
        <f t="shared" si="104"/>
        <v>0.48499999999999999</v>
      </c>
      <c r="N343">
        <f t="shared" si="112"/>
        <v>0.435</v>
      </c>
      <c r="O343">
        <f t="shared" si="116"/>
        <v>0.05</v>
      </c>
      <c r="P343" t="s">
        <v>39</v>
      </c>
      <c r="Q343">
        <f t="shared" si="113"/>
        <v>0.03</v>
      </c>
      <c r="AA343">
        <f>[1]Tables!E$6</f>
        <v>-7.0000000000000007E-2</v>
      </c>
      <c r="AB343">
        <f>[1]Tables!F$6</f>
        <v>5.9700000000000003E-2</v>
      </c>
      <c r="AC343">
        <f>[1]Tables!G$6</f>
        <v>0.04</v>
      </c>
      <c r="AD343">
        <f>[1]Tables!H$6</f>
        <v>0.185</v>
      </c>
      <c r="AE343">
        <f>[1]Tables!I$6</f>
        <v>1.0999999999999999E-2</v>
      </c>
      <c r="AF343">
        <f t="shared" si="117"/>
        <v>-4.4443262788471799E-3</v>
      </c>
      <c r="AG343">
        <f t="shared" si="105"/>
        <v>0.23600000000000002</v>
      </c>
      <c r="AI343">
        <f>[1]Tables!J$6</f>
        <v>0</v>
      </c>
      <c r="AJ343">
        <f>[1]Tables!K$6</f>
        <v>0</v>
      </c>
      <c r="AK343">
        <f>[1]Tables!L$6</f>
        <v>0</v>
      </c>
      <c r="AL343">
        <f t="shared" si="106"/>
        <v>0</v>
      </c>
      <c r="AM343">
        <f t="shared" si="107"/>
        <v>0</v>
      </c>
      <c r="AO343">
        <f>[1]Tables!M$6</f>
        <v>-7.0000000000000007E-2</v>
      </c>
      <c r="AP343">
        <f>[1]Tables!N$6</f>
        <v>6.6699999999999995E-2</v>
      </c>
      <c r="AQ343">
        <f>[1]Tables!O$6</f>
        <v>0.04</v>
      </c>
      <c r="AR343">
        <f>[1]Tables!P$6</f>
        <v>0.22</v>
      </c>
      <c r="AS343">
        <f>[1]Tables!Q$6</f>
        <v>1.0999999999999999E-2</v>
      </c>
      <c r="AT343">
        <f t="shared" si="108"/>
        <v>-5.0026786670952506E-3</v>
      </c>
      <c r="AU343">
        <f t="shared" si="109"/>
        <v>0.27100000000000002</v>
      </c>
      <c r="AW343">
        <f>[1]Tables!R$6</f>
        <v>0</v>
      </c>
      <c r="AX343">
        <f>[1]Tables!S$6</f>
        <v>0</v>
      </c>
      <c r="AY343">
        <f>[1]Tables!T$6</f>
        <v>0</v>
      </c>
      <c r="AZ343">
        <f t="shared" si="110"/>
        <v>0</v>
      </c>
      <c r="BA343">
        <f t="shared" si="111"/>
        <v>0</v>
      </c>
    </row>
    <row r="344" spans="1:53" x14ac:dyDescent="0.2">
      <c r="A344" s="80">
        <v>46874</v>
      </c>
      <c r="B344" s="81">
        <f>+[1]Listen!C340</f>
        <v>0</v>
      </c>
      <c r="C344" s="85"/>
      <c r="D344">
        <f t="shared" si="100"/>
        <v>0.40500000000000003</v>
      </c>
      <c r="E344">
        <f>+[1]TETCO_TRANSCO!E344</f>
        <v>0.38500000000000001</v>
      </c>
      <c r="F344">
        <f>+[1]TETCO_TRANSCO!F344</f>
        <v>0.02</v>
      </c>
      <c r="G344">
        <f t="shared" si="101"/>
        <v>0.435</v>
      </c>
      <c r="H344">
        <f t="shared" si="102"/>
        <v>0.38500000000000001</v>
      </c>
      <c r="I344">
        <f t="shared" si="115"/>
        <v>0.05</v>
      </c>
      <c r="J344">
        <f t="shared" si="103"/>
        <v>0.40500000000000003</v>
      </c>
      <c r="K344">
        <f t="shared" si="99"/>
        <v>0.38500000000000001</v>
      </c>
      <c r="L344">
        <f t="shared" si="114"/>
        <v>0.02</v>
      </c>
      <c r="M344">
        <f t="shared" si="104"/>
        <v>0.435</v>
      </c>
      <c r="N344">
        <f t="shared" si="112"/>
        <v>0.38500000000000001</v>
      </c>
      <c r="O344">
        <f t="shared" si="116"/>
        <v>0.05</v>
      </c>
      <c r="P344" t="s">
        <v>39</v>
      </c>
      <c r="Q344">
        <f t="shared" si="113"/>
        <v>0.03</v>
      </c>
      <c r="AA344">
        <f>[1]Tables!E$7</f>
        <v>-7.0000000000000007E-2</v>
      </c>
      <c r="AB344">
        <f>[1]Tables!F$7</f>
        <v>5.9700000000000003E-2</v>
      </c>
      <c r="AC344">
        <f>[1]Tables!G$7</f>
        <v>0.02</v>
      </c>
      <c r="AD344">
        <f>[1]Tables!H$7</f>
        <v>0.185</v>
      </c>
      <c r="AE344">
        <f>[1]Tables!I$7</f>
        <v>1.0999999999999999E-2</v>
      </c>
      <c r="AF344">
        <f t="shared" si="117"/>
        <v>-4.4443262788471799E-3</v>
      </c>
      <c r="AG344">
        <f t="shared" si="105"/>
        <v>0.216</v>
      </c>
      <c r="AI344">
        <f>[1]Tables!J$7</f>
        <v>0</v>
      </c>
      <c r="AJ344">
        <f>[1]Tables!K$7</f>
        <v>0</v>
      </c>
      <c r="AK344">
        <f>[1]Tables!L$7</f>
        <v>0</v>
      </c>
      <c r="AL344">
        <f t="shared" si="106"/>
        <v>0</v>
      </c>
      <c r="AM344">
        <f t="shared" si="107"/>
        <v>0</v>
      </c>
      <c r="AO344">
        <f>[1]Tables!M$7</f>
        <v>-7.0000000000000007E-2</v>
      </c>
      <c r="AP344">
        <f>[1]Tables!N$7</f>
        <v>6.6699999999999995E-2</v>
      </c>
      <c r="AQ344">
        <f>[1]Tables!O$7</f>
        <v>0.02</v>
      </c>
      <c r="AR344">
        <f>[1]Tables!P$7</f>
        <v>0.22</v>
      </c>
      <c r="AS344">
        <f>[1]Tables!Q$7</f>
        <v>1.0999999999999999E-2</v>
      </c>
      <c r="AT344">
        <f t="shared" si="108"/>
        <v>-5.0026786670952506E-3</v>
      </c>
      <c r="AU344">
        <f t="shared" si="109"/>
        <v>0.251</v>
      </c>
      <c r="AW344">
        <f>[1]Tables!R$7</f>
        <v>0</v>
      </c>
      <c r="AX344">
        <f>[1]Tables!S$7</f>
        <v>0</v>
      </c>
      <c r="AY344">
        <f>[1]Tables!T$7</f>
        <v>0</v>
      </c>
      <c r="AZ344">
        <f t="shared" si="110"/>
        <v>0</v>
      </c>
      <c r="BA344">
        <f t="shared" si="111"/>
        <v>0</v>
      </c>
    </row>
    <row r="345" spans="1:53" x14ac:dyDescent="0.2">
      <c r="A345" s="80">
        <v>46905</v>
      </c>
      <c r="B345" s="81">
        <f>+[1]Listen!C341</f>
        <v>0</v>
      </c>
      <c r="C345" s="85"/>
      <c r="D345">
        <f t="shared" si="100"/>
        <v>0.40500000000000003</v>
      </c>
      <c r="E345">
        <f>+[1]TETCO_TRANSCO!E345</f>
        <v>0.38500000000000001</v>
      </c>
      <c r="F345">
        <f>+[1]TETCO_TRANSCO!F345</f>
        <v>0.02</v>
      </c>
      <c r="G345">
        <f t="shared" si="101"/>
        <v>0.44500000000000001</v>
      </c>
      <c r="H345">
        <f t="shared" si="102"/>
        <v>0.38500000000000001</v>
      </c>
      <c r="I345">
        <f t="shared" si="115"/>
        <v>0.06</v>
      </c>
      <c r="J345">
        <f t="shared" si="103"/>
        <v>0.40500000000000003</v>
      </c>
      <c r="K345">
        <f t="shared" si="99"/>
        <v>0.38500000000000001</v>
      </c>
      <c r="L345">
        <f t="shared" si="114"/>
        <v>0.02</v>
      </c>
      <c r="M345">
        <f t="shared" si="104"/>
        <v>0.44500000000000001</v>
      </c>
      <c r="N345">
        <f t="shared" si="112"/>
        <v>0.38500000000000001</v>
      </c>
      <c r="O345">
        <f t="shared" si="116"/>
        <v>0.06</v>
      </c>
      <c r="P345" t="s">
        <v>39</v>
      </c>
      <c r="Q345">
        <f t="shared" si="113"/>
        <v>0.04</v>
      </c>
      <c r="AA345">
        <f>[1]Tables!E$8</f>
        <v>-7.0000000000000007E-2</v>
      </c>
      <c r="AB345">
        <f>[1]Tables!F$8</f>
        <v>5.9700000000000003E-2</v>
      </c>
      <c r="AC345">
        <f>[1]Tables!G$8</f>
        <v>0.02</v>
      </c>
      <c r="AD345">
        <f>[1]Tables!H$8</f>
        <v>0.185</v>
      </c>
      <c r="AE345">
        <f>[1]Tables!I$8</f>
        <v>1.0999999999999999E-2</v>
      </c>
      <c r="AF345">
        <f t="shared" si="117"/>
        <v>-4.4443262788471799E-3</v>
      </c>
      <c r="AG345">
        <f t="shared" si="105"/>
        <v>0.216</v>
      </c>
      <c r="AI345">
        <f>[1]Tables!J$8</f>
        <v>0</v>
      </c>
      <c r="AJ345">
        <f>[1]Tables!K$8</f>
        <v>0</v>
      </c>
      <c r="AK345">
        <f>[1]Tables!L$8</f>
        <v>0</v>
      </c>
      <c r="AL345">
        <f t="shared" si="106"/>
        <v>0</v>
      </c>
      <c r="AM345">
        <f t="shared" si="107"/>
        <v>0</v>
      </c>
      <c r="AO345">
        <f>[1]Tables!M$8</f>
        <v>-7.0000000000000007E-2</v>
      </c>
      <c r="AP345">
        <f>[1]Tables!N$8</f>
        <v>6.6699999999999995E-2</v>
      </c>
      <c r="AQ345">
        <f>[1]Tables!O$8</f>
        <v>0.02</v>
      </c>
      <c r="AR345">
        <f>[1]Tables!P$8</f>
        <v>0.22</v>
      </c>
      <c r="AS345">
        <f>[1]Tables!Q$8</f>
        <v>1.0999999999999999E-2</v>
      </c>
      <c r="AT345">
        <f t="shared" si="108"/>
        <v>-5.0026786670952506E-3</v>
      </c>
      <c r="AU345">
        <f t="shared" si="109"/>
        <v>0.251</v>
      </c>
      <c r="AW345">
        <f>[1]Tables!R$8</f>
        <v>0</v>
      </c>
      <c r="AX345">
        <f>[1]Tables!S$8</f>
        <v>0</v>
      </c>
      <c r="AY345">
        <f>[1]Tables!T$8</f>
        <v>0</v>
      </c>
      <c r="AZ345">
        <f t="shared" si="110"/>
        <v>0</v>
      </c>
      <c r="BA345">
        <f t="shared" si="111"/>
        <v>0</v>
      </c>
    </row>
    <row r="346" spans="1:53" x14ac:dyDescent="0.2">
      <c r="A346" s="80">
        <v>46935</v>
      </c>
      <c r="B346" s="81">
        <f>+[1]Listen!C342</f>
        <v>0</v>
      </c>
      <c r="C346" s="85"/>
      <c r="D346">
        <f t="shared" si="100"/>
        <v>0.41750000000000004</v>
      </c>
      <c r="E346">
        <f>+[1]TETCO_TRANSCO!E346</f>
        <v>0.39750000000000002</v>
      </c>
      <c r="F346">
        <f>+[1]TETCO_TRANSCO!F346</f>
        <v>0.02</v>
      </c>
      <c r="G346">
        <f t="shared" si="101"/>
        <v>0.46750000000000003</v>
      </c>
      <c r="H346">
        <f t="shared" si="102"/>
        <v>0.39750000000000002</v>
      </c>
      <c r="I346">
        <f t="shared" si="115"/>
        <v>7.0000000000000007E-2</v>
      </c>
      <c r="J346">
        <f t="shared" si="103"/>
        <v>0.41750000000000004</v>
      </c>
      <c r="K346">
        <f t="shared" si="99"/>
        <v>0.39750000000000002</v>
      </c>
      <c r="L346">
        <f t="shared" si="114"/>
        <v>0.02</v>
      </c>
      <c r="M346">
        <f t="shared" si="104"/>
        <v>0.46750000000000003</v>
      </c>
      <c r="N346">
        <f t="shared" si="112"/>
        <v>0.39750000000000002</v>
      </c>
      <c r="O346">
        <f t="shared" si="116"/>
        <v>7.0000000000000007E-2</v>
      </c>
      <c r="P346" t="s">
        <v>39</v>
      </c>
      <c r="Q346">
        <f t="shared" si="113"/>
        <v>0.05</v>
      </c>
      <c r="AA346">
        <f>[1]Tables!E$9</f>
        <v>-7.0000000000000007E-2</v>
      </c>
      <c r="AB346">
        <f>[1]Tables!F$9</f>
        <v>5.9700000000000003E-2</v>
      </c>
      <c r="AC346">
        <f>[1]Tables!G$9</f>
        <v>0.02</v>
      </c>
      <c r="AD346">
        <f>[1]Tables!H$9</f>
        <v>0.185</v>
      </c>
      <c r="AE346">
        <f>[1]Tables!I$9</f>
        <v>1.0999999999999999E-2</v>
      </c>
      <c r="AF346">
        <f t="shared" si="117"/>
        <v>-4.4443262788471799E-3</v>
      </c>
      <c r="AG346">
        <f t="shared" si="105"/>
        <v>0.216</v>
      </c>
      <c r="AI346">
        <f>[1]Tables!J$9</f>
        <v>0</v>
      </c>
      <c r="AJ346">
        <f>[1]Tables!K$9</f>
        <v>0</v>
      </c>
      <c r="AK346">
        <f>[1]Tables!L$9</f>
        <v>0</v>
      </c>
      <c r="AL346">
        <f t="shared" si="106"/>
        <v>0</v>
      </c>
      <c r="AM346">
        <f t="shared" si="107"/>
        <v>0</v>
      </c>
      <c r="AO346">
        <f>[1]Tables!M$9</f>
        <v>-7.0000000000000007E-2</v>
      </c>
      <c r="AP346">
        <f>[1]Tables!N$9</f>
        <v>6.6699999999999995E-2</v>
      </c>
      <c r="AQ346">
        <f>[1]Tables!O$9</f>
        <v>0.02</v>
      </c>
      <c r="AR346">
        <f>[1]Tables!P$9</f>
        <v>0.22</v>
      </c>
      <c r="AS346">
        <f>[1]Tables!Q$9</f>
        <v>1.0999999999999999E-2</v>
      </c>
      <c r="AT346">
        <f t="shared" si="108"/>
        <v>-5.0026786670952506E-3</v>
      </c>
      <c r="AU346">
        <f t="shared" si="109"/>
        <v>0.251</v>
      </c>
      <c r="AW346">
        <f>[1]Tables!R$9</f>
        <v>0</v>
      </c>
      <c r="AX346">
        <f>[1]Tables!S$9</f>
        <v>0</v>
      </c>
      <c r="AY346">
        <f>[1]Tables!T$9</f>
        <v>0</v>
      </c>
      <c r="AZ346">
        <f t="shared" si="110"/>
        <v>0</v>
      </c>
      <c r="BA346">
        <f t="shared" si="111"/>
        <v>0</v>
      </c>
    </row>
    <row r="347" spans="1:53" x14ac:dyDescent="0.2">
      <c r="A347" s="80">
        <v>46966</v>
      </c>
      <c r="B347" s="81">
        <f>+[1]Listen!C343</f>
        <v>0</v>
      </c>
      <c r="C347" s="85"/>
      <c r="D347">
        <f t="shared" si="100"/>
        <v>0.42000000000000004</v>
      </c>
      <c r="E347">
        <f>+[1]TETCO_TRANSCO!E347</f>
        <v>0.4</v>
      </c>
      <c r="F347">
        <f>+[1]TETCO_TRANSCO!F347</f>
        <v>0.02</v>
      </c>
      <c r="G347">
        <f t="shared" si="101"/>
        <v>0.47000000000000003</v>
      </c>
      <c r="H347">
        <f t="shared" si="102"/>
        <v>0.4</v>
      </c>
      <c r="I347">
        <f t="shared" si="115"/>
        <v>7.0000000000000007E-2</v>
      </c>
      <c r="J347">
        <f t="shared" si="103"/>
        <v>0.42000000000000004</v>
      </c>
      <c r="K347">
        <f t="shared" ref="K347:K363" si="118">E347</f>
        <v>0.4</v>
      </c>
      <c r="L347">
        <f t="shared" si="114"/>
        <v>0.02</v>
      </c>
      <c r="M347">
        <f t="shared" si="104"/>
        <v>0.47000000000000003</v>
      </c>
      <c r="N347">
        <f t="shared" si="112"/>
        <v>0.4</v>
      </c>
      <c r="O347">
        <f t="shared" si="116"/>
        <v>7.0000000000000007E-2</v>
      </c>
      <c r="P347" t="s">
        <v>39</v>
      </c>
      <c r="Q347">
        <f t="shared" si="113"/>
        <v>0.05</v>
      </c>
      <c r="AA347">
        <f>[1]Tables!E$10</f>
        <v>-7.0000000000000007E-2</v>
      </c>
      <c r="AB347">
        <f>[1]Tables!F$10</f>
        <v>5.9700000000000003E-2</v>
      </c>
      <c r="AC347">
        <f>[1]Tables!G$10</f>
        <v>0.02</v>
      </c>
      <c r="AD347">
        <f>[1]Tables!H$10</f>
        <v>0.185</v>
      </c>
      <c r="AE347">
        <f>[1]Tables!I$10</f>
        <v>1.0999999999999999E-2</v>
      </c>
      <c r="AF347">
        <f t="shared" si="117"/>
        <v>-4.4443262788471799E-3</v>
      </c>
      <c r="AG347">
        <f t="shared" si="105"/>
        <v>0.216</v>
      </c>
      <c r="AI347">
        <f>[1]Tables!J$10</f>
        <v>0</v>
      </c>
      <c r="AJ347">
        <f>[1]Tables!K$10</f>
        <v>0</v>
      </c>
      <c r="AK347">
        <f>[1]Tables!L$10</f>
        <v>0</v>
      </c>
      <c r="AL347">
        <f t="shared" si="106"/>
        <v>0</v>
      </c>
      <c r="AM347">
        <f t="shared" si="107"/>
        <v>0</v>
      </c>
      <c r="AO347">
        <f>[1]Tables!M$10</f>
        <v>-7.0000000000000007E-2</v>
      </c>
      <c r="AP347">
        <f>[1]Tables!N$10</f>
        <v>6.6699999999999995E-2</v>
      </c>
      <c r="AQ347">
        <f>[1]Tables!O$10</f>
        <v>0.02</v>
      </c>
      <c r="AR347">
        <f>[1]Tables!P$10</f>
        <v>0.22</v>
      </c>
      <c r="AS347">
        <f>[1]Tables!Q$10</f>
        <v>1.0999999999999999E-2</v>
      </c>
      <c r="AT347">
        <f t="shared" si="108"/>
        <v>-5.0026786670952506E-3</v>
      </c>
      <c r="AU347">
        <f t="shared" si="109"/>
        <v>0.251</v>
      </c>
      <c r="AW347">
        <f>[1]Tables!R$10</f>
        <v>0</v>
      </c>
      <c r="AX347">
        <f>[1]Tables!S$10</f>
        <v>0</v>
      </c>
      <c r="AY347">
        <f>[1]Tables!T$10</f>
        <v>0</v>
      </c>
      <c r="AZ347">
        <f t="shared" si="110"/>
        <v>0</v>
      </c>
      <c r="BA347">
        <f t="shared" si="111"/>
        <v>0</v>
      </c>
    </row>
    <row r="348" spans="1:53" x14ac:dyDescent="0.2">
      <c r="A348" s="80">
        <v>46997</v>
      </c>
      <c r="B348" s="81">
        <f>+[1]Listen!C344</f>
        <v>0</v>
      </c>
      <c r="C348" s="85"/>
      <c r="D348">
        <f t="shared" si="100"/>
        <v>0.41750000000000004</v>
      </c>
      <c r="E348">
        <f>+[1]TETCO_TRANSCO!E348</f>
        <v>0.39750000000000002</v>
      </c>
      <c r="F348">
        <f>+[1]TETCO_TRANSCO!F348</f>
        <v>0.02</v>
      </c>
      <c r="G348">
        <f t="shared" si="101"/>
        <v>0.44750000000000001</v>
      </c>
      <c r="H348">
        <f t="shared" si="102"/>
        <v>0.39750000000000002</v>
      </c>
      <c r="I348">
        <f t="shared" si="115"/>
        <v>0.05</v>
      </c>
      <c r="J348">
        <f t="shared" si="103"/>
        <v>0.41750000000000004</v>
      </c>
      <c r="K348">
        <f t="shared" si="118"/>
        <v>0.39750000000000002</v>
      </c>
      <c r="L348">
        <f t="shared" si="114"/>
        <v>0.02</v>
      </c>
      <c r="M348">
        <f t="shared" si="104"/>
        <v>0.44750000000000001</v>
      </c>
      <c r="N348">
        <f t="shared" si="112"/>
        <v>0.39750000000000002</v>
      </c>
      <c r="O348">
        <f t="shared" si="116"/>
        <v>0.05</v>
      </c>
      <c r="P348" t="s">
        <v>39</v>
      </c>
      <c r="Q348">
        <f t="shared" si="113"/>
        <v>0.03</v>
      </c>
      <c r="AA348">
        <f>[1]Tables!E$11</f>
        <v>-7.0000000000000007E-2</v>
      </c>
      <c r="AB348">
        <f>[1]Tables!F$11</f>
        <v>5.9700000000000003E-2</v>
      </c>
      <c r="AC348">
        <f>[1]Tables!G$11</f>
        <v>0.02</v>
      </c>
      <c r="AD348">
        <f>[1]Tables!H$11</f>
        <v>0.185</v>
      </c>
      <c r="AE348">
        <f>[1]Tables!I$11</f>
        <v>1.0999999999999999E-2</v>
      </c>
      <c r="AF348">
        <f t="shared" si="117"/>
        <v>-4.4443262788471799E-3</v>
      </c>
      <c r="AG348">
        <f t="shared" si="105"/>
        <v>0.216</v>
      </c>
      <c r="AI348">
        <f>[1]Tables!J$11</f>
        <v>0</v>
      </c>
      <c r="AJ348">
        <f>[1]Tables!K$11</f>
        <v>0</v>
      </c>
      <c r="AK348">
        <f>[1]Tables!L$11</f>
        <v>0</v>
      </c>
      <c r="AL348">
        <f t="shared" si="106"/>
        <v>0</v>
      </c>
      <c r="AM348">
        <f t="shared" si="107"/>
        <v>0</v>
      </c>
      <c r="AO348">
        <f>[1]Tables!M$11</f>
        <v>-7.0000000000000007E-2</v>
      </c>
      <c r="AP348">
        <f>[1]Tables!N$11</f>
        <v>6.6699999999999995E-2</v>
      </c>
      <c r="AQ348">
        <f>[1]Tables!O$11</f>
        <v>0.02</v>
      </c>
      <c r="AR348">
        <f>[1]Tables!P$11</f>
        <v>0.22</v>
      </c>
      <c r="AS348">
        <f>[1]Tables!Q$11</f>
        <v>1.0999999999999999E-2</v>
      </c>
      <c r="AT348">
        <f t="shared" si="108"/>
        <v>-5.0026786670952506E-3</v>
      </c>
      <c r="AU348">
        <f t="shared" si="109"/>
        <v>0.251</v>
      </c>
      <c r="AW348">
        <f>[1]Tables!R$11</f>
        <v>0</v>
      </c>
      <c r="AX348">
        <f>[1]Tables!S$11</f>
        <v>0</v>
      </c>
      <c r="AY348">
        <f>[1]Tables!T$11</f>
        <v>0</v>
      </c>
      <c r="AZ348">
        <f t="shared" si="110"/>
        <v>0</v>
      </c>
      <c r="BA348">
        <f t="shared" si="111"/>
        <v>0</v>
      </c>
    </row>
    <row r="349" spans="1:53" x14ac:dyDescent="0.2">
      <c r="A349" s="80">
        <v>47027</v>
      </c>
      <c r="B349" s="81">
        <f>+[1]Listen!C345</f>
        <v>0</v>
      </c>
      <c r="C349" s="85"/>
      <c r="D349">
        <f t="shared" si="100"/>
        <v>0.42000000000000004</v>
      </c>
      <c r="E349">
        <f>+[1]TETCO_TRANSCO!E349</f>
        <v>0.4</v>
      </c>
      <c r="F349">
        <f>+[1]TETCO_TRANSCO!F349</f>
        <v>0.02</v>
      </c>
      <c r="G349">
        <f t="shared" si="101"/>
        <v>0.45</v>
      </c>
      <c r="H349">
        <f t="shared" si="102"/>
        <v>0.4</v>
      </c>
      <c r="I349">
        <f t="shared" si="115"/>
        <v>0.05</v>
      </c>
      <c r="J349">
        <f t="shared" si="103"/>
        <v>0.42000000000000004</v>
      </c>
      <c r="K349">
        <f t="shared" si="118"/>
        <v>0.4</v>
      </c>
      <c r="L349">
        <f t="shared" si="114"/>
        <v>0.02</v>
      </c>
      <c r="M349">
        <f t="shared" si="104"/>
        <v>0.45</v>
      </c>
      <c r="N349">
        <f t="shared" si="112"/>
        <v>0.4</v>
      </c>
      <c r="O349">
        <f t="shared" si="116"/>
        <v>0.05</v>
      </c>
      <c r="P349" t="s">
        <v>39</v>
      </c>
      <c r="Q349">
        <f t="shared" si="113"/>
        <v>0.03</v>
      </c>
      <c r="AA349">
        <f>[1]Tables!E$12</f>
        <v>-7.0000000000000007E-2</v>
      </c>
      <c r="AB349">
        <f>[1]Tables!F$12</f>
        <v>5.9700000000000003E-2</v>
      </c>
      <c r="AC349">
        <f>[1]Tables!G$12</f>
        <v>0.04</v>
      </c>
      <c r="AD349">
        <f>[1]Tables!H$12</f>
        <v>0.185</v>
      </c>
      <c r="AE349">
        <f>[1]Tables!I$12</f>
        <v>1.0999999999999999E-2</v>
      </c>
      <c r="AF349">
        <f t="shared" si="117"/>
        <v>-4.4443262788471799E-3</v>
      </c>
      <c r="AG349">
        <f t="shared" si="105"/>
        <v>0.23600000000000002</v>
      </c>
      <c r="AI349">
        <f>[1]Tables!J$12</f>
        <v>0</v>
      </c>
      <c r="AJ349">
        <f>[1]Tables!K$12</f>
        <v>0</v>
      </c>
      <c r="AK349">
        <f>[1]Tables!L$12</f>
        <v>0</v>
      </c>
      <c r="AL349">
        <f t="shared" si="106"/>
        <v>0</v>
      </c>
      <c r="AM349">
        <f t="shared" si="107"/>
        <v>0</v>
      </c>
      <c r="AO349">
        <f>[1]Tables!M$12</f>
        <v>-7.0000000000000007E-2</v>
      </c>
      <c r="AP349">
        <f>[1]Tables!N$12</f>
        <v>6.6699999999999995E-2</v>
      </c>
      <c r="AQ349">
        <f>[1]Tables!O$12</f>
        <v>0.04</v>
      </c>
      <c r="AR349">
        <f>[1]Tables!P$12</f>
        <v>0.22</v>
      </c>
      <c r="AS349">
        <f>[1]Tables!Q$12</f>
        <v>1.0999999999999999E-2</v>
      </c>
      <c r="AT349">
        <f t="shared" si="108"/>
        <v>-5.0026786670952506E-3</v>
      </c>
      <c r="AU349">
        <f t="shared" si="109"/>
        <v>0.27100000000000002</v>
      </c>
      <c r="AW349">
        <f>[1]Tables!R$12</f>
        <v>0</v>
      </c>
      <c r="AX349">
        <f>[1]Tables!S$12</f>
        <v>0</v>
      </c>
      <c r="AY349">
        <f>[1]Tables!T$12</f>
        <v>0</v>
      </c>
      <c r="AZ349">
        <f t="shared" si="110"/>
        <v>0</v>
      </c>
      <c r="BA349">
        <f t="shared" si="111"/>
        <v>0</v>
      </c>
    </row>
    <row r="350" spans="1:53" x14ac:dyDescent="0.2">
      <c r="A350" s="80">
        <v>47058</v>
      </c>
      <c r="B350" s="81">
        <f>+[1]Listen!C346</f>
        <v>0</v>
      </c>
      <c r="C350" s="85"/>
      <c r="D350">
        <f t="shared" si="100"/>
        <v>0.60500000000000009</v>
      </c>
      <c r="E350">
        <f>+[1]TETCO_TRANSCO!E350</f>
        <v>0.55500000000000005</v>
      </c>
      <c r="F350">
        <f>+[1]TETCO_TRANSCO!F350</f>
        <v>0.05</v>
      </c>
      <c r="G350">
        <f t="shared" si="101"/>
        <v>0.69500000000000006</v>
      </c>
      <c r="H350">
        <f t="shared" si="102"/>
        <v>0.55500000000000005</v>
      </c>
      <c r="I350">
        <f t="shared" si="115"/>
        <v>0.14000000000000001</v>
      </c>
      <c r="J350">
        <f t="shared" si="103"/>
        <v>0.60500000000000009</v>
      </c>
      <c r="K350">
        <f t="shared" si="118"/>
        <v>0.55500000000000005</v>
      </c>
      <c r="L350">
        <f t="shared" si="114"/>
        <v>0.05</v>
      </c>
      <c r="M350">
        <f t="shared" si="104"/>
        <v>0.69500000000000006</v>
      </c>
      <c r="N350">
        <f t="shared" si="112"/>
        <v>0.55500000000000005</v>
      </c>
      <c r="O350">
        <f t="shared" si="116"/>
        <v>0.14000000000000001</v>
      </c>
      <c r="P350" t="s">
        <v>39</v>
      </c>
      <c r="Q350">
        <f t="shared" si="113"/>
        <v>0.09</v>
      </c>
      <c r="AA350">
        <f>[1]Tables!E$13</f>
        <v>-7.0000000000000007E-2</v>
      </c>
      <c r="AB350">
        <f>[1]Tables!F$13</f>
        <v>6.9900000000000004E-2</v>
      </c>
      <c r="AC350">
        <f>[1]Tables!G$13</f>
        <v>0.41</v>
      </c>
      <c r="AD350">
        <f>[1]Tables!H$13</f>
        <v>0.185</v>
      </c>
      <c r="AE350">
        <f>[1]Tables!I$13</f>
        <v>1.0999999999999999E-2</v>
      </c>
      <c r="AF350">
        <f t="shared" si="117"/>
        <v>-5.2607246532630908E-3</v>
      </c>
      <c r="AG350">
        <f t="shared" si="105"/>
        <v>0.60599999999999998</v>
      </c>
      <c r="AI350">
        <f>[1]Tables!J$13</f>
        <v>1.2800000000000001E-2</v>
      </c>
      <c r="AJ350">
        <f>[1]Tables!K$13</f>
        <v>0.18479999999999999</v>
      </c>
      <c r="AK350">
        <f>[1]Tables!L$13</f>
        <v>0</v>
      </c>
      <c r="AL350">
        <f t="shared" si="106"/>
        <v>6.4829821717990455E-4</v>
      </c>
      <c r="AM350">
        <f t="shared" si="107"/>
        <v>0.18479999999999999</v>
      </c>
      <c r="AO350">
        <f>[1]Tables!M$13</f>
        <v>-0.05</v>
      </c>
      <c r="AP350">
        <f>[1]Tables!N$13</f>
        <v>7.8200000000000006E-2</v>
      </c>
      <c r="AQ350">
        <f>[1]Tables!O$13</f>
        <v>0.51</v>
      </c>
      <c r="AR350">
        <f>[1]Tables!P$13</f>
        <v>0.22</v>
      </c>
      <c r="AS350">
        <f>[1]Tables!Q$13</f>
        <v>1.0999999999999999E-2</v>
      </c>
      <c r="AT350">
        <f t="shared" si="108"/>
        <v>-4.2417010197439847E-3</v>
      </c>
      <c r="AU350">
        <f t="shared" si="109"/>
        <v>0.74099999999999999</v>
      </c>
      <c r="AW350">
        <f>[1]Tables!R$13</f>
        <v>8.8999999999999999E-3</v>
      </c>
      <c r="AX350">
        <f>[1]Tables!S$13</f>
        <v>0.21759999999999999</v>
      </c>
      <c r="AY350">
        <f>[1]Tables!T$13</f>
        <v>0</v>
      </c>
      <c r="AZ350">
        <f t="shared" si="110"/>
        <v>0</v>
      </c>
      <c r="BA350">
        <f t="shared" si="111"/>
        <v>0.21759999999999999</v>
      </c>
    </row>
    <row r="351" spans="1:53" x14ac:dyDescent="0.2">
      <c r="A351" s="80">
        <v>47088</v>
      </c>
      <c r="B351" s="81">
        <f>+[1]Listen!C347</f>
        <v>0</v>
      </c>
      <c r="C351" s="85"/>
      <c r="D351">
        <f t="shared" si="100"/>
        <v>0.96000000000000008</v>
      </c>
      <c r="E351">
        <f>+[1]TETCO_TRANSCO!E351</f>
        <v>0.91</v>
      </c>
      <c r="F351">
        <f>+[1]TETCO_TRANSCO!F351</f>
        <v>0.05</v>
      </c>
      <c r="G351">
        <f t="shared" si="101"/>
        <v>1.2</v>
      </c>
      <c r="H351">
        <f t="shared" si="102"/>
        <v>0.91</v>
      </c>
      <c r="I351">
        <f t="shared" si="115"/>
        <v>0.28999999999999998</v>
      </c>
      <c r="J351">
        <f t="shared" si="103"/>
        <v>0.96000000000000008</v>
      </c>
      <c r="K351">
        <f t="shared" si="118"/>
        <v>0.91</v>
      </c>
      <c r="L351">
        <f t="shared" si="114"/>
        <v>0.05</v>
      </c>
      <c r="M351">
        <f t="shared" si="104"/>
        <v>1.2</v>
      </c>
      <c r="N351">
        <f t="shared" si="112"/>
        <v>0.91</v>
      </c>
      <c r="O351">
        <f t="shared" si="116"/>
        <v>0.28999999999999998</v>
      </c>
      <c r="P351" t="s">
        <v>39</v>
      </c>
      <c r="Q351">
        <f t="shared" si="113"/>
        <v>0.24</v>
      </c>
      <c r="AA351">
        <f>[1]Tables!E$14</f>
        <v>-0.05</v>
      </c>
      <c r="AB351">
        <f>[1]Tables!F$14</f>
        <v>6.9900000000000004E-2</v>
      </c>
      <c r="AC351">
        <f>[1]Tables!G$14</f>
        <v>0.41</v>
      </c>
      <c r="AD351">
        <f>[1]Tables!H$14</f>
        <v>0.185</v>
      </c>
      <c r="AE351">
        <f>[1]Tables!I$14</f>
        <v>1.0999999999999999E-2</v>
      </c>
      <c r="AF351">
        <f t="shared" si="117"/>
        <v>-3.7576604666164914E-3</v>
      </c>
      <c r="AG351">
        <f t="shared" si="105"/>
        <v>0.60599999999999998</v>
      </c>
      <c r="AI351">
        <f>[1]Tables!J$14</f>
        <v>1.2800000000000001E-2</v>
      </c>
      <c r="AJ351">
        <f>[1]Tables!K$14</f>
        <v>0.18479999999999999</v>
      </c>
      <c r="AK351">
        <f>[1]Tables!L$14</f>
        <v>0</v>
      </c>
      <c r="AL351">
        <f t="shared" si="106"/>
        <v>6.4829821717990455E-4</v>
      </c>
      <c r="AM351">
        <f t="shared" si="107"/>
        <v>0.18479999999999999</v>
      </c>
      <c r="AO351">
        <f>[1]Tables!M$14</f>
        <v>-0.05</v>
      </c>
      <c r="AP351">
        <f>[1]Tables!N$14</f>
        <v>7.8200000000000006E-2</v>
      </c>
      <c r="AQ351">
        <f>[1]Tables!O$14</f>
        <v>0.51</v>
      </c>
      <c r="AR351">
        <f>[1]Tables!P$14</f>
        <v>0.22</v>
      </c>
      <c r="AS351">
        <f>[1]Tables!Q$14</f>
        <v>1.0999999999999999E-2</v>
      </c>
      <c r="AT351">
        <f t="shared" si="108"/>
        <v>-4.2417010197439847E-3</v>
      </c>
      <c r="AU351">
        <f t="shared" si="109"/>
        <v>0.74099999999999999</v>
      </c>
      <c r="AW351">
        <f>[1]Tables!R$14</f>
        <v>8.8999999999999999E-3</v>
      </c>
      <c r="AX351">
        <f>[1]Tables!S$14</f>
        <v>0.21759999999999999</v>
      </c>
      <c r="AY351">
        <f>[1]Tables!T$14</f>
        <v>0</v>
      </c>
      <c r="AZ351">
        <f t="shared" si="110"/>
        <v>0</v>
      </c>
      <c r="BA351">
        <f t="shared" si="111"/>
        <v>0.21759999999999999</v>
      </c>
    </row>
    <row r="352" spans="1:53" x14ac:dyDescent="0.2">
      <c r="A352" s="80">
        <v>47119</v>
      </c>
      <c r="B352" s="81">
        <f>+[1]Listen!C348</f>
        <v>0</v>
      </c>
      <c r="C352" s="85"/>
      <c r="D352">
        <f t="shared" si="100"/>
        <v>1.2649999999999999</v>
      </c>
      <c r="E352">
        <f>+[1]TETCO_TRANSCO!E352</f>
        <v>1.2149999999999999</v>
      </c>
      <c r="F352">
        <f>+[1]TETCO_TRANSCO!F352</f>
        <v>0.05</v>
      </c>
      <c r="G352">
        <f t="shared" si="101"/>
        <v>1.5349999999999999</v>
      </c>
      <c r="H352">
        <f t="shared" si="102"/>
        <v>1.2149999999999999</v>
      </c>
      <c r="I352">
        <f t="shared" si="115"/>
        <v>0.32</v>
      </c>
      <c r="J352">
        <f t="shared" si="103"/>
        <v>1.2649999999999999</v>
      </c>
      <c r="K352">
        <f t="shared" si="118"/>
        <v>1.2149999999999999</v>
      </c>
      <c r="L352">
        <f t="shared" si="114"/>
        <v>0.05</v>
      </c>
      <c r="M352">
        <f t="shared" si="104"/>
        <v>1.5349999999999999</v>
      </c>
      <c r="N352">
        <f t="shared" si="112"/>
        <v>1.2149999999999999</v>
      </c>
      <c r="O352">
        <f t="shared" si="116"/>
        <v>0.32</v>
      </c>
      <c r="P352" t="s">
        <v>39</v>
      </c>
      <c r="Q352">
        <f t="shared" si="113"/>
        <v>0.27</v>
      </c>
      <c r="AA352">
        <f>[1]Tables!E$3</f>
        <v>-0.05</v>
      </c>
      <c r="AB352">
        <f>[1]Tables!F$3</f>
        <v>6.9900000000000004E-2</v>
      </c>
      <c r="AC352">
        <f>[1]Tables!G$3</f>
        <v>0.41</v>
      </c>
      <c r="AD352">
        <f>[1]Tables!H$3</f>
        <v>0.185</v>
      </c>
      <c r="AE352">
        <f>[1]Tables!I$3</f>
        <v>1.0999999999999999E-2</v>
      </c>
      <c r="AF352">
        <f t="shared" si="117"/>
        <v>-3.7576604666164914E-3</v>
      </c>
      <c r="AG352">
        <f t="shared" si="105"/>
        <v>0.60599999999999998</v>
      </c>
      <c r="AI352">
        <f>[1]Tables!J$3</f>
        <v>1.2800000000000001E-2</v>
      </c>
      <c r="AJ352">
        <f>[1]Tables!K$3</f>
        <v>0.18479999999999999</v>
      </c>
      <c r="AK352">
        <f>[1]Tables!L$3</f>
        <v>0</v>
      </c>
      <c r="AL352">
        <f t="shared" si="106"/>
        <v>6.4829821717990455E-4</v>
      </c>
      <c r="AM352">
        <f t="shared" si="107"/>
        <v>0.18479999999999999</v>
      </c>
      <c r="AO352">
        <f>[1]Tables!M$3</f>
        <v>-0.05</v>
      </c>
      <c r="AP352">
        <f>[1]Tables!N$3</f>
        <v>7.8200000000000006E-2</v>
      </c>
      <c r="AQ352">
        <f>[1]Tables!O$3</f>
        <v>0.51</v>
      </c>
      <c r="AR352">
        <f>[1]Tables!P$3</f>
        <v>0.22</v>
      </c>
      <c r="AS352">
        <f>[1]Tables!Q$3</f>
        <v>1.0999999999999999E-2</v>
      </c>
      <c r="AT352">
        <f t="shared" si="108"/>
        <v>-4.2417010197439847E-3</v>
      </c>
      <c r="AU352">
        <f t="shared" si="109"/>
        <v>0.74099999999999999</v>
      </c>
      <c r="AW352">
        <f>[1]Tables!R$3</f>
        <v>8.8999999999999999E-3</v>
      </c>
      <c r="AX352">
        <f>[1]Tables!S$3</f>
        <v>0.21759999999999999</v>
      </c>
      <c r="AY352">
        <f>[1]Tables!T$3</f>
        <v>0</v>
      </c>
      <c r="AZ352">
        <f t="shared" si="110"/>
        <v>0</v>
      </c>
      <c r="BA352">
        <f t="shared" si="111"/>
        <v>0.21759999999999999</v>
      </c>
    </row>
    <row r="353" spans="1:53" x14ac:dyDescent="0.2">
      <c r="A353" s="80">
        <v>47150</v>
      </c>
      <c r="B353" s="81">
        <f>+[1]Listen!C349</f>
        <v>0</v>
      </c>
      <c r="C353" s="85"/>
      <c r="D353">
        <f t="shared" si="100"/>
        <v>1.2649999999999999</v>
      </c>
      <c r="E353">
        <f>+[1]TETCO_TRANSCO!E353</f>
        <v>1.2149999999999999</v>
      </c>
      <c r="F353">
        <f>+[1]TETCO_TRANSCO!F353</f>
        <v>0.05</v>
      </c>
      <c r="G353">
        <f t="shared" si="101"/>
        <v>1.5349999999999999</v>
      </c>
      <c r="H353">
        <f t="shared" si="102"/>
        <v>1.2149999999999999</v>
      </c>
      <c r="I353">
        <f t="shared" si="115"/>
        <v>0.32</v>
      </c>
      <c r="J353">
        <f t="shared" si="103"/>
        <v>1.2649999999999999</v>
      </c>
      <c r="K353">
        <f t="shared" si="118"/>
        <v>1.2149999999999999</v>
      </c>
      <c r="L353">
        <f t="shared" si="114"/>
        <v>0.05</v>
      </c>
      <c r="M353">
        <f t="shared" si="104"/>
        <v>1.5349999999999999</v>
      </c>
      <c r="N353">
        <f t="shared" si="112"/>
        <v>1.2149999999999999</v>
      </c>
      <c r="O353">
        <f t="shared" si="116"/>
        <v>0.32</v>
      </c>
      <c r="P353" t="s">
        <v>39</v>
      </c>
      <c r="Q353">
        <f t="shared" si="113"/>
        <v>0.27</v>
      </c>
      <c r="AA353">
        <f>[1]Tables!E$4</f>
        <v>-0.05</v>
      </c>
      <c r="AB353">
        <f>[1]Tables!F$4</f>
        <v>6.9900000000000004E-2</v>
      </c>
      <c r="AC353">
        <f>[1]Tables!G$4</f>
        <v>0.41</v>
      </c>
      <c r="AD353">
        <f>[1]Tables!H$4</f>
        <v>0.185</v>
      </c>
      <c r="AE353">
        <f>[1]Tables!I$4</f>
        <v>1.0999999999999999E-2</v>
      </c>
      <c r="AF353">
        <f t="shared" si="117"/>
        <v>-3.7576604666164914E-3</v>
      </c>
      <c r="AG353">
        <f t="shared" si="105"/>
        <v>0.60599999999999998</v>
      </c>
      <c r="AI353">
        <f>[1]Tables!J$4</f>
        <v>1.2800000000000001E-2</v>
      </c>
      <c r="AJ353">
        <f>[1]Tables!K$4</f>
        <v>0.18479999999999999</v>
      </c>
      <c r="AK353">
        <f>[1]Tables!L$4</f>
        <v>0</v>
      </c>
      <c r="AL353">
        <f t="shared" si="106"/>
        <v>6.4829821717990455E-4</v>
      </c>
      <c r="AM353">
        <f t="shared" si="107"/>
        <v>0.18479999999999999</v>
      </c>
      <c r="AO353">
        <f>[1]Tables!M$4</f>
        <v>-0.05</v>
      </c>
      <c r="AP353">
        <f>[1]Tables!N$4</f>
        <v>7.8200000000000006E-2</v>
      </c>
      <c r="AQ353">
        <f>[1]Tables!O$4</f>
        <v>0.51</v>
      </c>
      <c r="AR353">
        <f>[1]Tables!P$4</f>
        <v>0.22</v>
      </c>
      <c r="AS353">
        <f>[1]Tables!Q$4</f>
        <v>1.0999999999999999E-2</v>
      </c>
      <c r="AT353">
        <f t="shared" si="108"/>
        <v>-4.2417010197439847E-3</v>
      </c>
      <c r="AU353">
        <f t="shared" si="109"/>
        <v>0.74099999999999999</v>
      </c>
      <c r="AW353">
        <f>[1]Tables!R$4</f>
        <v>8.8999999999999999E-3</v>
      </c>
      <c r="AX353">
        <f>[1]Tables!S$4</f>
        <v>0.21759999999999999</v>
      </c>
      <c r="AY353">
        <f>[1]Tables!T$4</f>
        <v>0</v>
      </c>
      <c r="AZ353">
        <f t="shared" si="110"/>
        <v>0</v>
      </c>
      <c r="BA353">
        <f t="shared" si="111"/>
        <v>0.21759999999999999</v>
      </c>
    </row>
    <row r="354" spans="1:53" x14ac:dyDescent="0.2">
      <c r="A354" s="80">
        <v>47178</v>
      </c>
      <c r="B354" s="81">
        <f>+[1]Listen!C350</f>
        <v>0</v>
      </c>
      <c r="C354" s="85"/>
      <c r="D354">
        <f t="shared" si="100"/>
        <v>0.70500000000000007</v>
      </c>
      <c r="E354">
        <f>+[1]TETCO_TRANSCO!E354</f>
        <v>0.65500000000000003</v>
      </c>
      <c r="F354">
        <f>+[1]TETCO_TRANSCO!F354</f>
        <v>0.05</v>
      </c>
      <c r="G354">
        <f t="shared" si="101"/>
        <v>0.80500000000000005</v>
      </c>
      <c r="H354">
        <f t="shared" si="102"/>
        <v>0.65500000000000003</v>
      </c>
      <c r="I354">
        <f t="shared" si="115"/>
        <v>0.15000000000000002</v>
      </c>
      <c r="J354">
        <f t="shared" si="103"/>
        <v>0.70500000000000007</v>
      </c>
      <c r="K354">
        <f t="shared" si="118"/>
        <v>0.65500000000000003</v>
      </c>
      <c r="L354">
        <f t="shared" si="114"/>
        <v>0.05</v>
      </c>
      <c r="M354">
        <f t="shared" si="104"/>
        <v>0.80500000000000005</v>
      </c>
      <c r="N354">
        <f t="shared" si="112"/>
        <v>0.65500000000000003</v>
      </c>
      <c r="O354">
        <f t="shared" si="116"/>
        <v>0.15000000000000002</v>
      </c>
      <c r="P354" t="s">
        <v>39</v>
      </c>
      <c r="Q354">
        <f t="shared" si="113"/>
        <v>0.1</v>
      </c>
      <c r="AA354">
        <f>[1]Tables!E$5</f>
        <v>-0.05</v>
      </c>
      <c r="AB354">
        <f>[1]Tables!F$5</f>
        <v>6.9900000000000004E-2</v>
      </c>
      <c r="AC354">
        <f>[1]Tables!G$5</f>
        <v>0.41</v>
      </c>
      <c r="AD354">
        <f>[1]Tables!H$5</f>
        <v>0.185</v>
      </c>
      <c r="AE354">
        <f>[1]Tables!I$5</f>
        <v>1.0999999999999999E-2</v>
      </c>
      <c r="AF354">
        <f t="shared" si="117"/>
        <v>-3.7576604666164914E-3</v>
      </c>
      <c r="AG354">
        <f t="shared" si="105"/>
        <v>0.60599999999999998</v>
      </c>
      <c r="AI354">
        <f>[1]Tables!J$5</f>
        <v>1.2800000000000001E-2</v>
      </c>
      <c r="AJ354">
        <f>[1]Tables!K$5</f>
        <v>0.18479999999999999</v>
      </c>
      <c r="AK354">
        <f>[1]Tables!L$5</f>
        <v>0</v>
      </c>
      <c r="AL354">
        <f t="shared" si="106"/>
        <v>6.4829821717990455E-4</v>
      </c>
      <c r="AM354">
        <f t="shared" si="107"/>
        <v>0.18479999999999999</v>
      </c>
      <c r="AO354">
        <f>[1]Tables!M$5</f>
        <v>-0.05</v>
      </c>
      <c r="AP354">
        <f>[1]Tables!N$5</f>
        <v>7.8200000000000006E-2</v>
      </c>
      <c r="AQ354">
        <f>[1]Tables!O$5</f>
        <v>0.51</v>
      </c>
      <c r="AR354">
        <f>[1]Tables!P$5</f>
        <v>0.22</v>
      </c>
      <c r="AS354">
        <f>[1]Tables!Q$5</f>
        <v>1.0999999999999999E-2</v>
      </c>
      <c r="AT354">
        <f t="shared" si="108"/>
        <v>-4.2417010197439847E-3</v>
      </c>
      <c r="AU354">
        <f t="shared" si="109"/>
        <v>0.74099999999999999</v>
      </c>
      <c r="AW354">
        <f>[1]Tables!R$5</f>
        <v>8.8999999999999999E-3</v>
      </c>
      <c r="AX354">
        <f>[1]Tables!S$5</f>
        <v>0.21759999999999999</v>
      </c>
      <c r="AY354">
        <f>[1]Tables!T$5</f>
        <v>0</v>
      </c>
      <c r="AZ354">
        <f t="shared" si="110"/>
        <v>0</v>
      </c>
      <c r="BA354">
        <f t="shared" si="111"/>
        <v>0.21759999999999999</v>
      </c>
    </row>
    <row r="355" spans="1:53" x14ac:dyDescent="0.2">
      <c r="A355" s="80">
        <v>47209</v>
      </c>
      <c r="B355" s="81">
        <f>+[1]Listen!C351</f>
        <v>0</v>
      </c>
      <c r="C355" s="85"/>
      <c r="D355">
        <f t="shared" si="100"/>
        <v>0.45500000000000002</v>
      </c>
      <c r="E355">
        <f>+[1]TETCO_TRANSCO!E355</f>
        <v>0.435</v>
      </c>
      <c r="F355">
        <f>+[1]TETCO_TRANSCO!F355</f>
        <v>0.02</v>
      </c>
      <c r="G355">
        <f t="shared" si="101"/>
        <v>0.48499999999999999</v>
      </c>
      <c r="H355">
        <f t="shared" si="102"/>
        <v>0.435</v>
      </c>
      <c r="I355">
        <f t="shared" si="115"/>
        <v>0.05</v>
      </c>
      <c r="J355">
        <f t="shared" si="103"/>
        <v>0.45500000000000002</v>
      </c>
      <c r="K355">
        <f t="shared" si="118"/>
        <v>0.435</v>
      </c>
      <c r="L355">
        <f t="shared" si="114"/>
        <v>0.02</v>
      </c>
      <c r="M355">
        <f t="shared" si="104"/>
        <v>0.48499999999999999</v>
      </c>
      <c r="N355">
        <f t="shared" si="112"/>
        <v>0.435</v>
      </c>
      <c r="O355">
        <f t="shared" si="116"/>
        <v>0.05</v>
      </c>
      <c r="P355" t="s">
        <v>39</v>
      </c>
      <c r="Q355">
        <f t="shared" si="113"/>
        <v>0.03</v>
      </c>
      <c r="AA355">
        <f>[1]Tables!E$6</f>
        <v>-7.0000000000000007E-2</v>
      </c>
      <c r="AB355">
        <f>[1]Tables!F$6</f>
        <v>5.9700000000000003E-2</v>
      </c>
      <c r="AC355">
        <f>[1]Tables!G$6</f>
        <v>0.04</v>
      </c>
      <c r="AD355">
        <f>[1]Tables!H$6</f>
        <v>0.185</v>
      </c>
      <c r="AE355">
        <f>[1]Tables!I$6</f>
        <v>1.0999999999999999E-2</v>
      </c>
      <c r="AF355">
        <f t="shared" si="117"/>
        <v>-4.4443262788471799E-3</v>
      </c>
      <c r="AG355">
        <f t="shared" si="105"/>
        <v>0.23600000000000002</v>
      </c>
      <c r="AI355">
        <f>[1]Tables!J$6</f>
        <v>0</v>
      </c>
      <c r="AJ355">
        <f>[1]Tables!K$6</f>
        <v>0</v>
      </c>
      <c r="AK355">
        <f>[1]Tables!L$6</f>
        <v>0</v>
      </c>
      <c r="AL355">
        <f t="shared" si="106"/>
        <v>0</v>
      </c>
      <c r="AM355">
        <f t="shared" si="107"/>
        <v>0</v>
      </c>
      <c r="AO355">
        <f>[1]Tables!M$6</f>
        <v>-7.0000000000000007E-2</v>
      </c>
      <c r="AP355">
        <f>[1]Tables!N$6</f>
        <v>6.6699999999999995E-2</v>
      </c>
      <c r="AQ355">
        <f>[1]Tables!O$6</f>
        <v>0.04</v>
      </c>
      <c r="AR355">
        <f>[1]Tables!P$6</f>
        <v>0.22</v>
      </c>
      <c r="AS355">
        <f>[1]Tables!Q$6</f>
        <v>1.0999999999999999E-2</v>
      </c>
      <c r="AT355">
        <f t="shared" si="108"/>
        <v>-5.0026786670952506E-3</v>
      </c>
      <c r="AU355">
        <f t="shared" si="109"/>
        <v>0.27100000000000002</v>
      </c>
      <c r="AW355">
        <f>[1]Tables!R$6</f>
        <v>0</v>
      </c>
      <c r="AX355">
        <f>[1]Tables!S$6</f>
        <v>0</v>
      </c>
      <c r="AY355">
        <f>[1]Tables!T$6</f>
        <v>0</v>
      </c>
      <c r="AZ355">
        <f t="shared" si="110"/>
        <v>0</v>
      </c>
      <c r="BA355">
        <f t="shared" si="111"/>
        <v>0</v>
      </c>
    </row>
    <row r="356" spans="1:53" x14ac:dyDescent="0.2">
      <c r="A356" s="80">
        <v>47239</v>
      </c>
      <c r="B356" s="81">
        <f>+[1]Listen!C352</f>
        <v>0</v>
      </c>
      <c r="C356" s="85"/>
      <c r="D356">
        <f t="shared" si="100"/>
        <v>0.40500000000000003</v>
      </c>
      <c r="E356">
        <f>+[1]TETCO_TRANSCO!E356</f>
        <v>0.38500000000000001</v>
      </c>
      <c r="F356">
        <f>+[1]TETCO_TRANSCO!F356</f>
        <v>0.02</v>
      </c>
      <c r="G356">
        <f t="shared" si="101"/>
        <v>0.435</v>
      </c>
      <c r="H356">
        <f t="shared" si="102"/>
        <v>0.38500000000000001</v>
      </c>
      <c r="I356">
        <f t="shared" si="115"/>
        <v>0.05</v>
      </c>
      <c r="J356">
        <f t="shared" si="103"/>
        <v>0.40500000000000003</v>
      </c>
      <c r="K356">
        <f t="shared" si="118"/>
        <v>0.38500000000000001</v>
      </c>
      <c r="L356">
        <f t="shared" si="114"/>
        <v>0.02</v>
      </c>
      <c r="M356">
        <f t="shared" si="104"/>
        <v>0.435</v>
      </c>
      <c r="N356">
        <f t="shared" si="112"/>
        <v>0.38500000000000001</v>
      </c>
      <c r="O356">
        <f t="shared" si="116"/>
        <v>0.05</v>
      </c>
      <c r="P356" t="s">
        <v>39</v>
      </c>
      <c r="Q356">
        <f t="shared" si="113"/>
        <v>0.03</v>
      </c>
      <c r="AA356">
        <f>[1]Tables!E$7</f>
        <v>-7.0000000000000007E-2</v>
      </c>
      <c r="AB356">
        <f>[1]Tables!F$7</f>
        <v>5.9700000000000003E-2</v>
      </c>
      <c r="AC356">
        <f>[1]Tables!G$7</f>
        <v>0.02</v>
      </c>
      <c r="AD356">
        <f>[1]Tables!H$7</f>
        <v>0.185</v>
      </c>
      <c r="AE356">
        <f>[1]Tables!I$7</f>
        <v>1.0999999999999999E-2</v>
      </c>
      <c r="AF356">
        <f t="shared" si="117"/>
        <v>-4.4443262788471799E-3</v>
      </c>
      <c r="AG356">
        <f t="shared" si="105"/>
        <v>0.216</v>
      </c>
      <c r="AI356">
        <f>[1]Tables!J$7</f>
        <v>0</v>
      </c>
      <c r="AJ356">
        <f>[1]Tables!K$7</f>
        <v>0</v>
      </c>
      <c r="AK356">
        <f>[1]Tables!L$7</f>
        <v>0</v>
      </c>
      <c r="AL356">
        <f t="shared" si="106"/>
        <v>0</v>
      </c>
      <c r="AM356">
        <f t="shared" si="107"/>
        <v>0</v>
      </c>
      <c r="AO356">
        <f>[1]Tables!M$7</f>
        <v>-7.0000000000000007E-2</v>
      </c>
      <c r="AP356">
        <f>[1]Tables!N$7</f>
        <v>6.6699999999999995E-2</v>
      </c>
      <c r="AQ356">
        <f>[1]Tables!O$7</f>
        <v>0.02</v>
      </c>
      <c r="AR356">
        <f>[1]Tables!P$7</f>
        <v>0.22</v>
      </c>
      <c r="AS356">
        <f>[1]Tables!Q$7</f>
        <v>1.0999999999999999E-2</v>
      </c>
      <c r="AT356">
        <f t="shared" si="108"/>
        <v>-5.0026786670952506E-3</v>
      </c>
      <c r="AU356">
        <f t="shared" si="109"/>
        <v>0.251</v>
      </c>
      <c r="AW356">
        <f>[1]Tables!R$7</f>
        <v>0</v>
      </c>
      <c r="AX356">
        <f>[1]Tables!S$7</f>
        <v>0</v>
      </c>
      <c r="AY356">
        <f>[1]Tables!T$7</f>
        <v>0</v>
      </c>
      <c r="AZ356">
        <f t="shared" si="110"/>
        <v>0</v>
      </c>
      <c r="BA356">
        <f t="shared" si="111"/>
        <v>0</v>
      </c>
    </row>
    <row r="357" spans="1:53" x14ac:dyDescent="0.2">
      <c r="A357" s="80">
        <v>47270</v>
      </c>
      <c r="B357" s="81">
        <f>+[1]Listen!C353</f>
        <v>0</v>
      </c>
      <c r="C357" s="85"/>
      <c r="D357">
        <f t="shared" si="100"/>
        <v>0.40500000000000003</v>
      </c>
      <c r="E357">
        <f>+[1]TETCO_TRANSCO!E357</f>
        <v>0.38500000000000001</v>
      </c>
      <c r="F357">
        <f>+[1]TETCO_TRANSCO!F357</f>
        <v>0.02</v>
      </c>
      <c r="G357">
        <f t="shared" si="101"/>
        <v>0.44500000000000001</v>
      </c>
      <c r="H357">
        <f t="shared" si="102"/>
        <v>0.38500000000000001</v>
      </c>
      <c r="I357">
        <f t="shared" si="115"/>
        <v>0.06</v>
      </c>
      <c r="J357">
        <f t="shared" si="103"/>
        <v>0.40500000000000003</v>
      </c>
      <c r="K357">
        <f t="shared" si="118"/>
        <v>0.38500000000000001</v>
      </c>
      <c r="L357">
        <f t="shared" si="114"/>
        <v>0.02</v>
      </c>
      <c r="M357">
        <f t="shared" si="104"/>
        <v>0.44500000000000001</v>
      </c>
      <c r="N357">
        <f t="shared" si="112"/>
        <v>0.38500000000000001</v>
      </c>
      <c r="O357">
        <f t="shared" si="116"/>
        <v>0.06</v>
      </c>
      <c r="P357" t="s">
        <v>39</v>
      </c>
      <c r="Q357">
        <f t="shared" si="113"/>
        <v>0.04</v>
      </c>
      <c r="AA357">
        <f>[1]Tables!E$8</f>
        <v>-7.0000000000000007E-2</v>
      </c>
      <c r="AB357">
        <f>[1]Tables!F$8</f>
        <v>5.9700000000000003E-2</v>
      </c>
      <c r="AC357">
        <f>[1]Tables!G$8</f>
        <v>0.02</v>
      </c>
      <c r="AD357">
        <f>[1]Tables!H$8</f>
        <v>0.185</v>
      </c>
      <c r="AE357">
        <f>[1]Tables!I$8</f>
        <v>1.0999999999999999E-2</v>
      </c>
      <c r="AF357">
        <f t="shared" si="117"/>
        <v>-4.4443262788471799E-3</v>
      </c>
      <c r="AG357">
        <f t="shared" si="105"/>
        <v>0.216</v>
      </c>
      <c r="AI357">
        <f>[1]Tables!J$8</f>
        <v>0</v>
      </c>
      <c r="AJ357">
        <f>[1]Tables!K$8</f>
        <v>0</v>
      </c>
      <c r="AK357">
        <f>[1]Tables!L$8</f>
        <v>0</v>
      </c>
      <c r="AL357">
        <f t="shared" si="106"/>
        <v>0</v>
      </c>
      <c r="AM357">
        <f t="shared" si="107"/>
        <v>0</v>
      </c>
      <c r="AO357">
        <f>[1]Tables!M$8</f>
        <v>-7.0000000000000007E-2</v>
      </c>
      <c r="AP357">
        <f>[1]Tables!N$8</f>
        <v>6.6699999999999995E-2</v>
      </c>
      <c r="AQ357">
        <f>[1]Tables!O$8</f>
        <v>0.02</v>
      </c>
      <c r="AR357">
        <f>[1]Tables!P$8</f>
        <v>0.22</v>
      </c>
      <c r="AS357">
        <f>[1]Tables!Q$8</f>
        <v>1.0999999999999999E-2</v>
      </c>
      <c r="AT357">
        <f t="shared" si="108"/>
        <v>-5.0026786670952506E-3</v>
      </c>
      <c r="AU357">
        <f t="shared" si="109"/>
        <v>0.251</v>
      </c>
      <c r="AW357">
        <f>[1]Tables!R$8</f>
        <v>0</v>
      </c>
      <c r="AX357">
        <f>[1]Tables!S$8</f>
        <v>0</v>
      </c>
      <c r="AY357">
        <f>[1]Tables!T$8</f>
        <v>0</v>
      </c>
      <c r="AZ357">
        <f t="shared" si="110"/>
        <v>0</v>
      </c>
      <c r="BA357">
        <f t="shared" si="111"/>
        <v>0</v>
      </c>
    </row>
    <row r="358" spans="1:53" x14ac:dyDescent="0.2">
      <c r="A358" s="80">
        <v>47300</v>
      </c>
      <c r="B358" s="81">
        <f>+[1]Listen!C354</f>
        <v>0</v>
      </c>
      <c r="C358" s="85"/>
      <c r="D358">
        <f t="shared" si="100"/>
        <v>0.41750000000000004</v>
      </c>
      <c r="E358">
        <f>+[1]TETCO_TRANSCO!E358</f>
        <v>0.39750000000000002</v>
      </c>
      <c r="F358">
        <f>+[1]TETCO_TRANSCO!F358</f>
        <v>0.02</v>
      </c>
      <c r="G358">
        <f t="shared" si="101"/>
        <v>0.46750000000000003</v>
      </c>
      <c r="H358">
        <f t="shared" si="102"/>
        <v>0.39750000000000002</v>
      </c>
      <c r="I358">
        <f t="shared" si="115"/>
        <v>7.0000000000000007E-2</v>
      </c>
      <c r="J358">
        <f t="shared" si="103"/>
        <v>0.41750000000000004</v>
      </c>
      <c r="K358">
        <f t="shared" si="118"/>
        <v>0.39750000000000002</v>
      </c>
      <c r="L358">
        <f t="shared" si="114"/>
        <v>0.02</v>
      </c>
      <c r="M358">
        <f t="shared" si="104"/>
        <v>0.46750000000000003</v>
      </c>
      <c r="N358">
        <f t="shared" si="112"/>
        <v>0.39750000000000002</v>
      </c>
      <c r="O358">
        <f t="shared" si="116"/>
        <v>7.0000000000000007E-2</v>
      </c>
      <c r="P358" t="s">
        <v>39</v>
      </c>
      <c r="Q358">
        <f t="shared" si="113"/>
        <v>0.05</v>
      </c>
      <c r="AA358">
        <f>[1]Tables!E$9</f>
        <v>-7.0000000000000007E-2</v>
      </c>
      <c r="AB358">
        <f>[1]Tables!F$9</f>
        <v>5.9700000000000003E-2</v>
      </c>
      <c r="AC358">
        <f>[1]Tables!G$9</f>
        <v>0.02</v>
      </c>
      <c r="AD358">
        <f>[1]Tables!H$9</f>
        <v>0.185</v>
      </c>
      <c r="AE358">
        <f>[1]Tables!I$9</f>
        <v>1.0999999999999999E-2</v>
      </c>
      <c r="AF358">
        <f t="shared" si="117"/>
        <v>-4.4443262788471799E-3</v>
      </c>
      <c r="AG358">
        <f t="shared" si="105"/>
        <v>0.216</v>
      </c>
      <c r="AI358">
        <f>[1]Tables!J$9</f>
        <v>0</v>
      </c>
      <c r="AJ358">
        <f>[1]Tables!K$9</f>
        <v>0</v>
      </c>
      <c r="AK358">
        <f>[1]Tables!L$9</f>
        <v>0</v>
      </c>
      <c r="AL358">
        <f t="shared" si="106"/>
        <v>0</v>
      </c>
      <c r="AM358">
        <f t="shared" si="107"/>
        <v>0</v>
      </c>
      <c r="AO358">
        <f>[1]Tables!M$9</f>
        <v>-7.0000000000000007E-2</v>
      </c>
      <c r="AP358">
        <f>[1]Tables!N$9</f>
        <v>6.6699999999999995E-2</v>
      </c>
      <c r="AQ358">
        <f>[1]Tables!O$9</f>
        <v>0.02</v>
      </c>
      <c r="AR358">
        <f>[1]Tables!P$9</f>
        <v>0.22</v>
      </c>
      <c r="AS358">
        <f>[1]Tables!Q$9</f>
        <v>1.0999999999999999E-2</v>
      </c>
      <c r="AT358">
        <f t="shared" si="108"/>
        <v>-5.0026786670952506E-3</v>
      </c>
      <c r="AU358">
        <f t="shared" si="109"/>
        <v>0.251</v>
      </c>
      <c r="AW358">
        <f>[1]Tables!R$9</f>
        <v>0</v>
      </c>
      <c r="AX358">
        <f>[1]Tables!S$9</f>
        <v>0</v>
      </c>
      <c r="AY358">
        <f>[1]Tables!T$9</f>
        <v>0</v>
      </c>
      <c r="AZ358">
        <f t="shared" si="110"/>
        <v>0</v>
      </c>
      <c r="BA358">
        <f t="shared" si="111"/>
        <v>0</v>
      </c>
    </row>
    <row r="359" spans="1:53" x14ac:dyDescent="0.2">
      <c r="A359" s="80">
        <v>47331</v>
      </c>
      <c r="B359" s="81">
        <f>+[1]Listen!C355</f>
        <v>0</v>
      </c>
      <c r="C359" s="85"/>
      <c r="D359">
        <f t="shared" si="100"/>
        <v>0.42000000000000004</v>
      </c>
      <c r="E359">
        <f>+[1]TETCO_TRANSCO!E359</f>
        <v>0.4</v>
      </c>
      <c r="F359">
        <f>+[1]TETCO_TRANSCO!F359</f>
        <v>0.02</v>
      </c>
      <c r="G359">
        <f t="shared" si="101"/>
        <v>0.47000000000000003</v>
      </c>
      <c r="H359">
        <f t="shared" si="102"/>
        <v>0.4</v>
      </c>
      <c r="I359">
        <f t="shared" si="115"/>
        <v>7.0000000000000007E-2</v>
      </c>
      <c r="J359">
        <f t="shared" si="103"/>
        <v>0.42000000000000004</v>
      </c>
      <c r="K359">
        <f t="shared" si="118"/>
        <v>0.4</v>
      </c>
      <c r="L359">
        <f t="shared" si="114"/>
        <v>0.02</v>
      </c>
      <c r="M359">
        <f t="shared" si="104"/>
        <v>0.47000000000000003</v>
      </c>
      <c r="N359">
        <f t="shared" si="112"/>
        <v>0.4</v>
      </c>
      <c r="O359">
        <f t="shared" si="116"/>
        <v>7.0000000000000007E-2</v>
      </c>
      <c r="P359" t="s">
        <v>39</v>
      </c>
      <c r="Q359">
        <f t="shared" si="113"/>
        <v>0.05</v>
      </c>
      <c r="AA359">
        <f>[1]Tables!E$10</f>
        <v>-7.0000000000000007E-2</v>
      </c>
      <c r="AB359">
        <f>[1]Tables!F$10</f>
        <v>5.9700000000000003E-2</v>
      </c>
      <c r="AC359">
        <f>[1]Tables!G$10</f>
        <v>0.02</v>
      </c>
      <c r="AD359">
        <f>[1]Tables!H$10</f>
        <v>0.185</v>
      </c>
      <c r="AE359">
        <f>[1]Tables!I$10</f>
        <v>1.0999999999999999E-2</v>
      </c>
      <c r="AF359">
        <f t="shared" si="117"/>
        <v>-4.4443262788471799E-3</v>
      </c>
      <c r="AG359">
        <f t="shared" si="105"/>
        <v>0.216</v>
      </c>
      <c r="AI359">
        <f>[1]Tables!J$10</f>
        <v>0</v>
      </c>
      <c r="AJ359">
        <f>[1]Tables!K$10</f>
        <v>0</v>
      </c>
      <c r="AK359">
        <f>[1]Tables!L$10</f>
        <v>0</v>
      </c>
      <c r="AL359">
        <f t="shared" si="106"/>
        <v>0</v>
      </c>
      <c r="AM359">
        <f t="shared" si="107"/>
        <v>0</v>
      </c>
      <c r="AO359">
        <f>[1]Tables!M$10</f>
        <v>-7.0000000000000007E-2</v>
      </c>
      <c r="AP359">
        <f>[1]Tables!N$10</f>
        <v>6.6699999999999995E-2</v>
      </c>
      <c r="AQ359">
        <f>[1]Tables!O$10</f>
        <v>0.02</v>
      </c>
      <c r="AR359">
        <f>[1]Tables!P$10</f>
        <v>0.22</v>
      </c>
      <c r="AS359">
        <f>[1]Tables!Q$10</f>
        <v>1.0999999999999999E-2</v>
      </c>
      <c r="AT359">
        <f t="shared" si="108"/>
        <v>-5.0026786670952506E-3</v>
      </c>
      <c r="AU359">
        <f t="shared" si="109"/>
        <v>0.251</v>
      </c>
      <c r="AW359">
        <f>[1]Tables!R$10</f>
        <v>0</v>
      </c>
      <c r="AX359">
        <f>[1]Tables!S$10</f>
        <v>0</v>
      </c>
      <c r="AY359">
        <f>[1]Tables!T$10</f>
        <v>0</v>
      </c>
      <c r="AZ359">
        <f t="shared" si="110"/>
        <v>0</v>
      </c>
      <c r="BA359">
        <f t="shared" si="111"/>
        <v>0</v>
      </c>
    </row>
    <row r="360" spans="1:53" x14ac:dyDescent="0.2">
      <c r="A360" s="80">
        <v>47362</v>
      </c>
      <c r="B360" s="81">
        <f>+[1]Listen!C356</f>
        <v>0</v>
      </c>
      <c r="C360" s="85"/>
      <c r="D360">
        <f t="shared" si="100"/>
        <v>0.41750000000000004</v>
      </c>
      <c r="E360">
        <f>+[1]TETCO_TRANSCO!E360</f>
        <v>0.39750000000000002</v>
      </c>
      <c r="F360">
        <f>+[1]TETCO_TRANSCO!F360</f>
        <v>0.02</v>
      </c>
      <c r="G360">
        <f t="shared" si="101"/>
        <v>0.44750000000000001</v>
      </c>
      <c r="H360">
        <f t="shared" si="102"/>
        <v>0.39750000000000002</v>
      </c>
      <c r="I360">
        <f t="shared" si="115"/>
        <v>0.05</v>
      </c>
      <c r="J360">
        <f t="shared" si="103"/>
        <v>0.41750000000000004</v>
      </c>
      <c r="K360">
        <f t="shared" si="118"/>
        <v>0.39750000000000002</v>
      </c>
      <c r="L360">
        <f t="shared" si="114"/>
        <v>0.02</v>
      </c>
      <c r="M360">
        <f t="shared" si="104"/>
        <v>0.44750000000000001</v>
      </c>
      <c r="N360">
        <f t="shared" si="112"/>
        <v>0.39750000000000002</v>
      </c>
      <c r="O360">
        <f t="shared" si="116"/>
        <v>0.05</v>
      </c>
      <c r="P360" t="s">
        <v>39</v>
      </c>
      <c r="Q360">
        <f t="shared" si="113"/>
        <v>0.03</v>
      </c>
      <c r="AA360">
        <f>[1]Tables!E$11</f>
        <v>-7.0000000000000007E-2</v>
      </c>
      <c r="AB360">
        <f>[1]Tables!F$11</f>
        <v>5.9700000000000003E-2</v>
      </c>
      <c r="AC360">
        <f>[1]Tables!G$11</f>
        <v>0.02</v>
      </c>
      <c r="AD360">
        <f>[1]Tables!H$11</f>
        <v>0.185</v>
      </c>
      <c r="AE360">
        <f>[1]Tables!I$11</f>
        <v>1.0999999999999999E-2</v>
      </c>
      <c r="AF360">
        <f t="shared" si="117"/>
        <v>-4.4443262788471799E-3</v>
      </c>
      <c r="AG360">
        <f t="shared" si="105"/>
        <v>0.216</v>
      </c>
      <c r="AI360">
        <f>[1]Tables!J$11</f>
        <v>0</v>
      </c>
      <c r="AJ360">
        <f>[1]Tables!K$11</f>
        <v>0</v>
      </c>
      <c r="AK360">
        <f>[1]Tables!L$11</f>
        <v>0</v>
      </c>
      <c r="AL360">
        <f t="shared" si="106"/>
        <v>0</v>
      </c>
      <c r="AM360">
        <f t="shared" si="107"/>
        <v>0</v>
      </c>
      <c r="AO360">
        <f>[1]Tables!M$11</f>
        <v>-7.0000000000000007E-2</v>
      </c>
      <c r="AP360">
        <f>[1]Tables!N$11</f>
        <v>6.6699999999999995E-2</v>
      </c>
      <c r="AQ360">
        <f>[1]Tables!O$11</f>
        <v>0.02</v>
      </c>
      <c r="AR360">
        <f>[1]Tables!P$11</f>
        <v>0.22</v>
      </c>
      <c r="AS360">
        <f>[1]Tables!Q$11</f>
        <v>1.0999999999999999E-2</v>
      </c>
      <c r="AT360">
        <f t="shared" si="108"/>
        <v>-5.0026786670952506E-3</v>
      </c>
      <c r="AU360">
        <f t="shared" si="109"/>
        <v>0.251</v>
      </c>
      <c r="AW360">
        <f>[1]Tables!R$11</f>
        <v>0</v>
      </c>
      <c r="AX360">
        <f>[1]Tables!S$11</f>
        <v>0</v>
      </c>
      <c r="AY360">
        <f>[1]Tables!T$11</f>
        <v>0</v>
      </c>
      <c r="AZ360">
        <f t="shared" si="110"/>
        <v>0</v>
      </c>
      <c r="BA360">
        <f t="shared" si="111"/>
        <v>0</v>
      </c>
    </row>
    <row r="361" spans="1:53" x14ac:dyDescent="0.2">
      <c r="A361" s="80">
        <v>47392</v>
      </c>
      <c r="B361" s="81">
        <f>+[1]Listen!C357</f>
        <v>0</v>
      </c>
      <c r="C361" s="85"/>
      <c r="D361">
        <f t="shared" si="100"/>
        <v>0.42000000000000004</v>
      </c>
      <c r="E361">
        <f>+[1]TETCO_TRANSCO!E361</f>
        <v>0.4</v>
      </c>
      <c r="F361">
        <f>+[1]TETCO_TRANSCO!F361</f>
        <v>0.02</v>
      </c>
      <c r="G361">
        <f t="shared" si="101"/>
        <v>0.45</v>
      </c>
      <c r="H361">
        <f t="shared" si="102"/>
        <v>0.4</v>
      </c>
      <c r="I361">
        <f t="shared" si="115"/>
        <v>0.05</v>
      </c>
      <c r="J361">
        <f t="shared" si="103"/>
        <v>0.42000000000000004</v>
      </c>
      <c r="K361">
        <f t="shared" si="118"/>
        <v>0.4</v>
      </c>
      <c r="L361">
        <f t="shared" si="114"/>
        <v>0.02</v>
      </c>
      <c r="M361">
        <f t="shared" si="104"/>
        <v>0.45</v>
      </c>
      <c r="N361">
        <f t="shared" si="112"/>
        <v>0.4</v>
      </c>
      <c r="O361">
        <f t="shared" si="116"/>
        <v>0.05</v>
      </c>
      <c r="P361" t="s">
        <v>39</v>
      </c>
      <c r="Q361">
        <f t="shared" si="113"/>
        <v>0.03</v>
      </c>
      <c r="AA361">
        <f>[1]Tables!E$12</f>
        <v>-7.0000000000000007E-2</v>
      </c>
      <c r="AB361">
        <f>[1]Tables!F$12</f>
        <v>5.9700000000000003E-2</v>
      </c>
      <c r="AC361">
        <f>[1]Tables!G$12</f>
        <v>0.04</v>
      </c>
      <c r="AD361">
        <f>[1]Tables!H$12</f>
        <v>0.185</v>
      </c>
      <c r="AE361">
        <f>[1]Tables!I$12</f>
        <v>1.0999999999999999E-2</v>
      </c>
      <c r="AF361">
        <f t="shared" si="117"/>
        <v>-4.4443262788471799E-3</v>
      </c>
      <c r="AG361">
        <f t="shared" si="105"/>
        <v>0.23600000000000002</v>
      </c>
      <c r="AI361">
        <f>[1]Tables!J$12</f>
        <v>0</v>
      </c>
      <c r="AJ361">
        <f>[1]Tables!K$12</f>
        <v>0</v>
      </c>
      <c r="AK361">
        <f>[1]Tables!L$12</f>
        <v>0</v>
      </c>
      <c r="AL361">
        <f t="shared" si="106"/>
        <v>0</v>
      </c>
      <c r="AM361">
        <f t="shared" si="107"/>
        <v>0</v>
      </c>
      <c r="AO361">
        <f>[1]Tables!M$12</f>
        <v>-7.0000000000000007E-2</v>
      </c>
      <c r="AP361">
        <f>[1]Tables!N$12</f>
        <v>6.6699999999999995E-2</v>
      </c>
      <c r="AQ361">
        <f>[1]Tables!O$12</f>
        <v>0.04</v>
      </c>
      <c r="AR361">
        <f>[1]Tables!P$12</f>
        <v>0.22</v>
      </c>
      <c r="AS361">
        <f>[1]Tables!Q$12</f>
        <v>1.0999999999999999E-2</v>
      </c>
      <c r="AT361">
        <f t="shared" si="108"/>
        <v>-5.0026786670952506E-3</v>
      </c>
      <c r="AU361">
        <f t="shared" si="109"/>
        <v>0.27100000000000002</v>
      </c>
      <c r="AW361">
        <f>[1]Tables!R$12</f>
        <v>0</v>
      </c>
      <c r="AX361">
        <f>[1]Tables!S$12</f>
        <v>0</v>
      </c>
      <c r="AY361">
        <f>[1]Tables!T$12</f>
        <v>0</v>
      </c>
      <c r="AZ361">
        <f t="shared" si="110"/>
        <v>0</v>
      </c>
      <c r="BA361">
        <f t="shared" si="111"/>
        <v>0</v>
      </c>
    </row>
    <row r="362" spans="1:53" x14ac:dyDescent="0.2">
      <c r="A362" s="80">
        <v>47423</v>
      </c>
      <c r="B362" s="81">
        <f>+[1]Listen!C358</f>
        <v>0</v>
      </c>
      <c r="C362" s="85"/>
      <c r="D362">
        <f t="shared" si="100"/>
        <v>0.60500000000000009</v>
      </c>
      <c r="E362">
        <f>+[1]TETCO_TRANSCO!E362</f>
        <v>0.55500000000000005</v>
      </c>
      <c r="F362">
        <f>+[1]TETCO_TRANSCO!F362</f>
        <v>0.05</v>
      </c>
      <c r="G362">
        <f t="shared" si="101"/>
        <v>0.69500000000000006</v>
      </c>
      <c r="H362">
        <f t="shared" si="102"/>
        <v>0.55500000000000005</v>
      </c>
      <c r="I362">
        <f t="shared" si="115"/>
        <v>0.14000000000000001</v>
      </c>
      <c r="J362">
        <f t="shared" si="103"/>
        <v>0.60500000000000009</v>
      </c>
      <c r="K362">
        <f t="shared" si="118"/>
        <v>0.55500000000000005</v>
      </c>
      <c r="L362">
        <f t="shared" si="114"/>
        <v>0.05</v>
      </c>
      <c r="M362">
        <f t="shared" si="104"/>
        <v>0.69500000000000006</v>
      </c>
      <c r="N362">
        <f t="shared" si="112"/>
        <v>0.55500000000000005</v>
      </c>
      <c r="O362">
        <f t="shared" si="116"/>
        <v>0.14000000000000001</v>
      </c>
      <c r="P362" t="s">
        <v>39</v>
      </c>
      <c r="Q362">
        <f t="shared" si="113"/>
        <v>0.09</v>
      </c>
      <c r="AA362">
        <f>[1]Tables!E$13</f>
        <v>-7.0000000000000007E-2</v>
      </c>
      <c r="AB362">
        <f>[1]Tables!F$13</f>
        <v>6.9900000000000004E-2</v>
      </c>
      <c r="AC362">
        <f>[1]Tables!G$13</f>
        <v>0.41</v>
      </c>
      <c r="AD362">
        <f>[1]Tables!H$13</f>
        <v>0.185</v>
      </c>
      <c r="AE362">
        <f>[1]Tables!I$13</f>
        <v>1.0999999999999999E-2</v>
      </c>
      <c r="AF362">
        <f t="shared" si="117"/>
        <v>-5.2607246532630908E-3</v>
      </c>
      <c r="AG362">
        <f t="shared" si="105"/>
        <v>0.60599999999999998</v>
      </c>
      <c r="AI362">
        <f>[1]Tables!J$13</f>
        <v>1.2800000000000001E-2</v>
      </c>
      <c r="AJ362">
        <f>[1]Tables!K$13</f>
        <v>0.18479999999999999</v>
      </c>
      <c r="AK362">
        <f>[1]Tables!L$13</f>
        <v>0</v>
      </c>
      <c r="AL362">
        <f t="shared" si="106"/>
        <v>6.4829821717990455E-4</v>
      </c>
      <c r="AM362">
        <f t="shared" si="107"/>
        <v>0.18479999999999999</v>
      </c>
      <c r="AO362">
        <f>[1]Tables!M$13</f>
        <v>-0.05</v>
      </c>
      <c r="AP362">
        <f>[1]Tables!N$13</f>
        <v>7.8200000000000006E-2</v>
      </c>
      <c r="AQ362">
        <f>[1]Tables!O$13</f>
        <v>0.51</v>
      </c>
      <c r="AR362">
        <f>[1]Tables!P$13</f>
        <v>0.22</v>
      </c>
      <c r="AS362">
        <f>[1]Tables!Q$13</f>
        <v>1.0999999999999999E-2</v>
      </c>
      <c r="AT362">
        <f t="shared" si="108"/>
        <v>-4.2417010197439847E-3</v>
      </c>
      <c r="AU362">
        <f t="shared" si="109"/>
        <v>0.74099999999999999</v>
      </c>
      <c r="AW362">
        <f>[1]Tables!R$13</f>
        <v>8.8999999999999999E-3</v>
      </c>
      <c r="AX362">
        <f>[1]Tables!S$13</f>
        <v>0.21759999999999999</v>
      </c>
      <c r="AY362">
        <f>[1]Tables!T$13</f>
        <v>0</v>
      </c>
      <c r="AZ362">
        <f t="shared" si="110"/>
        <v>0</v>
      </c>
      <c r="BA362">
        <f t="shared" si="111"/>
        <v>0.21759999999999999</v>
      </c>
    </row>
    <row r="363" spans="1:53" x14ac:dyDescent="0.2">
      <c r="A363" s="80">
        <v>47453</v>
      </c>
      <c r="B363" s="81">
        <f>+[1]Listen!C359</f>
        <v>0</v>
      </c>
      <c r="C363" s="85"/>
      <c r="D363">
        <f t="shared" si="100"/>
        <v>0.96000000000000008</v>
      </c>
      <c r="E363">
        <f>+[1]TETCO_TRANSCO!E363</f>
        <v>0.91</v>
      </c>
      <c r="F363">
        <f>+[1]TETCO_TRANSCO!F363</f>
        <v>0.05</v>
      </c>
      <c r="G363">
        <f t="shared" si="101"/>
        <v>1.2</v>
      </c>
      <c r="H363">
        <f t="shared" si="102"/>
        <v>0.91</v>
      </c>
      <c r="I363">
        <f t="shared" si="115"/>
        <v>0.28999999999999998</v>
      </c>
      <c r="J363">
        <f t="shared" si="103"/>
        <v>0.96000000000000008</v>
      </c>
      <c r="K363">
        <f t="shared" si="118"/>
        <v>0.91</v>
      </c>
      <c r="L363">
        <f t="shared" si="114"/>
        <v>0.05</v>
      </c>
      <c r="M363">
        <f t="shared" si="104"/>
        <v>1.2</v>
      </c>
      <c r="N363">
        <f t="shared" si="112"/>
        <v>0.91</v>
      </c>
      <c r="O363">
        <f t="shared" si="116"/>
        <v>0.28999999999999998</v>
      </c>
      <c r="P363" t="s">
        <v>39</v>
      </c>
      <c r="Q363">
        <f t="shared" si="113"/>
        <v>0.24</v>
      </c>
      <c r="AA363">
        <f>[1]Tables!E$14</f>
        <v>-0.05</v>
      </c>
      <c r="AB363">
        <f>[1]Tables!F$14</f>
        <v>6.9900000000000004E-2</v>
      </c>
      <c r="AC363">
        <f>[1]Tables!G$14</f>
        <v>0.41</v>
      </c>
      <c r="AD363">
        <f>[1]Tables!H$14</f>
        <v>0.185</v>
      </c>
      <c r="AE363">
        <f>[1]Tables!I$14</f>
        <v>1.0999999999999999E-2</v>
      </c>
      <c r="AF363">
        <f t="shared" si="117"/>
        <v>-3.7576604666164914E-3</v>
      </c>
      <c r="AG363">
        <f t="shared" si="105"/>
        <v>0.60599999999999998</v>
      </c>
      <c r="AI363">
        <f>[1]Tables!J$14</f>
        <v>1.2800000000000001E-2</v>
      </c>
      <c r="AJ363">
        <f>[1]Tables!K$14</f>
        <v>0.18479999999999999</v>
      </c>
      <c r="AK363">
        <f>[1]Tables!L$14</f>
        <v>0</v>
      </c>
      <c r="AL363">
        <f t="shared" si="106"/>
        <v>6.4829821717990455E-4</v>
      </c>
      <c r="AM363">
        <f t="shared" si="107"/>
        <v>0.18479999999999999</v>
      </c>
      <c r="AO363">
        <f>[1]Tables!M$14</f>
        <v>-0.05</v>
      </c>
      <c r="AP363">
        <f>[1]Tables!N$14</f>
        <v>7.8200000000000006E-2</v>
      </c>
      <c r="AQ363">
        <f>[1]Tables!O$14</f>
        <v>0.51</v>
      </c>
      <c r="AR363">
        <f>[1]Tables!P$14</f>
        <v>0.22</v>
      </c>
      <c r="AS363">
        <f>[1]Tables!Q$14</f>
        <v>1.0999999999999999E-2</v>
      </c>
      <c r="AT363">
        <f t="shared" si="108"/>
        <v>-4.2417010197439847E-3</v>
      </c>
      <c r="AU363">
        <f t="shared" si="109"/>
        <v>0.74099999999999999</v>
      </c>
      <c r="AW363">
        <f>[1]Tables!R$14</f>
        <v>8.8999999999999999E-3</v>
      </c>
      <c r="AX363">
        <f>[1]Tables!S$14</f>
        <v>0.21759999999999999</v>
      </c>
      <c r="AY363">
        <f>[1]Tables!T$14</f>
        <v>0</v>
      </c>
      <c r="AZ363">
        <f t="shared" si="110"/>
        <v>0</v>
      </c>
      <c r="BA363">
        <f t="shared" si="111"/>
        <v>0.21759999999999999</v>
      </c>
    </row>
    <row r="364" spans="1:53" x14ac:dyDescent="0.2">
      <c r="AO364">
        <f>[1]Tables!M$3</f>
        <v>-0.05</v>
      </c>
      <c r="AP364">
        <f>[1]Tables!N$3</f>
        <v>7.8200000000000006E-2</v>
      </c>
    </row>
    <row r="365" spans="1:53" x14ac:dyDescent="0.2">
      <c r="AO365">
        <f>[1]Tables!M$4</f>
        <v>-0.05</v>
      </c>
      <c r="AP365">
        <f>[1]Tables!N$4</f>
        <v>7.8200000000000006E-2</v>
      </c>
    </row>
    <row r="366" spans="1:53" x14ac:dyDescent="0.2">
      <c r="AO366">
        <f>[1]Tables!M$5</f>
        <v>-0.05</v>
      </c>
      <c r="AP366">
        <f>[1]Tables!N$5</f>
        <v>7.8200000000000006E-2</v>
      </c>
    </row>
    <row r="367" spans="1:53" x14ac:dyDescent="0.2">
      <c r="AO367">
        <f>[1]Tables!M$6</f>
        <v>-7.0000000000000007E-2</v>
      </c>
      <c r="AP367">
        <f>[1]Tables!N$6</f>
        <v>6.6699999999999995E-2</v>
      </c>
    </row>
    <row r="368" spans="1:53" x14ac:dyDescent="0.2">
      <c r="AO368">
        <f>[1]Tables!M$7</f>
        <v>-7.0000000000000007E-2</v>
      </c>
      <c r="AP368">
        <f>[1]Tables!N$7</f>
        <v>6.6699999999999995E-2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Publish">
    <pageSetUpPr fitToPage="1"/>
  </sheetPr>
  <dimension ref="A1:AI654"/>
  <sheetViews>
    <sheetView showGridLines="0" topLeftCell="C1" workbookViewId="0">
      <pane xSplit="1" ySplit="8" topLeftCell="D9" activePane="bottomRight" state="frozen"/>
      <selection activeCell="X3" sqref="X3"/>
      <selection pane="topRight" activeCell="X3" sqref="X3"/>
      <selection pane="bottomLeft" activeCell="X3" sqref="X3"/>
      <selection pane="bottomRight" activeCell="C13" sqref="C13:AE350"/>
    </sheetView>
  </sheetViews>
  <sheetFormatPr defaultRowHeight="12.75" x14ac:dyDescent="0.2"/>
  <cols>
    <col min="1" max="1" width="14.28515625" hidden="1" customWidth="1"/>
    <col min="2" max="2" width="15.140625" hidden="1" customWidth="1"/>
    <col min="3" max="3" width="17.42578125" style="6" bestFit="1" customWidth="1"/>
    <col min="4" max="31" width="20.7109375" customWidth="1"/>
    <col min="33" max="33" width="10.5703125" bestFit="1" customWidth="1"/>
    <col min="34" max="34" width="11.85546875" bestFit="1" customWidth="1"/>
    <col min="35" max="35" width="11.7109375" bestFit="1" customWidth="1"/>
  </cols>
  <sheetData>
    <row r="1" spans="1:35" x14ac:dyDescent="0.2">
      <c r="C1" s="7"/>
      <c r="H1" t="s">
        <v>32</v>
      </c>
      <c r="I1" s="104">
        <v>37228.605914351851</v>
      </c>
      <c r="J1" t="s">
        <v>114</v>
      </c>
    </row>
    <row r="2" spans="1:35" ht="18.75" customHeight="1" x14ac:dyDescent="0.2">
      <c r="C2" s="7"/>
      <c r="H2" t="s">
        <v>33</v>
      </c>
      <c r="I2" s="104"/>
    </row>
    <row r="3" spans="1:35" ht="18.75" customHeight="1" x14ac:dyDescent="0.2">
      <c r="C3" s="7"/>
    </row>
    <row r="4" spans="1:35" ht="12" customHeight="1" x14ac:dyDescent="0.2">
      <c r="C4" s="7"/>
    </row>
    <row r="5" spans="1:35" hidden="1" x14ac:dyDescent="0.2">
      <c r="C5" s="8" t="s">
        <v>1</v>
      </c>
      <c r="D5" s="1" t="s">
        <v>107</v>
      </c>
      <c r="F5" s="3" t="s">
        <v>9</v>
      </c>
      <c r="G5" s="2" t="s">
        <v>7</v>
      </c>
      <c r="I5" s="3" t="s">
        <v>8</v>
      </c>
      <c r="J5" s="2">
        <v>7525</v>
      </c>
    </row>
    <row r="6" spans="1:35" s="44" customFormat="1" ht="13.5" customHeight="1" x14ac:dyDescent="0.2">
      <c r="C6" s="44" t="s">
        <v>11</v>
      </c>
      <c r="D6" s="44" t="s">
        <v>78</v>
      </c>
      <c r="E6" s="44" t="s">
        <v>78</v>
      </c>
      <c r="F6" s="44" t="s">
        <v>35</v>
      </c>
      <c r="G6" s="44" t="s">
        <v>35</v>
      </c>
      <c r="H6" s="44" t="s">
        <v>36</v>
      </c>
      <c r="I6" s="44" t="s">
        <v>36</v>
      </c>
      <c r="J6" s="44" t="s">
        <v>37</v>
      </c>
      <c r="K6" s="44" t="s">
        <v>37</v>
      </c>
      <c r="L6" s="44" t="s">
        <v>58</v>
      </c>
      <c r="M6" s="44" t="s">
        <v>58</v>
      </c>
      <c r="N6" s="44" t="s">
        <v>59</v>
      </c>
      <c r="O6" s="44" t="s">
        <v>59</v>
      </c>
      <c r="P6" s="44" t="s">
        <v>60</v>
      </c>
      <c r="Q6" s="44" t="s">
        <v>60</v>
      </c>
      <c r="R6" s="44" t="s">
        <v>61</v>
      </c>
      <c r="S6" s="44" t="s">
        <v>61</v>
      </c>
      <c r="T6" s="44" t="s">
        <v>63</v>
      </c>
      <c r="U6" s="44" t="s">
        <v>63</v>
      </c>
      <c r="V6" s="44" t="s">
        <v>64</v>
      </c>
      <c r="W6" s="44" t="s">
        <v>64</v>
      </c>
      <c r="X6" s="44" t="s">
        <v>79</v>
      </c>
      <c r="Y6" s="44" t="s">
        <v>79</v>
      </c>
      <c r="Z6" s="44" t="s">
        <v>65</v>
      </c>
      <c r="AA6" s="44" t="s">
        <v>65</v>
      </c>
      <c r="AB6" s="45" t="s">
        <v>111</v>
      </c>
      <c r="AC6" s="45" t="s">
        <v>112</v>
      </c>
      <c r="AD6" s="45" t="s">
        <v>108</v>
      </c>
      <c r="AE6" s="45" t="s">
        <v>109</v>
      </c>
      <c r="AG6" s="45"/>
      <c r="AH6" s="45"/>
      <c r="AI6" s="45"/>
    </row>
    <row r="7" spans="1:35" s="45" customFormat="1" ht="12.75" customHeight="1" x14ac:dyDescent="0.2">
      <c r="C7" s="45" t="s">
        <v>10</v>
      </c>
      <c r="D7" s="45" t="s">
        <v>6</v>
      </c>
      <c r="E7" s="45" t="s">
        <v>31</v>
      </c>
      <c r="F7" s="45" t="s">
        <v>6</v>
      </c>
      <c r="G7" s="45" t="s">
        <v>31</v>
      </c>
      <c r="H7" s="45" t="s">
        <v>6</v>
      </c>
      <c r="I7" s="45" t="s">
        <v>31</v>
      </c>
      <c r="J7" s="45" t="s">
        <v>6</v>
      </c>
      <c r="K7" s="45" t="s">
        <v>31</v>
      </c>
      <c r="L7" s="45" t="s">
        <v>6</v>
      </c>
      <c r="M7" s="45" t="s">
        <v>31</v>
      </c>
      <c r="N7" s="45" t="s">
        <v>6</v>
      </c>
      <c r="O7" s="45" t="s">
        <v>31</v>
      </c>
      <c r="P7" s="45" t="s">
        <v>6</v>
      </c>
      <c r="Q7" s="45" t="s">
        <v>31</v>
      </c>
      <c r="R7" s="45" t="s">
        <v>6</v>
      </c>
      <c r="S7" s="45" t="s">
        <v>31</v>
      </c>
      <c r="T7" s="45" t="s">
        <v>6</v>
      </c>
      <c r="U7" s="45" t="s">
        <v>31</v>
      </c>
      <c r="V7" s="45" t="s">
        <v>6</v>
      </c>
      <c r="W7" s="45" t="s">
        <v>31</v>
      </c>
      <c r="X7" s="45" t="s">
        <v>6</v>
      </c>
      <c r="Y7" s="45" t="s">
        <v>31</v>
      </c>
      <c r="Z7" s="45" t="s">
        <v>6</v>
      </c>
      <c r="AA7" s="45" t="s">
        <v>31</v>
      </c>
      <c r="AB7" s="45" t="s">
        <v>110</v>
      </c>
      <c r="AC7" s="45" t="s">
        <v>110</v>
      </c>
      <c r="AD7" s="45" t="s">
        <v>110</v>
      </c>
      <c r="AE7" s="45" t="s">
        <v>110</v>
      </c>
    </row>
    <row r="8" spans="1:35" ht="13.5" hidden="1" customHeight="1" x14ac:dyDescent="0.2">
      <c r="A8" s="55">
        <v>36679</v>
      </c>
      <c r="C8" s="4"/>
    </row>
    <row r="9" spans="1:35" ht="13.5" customHeight="1" x14ac:dyDescent="0.2">
      <c r="A9" s="55"/>
      <c r="B9" t="str">
        <f t="shared" ref="B9:B72" si="0">(D9 &amp; E9 &amp; F9 &amp; G9 &amp; H9 &amp; I9 &amp; J9 &amp; K9 &amp; L9 &amp; M9 &amp; N9 &amp; O9 &amp; P9 &amp; Q9 &amp; R9 &amp; S9 &amp; T9 &amp; U9 &amp; V9 &amp; W9 &amp; X9 &amp; Y9 &amp; Z9 &amp; AA9 &amp; AB9 &amp; AC9 &amp; AD9 &amp; AE9)</f>
        <v>0.360.020.36-0.050.680.020.36-0.050.3180.020.438-0.020.4380.0350.438-0.020.2860.0060.286-0.360.020.350.040.010.01-0.020.035</v>
      </c>
      <c r="C9" s="46">
        <v>37073</v>
      </c>
      <c r="D9" s="86">
        <v>0.36</v>
      </c>
      <c r="E9" s="91">
        <v>0.02</v>
      </c>
      <c r="F9" s="91">
        <v>0.36</v>
      </c>
      <c r="G9" s="91">
        <v>-0.05</v>
      </c>
      <c r="H9" s="91">
        <v>0.68</v>
      </c>
      <c r="I9" s="91">
        <v>0.02</v>
      </c>
      <c r="J9" s="91">
        <v>0.36</v>
      </c>
      <c r="K9" s="91">
        <v>-0.05</v>
      </c>
      <c r="L9" s="91">
        <v>0.318</v>
      </c>
      <c r="M9" s="91">
        <v>0.02</v>
      </c>
      <c r="N9" s="91">
        <v>0.438</v>
      </c>
      <c r="O9" s="91">
        <v>-0.02</v>
      </c>
      <c r="P9" s="91">
        <v>0.438</v>
      </c>
      <c r="Q9" s="91">
        <v>3.5000000000000003E-2</v>
      </c>
      <c r="R9" s="91">
        <v>0.438</v>
      </c>
      <c r="S9" s="91">
        <v>-0.02</v>
      </c>
      <c r="T9" s="91">
        <v>0.28599999999999998</v>
      </c>
      <c r="U9" s="91">
        <v>6.0000000000000001E-3</v>
      </c>
      <c r="V9" s="91">
        <v>0.28599999999999998</v>
      </c>
      <c r="W9" s="91" t="s">
        <v>113</v>
      </c>
      <c r="X9" s="91">
        <v>0.36</v>
      </c>
      <c r="Y9" s="91">
        <v>0.02</v>
      </c>
      <c r="Z9" s="91">
        <v>0.35</v>
      </c>
      <c r="AA9" s="91">
        <v>0.04</v>
      </c>
      <c r="AB9" s="154">
        <v>0.01</v>
      </c>
      <c r="AC9" s="154">
        <v>0.01</v>
      </c>
      <c r="AD9" s="153">
        <v>-0.02</v>
      </c>
      <c r="AE9" s="153">
        <v>3.5000000000000003E-2</v>
      </c>
    </row>
    <row r="10" spans="1:35" x14ac:dyDescent="0.2">
      <c r="A10">
        <v>0.92027289783480171</v>
      </c>
      <c r="B10" t="str">
        <f t="shared" si="0"/>
        <v>0.360.020.360.070.680.020.360.070.3330.010.463-0.020.4630.010.463-0.020.2860.0060.28600.370.020.360.040.010.01-0.020.01</v>
      </c>
      <c r="C10" s="46">
        <v>37104</v>
      </c>
      <c r="D10" s="86">
        <f>ALGO_TENN!E23</f>
        <v>0.36</v>
      </c>
      <c r="E10" s="91">
        <f>ALGO_TENN!F23</f>
        <v>0.02</v>
      </c>
      <c r="F10" s="91">
        <f>ALGO_TENN!H23</f>
        <v>0.36</v>
      </c>
      <c r="G10" s="91">
        <f>ALGO_TENN!I23</f>
        <v>7.0000000000000007E-2</v>
      </c>
      <c r="H10" s="91">
        <f>ALGO_TENN!K23</f>
        <v>0.67999999999999994</v>
      </c>
      <c r="I10" s="91">
        <f>ALGO_TENN!L23</f>
        <v>0.02</v>
      </c>
      <c r="J10" s="91">
        <f>ALGO_TENN!N23</f>
        <v>0.36</v>
      </c>
      <c r="K10" s="91">
        <f>ALGO_TENN!O23</f>
        <v>7.0000000000000007E-2</v>
      </c>
      <c r="L10" s="91">
        <f>TETCO_TRANSCO!E23</f>
        <v>0.33300000000000002</v>
      </c>
      <c r="M10" s="91">
        <f>TETCO_TRANSCO!F23</f>
        <v>0.01</v>
      </c>
      <c r="N10" s="91">
        <f>TETCO_TRANSCO!H23</f>
        <v>0.46300000000000002</v>
      </c>
      <c r="O10" s="91">
        <f>TETCO_TRANSCO!I23</f>
        <v>-0.02</v>
      </c>
      <c r="P10" s="91">
        <f>TETCO_TRANSCO!K23</f>
        <v>0.46300000000000002</v>
      </c>
      <c r="Q10" s="91">
        <f>TETCO_TRANSCO!L23</f>
        <v>0.01</v>
      </c>
      <c r="R10" s="91">
        <f>TETCO_TRANSCO!N23</f>
        <v>0.46300000000000002</v>
      </c>
      <c r="S10" s="91">
        <f>TETCO_TRANSCO!O23</f>
        <v>-0.02</v>
      </c>
      <c r="T10" s="91">
        <f>IROQ!E23</f>
        <v>0.28599999999999998</v>
      </c>
      <c r="U10" s="91">
        <f>IROQ!F23</f>
        <v>6.0000000000000001E-3</v>
      </c>
      <c r="V10" s="91">
        <f>IROQ!H23</f>
        <v>0.28599999999999998</v>
      </c>
      <c r="W10" s="91">
        <f>IROQ!I23</f>
        <v>0</v>
      </c>
      <c r="X10" s="91">
        <f>IROQ!L23</f>
        <v>0.37</v>
      </c>
      <c r="Y10" s="91">
        <f>IROQ!M23</f>
        <v>0.02</v>
      </c>
      <c r="Z10" s="91">
        <f>IROQ!O23</f>
        <v>0.36</v>
      </c>
      <c r="AA10" s="91">
        <f>IROQ!P23</f>
        <v>0.04</v>
      </c>
      <c r="AB10" s="154">
        <f>M10</f>
        <v>0.01</v>
      </c>
      <c r="AC10" s="154">
        <f>Q10</f>
        <v>0.01</v>
      </c>
      <c r="AD10" s="153">
        <f>S10</f>
        <v>-0.02</v>
      </c>
      <c r="AE10" s="153">
        <f>Q10</f>
        <v>0.01</v>
      </c>
    </row>
    <row r="11" spans="1:35" x14ac:dyDescent="0.2">
      <c r="A11">
        <v>0.91457525319580413</v>
      </c>
      <c r="B11" t="str">
        <f t="shared" si="0"/>
        <v>0.34-0.050.34-0.040.66-0.050.34-0.040.2850.010.305-0.040.3050.010.305-0.020.2860.0060.28600.34-0.140.33-0.120.010.01-0.020.01</v>
      </c>
      <c r="C11" s="46">
        <v>37135</v>
      </c>
      <c r="D11" s="86">
        <f>ALGO_TENN!E24</f>
        <v>0.34</v>
      </c>
      <c r="E11" s="91">
        <f>ALGO_TENN!F24</f>
        <v>-0.05</v>
      </c>
      <c r="F11" s="91">
        <f>ALGO_TENN!H24</f>
        <v>0.34</v>
      </c>
      <c r="G11" s="91">
        <f>ALGO_TENN!I24</f>
        <v>-0.04</v>
      </c>
      <c r="H11" s="91">
        <f>ALGO_TENN!K24</f>
        <v>0.66</v>
      </c>
      <c r="I11" s="91">
        <f>ALGO_TENN!L24</f>
        <v>-0.05</v>
      </c>
      <c r="J11" s="91">
        <f>ALGO_TENN!N24</f>
        <v>0.34</v>
      </c>
      <c r="K11" s="91">
        <f>ALGO_TENN!O24</f>
        <v>-0.04</v>
      </c>
      <c r="L11" s="91">
        <f>TETCO_TRANSCO!E24</f>
        <v>0.28499999999999998</v>
      </c>
      <c r="M11" s="91">
        <f>TETCO_TRANSCO!F24</f>
        <v>0.01</v>
      </c>
      <c r="N11" s="91">
        <f>TETCO_TRANSCO!H24</f>
        <v>0.30499999999999999</v>
      </c>
      <c r="O11" s="91">
        <f>TETCO_TRANSCO!I24</f>
        <v>-0.04</v>
      </c>
      <c r="P11" s="91">
        <f>TETCO_TRANSCO!K24</f>
        <v>0.30499999999999999</v>
      </c>
      <c r="Q11" s="91">
        <f>TETCO_TRANSCO!L24</f>
        <v>0.01</v>
      </c>
      <c r="R11" s="91">
        <f>TETCO_TRANSCO!N24</f>
        <v>0.30499999999999999</v>
      </c>
      <c r="S11" s="91">
        <f>TETCO_TRANSCO!O24</f>
        <v>-0.02</v>
      </c>
      <c r="T11" s="91">
        <f>IROQ!E24</f>
        <v>0.28599999999999998</v>
      </c>
      <c r="U11" s="91">
        <f>IROQ!F24</f>
        <v>6.0000000000000001E-3</v>
      </c>
      <c r="V11" s="91">
        <f>IROQ!H24</f>
        <v>0.28599999999999998</v>
      </c>
      <c r="W11" s="91">
        <f>IROQ!I24</f>
        <v>0</v>
      </c>
      <c r="X11" s="91">
        <f>IROQ!L24</f>
        <v>0.34</v>
      </c>
      <c r="Y11" s="91">
        <f>IROQ!M24</f>
        <v>-0.14000000000000001</v>
      </c>
      <c r="Z11" s="91">
        <f>IROQ!O24</f>
        <v>0.33</v>
      </c>
      <c r="AA11" s="91">
        <f>IROQ!P24</f>
        <v>-0.12000000000000001</v>
      </c>
      <c r="AB11" s="154">
        <f t="shared" ref="AB11:AB74" si="1">M11</f>
        <v>0.01</v>
      </c>
      <c r="AC11" s="154">
        <f t="shared" ref="AC11:AC74" si="2">Q11</f>
        <v>0.01</v>
      </c>
      <c r="AD11" s="153">
        <f t="shared" ref="AD11:AD74" si="3">S11</f>
        <v>-0.02</v>
      </c>
      <c r="AE11" s="153">
        <f t="shared" ref="AE11:AE74" si="4">Q11</f>
        <v>0.01</v>
      </c>
    </row>
    <row r="12" spans="1:35" x14ac:dyDescent="0.2">
      <c r="A12">
        <v>0.90909517702246168</v>
      </c>
      <c r="B12" t="str">
        <f t="shared" si="0"/>
        <v>0.36250.020.36250.050.68250.020.36250.050.290.010.32-0.0850.330.010.33-0.0550.2860.0060.28600.36250.020.35250.040.010.01-0.0550.01</v>
      </c>
      <c r="C12" s="46">
        <v>37165</v>
      </c>
      <c r="D12" s="86">
        <f>ALGO_TENN!E25</f>
        <v>0.36249999999999999</v>
      </c>
      <c r="E12" s="91">
        <f>ALGO_TENN!F25</f>
        <v>0.02</v>
      </c>
      <c r="F12" s="91">
        <f>ALGO_TENN!H25</f>
        <v>0.36249999999999999</v>
      </c>
      <c r="G12" s="91">
        <f>ALGO_TENN!I25</f>
        <v>0.05</v>
      </c>
      <c r="H12" s="91">
        <f>ALGO_TENN!K25</f>
        <v>0.6825</v>
      </c>
      <c r="I12" s="91">
        <f>ALGO_TENN!L25</f>
        <v>0.02</v>
      </c>
      <c r="J12" s="91">
        <f>ALGO_TENN!N25</f>
        <v>0.36249999999999999</v>
      </c>
      <c r="K12" s="91">
        <f>ALGO_TENN!O25</f>
        <v>0.05</v>
      </c>
      <c r="L12" s="91">
        <f>TETCO_TRANSCO!E25</f>
        <v>0.28999999999999998</v>
      </c>
      <c r="M12" s="91">
        <f>TETCO_TRANSCO!F25</f>
        <v>0.01</v>
      </c>
      <c r="N12" s="91">
        <f>TETCO_TRANSCO!H25</f>
        <v>0.32</v>
      </c>
      <c r="O12" s="91">
        <f>TETCO_TRANSCO!I25</f>
        <v>-8.4999999999999992E-2</v>
      </c>
      <c r="P12" s="91">
        <f>TETCO_TRANSCO!K25</f>
        <v>0.33</v>
      </c>
      <c r="Q12" s="91">
        <f>TETCO_TRANSCO!L25</f>
        <v>0.01</v>
      </c>
      <c r="R12" s="91">
        <f>TETCO_TRANSCO!N25</f>
        <v>0.33</v>
      </c>
      <c r="S12" s="91">
        <f>TETCO_TRANSCO!O25</f>
        <v>-5.5E-2</v>
      </c>
      <c r="T12" s="91">
        <f>IROQ!E25</f>
        <v>0.28599999999999998</v>
      </c>
      <c r="U12" s="91">
        <f>IROQ!F25</f>
        <v>6.0000000000000001E-3</v>
      </c>
      <c r="V12" s="91">
        <f>IROQ!H25</f>
        <v>0.28599999999999998</v>
      </c>
      <c r="W12" s="91">
        <f>IROQ!I25</f>
        <v>0</v>
      </c>
      <c r="X12" s="91">
        <f>IROQ!L25</f>
        <v>0.36249999999999999</v>
      </c>
      <c r="Y12" s="91">
        <f>IROQ!M25</f>
        <v>0.02</v>
      </c>
      <c r="Z12" s="91">
        <f>IROQ!O25</f>
        <v>0.35249999999999998</v>
      </c>
      <c r="AA12" s="91">
        <f>IROQ!P25</f>
        <v>0.04</v>
      </c>
      <c r="AB12" s="154">
        <f t="shared" si="1"/>
        <v>0.01</v>
      </c>
      <c r="AC12" s="154">
        <f t="shared" si="2"/>
        <v>0.01</v>
      </c>
      <c r="AD12" s="153">
        <f t="shared" si="3"/>
        <v>-5.5E-2</v>
      </c>
      <c r="AE12" s="153">
        <f t="shared" si="4"/>
        <v>0.01</v>
      </c>
    </row>
    <row r="13" spans="1:35" x14ac:dyDescent="0.2">
      <c r="A13">
        <v>0.90348203489653789</v>
      </c>
      <c r="B13" t="str">
        <f t="shared" si="0"/>
        <v>0.490.080.490.170.810.080.490.170.3380.020.448-0.190.4480.0450.448-0.071.0860.006000.440.080.430.10.020.045-0.070.045</v>
      </c>
      <c r="C13" s="46">
        <v>37196</v>
      </c>
      <c r="D13" s="83">
        <f>ALGO_TENN!E26</f>
        <v>0.49</v>
      </c>
      <c r="E13" s="91">
        <f>ALGO_TENN!F26</f>
        <v>0.08</v>
      </c>
      <c r="F13" s="91">
        <f>ALGO_TENN!H26</f>
        <v>0.49</v>
      </c>
      <c r="G13" s="91">
        <f>ALGO_TENN!I26</f>
        <v>0.16999999999999998</v>
      </c>
      <c r="H13" s="91">
        <f>ALGO_TENN!K26</f>
        <v>0.81</v>
      </c>
      <c r="I13" s="91">
        <f>ALGO_TENN!L26</f>
        <v>0.08</v>
      </c>
      <c r="J13" s="91">
        <f>ALGO_TENN!N26</f>
        <v>0.49</v>
      </c>
      <c r="K13" s="91">
        <f>ALGO_TENN!O26</f>
        <v>0.16999999999999998</v>
      </c>
      <c r="L13" s="91">
        <f>TETCO_TRANSCO!E26</f>
        <v>0.33800000000000002</v>
      </c>
      <c r="M13" s="91">
        <f>TETCO_TRANSCO!F26</f>
        <v>0.02</v>
      </c>
      <c r="N13" s="91">
        <f>TETCO_TRANSCO!H26</f>
        <v>0.44800000000000001</v>
      </c>
      <c r="O13" s="91">
        <f>TETCO_TRANSCO!I26</f>
        <v>-0.19</v>
      </c>
      <c r="P13" s="91">
        <f>TETCO_TRANSCO!K26</f>
        <v>0.44800000000000001</v>
      </c>
      <c r="Q13" s="91">
        <f>TETCO_TRANSCO!L26</f>
        <v>4.4999999999999998E-2</v>
      </c>
      <c r="R13" s="91">
        <f>TETCO_TRANSCO!N26</f>
        <v>0.44800000000000001</v>
      </c>
      <c r="S13" s="91">
        <f>TETCO_TRANSCO!O26</f>
        <v>-7.0000000000000007E-2</v>
      </c>
      <c r="T13" s="91">
        <f>IROQ!E26</f>
        <v>1.0860000000000001</v>
      </c>
      <c r="U13" s="91">
        <f>IROQ!F26</f>
        <v>6.0000000000000001E-3</v>
      </c>
      <c r="V13" s="91">
        <f>IROQ!H26</f>
        <v>0</v>
      </c>
      <c r="W13" s="91">
        <f>IROQ!I26</f>
        <v>0</v>
      </c>
      <c r="X13" s="91">
        <f>IROQ!L26</f>
        <v>0.44</v>
      </c>
      <c r="Y13" s="91">
        <f>IROQ!M26</f>
        <v>0.08</v>
      </c>
      <c r="Z13" s="91">
        <f>IROQ!O26</f>
        <v>0.43</v>
      </c>
      <c r="AA13" s="91">
        <f>IROQ!P26</f>
        <v>0.1</v>
      </c>
      <c r="AB13" s="154">
        <f t="shared" si="1"/>
        <v>0.02</v>
      </c>
      <c r="AC13" s="154">
        <f t="shared" si="2"/>
        <v>4.4999999999999998E-2</v>
      </c>
      <c r="AD13" s="153">
        <f t="shared" si="3"/>
        <v>-7.0000000000000007E-2</v>
      </c>
      <c r="AE13" s="153">
        <f t="shared" si="4"/>
        <v>4.4999999999999998E-2</v>
      </c>
    </row>
    <row r="14" spans="1:35" x14ac:dyDescent="0.2">
      <c r="A14">
        <v>0.89807123494667118</v>
      </c>
      <c r="B14" t="str">
        <f t="shared" si="0"/>
        <v>0.790.080.790.321.110.080.790.320.5940.050.8040.020.8040.150.8040.11.0860.008000.720.080.710.10.050.150.10.15</v>
      </c>
      <c r="C14" s="46">
        <v>37226</v>
      </c>
      <c r="D14" s="86">
        <f>ALGO_TENN!E27</f>
        <v>0.79</v>
      </c>
      <c r="E14" s="91">
        <f>ALGO_TENN!F27</f>
        <v>0.08</v>
      </c>
      <c r="F14" s="91">
        <f>ALGO_TENN!H27</f>
        <v>0.79</v>
      </c>
      <c r="G14" s="91">
        <f>ALGO_TENN!I27</f>
        <v>0.32</v>
      </c>
      <c r="H14" s="91">
        <f>ALGO_TENN!K27</f>
        <v>1.1100000000000001</v>
      </c>
      <c r="I14" s="91">
        <f>ALGO_TENN!L27</f>
        <v>0.08</v>
      </c>
      <c r="J14" s="91">
        <f>ALGO_TENN!N27</f>
        <v>0.79</v>
      </c>
      <c r="K14" s="91">
        <f>ALGO_TENN!O27</f>
        <v>0.32</v>
      </c>
      <c r="L14" s="91">
        <f>TETCO_TRANSCO!E27</f>
        <v>0.59399999999999997</v>
      </c>
      <c r="M14" s="91">
        <f>TETCO_TRANSCO!F27</f>
        <v>0.05</v>
      </c>
      <c r="N14" s="91">
        <f>TETCO_TRANSCO!H27</f>
        <v>0.80400000000000005</v>
      </c>
      <c r="O14" s="91">
        <f>TETCO_TRANSCO!I27</f>
        <v>2.0000000000000004E-2</v>
      </c>
      <c r="P14" s="91">
        <f>TETCO_TRANSCO!K27</f>
        <v>0.80400000000000005</v>
      </c>
      <c r="Q14" s="91">
        <f>TETCO_TRANSCO!L27</f>
        <v>0.15</v>
      </c>
      <c r="R14" s="91">
        <f>TETCO_TRANSCO!N27</f>
        <v>0.80400000000000005</v>
      </c>
      <c r="S14" s="91">
        <f>TETCO_TRANSCO!O27</f>
        <v>0.1</v>
      </c>
      <c r="T14" s="91">
        <f>IROQ!E27</f>
        <v>1.0860000000000001</v>
      </c>
      <c r="U14" s="91">
        <f>IROQ!F27</f>
        <v>8.0000000000000002E-3</v>
      </c>
      <c r="V14" s="91">
        <f>IROQ!H27</f>
        <v>0</v>
      </c>
      <c r="W14" s="91">
        <f>IROQ!I27</f>
        <v>0</v>
      </c>
      <c r="X14" s="91">
        <f>IROQ!L27</f>
        <v>0.72</v>
      </c>
      <c r="Y14" s="91">
        <f>IROQ!M27</f>
        <v>0.08</v>
      </c>
      <c r="Z14" s="91">
        <f>IROQ!O27</f>
        <v>0.71</v>
      </c>
      <c r="AA14" s="91">
        <f>IROQ!P27</f>
        <v>0.1</v>
      </c>
      <c r="AB14" s="154">
        <f t="shared" si="1"/>
        <v>0.05</v>
      </c>
      <c r="AC14" s="154">
        <f t="shared" si="2"/>
        <v>0.15</v>
      </c>
      <c r="AD14" s="153">
        <f t="shared" si="3"/>
        <v>0.1</v>
      </c>
      <c r="AE14" s="153">
        <f t="shared" si="4"/>
        <v>0.15</v>
      </c>
    </row>
    <row r="15" spans="1:35" x14ac:dyDescent="0.2">
      <c r="A15">
        <v>0.89250607878159915</v>
      </c>
      <c r="B15" t="str">
        <f t="shared" si="0"/>
        <v>1.160.081.160.351.480.081.160.350.980.0351.85-0.651.850.41.85-0.61.0860.008001.080.081.070.10.0350.4-0.60.4</v>
      </c>
      <c r="C15" s="46">
        <v>37257</v>
      </c>
      <c r="D15" s="86">
        <f>ALGO_TENN!E28</f>
        <v>1.1599999999999999</v>
      </c>
      <c r="E15" s="91">
        <f>ALGO_TENN!F28</f>
        <v>0.08</v>
      </c>
      <c r="F15" s="91">
        <f>ALGO_TENN!H28</f>
        <v>1.1599999999999999</v>
      </c>
      <c r="G15" s="91">
        <f>ALGO_TENN!I28</f>
        <v>0.35000000000000003</v>
      </c>
      <c r="H15" s="91">
        <f>ALGO_TENN!K28</f>
        <v>1.48</v>
      </c>
      <c r="I15" s="91">
        <f>ALGO_TENN!L28</f>
        <v>0.08</v>
      </c>
      <c r="J15" s="91">
        <f>ALGO_TENN!N28</f>
        <v>1.1599999999999999</v>
      </c>
      <c r="K15" s="91">
        <f>ALGO_TENN!O28</f>
        <v>0.35000000000000003</v>
      </c>
      <c r="L15" s="91">
        <f>TETCO_TRANSCO!E28</f>
        <v>0.98</v>
      </c>
      <c r="M15" s="91">
        <f>TETCO_TRANSCO!F28</f>
        <v>3.5000000000000003E-2</v>
      </c>
      <c r="N15" s="91">
        <f>TETCO_TRANSCO!H28</f>
        <v>1.85</v>
      </c>
      <c r="O15" s="91">
        <f>TETCO_TRANSCO!I28</f>
        <v>-0.65</v>
      </c>
      <c r="P15" s="91">
        <f>TETCO_TRANSCO!K28</f>
        <v>1.85</v>
      </c>
      <c r="Q15" s="91">
        <f>TETCO_TRANSCO!L28</f>
        <v>0.4</v>
      </c>
      <c r="R15" s="91">
        <f>TETCO_TRANSCO!N28</f>
        <v>1.85</v>
      </c>
      <c r="S15" s="91">
        <f>TETCO_TRANSCO!O28</f>
        <v>-0.6</v>
      </c>
      <c r="T15" s="91">
        <f>IROQ!E28</f>
        <v>1.0860000000000001</v>
      </c>
      <c r="U15" s="91">
        <f>IROQ!F28</f>
        <v>8.0000000000000002E-3</v>
      </c>
      <c r="V15" s="91">
        <f>IROQ!H28</f>
        <v>0</v>
      </c>
      <c r="W15" s="91">
        <f>IROQ!I28</f>
        <v>0</v>
      </c>
      <c r="X15" s="91">
        <f>IROQ!L28</f>
        <v>1.0799999999999998</v>
      </c>
      <c r="Y15" s="91">
        <f>IROQ!M28</f>
        <v>0.08</v>
      </c>
      <c r="Z15" s="91">
        <f>IROQ!O28</f>
        <v>1.0699999999999998</v>
      </c>
      <c r="AA15" s="91">
        <f>IROQ!P28</f>
        <v>0.1</v>
      </c>
      <c r="AB15" s="154">
        <f t="shared" si="1"/>
        <v>3.5000000000000003E-2</v>
      </c>
      <c r="AC15" s="154">
        <f t="shared" si="2"/>
        <v>0.4</v>
      </c>
      <c r="AD15" s="153">
        <f t="shared" si="3"/>
        <v>-0.6</v>
      </c>
      <c r="AE15" s="153">
        <f t="shared" si="4"/>
        <v>0.4</v>
      </c>
    </row>
    <row r="16" spans="1:35" x14ac:dyDescent="0.2">
      <c r="A16">
        <v>0.88696948028203904</v>
      </c>
      <c r="B16" t="str">
        <f t="shared" si="0"/>
        <v>1.160.081.160.351.480.081.160.350.370.0150.595-0.1750.5950.050.595-0.0951.0860.008001.080.081.070.10.0150.05-0.0950.05</v>
      </c>
      <c r="C16" s="46">
        <v>37288</v>
      </c>
      <c r="D16" s="86">
        <f>ALGO_TENN!E29</f>
        <v>1.1599999999999999</v>
      </c>
      <c r="E16" s="91">
        <f>ALGO_TENN!F29</f>
        <v>0.08</v>
      </c>
      <c r="F16" s="91">
        <f>ALGO_TENN!H29</f>
        <v>1.1599999999999999</v>
      </c>
      <c r="G16" s="91">
        <f>ALGO_TENN!I29</f>
        <v>0.35000000000000003</v>
      </c>
      <c r="H16" s="91">
        <f>ALGO_TENN!K29</f>
        <v>1.48</v>
      </c>
      <c r="I16" s="91">
        <f>ALGO_TENN!L29</f>
        <v>0.08</v>
      </c>
      <c r="J16" s="91">
        <f>ALGO_TENN!N29</f>
        <v>1.1599999999999999</v>
      </c>
      <c r="K16" s="91">
        <f>ALGO_TENN!O29</f>
        <v>0.35000000000000003</v>
      </c>
      <c r="L16" s="91">
        <f>TETCO_TRANSCO!E29</f>
        <v>0.37</v>
      </c>
      <c r="M16" s="91">
        <f>TETCO_TRANSCO!F29</f>
        <v>1.4999999999999999E-2</v>
      </c>
      <c r="N16" s="91">
        <f>TETCO_TRANSCO!H29</f>
        <v>0.59499999999999997</v>
      </c>
      <c r="O16" s="91">
        <f>TETCO_TRANSCO!I29</f>
        <v>-0.17499999999999999</v>
      </c>
      <c r="P16" s="91">
        <f>TETCO_TRANSCO!K29</f>
        <v>0.59499999999999997</v>
      </c>
      <c r="Q16" s="91">
        <f>TETCO_TRANSCO!L29</f>
        <v>0.05</v>
      </c>
      <c r="R16" s="91">
        <f>TETCO_TRANSCO!N29</f>
        <v>0.59499999999999997</v>
      </c>
      <c r="S16" s="91">
        <f>TETCO_TRANSCO!O29</f>
        <v>-9.5000000000000001E-2</v>
      </c>
      <c r="T16" s="91">
        <f>IROQ!E29</f>
        <v>1.0860000000000001</v>
      </c>
      <c r="U16" s="91">
        <f>IROQ!F29</f>
        <v>8.0000000000000002E-3</v>
      </c>
      <c r="V16" s="91">
        <f>IROQ!H29</f>
        <v>0</v>
      </c>
      <c r="W16" s="91">
        <f>IROQ!I29</f>
        <v>0</v>
      </c>
      <c r="X16" s="91">
        <f>IROQ!L29</f>
        <v>1.0799999999999998</v>
      </c>
      <c r="Y16" s="91">
        <f>IROQ!M29</f>
        <v>0.08</v>
      </c>
      <c r="Z16" s="91">
        <f>IROQ!O29</f>
        <v>1.0699999999999998</v>
      </c>
      <c r="AA16" s="91">
        <f>IROQ!P29</f>
        <v>0.1</v>
      </c>
      <c r="AB16" s="154">
        <f t="shared" si="1"/>
        <v>1.4999999999999999E-2</v>
      </c>
      <c r="AC16" s="154">
        <f t="shared" si="2"/>
        <v>0.05</v>
      </c>
      <c r="AD16" s="153">
        <f t="shared" si="3"/>
        <v>-9.5000000000000001E-2</v>
      </c>
      <c r="AE16" s="153">
        <f t="shared" si="4"/>
        <v>0.05</v>
      </c>
    </row>
    <row r="17" spans="1:31" x14ac:dyDescent="0.2">
      <c r="A17">
        <v>0.8819886824922798</v>
      </c>
      <c r="B17" t="str">
        <f t="shared" si="0"/>
        <v>0.530.080.530.180.850.080.530.180.2750.0050.34-0.160.340.0150.34-0.041.0860.008000.480.080.470.10.0050.015-0.040.015</v>
      </c>
      <c r="C17" s="46">
        <v>37316</v>
      </c>
      <c r="D17" s="86">
        <f>ALGO_TENN!E30</f>
        <v>0.53</v>
      </c>
      <c r="E17" s="91">
        <f>ALGO_TENN!F30</f>
        <v>0.08</v>
      </c>
      <c r="F17" s="91">
        <f>ALGO_TENN!H30</f>
        <v>0.53</v>
      </c>
      <c r="G17" s="91">
        <f>ALGO_TENN!I30</f>
        <v>0.18</v>
      </c>
      <c r="H17" s="91">
        <f>ALGO_TENN!K30</f>
        <v>0.85000000000000009</v>
      </c>
      <c r="I17" s="91">
        <f>ALGO_TENN!L30</f>
        <v>0.08</v>
      </c>
      <c r="J17" s="91">
        <f>ALGO_TENN!N30</f>
        <v>0.53</v>
      </c>
      <c r="K17" s="91">
        <f>ALGO_TENN!O30</f>
        <v>0.18</v>
      </c>
      <c r="L17" s="91">
        <f>TETCO_TRANSCO!E30</f>
        <v>0.27500000000000002</v>
      </c>
      <c r="M17" s="91">
        <f>TETCO_TRANSCO!F30</f>
        <v>5.0000000000000001E-3</v>
      </c>
      <c r="N17" s="91">
        <f>TETCO_TRANSCO!H30</f>
        <v>0.34</v>
      </c>
      <c r="O17" s="91">
        <f>TETCO_TRANSCO!I30</f>
        <v>-0.16</v>
      </c>
      <c r="P17" s="91">
        <f>TETCO_TRANSCO!K30</f>
        <v>0.34</v>
      </c>
      <c r="Q17" s="91">
        <f>TETCO_TRANSCO!L30</f>
        <v>1.4999999999999999E-2</v>
      </c>
      <c r="R17" s="91">
        <f>TETCO_TRANSCO!N30</f>
        <v>0.34</v>
      </c>
      <c r="S17" s="91">
        <f>TETCO_TRANSCO!O30</f>
        <v>-0.04</v>
      </c>
      <c r="T17" s="91">
        <f>IROQ!E30</f>
        <v>1.0860000000000001</v>
      </c>
      <c r="U17" s="91">
        <f>IROQ!F30</f>
        <v>8.0000000000000002E-3</v>
      </c>
      <c r="V17" s="91">
        <f>IROQ!H30</f>
        <v>0</v>
      </c>
      <c r="W17" s="91">
        <f>IROQ!I30</f>
        <v>0</v>
      </c>
      <c r="X17" s="91">
        <f>IROQ!L30</f>
        <v>0.48000000000000004</v>
      </c>
      <c r="Y17" s="91">
        <f>IROQ!M30</f>
        <v>0.08</v>
      </c>
      <c r="Z17" s="91">
        <f>IROQ!O30</f>
        <v>0.47000000000000003</v>
      </c>
      <c r="AA17" s="91">
        <f>IROQ!P30</f>
        <v>0.1</v>
      </c>
      <c r="AB17" s="154">
        <f t="shared" si="1"/>
        <v>5.0000000000000001E-3</v>
      </c>
      <c r="AC17" s="154">
        <f t="shared" si="2"/>
        <v>1.4999999999999999E-2</v>
      </c>
      <c r="AD17" s="153">
        <f t="shared" si="3"/>
        <v>-0.04</v>
      </c>
      <c r="AE17" s="153">
        <f t="shared" si="4"/>
        <v>1.4999999999999999E-2</v>
      </c>
    </row>
    <row r="18" spans="1:31" x14ac:dyDescent="0.2">
      <c r="A18">
        <v>0.87652772340221663</v>
      </c>
      <c r="B18" t="str">
        <f t="shared" si="0"/>
        <v>0.390.020.390.050.710.020.390.050.23250.00250.41-0.0450.280.010.28-0.0050.2880.0080.28800.390.020.380.040.00250.01-0.0050.01</v>
      </c>
      <c r="C18" s="46">
        <v>37347</v>
      </c>
      <c r="D18" s="83">
        <f>ALGO_TENN!E31</f>
        <v>0.39</v>
      </c>
      <c r="E18" s="91">
        <f>ALGO_TENN!F31</f>
        <v>0.02</v>
      </c>
      <c r="F18" s="91">
        <f>ALGO_TENN!H31</f>
        <v>0.39</v>
      </c>
      <c r="G18" s="91">
        <f>ALGO_TENN!I31</f>
        <v>0.05</v>
      </c>
      <c r="H18" s="91">
        <f>ALGO_TENN!K31</f>
        <v>0.71</v>
      </c>
      <c r="I18" s="91">
        <f>ALGO_TENN!L31</f>
        <v>0.02</v>
      </c>
      <c r="J18" s="91">
        <f>ALGO_TENN!N31</f>
        <v>0.39</v>
      </c>
      <c r="K18" s="91">
        <f>ALGO_TENN!O31</f>
        <v>0.05</v>
      </c>
      <c r="L18" s="91">
        <f>TETCO_TRANSCO!E31</f>
        <v>0.23250000000000001</v>
      </c>
      <c r="M18" s="91">
        <f>TETCO_TRANSCO!F31</f>
        <v>2.5000000000000001E-3</v>
      </c>
      <c r="N18" s="91">
        <f>TETCO_TRANSCO!H31</f>
        <v>0.41</v>
      </c>
      <c r="O18" s="91">
        <f>TETCO_TRANSCO!I31</f>
        <v>-4.4999999999999998E-2</v>
      </c>
      <c r="P18" s="91">
        <f>TETCO_TRANSCO!K31</f>
        <v>0.28000000000000003</v>
      </c>
      <c r="Q18" s="91">
        <f>TETCO_TRANSCO!L31</f>
        <v>0.01</v>
      </c>
      <c r="R18" s="91">
        <f>TETCO_TRANSCO!N31</f>
        <v>0.28000000000000003</v>
      </c>
      <c r="S18" s="91">
        <f>TETCO_TRANSCO!O31</f>
        <v>-5.0000000000000001E-3</v>
      </c>
      <c r="T18" s="91">
        <f>IROQ!E31</f>
        <v>0.28799999999999998</v>
      </c>
      <c r="U18" s="91">
        <f>IROQ!F31</f>
        <v>8.0000000000000002E-3</v>
      </c>
      <c r="V18" s="91">
        <f>IROQ!H31</f>
        <v>0.28799999999999998</v>
      </c>
      <c r="W18" s="91">
        <f>IROQ!I31</f>
        <v>0</v>
      </c>
      <c r="X18" s="91">
        <f>IROQ!L31</f>
        <v>0.39</v>
      </c>
      <c r="Y18" s="91">
        <f>IROQ!M31</f>
        <v>0.02</v>
      </c>
      <c r="Z18" s="91">
        <f>IROQ!O31</f>
        <v>0.38</v>
      </c>
      <c r="AA18" s="91">
        <f>IROQ!P31</f>
        <v>0.04</v>
      </c>
      <c r="AB18" s="154">
        <f t="shared" si="1"/>
        <v>2.5000000000000001E-3</v>
      </c>
      <c r="AC18" s="154">
        <f t="shared" si="2"/>
        <v>0.01</v>
      </c>
      <c r="AD18" s="153">
        <f t="shared" si="3"/>
        <v>-5.0000000000000001E-3</v>
      </c>
      <c r="AE18" s="153">
        <f t="shared" si="4"/>
        <v>0.01</v>
      </c>
    </row>
    <row r="19" spans="1:31" x14ac:dyDescent="0.2">
      <c r="A19">
        <v>0.87131535926310788</v>
      </c>
      <c r="B19" t="str">
        <f t="shared" si="0"/>
        <v>0.340.020.340.050.660.020.340.050.21250.00250.38-0.030.2550.010.25500.2880.0080.28800.340.020.330.040.00250.0100.01</v>
      </c>
      <c r="C19" s="46">
        <v>37377</v>
      </c>
      <c r="D19" s="86">
        <f>ALGO_TENN!E32</f>
        <v>0.34</v>
      </c>
      <c r="E19" s="91">
        <f>ALGO_TENN!F32</f>
        <v>0.02</v>
      </c>
      <c r="F19" s="91">
        <f>ALGO_TENN!H32</f>
        <v>0.34</v>
      </c>
      <c r="G19" s="91">
        <f>ALGO_TENN!I32</f>
        <v>0.05</v>
      </c>
      <c r="H19" s="91">
        <f>ALGO_TENN!K32</f>
        <v>0.66</v>
      </c>
      <c r="I19" s="91">
        <f>ALGO_TENN!L32</f>
        <v>0.02</v>
      </c>
      <c r="J19" s="91">
        <f>ALGO_TENN!N32</f>
        <v>0.34</v>
      </c>
      <c r="K19" s="91">
        <f>ALGO_TENN!O32</f>
        <v>0.05</v>
      </c>
      <c r="L19" s="91">
        <f>TETCO_TRANSCO!E32</f>
        <v>0.21249999999999999</v>
      </c>
      <c r="M19" s="91">
        <f>TETCO_TRANSCO!F32</f>
        <v>2.5000000000000001E-3</v>
      </c>
      <c r="N19" s="91">
        <f>TETCO_TRANSCO!H32</f>
        <v>0.38</v>
      </c>
      <c r="O19" s="91">
        <f>TETCO_TRANSCO!I32</f>
        <v>-0.03</v>
      </c>
      <c r="P19" s="91">
        <f>TETCO_TRANSCO!K32</f>
        <v>0.255</v>
      </c>
      <c r="Q19" s="91">
        <f>TETCO_TRANSCO!L32</f>
        <v>0.01</v>
      </c>
      <c r="R19" s="91">
        <f>TETCO_TRANSCO!N32</f>
        <v>0.255</v>
      </c>
      <c r="S19" s="91">
        <f>TETCO_TRANSCO!O32</f>
        <v>0</v>
      </c>
      <c r="T19" s="91">
        <f>IROQ!E32</f>
        <v>0.28799999999999998</v>
      </c>
      <c r="U19" s="91">
        <f>IROQ!F32</f>
        <v>8.0000000000000002E-3</v>
      </c>
      <c r="V19" s="91">
        <f>IROQ!H32</f>
        <v>0.28799999999999998</v>
      </c>
      <c r="W19" s="91">
        <f>IROQ!I32</f>
        <v>0</v>
      </c>
      <c r="X19" s="91">
        <f>IROQ!L32</f>
        <v>0.34</v>
      </c>
      <c r="Y19" s="91">
        <f>IROQ!M32</f>
        <v>0.02</v>
      </c>
      <c r="Z19" s="91">
        <f>IROQ!O32</f>
        <v>0.33</v>
      </c>
      <c r="AA19" s="91">
        <f>IROQ!P32</f>
        <v>0.04</v>
      </c>
      <c r="AB19" s="154">
        <f t="shared" si="1"/>
        <v>2.5000000000000001E-3</v>
      </c>
      <c r="AC19" s="154">
        <f t="shared" si="2"/>
        <v>0.01</v>
      </c>
      <c r="AD19" s="153">
        <f t="shared" si="3"/>
        <v>0</v>
      </c>
      <c r="AE19" s="153">
        <f t="shared" si="4"/>
        <v>0.01</v>
      </c>
    </row>
    <row r="20" spans="1:31" x14ac:dyDescent="0.2">
      <c r="A20">
        <v>0.86595823077450607</v>
      </c>
      <c r="B20" t="str">
        <f t="shared" si="0"/>
        <v>0.3650.020.3650.060.6850.020.3650.060.2225-0.00250.365-0.0150.240.010.240.0050.2880.0080.28800.3650.020.3550.04-0.00250.010.0050.01</v>
      </c>
      <c r="C20" s="46">
        <v>37408</v>
      </c>
      <c r="D20" s="86">
        <f>ALGO_TENN!E33</f>
        <v>0.36499999999999999</v>
      </c>
      <c r="E20" s="91">
        <f>ALGO_TENN!F33</f>
        <v>0.02</v>
      </c>
      <c r="F20" s="91">
        <f>ALGO_TENN!H33</f>
        <v>0.36499999999999999</v>
      </c>
      <c r="G20" s="91">
        <f>ALGO_TENN!I33</f>
        <v>0.06</v>
      </c>
      <c r="H20" s="91">
        <f>ALGO_TENN!K33</f>
        <v>0.68500000000000005</v>
      </c>
      <c r="I20" s="91">
        <f>ALGO_TENN!L33</f>
        <v>0.02</v>
      </c>
      <c r="J20" s="91">
        <f>ALGO_TENN!N33</f>
        <v>0.36499999999999999</v>
      </c>
      <c r="K20" s="91">
        <f>ALGO_TENN!O33</f>
        <v>0.06</v>
      </c>
      <c r="L20" s="91">
        <f>TETCO_TRANSCO!E33</f>
        <v>0.2225</v>
      </c>
      <c r="M20" s="91">
        <f>TETCO_TRANSCO!F33</f>
        <v>-2.5000000000000001E-3</v>
      </c>
      <c r="N20" s="91">
        <f>TETCO_TRANSCO!H33</f>
        <v>0.36499999999999999</v>
      </c>
      <c r="O20" s="91">
        <f>TETCO_TRANSCO!I33</f>
        <v>-1.4999999999999999E-2</v>
      </c>
      <c r="P20" s="91">
        <f>TETCO_TRANSCO!K33</f>
        <v>0.24</v>
      </c>
      <c r="Q20" s="91">
        <f>TETCO_TRANSCO!L33</f>
        <v>0.01</v>
      </c>
      <c r="R20" s="91">
        <f>TETCO_TRANSCO!N33</f>
        <v>0.24</v>
      </c>
      <c r="S20" s="91">
        <f>TETCO_TRANSCO!O33</f>
        <v>5.0000000000000001E-3</v>
      </c>
      <c r="T20" s="91">
        <f>IROQ!E33</f>
        <v>0.28799999999999998</v>
      </c>
      <c r="U20" s="91">
        <f>IROQ!F33</f>
        <v>8.0000000000000002E-3</v>
      </c>
      <c r="V20" s="91">
        <f>IROQ!H33</f>
        <v>0.28799999999999998</v>
      </c>
      <c r="W20" s="91">
        <f>IROQ!I33</f>
        <v>0</v>
      </c>
      <c r="X20" s="91">
        <f>IROQ!L33</f>
        <v>0.36499999999999999</v>
      </c>
      <c r="Y20" s="91">
        <f>IROQ!M33</f>
        <v>0.02</v>
      </c>
      <c r="Z20" s="91">
        <f>IROQ!O33</f>
        <v>0.35499999999999998</v>
      </c>
      <c r="AA20" s="91">
        <f>IROQ!P33</f>
        <v>0.04</v>
      </c>
      <c r="AB20" s="154">
        <f t="shared" si="1"/>
        <v>-2.5000000000000001E-3</v>
      </c>
      <c r="AC20" s="154">
        <f t="shared" si="2"/>
        <v>0.01</v>
      </c>
      <c r="AD20" s="153">
        <f t="shared" si="3"/>
        <v>5.0000000000000001E-3</v>
      </c>
      <c r="AE20" s="153">
        <f t="shared" si="4"/>
        <v>0.01</v>
      </c>
    </row>
    <row r="21" spans="1:31" x14ac:dyDescent="0.2">
      <c r="A21">
        <v>0.86080764673329269</v>
      </c>
      <c r="B21" t="str">
        <f t="shared" si="0"/>
        <v>0.360.020.360.070.680.020.360.070.2375-0.00250.43750.0150.310.010.310.0150.2880.0080.28800.360.020.350.04-0.00250.010.0150.01</v>
      </c>
      <c r="C21" s="46">
        <v>37438</v>
      </c>
      <c r="D21" s="86">
        <f>ALGO_TENN!E34</f>
        <v>0.36</v>
      </c>
      <c r="E21" s="91">
        <f>ALGO_TENN!F34</f>
        <v>0.02</v>
      </c>
      <c r="F21" s="91">
        <f>ALGO_TENN!H34</f>
        <v>0.36</v>
      </c>
      <c r="G21" s="91">
        <f>ALGO_TENN!I34</f>
        <v>7.0000000000000007E-2</v>
      </c>
      <c r="H21" s="91">
        <f>ALGO_TENN!K34</f>
        <v>0.67999999999999994</v>
      </c>
      <c r="I21" s="91">
        <f>ALGO_TENN!L34</f>
        <v>0.02</v>
      </c>
      <c r="J21" s="91">
        <f>ALGO_TENN!N34</f>
        <v>0.36</v>
      </c>
      <c r="K21" s="91">
        <f>ALGO_TENN!O34</f>
        <v>7.0000000000000007E-2</v>
      </c>
      <c r="L21" s="91">
        <f>TETCO_TRANSCO!E34</f>
        <v>0.23749999999999999</v>
      </c>
      <c r="M21" s="91">
        <f>TETCO_TRANSCO!F34</f>
        <v>-2.5000000000000001E-3</v>
      </c>
      <c r="N21" s="91">
        <f>TETCO_TRANSCO!H34</f>
        <v>0.4375</v>
      </c>
      <c r="O21" s="91">
        <f>TETCO_TRANSCO!I34</f>
        <v>1.4999999999999999E-2</v>
      </c>
      <c r="P21" s="91">
        <f>TETCO_TRANSCO!K34</f>
        <v>0.31</v>
      </c>
      <c r="Q21" s="91">
        <f>TETCO_TRANSCO!L34</f>
        <v>0.01</v>
      </c>
      <c r="R21" s="91">
        <f>TETCO_TRANSCO!N34</f>
        <v>0.31</v>
      </c>
      <c r="S21" s="91">
        <f>TETCO_TRANSCO!O34</f>
        <v>1.4999999999999999E-2</v>
      </c>
      <c r="T21" s="91">
        <f>IROQ!E34</f>
        <v>0.28799999999999998</v>
      </c>
      <c r="U21" s="91">
        <f>IROQ!F34</f>
        <v>8.0000000000000002E-3</v>
      </c>
      <c r="V21" s="91">
        <f>IROQ!H34</f>
        <v>0.28799999999999998</v>
      </c>
      <c r="W21" s="91">
        <f>IROQ!I34</f>
        <v>0</v>
      </c>
      <c r="X21" s="91">
        <f>IROQ!L34</f>
        <v>0.36</v>
      </c>
      <c r="Y21" s="91">
        <f>IROQ!M34</f>
        <v>0.02</v>
      </c>
      <c r="Z21" s="91">
        <f>IROQ!O34</f>
        <v>0.35</v>
      </c>
      <c r="AA21" s="91">
        <f>IROQ!P34</f>
        <v>0.04</v>
      </c>
      <c r="AB21" s="154">
        <f t="shared" si="1"/>
        <v>-2.5000000000000001E-3</v>
      </c>
      <c r="AC21" s="154">
        <f t="shared" si="2"/>
        <v>0.01</v>
      </c>
      <c r="AD21" s="153">
        <f t="shared" si="3"/>
        <v>1.4999999999999999E-2</v>
      </c>
      <c r="AE21" s="153">
        <f t="shared" si="4"/>
        <v>0.01</v>
      </c>
    </row>
    <row r="22" spans="1:31" x14ac:dyDescent="0.2">
      <c r="A22">
        <v>0.85552440887068715</v>
      </c>
      <c r="B22" t="str">
        <f t="shared" si="0"/>
        <v>0.360.020.360.070.680.020.360.070.2375-0.00250.310.0150.3100.310.0150.2880.0080.28800.360.020.350.04-0.002500.0150</v>
      </c>
      <c r="C22" s="46">
        <v>37469</v>
      </c>
      <c r="D22" s="86">
        <f>ALGO_TENN!E35</f>
        <v>0.36</v>
      </c>
      <c r="E22" s="91">
        <f>ALGO_TENN!F35</f>
        <v>0.02</v>
      </c>
      <c r="F22" s="91">
        <f>ALGO_TENN!H35</f>
        <v>0.36</v>
      </c>
      <c r="G22" s="91">
        <f>ALGO_TENN!I35</f>
        <v>7.0000000000000007E-2</v>
      </c>
      <c r="H22" s="91">
        <f>ALGO_TENN!K35</f>
        <v>0.67999999999999994</v>
      </c>
      <c r="I22" s="91">
        <f>ALGO_TENN!L35</f>
        <v>0.02</v>
      </c>
      <c r="J22" s="91">
        <f>ALGO_TENN!N35</f>
        <v>0.36</v>
      </c>
      <c r="K22" s="91">
        <f>ALGO_TENN!O35</f>
        <v>7.0000000000000007E-2</v>
      </c>
      <c r="L22" s="91">
        <f>TETCO_TRANSCO!E35</f>
        <v>0.23749999999999999</v>
      </c>
      <c r="M22" s="91">
        <f>TETCO_TRANSCO!F35</f>
        <v>-2.5000000000000001E-3</v>
      </c>
      <c r="N22" s="91">
        <f>TETCO_TRANSCO!H35</f>
        <v>0.31</v>
      </c>
      <c r="O22" s="91">
        <f>TETCO_TRANSCO!I35</f>
        <v>1.4999999999999999E-2</v>
      </c>
      <c r="P22" s="91">
        <f>TETCO_TRANSCO!K35</f>
        <v>0.31</v>
      </c>
      <c r="Q22" s="91">
        <f>TETCO_TRANSCO!L35</f>
        <v>0</v>
      </c>
      <c r="R22" s="91">
        <f>TETCO_TRANSCO!N35</f>
        <v>0.31</v>
      </c>
      <c r="S22" s="91">
        <f>TETCO_TRANSCO!O35</f>
        <v>1.4999999999999999E-2</v>
      </c>
      <c r="T22" s="91">
        <f>IROQ!E35</f>
        <v>0.28799999999999998</v>
      </c>
      <c r="U22" s="91">
        <f>IROQ!F35</f>
        <v>8.0000000000000002E-3</v>
      </c>
      <c r="V22" s="91">
        <f>IROQ!H35</f>
        <v>0.28799999999999998</v>
      </c>
      <c r="W22" s="91">
        <f>IROQ!I35</f>
        <v>0</v>
      </c>
      <c r="X22" s="91">
        <f>IROQ!L35</f>
        <v>0.36</v>
      </c>
      <c r="Y22" s="91">
        <f>IROQ!M35</f>
        <v>0.02</v>
      </c>
      <c r="Z22" s="91">
        <f>IROQ!O35</f>
        <v>0.35</v>
      </c>
      <c r="AA22" s="91">
        <f>IROQ!P35</f>
        <v>0.04</v>
      </c>
      <c r="AB22" s="154">
        <f t="shared" si="1"/>
        <v>-2.5000000000000001E-3</v>
      </c>
      <c r="AC22" s="154">
        <f t="shared" si="2"/>
        <v>0</v>
      </c>
      <c r="AD22" s="153">
        <f t="shared" si="3"/>
        <v>1.4999999999999999E-2</v>
      </c>
      <c r="AE22" s="153">
        <f t="shared" si="4"/>
        <v>0</v>
      </c>
    </row>
    <row r="23" spans="1:31" x14ac:dyDescent="0.2">
      <c r="A23">
        <v>0.85027128209689751</v>
      </c>
      <c r="B23" t="str">
        <f t="shared" si="0"/>
        <v>0.350.020.350.050.670.020.350.050.2125-0.00250.22-0.0150.2200.220.0050.2880.0080.28800.350.020.340.04-0.002500.0050</v>
      </c>
      <c r="C23" s="46">
        <v>37500</v>
      </c>
      <c r="D23" s="86">
        <f>ALGO_TENN!E36</f>
        <v>0.35</v>
      </c>
      <c r="E23" s="91">
        <f>ALGO_TENN!F36</f>
        <v>0.02</v>
      </c>
      <c r="F23" s="91">
        <f>ALGO_TENN!H36</f>
        <v>0.35</v>
      </c>
      <c r="G23" s="91">
        <f>ALGO_TENN!I36</f>
        <v>0.05</v>
      </c>
      <c r="H23" s="91">
        <f>ALGO_TENN!K36</f>
        <v>0.66999999999999993</v>
      </c>
      <c r="I23" s="91">
        <f>ALGO_TENN!L36</f>
        <v>0.02</v>
      </c>
      <c r="J23" s="91">
        <f>ALGO_TENN!N36</f>
        <v>0.35</v>
      </c>
      <c r="K23" s="91">
        <f>ALGO_TENN!O36</f>
        <v>0.05</v>
      </c>
      <c r="L23" s="91">
        <f>TETCO_TRANSCO!E36</f>
        <v>0.21249999999999999</v>
      </c>
      <c r="M23" s="91">
        <f>TETCO_TRANSCO!F36</f>
        <v>-2.5000000000000001E-3</v>
      </c>
      <c r="N23" s="91">
        <f>TETCO_TRANSCO!H36</f>
        <v>0.22</v>
      </c>
      <c r="O23" s="91">
        <f>TETCO_TRANSCO!I36</f>
        <v>-1.4999999999999999E-2</v>
      </c>
      <c r="P23" s="91">
        <f>TETCO_TRANSCO!K36</f>
        <v>0.22</v>
      </c>
      <c r="Q23" s="91">
        <f>TETCO_TRANSCO!L36</f>
        <v>0</v>
      </c>
      <c r="R23" s="91">
        <f>TETCO_TRANSCO!N36</f>
        <v>0.22</v>
      </c>
      <c r="S23" s="91">
        <f>TETCO_TRANSCO!O36</f>
        <v>5.0000000000000001E-3</v>
      </c>
      <c r="T23" s="91">
        <f>IROQ!E36</f>
        <v>0.28799999999999998</v>
      </c>
      <c r="U23" s="91">
        <f>IROQ!F36</f>
        <v>8.0000000000000002E-3</v>
      </c>
      <c r="V23" s="91">
        <f>IROQ!H36</f>
        <v>0.28799999999999998</v>
      </c>
      <c r="W23" s="91">
        <f>IROQ!I36</f>
        <v>0</v>
      </c>
      <c r="X23" s="91">
        <f>IROQ!L36</f>
        <v>0.35</v>
      </c>
      <c r="Y23" s="91">
        <f>IROQ!M36</f>
        <v>0.02</v>
      </c>
      <c r="Z23" s="91">
        <f>IROQ!O36</f>
        <v>0.33999999999999997</v>
      </c>
      <c r="AA23" s="91">
        <f>IROQ!P36</f>
        <v>0.04</v>
      </c>
      <c r="AB23" s="154">
        <f t="shared" si="1"/>
        <v>-2.5000000000000001E-3</v>
      </c>
      <c r="AC23" s="154">
        <f t="shared" si="2"/>
        <v>0</v>
      </c>
      <c r="AD23" s="153">
        <f t="shared" si="3"/>
        <v>5.0000000000000001E-3</v>
      </c>
      <c r="AE23" s="153">
        <f t="shared" si="4"/>
        <v>0</v>
      </c>
    </row>
    <row r="24" spans="1:31" x14ac:dyDescent="0.2">
      <c r="A24">
        <v>0.84522379123460789</v>
      </c>
      <c r="B24" t="str">
        <f t="shared" si="0"/>
        <v>0.380.020.380.050.70.020.380.050.2725-0.0050.24-0.030.24-0.0050.2400.2880.0080.28800.380.020.370.04-0.005-0.0050-0.005</v>
      </c>
      <c r="C24" s="46">
        <v>37530</v>
      </c>
      <c r="D24" s="86">
        <f>ALGO_TENN!E37</f>
        <v>0.38</v>
      </c>
      <c r="E24" s="91">
        <f>ALGO_TENN!F37</f>
        <v>0.02</v>
      </c>
      <c r="F24" s="91">
        <f>ALGO_TENN!H37</f>
        <v>0.38</v>
      </c>
      <c r="G24" s="91">
        <f>ALGO_TENN!I37</f>
        <v>0.05</v>
      </c>
      <c r="H24" s="91">
        <f>ALGO_TENN!K37</f>
        <v>0.7</v>
      </c>
      <c r="I24" s="91">
        <f>ALGO_TENN!L37</f>
        <v>0.02</v>
      </c>
      <c r="J24" s="91">
        <f>ALGO_TENN!N37</f>
        <v>0.38</v>
      </c>
      <c r="K24" s="91">
        <f>ALGO_TENN!O37</f>
        <v>0.05</v>
      </c>
      <c r="L24" s="91">
        <f>TETCO_TRANSCO!E37</f>
        <v>0.27250000000000002</v>
      </c>
      <c r="M24" s="91">
        <f>TETCO_TRANSCO!F37</f>
        <v>-5.0000000000000001E-3</v>
      </c>
      <c r="N24" s="91">
        <f>TETCO_TRANSCO!H37</f>
        <v>0.24</v>
      </c>
      <c r="O24" s="91">
        <f>TETCO_TRANSCO!I37</f>
        <v>-0.03</v>
      </c>
      <c r="P24" s="91">
        <f>TETCO_TRANSCO!K37</f>
        <v>0.24</v>
      </c>
      <c r="Q24" s="91">
        <f>TETCO_TRANSCO!L37</f>
        <v>-5.0000000000000001E-3</v>
      </c>
      <c r="R24" s="91">
        <f>TETCO_TRANSCO!N37</f>
        <v>0.24</v>
      </c>
      <c r="S24" s="91">
        <f>TETCO_TRANSCO!O37</f>
        <v>0</v>
      </c>
      <c r="T24" s="91">
        <f>IROQ!E37</f>
        <v>0.28799999999999998</v>
      </c>
      <c r="U24" s="91">
        <f>IROQ!F37</f>
        <v>8.0000000000000002E-3</v>
      </c>
      <c r="V24" s="91">
        <f>IROQ!H37</f>
        <v>0.28799999999999998</v>
      </c>
      <c r="W24" s="91">
        <f>IROQ!I37</f>
        <v>0</v>
      </c>
      <c r="X24" s="91">
        <f>IROQ!L37</f>
        <v>0.38</v>
      </c>
      <c r="Y24" s="91">
        <f>IROQ!M37</f>
        <v>0.02</v>
      </c>
      <c r="Z24" s="91">
        <f>IROQ!O37</f>
        <v>0.37</v>
      </c>
      <c r="AA24" s="91">
        <f>IROQ!P37</f>
        <v>0.04</v>
      </c>
      <c r="AB24" s="154">
        <f t="shared" si="1"/>
        <v>-5.0000000000000001E-3</v>
      </c>
      <c r="AC24" s="154">
        <f t="shared" si="2"/>
        <v>-5.0000000000000001E-3</v>
      </c>
      <c r="AD24" s="153">
        <f t="shared" si="3"/>
        <v>0</v>
      </c>
      <c r="AE24" s="153">
        <f t="shared" si="4"/>
        <v>-5.0000000000000001E-3</v>
      </c>
    </row>
    <row r="25" spans="1:31" x14ac:dyDescent="0.2">
      <c r="A25">
        <v>0.84004916770182447</v>
      </c>
      <c r="B25" t="str">
        <f t="shared" si="0"/>
        <v>0.380.050.380.140.70.050.380.140.320.040.235-0.120.40.060.401.0880.008000.330.050.320.070.040.0600.06</v>
      </c>
      <c r="C25" s="46">
        <v>37561</v>
      </c>
      <c r="D25" s="83">
        <f>ALGO_TENN!E38</f>
        <v>0.38</v>
      </c>
      <c r="E25" s="91">
        <f>ALGO_TENN!F38</f>
        <v>0.05</v>
      </c>
      <c r="F25" s="91">
        <f>ALGO_TENN!H38</f>
        <v>0.38</v>
      </c>
      <c r="G25" s="91">
        <f>ALGO_TENN!I38</f>
        <v>0.14000000000000001</v>
      </c>
      <c r="H25" s="91">
        <f>ALGO_TENN!K38</f>
        <v>0.7</v>
      </c>
      <c r="I25" s="91">
        <f>ALGO_TENN!L38</f>
        <v>0.05</v>
      </c>
      <c r="J25" s="91">
        <f>ALGO_TENN!N38</f>
        <v>0.38</v>
      </c>
      <c r="K25" s="91">
        <f>ALGO_TENN!O38</f>
        <v>0.14000000000000001</v>
      </c>
      <c r="L25" s="91">
        <f>TETCO_TRANSCO!E38</f>
        <v>0.32</v>
      </c>
      <c r="M25" s="91">
        <f>TETCO_TRANSCO!F38</f>
        <v>0.04</v>
      </c>
      <c r="N25" s="91">
        <f>TETCO_TRANSCO!H38</f>
        <v>0.23499999999999999</v>
      </c>
      <c r="O25" s="91">
        <f>TETCO_TRANSCO!I38</f>
        <v>-0.12</v>
      </c>
      <c r="P25" s="91">
        <f>TETCO_TRANSCO!K38</f>
        <v>0.4</v>
      </c>
      <c r="Q25" s="91">
        <f>TETCO_TRANSCO!L38</f>
        <v>0.06</v>
      </c>
      <c r="R25" s="91">
        <f>TETCO_TRANSCO!N38</f>
        <v>0.4</v>
      </c>
      <c r="S25" s="91">
        <f>TETCO_TRANSCO!O38</f>
        <v>0</v>
      </c>
      <c r="T25" s="91">
        <f>IROQ!E38</f>
        <v>1.0880000000000001</v>
      </c>
      <c r="U25" s="91">
        <f>IROQ!F38</f>
        <v>8.0000000000000002E-3</v>
      </c>
      <c r="V25" s="91">
        <f>IROQ!H38</f>
        <v>0</v>
      </c>
      <c r="W25" s="91">
        <f>IROQ!I38</f>
        <v>0</v>
      </c>
      <c r="X25" s="91">
        <f>IROQ!L38</f>
        <v>0.33</v>
      </c>
      <c r="Y25" s="91">
        <f>IROQ!M38</f>
        <v>0.05</v>
      </c>
      <c r="Z25" s="91">
        <f>IROQ!O38</f>
        <v>0.32</v>
      </c>
      <c r="AA25" s="91">
        <f>IROQ!P38</f>
        <v>7.0000000000000007E-2</v>
      </c>
      <c r="AB25" s="154">
        <f t="shared" si="1"/>
        <v>0.04</v>
      </c>
      <c r="AC25" s="154">
        <f t="shared" si="2"/>
        <v>0.06</v>
      </c>
      <c r="AD25" s="153">
        <f t="shared" si="3"/>
        <v>0</v>
      </c>
      <c r="AE25" s="153">
        <f t="shared" si="4"/>
        <v>0.06</v>
      </c>
    </row>
    <row r="26" spans="1:31" x14ac:dyDescent="0.2">
      <c r="A26">
        <v>0.83507076418234449</v>
      </c>
      <c r="B26" t="str">
        <f t="shared" si="0"/>
        <v>0.90.050.90.291.220.050.90.290.6350.040.64-0.120.640.110.64-0.041.0880.01000.830.050.820.070.040.11-0.040.11</v>
      </c>
      <c r="C26" s="46">
        <v>37591</v>
      </c>
      <c r="D26" s="86">
        <f>ALGO_TENN!E39</f>
        <v>0.9</v>
      </c>
      <c r="E26" s="91">
        <f>ALGO_TENN!F39</f>
        <v>0.05</v>
      </c>
      <c r="F26" s="91">
        <f>ALGO_TENN!H39</f>
        <v>0.9</v>
      </c>
      <c r="G26" s="91">
        <f>ALGO_TENN!I39</f>
        <v>0.28999999999999998</v>
      </c>
      <c r="H26" s="91">
        <f>ALGO_TENN!K39</f>
        <v>1.22</v>
      </c>
      <c r="I26" s="91">
        <f>ALGO_TENN!L39</f>
        <v>0.05</v>
      </c>
      <c r="J26" s="91">
        <f>ALGO_TENN!N39</f>
        <v>0.9</v>
      </c>
      <c r="K26" s="91">
        <f>ALGO_TENN!O39</f>
        <v>0.28999999999999998</v>
      </c>
      <c r="L26" s="91">
        <f>TETCO_TRANSCO!E39</f>
        <v>0.63500000000000001</v>
      </c>
      <c r="M26" s="91">
        <f>TETCO_TRANSCO!F39</f>
        <v>0.04</v>
      </c>
      <c r="N26" s="91">
        <f>TETCO_TRANSCO!H39</f>
        <v>0.64</v>
      </c>
      <c r="O26" s="91">
        <f>TETCO_TRANSCO!I39</f>
        <v>-0.12</v>
      </c>
      <c r="P26" s="91">
        <f>TETCO_TRANSCO!K39</f>
        <v>0.64</v>
      </c>
      <c r="Q26" s="91">
        <f>TETCO_TRANSCO!L39</f>
        <v>0.11</v>
      </c>
      <c r="R26" s="91">
        <f>TETCO_TRANSCO!N39</f>
        <v>0.64</v>
      </c>
      <c r="S26" s="91">
        <f>TETCO_TRANSCO!O39</f>
        <v>-0.04</v>
      </c>
      <c r="T26" s="91">
        <f>IROQ!E39</f>
        <v>1.0880000000000001</v>
      </c>
      <c r="U26" s="91">
        <f>IROQ!F39</f>
        <v>0.01</v>
      </c>
      <c r="V26" s="91">
        <f>IROQ!H39</f>
        <v>0</v>
      </c>
      <c r="W26" s="91">
        <f>IROQ!I39</f>
        <v>0</v>
      </c>
      <c r="X26" s="91">
        <f>IROQ!L39</f>
        <v>0.83000000000000007</v>
      </c>
      <c r="Y26" s="91">
        <f>IROQ!M39</f>
        <v>0.05</v>
      </c>
      <c r="Z26" s="91">
        <f>IROQ!O39</f>
        <v>0.82000000000000006</v>
      </c>
      <c r="AA26" s="91">
        <f>IROQ!P39</f>
        <v>7.0000000000000007E-2</v>
      </c>
      <c r="AB26" s="154">
        <f t="shared" si="1"/>
        <v>0.04</v>
      </c>
      <c r="AC26" s="154">
        <f t="shared" si="2"/>
        <v>0.11</v>
      </c>
      <c r="AD26" s="153">
        <f t="shared" si="3"/>
        <v>-0.04</v>
      </c>
      <c r="AE26" s="153">
        <f t="shared" si="4"/>
        <v>0.11</v>
      </c>
    </row>
    <row r="27" spans="1:31" x14ac:dyDescent="0.2">
      <c r="A27">
        <v>0.82995033237430471</v>
      </c>
      <c r="B27" t="str">
        <f t="shared" si="0"/>
        <v>1.150.051.150.321.470.051.150.320.8750.041.52-0.11.520.291.52-0.051.0880.01001.070.051.060.070.040.29-0.050.29</v>
      </c>
      <c r="C27" s="46">
        <v>37622</v>
      </c>
      <c r="D27" s="86">
        <f>ALGO_TENN!E40</f>
        <v>1.1499999999999999</v>
      </c>
      <c r="E27" s="91">
        <f>ALGO_TENN!F40</f>
        <v>0.05</v>
      </c>
      <c r="F27" s="91">
        <f>ALGO_TENN!H40</f>
        <v>1.1499999999999999</v>
      </c>
      <c r="G27" s="91">
        <f>ALGO_TENN!I40</f>
        <v>0.32</v>
      </c>
      <c r="H27" s="91">
        <f>ALGO_TENN!K40</f>
        <v>1.47</v>
      </c>
      <c r="I27" s="91">
        <f>ALGO_TENN!L40</f>
        <v>0.05</v>
      </c>
      <c r="J27" s="91">
        <f>ALGO_TENN!N40</f>
        <v>1.1499999999999999</v>
      </c>
      <c r="K27" s="91">
        <f>ALGO_TENN!O40</f>
        <v>0.32</v>
      </c>
      <c r="L27" s="91">
        <f>TETCO_TRANSCO!E40</f>
        <v>0.875</v>
      </c>
      <c r="M27" s="91">
        <f>TETCO_TRANSCO!F40</f>
        <v>0.04</v>
      </c>
      <c r="N27" s="91">
        <f>TETCO_TRANSCO!H40</f>
        <v>1.52</v>
      </c>
      <c r="O27" s="91">
        <f>TETCO_TRANSCO!I40</f>
        <v>-0.1</v>
      </c>
      <c r="P27" s="91">
        <f>TETCO_TRANSCO!K40</f>
        <v>1.52</v>
      </c>
      <c r="Q27" s="91">
        <f>TETCO_TRANSCO!L40</f>
        <v>0.28999999999999998</v>
      </c>
      <c r="R27" s="91">
        <f>TETCO_TRANSCO!N40</f>
        <v>1.52</v>
      </c>
      <c r="S27" s="91">
        <f>TETCO_TRANSCO!O40</f>
        <v>-0.05</v>
      </c>
      <c r="T27" s="91">
        <f>IROQ!E40</f>
        <v>1.0880000000000001</v>
      </c>
      <c r="U27" s="91">
        <f>IROQ!F40</f>
        <v>0.01</v>
      </c>
      <c r="V27" s="91">
        <f>IROQ!H40</f>
        <v>0</v>
      </c>
      <c r="W27" s="91">
        <f>IROQ!I40</f>
        <v>0</v>
      </c>
      <c r="X27" s="91">
        <f>IROQ!L40</f>
        <v>1.0699999999999998</v>
      </c>
      <c r="Y27" s="91">
        <f>IROQ!M40</f>
        <v>0.05</v>
      </c>
      <c r="Z27" s="91">
        <f>IROQ!O40</f>
        <v>1.0599999999999998</v>
      </c>
      <c r="AA27" s="91">
        <f>IROQ!P40</f>
        <v>7.0000000000000007E-2</v>
      </c>
      <c r="AB27" s="154">
        <f t="shared" si="1"/>
        <v>0.04</v>
      </c>
      <c r="AC27" s="154">
        <f t="shared" si="2"/>
        <v>0.28999999999999998</v>
      </c>
      <c r="AD27" s="153">
        <f t="shared" si="3"/>
        <v>-0.05</v>
      </c>
      <c r="AE27" s="153">
        <f t="shared" si="4"/>
        <v>0.28999999999999998</v>
      </c>
    </row>
    <row r="28" spans="1:31" x14ac:dyDescent="0.2">
      <c r="A28">
        <v>0.8248522861596842</v>
      </c>
      <c r="B28" t="str">
        <f t="shared" si="0"/>
        <v>1.150.051.150.321.470.051.150.320.8550.041.52-0.131.520.291.52-0.051.0880.01001.070.051.060.070.040.29-0.050.29</v>
      </c>
      <c r="C28" s="46">
        <v>37653</v>
      </c>
      <c r="D28" s="86">
        <f>ALGO_TENN!E41</f>
        <v>1.1499999999999999</v>
      </c>
      <c r="E28" s="91">
        <f>ALGO_TENN!F41</f>
        <v>0.05</v>
      </c>
      <c r="F28" s="91">
        <f>ALGO_TENN!H41</f>
        <v>1.1499999999999999</v>
      </c>
      <c r="G28" s="91">
        <f>ALGO_TENN!I41</f>
        <v>0.32</v>
      </c>
      <c r="H28" s="91">
        <f>ALGO_TENN!K41</f>
        <v>1.47</v>
      </c>
      <c r="I28" s="91">
        <f>ALGO_TENN!L41</f>
        <v>0.05</v>
      </c>
      <c r="J28" s="91">
        <f>ALGO_TENN!N41</f>
        <v>1.1499999999999999</v>
      </c>
      <c r="K28" s="91">
        <f>ALGO_TENN!O41</f>
        <v>0.32</v>
      </c>
      <c r="L28" s="91">
        <f>TETCO_TRANSCO!E41</f>
        <v>0.85499999999999998</v>
      </c>
      <c r="M28" s="91">
        <f>TETCO_TRANSCO!F41</f>
        <v>0.04</v>
      </c>
      <c r="N28" s="91">
        <f>TETCO_TRANSCO!H41</f>
        <v>1.52</v>
      </c>
      <c r="O28" s="91">
        <f>TETCO_TRANSCO!I41</f>
        <v>-0.13</v>
      </c>
      <c r="P28" s="91">
        <f>TETCO_TRANSCO!K41</f>
        <v>1.52</v>
      </c>
      <c r="Q28" s="91">
        <f>TETCO_TRANSCO!L41</f>
        <v>0.28999999999999998</v>
      </c>
      <c r="R28" s="91">
        <f>TETCO_TRANSCO!N41</f>
        <v>1.52</v>
      </c>
      <c r="S28" s="91">
        <f>TETCO_TRANSCO!O41</f>
        <v>-0.05</v>
      </c>
      <c r="T28" s="91">
        <f>IROQ!E41</f>
        <v>1.0880000000000001</v>
      </c>
      <c r="U28" s="91">
        <f>IROQ!F41</f>
        <v>0.01</v>
      </c>
      <c r="V28" s="91">
        <f>IROQ!H41</f>
        <v>0</v>
      </c>
      <c r="W28" s="91">
        <f>IROQ!I41</f>
        <v>0</v>
      </c>
      <c r="X28" s="91">
        <f>IROQ!L41</f>
        <v>1.0699999999999998</v>
      </c>
      <c r="Y28" s="91">
        <f>IROQ!M41</f>
        <v>0.05</v>
      </c>
      <c r="Z28" s="91">
        <f>IROQ!O41</f>
        <v>1.0599999999999998</v>
      </c>
      <c r="AA28" s="91">
        <f>IROQ!P41</f>
        <v>7.0000000000000007E-2</v>
      </c>
      <c r="AB28" s="154">
        <f t="shared" si="1"/>
        <v>0.04</v>
      </c>
      <c r="AC28" s="154">
        <f t="shared" si="2"/>
        <v>0.28999999999999998</v>
      </c>
      <c r="AD28" s="153">
        <f t="shared" si="3"/>
        <v>-0.05</v>
      </c>
      <c r="AE28" s="153">
        <f t="shared" si="4"/>
        <v>0.28999999999999998</v>
      </c>
    </row>
    <row r="29" spans="1:31" x14ac:dyDescent="0.2">
      <c r="A29">
        <v>0.82027298573189433</v>
      </c>
      <c r="B29" t="str">
        <f t="shared" si="0"/>
        <v>0.650.050.650.150.970.050.650.150.390.040.42-0.120.420.0750.4201.0880.01000.60.050.590.070.040.07500.075</v>
      </c>
      <c r="C29" s="46">
        <v>37681</v>
      </c>
      <c r="D29" s="86">
        <f>ALGO_TENN!E42</f>
        <v>0.65</v>
      </c>
      <c r="E29" s="91">
        <f>ALGO_TENN!F42</f>
        <v>0.05</v>
      </c>
      <c r="F29" s="91">
        <f>ALGO_TENN!H42</f>
        <v>0.65</v>
      </c>
      <c r="G29" s="91">
        <f>ALGO_TENN!I42</f>
        <v>0.15000000000000002</v>
      </c>
      <c r="H29" s="91">
        <f>ALGO_TENN!K42</f>
        <v>0.97</v>
      </c>
      <c r="I29" s="91">
        <f>ALGO_TENN!L42</f>
        <v>0.05</v>
      </c>
      <c r="J29" s="91">
        <f>ALGO_TENN!N42</f>
        <v>0.65</v>
      </c>
      <c r="K29" s="91">
        <f>ALGO_TENN!O42</f>
        <v>0.15000000000000002</v>
      </c>
      <c r="L29" s="91">
        <f>TETCO_TRANSCO!E42</f>
        <v>0.39</v>
      </c>
      <c r="M29" s="91">
        <f>TETCO_TRANSCO!F42</f>
        <v>0.04</v>
      </c>
      <c r="N29" s="91">
        <f>TETCO_TRANSCO!H42</f>
        <v>0.42</v>
      </c>
      <c r="O29" s="91">
        <f>TETCO_TRANSCO!I42</f>
        <v>-0.12</v>
      </c>
      <c r="P29" s="91">
        <f>TETCO_TRANSCO!K42</f>
        <v>0.42</v>
      </c>
      <c r="Q29" s="91">
        <f>TETCO_TRANSCO!L42</f>
        <v>7.4999999999999997E-2</v>
      </c>
      <c r="R29" s="91">
        <f>TETCO_TRANSCO!N42</f>
        <v>0.42</v>
      </c>
      <c r="S29" s="91">
        <f>TETCO_TRANSCO!O42</f>
        <v>0</v>
      </c>
      <c r="T29" s="91">
        <f>IROQ!E42</f>
        <v>1.0880000000000001</v>
      </c>
      <c r="U29" s="91">
        <f>IROQ!F42</f>
        <v>0.01</v>
      </c>
      <c r="V29" s="91">
        <f>IROQ!H42</f>
        <v>0</v>
      </c>
      <c r="W29" s="91">
        <f>IROQ!I42</f>
        <v>0</v>
      </c>
      <c r="X29" s="91">
        <f>IROQ!L42</f>
        <v>0.6</v>
      </c>
      <c r="Y29" s="91">
        <f>IROQ!M42</f>
        <v>0.05</v>
      </c>
      <c r="Z29" s="91">
        <f>IROQ!O42</f>
        <v>0.59</v>
      </c>
      <c r="AA29" s="91">
        <f>IROQ!P42</f>
        <v>7.0000000000000007E-2</v>
      </c>
      <c r="AB29" s="154">
        <f t="shared" si="1"/>
        <v>0.04</v>
      </c>
      <c r="AC29" s="154">
        <f t="shared" si="2"/>
        <v>7.4999999999999997E-2</v>
      </c>
      <c r="AD29" s="153">
        <f t="shared" si="3"/>
        <v>0</v>
      </c>
      <c r="AE29" s="153">
        <f t="shared" si="4"/>
        <v>7.4999999999999997E-2</v>
      </c>
    </row>
    <row r="30" spans="1:31" x14ac:dyDescent="0.2">
      <c r="A30">
        <v>0.8152510473354122</v>
      </c>
      <c r="B30" t="str">
        <f t="shared" si="0"/>
        <v>0.4350.020.4350.050.7550.020.4350.050.27250.00250.305-0.0650.3050.0250.305-0.0250.290.01000.4350.020.4250.040.00250.025-0.0250.025</v>
      </c>
      <c r="C30" s="46">
        <v>37712</v>
      </c>
      <c r="D30" s="83">
        <f>ALGO_TENN!E43</f>
        <v>0.435</v>
      </c>
      <c r="E30" s="91">
        <f>ALGO_TENN!F43</f>
        <v>0.02</v>
      </c>
      <c r="F30" s="91">
        <f>ALGO_TENN!H43</f>
        <v>0.435</v>
      </c>
      <c r="G30" s="91">
        <f>ALGO_TENN!I43</f>
        <v>0.05</v>
      </c>
      <c r="H30" s="91">
        <f>ALGO_TENN!K43</f>
        <v>0.755</v>
      </c>
      <c r="I30" s="91">
        <f>ALGO_TENN!L43</f>
        <v>0.02</v>
      </c>
      <c r="J30" s="91">
        <f>ALGO_TENN!N43</f>
        <v>0.435</v>
      </c>
      <c r="K30" s="91">
        <f>ALGO_TENN!O43</f>
        <v>0.05</v>
      </c>
      <c r="L30" s="91">
        <f>TETCO_TRANSCO!E43</f>
        <v>0.27250000000000002</v>
      </c>
      <c r="M30" s="91">
        <f>TETCO_TRANSCO!F43</f>
        <v>2.5000000000000001E-3</v>
      </c>
      <c r="N30" s="91">
        <f>TETCO_TRANSCO!H43</f>
        <v>0.30500000000000005</v>
      </c>
      <c r="O30" s="91">
        <f>TETCO_TRANSCO!I43</f>
        <v>-6.5000000000000002E-2</v>
      </c>
      <c r="P30" s="91">
        <f>TETCO_TRANSCO!K43</f>
        <v>0.30500000000000005</v>
      </c>
      <c r="Q30" s="91">
        <f>TETCO_TRANSCO!L43</f>
        <v>2.5000000000000001E-2</v>
      </c>
      <c r="R30" s="91">
        <f>TETCO_TRANSCO!N43</f>
        <v>0.30500000000000005</v>
      </c>
      <c r="S30" s="91">
        <f>TETCO_TRANSCO!O43</f>
        <v>-2.5000000000000001E-2</v>
      </c>
      <c r="T30" s="91">
        <f>IROQ!E43</f>
        <v>0.28999999999999998</v>
      </c>
      <c r="U30" s="91">
        <f>IROQ!F43</f>
        <v>0.01</v>
      </c>
      <c r="V30" s="91">
        <f>IROQ!H43</f>
        <v>0</v>
      </c>
      <c r="W30" s="91">
        <f>IROQ!I43</f>
        <v>0</v>
      </c>
      <c r="X30" s="91">
        <f>IROQ!L43</f>
        <v>0.435</v>
      </c>
      <c r="Y30" s="91">
        <f>IROQ!M43</f>
        <v>0.02</v>
      </c>
      <c r="Z30" s="91">
        <f>IROQ!O43</f>
        <v>0.42499999999999999</v>
      </c>
      <c r="AA30" s="91">
        <f>IROQ!P43</f>
        <v>0.04</v>
      </c>
      <c r="AB30" s="154">
        <f t="shared" si="1"/>
        <v>2.5000000000000001E-3</v>
      </c>
      <c r="AC30" s="154">
        <f t="shared" si="2"/>
        <v>2.5000000000000001E-2</v>
      </c>
      <c r="AD30" s="153">
        <f t="shared" si="3"/>
        <v>-2.5000000000000001E-2</v>
      </c>
      <c r="AE30" s="153">
        <f t="shared" si="4"/>
        <v>2.5000000000000001E-2</v>
      </c>
    </row>
    <row r="31" spans="1:31" x14ac:dyDescent="0.2">
      <c r="A31">
        <v>0.8104470013797469</v>
      </c>
      <c r="B31" t="str">
        <f t="shared" si="0"/>
        <v>0.3850.020.3850.050.7050.020.3850.050.25250.00250.28-0.050.280.0250.28-0.020.290.01000.3850.020.3750.040.00250.025-0.020.025</v>
      </c>
      <c r="C31" s="46">
        <v>37742</v>
      </c>
      <c r="D31" s="86">
        <f>ALGO_TENN!E44</f>
        <v>0.38500000000000001</v>
      </c>
      <c r="E31" s="91">
        <f>ALGO_TENN!F44</f>
        <v>0.02</v>
      </c>
      <c r="F31" s="91">
        <f>ALGO_TENN!H44</f>
        <v>0.38500000000000001</v>
      </c>
      <c r="G31" s="91">
        <f>ALGO_TENN!I44</f>
        <v>0.05</v>
      </c>
      <c r="H31" s="91">
        <f>ALGO_TENN!K44</f>
        <v>0.70500000000000007</v>
      </c>
      <c r="I31" s="91">
        <f>ALGO_TENN!L44</f>
        <v>0.02</v>
      </c>
      <c r="J31" s="91">
        <f>ALGO_TENN!N44</f>
        <v>0.38500000000000001</v>
      </c>
      <c r="K31" s="91">
        <f>ALGO_TENN!O44</f>
        <v>0.05</v>
      </c>
      <c r="L31" s="91">
        <f>TETCO_TRANSCO!E44</f>
        <v>0.2525</v>
      </c>
      <c r="M31" s="91">
        <f>TETCO_TRANSCO!F44</f>
        <v>2.5000000000000001E-3</v>
      </c>
      <c r="N31" s="91">
        <f>TETCO_TRANSCO!H44</f>
        <v>0.28000000000000003</v>
      </c>
      <c r="O31" s="91">
        <f>TETCO_TRANSCO!I44</f>
        <v>-0.05</v>
      </c>
      <c r="P31" s="91">
        <f>TETCO_TRANSCO!K44</f>
        <v>0.28000000000000003</v>
      </c>
      <c r="Q31" s="91">
        <f>TETCO_TRANSCO!L44</f>
        <v>2.5000000000000001E-2</v>
      </c>
      <c r="R31" s="91">
        <f>TETCO_TRANSCO!N44</f>
        <v>0.28000000000000003</v>
      </c>
      <c r="S31" s="91">
        <f>TETCO_TRANSCO!O44</f>
        <v>-0.02</v>
      </c>
      <c r="T31" s="91">
        <f>IROQ!E44</f>
        <v>0.28999999999999998</v>
      </c>
      <c r="U31" s="91">
        <f>IROQ!F44</f>
        <v>0.01</v>
      </c>
      <c r="V31" s="91">
        <f>IROQ!H44</f>
        <v>0</v>
      </c>
      <c r="W31" s="91">
        <f>IROQ!I44</f>
        <v>0</v>
      </c>
      <c r="X31" s="91">
        <f>IROQ!L44</f>
        <v>0.38500000000000001</v>
      </c>
      <c r="Y31" s="91">
        <f>IROQ!M44</f>
        <v>0.02</v>
      </c>
      <c r="Z31" s="91">
        <f>IROQ!O44</f>
        <v>0.375</v>
      </c>
      <c r="AA31" s="91">
        <f>IROQ!P44</f>
        <v>0.04</v>
      </c>
      <c r="AB31" s="154">
        <f t="shared" si="1"/>
        <v>2.5000000000000001E-3</v>
      </c>
      <c r="AC31" s="154">
        <f t="shared" si="2"/>
        <v>2.5000000000000001E-2</v>
      </c>
      <c r="AD31" s="153">
        <f t="shared" si="3"/>
        <v>-0.02</v>
      </c>
      <c r="AE31" s="153">
        <f t="shared" si="4"/>
        <v>2.5000000000000001E-2</v>
      </c>
    </row>
    <row r="32" spans="1:31" x14ac:dyDescent="0.2">
      <c r="A32">
        <v>0.80551360329393817</v>
      </c>
      <c r="B32" t="str">
        <f t="shared" si="0"/>
        <v>0.3850.020.3850.060.7050.020.3850.060.2625-0.00250.265-0.030.2650.0250.265-0.010.290.01000.3850.020.3750.04-0.00250.025-0.010.025</v>
      </c>
      <c r="C32" s="46">
        <v>37773</v>
      </c>
      <c r="D32" s="86">
        <f>ALGO_TENN!E45</f>
        <v>0.38500000000000001</v>
      </c>
      <c r="E32" s="91">
        <f>ALGO_TENN!F45</f>
        <v>0.02</v>
      </c>
      <c r="F32" s="91">
        <f>ALGO_TENN!H45</f>
        <v>0.38500000000000001</v>
      </c>
      <c r="G32" s="91">
        <f>ALGO_TENN!I45</f>
        <v>0.06</v>
      </c>
      <c r="H32" s="91">
        <f>ALGO_TENN!K45</f>
        <v>0.70500000000000007</v>
      </c>
      <c r="I32" s="91">
        <f>ALGO_TENN!L45</f>
        <v>0.02</v>
      </c>
      <c r="J32" s="91">
        <f>ALGO_TENN!N45</f>
        <v>0.38500000000000001</v>
      </c>
      <c r="K32" s="91">
        <f>ALGO_TENN!O45</f>
        <v>0.06</v>
      </c>
      <c r="L32" s="91">
        <f>TETCO_TRANSCO!E45</f>
        <v>0.26250000000000001</v>
      </c>
      <c r="M32" s="91">
        <f>TETCO_TRANSCO!F45</f>
        <v>-2.5000000000000001E-3</v>
      </c>
      <c r="N32" s="91">
        <f>TETCO_TRANSCO!H45</f>
        <v>0.26500000000000001</v>
      </c>
      <c r="O32" s="91">
        <f>TETCO_TRANSCO!I45</f>
        <v>-0.03</v>
      </c>
      <c r="P32" s="91">
        <f>TETCO_TRANSCO!K45</f>
        <v>0.26500000000000001</v>
      </c>
      <c r="Q32" s="91">
        <f>TETCO_TRANSCO!L45</f>
        <v>2.5000000000000001E-2</v>
      </c>
      <c r="R32" s="91">
        <f>TETCO_TRANSCO!N45</f>
        <v>0.26500000000000001</v>
      </c>
      <c r="S32" s="91">
        <f>TETCO_TRANSCO!O45</f>
        <v>-0.01</v>
      </c>
      <c r="T32" s="91">
        <f>IROQ!E45</f>
        <v>0.28999999999999998</v>
      </c>
      <c r="U32" s="91">
        <f>IROQ!F45</f>
        <v>0.01</v>
      </c>
      <c r="V32" s="91">
        <f>IROQ!H45</f>
        <v>0</v>
      </c>
      <c r="W32" s="91">
        <f>IROQ!I45</f>
        <v>0</v>
      </c>
      <c r="X32" s="91">
        <f>IROQ!L45</f>
        <v>0.38500000000000001</v>
      </c>
      <c r="Y32" s="91">
        <f>IROQ!M45</f>
        <v>0.02</v>
      </c>
      <c r="Z32" s="91">
        <f>IROQ!O45</f>
        <v>0.375</v>
      </c>
      <c r="AA32" s="91">
        <f>IROQ!P45</f>
        <v>0.04</v>
      </c>
      <c r="AB32" s="154">
        <f t="shared" si="1"/>
        <v>-2.5000000000000001E-3</v>
      </c>
      <c r="AC32" s="154">
        <f t="shared" si="2"/>
        <v>2.5000000000000001E-2</v>
      </c>
      <c r="AD32" s="153">
        <f t="shared" si="3"/>
        <v>-0.01</v>
      </c>
      <c r="AE32" s="153">
        <f t="shared" si="4"/>
        <v>2.5000000000000001E-2</v>
      </c>
    </row>
    <row r="33" spans="1:31" x14ac:dyDescent="0.2">
      <c r="A33">
        <v>0.80076595522473693</v>
      </c>
      <c r="B33" t="str">
        <f t="shared" si="0"/>
        <v>0.39750.020.39750.070.71750.020.39750.070.2775-0.00250.33500.3350.0250.33500.290.01000.39750.020.38750.04-0.00250.02500.025</v>
      </c>
      <c r="C33" s="46">
        <v>37803</v>
      </c>
      <c r="D33" s="86">
        <f>ALGO_TENN!E46</f>
        <v>0.39750000000000002</v>
      </c>
      <c r="E33" s="91">
        <f>ALGO_TENN!F46</f>
        <v>0.02</v>
      </c>
      <c r="F33" s="91">
        <f>ALGO_TENN!H46</f>
        <v>0.39750000000000002</v>
      </c>
      <c r="G33" s="91">
        <f>ALGO_TENN!I46</f>
        <v>7.0000000000000007E-2</v>
      </c>
      <c r="H33" s="91">
        <f>ALGO_TENN!K46</f>
        <v>0.71750000000000003</v>
      </c>
      <c r="I33" s="91">
        <f>ALGO_TENN!L46</f>
        <v>0.02</v>
      </c>
      <c r="J33" s="91">
        <f>ALGO_TENN!N46</f>
        <v>0.39750000000000002</v>
      </c>
      <c r="K33" s="91">
        <f>ALGO_TENN!O46</f>
        <v>7.0000000000000007E-2</v>
      </c>
      <c r="L33" s="91">
        <f>TETCO_TRANSCO!E46</f>
        <v>0.27749999999999997</v>
      </c>
      <c r="M33" s="91">
        <f>TETCO_TRANSCO!F46</f>
        <v>-2.5000000000000001E-3</v>
      </c>
      <c r="N33" s="91">
        <f>TETCO_TRANSCO!H46</f>
        <v>0.33500000000000002</v>
      </c>
      <c r="O33" s="91">
        <f>TETCO_TRANSCO!I46</f>
        <v>0</v>
      </c>
      <c r="P33" s="91">
        <f>TETCO_TRANSCO!K46</f>
        <v>0.33500000000000002</v>
      </c>
      <c r="Q33" s="91">
        <f>TETCO_TRANSCO!L46</f>
        <v>2.5000000000000001E-2</v>
      </c>
      <c r="R33" s="91">
        <f>TETCO_TRANSCO!N46</f>
        <v>0.33500000000000002</v>
      </c>
      <c r="S33" s="91">
        <f>TETCO_TRANSCO!O46</f>
        <v>0</v>
      </c>
      <c r="T33" s="91">
        <f>IROQ!E46</f>
        <v>0.28999999999999998</v>
      </c>
      <c r="U33" s="91">
        <f>IROQ!F46</f>
        <v>0.01</v>
      </c>
      <c r="V33" s="91">
        <f>IROQ!H46</f>
        <v>0</v>
      </c>
      <c r="W33" s="91">
        <f>IROQ!I46</f>
        <v>0</v>
      </c>
      <c r="X33" s="91">
        <f>IROQ!L46</f>
        <v>0.39750000000000002</v>
      </c>
      <c r="Y33" s="91">
        <f>IROQ!M46</f>
        <v>0.02</v>
      </c>
      <c r="Z33" s="91">
        <f>IROQ!O46</f>
        <v>0.38750000000000001</v>
      </c>
      <c r="AA33" s="91">
        <f>IROQ!P46</f>
        <v>0.04</v>
      </c>
      <c r="AB33" s="154">
        <f t="shared" si="1"/>
        <v>-2.5000000000000001E-3</v>
      </c>
      <c r="AC33" s="154">
        <f t="shared" si="2"/>
        <v>2.5000000000000001E-2</v>
      </c>
      <c r="AD33" s="153">
        <f t="shared" si="3"/>
        <v>0</v>
      </c>
      <c r="AE33" s="153">
        <f t="shared" si="4"/>
        <v>2.5000000000000001E-2</v>
      </c>
    </row>
    <row r="34" spans="1:31" x14ac:dyDescent="0.2">
      <c r="A34">
        <v>0.79588591693033928</v>
      </c>
      <c r="B34" t="str">
        <f t="shared" si="0"/>
        <v>0.40.020.40.070.720.020.40.070.2775-0.00250.33500.3350.0150.33500.290.01000.40.020.390.04-0.00250.01500.015</v>
      </c>
      <c r="C34" s="46">
        <v>37834</v>
      </c>
      <c r="D34" s="86">
        <f>ALGO_TENN!E47</f>
        <v>0.4</v>
      </c>
      <c r="E34" s="91">
        <f>ALGO_TENN!F47</f>
        <v>0.02</v>
      </c>
      <c r="F34" s="91">
        <f>ALGO_TENN!H47</f>
        <v>0.4</v>
      </c>
      <c r="G34" s="91">
        <f>ALGO_TENN!I47</f>
        <v>7.0000000000000007E-2</v>
      </c>
      <c r="H34" s="91">
        <f>ALGO_TENN!K47</f>
        <v>0.72</v>
      </c>
      <c r="I34" s="91">
        <f>ALGO_TENN!L47</f>
        <v>0.02</v>
      </c>
      <c r="J34" s="91">
        <f>ALGO_TENN!N47</f>
        <v>0.4</v>
      </c>
      <c r="K34" s="91">
        <f>ALGO_TENN!O47</f>
        <v>7.0000000000000007E-2</v>
      </c>
      <c r="L34" s="91">
        <f>TETCO_TRANSCO!E47</f>
        <v>0.27749999999999997</v>
      </c>
      <c r="M34" s="91">
        <f>TETCO_TRANSCO!F47</f>
        <v>-2.5000000000000001E-3</v>
      </c>
      <c r="N34" s="91">
        <f>TETCO_TRANSCO!H47</f>
        <v>0.33500000000000002</v>
      </c>
      <c r="O34" s="91">
        <f>TETCO_TRANSCO!I47</f>
        <v>0</v>
      </c>
      <c r="P34" s="91">
        <f>TETCO_TRANSCO!K47</f>
        <v>0.33500000000000002</v>
      </c>
      <c r="Q34" s="91">
        <f>TETCO_TRANSCO!L47</f>
        <v>1.4999999999999999E-2</v>
      </c>
      <c r="R34" s="91">
        <f>TETCO_TRANSCO!N47</f>
        <v>0.33500000000000002</v>
      </c>
      <c r="S34" s="91">
        <f>TETCO_TRANSCO!O47</f>
        <v>0</v>
      </c>
      <c r="T34" s="91">
        <f>IROQ!E47</f>
        <v>0.28999999999999998</v>
      </c>
      <c r="U34" s="91">
        <f>IROQ!F47</f>
        <v>0.01</v>
      </c>
      <c r="V34" s="91">
        <f>IROQ!H47</f>
        <v>0</v>
      </c>
      <c r="W34" s="91">
        <f>IROQ!I47</f>
        <v>0</v>
      </c>
      <c r="X34" s="91">
        <f>IROQ!L47</f>
        <v>0.4</v>
      </c>
      <c r="Y34" s="91">
        <f>IROQ!M47</f>
        <v>0.02</v>
      </c>
      <c r="Z34" s="91">
        <f>IROQ!O47</f>
        <v>0.39</v>
      </c>
      <c r="AA34" s="91">
        <f>IROQ!P47</f>
        <v>0.04</v>
      </c>
      <c r="AB34" s="154">
        <f t="shared" si="1"/>
        <v>-2.5000000000000001E-3</v>
      </c>
      <c r="AC34" s="154">
        <f t="shared" si="2"/>
        <v>1.4999999999999999E-2</v>
      </c>
      <c r="AD34" s="153">
        <f t="shared" si="3"/>
        <v>0</v>
      </c>
      <c r="AE34" s="153">
        <f t="shared" si="4"/>
        <v>1.4999999999999999E-2</v>
      </c>
    </row>
    <row r="35" spans="1:31" x14ac:dyDescent="0.2">
      <c r="A35">
        <v>0.7910362582616276</v>
      </c>
      <c r="B35" t="str">
        <f t="shared" si="0"/>
        <v>0.39750.020.39750.050.71750.020.39750.050.2525-0.00250.245-0.040.2450.0150.245-0.020.290.01000.39750.020.38750.04-0.00250.015-0.020.015</v>
      </c>
      <c r="C35" s="46">
        <v>37865</v>
      </c>
      <c r="D35" s="86">
        <f>ALGO_TENN!E48</f>
        <v>0.39750000000000002</v>
      </c>
      <c r="E35" s="91">
        <f>ALGO_TENN!F48</f>
        <v>0.02</v>
      </c>
      <c r="F35" s="91">
        <f>ALGO_TENN!H48</f>
        <v>0.39750000000000002</v>
      </c>
      <c r="G35" s="91">
        <f>ALGO_TENN!I48</f>
        <v>0.05</v>
      </c>
      <c r="H35" s="91">
        <f>ALGO_TENN!K48</f>
        <v>0.71750000000000003</v>
      </c>
      <c r="I35" s="91">
        <f>ALGO_TENN!L48</f>
        <v>0.02</v>
      </c>
      <c r="J35" s="91">
        <f>ALGO_TENN!N48</f>
        <v>0.39750000000000002</v>
      </c>
      <c r="K35" s="91">
        <f>ALGO_TENN!O48</f>
        <v>0.05</v>
      </c>
      <c r="L35" s="91">
        <f>TETCO_TRANSCO!E48</f>
        <v>0.2525</v>
      </c>
      <c r="M35" s="91">
        <f>TETCO_TRANSCO!F48</f>
        <v>-2.5000000000000001E-3</v>
      </c>
      <c r="N35" s="91">
        <f>TETCO_TRANSCO!H48</f>
        <v>0.245</v>
      </c>
      <c r="O35" s="91">
        <f>TETCO_TRANSCO!I48</f>
        <v>-0.04</v>
      </c>
      <c r="P35" s="91">
        <f>TETCO_TRANSCO!K48</f>
        <v>0.245</v>
      </c>
      <c r="Q35" s="91">
        <f>TETCO_TRANSCO!L48</f>
        <v>1.4999999999999999E-2</v>
      </c>
      <c r="R35" s="91">
        <f>TETCO_TRANSCO!N48</f>
        <v>0.245</v>
      </c>
      <c r="S35" s="91">
        <f>TETCO_TRANSCO!O48</f>
        <v>-0.02</v>
      </c>
      <c r="T35" s="91">
        <f>IROQ!E48</f>
        <v>0.28999999999999998</v>
      </c>
      <c r="U35" s="91">
        <f>IROQ!F48</f>
        <v>0.01</v>
      </c>
      <c r="V35" s="91">
        <f>IROQ!H48</f>
        <v>0</v>
      </c>
      <c r="W35" s="91">
        <f>IROQ!I48</f>
        <v>0</v>
      </c>
      <c r="X35" s="91">
        <f>IROQ!L48</f>
        <v>0.39750000000000002</v>
      </c>
      <c r="Y35" s="91">
        <f>IROQ!M48</f>
        <v>0.02</v>
      </c>
      <c r="Z35" s="91">
        <f>IROQ!O48</f>
        <v>0.38750000000000001</v>
      </c>
      <c r="AA35" s="91">
        <f>IROQ!P48</f>
        <v>0.04</v>
      </c>
      <c r="AB35" s="154">
        <f t="shared" si="1"/>
        <v>-2.5000000000000001E-3</v>
      </c>
      <c r="AC35" s="154">
        <f t="shared" si="2"/>
        <v>1.4999999999999999E-2</v>
      </c>
      <c r="AD35" s="153">
        <f t="shared" si="3"/>
        <v>-0.02</v>
      </c>
      <c r="AE35" s="153">
        <f t="shared" si="4"/>
        <v>1.4999999999999999E-2</v>
      </c>
    </row>
    <row r="36" spans="1:31" x14ac:dyDescent="0.2">
      <c r="A36">
        <v>0.78637138488398461</v>
      </c>
      <c r="B36" t="str">
        <f t="shared" si="0"/>
        <v>0.40.020.40.050.720.020.40.050.3125-0.0050.265-0.060.2650.010.265-0.030.290.01000.40.020.390.04-0.0050.01-0.030.01</v>
      </c>
      <c r="C36" s="46">
        <v>37895</v>
      </c>
      <c r="D36" s="86">
        <f>ALGO_TENN!E49</f>
        <v>0.4</v>
      </c>
      <c r="E36" s="91">
        <f>ALGO_TENN!F49</f>
        <v>0.02</v>
      </c>
      <c r="F36" s="91">
        <f>ALGO_TENN!H49</f>
        <v>0.4</v>
      </c>
      <c r="G36" s="91">
        <f>ALGO_TENN!I49</f>
        <v>0.05</v>
      </c>
      <c r="H36" s="91">
        <f>ALGO_TENN!K49</f>
        <v>0.72</v>
      </c>
      <c r="I36" s="91">
        <f>ALGO_TENN!L49</f>
        <v>0.02</v>
      </c>
      <c r="J36" s="91">
        <f>ALGO_TENN!N49</f>
        <v>0.4</v>
      </c>
      <c r="K36" s="91">
        <f>ALGO_TENN!O49</f>
        <v>0.05</v>
      </c>
      <c r="L36" s="91">
        <f>TETCO_TRANSCO!E49</f>
        <v>0.3125</v>
      </c>
      <c r="M36" s="91">
        <f>TETCO_TRANSCO!F49</f>
        <v>-5.0000000000000001E-3</v>
      </c>
      <c r="N36" s="91">
        <f>TETCO_TRANSCO!H49</f>
        <v>0.26500000000000001</v>
      </c>
      <c r="O36" s="91">
        <f>TETCO_TRANSCO!I49</f>
        <v>-0.06</v>
      </c>
      <c r="P36" s="91">
        <f>TETCO_TRANSCO!K49</f>
        <v>0.26500000000000001</v>
      </c>
      <c r="Q36" s="91">
        <f>TETCO_TRANSCO!L49</f>
        <v>9.9999999999999985E-3</v>
      </c>
      <c r="R36" s="91">
        <f>TETCO_TRANSCO!N49</f>
        <v>0.26500000000000001</v>
      </c>
      <c r="S36" s="91">
        <f>TETCO_TRANSCO!O49</f>
        <v>-0.03</v>
      </c>
      <c r="T36" s="91">
        <f>IROQ!E49</f>
        <v>0.28999999999999998</v>
      </c>
      <c r="U36" s="91">
        <f>IROQ!F49</f>
        <v>0.01</v>
      </c>
      <c r="V36" s="91">
        <f>IROQ!H49</f>
        <v>0</v>
      </c>
      <c r="W36" s="91">
        <f>IROQ!I49</f>
        <v>0</v>
      </c>
      <c r="X36" s="91">
        <f>IROQ!L49</f>
        <v>0.4</v>
      </c>
      <c r="Y36" s="91">
        <f>IROQ!M49</f>
        <v>0.02</v>
      </c>
      <c r="Z36" s="91">
        <f>IROQ!O49</f>
        <v>0.39</v>
      </c>
      <c r="AA36" s="91">
        <f>IROQ!P49</f>
        <v>0.04</v>
      </c>
      <c r="AB36" s="154">
        <f t="shared" si="1"/>
        <v>-5.0000000000000001E-3</v>
      </c>
      <c r="AC36" s="154">
        <f t="shared" si="2"/>
        <v>9.9999999999999985E-3</v>
      </c>
      <c r="AD36" s="153">
        <f t="shared" si="3"/>
        <v>-0.03</v>
      </c>
      <c r="AE36" s="153">
        <f t="shared" si="4"/>
        <v>9.9999999999999985E-3</v>
      </c>
    </row>
    <row r="37" spans="1:31" x14ac:dyDescent="0.2">
      <c r="A37">
        <v>0.78158000430485663</v>
      </c>
      <c r="B37" t="str">
        <f t="shared" si="0"/>
        <v>0.550.050.550.140.870.050.550.140.3350.040.43-0.140.430.060.43-0.021.090.01000.50.050.490.070.040.06-0.020.06</v>
      </c>
      <c r="C37" s="46">
        <v>37926</v>
      </c>
      <c r="D37" s="83">
        <f>ALGO_TENN!E50</f>
        <v>0.55000000000000004</v>
      </c>
      <c r="E37" s="91">
        <f>ALGO_TENN!F50</f>
        <v>0.05</v>
      </c>
      <c r="F37" s="91">
        <f>ALGO_TENN!H50</f>
        <v>0.55000000000000004</v>
      </c>
      <c r="G37" s="91">
        <f>ALGO_TENN!I50</f>
        <v>0.14000000000000001</v>
      </c>
      <c r="H37" s="91">
        <f>ALGO_TENN!K50</f>
        <v>0.87000000000000011</v>
      </c>
      <c r="I37" s="91">
        <f>ALGO_TENN!L50</f>
        <v>0.05</v>
      </c>
      <c r="J37" s="91">
        <f>ALGO_TENN!N50</f>
        <v>0.55000000000000004</v>
      </c>
      <c r="K37" s="91">
        <f>ALGO_TENN!O50</f>
        <v>0.14000000000000001</v>
      </c>
      <c r="L37" s="91">
        <f>TETCO_TRANSCO!E50</f>
        <v>0.33500000000000002</v>
      </c>
      <c r="M37" s="91">
        <f>TETCO_TRANSCO!F50</f>
        <v>0.04</v>
      </c>
      <c r="N37" s="91">
        <f>TETCO_TRANSCO!H50</f>
        <v>0.43000000000000005</v>
      </c>
      <c r="O37" s="91">
        <f>TETCO_TRANSCO!I50</f>
        <v>-0.13999999999999999</v>
      </c>
      <c r="P37" s="91">
        <f>TETCO_TRANSCO!K50</f>
        <v>0.43000000000000005</v>
      </c>
      <c r="Q37" s="91">
        <f>TETCO_TRANSCO!L50</f>
        <v>0.06</v>
      </c>
      <c r="R37" s="91">
        <f>TETCO_TRANSCO!N50</f>
        <v>0.43000000000000005</v>
      </c>
      <c r="S37" s="91">
        <f>TETCO_TRANSCO!O50</f>
        <v>-0.02</v>
      </c>
      <c r="T37" s="91">
        <f>IROQ!E50</f>
        <v>1.0900000000000001</v>
      </c>
      <c r="U37" s="91">
        <f>IROQ!F50</f>
        <v>0.01</v>
      </c>
      <c r="V37" s="91">
        <f>IROQ!H50</f>
        <v>0</v>
      </c>
      <c r="W37" s="91">
        <f>IROQ!I50</f>
        <v>0</v>
      </c>
      <c r="X37" s="91">
        <f>IROQ!L50</f>
        <v>0.5</v>
      </c>
      <c r="Y37" s="91">
        <f>IROQ!M50</f>
        <v>0.05</v>
      </c>
      <c r="Z37" s="91">
        <f>IROQ!O50</f>
        <v>0.49</v>
      </c>
      <c r="AA37" s="91">
        <f>IROQ!P50</f>
        <v>7.0000000000000007E-2</v>
      </c>
      <c r="AB37" s="154">
        <f t="shared" si="1"/>
        <v>0.04</v>
      </c>
      <c r="AC37" s="154">
        <f t="shared" si="2"/>
        <v>0.06</v>
      </c>
      <c r="AD37" s="153">
        <f t="shared" si="3"/>
        <v>-0.02</v>
      </c>
      <c r="AE37" s="153">
        <f t="shared" si="4"/>
        <v>0.06</v>
      </c>
    </row>
    <row r="38" spans="1:31" x14ac:dyDescent="0.2">
      <c r="A38">
        <v>0.77697153715284417</v>
      </c>
      <c r="B38" t="str">
        <f t="shared" si="0"/>
        <v>0.90.050.90.291.220.050.90.290.650.040.67-0.110.670.110.67-0.031.090.012000.830.050.820.070.040.11-0.030.11</v>
      </c>
      <c r="C38" s="46">
        <v>37956</v>
      </c>
      <c r="D38" s="86">
        <f>ALGO_TENN!E51</f>
        <v>0.9</v>
      </c>
      <c r="E38" s="91">
        <f>ALGO_TENN!F51</f>
        <v>0.05</v>
      </c>
      <c r="F38" s="91">
        <f>ALGO_TENN!H51</f>
        <v>0.9</v>
      </c>
      <c r="G38" s="91">
        <f>ALGO_TENN!I51</f>
        <v>0.28999999999999998</v>
      </c>
      <c r="H38" s="91">
        <f>ALGO_TENN!K51</f>
        <v>1.22</v>
      </c>
      <c r="I38" s="91">
        <f>ALGO_TENN!L51</f>
        <v>0.05</v>
      </c>
      <c r="J38" s="91">
        <f>ALGO_TENN!N51</f>
        <v>0.9</v>
      </c>
      <c r="K38" s="91">
        <f>ALGO_TENN!O51</f>
        <v>0.28999999999999998</v>
      </c>
      <c r="L38" s="91">
        <f>TETCO_TRANSCO!E51</f>
        <v>0.65</v>
      </c>
      <c r="M38" s="91">
        <f>TETCO_TRANSCO!F51</f>
        <v>0.04</v>
      </c>
      <c r="N38" s="91">
        <f>TETCO_TRANSCO!H51</f>
        <v>0.67</v>
      </c>
      <c r="O38" s="91">
        <f>TETCO_TRANSCO!I51</f>
        <v>-0.11</v>
      </c>
      <c r="P38" s="91">
        <f>TETCO_TRANSCO!K51</f>
        <v>0.67</v>
      </c>
      <c r="Q38" s="91">
        <f>TETCO_TRANSCO!L51</f>
        <v>0.11</v>
      </c>
      <c r="R38" s="91">
        <f>TETCO_TRANSCO!N51</f>
        <v>0.67</v>
      </c>
      <c r="S38" s="91">
        <f>TETCO_TRANSCO!O51</f>
        <v>-0.03</v>
      </c>
      <c r="T38" s="91">
        <f>IROQ!E51</f>
        <v>1.0900000000000001</v>
      </c>
      <c r="U38" s="91">
        <f>IROQ!F51</f>
        <v>1.2E-2</v>
      </c>
      <c r="V38" s="91">
        <f>IROQ!H51</f>
        <v>0</v>
      </c>
      <c r="W38" s="91">
        <f>IROQ!I51</f>
        <v>0</v>
      </c>
      <c r="X38" s="91">
        <f>IROQ!L51</f>
        <v>0.83000000000000007</v>
      </c>
      <c r="Y38" s="91">
        <f>IROQ!M51</f>
        <v>0.05</v>
      </c>
      <c r="Z38" s="91">
        <f>IROQ!O51</f>
        <v>0.82000000000000006</v>
      </c>
      <c r="AA38" s="91">
        <f>IROQ!P51</f>
        <v>7.0000000000000007E-2</v>
      </c>
      <c r="AB38" s="154">
        <f t="shared" si="1"/>
        <v>0.04</v>
      </c>
      <c r="AC38" s="154">
        <f t="shared" si="2"/>
        <v>0.11</v>
      </c>
      <c r="AD38" s="153">
        <f t="shared" si="3"/>
        <v>-0.03</v>
      </c>
      <c r="AE38" s="153">
        <f t="shared" si="4"/>
        <v>0.11</v>
      </c>
    </row>
    <row r="39" spans="1:31" x14ac:dyDescent="0.2">
      <c r="A39">
        <v>0.77222375652210695</v>
      </c>
      <c r="B39" t="str">
        <f t="shared" si="0"/>
        <v>1.20.051.20.321.520.051.20.320.890.041.55-0.121.550.291.55-0.071.090.012001.120.051.110.070.040.29-0.070.29</v>
      </c>
      <c r="C39" s="46">
        <v>37987</v>
      </c>
      <c r="D39" s="86">
        <f>ALGO_TENN!E52</f>
        <v>1.2</v>
      </c>
      <c r="E39" s="91">
        <f>ALGO_TENN!F52</f>
        <v>0.05</v>
      </c>
      <c r="F39" s="91">
        <f>ALGO_TENN!H52</f>
        <v>1.2</v>
      </c>
      <c r="G39" s="91">
        <f>ALGO_TENN!I52</f>
        <v>0.32</v>
      </c>
      <c r="H39" s="91">
        <f>ALGO_TENN!K52</f>
        <v>1.52</v>
      </c>
      <c r="I39" s="91">
        <f>ALGO_TENN!L52</f>
        <v>0.05</v>
      </c>
      <c r="J39" s="91">
        <f>ALGO_TENN!N52</f>
        <v>1.2</v>
      </c>
      <c r="K39" s="91">
        <f>ALGO_TENN!O52</f>
        <v>0.32</v>
      </c>
      <c r="L39" s="91">
        <f>TETCO_TRANSCO!E52</f>
        <v>0.89</v>
      </c>
      <c r="M39" s="91">
        <f>TETCO_TRANSCO!F52</f>
        <v>0.04</v>
      </c>
      <c r="N39" s="91">
        <f>TETCO_TRANSCO!H52</f>
        <v>1.55</v>
      </c>
      <c r="O39" s="91">
        <f>TETCO_TRANSCO!I52</f>
        <v>-0.12000000000000001</v>
      </c>
      <c r="P39" s="91">
        <f>TETCO_TRANSCO!K52</f>
        <v>1.55</v>
      </c>
      <c r="Q39" s="91">
        <f>TETCO_TRANSCO!L52</f>
        <v>0.28999999999999998</v>
      </c>
      <c r="R39" s="91">
        <f>TETCO_TRANSCO!N52</f>
        <v>1.55</v>
      </c>
      <c r="S39" s="91">
        <f>TETCO_TRANSCO!O52</f>
        <v>-7.0000000000000007E-2</v>
      </c>
      <c r="T39" s="91">
        <f>IROQ!E52</f>
        <v>1.0900000000000001</v>
      </c>
      <c r="U39" s="91">
        <f>IROQ!F52</f>
        <v>1.2E-2</v>
      </c>
      <c r="V39" s="91">
        <f>IROQ!H52</f>
        <v>0</v>
      </c>
      <c r="W39" s="91">
        <f>IROQ!I52</f>
        <v>0</v>
      </c>
      <c r="X39" s="91">
        <f>IROQ!L52</f>
        <v>1.1199999999999999</v>
      </c>
      <c r="Y39" s="91">
        <f>IROQ!M52</f>
        <v>0.05</v>
      </c>
      <c r="Z39" s="91">
        <f>IROQ!O52</f>
        <v>1.1099999999999999</v>
      </c>
      <c r="AA39" s="91">
        <f>IROQ!P52</f>
        <v>7.0000000000000007E-2</v>
      </c>
      <c r="AB39" s="154">
        <f t="shared" si="1"/>
        <v>0.04</v>
      </c>
      <c r="AC39" s="154">
        <f t="shared" si="2"/>
        <v>0.28999999999999998</v>
      </c>
      <c r="AD39" s="153">
        <f t="shared" si="3"/>
        <v>-7.0000000000000007E-2</v>
      </c>
      <c r="AE39" s="153">
        <f t="shared" si="4"/>
        <v>0.28999999999999998</v>
      </c>
    </row>
    <row r="40" spans="1:31" x14ac:dyDescent="0.2">
      <c r="A40">
        <v>0.76748879010050852</v>
      </c>
      <c r="B40" t="str">
        <f t="shared" si="0"/>
        <v>1.20.051.20.321.520.051.20.320.870.041.55-0.151.550.291.55-0.071.080.012001.120.051.110.070.040.29-0.070.29</v>
      </c>
      <c r="C40" s="46">
        <v>38018</v>
      </c>
      <c r="D40" s="86">
        <f>ALGO_TENN!E53</f>
        <v>1.2</v>
      </c>
      <c r="E40" s="91">
        <f>ALGO_TENN!F53</f>
        <v>0.05</v>
      </c>
      <c r="F40" s="91">
        <f>ALGO_TENN!H53</f>
        <v>1.2</v>
      </c>
      <c r="G40" s="91">
        <f>ALGO_TENN!I53</f>
        <v>0.32</v>
      </c>
      <c r="H40" s="91">
        <f>ALGO_TENN!K53</f>
        <v>1.52</v>
      </c>
      <c r="I40" s="91">
        <f>ALGO_TENN!L53</f>
        <v>0.05</v>
      </c>
      <c r="J40" s="91">
        <f>ALGO_TENN!N53</f>
        <v>1.2</v>
      </c>
      <c r="K40" s="91">
        <f>ALGO_TENN!O53</f>
        <v>0.32</v>
      </c>
      <c r="L40" s="91">
        <f>TETCO_TRANSCO!E53</f>
        <v>0.87</v>
      </c>
      <c r="M40" s="91">
        <f>TETCO_TRANSCO!F53</f>
        <v>0.04</v>
      </c>
      <c r="N40" s="91">
        <f>TETCO_TRANSCO!H53</f>
        <v>1.55</v>
      </c>
      <c r="O40" s="91">
        <f>TETCO_TRANSCO!I53</f>
        <v>-0.15000000000000002</v>
      </c>
      <c r="P40" s="91">
        <f>TETCO_TRANSCO!K53</f>
        <v>1.55</v>
      </c>
      <c r="Q40" s="91">
        <f>TETCO_TRANSCO!L53</f>
        <v>0.28999999999999998</v>
      </c>
      <c r="R40" s="91">
        <f>TETCO_TRANSCO!N53</f>
        <v>1.55</v>
      </c>
      <c r="S40" s="91">
        <f>TETCO_TRANSCO!O53</f>
        <v>-7.0000000000000007E-2</v>
      </c>
      <c r="T40" s="91">
        <f>IROQ!E53</f>
        <v>1.08</v>
      </c>
      <c r="U40" s="91">
        <f>IROQ!F53</f>
        <v>1.2E-2</v>
      </c>
      <c r="V40" s="91">
        <f>IROQ!H53</f>
        <v>0</v>
      </c>
      <c r="W40" s="91">
        <f>IROQ!I53</f>
        <v>0</v>
      </c>
      <c r="X40" s="91">
        <f>IROQ!L53</f>
        <v>1.1199999999999999</v>
      </c>
      <c r="Y40" s="91">
        <f>IROQ!M53</f>
        <v>0.05</v>
      </c>
      <c r="Z40" s="91">
        <f>IROQ!O53</f>
        <v>1.1099999999999999</v>
      </c>
      <c r="AA40" s="91">
        <f>IROQ!P53</f>
        <v>7.0000000000000007E-2</v>
      </c>
      <c r="AB40" s="154">
        <f t="shared" si="1"/>
        <v>0.04</v>
      </c>
      <c r="AC40" s="154">
        <f t="shared" si="2"/>
        <v>0.28999999999999998</v>
      </c>
      <c r="AD40" s="153">
        <f t="shared" si="3"/>
        <v>-7.0000000000000007E-2</v>
      </c>
      <c r="AE40" s="153">
        <f t="shared" si="4"/>
        <v>0.28999999999999998</v>
      </c>
    </row>
    <row r="41" spans="1:31" x14ac:dyDescent="0.2">
      <c r="A41">
        <v>0.76308481220323388</v>
      </c>
      <c r="B41" t="str">
        <f t="shared" si="0"/>
        <v>0.650.050.650.150.970.050.650.150.4050.040.45-0.140.450.0750.45-0.021.080.012000.60.050.590.070.040.075-0.020.075</v>
      </c>
      <c r="C41" s="46">
        <v>38047</v>
      </c>
      <c r="D41" s="86">
        <f>ALGO_TENN!E54</f>
        <v>0.65</v>
      </c>
      <c r="E41" s="91">
        <f>ALGO_TENN!F54</f>
        <v>0.05</v>
      </c>
      <c r="F41" s="91">
        <f>ALGO_TENN!H54</f>
        <v>0.65</v>
      </c>
      <c r="G41" s="91">
        <f>ALGO_TENN!I54</f>
        <v>0.15000000000000002</v>
      </c>
      <c r="H41" s="91">
        <f>ALGO_TENN!K54</f>
        <v>0.97</v>
      </c>
      <c r="I41" s="91">
        <f>ALGO_TENN!L54</f>
        <v>0.05</v>
      </c>
      <c r="J41" s="91">
        <f>ALGO_TENN!N54</f>
        <v>0.65</v>
      </c>
      <c r="K41" s="91">
        <f>ALGO_TENN!O54</f>
        <v>0.15000000000000002</v>
      </c>
      <c r="L41" s="91">
        <f>TETCO_TRANSCO!E54</f>
        <v>0.40500000000000003</v>
      </c>
      <c r="M41" s="91">
        <f>TETCO_TRANSCO!F54</f>
        <v>0.04</v>
      </c>
      <c r="N41" s="91">
        <f>TETCO_TRANSCO!H54</f>
        <v>0.44999999999999996</v>
      </c>
      <c r="O41" s="91">
        <f>TETCO_TRANSCO!I54</f>
        <v>-0.13999999999999999</v>
      </c>
      <c r="P41" s="91">
        <f>TETCO_TRANSCO!K54</f>
        <v>0.44999999999999996</v>
      </c>
      <c r="Q41" s="91">
        <f>TETCO_TRANSCO!L54</f>
        <v>7.4999999999999997E-2</v>
      </c>
      <c r="R41" s="91">
        <f>TETCO_TRANSCO!N54</f>
        <v>0.44999999999999996</v>
      </c>
      <c r="S41" s="91">
        <f>TETCO_TRANSCO!O54</f>
        <v>-0.02</v>
      </c>
      <c r="T41" s="91">
        <f>IROQ!E54</f>
        <v>1.08</v>
      </c>
      <c r="U41" s="91">
        <f>IROQ!F54</f>
        <v>1.2E-2</v>
      </c>
      <c r="V41" s="91">
        <f>IROQ!H54</f>
        <v>0</v>
      </c>
      <c r="W41" s="91">
        <f>IROQ!I54</f>
        <v>0</v>
      </c>
      <c r="X41" s="91">
        <f>IROQ!L54</f>
        <v>0.6</v>
      </c>
      <c r="Y41" s="91">
        <f>IROQ!M54</f>
        <v>0.05</v>
      </c>
      <c r="Z41" s="91">
        <f>IROQ!O54</f>
        <v>0.59</v>
      </c>
      <c r="AA41" s="91">
        <f>IROQ!P54</f>
        <v>7.0000000000000007E-2</v>
      </c>
      <c r="AB41" s="154">
        <f t="shared" si="1"/>
        <v>0.04</v>
      </c>
      <c r="AC41" s="154">
        <f t="shared" si="2"/>
        <v>7.4999999999999997E-2</v>
      </c>
      <c r="AD41" s="153">
        <f t="shared" si="3"/>
        <v>-0.02</v>
      </c>
      <c r="AE41" s="153">
        <f t="shared" si="4"/>
        <v>7.4999999999999997E-2</v>
      </c>
    </row>
    <row r="42" spans="1:31" x14ac:dyDescent="0.2">
      <c r="A42">
        <v>0.75839064981862758</v>
      </c>
      <c r="B42" t="str">
        <f t="shared" si="0"/>
        <v>0.4350.020.4350.050.7550.020.4350.050.30750.00250.305-0.050.3050.0250.305-0.010.2920.012000.4350.020.4250.040.00250.025-0.010.025</v>
      </c>
      <c r="C42" s="46">
        <v>38078</v>
      </c>
      <c r="D42" s="83">
        <f>ALGO_TENN!E55</f>
        <v>0.435</v>
      </c>
      <c r="E42" s="91">
        <f>ALGO_TENN!F55</f>
        <v>0.02</v>
      </c>
      <c r="F42" s="91">
        <f>ALGO_TENN!H55</f>
        <v>0.435</v>
      </c>
      <c r="G42" s="91">
        <f>ALGO_TENN!I55</f>
        <v>0.05</v>
      </c>
      <c r="H42" s="91">
        <f>ALGO_TENN!K55</f>
        <v>0.755</v>
      </c>
      <c r="I42" s="91">
        <f>ALGO_TENN!L55</f>
        <v>0.02</v>
      </c>
      <c r="J42" s="91">
        <f>ALGO_TENN!N55</f>
        <v>0.435</v>
      </c>
      <c r="K42" s="91">
        <f>ALGO_TENN!O55</f>
        <v>0.05</v>
      </c>
      <c r="L42" s="91">
        <f>TETCO_TRANSCO!E55</f>
        <v>0.3075</v>
      </c>
      <c r="M42" s="91">
        <f>TETCO_TRANSCO!F55</f>
        <v>2.5000000000000001E-3</v>
      </c>
      <c r="N42" s="91">
        <f>TETCO_TRANSCO!H55</f>
        <v>0.30500000000000005</v>
      </c>
      <c r="O42" s="91">
        <f>TETCO_TRANSCO!I55</f>
        <v>-0.05</v>
      </c>
      <c r="P42" s="91">
        <f>TETCO_TRANSCO!K55</f>
        <v>0.30500000000000005</v>
      </c>
      <c r="Q42" s="91">
        <f>TETCO_TRANSCO!L55</f>
        <v>2.5000000000000001E-2</v>
      </c>
      <c r="R42" s="91">
        <f>TETCO_TRANSCO!N55</f>
        <v>0.30500000000000005</v>
      </c>
      <c r="S42" s="91">
        <f>TETCO_TRANSCO!O55</f>
        <v>-0.01</v>
      </c>
      <c r="T42" s="91">
        <f>IROQ!E55</f>
        <v>0.29199999999999998</v>
      </c>
      <c r="U42" s="91">
        <f>IROQ!F55</f>
        <v>1.2E-2</v>
      </c>
      <c r="V42" s="91">
        <f>IROQ!H55</f>
        <v>0</v>
      </c>
      <c r="W42" s="91">
        <f>IROQ!I55</f>
        <v>0</v>
      </c>
      <c r="X42" s="91">
        <f>IROQ!L55</f>
        <v>0.435</v>
      </c>
      <c r="Y42" s="91">
        <f>IROQ!M55</f>
        <v>0.02</v>
      </c>
      <c r="Z42" s="91">
        <f>IROQ!O55</f>
        <v>0.42499999999999999</v>
      </c>
      <c r="AA42" s="91">
        <f>IROQ!P55</f>
        <v>0.04</v>
      </c>
      <c r="AB42" s="154">
        <f t="shared" si="1"/>
        <v>2.5000000000000001E-3</v>
      </c>
      <c r="AC42" s="154">
        <f t="shared" si="2"/>
        <v>2.5000000000000001E-2</v>
      </c>
      <c r="AD42" s="153">
        <f t="shared" si="3"/>
        <v>-0.01</v>
      </c>
      <c r="AE42" s="153">
        <f t="shared" si="4"/>
        <v>2.5000000000000001E-2</v>
      </c>
    </row>
    <row r="43" spans="1:31" x14ac:dyDescent="0.2">
      <c r="A43">
        <v>0.75385980106473049</v>
      </c>
      <c r="B43" t="str">
        <f t="shared" si="0"/>
        <v>0.3850.020.3850.050.7050.020.3850.050.28750.00250.28-0.0350.280.0250.28-0.0050.2920.012000.3850.020.3750.040.00250.025-0.0050.025</v>
      </c>
      <c r="C43" s="46">
        <v>38108</v>
      </c>
      <c r="D43" s="86">
        <f>ALGO_TENN!E56</f>
        <v>0.38500000000000001</v>
      </c>
      <c r="E43" s="91">
        <f>ALGO_TENN!F56</f>
        <v>0.02</v>
      </c>
      <c r="F43" s="91">
        <f>ALGO_TENN!H56</f>
        <v>0.38500000000000001</v>
      </c>
      <c r="G43" s="91">
        <f>ALGO_TENN!I56</f>
        <v>0.05</v>
      </c>
      <c r="H43" s="91">
        <f>ALGO_TENN!K56</f>
        <v>0.70500000000000007</v>
      </c>
      <c r="I43" s="91">
        <f>ALGO_TENN!L56</f>
        <v>0.02</v>
      </c>
      <c r="J43" s="91">
        <f>ALGO_TENN!N56</f>
        <v>0.38500000000000001</v>
      </c>
      <c r="K43" s="91">
        <f>ALGO_TENN!O56</f>
        <v>0.05</v>
      </c>
      <c r="L43" s="91">
        <f>TETCO_TRANSCO!E56</f>
        <v>0.28749999999999998</v>
      </c>
      <c r="M43" s="91">
        <f>TETCO_TRANSCO!F56</f>
        <v>2.5000000000000001E-3</v>
      </c>
      <c r="N43" s="91">
        <f>TETCO_TRANSCO!H56</f>
        <v>0.28000000000000003</v>
      </c>
      <c r="O43" s="91">
        <f>TETCO_TRANSCO!I56</f>
        <v>-3.4999999999999996E-2</v>
      </c>
      <c r="P43" s="91">
        <f>TETCO_TRANSCO!K56</f>
        <v>0.28000000000000003</v>
      </c>
      <c r="Q43" s="91">
        <f>TETCO_TRANSCO!L56</f>
        <v>2.5000000000000001E-2</v>
      </c>
      <c r="R43" s="91">
        <f>TETCO_TRANSCO!N56</f>
        <v>0.28000000000000003</v>
      </c>
      <c r="S43" s="91">
        <f>TETCO_TRANSCO!O56</f>
        <v>-5.0000000000000001E-3</v>
      </c>
      <c r="T43" s="91">
        <f>IROQ!E56</f>
        <v>0.29199999999999998</v>
      </c>
      <c r="U43" s="91">
        <f>IROQ!F56</f>
        <v>1.2E-2</v>
      </c>
      <c r="V43" s="91">
        <f>IROQ!H56</f>
        <v>0</v>
      </c>
      <c r="W43" s="91">
        <f>IROQ!I56</f>
        <v>0</v>
      </c>
      <c r="X43" s="91">
        <f>IROQ!L56</f>
        <v>0.38500000000000001</v>
      </c>
      <c r="Y43" s="91">
        <f>IROQ!M56</f>
        <v>0.02</v>
      </c>
      <c r="Z43" s="91">
        <f>IROQ!O56</f>
        <v>0.375</v>
      </c>
      <c r="AA43" s="91">
        <f>IROQ!P56</f>
        <v>0.04</v>
      </c>
      <c r="AB43" s="154">
        <f t="shared" si="1"/>
        <v>2.5000000000000001E-3</v>
      </c>
      <c r="AC43" s="154">
        <f t="shared" si="2"/>
        <v>2.5000000000000001E-2</v>
      </c>
      <c r="AD43" s="153">
        <f t="shared" si="3"/>
        <v>-5.0000000000000001E-3</v>
      </c>
      <c r="AE43" s="153">
        <f t="shared" si="4"/>
        <v>2.5000000000000001E-2</v>
      </c>
    </row>
    <row r="44" spans="1:31" x14ac:dyDescent="0.2">
      <c r="A44">
        <v>0.74920431854985081</v>
      </c>
      <c r="B44" t="str">
        <f t="shared" si="0"/>
        <v>0.3850.020.3850.060.7050.020.3850.060.2975-0.00250.265-0.0250.2650.0250.265-0.0050.2920.012000.3850.020.3750.04-0.00250.025-0.0050.025</v>
      </c>
      <c r="C44" s="46">
        <v>38139</v>
      </c>
      <c r="D44" s="86">
        <f>ALGO_TENN!E57</f>
        <v>0.38500000000000001</v>
      </c>
      <c r="E44" s="91">
        <f>ALGO_TENN!F57</f>
        <v>0.02</v>
      </c>
      <c r="F44" s="91">
        <f>ALGO_TENN!H57</f>
        <v>0.38500000000000001</v>
      </c>
      <c r="G44" s="91">
        <f>ALGO_TENN!I57</f>
        <v>0.06</v>
      </c>
      <c r="H44" s="91">
        <f>ALGO_TENN!K57</f>
        <v>0.70500000000000007</v>
      </c>
      <c r="I44" s="91">
        <f>ALGO_TENN!L57</f>
        <v>0.02</v>
      </c>
      <c r="J44" s="91">
        <f>ALGO_TENN!N57</f>
        <v>0.38500000000000001</v>
      </c>
      <c r="K44" s="91">
        <f>ALGO_TENN!O57</f>
        <v>0.06</v>
      </c>
      <c r="L44" s="91">
        <f>TETCO_TRANSCO!E57</f>
        <v>0.29749999999999999</v>
      </c>
      <c r="M44" s="91">
        <f>TETCO_TRANSCO!F57</f>
        <v>-2.5000000000000001E-3</v>
      </c>
      <c r="N44" s="91">
        <f>TETCO_TRANSCO!H57</f>
        <v>0.26500000000000001</v>
      </c>
      <c r="O44" s="91">
        <f>TETCO_TRANSCO!I57</f>
        <v>-2.5000000000000001E-2</v>
      </c>
      <c r="P44" s="91">
        <f>TETCO_TRANSCO!K57</f>
        <v>0.26500000000000001</v>
      </c>
      <c r="Q44" s="91">
        <f>TETCO_TRANSCO!L57</f>
        <v>2.5000000000000001E-2</v>
      </c>
      <c r="R44" s="91">
        <f>TETCO_TRANSCO!N57</f>
        <v>0.26500000000000001</v>
      </c>
      <c r="S44" s="91">
        <f>TETCO_TRANSCO!O57</f>
        <v>-5.0000000000000001E-3</v>
      </c>
      <c r="T44" s="91">
        <f>IROQ!E57</f>
        <v>0.29199999999999998</v>
      </c>
      <c r="U44" s="91">
        <f>IROQ!F57</f>
        <v>1.2E-2</v>
      </c>
      <c r="V44" s="91">
        <f>IROQ!H57</f>
        <v>0</v>
      </c>
      <c r="W44" s="91">
        <f>IROQ!I57</f>
        <v>0</v>
      </c>
      <c r="X44" s="91">
        <f>IROQ!L57</f>
        <v>0.38500000000000001</v>
      </c>
      <c r="Y44" s="91">
        <f>IROQ!M57</f>
        <v>0.02</v>
      </c>
      <c r="Z44" s="91">
        <f>IROQ!O57</f>
        <v>0.375</v>
      </c>
      <c r="AA44" s="91">
        <f>IROQ!P57</f>
        <v>0.04</v>
      </c>
      <c r="AB44" s="154">
        <f t="shared" si="1"/>
        <v>-2.5000000000000001E-3</v>
      </c>
      <c r="AC44" s="154">
        <f t="shared" si="2"/>
        <v>2.5000000000000001E-2</v>
      </c>
      <c r="AD44" s="153">
        <f t="shared" si="3"/>
        <v>-5.0000000000000001E-3</v>
      </c>
      <c r="AE44" s="153">
        <f t="shared" si="4"/>
        <v>2.5000000000000001E-2</v>
      </c>
    </row>
    <row r="45" spans="1:31" x14ac:dyDescent="0.2">
      <c r="A45">
        <v>0.74472442559056418</v>
      </c>
      <c r="B45" t="str">
        <f t="shared" si="0"/>
        <v>0.39750.020.39750.070.71750.020.39750.070.3125-0.00250.33500.3350.0250.33500.2920.012000.39750.020.38750.04-0.00250.02500.025</v>
      </c>
      <c r="C45" s="46">
        <v>38169</v>
      </c>
      <c r="D45" s="86">
        <f>ALGO_TENN!E58</f>
        <v>0.39750000000000002</v>
      </c>
      <c r="E45" s="91">
        <f>ALGO_TENN!F58</f>
        <v>0.02</v>
      </c>
      <c r="F45" s="91">
        <f>ALGO_TENN!H58</f>
        <v>0.39750000000000002</v>
      </c>
      <c r="G45" s="91">
        <f>ALGO_TENN!I58</f>
        <v>7.0000000000000007E-2</v>
      </c>
      <c r="H45" s="91">
        <f>ALGO_TENN!K58</f>
        <v>0.71750000000000003</v>
      </c>
      <c r="I45" s="91">
        <f>ALGO_TENN!L58</f>
        <v>0.02</v>
      </c>
      <c r="J45" s="91">
        <f>ALGO_TENN!N58</f>
        <v>0.39750000000000002</v>
      </c>
      <c r="K45" s="91">
        <f>ALGO_TENN!O58</f>
        <v>7.0000000000000007E-2</v>
      </c>
      <c r="L45" s="91">
        <f>TETCO_TRANSCO!E58</f>
        <v>0.3125</v>
      </c>
      <c r="M45" s="91">
        <f>TETCO_TRANSCO!F58</f>
        <v>-2.5000000000000001E-3</v>
      </c>
      <c r="N45" s="91">
        <f>TETCO_TRANSCO!H58</f>
        <v>0.33500000000000002</v>
      </c>
      <c r="O45" s="91">
        <f>TETCO_TRANSCO!I58</f>
        <v>0</v>
      </c>
      <c r="P45" s="91">
        <f>TETCO_TRANSCO!K58</f>
        <v>0.33500000000000002</v>
      </c>
      <c r="Q45" s="91">
        <f>TETCO_TRANSCO!L58</f>
        <v>2.5000000000000001E-2</v>
      </c>
      <c r="R45" s="91">
        <f>TETCO_TRANSCO!N58</f>
        <v>0.33500000000000002</v>
      </c>
      <c r="S45" s="91">
        <f>TETCO_TRANSCO!O58</f>
        <v>0</v>
      </c>
      <c r="T45" s="91">
        <f>IROQ!E58</f>
        <v>0.29199999999999998</v>
      </c>
      <c r="U45" s="91">
        <f>IROQ!F58</f>
        <v>1.2E-2</v>
      </c>
      <c r="V45" s="91">
        <f>IROQ!H58</f>
        <v>0</v>
      </c>
      <c r="W45" s="91">
        <f>IROQ!I58</f>
        <v>0</v>
      </c>
      <c r="X45" s="91">
        <f>IROQ!L58</f>
        <v>0.39750000000000002</v>
      </c>
      <c r="Y45" s="91">
        <f>IROQ!M58</f>
        <v>0.02</v>
      </c>
      <c r="Z45" s="91">
        <f>IROQ!O58</f>
        <v>0.38750000000000001</v>
      </c>
      <c r="AA45" s="91">
        <f>IROQ!P58</f>
        <v>0.04</v>
      </c>
      <c r="AB45" s="154">
        <f t="shared" si="1"/>
        <v>-2.5000000000000001E-3</v>
      </c>
      <c r="AC45" s="154">
        <f t="shared" si="2"/>
        <v>2.5000000000000001E-2</v>
      </c>
      <c r="AD45" s="153">
        <f t="shared" si="3"/>
        <v>0</v>
      </c>
      <c r="AE45" s="153">
        <f t="shared" si="4"/>
        <v>2.5000000000000001E-2</v>
      </c>
    </row>
    <row r="46" spans="1:31" x14ac:dyDescent="0.2">
      <c r="A46">
        <v>0.7401213270508824</v>
      </c>
      <c r="B46" t="str">
        <f t="shared" si="0"/>
        <v>0.40.020.40.070.720.020.40.070.3125-0.00250.33500.3350.0150.33500.2920.012000.40.020.390.04-0.00250.01500.015</v>
      </c>
      <c r="C46" s="46">
        <v>38200</v>
      </c>
      <c r="D46" s="86">
        <f>ALGO_TENN!E59</f>
        <v>0.4</v>
      </c>
      <c r="E46" s="91">
        <f>ALGO_TENN!F59</f>
        <v>0.02</v>
      </c>
      <c r="F46" s="91">
        <f>ALGO_TENN!H59</f>
        <v>0.4</v>
      </c>
      <c r="G46" s="91">
        <f>ALGO_TENN!I59</f>
        <v>7.0000000000000007E-2</v>
      </c>
      <c r="H46" s="91">
        <f>ALGO_TENN!K59</f>
        <v>0.72</v>
      </c>
      <c r="I46" s="91">
        <f>ALGO_TENN!L59</f>
        <v>0.02</v>
      </c>
      <c r="J46" s="91">
        <f>ALGO_TENN!N59</f>
        <v>0.4</v>
      </c>
      <c r="K46" s="91">
        <f>ALGO_TENN!O59</f>
        <v>7.0000000000000007E-2</v>
      </c>
      <c r="L46" s="91">
        <f>TETCO_TRANSCO!E59</f>
        <v>0.3125</v>
      </c>
      <c r="M46" s="91">
        <f>TETCO_TRANSCO!F59</f>
        <v>-2.5000000000000001E-3</v>
      </c>
      <c r="N46" s="91">
        <f>TETCO_TRANSCO!H59</f>
        <v>0.33500000000000002</v>
      </c>
      <c r="O46" s="91">
        <f>TETCO_TRANSCO!I59</f>
        <v>0</v>
      </c>
      <c r="P46" s="91">
        <f>TETCO_TRANSCO!K59</f>
        <v>0.33500000000000002</v>
      </c>
      <c r="Q46" s="91">
        <f>TETCO_TRANSCO!L59</f>
        <v>1.4999999999999999E-2</v>
      </c>
      <c r="R46" s="91">
        <f>TETCO_TRANSCO!N59</f>
        <v>0.33500000000000002</v>
      </c>
      <c r="S46" s="91">
        <f>TETCO_TRANSCO!O59</f>
        <v>0</v>
      </c>
      <c r="T46" s="91">
        <f>IROQ!E59</f>
        <v>0.29199999999999998</v>
      </c>
      <c r="U46" s="91">
        <f>IROQ!F59</f>
        <v>1.2E-2</v>
      </c>
      <c r="V46" s="91">
        <f>IROQ!H59</f>
        <v>0</v>
      </c>
      <c r="W46" s="91">
        <f>IROQ!I59</f>
        <v>0</v>
      </c>
      <c r="X46" s="91">
        <f>IROQ!L59</f>
        <v>0.4</v>
      </c>
      <c r="Y46" s="91">
        <f>IROQ!M59</f>
        <v>0.02</v>
      </c>
      <c r="Z46" s="91">
        <f>IROQ!O59</f>
        <v>0.39</v>
      </c>
      <c r="AA46" s="91">
        <f>IROQ!P59</f>
        <v>0.04</v>
      </c>
      <c r="AB46" s="154">
        <f t="shared" si="1"/>
        <v>-2.5000000000000001E-3</v>
      </c>
      <c r="AC46" s="154">
        <f t="shared" si="2"/>
        <v>1.4999999999999999E-2</v>
      </c>
      <c r="AD46" s="153">
        <f t="shared" si="3"/>
        <v>0</v>
      </c>
      <c r="AE46" s="153">
        <f t="shared" si="4"/>
        <v>1.4999999999999999E-2</v>
      </c>
    </row>
    <row r="47" spans="1:31" x14ac:dyDescent="0.2">
      <c r="A47">
        <v>0.73554464376171502</v>
      </c>
      <c r="B47" t="str">
        <f t="shared" si="0"/>
        <v>0.39750.020.39750.050.71750.020.39750.050.2875-0.00250.245-0.020.2450.0150.24500.2920.012000.39750.020.38750.04-0.00250.01500.015</v>
      </c>
      <c r="C47" s="46">
        <v>38231</v>
      </c>
      <c r="D47" s="86">
        <f>ALGO_TENN!E60</f>
        <v>0.39750000000000002</v>
      </c>
      <c r="E47" s="91">
        <f>ALGO_TENN!F60</f>
        <v>0.02</v>
      </c>
      <c r="F47" s="91">
        <f>ALGO_TENN!H60</f>
        <v>0.39750000000000002</v>
      </c>
      <c r="G47" s="91">
        <f>ALGO_TENN!I60</f>
        <v>0.05</v>
      </c>
      <c r="H47" s="91">
        <f>ALGO_TENN!K60</f>
        <v>0.71750000000000003</v>
      </c>
      <c r="I47" s="91">
        <f>ALGO_TENN!L60</f>
        <v>0.02</v>
      </c>
      <c r="J47" s="91">
        <f>ALGO_TENN!N60</f>
        <v>0.39750000000000002</v>
      </c>
      <c r="K47" s="91">
        <f>ALGO_TENN!O60</f>
        <v>0.05</v>
      </c>
      <c r="L47" s="91">
        <f>TETCO_TRANSCO!E60</f>
        <v>0.28749999999999998</v>
      </c>
      <c r="M47" s="91">
        <f>TETCO_TRANSCO!F60</f>
        <v>-2.5000000000000001E-3</v>
      </c>
      <c r="N47" s="91">
        <f>TETCO_TRANSCO!H60</f>
        <v>0.245</v>
      </c>
      <c r="O47" s="91">
        <f>TETCO_TRANSCO!I60</f>
        <v>-0.02</v>
      </c>
      <c r="P47" s="91">
        <f>TETCO_TRANSCO!K60</f>
        <v>0.245</v>
      </c>
      <c r="Q47" s="91">
        <f>TETCO_TRANSCO!L60</f>
        <v>1.4999999999999999E-2</v>
      </c>
      <c r="R47" s="91">
        <f>TETCO_TRANSCO!N60</f>
        <v>0.245</v>
      </c>
      <c r="S47" s="91">
        <f>TETCO_TRANSCO!O60</f>
        <v>0</v>
      </c>
      <c r="T47" s="91">
        <f>IROQ!E60</f>
        <v>0.29199999999999998</v>
      </c>
      <c r="U47" s="91">
        <f>IROQ!F60</f>
        <v>1.2E-2</v>
      </c>
      <c r="V47" s="91">
        <f>IROQ!H60</f>
        <v>0</v>
      </c>
      <c r="W47" s="91">
        <f>IROQ!I60</f>
        <v>0</v>
      </c>
      <c r="X47" s="91">
        <f>IROQ!L60</f>
        <v>0.39750000000000002</v>
      </c>
      <c r="Y47" s="91">
        <f>IROQ!M60</f>
        <v>0.02</v>
      </c>
      <c r="Z47" s="91">
        <f>IROQ!O60</f>
        <v>0.38750000000000001</v>
      </c>
      <c r="AA47" s="91">
        <f>IROQ!P60</f>
        <v>0.04</v>
      </c>
      <c r="AB47" s="154">
        <f t="shared" si="1"/>
        <v>-2.5000000000000001E-3</v>
      </c>
      <c r="AC47" s="154">
        <f t="shared" si="2"/>
        <v>1.4999999999999999E-2</v>
      </c>
      <c r="AD47" s="153">
        <f t="shared" si="3"/>
        <v>0</v>
      </c>
      <c r="AE47" s="153">
        <f t="shared" si="4"/>
        <v>1.4999999999999999E-2</v>
      </c>
    </row>
    <row r="48" spans="1:31" x14ac:dyDescent="0.2">
      <c r="A48">
        <v>0.73114061621332216</v>
      </c>
      <c r="B48" t="str">
        <f t="shared" si="0"/>
        <v>0.40.020.40.050.720.020.40.050.3475-0.0050.265-0.050.2650.010.265-0.020.2920.012000.40.020.390.04-0.0050.01-0.020.01</v>
      </c>
      <c r="C48" s="46">
        <v>38261</v>
      </c>
      <c r="D48" s="86">
        <f>ALGO_TENN!E61</f>
        <v>0.4</v>
      </c>
      <c r="E48" s="91">
        <f>ALGO_TENN!F61</f>
        <v>0.02</v>
      </c>
      <c r="F48" s="91">
        <f>ALGO_TENN!H61</f>
        <v>0.4</v>
      </c>
      <c r="G48" s="91">
        <f>ALGO_TENN!I61</f>
        <v>0.05</v>
      </c>
      <c r="H48" s="91">
        <f>ALGO_TENN!K61</f>
        <v>0.72</v>
      </c>
      <c r="I48" s="91">
        <f>ALGO_TENN!L61</f>
        <v>0.02</v>
      </c>
      <c r="J48" s="91">
        <f>ALGO_TENN!N61</f>
        <v>0.4</v>
      </c>
      <c r="K48" s="91">
        <f>ALGO_TENN!O61</f>
        <v>0.05</v>
      </c>
      <c r="L48" s="91">
        <f>TETCO_TRANSCO!E61</f>
        <v>0.34750000000000003</v>
      </c>
      <c r="M48" s="91">
        <f>TETCO_TRANSCO!F61</f>
        <v>-5.0000000000000001E-3</v>
      </c>
      <c r="N48" s="91">
        <f>TETCO_TRANSCO!H61</f>
        <v>0.26500000000000001</v>
      </c>
      <c r="O48" s="91">
        <f>TETCO_TRANSCO!I61</f>
        <v>-0.05</v>
      </c>
      <c r="P48" s="91">
        <f>TETCO_TRANSCO!K61</f>
        <v>0.26500000000000001</v>
      </c>
      <c r="Q48" s="91">
        <f>TETCO_TRANSCO!L61</f>
        <v>9.9999999999999985E-3</v>
      </c>
      <c r="R48" s="91">
        <f>TETCO_TRANSCO!N61</f>
        <v>0.26500000000000001</v>
      </c>
      <c r="S48" s="91">
        <f>TETCO_TRANSCO!O61</f>
        <v>-0.02</v>
      </c>
      <c r="T48" s="91">
        <f>IROQ!E61</f>
        <v>0.29199999999999998</v>
      </c>
      <c r="U48" s="91">
        <f>IROQ!F61</f>
        <v>1.2E-2</v>
      </c>
      <c r="V48" s="91">
        <f>IROQ!H61</f>
        <v>0</v>
      </c>
      <c r="W48" s="91">
        <f>IROQ!I61</f>
        <v>0</v>
      </c>
      <c r="X48" s="91">
        <f>IROQ!L61</f>
        <v>0.4</v>
      </c>
      <c r="Y48" s="91">
        <f>IROQ!M61</f>
        <v>0.02</v>
      </c>
      <c r="Z48" s="91">
        <f>IROQ!O61</f>
        <v>0.39</v>
      </c>
      <c r="AA48" s="91">
        <f>IROQ!P61</f>
        <v>0.04</v>
      </c>
      <c r="AB48" s="154">
        <f t="shared" si="1"/>
        <v>-5.0000000000000001E-3</v>
      </c>
      <c r="AC48" s="154">
        <f t="shared" si="2"/>
        <v>9.9999999999999985E-3</v>
      </c>
      <c r="AD48" s="153">
        <f t="shared" si="3"/>
        <v>-0.02</v>
      </c>
      <c r="AE48" s="153">
        <f t="shared" si="4"/>
        <v>9.9999999999999985E-3</v>
      </c>
    </row>
    <row r="49" spans="1:31" x14ac:dyDescent="0.2">
      <c r="A49">
        <v>0.72661550880748205</v>
      </c>
      <c r="B49" t="str">
        <f t="shared" si="0"/>
        <v>0.550.050.550.140.870.050.550.140.340.040.435-0.170.4350.060.435-0.051.0920.012000.50.050.490.070.040.06-0.050.06</v>
      </c>
      <c r="C49" s="46">
        <v>38292</v>
      </c>
      <c r="D49" s="83">
        <f>ALGO_TENN!E62</f>
        <v>0.55000000000000004</v>
      </c>
      <c r="E49" s="91">
        <f>ALGO_TENN!F62</f>
        <v>0.05</v>
      </c>
      <c r="F49" s="91">
        <f>ALGO_TENN!H62</f>
        <v>0.55000000000000004</v>
      </c>
      <c r="G49" s="91">
        <f>ALGO_TENN!I62</f>
        <v>0.14000000000000001</v>
      </c>
      <c r="H49" s="91">
        <f>ALGO_TENN!K62</f>
        <v>0.87000000000000011</v>
      </c>
      <c r="I49" s="91">
        <f>ALGO_TENN!L62</f>
        <v>0.05</v>
      </c>
      <c r="J49" s="91">
        <f>ALGO_TENN!N62</f>
        <v>0.55000000000000004</v>
      </c>
      <c r="K49" s="91">
        <f>ALGO_TENN!O62</f>
        <v>0.14000000000000001</v>
      </c>
      <c r="L49" s="91">
        <f>TETCO_TRANSCO!E62</f>
        <v>0.34</v>
      </c>
      <c r="M49" s="91">
        <f>TETCO_TRANSCO!F62</f>
        <v>0.04</v>
      </c>
      <c r="N49" s="91">
        <f>TETCO_TRANSCO!H62</f>
        <v>0.43500000000000005</v>
      </c>
      <c r="O49" s="91">
        <f>TETCO_TRANSCO!I62</f>
        <v>-0.16999999999999998</v>
      </c>
      <c r="P49" s="91">
        <f>TETCO_TRANSCO!K62</f>
        <v>0.43500000000000005</v>
      </c>
      <c r="Q49" s="91">
        <f>TETCO_TRANSCO!L62</f>
        <v>0.06</v>
      </c>
      <c r="R49" s="91">
        <f>TETCO_TRANSCO!N62</f>
        <v>0.43500000000000005</v>
      </c>
      <c r="S49" s="91">
        <f>TETCO_TRANSCO!O62</f>
        <v>-0.05</v>
      </c>
      <c r="T49" s="91">
        <f>IROQ!E62</f>
        <v>1.0920000000000001</v>
      </c>
      <c r="U49" s="91">
        <f>IROQ!F62</f>
        <v>1.2E-2</v>
      </c>
      <c r="V49" s="91">
        <f>IROQ!H62</f>
        <v>0</v>
      </c>
      <c r="W49" s="91">
        <f>IROQ!I62</f>
        <v>0</v>
      </c>
      <c r="X49" s="91">
        <f>IROQ!L62</f>
        <v>0.5</v>
      </c>
      <c r="Y49" s="91">
        <f>IROQ!M62</f>
        <v>0.05</v>
      </c>
      <c r="Z49" s="91">
        <f>IROQ!O62</f>
        <v>0.49</v>
      </c>
      <c r="AA49" s="91">
        <f>IROQ!P62</f>
        <v>7.0000000000000007E-2</v>
      </c>
      <c r="AB49" s="154">
        <f t="shared" si="1"/>
        <v>0.04</v>
      </c>
      <c r="AC49" s="154">
        <f t="shared" si="2"/>
        <v>0.06</v>
      </c>
      <c r="AD49" s="153">
        <f t="shared" si="3"/>
        <v>-0.05</v>
      </c>
      <c r="AE49" s="153">
        <f t="shared" si="4"/>
        <v>0.06</v>
      </c>
    </row>
    <row r="50" spans="1:31" x14ac:dyDescent="0.2">
      <c r="A50">
        <v>0.72226113649846357</v>
      </c>
      <c r="B50" t="str">
        <f t="shared" si="0"/>
        <v>0.90.050.90.291.220.050.90.290.6550.040.68-0.130.680.110.68-0.051.0920.014000.830.050.820.070.040.11-0.050.11</v>
      </c>
      <c r="C50" s="46">
        <v>38322</v>
      </c>
      <c r="D50" s="86">
        <f>ALGO_TENN!E63</f>
        <v>0.9</v>
      </c>
      <c r="E50" s="91">
        <f>ALGO_TENN!F63</f>
        <v>0.05</v>
      </c>
      <c r="F50" s="91">
        <f>ALGO_TENN!H63</f>
        <v>0.9</v>
      </c>
      <c r="G50" s="91">
        <f>ALGO_TENN!I63</f>
        <v>0.28999999999999998</v>
      </c>
      <c r="H50" s="91">
        <f>ALGO_TENN!K63</f>
        <v>1.22</v>
      </c>
      <c r="I50" s="91">
        <f>ALGO_TENN!L63</f>
        <v>0.05</v>
      </c>
      <c r="J50" s="91">
        <f>ALGO_TENN!N63</f>
        <v>0.9</v>
      </c>
      <c r="K50" s="91">
        <f>ALGO_TENN!O63</f>
        <v>0.28999999999999998</v>
      </c>
      <c r="L50" s="91">
        <f>TETCO_TRANSCO!E63</f>
        <v>0.65500000000000003</v>
      </c>
      <c r="M50" s="91">
        <f>TETCO_TRANSCO!F63</f>
        <v>0.04</v>
      </c>
      <c r="N50" s="91">
        <f>TETCO_TRANSCO!H63</f>
        <v>0.68</v>
      </c>
      <c r="O50" s="91">
        <f>TETCO_TRANSCO!I63</f>
        <v>-0.13</v>
      </c>
      <c r="P50" s="91">
        <f>TETCO_TRANSCO!K63</f>
        <v>0.68</v>
      </c>
      <c r="Q50" s="91">
        <f>TETCO_TRANSCO!L63</f>
        <v>0.11</v>
      </c>
      <c r="R50" s="91">
        <f>TETCO_TRANSCO!N63</f>
        <v>0.68</v>
      </c>
      <c r="S50" s="91">
        <f>TETCO_TRANSCO!O63</f>
        <v>-0.05</v>
      </c>
      <c r="T50" s="91">
        <f>IROQ!E63</f>
        <v>1.0920000000000001</v>
      </c>
      <c r="U50" s="91">
        <f>IROQ!F63</f>
        <v>1.4E-2</v>
      </c>
      <c r="V50" s="91">
        <f>IROQ!H63</f>
        <v>0</v>
      </c>
      <c r="W50" s="91">
        <f>IROQ!I63</f>
        <v>0</v>
      </c>
      <c r="X50" s="91">
        <f>IROQ!L63</f>
        <v>0.83000000000000007</v>
      </c>
      <c r="Y50" s="91">
        <f>IROQ!M63</f>
        <v>0.05</v>
      </c>
      <c r="Z50" s="91">
        <f>IROQ!O63</f>
        <v>0.82000000000000006</v>
      </c>
      <c r="AA50" s="91">
        <f>IROQ!P63</f>
        <v>7.0000000000000007E-2</v>
      </c>
      <c r="AB50" s="154">
        <f t="shared" si="1"/>
        <v>0.04</v>
      </c>
      <c r="AC50" s="154">
        <f t="shared" si="2"/>
        <v>0.11</v>
      </c>
      <c r="AD50" s="153">
        <f t="shared" si="3"/>
        <v>-0.05</v>
      </c>
      <c r="AE50" s="153">
        <f t="shared" si="4"/>
        <v>0.11</v>
      </c>
    </row>
    <row r="51" spans="1:31" x14ac:dyDescent="0.2">
      <c r="A51">
        <v>0.71778707524839702</v>
      </c>
      <c r="B51" t="str">
        <f t="shared" si="0"/>
        <v>1.20.051.20.321.520.051.20.320.8950.041.565-0.251.5650.291.565-0.21.0920.014001.120.051.110.070.040.29-0.20.29</v>
      </c>
      <c r="C51" s="46">
        <v>38353</v>
      </c>
      <c r="D51" s="86">
        <f>ALGO_TENN!E64</f>
        <v>1.2</v>
      </c>
      <c r="E51" s="91">
        <f>ALGO_TENN!F64</f>
        <v>0.05</v>
      </c>
      <c r="F51" s="91">
        <f>ALGO_TENN!H64</f>
        <v>1.2</v>
      </c>
      <c r="G51" s="91">
        <f>ALGO_TENN!I64</f>
        <v>0.32</v>
      </c>
      <c r="H51" s="91">
        <f>ALGO_TENN!K64</f>
        <v>1.52</v>
      </c>
      <c r="I51" s="91">
        <f>ALGO_TENN!L64</f>
        <v>0.05</v>
      </c>
      <c r="J51" s="91">
        <f>ALGO_TENN!N64</f>
        <v>1.2</v>
      </c>
      <c r="K51" s="91">
        <f>ALGO_TENN!O64</f>
        <v>0.32</v>
      </c>
      <c r="L51" s="91">
        <f>TETCO_TRANSCO!E64</f>
        <v>0.89500000000000002</v>
      </c>
      <c r="M51" s="91">
        <f>TETCO_TRANSCO!F64</f>
        <v>0.04</v>
      </c>
      <c r="N51" s="91">
        <f>TETCO_TRANSCO!H64</f>
        <v>1.5649999999999999</v>
      </c>
      <c r="O51" s="91">
        <f>TETCO_TRANSCO!I64</f>
        <v>-0.25</v>
      </c>
      <c r="P51" s="91">
        <f>TETCO_TRANSCO!K64</f>
        <v>1.5649999999999999</v>
      </c>
      <c r="Q51" s="91">
        <f>TETCO_TRANSCO!L64</f>
        <v>0.28999999999999998</v>
      </c>
      <c r="R51" s="91">
        <f>TETCO_TRANSCO!N64</f>
        <v>1.5649999999999999</v>
      </c>
      <c r="S51" s="91">
        <f>TETCO_TRANSCO!O64</f>
        <v>-0.2</v>
      </c>
      <c r="T51" s="91">
        <f>IROQ!E64</f>
        <v>1.0920000000000001</v>
      </c>
      <c r="U51" s="91">
        <f>IROQ!F64</f>
        <v>1.4E-2</v>
      </c>
      <c r="V51" s="91">
        <f>IROQ!H64</f>
        <v>0</v>
      </c>
      <c r="W51" s="91">
        <f>IROQ!I64</f>
        <v>0</v>
      </c>
      <c r="X51" s="91">
        <f>IROQ!L64</f>
        <v>1.1199999999999999</v>
      </c>
      <c r="Y51" s="91">
        <f>IROQ!M64</f>
        <v>0.05</v>
      </c>
      <c r="Z51" s="91">
        <f>IROQ!O64</f>
        <v>1.1099999999999999</v>
      </c>
      <c r="AA51" s="91">
        <f>IROQ!P64</f>
        <v>7.0000000000000007E-2</v>
      </c>
      <c r="AB51" s="154">
        <f t="shared" si="1"/>
        <v>0.04</v>
      </c>
      <c r="AC51" s="154">
        <f t="shared" si="2"/>
        <v>0.28999999999999998</v>
      </c>
      <c r="AD51" s="153">
        <f t="shared" si="3"/>
        <v>-0.2</v>
      </c>
      <c r="AE51" s="153">
        <f t="shared" si="4"/>
        <v>0.28999999999999998</v>
      </c>
    </row>
    <row r="52" spans="1:31" x14ac:dyDescent="0.2">
      <c r="A52">
        <v>0.71333875401899416</v>
      </c>
      <c r="B52" t="str">
        <f t="shared" si="0"/>
        <v>1.20.051.20.321.520.051.20.320.8750.041.565-0.281.5650.291.565-0.21.0820.014001.120.051.110.070.040.29-0.20.29</v>
      </c>
      <c r="C52" s="46">
        <v>38384</v>
      </c>
      <c r="D52" s="86">
        <f>ALGO_TENN!E65</f>
        <v>1.2</v>
      </c>
      <c r="E52" s="91">
        <f>ALGO_TENN!F65</f>
        <v>0.05</v>
      </c>
      <c r="F52" s="91">
        <f>ALGO_TENN!H65</f>
        <v>1.2</v>
      </c>
      <c r="G52" s="91">
        <f>ALGO_TENN!I65</f>
        <v>0.32</v>
      </c>
      <c r="H52" s="91">
        <f>ALGO_TENN!K65</f>
        <v>1.52</v>
      </c>
      <c r="I52" s="91">
        <f>ALGO_TENN!L65</f>
        <v>0.05</v>
      </c>
      <c r="J52" s="91">
        <f>ALGO_TENN!N65</f>
        <v>1.2</v>
      </c>
      <c r="K52" s="91">
        <f>ALGO_TENN!O65</f>
        <v>0.32</v>
      </c>
      <c r="L52" s="91">
        <f>TETCO_TRANSCO!E65</f>
        <v>0.875</v>
      </c>
      <c r="M52" s="91">
        <f>TETCO_TRANSCO!F65</f>
        <v>0.04</v>
      </c>
      <c r="N52" s="91">
        <f>TETCO_TRANSCO!H65</f>
        <v>1.5649999999999999</v>
      </c>
      <c r="O52" s="91">
        <f>TETCO_TRANSCO!I65</f>
        <v>-0.28000000000000003</v>
      </c>
      <c r="P52" s="91">
        <f>TETCO_TRANSCO!K65</f>
        <v>1.5649999999999999</v>
      </c>
      <c r="Q52" s="91">
        <f>TETCO_TRANSCO!L65</f>
        <v>0.28999999999999998</v>
      </c>
      <c r="R52" s="91">
        <f>TETCO_TRANSCO!N65</f>
        <v>1.5649999999999999</v>
      </c>
      <c r="S52" s="91">
        <f>TETCO_TRANSCO!O65</f>
        <v>-0.2</v>
      </c>
      <c r="T52" s="91">
        <f>IROQ!E65</f>
        <v>1.0820000000000001</v>
      </c>
      <c r="U52" s="91">
        <f>IROQ!F65</f>
        <v>1.4E-2</v>
      </c>
      <c r="V52" s="91">
        <f>IROQ!H65</f>
        <v>0</v>
      </c>
      <c r="W52" s="91">
        <f>IROQ!I65</f>
        <v>0</v>
      </c>
      <c r="X52" s="91">
        <f>IROQ!L65</f>
        <v>1.1199999999999999</v>
      </c>
      <c r="Y52" s="91">
        <f>IROQ!M65</f>
        <v>0.05</v>
      </c>
      <c r="Z52" s="91">
        <f>IROQ!O65</f>
        <v>1.1099999999999999</v>
      </c>
      <c r="AA52" s="91">
        <f>IROQ!P65</f>
        <v>7.0000000000000007E-2</v>
      </c>
      <c r="AB52" s="154">
        <f t="shared" si="1"/>
        <v>0.04</v>
      </c>
      <c r="AC52" s="154">
        <f t="shared" si="2"/>
        <v>0.28999999999999998</v>
      </c>
      <c r="AD52" s="153">
        <f t="shared" si="3"/>
        <v>-0.2</v>
      </c>
      <c r="AE52" s="153">
        <f t="shared" si="4"/>
        <v>0.28999999999999998</v>
      </c>
    </row>
    <row r="53" spans="1:31" x14ac:dyDescent="0.2">
      <c r="A53">
        <v>0.70934292732871085</v>
      </c>
      <c r="B53" t="str">
        <f t="shared" si="0"/>
        <v>0.650.050.650.150.970.050.650.150.410.040.455-0.170.4550.0750.455-0.051.0820.014000.60.050.590.070.040.075-0.050.075</v>
      </c>
      <c r="C53" s="46">
        <v>38412</v>
      </c>
      <c r="D53" s="86">
        <f>ALGO_TENN!E66</f>
        <v>0.65</v>
      </c>
      <c r="E53" s="91">
        <f>ALGO_TENN!F66</f>
        <v>0.05</v>
      </c>
      <c r="F53" s="91">
        <f>ALGO_TENN!H66</f>
        <v>0.65</v>
      </c>
      <c r="G53" s="91">
        <f>ALGO_TENN!I66</f>
        <v>0.15000000000000002</v>
      </c>
      <c r="H53" s="91">
        <f>ALGO_TENN!K66</f>
        <v>0.97</v>
      </c>
      <c r="I53" s="91">
        <f>ALGO_TENN!L66</f>
        <v>0.05</v>
      </c>
      <c r="J53" s="91">
        <f>ALGO_TENN!N66</f>
        <v>0.65</v>
      </c>
      <c r="K53" s="91">
        <f>ALGO_TENN!O66</f>
        <v>0.15000000000000002</v>
      </c>
      <c r="L53" s="91">
        <f>TETCO_TRANSCO!E66</f>
        <v>0.41000000000000003</v>
      </c>
      <c r="M53" s="91">
        <f>TETCO_TRANSCO!F66</f>
        <v>0.04</v>
      </c>
      <c r="N53" s="91">
        <f>TETCO_TRANSCO!H66</f>
        <v>0.45499999999999996</v>
      </c>
      <c r="O53" s="91">
        <f>TETCO_TRANSCO!I66</f>
        <v>-0.16999999999999998</v>
      </c>
      <c r="P53" s="91">
        <f>TETCO_TRANSCO!K66</f>
        <v>0.45499999999999996</v>
      </c>
      <c r="Q53" s="91">
        <f>TETCO_TRANSCO!L66</f>
        <v>7.4999999999999997E-2</v>
      </c>
      <c r="R53" s="91">
        <f>TETCO_TRANSCO!N66</f>
        <v>0.45499999999999996</v>
      </c>
      <c r="S53" s="91">
        <f>TETCO_TRANSCO!O66</f>
        <v>-0.05</v>
      </c>
      <c r="T53" s="91">
        <f>IROQ!E66</f>
        <v>1.0820000000000001</v>
      </c>
      <c r="U53" s="91">
        <f>IROQ!F66</f>
        <v>1.4E-2</v>
      </c>
      <c r="V53" s="91">
        <f>IROQ!H66</f>
        <v>0</v>
      </c>
      <c r="W53" s="91">
        <f>IROQ!I66</f>
        <v>0</v>
      </c>
      <c r="X53" s="91">
        <f>IROQ!L66</f>
        <v>0.6</v>
      </c>
      <c r="Y53" s="91">
        <f>IROQ!M66</f>
        <v>0.05</v>
      </c>
      <c r="Z53" s="91">
        <f>IROQ!O66</f>
        <v>0.59</v>
      </c>
      <c r="AA53" s="91">
        <f>IROQ!P66</f>
        <v>7.0000000000000007E-2</v>
      </c>
      <c r="AB53" s="154">
        <f t="shared" si="1"/>
        <v>0.04</v>
      </c>
      <c r="AC53" s="154">
        <f t="shared" si="2"/>
        <v>7.4999999999999997E-2</v>
      </c>
      <c r="AD53" s="153">
        <f t="shared" si="3"/>
        <v>-0.05</v>
      </c>
      <c r="AE53" s="153">
        <f t="shared" si="4"/>
        <v>7.4999999999999997E-2</v>
      </c>
    </row>
    <row r="54" spans="1:31" x14ac:dyDescent="0.2">
      <c r="A54">
        <v>0.70494322287700151</v>
      </c>
      <c r="B54" t="str">
        <f t="shared" si="0"/>
        <v>0.4350.020.4350.050.7550.020.4350.050.30750.00250.305-0.0850.3050.0250.305-0.0450.2940.014000.4350.020.4250.040.00250.025-0.0450.025</v>
      </c>
      <c r="C54" s="46">
        <v>38443</v>
      </c>
      <c r="D54" s="83">
        <f>ALGO_TENN!E67</f>
        <v>0.435</v>
      </c>
      <c r="E54" s="91">
        <f>ALGO_TENN!F67</f>
        <v>0.02</v>
      </c>
      <c r="F54" s="91">
        <f>ALGO_TENN!H67</f>
        <v>0.435</v>
      </c>
      <c r="G54" s="91">
        <f>ALGO_TENN!I67</f>
        <v>0.05</v>
      </c>
      <c r="H54" s="91">
        <f>ALGO_TENN!K67</f>
        <v>0.755</v>
      </c>
      <c r="I54" s="91">
        <f>ALGO_TENN!L67</f>
        <v>0.02</v>
      </c>
      <c r="J54" s="91">
        <f>ALGO_TENN!N67</f>
        <v>0.435</v>
      </c>
      <c r="K54" s="91">
        <f>ALGO_TENN!O67</f>
        <v>0.05</v>
      </c>
      <c r="L54" s="91">
        <f>TETCO_TRANSCO!E67</f>
        <v>0.3075</v>
      </c>
      <c r="M54" s="91">
        <f>TETCO_TRANSCO!F67</f>
        <v>2.5000000000000001E-3</v>
      </c>
      <c r="N54" s="91">
        <f>TETCO_TRANSCO!H67</f>
        <v>0.30500000000000005</v>
      </c>
      <c r="O54" s="91">
        <f>TETCO_TRANSCO!I67</f>
        <v>-8.4999999999999992E-2</v>
      </c>
      <c r="P54" s="91">
        <f>TETCO_TRANSCO!K67</f>
        <v>0.30500000000000005</v>
      </c>
      <c r="Q54" s="91">
        <f>TETCO_TRANSCO!L67</f>
        <v>2.5000000000000001E-2</v>
      </c>
      <c r="R54" s="91">
        <f>TETCO_TRANSCO!N67</f>
        <v>0.30500000000000005</v>
      </c>
      <c r="S54" s="91">
        <f>TETCO_TRANSCO!O67</f>
        <v>-4.4999999999999998E-2</v>
      </c>
      <c r="T54" s="91">
        <f>IROQ!E67</f>
        <v>0.29399999999999998</v>
      </c>
      <c r="U54" s="91">
        <f>IROQ!F67</f>
        <v>1.4E-2</v>
      </c>
      <c r="V54" s="91">
        <f>IROQ!H67</f>
        <v>0</v>
      </c>
      <c r="W54" s="91">
        <f>IROQ!I67</f>
        <v>0</v>
      </c>
      <c r="X54" s="91">
        <f>IROQ!L67</f>
        <v>0.435</v>
      </c>
      <c r="Y54" s="91">
        <f>IROQ!M67</f>
        <v>0.02</v>
      </c>
      <c r="Z54" s="91">
        <f>IROQ!O67</f>
        <v>0.42499999999999999</v>
      </c>
      <c r="AA54" s="91">
        <f>IROQ!P67</f>
        <v>0.04</v>
      </c>
      <c r="AB54" s="154">
        <f t="shared" si="1"/>
        <v>2.5000000000000001E-3</v>
      </c>
      <c r="AC54" s="154">
        <f t="shared" si="2"/>
        <v>2.5000000000000001E-2</v>
      </c>
      <c r="AD54" s="153">
        <f t="shared" si="3"/>
        <v>-4.4999999999999998E-2</v>
      </c>
      <c r="AE54" s="153">
        <f t="shared" si="4"/>
        <v>2.5000000000000001E-2</v>
      </c>
    </row>
    <row r="55" spans="1:31" x14ac:dyDescent="0.2">
      <c r="A55">
        <v>0.70070958229093516</v>
      </c>
      <c r="B55" t="str">
        <f t="shared" si="0"/>
        <v>0.3850.020.3850.050.7050.020.3850.050.28750.00250.28-0.0650.280.0250.28-0.0350.2940.014000.3850.020.3750.040.00250.025-0.0350.025</v>
      </c>
      <c r="C55" s="46">
        <v>38473</v>
      </c>
      <c r="D55" s="86">
        <f>ALGO_TENN!E68</f>
        <v>0.38500000000000001</v>
      </c>
      <c r="E55" s="91">
        <f>ALGO_TENN!F68</f>
        <v>0.02</v>
      </c>
      <c r="F55" s="91">
        <f>ALGO_TENN!H68</f>
        <v>0.38500000000000001</v>
      </c>
      <c r="G55" s="91">
        <f>ALGO_TENN!I68</f>
        <v>0.05</v>
      </c>
      <c r="H55" s="91">
        <f>ALGO_TENN!K68</f>
        <v>0.70500000000000007</v>
      </c>
      <c r="I55" s="91">
        <f>ALGO_TENN!L68</f>
        <v>0.02</v>
      </c>
      <c r="J55" s="91">
        <f>ALGO_TENN!N68</f>
        <v>0.38500000000000001</v>
      </c>
      <c r="K55" s="91">
        <f>ALGO_TENN!O68</f>
        <v>0.05</v>
      </c>
      <c r="L55" s="91">
        <f>TETCO_TRANSCO!E68</f>
        <v>0.28749999999999998</v>
      </c>
      <c r="M55" s="91">
        <f>TETCO_TRANSCO!F68</f>
        <v>2.5000000000000001E-3</v>
      </c>
      <c r="N55" s="91">
        <f>TETCO_TRANSCO!H68</f>
        <v>0.28000000000000003</v>
      </c>
      <c r="O55" s="91">
        <f>TETCO_TRANSCO!I68</f>
        <v>-6.5000000000000002E-2</v>
      </c>
      <c r="P55" s="91">
        <f>TETCO_TRANSCO!K68</f>
        <v>0.28000000000000003</v>
      </c>
      <c r="Q55" s="91">
        <f>TETCO_TRANSCO!L68</f>
        <v>2.5000000000000001E-2</v>
      </c>
      <c r="R55" s="91">
        <f>TETCO_TRANSCO!N68</f>
        <v>0.28000000000000003</v>
      </c>
      <c r="S55" s="91">
        <f>TETCO_TRANSCO!O68</f>
        <v>-3.5000000000000003E-2</v>
      </c>
      <c r="T55" s="91">
        <f>IROQ!E68</f>
        <v>0.29399999999999998</v>
      </c>
      <c r="U55" s="91">
        <f>IROQ!F68</f>
        <v>1.4E-2</v>
      </c>
      <c r="V55" s="91">
        <f>IROQ!H68</f>
        <v>0</v>
      </c>
      <c r="W55" s="91">
        <f>IROQ!I68</f>
        <v>0</v>
      </c>
      <c r="X55" s="91">
        <f>IROQ!L68</f>
        <v>0.38500000000000001</v>
      </c>
      <c r="Y55" s="91">
        <f>IROQ!M68</f>
        <v>0.02</v>
      </c>
      <c r="Z55" s="91">
        <f>IROQ!O68</f>
        <v>0.375</v>
      </c>
      <c r="AA55" s="91">
        <f>IROQ!P68</f>
        <v>0.04</v>
      </c>
      <c r="AB55" s="154">
        <f t="shared" si="1"/>
        <v>2.5000000000000001E-3</v>
      </c>
      <c r="AC55" s="154">
        <f t="shared" si="2"/>
        <v>2.5000000000000001E-2</v>
      </c>
      <c r="AD55" s="153">
        <f t="shared" si="3"/>
        <v>-3.5000000000000003E-2</v>
      </c>
      <c r="AE55" s="153">
        <f t="shared" si="4"/>
        <v>2.5000000000000001E-2</v>
      </c>
    </row>
    <row r="56" spans="1:31" x14ac:dyDescent="0.2">
      <c r="A56">
        <v>0.69635963327324557</v>
      </c>
      <c r="B56" t="str">
        <f t="shared" si="0"/>
        <v>0.3850.020.3850.060.7050.020.3850.060.2975-0.00250.265-0.0550.2650.0250.265-0.0350.2940.014000.3850.020.3750.04-0.00250.025-0.0350.025</v>
      </c>
      <c r="C56" s="46">
        <v>38504</v>
      </c>
      <c r="D56" s="86">
        <f>ALGO_TENN!E69</f>
        <v>0.38500000000000001</v>
      </c>
      <c r="E56" s="91">
        <f>ALGO_TENN!F69</f>
        <v>0.02</v>
      </c>
      <c r="F56" s="91">
        <f>ALGO_TENN!H69</f>
        <v>0.38500000000000001</v>
      </c>
      <c r="G56" s="91">
        <f>ALGO_TENN!I69</f>
        <v>0.06</v>
      </c>
      <c r="H56" s="91">
        <f>ALGO_TENN!K69</f>
        <v>0.70500000000000007</v>
      </c>
      <c r="I56" s="91">
        <f>ALGO_TENN!L69</f>
        <v>0.02</v>
      </c>
      <c r="J56" s="91">
        <f>ALGO_TENN!N69</f>
        <v>0.38500000000000001</v>
      </c>
      <c r="K56" s="91">
        <f>ALGO_TENN!O69</f>
        <v>0.06</v>
      </c>
      <c r="L56" s="91">
        <f>TETCO_TRANSCO!E69</f>
        <v>0.29749999999999999</v>
      </c>
      <c r="M56" s="91">
        <f>TETCO_TRANSCO!F69</f>
        <v>-2.5000000000000001E-3</v>
      </c>
      <c r="N56" s="91">
        <f>TETCO_TRANSCO!H69</f>
        <v>0.26500000000000001</v>
      </c>
      <c r="O56" s="91">
        <f>TETCO_TRANSCO!I69</f>
        <v>-5.5000000000000007E-2</v>
      </c>
      <c r="P56" s="91">
        <f>TETCO_TRANSCO!K69</f>
        <v>0.26500000000000001</v>
      </c>
      <c r="Q56" s="91">
        <f>TETCO_TRANSCO!L69</f>
        <v>2.5000000000000001E-2</v>
      </c>
      <c r="R56" s="91">
        <f>TETCO_TRANSCO!N69</f>
        <v>0.26500000000000001</v>
      </c>
      <c r="S56" s="91">
        <f>TETCO_TRANSCO!O69</f>
        <v>-3.5000000000000003E-2</v>
      </c>
      <c r="T56" s="91">
        <f>IROQ!E69</f>
        <v>0.29399999999999998</v>
      </c>
      <c r="U56" s="91">
        <f>IROQ!F69</f>
        <v>1.4E-2</v>
      </c>
      <c r="V56" s="91">
        <f>IROQ!H69</f>
        <v>0</v>
      </c>
      <c r="W56" s="91">
        <f>IROQ!I69</f>
        <v>0</v>
      </c>
      <c r="X56" s="91">
        <f>IROQ!L69</f>
        <v>0.38500000000000001</v>
      </c>
      <c r="Y56" s="91">
        <f>IROQ!M69</f>
        <v>0.02</v>
      </c>
      <c r="Z56" s="91">
        <f>IROQ!O69</f>
        <v>0.375</v>
      </c>
      <c r="AA56" s="91">
        <f>IROQ!P69</f>
        <v>0.04</v>
      </c>
      <c r="AB56" s="154">
        <f t="shared" si="1"/>
        <v>-2.5000000000000001E-3</v>
      </c>
      <c r="AC56" s="154">
        <f t="shared" si="2"/>
        <v>2.5000000000000001E-2</v>
      </c>
      <c r="AD56" s="153">
        <f t="shared" si="3"/>
        <v>-3.5000000000000003E-2</v>
      </c>
      <c r="AE56" s="153">
        <f t="shared" si="4"/>
        <v>2.5000000000000001E-2</v>
      </c>
    </row>
    <row r="57" spans="1:31" x14ac:dyDescent="0.2">
      <c r="A57">
        <v>0.69215022526748027</v>
      </c>
      <c r="B57" t="str">
        <f t="shared" si="0"/>
        <v>0.39750.020.39750.070.71750.020.39750.070.3125-0.00250.335-0.020.3350.0250.335-0.020.2940.014000.39750.020.38750.04-0.00250.025-0.020.025</v>
      </c>
      <c r="C57" s="46">
        <v>38534</v>
      </c>
      <c r="D57" s="86">
        <f>ALGO_TENN!E70</f>
        <v>0.39750000000000002</v>
      </c>
      <c r="E57" s="91">
        <f>ALGO_TENN!F70</f>
        <v>0.02</v>
      </c>
      <c r="F57" s="91">
        <f>ALGO_TENN!H70</f>
        <v>0.39750000000000002</v>
      </c>
      <c r="G57" s="91">
        <f>ALGO_TENN!I70</f>
        <v>7.0000000000000007E-2</v>
      </c>
      <c r="H57" s="91">
        <f>ALGO_TENN!K70</f>
        <v>0.71750000000000003</v>
      </c>
      <c r="I57" s="91">
        <f>ALGO_TENN!L70</f>
        <v>0.02</v>
      </c>
      <c r="J57" s="91">
        <f>ALGO_TENN!N70</f>
        <v>0.39750000000000002</v>
      </c>
      <c r="K57" s="91">
        <f>ALGO_TENN!O70</f>
        <v>7.0000000000000007E-2</v>
      </c>
      <c r="L57" s="91">
        <f>TETCO_TRANSCO!E70</f>
        <v>0.3125</v>
      </c>
      <c r="M57" s="91">
        <f>TETCO_TRANSCO!F70</f>
        <v>-2.5000000000000001E-3</v>
      </c>
      <c r="N57" s="91">
        <f>TETCO_TRANSCO!H70</f>
        <v>0.33500000000000002</v>
      </c>
      <c r="O57" s="91">
        <f>TETCO_TRANSCO!I70</f>
        <v>-0.02</v>
      </c>
      <c r="P57" s="91">
        <f>TETCO_TRANSCO!K70</f>
        <v>0.33500000000000002</v>
      </c>
      <c r="Q57" s="91">
        <f>TETCO_TRANSCO!L70</f>
        <v>2.5000000000000001E-2</v>
      </c>
      <c r="R57" s="91">
        <f>TETCO_TRANSCO!N70</f>
        <v>0.33500000000000002</v>
      </c>
      <c r="S57" s="91">
        <f>TETCO_TRANSCO!O70</f>
        <v>-0.02</v>
      </c>
      <c r="T57" s="91">
        <f>IROQ!E70</f>
        <v>0.29399999999999998</v>
      </c>
      <c r="U57" s="91">
        <f>IROQ!F70</f>
        <v>1.4E-2</v>
      </c>
      <c r="V57" s="91">
        <f>IROQ!H70</f>
        <v>0</v>
      </c>
      <c r="W57" s="91">
        <f>IROQ!I70</f>
        <v>0</v>
      </c>
      <c r="X57" s="91">
        <f>IROQ!L70</f>
        <v>0.39750000000000002</v>
      </c>
      <c r="Y57" s="91">
        <f>IROQ!M70</f>
        <v>0.02</v>
      </c>
      <c r="Z57" s="91">
        <f>IROQ!O70</f>
        <v>0.38750000000000001</v>
      </c>
      <c r="AA57" s="91">
        <f>IROQ!P70</f>
        <v>0.04</v>
      </c>
      <c r="AB57" s="154">
        <f t="shared" si="1"/>
        <v>-2.5000000000000001E-3</v>
      </c>
      <c r="AC57" s="154">
        <f t="shared" si="2"/>
        <v>2.5000000000000001E-2</v>
      </c>
      <c r="AD57" s="153">
        <f t="shared" si="3"/>
        <v>-0.02</v>
      </c>
      <c r="AE57" s="153">
        <f t="shared" si="4"/>
        <v>2.5000000000000001E-2</v>
      </c>
    </row>
    <row r="58" spans="1:31" x14ac:dyDescent="0.2">
      <c r="A58">
        <v>0.68781961961269045</v>
      </c>
      <c r="B58" t="str">
        <f t="shared" si="0"/>
        <v>0.40.020.40.070.720.020.40.070.3125-0.00250.335-0.020.3350.0150.335-0.020.2940.014000.40.020.390.04-0.00250.015-0.020.015</v>
      </c>
      <c r="C58" s="46">
        <v>38565</v>
      </c>
      <c r="D58" s="86">
        <f>ALGO_TENN!E71</f>
        <v>0.4</v>
      </c>
      <c r="E58" s="91">
        <f>ALGO_TENN!F71</f>
        <v>0.02</v>
      </c>
      <c r="F58" s="91">
        <f>ALGO_TENN!H71</f>
        <v>0.4</v>
      </c>
      <c r="G58" s="91">
        <f>ALGO_TENN!I71</f>
        <v>7.0000000000000007E-2</v>
      </c>
      <c r="H58" s="91">
        <f>ALGO_TENN!K71</f>
        <v>0.72</v>
      </c>
      <c r="I58" s="91">
        <f>ALGO_TENN!L71</f>
        <v>0.02</v>
      </c>
      <c r="J58" s="91">
        <f>ALGO_TENN!N71</f>
        <v>0.4</v>
      </c>
      <c r="K58" s="91">
        <f>ALGO_TENN!O71</f>
        <v>7.0000000000000007E-2</v>
      </c>
      <c r="L58" s="91">
        <f>TETCO_TRANSCO!E71</f>
        <v>0.3125</v>
      </c>
      <c r="M58" s="91">
        <f>TETCO_TRANSCO!F71</f>
        <v>-2.5000000000000001E-3</v>
      </c>
      <c r="N58" s="91">
        <f>TETCO_TRANSCO!H71</f>
        <v>0.33500000000000002</v>
      </c>
      <c r="O58" s="91">
        <f>TETCO_TRANSCO!I71</f>
        <v>-0.02</v>
      </c>
      <c r="P58" s="91">
        <f>TETCO_TRANSCO!K71</f>
        <v>0.33500000000000002</v>
      </c>
      <c r="Q58" s="91">
        <f>TETCO_TRANSCO!L71</f>
        <v>1.4999999999999999E-2</v>
      </c>
      <c r="R58" s="91">
        <f>TETCO_TRANSCO!N71</f>
        <v>0.33500000000000002</v>
      </c>
      <c r="S58" s="91">
        <f>TETCO_TRANSCO!O71</f>
        <v>-0.02</v>
      </c>
      <c r="T58" s="91">
        <f>IROQ!E71</f>
        <v>0.29399999999999998</v>
      </c>
      <c r="U58" s="91">
        <f>IROQ!F71</f>
        <v>1.4E-2</v>
      </c>
      <c r="V58" s="91">
        <f>IROQ!H71</f>
        <v>0</v>
      </c>
      <c r="W58" s="91">
        <f>IROQ!I71</f>
        <v>0</v>
      </c>
      <c r="X58" s="91">
        <f>IROQ!L71</f>
        <v>0.4</v>
      </c>
      <c r="Y58" s="91">
        <f>IROQ!M71</f>
        <v>0.02</v>
      </c>
      <c r="Z58" s="91">
        <f>IROQ!O71</f>
        <v>0.39</v>
      </c>
      <c r="AA58" s="91">
        <f>IROQ!P71</f>
        <v>0.04</v>
      </c>
      <c r="AB58" s="154">
        <f t="shared" si="1"/>
        <v>-2.5000000000000001E-3</v>
      </c>
      <c r="AC58" s="154">
        <f t="shared" si="2"/>
        <v>1.4999999999999999E-2</v>
      </c>
      <c r="AD58" s="153">
        <f t="shared" si="3"/>
        <v>-0.02</v>
      </c>
      <c r="AE58" s="153">
        <f t="shared" si="4"/>
        <v>1.4999999999999999E-2</v>
      </c>
    </row>
    <row r="59" spans="1:31" x14ac:dyDescent="0.2">
      <c r="A59">
        <v>0.68351324945124592</v>
      </c>
      <c r="B59" t="str">
        <f t="shared" si="0"/>
        <v>0.39750.020.39750.050.71750.020.39750.050.2875-0.00250.245-0.040.2450.0150.245-0.020.2940.014000.39750.020.38750.04-0.00250.015-0.020.015</v>
      </c>
      <c r="C59" s="46">
        <v>38596</v>
      </c>
      <c r="D59" s="86">
        <f>ALGO_TENN!E72</f>
        <v>0.39750000000000002</v>
      </c>
      <c r="E59" s="91">
        <f>ALGO_TENN!F72</f>
        <v>0.02</v>
      </c>
      <c r="F59" s="91">
        <f>ALGO_TENN!H72</f>
        <v>0.39750000000000002</v>
      </c>
      <c r="G59" s="91">
        <f>ALGO_TENN!I72</f>
        <v>0.05</v>
      </c>
      <c r="H59" s="91">
        <f>ALGO_TENN!K72</f>
        <v>0.71750000000000003</v>
      </c>
      <c r="I59" s="91">
        <f>ALGO_TENN!L72</f>
        <v>0.02</v>
      </c>
      <c r="J59" s="91">
        <f>ALGO_TENN!N72</f>
        <v>0.39750000000000002</v>
      </c>
      <c r="K59" s="91">
        <f>ALGO_TENN!O72</f>
        <v>0.05</v>
      </c>
      <c r="L59" s="91">
        <f>TETCO_TRANSCO!E72</f>
        <v>0.28749999999999998</v>
      </c>
      <c r="M59" s="91">
        <f>TETCO_TRANSCO!F72</f>
        <v>-2.5000000000000001E-3</v>
      </c>
      <c r="N59" s="91">
        <f>TETCO_TRANSCO!H72</f>
        <v>0.245</v>
      </c>
      <c r="O59" s="91">
        <f>TETCO_TRANSCO!I72</f>
        <v>-0.04</v>
      </c>
      <c r="P59" s="91">
        <f>TETCO_TRANSCO!K72</f>
        <v>0.245</v>
      </c>
      <c r="Q59" s="91">
        <f>TETCO_TRANSCO!L72</f>
        <v>1.4999999999999999E-2</v>
      </c>
      <c r="R59" s="91">
        <f>TETCO_TRANSCO!N72</f>
        <v>0.245</v>
      </c>
      <c r="S59" s="91">
        <f>TETCO_TRANSCO!O72</f>
        <v>-0.02</v>
      </c>
      <c r="T59" s="91">
        <f>IROQ!E72</f>
        <v>0.29399999999999998</v>
      </c>
      <c r="U59" s="91">
        <f>IROQ!F72</f>
        <v>1.4E-2</v>
      </c>
      <c r="V59" s="91">
        <f>IROQ!H72</f>
        <v>0</v>
      </c>
      <c r="W59" s="91">
        <f>IROQ!I72</f>
        <v>0</v>
      </c>
      <c r="X59" s="91">
        <f>IROQ!L72</f>
        <v>0.39750000000000002</v>
      </c>
      <c r="Y59" s="91">
        <f>IROQ!M72</f>
        <v>0.02</v>
      </c>
      <c r="Z59" s="91">
        <f>IROQ!O72</f>
        <v>0.38750000000000001</v>
      </c>
      <c r="AA59" s="91">
        <f>IROQ!P72</f>
        <v>0.04</v>
      </c>
      <c r="AB59" s="154">
        <f t="shared" si="1"/>
        <v>-2.5000000000000001E-3</v>
      </c>
      <c r="AC59" s="154">
        <f t="shared" si="2"/>
        <v>1.4999999999999999E-2</v>
      </c>
      <c r="AD59" s="153">
        <f t="shared" si="3"/>
        <v>-0.02</v>
      </c>
      <c r="AE59" s="153">
        <f t="shared" si="4"/>
        <v>1.4999999999999999E-2</v>
      </c>
    </row>
    <row r="60" spans="1:31" x14ac:dyDescent="0.2">
      <c r="A60">
        <v>0.67936876083833198</v>
      </c>
      <c r="B60" t="str">
        <f t="shared" si="0"/>
        <v>0.40.020.40.050.720.020.40.050.3475-0.0050.265-0.0850.2650.010.265-0.0550.2940.014000.40.020.390.04-0.0050.01-0.0550.01</v>
      </c>
      <c r="C60" s="46">
        <v>38626</v>
      </c>
      <c r="D60" s="86">
        <f>ALGO_TENN!E73</f>
        <v>0.4</v>
      </c>
      <c r="E60" s="91">
        <f>ALGO_TENN!F73</f>
        <v>0.02</v>
      </c>
      <c r="F60" s="91">
        <f>ALGO_TENN!H73</f>
        <v>0.4</v>
      </c>
      <c r="G60" s="91">
        <f>ALGO_TENN!I73</f>
        <v>0.05</v>
      </c>
      <c r="H60" s="91">
        <f>ALGO_TENN!K73</f>
        <v>0.72</v>
      </c>
      <c r="I60" s="91">
        <f>ALGO_TENN!L73</f>
        <v>0.02</v>
      </c>
      <c r="J60" s="91">
        <f>ALGO_TENN!N73</f>
        <v>0.4</v>
      </c>
      <c r="K60" s="91">
        <f>ALGO_TENN!O73</f>
        <v>0.05</v>
      </c>
      <c r="L60" s="91">
        <f>TETCO_TRANSCO!E73</f>
        <v>0.34750000000000003</v>
      </c>
      <c r="M60" s="91">
        <f>TETCO_TRANSCO!F73</f>
        <v>-5.0000000000000001E-3</v>
      </c>
      <c r="N60" s="91">
        <f>TETCO_TRANSCO!H73</f>
        <v>0.26500000000000001</v>
      </c>
      <c r="O60" s="91">
        <f>TETCO_TRANSCO!I73</f>
        <v>-8.4999999999999992E-2</v>
      </c>
      <c r="P60" s="91">
        <f>TETCO_TRANSCO!K73</f>
        <v>0.26500000000000001</v>
      </c>
      <c r="Q60" s="91">
        <f>TETCO_TRANSCO!L73</f>
        <v>9.9999999999999985E-3</v>
      </c>
      <c r="R60" s="91">
        <f>TETCO_TRANSCO!N73</f>
        <v>0.26500000000000001</v>
      </c>
      <c r="S60" s="91">
        <f>TETCO_TRANSCO!O73</f>
        <v>-5.5E-2</v>
      </c>
      <c r="T60" s="91">
        <f>IROQ!E73</f>
        <v>0.29399999999999998</v>
      </c>
      <c r="U60" s="91">
        <f>IROQ!F73</f>
        <v>1.4E-2</v>
      </c>
      <c r="V60" s="91">
        <f>IROQ!H73</f>
        <v>0</v>
      </c>
      <c r="W60" s="91">
        <f>IROQ!I73</f>
        <v>0</v>
      </c>
      <c r="X60" s="91">
        <f>IROQ!L73</f>
        <v>0.4</v>
      </c>
      <c r="Y60" s="91">
        <f>IROQ!M73</f>
        <v>0.02</v>
      </c>
      <c r="Z60" s="91">
        <f>IROQ!O73</f>
        <v>0.39</v>
      </c>
      <c r="AA60" s="91">
        <f>IROQ!P73</f>
        <v>0.04</v>
      </c>
      <c r="AB60" s="154">
        <f t="shared" si="1"/>
        <v>-5.0000000000000001E-3</v>
      </c>
      <c r="AC60" s="154">
        <f t="shared" si="2"/>
        <v>9.9999999999999985E-3</v>
      </c>
      <c r="AD60" s="153">
        <f t="shared" si="3"/>
        <v>-5.5E-2</v>
      </c>
      <c r="AE60" s="153">
        <f t="shared" si="4"/>
        <v>9.9999999999999985E-3</v>
      </c>
    </row>
    <row r="61" spans="1:31" x14ac:dyDescent="0.2">
      <c r="A61">
        <v>0.67510974227049325</v>
      </c>
      <c r="B61" t="str">
        <f t="shared" si="0"/>
        <v>0.5550.050.5550.140.8750.050.5550.140.340.040.44-0.170.440.060.44-0.051.0940.014000.5050.050.4950.070.040.06-0.050.06</v>
      </c>
      <c r="C61" s="46">
        <v>38657</v>
      </c>
      <c r="D61" s="83">
        <f>ALGO_TENN!E74</f>
        <v>0.55500000000000005</v>
      </c>
      <c r="E61" s="91">
        <f>ALGO_TENN!F74</f>
        <v>0.05</v>
      </c>
      <c r="F61" s="91">
        <f>ALGO_TENN!H74</f>
        <v>0.55500000000000005</v>
      </c>
      <c r="G61" s="91">
        <f>ALGO_TENN!I74</f>
        <v>0.14000000000000001</v>
      </c>
      <c r="H61" s="91">
        <f>ALGO_TENN!K74</f>
        <v>0.875</v>
      </c>
      <c r="I61" s="91">
        <f>ALGO_TENN!L74</f>
        <v>0.05</v>
      </c>
      <c r="J61" s="91">
        <f>ALGO_TENN!N74</f>
        <v>0.55500000000000005</v>
      </c>
      <c r="K61" s="91">
        <f>ALGO_TENN!O74</f>
        <v>0.14000000000000001</v>
      </c>
      <c r="L61" s="91">
        <f>TETCO_TRANSCO!E74</f>
        <v>0.34</v>
      </c>
      <c r="M61" s="91">
        <f>TETCO_TRANSCO!F74</f>
        <v>0.04</v>
      </c>
      <c r="N61" s="91">
        <f>TETCO_TRANSCO!H74</f>
        <v>0.44000000000000006</v>
      </c>
      <c r="O61" s="91">
        <f>TETCO_TRANSCO!I74</f>
        <v>-0.16999999999999998</v>
      </c>
      <c r="P61" s="91">
        <f>TETCO_TRANSCO!K74</f>
        <v>0.44000000000000006</v>
      </c>
      <c r="Q61" s="91">
        <f>TETCO_TRANSCO!L74</f>
        <v>0.06</v>
      </c>
      <c r="R61" s="91">
        <f>TETCO_TRANSCO!N74</f>
        <v>0.44000000000000006</v>
      </c>
      <c r="S61" s="91">
        <f>TETCO_TRANSCO!O74</f>
        <v>-0.05</v>
      </c>
      <c r="T61" s="91">
        <f>IROQ!E74</f>
        <v>1.0940000000000001</v>
      </c>
      <c r="U61" s="91">
        <f>IROQ!F74</f>
        <v>1.4E-2</v>
      </c>
      <c r="V61" s="91">
        <f>IROQ!H74</f>
        <v>0</v>
      </c>
      <c r="W61" s="91">
        <f>IROQ!I74</f>
        <v>0</v>
      </c>
      <c r="X61" s="91">
        <f>IROQ!L74</f>
        <v>0.505</v>
      </c>
      <c r="Y61" s="91">
        <f>IROQ!M74</f>
        <v>0.05</v>
      </c>
      <c r="Z61" s="91">
        <f>IROQ!O74</f>
        <v>0.495</v>
      </c>
      <c r="AA61" s="91">
        <f>IROQ!P74</f>
        <v>7.0000000000000007E-2</v>
      </c>
      <c r="AB61" s="154">
        <f t="shared" si="1"/>
        <v>0.04</v>
      </c>
      <c r="AC61" s="154">
        <f t="shared" si="2"/>
        <v>0.06</v>
      </c>
      <c r="AD61" s="153">
        <f t="shared" si="3"/>
        <v>-0.05</v>
      </c>
      <c r="AE61" s="153">
        <f t="shared" si="4"/>
        <v>0.06</v>
      </c>
    </row>
    <row r="62" spans="1:31" x14ac:dyDescent="0.2">
      <c r="A62">
        <v>0.6710108620652252</v>
      </c>
      <c r="B62" t="str">
        <f t="shared" si="0"/>
        <v>0.910.050.910.291.230.050.910.290.6550.040.98-0.130.980.110.98-0.051.0940.016000.840.050.830.070.040.11-0.050.11</v>
      </c>
      <c r="C62" s="46">
        <v>38687</v>
      </c>
      <c r="D62" s="86">
        <f>ALGO_TENN!E75</f>
        <v>0.91</v>
      </c>
      <c r="E62" s="91">
        <f>ALGO_TENN!F75</f>
        <v>0.05</v>
      </c>
      <c r="F62" s="91">
        <f>ALGO_TENN!H75</f>
        <v>0.91</v>
      </c>
      <c r="G62" s="91">
        <f>ALGO_TENN!I75</f>
        <v>0.28999999999999998</v>
      </c>
      <c r="H62" s="91">
        <f>ALGO_TENN!K75</f>
        <v>1.23</v>
      </c>
      <c r="I62" s="91">
        <f>ALGO_TENN!L75</f>
        <v>0.05</v>
      </c>
      <c r="J62" s="91">
        <f>ALGO_TENN!N75</f>
        <v>0.91</v>
      </c>
      <c r="K62" s="91">
        <f>ALGO_TENN!O75</f>
        <v>0.28999999999999998</v>
      </c>
      <c r="L62" s="91">
        <f>TETCO_TRANSCO!E75</f>
        <v>0.65500000000000003</v>
      </c>
      <c r="M62" s="91">
        <f>TETCO_TRANSCO!F75</f>
        <v>0.04</v>
      </c>
      <c r="N62" s="91">
        <f>TETCO_TRANSCO!H75</f>
        <v>0.98</v>
      </c>
      <c r="O62" s="91">
        <f>TETCO_TRANSCO!I75</f>
        <v>-0.13</v>
      </c>
      <c r="P62" s="91">
        <f>TETCO_TRANSCO!K75</f>
        <v>0.98</v>
      </c>
      <c r="Q62" s="91">
        <f>TETCO_TRANSCO!L75</f>
        <v>0.11</v>
      </c>
      <c r="R62" s="91">
        <f>TETCO_TRANSCO!N75</f>
        <v>0.98</v>
      </c>
      <c r="S62" s="91">
        <f>TETCO_TRANSCO!O75</f>
        <v>-0.05</v>
      </c>
      <c r="T62" s="91">
        <f>IROQ!E75</f>
        <v>1.0940000000000001</v>
      </c>
      <c r="U62" s="91">
        <f>IROQ!F75</f>
        <v>1.6E-2</v>
      </c>
      <c r="V62" s="91">
        <f>IROQ!H75</f>
        <v>0</v>
      </c>
      <c r="W62" s="91">
        <f>IROQ!I75</f>
        <v>0</v>
      </c>
      <c r="X62" s="91">
        <f>IROQ!L75</f>
        <v>0.84000000000000008</v>
      </c>
      <c r="Y62" s="91">
        <f>IROQ!M75</f>
        <v>0.05</v>
      </c>
      <c r="Z62" s="91">
        <f>IROQ!O75</f>
        <v>0.83000000000000007</v>
      </c>
      <c r="AA62" s="91">
        <f>IROQ!P75</f>
        <v>7.0000000000000007E-2</v>
      </c>
      <c r="AB62" s="154">
        <f t="shared" si="1"/>
        <v>0.04</v>
      </c>
      <c r="AC62" s="154">
        <f t="shared" si="2"/>
        <v>0.11</v>
      </c>
      <c r="AD62" s="153">
        <f t="shared" si="3"/>
        <v>-0.05</v>
      </c>
      <c r="AE62" s="153">
        <f t="shared" si="4"/>
        <v>0.11</v>
      </c>
    </row>
    <row r="63" spans="1:31" x14ac:dyDescent="0.2">
      <c r="A63">
        <v>0.66679875008615008</v>
      </c>
      <c r="B63" t="str">
        <f t="shared" si="0"/>
        <v>1.2150.051.2150.321.5350.051.2150.320.8950.041.6-0.251.60.291.6-0.21.0940.016001.1350.051.1250.070.040.29-0.20.29</v>
      </c>
      <c r="C63" s="46">
        <v>38718</v>
      </c>
      <c r="D63" s="86">
        <f>ALGO_TENN!E76</f>
        <v>1.2149999999999999</v>
      </c>
      <c r="E63" s="91">
        <f>ALGO_TENN!F76</f>
        <v>0.05</v>
      </c>
      <c r="F63" s="91">
        <f>ALGO_TENN!H76</f>
        <v>1.2149999999999999</v>
      </c>
      <c r="G63" s="91">
        <f>ALGO_TENN!I76</f>
        <v>0.32</v>
      </c>
      <c r="H63" s="91">
        <f>ALGO_TENN!K76</f>
        <v>1.5349999999999999</v>
      </c>
      <c r="I63" s="91">
        <f>ALGO_TENN!L76</f>
        <v>0.05</v>
      </c>
      <c r="J63" s="91">
        <f>ALGO_TENN!N76</f>
        <v>1.2149999999999999</v>
      </c>
      <c r="K63" s="91">
        <f>ALGO_TENN!O76</f>
        <v>0.32</v>
      </c>
      <c r="L63" s="91">
        <f>TETCO_TRANSCO!E76</f>
        <v>0.89500000000000002</v>
      </c>
      <c r="M63" s="91">
        <f>TETCO_TRANSCO!F76</f>
        <v>0.04</v>
      </c>
      <c r="N63" s="91">
        <f>TETCO_TRANSCO!H76</f>
        <v>1.6</v>
      </c>
      <c r="O63" s="91">
        <f>TETCO_TRANSCO!I76</f>
        <v>-0.25</v>
      </c>
      <c r="P63" s="91">
        <f>TETCO_TRANSCO!K76</f>
        <v>1.6</v>
      </c>
      <c r="Q63" s="91">
        <f>TETCO_TRANSCO!L76</f>
        <v>0.28999999999999998</v>
      </c>
      <c r="R63" s="91">
        <f>TETCO_TRANSCO!N76</f>
        <v>1.6</v>
      </c>
      <c r="S63" s="91">
        <f>TETCO_TRANSCO!O76</f>
        <v>-0.2</v>
      </c>
      <c r="T63" s="91">
        <f>IROQ!E76</f>
        <v>1.0940000000000001</v>
      </c>
      <c r="U63" s="91">
        <f>IROQ!F76</f>
        <v>1.6E-2</v>
      </c>
      <c r="V63" s="91">
        <f>IROQ!H76</f>
        <v>0</v>
      </c>
      <c r="W63" s="91">
        <f>IROQ!I76</f>
        <v>0</v>
      </c>
      <c r="X63" s="91">
        <f>IROQ!L76</f>
        <v>1.1349999999999998</v>
      </c>
      <c r="Y63" s="91">
        <f>IROQ!M76</f>
        <v>0.05</v>
      </c>
      <c r="Z63" s="91">
        <f>IROQ!O76</f>
        <v>1.1249999999999998</v>
      </c>
      <c r="AA63" s="91">
        <f>IROQ!P76</f>
        <v>7.0000000000000007E-2</v>
      </c>
      <c r="AB63" s="154">
        <f t="shared" si="1"/>
        <v>0.04</v>
      </c>
      <c r="AC63" s="154">
        <f t="shared" si="2"/>
        <v>0.28999999999999998</v>
      </c>
      <c r="AD63" s="153">
        <f t="shared" si="3"/>
        <v>-0.2</v>
      </c>
      <c r="AE63" s="153">
        <f t="shared" si="4"/>
        <v>0.28999999999999998</v>
      </c>
    </row>
    <row r="64" spans="1:31" x14ac:dyDescent="0.2">
      <c r="A64">
        <v>0.66261030636913965</v>
      </c>
      <c r="B64" t="str">
        <f t="shared" si="0"/>
        <v>1.2150.051.2150.321.5350.051.2150.320.8750.041.6-0.281.60.291.6-0.21.0840.016001.1350.051.1250.070.040.29-0.20.29</v>
      </c>
      <c r="C64" s="46">
        <v>38749</v>
      </c>
      <c r="D64" s="86">
        <f>ALGO_TENN!E77</f>
        <v>1.2149999999999999</v>
      </c>
      <c r="E64" s="91">
        <f>ALGO_TENN!F77</f>
        <v>0.05</v>
      </c>
      <c r="F64" s="91">
        <f>ALGO_TENN!H77</f>
        <v>1.2149999999999999</v>
      </c>
      <c r="G64" s="91">
        <f>ALGO_TENN!I77</f>
        <v>0.32</v>
      </c>
      <c r="H64" s="91">
        <f>ALGO_TENN!K77</f>
        <v>1.5349999999999999</v>
      </c>
      <c r="I64" s="91">
        <f>ALGO_TENN!L77</f>
        <v>0.05</v>
      </c>
      <c r="J64" s="91">
        <f>ALGO_TENN!N77</f>
        <v>1.2149999999999999</v>
      </c>
      <c r="K64" s="91">
        <f>ALGO_TENN!O77</f>
        <v>0.32</v>
      </c>
      <c r="L64" s="91">
        <f>TETCO_TRANSCO!E77</f>
        <v>0.875</v>
      </c>
      <c r="M64" s="91">
        <f>TETCO_TRANSCO!F77</f>
        <v>0.04</v>
      </c>
      <c r="N64" s="91">
        <f>TETCO_TRANSCO!H77</f>
        <v>1.6</v>
      </c>
      <c r="O64" s="91">
        <f>TETCO_TRANSCO!I77</f>
        <v>-0.28000000000000003</v>
      </c>
      <c r="P64" s="91">
        <f>TETCO_TRANSCO!K77</f>
        <v>1.6</v>
      </c>
      <c r="Q64" s="91">
        <f>TETCO_TRANSCO!L77</f>
        <v>0.28999999999999998</v>
      </c>
      <c r="R64" s="91">
        <f>TETCO_TRANSCO!N77</f>
        <v>1.6</v>
      </c>
      <c r="S64" s="91">
        <f>TETCO_TRANSCO!O77</f>
        <v>-0.2</v>
      </c>
      <c r="T64" s="91">
        <f>IROQ!E77</f>
        <v>1.0840000000000001</v>
      </c>
      <c r="U64" s="91">
        <f>IROQ!F77</f>
        <v>1.6E-2</v>
      </c>
      <c r="V64" s="91">
        <f>IROQ!H77</f>
        <v>0</v>
      </c>
      <c r="W64" s="91">
        <f>IROQ!I77</f>
        <v>0</v>
      </c>
      <c r="X64" s="91">
        <f>IROQ!L77</f>
        <v>1.1349999999999998</v>
      </c>
      <c r="Y64" s="91">
        <f>IROQ!M77</f>
        <v>0.05</v>
      </c>
      <c r="Z64" s="91">
        <f>IROQ!O77</f>
        <v>1.1249999999999998</v>
      </c>
      <c r="AA64" s="91">
        <f>IROQ!P77</f>
        <v>7.0000000000000007E-2</v>
      </c>
      <c r="AB64" s="154">
        <f t="shared" si="1"/>
        <v>0.04</v>
      </c>
      <c r="AC64" s="154">
        <f t="shared" si="2"/>
        <v>0.28999999999999998</v>
      </c>
      <c r="AD64" s="153">
        <f t="shared" si="3"/>
        <v>-0.2</v>
      </c>
      <c r="AE64" s="153">
        <f t="shared" si="4"/>
        <v>0.28999999999999998</v>
      </c>
    </row>
    <row r="65" spans="1:31" x14ac:dyDescent="0.2">
      <c r="A65">
        <v>0.65884744472279611</v>
      </c>
      <c r="B65" t="str">
        <f t="shared" si="0"/>
        <v>0.6550.050.6550.150.9750.050.6550.150.410.040.46-0.170.460.0750.46-0.051.0840.016000.6050.050.5950.070.040.075-0.050.075</v>
      </c>
      <c r="C65" s="46">
        <v>38777</v>
      </c>
      <c r="D65" s="86">
        <f>ALGO_TENN!E78</f>
        <v>0.65500000000000003</v>
      </c>
      <c r="E65" s="91">
        <f>ALGO_TENN!F78</f>
        <v>0.05</v>
      </c>
      <c r="F65" s="91">
        <f>ALGO_TENN!H78</f>
        <v>0.65500000000000003</v>
      </c>
      <c r="G65" s="91">
        <f>ALGO_TENN!I78</f>
        <v>0.15000000000000002</v>
      </c>
      <c r="H65" s="91">
        <f>ALGO_TENN!K78</f>
        <v>0.97500000000000009</v>
      </c>
      <c r="I65" s="91">
        <f>ALGO_TENN!L78</f>
        <v>0.05</v>
      </c>
      <c r="J65" s="91">
        <f>ALGO_TENN!N78</f>
        <v>0.65500000000000003</v>
      </c>
      <c r="K65" s="91">
        <f>ALGO_TENN!O78</f>
        <v>0.15000000000000002</v>
      </c>
      <c r="L65" s="91">
        <f>TETCO_TRANSCO!E78</f>
        <v>0.41000000000000003</v>
      </c>
      <c r="M65" s="91">
        <f>TETCO_TRANSCO!F78</f>
        <v>0.04</v>
      </c>
      <c r="N65" s="91">
        <f>TETCO_TRANSCO!H78</f>
        <v>0.45999999999999996</v>
      </c>
      <c r="O65" s="91">
        <f>TETCO_TRANSCO!I78</f>
        <v>-0.16999999999999998</v>
      </c>
      <c r="P65" s="91">
        <f>TETCO_TRANSCO!K78</f>
        <v>0.45999999999999996</v>
      </c>
      <c r="Q65" s="91">
        <f>TETCO_TRANSCO!L78</f>
        <v>7.4999999999999997E-2</v>
      </c>
      <c r="R65" s="91">
        <f>TETCO_TRANSCO!N78</f>
        <v>0.45999999999999996</v>
      </c>
      <c r="S65" s="91">
        <f>TETCO_TRANSCO!O78</f>
        <v>-0.05</v>
      </c>
      <c r="T65" s="91">
        <f>IROQ!E78</f>
        <v>1.0840000000000001</v>
      </c>
      <c r="U65" s="91">
        <f>IROQ!F78</f>
        <v>1.6E-2</v>
      </c>
      <c r="V65" s="91">
        <f>IROQ!H78</f>
        <v>0</v>
      </c>
      <c r="W65" s="91">
        <f>IROQ!I78</f>
        <v>0</v>
      </c>
      <c r="X65" s="91">
        <f>IROQ!L78</f>
        <v>0.60499999999999998</v>
      </c>
      <c r="Y65" s="91">
        <f>IROQ!M78</f>
        <v>0.05</v>
      </c>
      <c r="Z65" s="91">
        <f>IROQ!O78</f>
        <v>0.59499999999999997</v>
      </c>
      <c r="AA65" s="91">
        <f>IROQ!P78</f>
        <v>7.0000000000000007E-2</v>
      </c>
      <c r="AB65" s="154">
        <f t="shared" si="1"/>
        <v>0.04</v>
      </c>
      <c r="AC65" s="154">
        <f t="shared" si="2"/>
        <v>7.4999999999999997E-2</v>
      </c>
      <c r="AD65" s="153">
        <f t="shared" si="3"/>
        <v>-0.05</v>
      </c>
      <c r="AE65" s="153">
        <f t="shared" si="4"/>
        <v>7.4999999999999997E-2</v>
      </c>
    </row>
    <row r="66" spans="1:31" x14ac:dyDescent="0.2">
      <c r="A66">
        <v>0.65470373332702347</v>
      </c>
      <c r="B66" t="str">
        <f t="shared" si="0"/>
        <v>0.4350.020.4350.050.7550.020.4350.050.30750.00250.305-0.0850.3050.0250.305-0.0450.2960.016000.4350.020.4250.040.00250.025-0.0450.025</v>
      </c>
      <c r="C66" s="46">
        <v>38808</v>
      </c>
      <c r="D66" s="83">
        <f>ALGO_TENN!E79</f>
        <v>0.435</v>
      </c>
      <c r="E66" s="91">
        <f>ALGO_TENN!F79</f>
        <v>0.02</v>
      </c>
      <c r="F66" s="91">
        <f>ALGO_TENN!H79</f>
        <v>0.435</v>
      </c>
      <c r="G66" s="91">
        <f>ALGO_TENN!I79</f>
        <v>0.05</v>
      </c>
      <c r="H66" s="91">
        <f>ALGO_TENN!K79</f>
        <v>0.755</v>
      </c>
      <c r="I66" s="91">
        <f>ALGO_TENN!L79</f>
        <v>0.02</v>
      </c>
      <c r="J66" s="91">
        <f>ALGO_TENN!N79</f>
        <v>0.435</v>
      </c>
      <c r="K66" s="91">
        <f>ALGO_TENN!O79</f>
        <v>0.05</v>
      </c>
      <c r="L66" s="91">
        <f>TETCO_TRANSCO!E79</f>
        <v>0.3075</v>
      </c>
      <c r="M66" s="91">
        <f>TETCO_TRANSCO!F79</f>
        <v>2.5000000000000001E-3</v>
      </c>
      <c r="N66" s="91">
        <f>TETCO_TRANSCO!H79</f>
        <v>0.30500000000000005</v>
      </c>
      <c r="O66" s="91">
        <f>TETCO_TRANSCO!I79</f>
        <v>-8.4999999999999992E-2</v>
      </c>
      <c r="P66" s="91">
        <f>TETCO_TRANSCO!K79</f>
        <v>0.30500000000000005</v>
      </c>
      <c r="Q66" s="91">
        <f>TETCO_TRANSCO!L79</f>
        <v>2.5000000000000001E-2</v>
      </c>
      <c r="R66" s="91">
        <f>TETCO_TRANSCO!N79</f>
        <v>0.30500000000000005</v>
      </c>
      <c r="S66" s="91">
        <f>TETCO_TRANSCO!O79</f>
        <v>-4.4999999999999998E-2</v>
      </c>
      <c r="T66" s="91">
        <f>IROQ!E79</f>
        <v>0.29599999999999999</v>
      </c>
      <c r="U66" s="91">
        <f>IROQ!F79</f>
        <v>1.6E-2</v>
      </c>
      <c r="V66" s="91">
        <f>IROQ!H79</f>
        <v>0</v>
      </c>
      <c r="W66" s="91">
        <f>IROQ!I79</f>
        <v>0</v>
      </c>
      <c r="X66" s="91">
        <f>IROQ!L79</f>
        <v>0.435</v>
      </c>
      <c r="Y66" s="91">
        <f>IROQ!M79</f>
        <v>0.02</v>
      </c>
      <c r="Z66" s="91">
        <f>IROQ!O79</f>
        <v>0.42499999999999999</v>
      </c>
      <c r="AA66" s="91">
        <f>IROQ!P79</f>
        <v>0.04</v>
      </c>
      <c r="AB66" s="154">
        <f t="shared" si="1"/>
        <v>2.5000000000000001E-3</v>
      </c>
      <c r="AC66" s="154">
        <f t="shared" si="2"/>
        <v>2.5000000000000001E-2</v>
      </c>
      <c r="AD66" s="153">
        <f t="shared" si="3"/>
        <v>-4.4999999999999998E-2</v>
      </c>
      <c r="AE66" s="153">
        <f t="shared" si="4"/>
        <v>2.5000000000000001E-2</v>
      </c>
    </row>
    <row r="67" spans="1:31" x14ac:dyDescent="0.2">
      <c r="A67">
        <v>0.65071591338606694</v>
      </c>
      <c r="B67" t="str">
        <f t="shared" si="0"/>
        <v>0.3850.020.3850.050.7050.020.3850.050.28750.00250.28-0.0650.280.0250.28-0.0350.2960.016000.3850.020.3750.040.00250.025-0.0350.025</v>
      </c>
      <c r="C67" s="46">
        <v>38838</v>
      </c>
      <c r="D67" s="86">
        <f>ALGO_TENN!E80</f>
        <v>0.38500000000000001</v>
      </c>
      <c r="E67" s="91">
        <f>ALGO_TENN!F80</f>
        <v>0.02</v>
      </c>
      <c r="F67" s="91">
        <f>ALGO_TENN!H80</f>
        <v>0.38500000000000001</v>
      </c>
      <c r="G67" s="91">
        <f>ALGO_TENN!I80</f>
        <v>0.05</v>
      </c>
      <c r="H67" s="91">
        <f>ALGO_TENN!K80</f>
        <v>0.70500000000000007</v>
      </c>
      <c r="I67" s="91">
        <f>ALGO_TENN!L80</f>
        <v>0.02</v>
      </c>
      <c r="J67" s="91">
        <f>ALGO_TENN!N80</f>
        <v>0.38500000000000001</v>
      </c>
      <c r="K67" s="91">
        <f>ALGO_TENN!O80</f>
        <v>0.05</v>
      </c>
      <c r="L67" s="91">
        <f>TETCO_TRANSCO!E80</f>
        <v>0.28749999999999998</v>
      </c>
      <c r="M67" s="91">
        <f>TETCO_TRANSCO!F80</f>
        <v>2.5000000000000001E-3</v>
      </c>
      <c r="N67" s="91">
        <f>TETCO_TRANSCO!H80</f>
        <v>0.28000000000000003</v>
      </c>
      <c r="O67" s="91">
        <f>TETCO_TRANSCO!I80</f>
        <v>-6.5000000000000002E-2</v>
      </c>
      <c r="P67" s="91">
        <f>TETCO_TRANSCO!K80</f>
        <v>0.28000000000000003</v>
      </c>
      <c r="Q67" s="91">
        <f>TETCO_TRANSCO!L80</f>
        <v>2.5000000000000001E-2</v>
      </c>
      <c r="R67" s="91">
        <f>TETCO_TRANSCO!N80</f>
        <v>0.28000000000000003</v>
      </c>
      <c r="S67" s="91">
        <f>TETCO_TRANSCO!O80</f>
        <v>-3.5000000000000003E-2</v>
      </c>
      <c r="T67" s="91">
        <f>IROQ!E80</f>
        <v>0.29599999999999999</v>
      </c>
      <c r="U67" s="91">
        <f>IROQ!F80</f>
        <v>1.6E-2</v>
      </c>
      <c r="V67" s="91">
        <f>IROQ!H80</f>
        <v>0</v>
      </c>
      <c r="W67" s="91">
        <f>IROQ!I80</f>
        <v>0</v>
      </c>
      <c r="X67" s="91">
        <f>IROQ!L80</f>
        <v>0.38500000000000001</v>
      </c>
      <c r="Y67" s="91">
        <f>IROQ!M80</f>
        <v>0.02</v>
      </c>
      <c r="Z67" s="91">
        <f>IROQ!O80</f>
        <v>0.375</v>
      </c>
      <c r="AA67" s="91">
        <f>IROQ!P80</f>
        <v>0.04</v>
      </c>
      <c r="AB67" s="154">
        <f t="shared" si="1"/>
        <v>2.5000000000000001E-3</v>
      </c>
      <c r="AC67" s="154">
        <f t="shared" si="2"/>
        <v>2.5000000000000001E-2</v>
      </c>
      <c r="AD67" s="153">
        <f t="shared" si="3"/>
        <v>-3.5000000000000003E-2</v>
      </c>
      <c r="AE67" s="153">
        <f t="shared" si="4"/>
        <v>2.5000000000000001E-2</v>
      </c>
    </row>
    <row r="68" spans="1:31" x14ac:dyDescent="0.2">
      <c r="A68">
        <v>0.6466180207660549</v>
      </c>
      <c r="B68" t="str">
        <f t="shared" si="0"/>
        <v>0.3850.020.3850.060.7050.020.3850.060.2975-0.00250.265-0.0550.2650.0250.265-0.0350.2960.016000.3850.020.3750.04-0.00250.025-0.0350.025</v>
      </c>
      <c r="C68" s="46">
        <v>38869</v>
      </c>
      <c r="D68" s="86">
        <f>ALGO_TENN!E81</f>
        <v>0.38500000000000001</v>
      </c>
      <c r="E68" s="91">
        <f>ALGO_TENN!F81</f>
        <v>0.02</v>
      </c>
      <c r="F68" s="91">
        <f>ALGO_TENN!H81</f>
        <v>0.38500000000000001</v>
      </c>
      <c r="G68" s="91">
        <f>ALGO_TENN!I81</f>
        <v>0.06</v>
      </c>
      <c r="H68" s="91">
        <f>ALGO_TENN!K81</f>
        <v>0.70500000000000007</v>
      </c>
      <c r="I68" s="91">
        <f>ALGO_TENN!L81</f>
        <v>0.02</v>
      </c>
      <c r="J68" s="91">
        <f>ALGO_TENN!N81</f>
        <v>0.38500000000000001</v>
      </c>
      <c r="K68" s="91">
        <f>ALGO_TENN!O81</f>
        <v>0.06</v>
      </c>
      <c r="L68" s="91">
        <f>TETCO_TRANSCO!E81</f>
        <v>0.29749999999999999</v>
      </c>
      <c r="M68" s="91">
        <f>TETCO_TRANSCO!F81</f>
        <v>-2.5000000000000001E-3</v>
      </c>
      <c r="N68" s="91">
        <f>TETCO_TRANSCO!H81</f>
        <v>0.26500000000000001</v>
      </c>
      <c r="O68" s="91">
        <f>TETCO_TRANSCO!I81</f>
        <v>-5.5000000000000007E-2</v>
      </c>
      <c r="P68" s="91">
        <f>TETCO_TRANSCO!K81</f>
        <v>0.26500000000000001</v>
      </c>
      <c r="Q68" s="91">
        <f>TETCO_TRANSCO!L81</f>
        <v>2.5000000000000001E-2</v>
      </c>
      <c r="R68" s="91">
        <f>TETCO_TRANSCO!N81</f>
        <v>0.26500000000000001</v>
      </c>
      <c r="S68" s="91">
        <f>TETCO_TRANSCO!O81</f>
        <v>-3.5000000000000003E-2</v>
      </c>
      <c r="T68" s="91">
        <f>IROQ!E81</f>
        <v>0.29599999999999999</v>
      </c>
      <c r="U68" s="91">
        <f>IROQ!F81</f>
        <v>1.6E-2</v>
      </c>
      <c r="V68" s="91">
        <f>IROQ!H81</f>
        <v>0</v>
      </c>
      <c r="W68" s="91">
        <f>IROQ!I81</f>
        <v>0</v>
      </c>
      <c r="X68" s="91">
        <f>IROQ!L81</f>
        <v>0.38500000000000001</v>
      </c>
      <c r="Y68" s="91">
        <f>IROQ!M81</f>
        <v>0.02</v>
      </c>
      <c r="Z68" s="91">
        <f>IROQ!O81</f>
        <v>0.375</v>
      </c>
      <c r="AA68" s="91">
        <f>IROQ!P81</f>
        <v>0.04</v>
      </c>
      <c r="AB68" s="154">
        <f t="shared" si="1"/>
        <v>-2.5000000000000001E-3</v>
      </c>
      <c r="AC68" s="154">
        <f t="shared" si="2"/>
        <v>2.5000000000000001E-2</v>
      </c>
      <c r="AD68" s="153">
        <f t="shared" si="3"/>
        <v>-3.5000000000000003E-2</v>
      </c>
      <c r="AE68" s="153">
        <f t="shared" si="4"/>
        <v>2.5000000000000001E-2</v>
      </c>
    </row>
    <row r="69" spans="1:31" x14ac:dyDescent="0.2">
      <c r="A69">
        <v>0.64267433122950712</v>
      </c>
      <c r="B69" t="str">
        <f t="shared" si="0"/>
        <v>0.39750.020.39750.070.71750.020.39750.070.3125-0.00250.335-0.020.3350.0250.335-0.020.2960.016000.39750.020.38750.04-0.00250.025-0.020.025</v>
      </c>
      <c r="C69" s="46">
        <v>38899</v>
      </c>
      <c r="D69" s="86">
        <f>ALGO_TENN!E82</f>
        <v>0.39750000000000002</v>
      </c>
      <c r="E69" s="91">
        <f>ALGO_TENN!F82</f>
        <v>0.02</v>
      </c>
      <c r="F69" s="91">
        <f>ALGO_TENN!H82</f>
        <v>0.39750000000000002</v>
      </c>
      <c r="G69" s="91">
        <f>ALGO_TENN!I82</f>
        <v>7.0000000000000007E-2</v>
      </c>
      <c r="H69" s="91">
        <f>ALGO_TENN!K82</f>
        <v>0.71750000000000003</v>
      </c>
      <c r="I69" s="91">
        <f>ALGO_TENN!L82</f>
        <v>0.02</v>
      </c>
      <c r="J69" s="91">
        <f>ALGO_TENN!N82</f>
        <v>0.39750000000000002</v>
      </c>
      <c r="K69" s="91">
        <f>ALGO_TENN!O82</f>
        <v>7.0000000000000007E-2</v>
      </c>
      <c r="L69" s="91">
        <f>TETCO_TRANSCO!E82</f>
        <v>0.3125</v>
      </c>
      <c r="M69" s="91">
        <f>TETCO_TRANSCO!F82</f>
        <v>-2.5000000000000001E-3</v>
      </c>
      <c r="N69" s="91">
        <f>TETCO_TRANSCO!H82</f>
        <v>0.33500000000000002</v>
      </c>
      <c r="O69" s="91">
        <f>TETCO_TRANSCO!I82</f>
        <v>-0.02</v>
      </c>
      <c r="P69" s="91">
        <f>TETCO_TRANSCO!K82</f>
        <v>0.33500000000000002</v>
      </c>
      <c r="Q69" s="91">
        <f>TETCO_TRANSCO!L82</f>
        <v>2.5000000000000001E-2</v>
      </c>
      <c r="R69" s="91">
        <f>TETCO_TRANSCO!N82</f>
        <v>0.33500000000000002</v>
      </c>
      <c r="S69" s="91">
        <f>TETCO_TRANSCO!O82</f>
        <v>-0.02</v>
      </c>
      <c r="T69" s="91">
        <f>IROQ!E82</f>
        <v>0.29599999999999999</v>
      </c>
      <c r="U69" s="91">
        <f>IROQ!F82</f>
        <v>1.6E-2</v>
      </c>
      <c r="V69" s="91">
        <f>IROQ!H82</f>
        <v>0</v>
      </c>
      <c r="W69" s="91">
        <f>IROQ!I82</f>
        <v>0</v>
      </c>
      <c r="X69" s="91">
        <f>IROQ!L82</f>
        <v>0.39750000000000002</v>
      </c>
      <c r="Y69" s="91">
        <f>IROQ!M82</f>
        <v>0.02</v>
      </c>
      <c r="Z69" s="91">
        <f>IROQ!O82</f>
        <v>0.38750000000000001</v>
      </c>
      <c r="AA69" s="91">
        <f>IROQ!P82</f>
        <v>0.04</v>
      </c>
      <c r="AB69" s="154">
        <f t="shared" si="1"/>
        <v>-2.5000000000000001E-3</v>
      </c>
      <c r="AC69" s="154">
        <f t="shared" si="2"/>
        <v>2.5000000000000001E-2</v>
      </c>
      <c r="AD69" s="153">
        <f t="shared" si="3"/>
        <v>-0.02</v>
      </c>
      <c r="AE69" s="153">
        <f t="shared" si="4"/>
        <v>2.5000000000000001E-2</v>
      </c>
    </row>
    <row r="70" spans="1:31" x14ac:dyDescent="0.2">
      <c r="A70">
        <v>0.63862182346651841</v>
      </c>
      <c r="B70" t="str">
        <f t="shared" si="0"/>
        <v>0.40.020.40.070.720.020.40.070.3125-0.00250.335-0.020.3350.0150.335-0.020.2960.016000.40.020.390.04-0.00250.015-0.020.015</v>
      </c>
      <c r="C70" s="46">
        <v>38930</v>
      </c>
      <c r="D70" s="86">
        <f>ALGO_TENN!E83</f>
        <v>0.4</v>
      </c>
      <c r="E70" s="91">
        <f>ALGO_TENN!F83</f>
        <v>0.02</v>
      </c>
      <c r="F70" s="91">
        <f>ALGO_TENN!H83</f>
        <v>0.4</v>
      </c>
      <c r="G70" s="91">
        <f>ALGO_TENN!I83</f>
        <v>7.0000000000000007E-2</v>
      </c>
      <c r="H70" s="91">
        <f>ALGO_TENN!K83</f>
        <v>0.72</v>
      </c>
      <c r="I70" s="91">
        <f>ALGO_TENN!L83</f>
        <v>0.02</v>
      </c>
      <c r="J70" s="91">
        <f>ALGO_TENN!N83</f>
        <v>0.4</v>
      </c>
      <c r="K70" s="91">
        <f>ALGO_TENN!O83</f>
        <v>7.0000000000000007E-2</v>
      </c>
      <c r="L70" s="91">
        <f>TETCO_TRANSCO!E83</f>
        <v>0.3125</v>
      </c>
      <c r="M70" s="91">
        <f>TETCO_TRANSCO!F83</f>
        <v>-2.5000000000000001E-3</v>
      </c>
      <c r="N70" s="91">
        <f>TETCO_TRANSCO!H83</f>
        <v>0.33500000000000002</v>
      </c>
      <c r="O70" s="91">
        <f>TETCO_TRANSCO!I83</f>
        <v>-0.02</v>
      </c>
      <c r="P70" s="91">
        <f>TETCO_TRANSCO!K83</f>
        <v>0.33500000000000002</v>
      </c>
      <c r="Q70" s="91">
        <f>TETCO_TRANSCO!L83</f>
        <v>1.4999999999999999E-2</v>
      </c>
      <c r="R70" s="91">
        <f>TETCO_TRANSCO!N83</f>
        <v>0.33500000000000002</v>
      </c>
      <c r="S70" s="91">
        <f>TETCO_TRANSCO!O83</f>
        <v>-0.02</v>
      </c>
      <c r="T70" s="91">
        <f>IROQ!E83</f>
        <v>0.29599999999999999</v>
      </c>
      <c r="U70" s="91">
        <f>IROQ!F83</f>
        <v>1.6E-2</v>
      </c>
      <c r="V70" s="91">
        <f>IROQ!H83</f>
        <v>0</v>
      </c>
      <c r="W70" s="91">
        <f>IROQ!I83</f>
        <v>0</v>
      </c>
      <c r="X70" s="91">
        <f>IROQ!L83</f>
        <v>0.4</v>
      </c>
      <c r="Y70" s="91">
        <f>IROQ!M83</f>
        <v>0.02</v>
      </c>
      <c r="Z70" s="91">
        <f>IROQ!O83</f>
        <v>0.39</v>
      </c>
      <c r="AA70" s="91">
        <f>IROQ!P83</f>
        <v>0.04</v>
      </c>
      <c r="AB70" s="154">
        <f t="shared" si="1"/>
        <v>-2.5000000000000001E-3</v>
      </c>
      <c r="AC70" s="154">
        <f t="shared" si="2"/>
        <v>1.4999999999999999E-2</v>
      </c>
      <c r="AD70" s="153">
        <f t="shared" si="3"/>
        <v>-0.02</v>
      </c>
      <c r="AE70" s="153">
        <f t="shared" si="4"/>
        <v>1.4999999999999999E-2</v>
      </c>
    </row>
    <row r="71" spans="1:31" x14ac:dyDescent="0.2">
      <c r="A71">
        <v>0.63459221486284356</v>
      </c>
      <c r="B71" t="str">
        <f t="shared" si="0"/>
        <v>0.39750.020.39750.050.71750.020.39750.050.2875-0.00250.245-0.040.2450.0150.245-0.020.2960.016000.39750.020.38750.04-0.00250.015-0.020.015</v>
      </c>
      <c r="C71" s="46">
        <v>38961</v>
      </c>
      <c r="D71" s="86">
        <f>ALGO_TENN!E84</f>
        <v>0.39750000000000002</v>
      </c>
      <c r="E71" s="91">
        <f>ALGO_TENN!F84</f>
        <v>0.02</v>
      </c>
      <c r="F71" s="91">
        <f>ALGO_TENN!H84</f>
        <v>0.39750000000000002</v>
      </c>
      <c r="G71" s="91">
        <f>ALGO_TENN!I84</f>
        <v>0.05</v>
      </c>
      <c r="H71" s="91">
        <f>ALGO_TENN!K84</f>
        <v>0.71750000000000003</v>
      </c>
      <c r="I71" s="91">
        <f>ALGO_TENN!L84</f>
        <v>0.02</v>
      </c>
      <c r="J71" s="91">
        <f>ALGO_TENN!N84</f>
        <v>0.39750000000000002</v>
      </c>
      <c r="K71" s="91">
        <f>ALGO_TENN!O84</f>
        <v>0.05</v>
      </c>
      <c r="L71" s="91">
        <f>TETCO_TRANSCO!E84</f>
        <v>0.28749999999999998</v>
      </c>
      <c r="M71" s="91">
        <f>TETCO_TRANSCO!F84</f>
        <v>-2.5000000000000001E-3</v>
      </c>
      <c r="N71" s="91">
        <f>TETCO_TRANSCO!H84</f>
        <v>0.245</v>
      </c>
      <c r="O71" s="91">
        <f>TETCO_TRANSCO!I84</f>
        <v>-0.04</v>
      </c>
      <c r="P71" s="91">
        <f>TETCO_TRANSCO!K84</f>
        <v>0.245</v>
      </c>
      <c r="Q71" s="91">
        <f>TETCO_TRANSCO!L84</f>
        <v>1.4999999999999999E-2</v>
      </c>
      <c r="R71" s="91">
        <f>TETCO_TRANSCO!N84</f>
        <v>0.245</v>
      </c>
      <c r="S71" s="91">
        <f>TETCO_TRANSCO!O84</f>
        <v>-0.02</v>
      </c>
      <c r="T71" s="91">
        <f>IROQ!E84</f>
        <v>0.29599999999999999</v>
      </c>
      <c r="U71" s="91">
        <f>IROQ!F84</f>
        <v>1.6E-2</v>
      </c>
      <c r="V71" s="91">
        <f>IROQ!H84</f>
        <v>0</v>
      </c>
      <c r="W71" s="91">
        <f>IROQ!I84</f>
        <v>0</v>
      </c>
      <c r="X71" s="91">
        <f>IROQ!L84</f>
        <v>0.39750000000000002</v>
      </c>
      <c r="Y71" s="91">
        <f>IROQ!M84</f>
        <v>0.02</v>
      </c>
      <c r="Z71" s="91">
        <f>IROQ!O84</f>
        <v>0.38750000000000001</v>
      </c>
      <c r="AA71" s="91">
        <f>IROQ!P84</f>
        <v>0.04</v>
      </c>
      <c r="AB71" s="154">
        <f t="shared" si="1"/>
        <v>-2.5000000000000001E-3</v>
      </c>
      <c r="AC71" s="154">
        <f t="shared" si="2"/>
        <v>1.4999999999999999E-2</v>
      </c>
      <c r="AD71" s="153">
        <f t="shared" si="3"/>
        <v>-0.02</v>
      </c>
      <c r="AE71" s="153">
        <f t="shared" si="4"/>
        <v>1.4999999999999999E-2</v>
      </c>
    </row>
    <row r="72" spans="1:31" x14ac:dyDescent="0.2">
      <c r="A72">
        <v>0.63071429228639464</v>
      </c>
      <c r="B72" t="str">
        <f t="shared" si="0"/>
        <v>0.40.020.40.050.720.020.40.050.3475-0.0050.265-0.0850.2650.010.265-0.0550.2960.016000.40.020.390.04-0.0050.01-0.0550.01</v>
      </c>
      <c r="C72" s="46">
        <v>38991</v>
      </c>
      <c r="D72" s="86">
        <f>ALGO_TENN!E85</f>
        <v>0.4</v>
      </c>
      <c r="E72" s="91">
        <f>ALGO_TENN!F85</f>
        <v>0.02</v>
      </c>
      <c r="F72" s="91">
        <f>ALGO_TENN!H85</f>
        <v>0.4</v>
      </c>
      <c r="G72" s="91">
        <f>ALGO_TENN!I85</f>
        <v>0.05</v>
      </c>
      <c r="H72" s="91">
        <f>ALGO_TENN!K85</f>
        <v>0.72</v>
      </c>
      <c r="I72" s="91">
        <f>ALGO_TENN!L85</f>
        <v>0.02</v>
      </c>
      <c r="J72" s="91">
        <f>ALGO_TENN!N85</f>
        <v>0.4</v>
      </c>
      <c r="K72" s="91">
        <f>ALGO_TENN!O85</f>
        <v>0.05</v>
      </c>
      <c r="L72" s="91">
        <f>TETCO_TRANSCO!E85</f>
        <v>0.34750000000000003</v>
      </c>
      <c r="M72" s="91">
        <f>TETCO_TRANSCO!F85</f>
        <v>-5.0000000000000001E-3</v>
      </c>
      <c r="N72" s="91">
        <f>TETCO_TRANSCO!H85</f>
        <v>0.26500000000000001</v>
      </c>
      <c r="O72" s="91">
        <f>TETCO_TRANSCO!I85</f>
        <v>-8.4999999999999992E-2</v>
      </c>
      <c r="P72" s="91">
        <f>TETCO_TRANSCO!K85</f>
        <v>0.26500000000000001</v>
      </c>
      <c r="Q72" s="91">
        <f>TETCO_TRANSCO!L85</f>
        <v>9.9999999999999985E-3</v>
      </c>
      <c r="R72" s="91">
        <f>TETCO_TRANSCO!N85</f>
        <v>0.26500000000000001</v>
      </c>
      <c r="S72" s="91">
        <f>TETCO_TRANSCO!O85</f>
        <v>-5.5E-2</v>
      </c>
      <c r="T72" s="91">
        <f>IROQ!E85</f>
        <v>0.29599999999999999</v>
      </c>
      <c r="U72" s="91">
        <f>IROQ!F85</f>
        <v>1.6E-2</v>
      </c>
      <c r="V72" s="91">
        <f>IROQ!H85</f>
        <v>0</v>
      </c>
      <c r="W72" s="91">
        <f>IROQ!I85</f>
        <v>0</v>
      </c>
      <c r="X72" s="91">
        <f>IROQ!L85</f>
        <v>0.4</v>
      </c>
      <c r="Y72" s="91">
        <f>IROQ!M85</f>
        <v>0.02</v>
      </c>
      <c r="Z72" s="91">
        <f>IROQ!O85</f>
        <v>0.39</v>
      </c>
      <c r="AA72" s="91">
        <f>IROQ!P85</f>
        <v>0.04</v>
      </c>
      <c r="AB72" s="154">
        <f t="shared" si="1"/>
        <v>-5.0000000000000001E-3</v>
      </c>
      <c r="AC72" s="154">
        <f t="shared" si="2"/>
        <v>9.9999999999999985E-3</v>
      </c>
      <c r="AD72" s="153">
        <f t="shared" si="3"/>
        <v>-5.5E-2</v>
      </c>
      <c r="AE72" s="153">
        <f t="shared" si="4"/>
        <v>9.9999999999999985E-3</v>
      </c>
    </row>
    <row r="73" spans="1:31" x14ac:dyDescent="0.2">
      <c r="A73">
        <v>0.62672942008801091</v>
      </c>
      <c r="B73" t="str">
        <f t="shared" ref="B73:B136" si="5">(D73 &amp; E73 &amp; F73 &amp; G73 &amp; H73 &amp; I73 &amp; J73 &amp; K73 &amp; L73 &amp; M73 &amp; N73 &amp; O73 &amp; P73 &amp; Q73 &amp; R73 &amp; S73 &amp; T73 &amp; U73 &amp; V73 &amp; W73 &amp; X73 &amp; Y73 &amp; Z73 &amp; AA73 &amp; AB73 &amp; AC73 &amp; AD73 &amp; AE73)</f>
        <v>0.5550.050.5550.140.8750.050.5550.140.340.040.44-0.170.440.060.44-0.051.0960.016000.5050.050.4950.070.040.06-0.050.06</v>
      </c>
      <c r="C73" s="46">
        <v>39022</v>
      </c>
      <c r="D73" s="83">
        <f>ALGO_TENN!E86</f>
        <v>0.55500000000000005</v>
      </c>
      <c r="E73" s="91">
        <f>ALGO_TENN!F86</f>
        <v>0.05</v>
      </c>
      <c r="F73" s="91">
        <f>ALGO_TENN!H86</f>
        <v>0.55500000000000005</v>
      </c>
      <c r="G73" s="91">
        <f>ALGO_TENN!I86</f>
        <v>0.14000000000000001</v>
      </c>
      <c r="H73" s="91">
        <f>ALGO_TENN!K86</f>
        <v>0.875</v>
      </c>
      <c r="I73" s="91">
        <f>ALGO_TENN!L86</f>
        <v>0.05</v>
      </c>
      <c r="J73" s="91">
        <f>ALGO_TENN!N86</f>
        <v>0.55500000000000005</v>
      </c>
      <c r="K73" s="91">
        <f>ALGO_TENN!O86</f>
        <v>0.14000000000000001</v>
      </c>
      <c r="L73" s="91">
        <f>TETCO_TRANSCO!E86</f>
        <v>0.34</v>
      </c>
      <c r="M73" s="91">
        <f>TETCO_TRANSCO!F86</f>
        <v>0.04</v>
      </c>
      <c r="N73" s="91">
        <f>TETCO_TRANSCO!H86</f>
        <v>0.44000000000000006</v>
      </c>
      <c r="O73" s="91">
        <f>TETCO_TRANSCO!I86</f>
        <v>-0.16999999999999998</v>
      </c>
      <c r="P73" s="91">
        <f>TETCO_TRANSCO!K86</f>
        <v>0.44000000000000006</v>
      </c>
      <c r="Q73" s="91">
        <f>TETCO_TRANSCO!L86</f>
        <v>0.06</v>
      </c>
      <c r="R73" s="91">
        <f>TETCO_TRANSCO!N86</f>
        <v>0.44000000000000006</v>
      </c>
      <c r="S73" s="91">
        <f>TETCO_TRANSCO!O86</f>
        <v>-0.05</v>
      </c>
      <c r="T73" s="91">
        <f>IROQ!E86</f>
        <v>1.0960000000000001</v>
      </c>
      <c r="U73" s="91">
        <f>IROQ!F86</f>
        <v>1.6E-2</v>
      </c>
      <c r="V73" s="91">
        <f>IROQ!H86</f>
        <v>0</v>
      </c>
      <c r="W73" s="91">
        <f>IROQ!I86</f>
        <v>0</v>
      </c>
      <c r="X73" s="91">
        <f>IROQ!L86</f>
        <v>0.505</v>
      </c>
      <c r="Y73" s="91">
        <f>IROQ!M86</f>
        <v>0.05</v>
      </c>
      <c r="Z73" s="91">
        <f>IROQ!O86</f>
        <v>0.495</v>
      </c>
      <c r="AA73" s="91">
        <f>IROQ!P86</f>
        <v>7.0000000000000007E-2</v>
      </c>
      <c r="AB73" s="154">
        <f t="shared" si="1"/>
        <v>0.04</v>
      </c>
      <c r="AC73" s="154">
        <f t="shared" si="2"/>
        <v>0.06</v>
      </c>
      <c r="AD73" s="153">
        <f t="shared" si="3"/>
        <v>-0.05</v>
      </c>
      <c r="AE73" s="153">
        <f t="shared" si="4"/>
        <v>0.06</v>
      </c>
    </row>
    <row r="74" spans="1:31" x14ac:dyDescent="0.2">
      <c r="A74">
        <v>0.62289458429519107</v>
      </c>
      <c r="B74" t="str">
        <f t="shared" si="5"/>
        <v>0.910.050.910.291.230.050.910.290.6550.040.98-0.130.980.110.98-0.051.0960.018000.840.050.830.070.040.11-0.050.11</v>
      </c>
      <c r="C74" s="46">
        <v>39052</v>
      </c>
      <c r="D74" s="86">
        <f>ALGO_TENN!E87</f>
        <v>0.91</v>
      </c>
      <c r="E74" s="91">
        <f>ALGO_TENN!F87</f>
        <v>0.05</v>
      </c>
      <c r="F74" s="91">
        <f>ALGO_TENN!H87</f>
        <v>0.91</v>
      </c>
      <c r="G74" s="91">
        <f>ALGO_TENN!I87</f>
        <v>0.28999999999999998</v>
      </c>
      <c r="H74" s="91">
        <f>ALGO_TENN!K87</f>
        <v>1.23</v>
      </c>
      <c r="I74" s="91">
        <f>ALGO_TENN!L87</f>
        <v>0.05</v>
      </c>
      <c r="J74" s="91">
        <f>ALGO_TENN!N87</f>
        <v>0.91</v>
      </c>
      <c r="K74" s="91">
        <f>ALGO_TENN!O87</f>
        <v>0.28999999999999998</v>
      </c>
      <c r="L74" s="91">
        <f>TETCO_TRANSCO!E87</f>
        <v>0.65500000000000003</v>
      </c>
      <c r="M74" s="91">
        <f>TETCO_TRANSCO!F87</f>
        <v>0.04</v>
      </c>
      <c r="N74" s="91">
        <f>TETCO_TRANSCO!H87</f>
        <v>0.98</v>
      </c>
      <c r="O74" s="91">
        <f>TETCO_TRANSCO!I87</f>
        <v>-0.13</v>
      </c>
      <c r="P74" s="91">
        <f>TETCO_TRANSCO!K87</f>
        <v>0.98</v>
      </c>
      <c r="Q74" s="91">
        <f>TETCO_TRANSCO!L87</f>
        <v>0.11</v>
      </c>
      <c r="R74" s="91">
        <f>TETCO_TRANSCO!N87</f>
        <v>0.98</v>
      </c>
      <c r="S74" s="91">
        <f>TETCO_TRANSCO!O87</f>
        <v>-0.05</v>
      </c>
      <c r="T74" s="91">
        <f>IROQ!E87</f>
        <v>1.0960000000000001</v>
      </c>
      <c r="U74" s="91">
        <f>IROQ!F87</f>
        <v>1.8000000000000002E-2</v>
      </c>
      <c r="V74" s="91">
        <f>IROQ!H87</f>
        <v>0</v>
      </c>
      <c r="W74" s="91">
        <f>IROQ!I87</f>
        <v>0</v>
      </c>
      <c r="X74" s="91">
        <f>IROQ!L87</f>
        <v>0.84000000000000008</v>
      </c>
      <c r="Y74" s="91">
        <f>IROQ!M87</f>
        <v>0.05</v>
      </c>
      <c r="Z74" s="91">
        <f>IROQ!O87</f>
        <v>0.83000000000000007</v>
      </c>
      <c r="AA74" s="91">
        <f>IROQ!P87</f>
        <v>7.0000000000000007E-2</v>
      </c>
      <c r="AB74" s="154">
        <f t="shared" si="1"/>
        <v>0.04</v>
      </c>
      <c r="AC74" s="154">
        <f t="shared" si="2"/>
        <v>0.11</v>
      </c>
      <c r="AD74" s="153">
        <f t="shared" si="3"/>
        <v>-0.05</v>
      </c>
      <c r="AE74" s="153">
        <f t="shared" si="4"/>
        <v>0.11</v>
      </c>
    </row>
    <row r="75" spans="1:31" x14ac:dyDescent="0.2">
      <c r="A75">
        <v>0.61895402250090614</v>
      </c>
      <c r="B75" t="str">
        <f t="shared" si="5"/>
        <v>1.2150.051.2150.321.5350.051.2150.320.8950.041.6-0.251.60.291.6-0.21.0960.018001.1350.051.1250.070.040.29-0.20.29</v>
      </c>
      <c r="C75" s="46">
        <v>39083</v>
      </c>
      <c r="D75" s="86">
        <f>ALGO_TENN!E88</f>
        <v>1.2149999999999999</v>
      </c>
      <c r="E75" s="91">
        <f>ALGO_TENN!F88</f>
        <v>0.05</v>
      </c>
      <c r="F75" s="91">
        <f>ALGO_TENN!H88</f>
        <v>1.2149999999999999</v>
      </c>
      <c r="G75" s="91">
        <f>ALGO_TENN!I88</f>
        <v>0.32</v>
      </c>
      <c r="H75" s="91">
        <f>ALGO_TENN!K88</f>
        <v>1.5349999999999999</v>
      </c>
      <c r="I75" s="91">
        <f>ALGO_TENN!L88</f>
        <v>0.05</v>
      </c>
      <c r="J75" s="91">
        <f>ALGO_TENN!N88</f>
        <v>1.2149999999999999</v>
      </c>
      <c r="K75" s="91">
        <f>ALGO_TENN!O88</f>
        <v>0.32</v>
      </c>
      <c r="L75" s="91">
        <f>TETCO_TRANSCO!E88</f>
        <v>0.89500000000000002</v>
      </c>
      <c r="M75" s="91">
        <f>TETCO_TRANSCO!F88</f>
        <v>0.04</v>
      </c>
      <c r="N75" s="91">
        <f>TETCO_TRANSCO!H88</f>
        <v>1.6</v>
      </c>
      <c r="O75" s="91">
        <f>TETCO_TRANSCO!I88</f>
        <v>-0.25</v>
      </c>
      <c r="P75" s="91">
        <f>TETCO_TRANSCO!K88</f>
        <v>1.6</v>
      </c>
      <c r="Q75" s="91">
        <f>TETCO_TRANSCO!L88</f>
        <v>0.28999999999999998</v>
      </c>
      <c r="R75" s="91">
        <f>TETCO_TRANSCO!N88</f>
        <v>1.6</v>
      </c>
      <c r="S75" s="91">
        <f>TETCO_TRANSCO!O88</f>
        <v>-0.2</v>
      </c>
      <c r="T75" s="91">
        <f>IROQ!E88</f>
        <v>1.0960000000000001</v>
      </c>
      <c r="U75" s="91">
        <f>IROQ!F88</f>
        <v>1.8000000000000002E-2</v>
      </c>
      <c r="V75" s="91">
        <f>IROQ!H88</f>
        <v>0</v>
      </c>
      <c r="W75" s="91">
        <f>IROQ!I88</f>
        <v>0</v>
      </c>
      <c r="X75" s="91">
        <f>IROQ!L88</f>
        <v>1.1349999999999998</v>
      </c>
      <c r="Y75" s="91">
        <f>IROQ!M88</f>
        <v>0.05</v>
      </c>
      <c r="Z75" s="91">
        <f>IROQ!O88</f>
        <v>1.1249999999999998</v>
      </c>
      <c r="AA75" s="91">
        <f>IROQ!P88</f>
        <v>7.0000000000000007E-2</v>
      </c>
      <c r="AB75" s="154">
        <f t="shared" ref="AB75:AB138" si="6">M75</f>
        <v>0.04</v>
      </c>
      <c r="AC75" s="154">
        <f t="shared" ref="AC75:AC138" si="7">Q75</f>
        <v>0.28999999999999998</v>
      </c>
      <c r="AD75" s="153">
        <f t="shared" ref="AD75:AD138" si="8">S75</f>
        <v>-0.2</v>
      </c>
      <c r="AE75" s="153">
        <f t="shared" ref="AE75:AE138" si="9">Q75</f>
        <v>0.28999999999999998</v>
      </c>
    </row>
    <row r="76" spans="1:31" x14ac:dyDescent="0.2">
      <c r="A76">
        <v>0.61503581685761533</v>
      </c>
      <c r="B76" t="str">
        <f t="shared" si="5"/>
        <v>1.2150.051.2150.321.5350.051.2150.320.8750.041.6-0.281.60.291.6-0.21.0860.018001.1350.051.1250.070.040.29-0.20.29</v>
      </c>
      <c r="C76" s="46">
        <v>39114</v>
      </c>
      <c r="D76" s="86">
        <f>ALGO_TENN!E89</f>
        <v>1.2149999999999999</v>
      </c>
      <c r="E76" s="91">
        <f>ALGO_TENN!F89</f>
        <v>0.05</v>
      </c>
      <c r="F76" s="91">
        <f>ALGO_TENN!H89</f>
        <v>1.2149999999999999</v>
      </c>
      <c r="G76" s="91">
        <f>ALGO_TENN!I89</f>
        <v>0.32</v>
      </c>
      <c r="H76" s="91">
        <f>ALGO_TENN!K89</f>
        <v>1.5349999999999999</v>
      </c>
      <c r="I76" s="91">
        <f>ALGO_TENN!L89</f>
        <v>0.05</v>
      </c>
      <c r="J76" s="91">
        <f>ALGO_TENN!N89</f>
        <v>1.2149999999999999</v>
      </c>
      <c r="K76" s="91">
        <f>ALGO_TENN!O89</f>
        <v>0.32</v>
      </c>
      <c r="L76" s="91">
        <f>TETCO_TRANSCO!E89</f>
        <v>0.875</v>
      </c>
      <c r="M76" s="91">
        <f>TETCO_TRANSCO!F89</f>
        <v>0.04</v>
      </c>
      <c r="N76" s="91">
        <f>TETCO_TRANSCO!H89</f>
        <v>1.6</v>
      </c>
      <c r="O76" s="91">
        <f>TETCO_TRANSCO!I89</f>
        <v>-0.28000000000000003</v>
      </c>
      <c r="P76" s="91">
        <f>TETCO_TRANSCO!K89</f>
        <v>1.6</v>
      </c>
      <c r="Q76" s="91">
        <f>TETCO_TRANSCO!L89</f>
        <v>0.28999999999999998</v>
      </c>
      <c r="R76" s="91">
        <f>TETCO_TRANSCO!N89</f>
        <v>1.6</v>
      </c>
      <c r="S76" s="91">
        <f>TETCO_TRANSCO!O89</f>
        <v>-0.2</v>
      </c>
      <c r="T76" s="91">
        <f>IROQ!E89</f>
        <v>1.0860000000000001</v>
      </c>
      <c r="U76" s="91">
        <f>IROQ!F89</f>
        <v>1.8000000000000002E-2</v>
      </c>
      <c r="V76" s="91">
        <f>IROQ!H89</f>
        <v>0</v>
      </c>
      <c r="W76" s="91">
        <f>IROQ!I89</f>
        <v>0</v>
      </c>
      <c r="X76" s="91">
        <f>IROQ!L89</f>
        <v>1.1349999999999998</v>
      </c>
      <c r="Y76" s="91">
        <f>IROQ!M89</f>
        <v>0.05</v>
      </c>
      <c r="Z76" s="91">
        <f>IROQ!O89</f>
        <v>1.1249999999999998</v>
      </c>
      <c r="AA76" s="91">
        <f>IROQ!P89</f>
        <v>7.0000000000000007E-2</v>
      </c>
      <c r="AB76" s="154">
        <f t="shared" si="6"/>
        <v>0.04</v>
      </c>
      <c r="AC76" s="154">
        <f t="shared" si="7"/>
        <v>0.28999999999999998</v>
      </c>
      <c r="AD76" s="153">
        <f t="shared" si="8"/>
        <v>-0.2</v>
      </c>
      <c r="AE76" s="153">
        <f t="shared" si="9"/>
        <v>0.28999999999999998</v>
      </c>
    </row>
    <row r="77" spans="1:31" x14ac:dyDescent="0.2">
      <c r="A77">
        <v>0.61151591748683376</v>
      </c>
      <c r="B77" t="str">
        <f t="shared" si="5"/>
        <v>0.6550.050.6550.150.9750.050.6550.150.410.040.46-0.170.460.0750.46-0.051.0860.018000.6050.050.5950.070.040.075-0.050.075</v>
      </c>
      <c r="C77" s="46">
        <v>39142</v>
      </c>
      <c r="D77" s="86">
        <f>ALGO_TENN!E90</f>
        <v>0.65500000000000003</v>
      </c>
      <c r="E77" s="91">
        <f>ALGO_TENN!F90</f>
        <v>0.05</v>
      </c>
      <c r="F77" s="91">
        <f>ALGO_TENN!H90</f>
        <v>0.65500000000000003</v>
      </c>
      <c r="G77" s="91">
        <f>ALGO_TENN!I90</f>
        <v>0.15000000000000002</v>
      </c>
      <c r="H77" s="91">
        <f>ALGO_TENN!K90</f>
        <v>0.97500000000000009</v>
      </c>
      <c r="I77" s="91">
        <f>ALGO_TENN!L90</f>
        <v>0.05</v>
      </c>
      <c r="J77" s="91">
        <f>ALGO_TENN!N90</f>
        <v>0.65500000000000003</v>
      </c>
      <c r="K77" s="91">
        <f>ALGO_TENN!O90</f>
        <v>0.15000000000000002</v>
      </c>
      <c r="L77" s="91">
        <f>TETCO_TRANSCO!E90</f>
        <v>0.41000000000000003</v>
      </c>
      <c r="M77" s="91">
        <f>TETCO_TRANSCO!F90</f>
        <v>0.04</v>
      </c>
      <c r="N77" s="91">
        <f>TETCO_TRANSCO!H90</f>
        <v>0.45999999999999996</v>
      </c>
      <c r="O77" s="91">
        <f>TETCO_TRANSCO!I90</f>
        <v>-0.16999999999999998</v>
      </c>
      <c r="P77" s="91">
        <f>TETCO_TRANSCO!K90</f>
        <v>0.45999999999999996</v>
      </c>
      <c r="Q77" s="91">
        <f>TETCO_TRANSCO!L90</f>
        <v>7.4999999999999997E-2</v>
      </c>
      <c r="R77" s="91">
        <f>TETCO_TRANSCO!N90</f>
        <v>0.45999999999999996</v>
      </c>
      <c r="S77" s="91">
        <f>TETCO_TRANSCO!O90</f>
        <v>-0.05</v>
      </c>
      <c r="T77" s="91">
        <f>IROQ!E90</f>
        <v>1.0860000000000001</v>
      </c>
      <c r="U77" s="91">
        <f>IROQ!F90</f>
        <v>1.8000000000000002E-2</v>
      </c>
      <c r="V77" s="91">
        <f>IROQ!H90</f>
        <v>0</v>
      </c>
      <c r="W77" s="91">
        <f>IROQ!I90</f>
        <v>0</v>
      </c>
      <c r="X77" s="91">
        <f>IROQ!L90</f>
        <v>0.60499999999999998</v>
      </c>
      <c r="Y77" s="91">
        <f>IROQ!M90</f>
        <v>0.05</v>
      </c>
      <c r="Z77" s="91">
        <f>IROQ!O90</f>
        <v>0.59499999999999997</v>
      </c>
      <c r="AA77" s="91">
        <f>IROQ!P90</f>
        <v>7.0000000000000007E-2</v>
      </c>
      <c r="AB77" s="154">
        <f t="shared" si="6"/>
        <v>0.04</v>
      </c>
      <c r="AC77" s="154">
        <f t="shared" si="7"/>
        <v>7.4999999999999997E-2</v>
      </c>
      <c r="AD77" s="153">
        <f t="shared" si="8"/>
        <v>-0.05</v>
      </c>
      <c r="AE77" s="153">
        <f t="shared" si="9"/>
        <v>7.4999999999999997E-2</v>
      </c>
    </row>
    <row r="78" spans="1:31" x14ac:dyDescent="0.2">
      <c r="A78">
        <v>0.60763996040128609</v>
      </c>
      <c r="B78" t="str">
        <f t="shared" si="5"/>
        <v>0.4350.020.4350.050.4350.020.4350.050.30750.00250.305-0.0850.3050.0250.305-0.0450.2980.018000.4350.020.4250.040.00250.025-0.0450.025</v>
      </c>
      <c r="C78" s="46">
        <v>39173</v>
      </c>
      <c r="D78" s="83">
        <f>ALGO_TENN!E91</f>
        <v>0.435</v>
      </c>
      <c r="E78" s="91">
        <f>ALGO_TENN!F91</f>
        <v>0.02</v>
      </c>
      <c r="F78" s="91">
        <f>ALGO_TENN!H91</f>
        <v>0.435</v>
      </c>
      <c r="G78" s="91">
        <f>ALGO_TENN!I91</f>
        <v>0.05</v>
      </c>
      <c r="H78" s="91">
        <f>ALGO_TENN!K91</f>
        <v>0.435</v>
      </c>
      <c r="I78" s="91">
        <f>ALGO_TENN!L91</f>
        <v>0.02</v>
      </c>
      <c r="J78" s="91">
        <f>ALGO_TENN!N91</f>
        <v>0.435</v>
      </c>
      <c r="K78" s="91">
        <f>ALGO_TENN!O91</f>
        <v>0.05</v>
      </c>
      <c r="L78" s="91">
        <f>TETCO_TRANSCO!E91</f>
        <v>0.3075</v>
      </c>
      <c r="M78" s="91">
        <f>TETCO_TRANSCO!F91</f>
        <v>2.5000000000000001E-3</v>
      </c>
      <c r="N78" s="91">
        <f>TETCO_TRANSCO!H91</f>
        <v>0.30500000000000005</v>
      </c>
      <c r="O78" s="91">
        <f>TETCO_TRANSCO!I91</f>
        <v>-8.4999999999999992E-2</v>
      </c>
      <c r="P78" s="91">
        <f>TETCO_TRANSCO!K91</f>
        <v>0.30500000000000005</v>
      </c>
      <c r="Q78" s="91">
        <f>TETCO_TRANSCO!L91</f>
        <v>2.5000000000000001E-2</v>
      </c>
      <c r="R78" s="91">
        <f>TETCO_TRANSCO!N91</f>
        <v>0.30500000000000005</v>
      </c>
      <c r="S78" s="91">
        <f>TETCO_TRANSCO!O91</f>
        <v>-4.4999999999999998E-2</v>
      </c>
      <c r="T78" s="91">
        <f>IROQ!E91</f>
        <v>0.29799999999999999</v>
      </c>
      <c r="U78" s="91">
        <f>IROQ!F91</f>
        <v>1.8000000000000002E-2</v>
      </c>
      <c r="V78" s="91">
        <f>IROQ!H91</f>
        <v>0</v>
      </c>
      <c r="W78" s="91">
        <f>IROQ!I91</f>
        <v>0</v>
      </c>
      <c r="X78" s="91">
        <f>IROQ!L91</f>
        <v>0.435</v>
      </c>
      <c r="Y78" s="91">
        <f>IROQ!M91</f>
        <v>0.02</v>
      </c>
      <c r="Z78" s="91">
        <f>IROQ!O91</f>
        <v>0.42499999999999999</v>
      </c>
      <c r="AA78" s="91">
        <f>IROQ!P91</f>
        <v>0.04</v>
      </c>
      <c r="AB78" s="154">
        <f t="shared" si="6"/>
        <v>2.5000000000000001E-3</v>
      </c>
      <c r="AC78" s="154">
        <f t="shared" si="7"/>
        <v>2.5000000000000001E-2</v>
      </c>
      <c r="AD78" s="153">
        <f t="shared" si="8"/>
        <v>-4.4999999999999998E-2</v>
      </c>
      <c r="AE78" s="153">
        <f t="shared" si="9"/>
        <v>2.5000000000000001E-2</v>
      </c>
    </row>
    <row r="79" spans="1:31" x14ac:dyDescent="0.2">
      <c r="A79">
        <v>0.60391002165207541</v>
      </c>
      <c r="B79" t="str">
        <f t="shared" si="5"/>
        <v>0.3850.020.3850.050.3850.020.3850.050.28750.00250.28-0.0650.280.0250.28-0.0350.2980.018000.3850.020.3750.040.00250.025-0.0350.025</v>
      </c>
      <c r="C79" s="46">
        <v>39203</v>
      </c>
      <c r="D79" s="86">
        <f>ALGO_TENN!E92</f>
        <v>0.38500000000000001</v>
      </c>
      <c r="E79" s="91">
        <f>ALGO_TENN!F92</f>
        <v>0.02</v>
      </c>
      <c r="F79" s="91">
        <f>ALGO_TENN!H92</f>
        <v>0.38500000000000001</v>
      </c>
      <c r="G79" s="91">
        <f>ALGO_TENN!I92</f>
        <v>0.05</v>
      </c>
      <c r="H79" s="91">
        <f>ALGO_TENN!K92</f>
        <v>0.38500000000000001</v>
      </c>
      <c r="I79" s="91">
        <f>ALGO_TENN!L92</f>
        <v>0.02</v>
      </c>
      <c r="J79" s="91">
        <f>ALGO_TENN!N92</f>
        <v>0.38500000000000001</v>
      </c>
      <c r="K79" s="91">
        <f>ALGO_TENN!O92</f>
        <v>0.05</v>
      </c>
      <c r="L79" s="91">
        <f>TETCO_TRANSCO!E92</f>
        <v>0.28749999999999998</v>
      </c>
      <c r="M79" s="91">
        <f>TETCO_TRANSCO!F92</f>
        <v>2.5000000000000001E-3</v>
      </c>
      <c r="N79" s="91">
        <f>TETCO_TRANSCO!H92</f>
        <v>0.28000000000000003</v>
      </c>
      <c r="O79" s="91">
        <f>TETCO_TRANSCO!I92</f>
        <v>-6.5000000000000002E-2</v>
      </c>
      <c r="P79" s="91">
        <f>TETCO_TRANSCO!K92</f>
        <v>0.28000000000000003</v>
      </c>
      <c r="Q79" s="91">
        <f>TETCO_TRANSCO!L92</f>
        <v>2.5000000000000001E-2</v>
      </c>
      <c r="R79" s="91">
        <f>TETCO_TRANSCO!N92</f>
        <v>0.28000000000000003</v>
      </c>
      <c r="S79" s="91">
        <f>TETCO_TRANSCO!O92</f>
        <v>-3.5000000000000003E-2</v>
      </c>
      <c r="T79" s="91">
        <f>IROQ!E92</f>
        <v>0.29799999999999999</v>
      </c>
      <c r="U79" s="91">
        <f>IROQ!F92</f>
        <v>1.8000000000000002E-2</v>
      </c>
      <c r="V79" s="91">
        <f>IROQ!H92</f>
        <v>0</v>
      </c>
      <c r="W79" s="91">
        <f>IROQ!I92</f>
        <v>0</v>
      </c>
      <c r="X79" s="91">
        <f>IROQ!L92</f>
        <v>0.38500000000000001</v>
      </c>
      <c r="Y79" s="91">
        <f>IROQ!M92</f>
        <v>0.02</v>
      </c>
      <c r="Z79" s="91">
        <f>IROQ!O92</f>
        <v>0.375</v>
      </c>
      <c r="AA79" s="91">
        <f>IROQ!P92</f>
        <v>0.04</v>
      </c>
      <c r="AB79" s="154">
        <f t="shared" si="6"/>
        <v>2.5000000000000001E-3</v>
      </c>
      <c r="AC79" s="154">
        <f t="shared" si="7"/>
        <v>2.5000000000000001E-2</v>
      </c>
      <c r="AD79" s="153">
        <f t="shared" si="8"/>
        <v>-3.5000000000000003E-2</v>
      </c>
      <c r="AE79" s="153">
        <f t="shared" si="9"/>
        <v>2.5000000000000001E-2</v>
      </c>
    </row>
    <row r="80" spans="1:31" x14ac:dyDescent="0.2">
      <c r="A80">
        <v>0.60007733391129559</v>
      </c>
      <c r="B80" t="str">
        <f t="shared" si="5"/>
        <v>0.3850.020.3850.060.3850.020.3850.060.2975-0.00250.265-0.0550.2650.0250.265-0.0350.2980.018000.3850.020.3750.04-0.00250.025-0.0350.025</v>
      </c>
      <c r="C80" s="46">
        <v>39234</v>
      </c>
      <c r="D80" s="86">
        <f>ALGO_TENN!E93</f>
        <v>0.38500000000000001</v>
      </c>
      <c r="E80" s="91">
        <f>ALGO_TENN!F93</f>
        <v>0.02</v>
      </c>
      <c r="F80" s="91">
        <f>ALGO_TENN!H93</f>
        <v>0.38500000000000001</v>
      </c>
      <c r="G80" s="91">
        <f>ALGO_TENN!I93</f>
        <v>0.06</v>
      </c>
      <c r="H80" s="91">
        <f>ALGO_TENN!K93</f>
        <v>0.38500000000000001</v>
      </c>
      <c r="I80" s="91">
        <f>ALGO_TENN!L93</f>
        <v>0.02</v>
      </c>
      <c r="J80" s="91">
        <f>ALGO_TENN!N93</f>
        <v>0.38500000000000001</v>
      </c>
      <c r="K80" s="91">
        <f>ALGO_TENN!O93</f>
        <v>0.06</v>
      </c>
      <c r="L80" s="91">
        <f>TETCO_TRANSCO!E93</f>
        <v>0.29749999999999999</v>
      </c>
      <c r="M80" s="91">
        <f>TETCO_TRANSCO!F93</f>
        <v>-2.5000000000000001E-3</v>
      </c>
      <c r="N80" s="91">
        <f>TETCO_TRANSCO!H93</f>
        <v>0.26500000000000001</v>
      </c>
      <c r="O80" s="91">
        <f>TETCO_TRANSCO!I93</f>
        <v>-5.5000000000000007E-2</v>
      </c>
      <c r="P80" s="91">
        <f>TETCO_TRANSCO!K93</f>
        <v>0.26500000000000001</v>
      </c>
      <c r="Q80" s="91">
        <f>TETCO_TRANSCO!L93</f>
        <v>2.5000000000000001E-2</v>
      </c>
      <c r="R80" s="91">
        <f>TETCO_TRANSCO!N93</f>
        <v>0.26500000000000001</v>
      </c>
      <c r="S80" s="91">
        <f>TETCO_TRANSCO!O93</f>
        <v>-3.5000000000000003E-2</v>
      </c>
      <c r="T80" s="91">
        <f>IROQ!E93</f>
        <v>0.29799999999999999</v>
      </c>
      <c r="U80" s="91">
        <f>IROQ!F93</f>
        <v>1.8000000000000002E-2</v>
      </c>
      <c r="V80" s="91">
        <f>IROQ!H93</f>
        <v>0</v>
      </c>
      <c r="W80" s="91">
        <f>IROQ!I93</f>
        <v>0</v>
      </c>
      <c r="X80" s="91">
        <f>IROQ!L93</f>
        <v>0.38500000000000001</v>
      </c>
      <c r="Y80" s="91">
        <f>IROQ!M93</f>
        <v>0.02</v>
      </c>
      <c r="Z80" s="91">
        <f>IROQ!O93</f>
        <v>0.375</v>
      </c>
      <c r="AA80" s="91">
        <f>IROQ!P93</f>
        <v>0.04</v>
      </c>
      <c r="AB80" s="154">
        <f t="shared" si="6"/>
        <v>-2.5000000000000001E-3</v>
      </c>
      <c r="AC80" s="154">
        <f t="shared" si="7"/>
        <v>2.5000000000000001E-2</v>
      </c>
      <c r="AD80" s="153">
        <f t="shared" si="8"/>
        <v>-3.5000000000000003E-2</v>
      </c>
      <c r="AE80" s="153">
        <f t="shared" si="9"/>
        <v>2.5000000000000001E-2</v>
      </c>
    </row>
    <row r="81" spans="1:31" x14ac:dyDescent="0.2">
      <c r="A81">
        <v>0.59652381655978148</v>
      </c>
      <c r="B81" t="str">
        <f t="shared" si="5"/>
        <v>0.39750.020.39750.070.39750.020.39750.070.3125-0.00250.335-0.020.3350.0250.335-0.020.2980.018000.39750.020.38750.04-0.00250.025-0.020.025</v>
      </c>
      <c r="C81" s="46">
        <v>39264</v>
      </c>
      <c r="D81" s="86">
        <f>ALGO_TENN!E94</f>
        <v>0.39750000000000002</v>
      </c>
      <c r="E81" s="91">
        <f>ALGO_TENN!F94</f>
        <v>0.02</v>
      </c>
      <c r="F81" s="91">
        <f>ALGO_TENN!H94</f>
        <v>0.39750000000000002</v>
      </c>
      <c r="G81" s="91">
        <f>ALGO_TENN!I94</f>
        <v>7.0000000000000007E-2</v>
      </c>
      <c r="H81" s="91">
        <f>ALGO_TENN!K94</f>
        <v>0.39750000000000002</v>
      </c>
      <c r="I81" s="91">
        <f>ALGO_TENN!L94</f>
        <v>0.02</v>
      </c>
      <c r="J81" s="91">
        <f>ALGO_TENN!N94</f>
        <v>0.39750000000000002</v>
      </c>
      <c r="K81" s="91">
        <f>ALGO_TENN!O94</f>
        <v>7.0000000000000007E-2</v>
      </c>
      <c r="L81" s="91">
        <f>TETCO_TRANSCO!E94</f>
        <v>0.3125</v>
      </c>
      <c r="M81" s="91">
        <f>TETCO_TRANSCO!F94</f>
        <v>-2.5000000000000001E-3</v>
      </c>
      <c r="N81" s="91">
        <f>TETCO_TRANSCO!H94</f>
        <v>0.33500000000000002</v>
      </c>
      <c r="O81" s="91">
        <f>TETCO_TRANSCO!I94</f>
        <v>-0.02</v>
      </c>
      <c r="P81" s="91">
        <f>TETCO_TRANSCO!K94</f>
        <v>0.33500000000000002</v>
      </c>
      <c r="Q81" s="91">
        <f>TETCO_TRANSCO!L94</f>
        <v>2.5000000000000001E-2</v>
      </c>
      <c r="R81" s="91">
        <f>TETCO_TRANSCO!N94</f>
        <v>0.33500000000000002</v>
      </c>
      <c r="S81" s="91">
        <f>TETCO_TRANSCO!O94</f>
        <v>-0.02</v>
      </c>
      <c r="T81" s="91">
        <f>IROQ!E94</f>
        <v>0.29799999999999999</v>
      </c>
      <c r="U81" s="91">
        <f>IROQ!F94</f>
        <v>1.8000000000000002E-2</v>
      </c>
      <c r="V81" s="91">
        <f>IROQ!H94</f>
        <v>0</v>
      </c>
      <c r="W81" s="91">
        <f>IROQ!I94</f>
        <v>0</v>
      </c>
      <c r="X81" s="91">
        <f>IROQ!L94</f>
        <v>0.39750000000000002</v>
      </c>
      <c r="Y81" s="91">
        <f>IROQ!M94</f>
        <v>0.02</v>
      </c>
      <c r="Z81" s="91">
        <f>IROQ!O94</f>
        <v>0.38750000000000001</v>
      </c>
      <c r="AA81" s="91">
        <f>IROQ!P94</f>
        <v>0.04</v>
      </c>
      <c r="AB81" s="154">
        <f t="shared" si="6"/>
        <v>-2.5000000000000001E-3</v>
      </c>
      <c r="AC81" s="154">
        <f t="shared" si="7"/>
        <v>2.5000000000000001E-2</v>
      </c>
      <c r="AD81" s="153">
        <f t="shared" si="8"/>
        <v>-0.02</v>
      </c>
      <c r="AE81" s="153">
        <f t="shared" si="9"/>
        <v>2.5000000000000001E-2</v>
      </c>
    </row>
    <row r="82" spans="1:31" x14ac:dyDescent="0.2">
      <c r="A82">
        <v>0.59290279324220263</v>
      </c>
      <c r="B82" t="str">
        <f t="shared" si="5"/>
        <v>0.40.020.40.070.40.020.40.070.3125-0.00250.335-0.020.3350.0150.335-0.020.2980.018000.40.020.390.04-0.00250.015-0.020.015</v>
      </c>
      <c r="C82" s="46">
        <v>39295</v>
      </c>
      <c r="D82" s="86">
        <f>ALGO_TENN!E95</f>
        <v>0.4</v>
      </c>
      <c r="E82" s="91">
        <f>ALGO_TENN!F95</f>
        <v>0.02</v>
      </c>
      <c r="F82" s="91">
        <f>ALGO_TENN!H95</f>
        <v>0.4</v>
      </c>
      <c r="G82" s="91">
        <f>ALGO_TENN!I95</f>
        <v>7.0000000000000007E-2</v>
      </c>
      <c r="H82" s="91">
        <f>ALGO_TENN!K95</f>
        <v>0.4</v>
      </c>
      <c r="I82" s="91">
        <f>ALGO_TENN!L95</f>
        <v>0.02</v>
      </c>
      <c r="J82" s="91">
        <f>ALGO_TENN!N95</f>
        <v>0.4</v>
      </c>
      <c r="K82" s="91">
        <f>ALGO_TENN!O95</f>
        <v>7.0000000000000007E-2</v>
      </c>
      <c r="L82" s="91">
        <f>TETCO_TRANSCO!E95</f>
        <v>0.3125</v>
      </c>
      <c r="M82" s="91">
        <f>TETCO_TRANSCO!F95</f>
        <v>-2.5000000000000001E-3</v>
      </c>
      <c r="N82" s="91">
        <f>TETCO_TRANSCO!H95</f>
        <v>0.33500000000000002</v>
      </c>
      <c r="O82" s="91">
        <f>TETCO_TRANSCO!I95</f>
        <v>-0.02</v>
      </c>
      <c r="P82" s="91">
        <f>TETCO_TRANSCO!K95</f>
        <v>0.33500000000000002</v>
      </c>
      <c r="Q82" s="91">
        <f>TETCO_TRANSCO!L95</f>
        <v>1.4999999999999999E-2</v>
      </c>
      <c r="R82" s="91">
        <f>TETCO_TRANSCO!N95</f>
        <v>0.33500000000000002</v>
      </c>
      <c r="S82" s="91">
        <f>TETCO_TRANSCO!O95</f>
        <v>-0.02</v>
      </c>
      <c r="T82" s="91">
        <f>IROQ!E95</f>
        <v>0.29799999999999999</v>
      </c>
      <c r="U82" s="91">
        <f>IROQ!F95</f>
        <v>1.8000000000000002E-2</v>
      </c>
      <c r="V82" s="91">
        <f>IROQ!H95</f>
        <v>0</v>
      </c>
      <c r="W82" s="91">
        <f>IROQ!I95</f>
        <v>0</v>
      </c>
      <c r="X82" s="91">
        <f>IROQ!L95</f>
        <v>0.4</v>
      </c>
      <c r="Y82" s="91">
        <f>IROQ!M95</f>
        <v>0.02</v>
      </c>
      <c r="Z82" s="91">
        <f>IROQ!O95</f>
        <v>0.39</v>
      </c>
      <c r="AA82" s="91">
        <f>IROQ!P95</f>
        <v>0.04</v>
      </c>
      <c r="AB82" s="154">
        <f t="shared" si="6"/>
        <v>-2.5000000000000001E-3</v>
      </c>
      <c r="AC82" s="154">
        <f t="shared" si="7"/>
        <v>1.4999999999999999E-2</v>
      </c>
      <c r="AD82" s="153">
        <f t="shared" si="8"/>
        <v>-0.02</v>
      </c>
      <c r="AE82" s="153">
        <f t="shared" si="9"/>
        <v>1.4999999999999999E-2</v>
      </c>
    </row>
    <row r="83" spans="1:31" x14ac:dyDescent="0.2">
      <c r="A83">
        <v>0.58930524422311004</v>
      </c>
      <c r="B83" t="str">
        <f t="shared" si="5"/>
        <v>0.39750.020.39750.050.39750.020.39750.050.2875-0.00250.245-0.040.2450.0150.245-0.020.2980.018000.39750.020.38750.04-0.00250.015-0.020.015</v>
      </c>
      <c r="C83" s="46">
        <v>39326</v>
      </c>
      <c r="D83" s="86">
        <f>ALGO_TENN!E96</f>
        <v>0.39750000000000002</v>
      </c>
      <c r="E83" s="91">
        <f>ALGO_TENN!F96</f>
        <v>0.02</v>
      </c>
      <c r="F83" s="91">
        <f>ALGO_TENN!H96</f>
        <v>0.39750000000000002</v>
      </c>
      <c r="G83" s="91">
        <f>ALGO_TENN!I96</f>
        <v>0.05</v>
      </c>
      <c r="H83" s="91">
        <f>ALGO_TENN!K96</f>
        <v>0.39750000000000002</v>
      </c>
      <c r="I83" s="91">
        <f>ALGO_TENN!L96</f>
        <v>0.02</v>
      </c>
      <c r="J83" s="91">
        <f>ALGO_TENN!N96</f>
        <v>0.39750000000000002</v>
      </c>
      <c r="K83" s="91">
        <f>ALGO_TENN!O96</f>
        <v>0.05</v>
      </c>
      <c r="L83" s="91">
        <f>TETCO_TRANSCO!E96</f>
        <v>0.28749999999999998</v>
      </c>
      <c r="M83" s="91">
        <f>TETCO_TRANSCO!F96</f>
        <v>-2.5000000000000001E-3</v>
      </c>
      <c r="N83" s="91">
        <f>TETCO_TRANSCO!H96</f>
        <v>0.245</v>
      </c>
      <c r="O83" s="91">
        <f>TETCO_TRANSCO!I96</f>
        <v>-0.04</v>
      </c>
      <c r="P83" s="91">
        <f>TETCO_TRANSCO!K96</f>
        <v>0.245</v>
      </c>
      <c r="Q83" s="91">
        <f>TETCO_TRANSCO!L96</f>
        <v>1.4999999999999999E-2</v>
      </c>
      <c r="R83" s="91">
        <f>TETCO_TRANSCO!N96</f>
        <v>0.245</v>
      </c>
      <c r="S83" s="91">
        <f>TETCO_TRANSCO!O96</f>
        <v>-0.02</v>
      </c>
      <c r="T83" s="91">
        <f>IROQ!E96</f>
        <v>0.29799999999999999</v>
      </c>
      <c r="U83" s="91">
        <f>IROQ!F96</f>
        <v>1.8000000000000002E-2</v>
      </c>
      <c r="V83" s="91">
        <f>IROQ!H96</f>
        <v>0</v>
      </c>
      <c r="W83" s="91">
        <f>IROQ!I96</f>
        <v>0</v>
      </c>
      <c r="X83" s="91">
        <f>IROQ!L96</f>
        <v>0.39750000000000002</v>
      </c>
      <c r="Y83" s="91">
        <f>IROQ!M96</f>
        <v>0.02</v>
      </c>
      <c r="Z83" s="91">
        <f>IROQ!O96</f>
        <v>0.38750000000000001</v>
      </c>
      <c r="AA83" s="91">
        <f>IROQ!P96</f>
        <v>0.04</v>
      </c>
      <c r="AB83" s="154">
        <f t="shared" si="6"/>
        <v>-2.5000000000000001E-3</v>
      </c>
      <c r="AC83" s="154">
        <f t="shared" si="7"/>
        <v>1.4999999999999999E-2</v>
      </c>
      <c r="AD83" s="153">
        <f t="shared" si="8"/>
        <v>-0.02</v>
      </c>
      <c r="AE83" s="153">
        <f t="shared" si="9"/>
        <v>1.4999999999999999E-2</v>
      </c>
    </row>
    <row r="84" spans="1:31" x14ac:dyDescent="0.2">
      <c r="A84">
        <v>0.58584594455127237</v>
      </c>
      <c r="B84" t="str">
        <f t="shared" si="5"/>
        <v>0.40.020.40.050.40.020.40.050.3475-0.0050.265-0.0850.2650.010.265-0.0550.2980.018000.40.020.390.04-0.0050.01-0.0550.01</v>
      </c>
      <c r="C84" s="46">
        <v>39356</v>
      </c>
      <c r="D84" s="86">
        <f>ALGO_TENN!E97</f>
        <v>0.4</v>
      </c>
      <c r="E84" s="91">
        <f>ALGO_TENN!F97</f>
        <v>0.02</v>
      </c>
      <c r="F84" s="91">
        <f>ALGO_TENN!H97</f>
        <v>0.4</v>
      </c>
      <c r="G84" s="91">
        <f>ALGO_TENN!I97</f>
        <v>0.05</v>
      </c>
      <c r="H84" s="91">
        <f>ALGO_TENN!K97</f>
        <v>0.4</v>
      </c>
      <c r="I84" s="91">
        <f>ALGO_TENN!L97</f>
        <v>0.02</v>
      </c>
      <c r="J84" s="91">
        <f>ALGO_TENN!N97</f>
        <v>0.4</v>
      </c>
      <c r="K84" s="91">
        <f>ALGO_TENN!O97</f>
        <v>0.05</v>
      </c>
      <c r="L84" s="91">
        <f>TETCO_TRANSCO!E97</f>
        <v>0.34750000000000003</v>
      </c>
      <c r="M84" s="91">
        <f>TETCO_TRANSCO!F97</f>
        <v>-5.0000000000000001E-3</v>
      </c>
      <c r="N84" s="91">
        <f>TETCO_TRANSCO!H97</f>
        <v>0.26500000000000001</v>
      </c>
      <c r="O84" s="91">
        <f>TETCO_TRANSCO!I97</f>
        <v>-8.4999999999999992E-2</v>
      </c>
      <c r="P84" s="91">
        <f>TETCO_TRANSCO!K97</f>
        <v>0.26500000000000001</v>
      </c>
      <c r="Q84" s="91">
        <f>TETCO_TRANSCO!L97</f>
        <v>9.9999999999999985E-3</v>
      </c>
      <c r="R84" s="91">
        <f>TETCO_TRANSCO!N97</f>
        <v>0.26500000000000001</v>
      </c>
      <c r="S84" s="91">
        <f>TETCO_TRANSCO!O97</f>
        <v>-5.5E-2</v>
      </c>
      <c r="T84" s="91">
        <f>IROQ!E97</f>
        <v>0.29799999999999999</v>
      </c>
      <c r="U84" s="91">
        <f>IROQ!F97</f>
        <v>1.8000000000000002E-2</v>
      </c>
      <c r="V84" s="91">
        <f>IROQ!H97</f>
        <v>0</v>
      </c>
      <c r="W84" s="91">
        <f>IROQ!I97</f>
        <v>0</v>
      </c>
      <c r="X84" s="91">
        <f>IROQ!L97</f>
        <v>0.4</v>
      </c>
      <c r="Y84" s="91">
        <f>IROQ!M97</f>
        <v>0.02</v>
      </c>
      <c r="Z84" s="91">
        <f>IROQ!O97</f>
        <v>0.39</v>
      </c>
      <c r="AA84" s="91">
        <f>IROQ!P97</f>
        <v>0.04</v>
      </c>
      <c r="AB84" s="154">
        <f t="shared" si="6"/>
        <v>-5.0000000000000001E-3</v>
      </c>
      <c r="AC84" s="154">
        <f t="shared" si="7"/>
        <v>9.9999999999999985E-3</v>
      </c>
      <c r="AD84" s="153">
        <f t="shared" si="8"/>
        <v>-5.5E-2</v>
      </c>
      <c r="AE84" s="153">
        <f t="shared" si="9"/>
        <v>9.9999999999999985E-3</v>
      </c>
    </row>
    <row r="85" spans="1:31" x14ac:dyDescent="0.2">
      <c r="A85">
        <v>0.58229411903709982</v>
      </c>
      <c r="B85" t="str">
        <f t="shared" si="5"/>
        <v>0.5550.050.5550.140.5550.050.5550.140.340.040.44-0.170.440.060.44-0.051.0980.018000.5050.050.4950.070.040.06-0.050.06</v>
      </c>
      <c r="C85" s="46">
        <v>39387</v>
      </c>
      <c r="D85" s="83">
        <f>ALGO_TENN!E98</f>
        <v>0.55500000000000005</v>
      </c>
      <c r="E85" s="91">
        <f>ALGO_TENN!F98</f>
        <v>0.05</v>
      </c>
      <c r="F85" s="91">
        <f>ALGO_TENN!H98</f>
        <v>0.55500000000000005</v>
      </c>
      <c r="G85" s="91">
        <f>ALGO_TENN!I98</f>
        <v>0.14000000000000001</v>
      </c>
      <c r="H85" s="91">
        <f>ALGO_TENN!K98</f>
        <v>0.55500000000000005</v>
      </c>
      <c r="I85" s="91">
        <f>ALGO_TENN!L98</f>
        <v>0.05</v>
      </c>
      <c r="J85" s="91">
        <f>ALGO_TENN!N98</f>
        <v>0.55500000000000005</v>
      </c>
      <c r="K85" s="91">
        <f>ALGO_TENN!O98</f>
        <v>0.14000000000000001</v>
      </c>
      <c r="L85" s="91">
        <f>TETCO_TRANSCO!E98</f>
        <v>0.34</v>
      </c>
      <c r="M85" s="91">
        <f>TETCO_TRANSCO!F98</f>
        <v>0.04</v>
      </c>
      <c r="N85" s="91">
        <f>TETCO_TRANSCO!H98</f>
        <v>0.44000000000000006</v>
      </c>
      <c r="O85" s="91">
        <f>TETCO_TRANSCO!I98</f>
        <v>-0.16999999999999998</v>
      </c>
      <c r="P85" s="91">
        <f>TETCO_TRANSCO!K98</f>
        <v>0.44000000000000006</v>
      </c>
      <c r="Q85" s="91">
        <f>TETCO_TRANSCO!L98</f>
        <v>0.06</v>
      </c>
      <c r="R85" s="91">
        <f>TETCO_TRANSCO!N98</f>
        <v>0.44000000000000006</v>
      </c>
      <c r="S85" s="91">
        <f>TETCO_TRANSCO!O98</f>
        <v>-0.05</v>
      </c>
      <c r="T85" s="91">
        <f>IROQ!E98</f>
        <v>1.0980000000000001</v>
      </c>
      <c r="U85" s="91">
        <f>IROQ!F98</f>
        <v>1.8000000000000002E-2</v>
      </c>
      <c r="V85" s="91">
        <f>IROQ!H98</f>
        <v>0</v>
      </c>
      <c r="W85" s="91">
        <f>IROQ!I98</f>
        <v>0</v>
      </c>
      <c r="X85" s="91">
        <f>IROQ!L98</f>
        <v>0.505</v>
      </c>
      <c r="Y85" s="91">
        <f>IROQ!M98</f>
        <v>0.05</v>
      </c>
      <c r="Z85" s="91">
        <f>IROQ!O98</f>
        <v>0.495</v>
      </c>
      <c r="AA85" s="91">
        <f>IROQ!P98</f>
        <v>7.0000000000000007E-2</v>
      </c>
      <c r="AB85" s="154">
        <f t="shared" si="6"/>
        <v>0.04</v>
      </c>
      <c r="AC85" s="154">
        <f t="shared" si="7"/>
        <v>0.06</v>
      </c>
      <c r="AD85" s="153">
        <f t="shared" si="8"/>
        <v>-0.05</v>
      </c>
      <c r="AE85" s="153">
        <f t="shared" si="9"/>
        <v>0.06</v>
      </c>
    </row>
    <row r="86" spans="1:31" x14ac:dyDescent="0.2">
      <c r="A86">
        <v>0.57887877018886735</v>
      </c>
      <c r="B86" t="str">
        <f t="shared" si="5"/>
        <v>0.910.050.910.290.910.050.910.290.6550.040.98-0.130.980.110.98-0.051.0980.02000.840.050.830.070.040.11-0.050.11</v>
      </c>
      <c r="C86" s="46">
        <v>39417</v>
      </c>
      <c r="D86" s="86">
        <f>ALGO_TENN!E99</f>
        <v>0.91</v>
      </c>
      <c r="E86" s="91">
        <f>ALGO_TENN!F99</f>
        <v>0.05</v>
      </c>
      <c r="F86" s="91">
        <f>ALGO_TENN!H99</f>
        <v>0.91</v>
      </c>
      <c r="G86" s="91">
        <f>ALGO_TENN!I99</f>
        <v>0.28999999999999998</v>
      </c>
      <c r="H86" s="91">
        <f>ALGO_TENN!K99</f>
        <v>0.91</v>
      </c>
      <c r="I86" s="91">
        <f>ALGO_TENN!L99</f>
        <v>0.05</v>
      </c>
      <c r="J86" s="91">
        <f>ALGO_TENN!N99</f>
        <v>0.91</v>
      </c>
      <c r="K86" s="91">
        <f>ALGO_TENN!O99</f>
        <v>0.28999999999999998</v>
      </c>
      <c r="L86" s="91">
        <f>TETCO_TRANSCO!E99</f>
        <v>0.65500000000000003</v>
      </c>
      <c r="M86" s="91">
        <f>TETCO_TRANSCO!F99</f>
        <v>0.04</v>
      </c>
      <c r="N86" s="91">
        <f>TETCO_TRANSCO!H99</f>
        <v>0.98</v>
      </c>
      <c r="O86" s="91">
        <f>TETCO_TRANSCO!I99</f>
        <v>-0.13</v>
      </c>
      <c r="P86" s="91">
        <f>TETCO_TRANSCO!K99</f>
        <v>0.98</v>
      </c>
      <c r="Q86" s="91">
        <f>TETCO_TRANSCO!L99</f>
        <v>0.11</v>
      </c>
      <c r="R86" s="91">
        <f>TETCO_TRANSCO!N99</f>
        <v>0.98</v>
      </c>
      <c r="S86" s="91">
        <f>TETCO_TRANSCO!O99</f>
        <v>-0.05</v>
      </c>
      <c r="T86" s="91">
        <f>IROQ!E99</f>
        <v>1.0980000000000001</v>
      </c>
      <c r="U86" s="91">
        <f>IROQ!F99</f>
        <v>2.0000000000000004E-2</v>
      </c>
      <c r="V86" s="91">
        <f>IROQ!H99</f>
        <v>0</v>
      </c>
      <c r="W86" s="91">
        <f>IROQ!I99</f>
        <v>0</v>
      </c>
      <c r="X86" s="91">
        <f>IROQ!L99</f>
        <v>0.84000000000000008</v>
      </c>
      <c r="Y86" s="91">
        <f>IROQ!M99</f>
        <v>0.05</v>
      </c>
      <c r="Z86" s="91">
        <f>IROQ!O99</f>
        <v>0.83000000000000007</v>
      </c>
      <c r="AA86" s="91">
        <f>IROQ!P99</f>
        <v>7.0000000000000007E-2</v>
      </c>
      <c r="AB86" s="154">
        <f t="shared" si="6"/>
        <v>0.04</v>
      </c>
      <c r="AC86" s="154">
        <f t="shared" si="7"/>
        <v>0.11</v>
      </c>
      <c r="AD86" s="153">
        <f t="shared" si="8"/>
        <v>-0.05</v>
      </c>
      <c r="AE86" s="153">
        <f t="shared" si="9"/>
        <v>0.11</v>
      </c>
    </row>
    <row r="87" spans="1:31" x14ac:dyDescent="0.2">
      <c r="A87">
        <v>0.57537205505184885</v>
      </c>
      <c r="B87" t="str">
        <f t="shared" si="5"/>
        <v>1.2150.051.2150.321.2150.051.2150.320.8950.041.6-0.251.60.291.6-0.21.0980.02001.1350.051.1250.070.040.29-0.20.29</v>
      </c>
      <c r="C87" s="46">
        <v>39448</v>
      </c>
      <c r="D87" s="86">
        <f>ALGO_TENN!E100</f>
        <v>1.2149999999999999</v>
      </c>
      <c r="E87" s="91">
        <f>ALGO_TENN!F100</f>
        <v>0.05</v>
      </c>
      <c r="F87" s="91">
        <f>ALGO_TENN!H100</f>
        <v>1.2149999999999999</v>
      </c>
      <c r="G87" s="91">
        <f>ALGO_TENN!I100</f>
        <v>0.32</v>
      </c>
      <c r="H87" s="91">
        <f>ALGO_TENN!K100</f>
        <v>1.2149999999999999</v>
      </c>
      <c r="I87" s="91">
        <f>ALGO_TENN!L100</f>
        <v>0.05</v>
      </c>
      <c r="J87" s="91">
        <f>ALGO_TENN!N100</f>
        <v>1.2149999999999999</v>
      </c>
      <c r="K87" s="91">
        <f>ALGO_TENN!O100</f>
        <v>0.32</v>
      </c>
      <c r="L87" s="91">
        <f>TETCO_TRANSCO!E100</f>
        <v>0.89500000000000002</v>
      </c>
      <c r="M87" s="91">
        <f>TETCO_TRANSCO!F100</f>
        <v>0.04</v>
      </c>
      <c r="N87" s="91">
        <f>TETCO_TRANSCO!H100</f>
        <v>1.6</v>
      </c>
      <c r="O87" s="91">
        <f>TETCO_TRANSCO!I100</f>
        <v>-0.25</v>
      </c>
      <c r="P87" s="91">
        <f>TETCO_TRANSCO!K100</f>
        <v>1.6</v>
      </c>
      <c r="Q87" s="91">
        <f>TETCO_TRANSCO!L100</f>
        <v>0.28999999999999998</v>
      </c>
      <c r="R87" s="91">
        <f>TETCO_TRANSCO!N100</f>
        <v>1.6</v>
      </c>
      <c r="S87" s="91">
        <f>TETCO_TRANSCO!O100</f>
        <v>-0.2</v>
      </c>
      <c r="T87" s="91">
        <f>IROQ!E100</f>
        <v>1.0980000000000001</v>
      </c>
      <c r="U87" s="91">
        <f>IROQ!F100</f>
        <v>2.0000000000000004E-2</v>
      </c>
      <c r="V87" s="91">
        <f>IROQ!H100</f>
        <v>0</v>
      </c>
      <c r="W87" s="91">
        <f>IROQ!I100</f>
        <v>0</v>
      </c>
      <c r="X87" s="91">
        <f>IROQ!L100</f>
        <v>1.1349999999999998</v>
      </c>
      <c r="Y87" s="91">
        <f>IROQ!M100</f>
        <v>0.05</v>
      </c>
      <c r="Z87" s="91">
        <f>IROQ!O100</f>
        <v>1.1249999999999998</v>
      </c>
      <c r="AA87" s="91">
        <f>IROQ!P100</f>
        <v>7.0000000000000007E-2</v>
      </c>
      <c r="AB87" s="154">
        <f t="shared" si="6"/>
        <v>0.04</v>
      </c>
      <c r="AC87" s="154">
        <f t="shared" si="7"/>
        <v>0.28999999999999998</v>
      </c>
      <c r="AD87" s="153">
        <f t="shared" si="8"/>
        <v>-0.2</v>
      </c>
      <c r="AE87" s="153">
        <f t="shared" si="9"/>
        <v>0.28999999999999998</v>
      </c>
    </row>
    <row r="88" spans="1:31" x14ac:dyDescent="0.2">
      <c r="A88">
        <v>0.57188803265453148</v>
      </c>
      <c r="B88" t="str">
        <f t="shared" si="5"/>
        <v>1.2150.051.2150.321.2150.051.2150.320.8750.041.6-0.281.60.291.6-0.21.0880.02001.1350.051.1250.070.040.29-0.20.29</v>
      </c>
      <c r="C88" s="46">
        <v>39479</v>
      </c>
      <c r="D88" s="86">
        <f>ALGO_TENN!E101</f>
        <v>1.2149999999999999</v>
      </c>
      <c r="E88" s="91">
        <f>ALGO_TENN!F101</f>
        <v>0.05</v>
      </c>
      <c r="F88" s="91">
        <f>ALGO_TENN!H101</f>
        <v>1.2149999999999999</v>
      </c>
      <c r="G88" s="91">
        <f>ALGO_TENN!I101</f>
        <v>0.32</v>
      </c>
      <c r="H88" s="91">
        <f>ALGO_TENN!K101</f>
        <v>1.2149999999999999</v>
      </c>
      <c r="I88" s="91">
        <f>ALGO_TENN!L101</f>
        <v>0.05</v>
      </c>
      <c r="J88" s="91">
        <f>ALGO_TENN!N101</f>
        <v>1.2149999999999999</v>
      </c>
      <c r="K88" s="91">
        <f>ALGO_TENN!O101</f>
        <v>0.32</v>
      </c>
      <c r="L88" s="91">
        <f>TETCO_TRANSCO!E101</f>
        <v>0.875</v>
      </c>
      <c r="M88" s="91">
        <f>TETCO_TRANSCO!F101</f>
        <v>0.04</v>
      </c>
      <c r="N88" s="91">
        <f>TETCO_TRANSCO!H101</f>
        <v>1.6</v>
      </c>
      <c r="O88" s="91">
        <f>TETCO_TRANSCO!I101</f>
        <v>-0.28000000000000003</v>
      </c>
      <c r="P88" s="91">
        <f>TETCO_TRANSCO!K101</f>
        <v>1.6</v>
      </c>
      <c r="Q88" s="91">
        <f>TETCO_TRANSCO!L101</f>
        <v>0.28999999999999998</v>
      </c>
      <c r="R88" s="91">
        <f>TETCO_TRANSCO!N101</f>
        <v>1.6</v>
      </c>
      <c r="S88" s="91">
        <f>TETCO_TRANSCO!O101</f>
        <v>-0.2</v>
      </c>
      <c r="T88" s="91">
        <f>IROQ!E101</f>
        <v>1.0880000000000001</v>
      </c>
      <c r="U88" s="91">
        <f>IROQ!F101</f>
        <v>2.0000000000000004E-2</v>
      </c>
      <c r="V88" s="91">
        <f>IROQ!H101</f>
        <v>0</v>
      </c>
      <c r="W88" s="91">
        <f>IROQ!I101</f>
        <v>0</v>
      </c>
      <c r="X88" s="91">
        <f>IROQ!L101</f>
        <v>1.1349999999999998</v>
      </c>
      <c r="Y88" s="91">
        <f>IROQ!M101</f>
        <v>0.05</v>
      </c>
      <c r="Z88" s="91">
        <f>IROQ!O101</f>
        <v>1.1249999999999998</v>
      </c>
      <c r="AA88" s="91">
        <f>IROQ!P101</f>
        <v>7.0000000000000007E-2</v>
      </c>
      <c r="AB88" s="154">
        <f t="shared" si="6"/>
        <v>0.04</v>
      </c>
      <c r="AC88" s="154">
        <f t="shared" si="7"/>
        <v>0.28999999999999998</v>
      </c>
      <c r="AD88" s="153">
        <f t="shared" si="8"/>
        <v>-0.2</v>
      </c>
      <c r="AE88" s="153">
        <f t="shared" si="9"/>
        <v>0.28999999999999998</v>
      </c>
    </row>
    <row r="89" spans="1:31" x14ac:dyDescent="0.2">
      <c r="A89">
        <v>0.56864919246499623</v>
      </c>
      <c r="B89" t="str">
        <f t="shared" si="5"/>
        <v>0.6550.050.6550.150.6550.050.6550.150.410.040.46-0.170.460.0750.46-0.051.0880.02000.6050.050.5950.070.040.075-0.050.075</v>
      </c>
      <c r="C89" s="46">
        <v>39508</v>
      </c>
      <c r="D89" s="86">
        <f>ALGO_TENN!E102</f>
        <v>0.65500000000000003</v>
      </c>
      <c r="E89" s="91">
        <f>ALGO_TENN!F102</f>
        <v>0.05</v>
      </c>
      <c r="F89" s="91">
        <f>ALGO_TENN!H102</f>
        <v>0.65500000000000003</v>
      </c>
      <c r="G89" s="91">
        <f>ALGO_TENN!I102</f>
        <v>0.15000000000000002</v>
      </c>
      <c r="H89" s="91">
        <f>ALGO_TENN!K102</f>
        <v>0.65500000000000003</v>
      </c>
      <c r="I89" s="91">
        <f>ALGO_TENN!L102</f>
        <v>0.05</v>
      </c>
      <c r="J89" s="91">
        <f>ALGO_TENN!N102</f>
        <v>0.65500000000000003</v>
      </c>
      <c r="K89" s="91">
        <f>ALGO_TENN!O102</f>
        <v>0.15000000000000002</v>
      </c>
      <c r="L89" s="91">
        <f>TETCO_TRANSCO!E102</f>
        <v>0.41000000000000003</v>
      </c>
      <c r="M89" s="91">
        <f>TETCO_TRANSCO!F102</f>
        <v>0.04</v>
      </c>
      <c r="N89" s="91">
        <f>TETCO_TRANSCO!H102</f>
        <v>0.45999999999999996</v>
      </c>
      <c r="O89" s="91">
        <f>TETCO_TRANSCO!I102</f>
        <v>-0.16999999999999998</v>
      </c>
      <c r="P89" s="91">
        <f>TETCO_TRANSCO!K102</f>
        <v>0.45999999999999996</v>
      </c>
      <c r="Q89" s="91">
        <f>TETCO_TRANSCO!L102</f>
        <v>7.4999999999999997E-2</v>
      </c>
      <c r="R89" s="91">
        <f>TETCO_TRANSCO!N102</f>
        <v>0.45999999999999996</v>
      </c>
      <c r="S89" s="91">
        <f>TETCO_TRANSCO!O102</f>
        <v>-0.05</v>
      </c>
      <c r="T89" s="91">
        <f>IROQ!E102</f>
        <v>1.0880000000000001</v>
      </c>
      <c r="U89" s="91">
        <f>IROQ!F102</f>
        <v>2.0000000000000004E-2</v>
      </c>
      <c r="V89" s="91">
        <f>IROQ!H102</f>
        <v>0</v>
      </c>
      <c r="W89" s="91">
        <f>IROQ!I102</f>
        <v>0</v>
      </c>
      <c r="X89" s="91">
        <f>IROQ!L102</f>
        <v>0.60499999999999998</v>
      </c>
      <c r="Y89" s="91">
        <f>IROQ!M102</f>
        <v>0.05</v>
      </c>
      <c r="Z89" s="91">
        <f>IROQ!O102</f>
        <v>0.59499999999999997</v>
      </c>
      <c r="AA89" s="91">
        <f>IROQ!P102</f>
        <v>7.0000000000000007E-2</v>
      </c>
      <c r="AB89" s="154">
        <f t="shared" si="6"/>
        <v>0.04</v>
      </c>
      <c r="AC89" s="154">
        <f t="shared" si="7"/>
        <v>7.4999999999999997E-2</v>
      </c>
      <c r="AD89" s="153">
        <f t="shared" si="8"/>
        <v>-0.05</v>
      </c>
      <c r="AE89" s="153">
        <f t="shared" si="9"/>
        <v>7.4999999999999997E-2</v>
      </c>
    </row>
    <row r="90" spans="1:31" x14ac:dyDescent="0.2">
      <c r="A90">
        <v>0.56520865214176697</v>
      </c>
      <c r="B90" t="str">
        <f t="shared" si="5"/>
        <v>0.4350.020.4350.050.4350.020.4350.050.30750.00250.305-0.0850.3050.0250.305-0.0450.30.02000.4350.020.4250.040.00250.025-0.0450.025</v>
      </c>
      <c r="C90" s="46">
        <v>39539</v>
      </c>
      <c r="D90" s="83">
        <f>ALGO_TENN!E103</f>
        <v>0.435</v>
      </c>
      <c r="E90" s="91">
        <f>ALGO_TENN!F103</f>
        <v>0.02</v>
      </c>
      <c r="F90" s="91">
        <f>ALGO_TENN!H103</f>
        <v>0.435</v>
      </c>
      <c r="G90" s="91">
        <f>ALGO_TENN!I103</f>
        <v>0.05</v>
      </c>
      <c r="H90" s="91">
        <f>ALGO_TENN!K103</f>
        <v>0.435</v>
      </c>
      <c r="I90" s="91">
        <f>ALGO_TENN!L103</f>
        <v>0.02</v>
      </c>
      <c r="J90" s="91">
        <f>ALGO_TENN!N103</f>
        <v>0.435</v>
      </c>
      <c r="K90" s="91">
        <f>ALGO_TENN!O103</f>
        <v>0.05</v>
      </c>
      <c r="L90" s="91">
        <f>TETCO_TRANSCO!E103</f>
        <v>0.3075</v>
      </c>
      <c r="M90" s="91">
        <f>TETCO_TRANSCO!F103</f>
        <v>2.5000000000000001E-3</v>
      </c>
      <c r="N90" s="91">
        <f>TETCO_TRANSCO!H103</f>
        <v>0.30500000000000005</v>
      </c>
      <c r="O90" s="91">
        <f>TETCO_TRANSCO!I103</f>
        <v>-8.4999999999999992E-2</v>
      </c>
      <c r="P90" s="91">
        <f>TETCO_TRANSCO!K103</f>
        <v>0.30500000000000005</v>
      </c>
      <c r="Q90" s="91">
        <f>TETCO_TRANSCO!L103</f>
        <v>2.5000000000000001E-2</v>
      </c>
      <c r="R90" s="91">
        <f>TETCO_TRANSCO!N103</f>
        <v>0.30500000000000005</v>
      </c>
      <c r="S90" s="91">
        <f>TETCO_TRANSCO!O103</f>
        <v>-4.4999999999999998E-2</v>
      </c>
      <c r="T90" s="91">
        <f>IROQ!E103</f>
        <v>0.3</v>
      </c>
      <c r="U90" s="91">
        <f>IROQ!F103</f>
        <v>2.0000000000000004E-2</v>
      </c>
      <c r="V90" s="91">
        <f>IROQ!H103</f>
        <v>0</v>
      </c>
      <c r="W90" s="91">
        <f>IROQ!I103</f>
        <v>0</v>
      </c>
      <c r="X90" s="91">
        <f>IROQ!L103</f>
        <v>0.435</v>
      </c>
      <c r="Y90" s="91">
        <f>IROQ!M103</f>
        <v>0.02</v>
      </c>
      <c r="Z90" s="91">
        <f>IROQ!O103</f>
        <v>0.42499999999999999</v>
      </c>
      <c r="AA90" s="91">
        <f>IROQ!P103</f>
        <v>0.04</v>
      </c>
      <c r="AB90" s="154">
        <f t="shared" si="6"/>
        <v>2.5000000000000001E-3</v>
      </c>
      <c r="AC90" s="154">
        <f t="shared" si="7"/>
        <v>2.5000000000000001E-2</v>
      </c>
      <c r="AD90" s="153">
        <f t="shared" si="8"/>
        <v>-4.4999999999999998E-2</v>
      </c>
      <c r="AE90" s="153">
        <f t="shared" si="9"/>
        <v>2.5000000000000001E-2</v>
      </c>
    </row>
    <row r="91" spans="1:31" x14ac:dyDescent="0.2">
      <c r="A91">
        <v>0.56190027481253624</v>
      </c>
      <c r="B91" t="str">
        <f t="shared" si="5"/>
        <v>0.3850.020.3850.050.3850.020.3850.050.28750.00250.28-0.0650.280.0250.28-0.0350.30.02000.3850.020.3750.040.00250.025-0.0350.025</v>
      </c>
      <c r="C91" s="46">
        <v>39569</v>
      </c>
      <c r="D91" s="86">
        <f>ALGO_TENN!E104</f>
        <v>0.38500000000000001</v>
      </c>
      <c r="E91" s="91">
        <f>ALGO_TENN!F104</f>
        <v>0.02</v>
      </c>
      <c r="F91" s="91">
        <f>ALGO_TENN!H104</f>
        <v>0.38500000000000001</v>
      </c>
      <c r="G91" s="91">
        <f>ALGO_TENN!I104</f>
        <v>0.05</v>
      </c>
      <c r="H91" s="91">
        <f>ALGO_TENN!K104</f>
        <v>0.38500000000000001</v>
      </c>
      <c r="I91" s="91">
        <f>ALGO_TENN!L104</f>
        <v>0.02</v>
      </c>
      <c r="J91" s="91">
        <f>ALGO_TENN!N104</f>
        <v>0.38500000000000001</v>
      </c>
      <c r="K91" s="91">
        <f>ALGO_TENN!O104</f>
        <v>0.05</v>
      </c>
      <c r="L91" s="91">
        <f>TETCO_TRANSCO!E104</f>
        <v>0.28749999999999998</v>
      </c>
      <c r="M91" s="91">
        <f>TETCO_TRANSCO!F104</f>
        <v>2.5000000000000001E-3</v>
      </c>
      <c r="N91" s="91">
        <f>TETCO_TRANSCO!H104</f>
        <v>0.28000000000000003</v>
      </c>
      <c r="O91" s="91">
        <f>TETCO_TRANSCO!I104</f>
        <v>-6.5000000000000002E-2</v>
      </c>
      <c r="P91" s="91">
        <f>TETCO_TRANSCO!K104</f>
        <v>0.28000000000000003</v>
      </c>
      <c r="Q91" s="91">
        <f>TETCO_TRANSCO!L104</f>
        <v>2.5000000000000001E-2</v>
      </c>
      <c r="R91" s="91">
        <f>TETCO_TRANSCO!N104</f>
        <v>0.28000000000000003</v>
      </c>
      <c r="S91" s="91">
        <f>TETCO_TRANSCO!O104</f>
        <v>-3.5000000000000003E-2</v>
      </c>
      <c r="T91" s="91">
        <f>IROQ!E104</f>
        <v>0.3</v>
      </c>
      <c r="U91" s="91">
        <f>IROQ!F104</f>
        <v>2.0000000000000004E-2</v>
      </c>
      <c r="V91" s="91">
        <f>IROQ!H104</f>
        <v>0</v>
      </c>
      <c r="W91" s="91">
        <f>IROQ!I104</f>
        <v>0</v>
      </c>
      <c r="X91" s="91">
        <f>IROQ!L104</f>
        <v>0.38500000000000001</v>
      </c>
      <c r="Y91" s="91">
        <f>IROQ!M104</f>
        <v>0.02</v>
      </c>
      <c r="Z91" s="91">
        <f>IROQ!O104</f>
        <v>0.375</v>
      </c>
      <c r="AA91" s="91">
        <f>IROQ!P104</f>
        <v>0.04</v>
      </c>
      <c r="AB91" s="154">
        <f t="shared" si="6"/>
        <v>2.5000000000000001E-3</v>
      </c>
      <c r="AC91" s="154">
        <f t="shared" si="7"/>
        <v>2.5000000000000001E-2</v>
      </c>
      <c r="AD91" s="153">
        <f t="shared" si="8"/>
        <v>-3.5000000000000003E-2</v>
      </c>
      <c r="AE91" s="153">
        <f t="shared" si="9"/>
        <v>2.5000000000000001E-2</v>
      </c>
    </row>
    <row r="92" spans="1:31" x14ac:dyDescent="0.2">
      <c r="A92">
        <v>0.5585033542511062</v>
      </c>
      <c r="B92" t="str">
        <f t="shared" si="5"/>
        <v>0.3850.020.3850.060.3850.020.3850.060.2975-0.00250.265-0.0550.2650.0250.265-0.0350.30.02000.3850.020.3750.04-0.00250.025-0.0350.025</v>
      </c>
      <c r="C92" s="46">
        <v>39600</v>
      </c>
      <c r="D92" s="86">
        <f>ALGO_TENN!E105</f>
        <v>0.38500000000000001</v>
      </c>
      <c r="E92" s="91">
        <f>ALGO_TENN!F105</f>
        <v>0.02</v>
      </c>
      <c r="F92" s="91">
        <f>ALGO_TENN!H105</f>
        <v>0.38500000000000001</v>
      </c>
      <c r="G92" s="91">
        <f>ALGO_TENN!I105</f>
        <v>0.06</v>
      </c>
      <c r="H92" s="91">
        <f>ALGO_TENN!K105</f>
        <v>0.38500000000000001</v>
      </c>
      <c r="I92" s="91">
        <f>ALGO_TENN!L105</f>
        <v>0.02</v>
      </c>
      <c r="J92" s="91">
        <f>ALGO_TENN!N105</f>
        <v>0.38500000000000001</v>
      </c>
      <c r="K92" s="91">
        <f>ALGO_TENN!O105</f>
        <v>0.06</v>
      </c>
      <c r="L92" s="91">
        <f>TETCO_TRANSCO!E105</f>
        <v>0.29749999999999999</v>
      </c>
      <c r="M92" s="91">
        <f>TETCO_TRANSCO!F105</f>
        <v>-2.5000000000000001E-3</v>
      </c>
      <c r="N92" s="91">
        <f>TETCO_TRANSCO!H105</f>
        <v>0.26500000000000001</v>
      </c>
      <c r="O92" s="91">
        <f>TETCO_TRANSCO!I105</f>
        <v>-5.5000000000000007E-2</v>
      </c>
      <c r="P92" s="91">
        <f>TETCO_TRANSCO!K105</f>
        <v>0.26500000000000001</v>
      </c>
      <c r="Q92" s="91">
        <f>TETCO_TRANSCO!L105</f>
        <v>2.5000000000000001E-2</v>
      </c>
      <c r="R92" s="91">
        <f>TETCO_TRANSCO!N105</f>
        <v>0.26500000000000001</v>
      </c>
      <c r="S92" s="91">
        <f>TETCO_TRANSCO!O105</f>
        <v>-3.5000000000000003E-2</v>
      </c>
      <c r="T92" s="91">
        <f>IROQ!E105</f>
        <v>0.3</v>
      </c>
      <c r="U92" s="91">
        <f>IROQ!F105</f>
        <v>2.0000000000000004E-2</v>
      </c>
      <c r="V92" s="91">
        <f>IROQ!H105</f>
        <v>0</v>
      </c>
      <c r="W92" s="91">
        <f>IROQ!I105</f>
        <v>0</v>
      </c>
      <c r="X92" s="91">
        <f>IROQ!L105</f>
        <v>0.38500000000000001</v>
      </c>
      <c r="Y92" s="91">
        <f>IROQ!M105</f>
        <v>0.02</v>
      </c>
      <c r="Z92" s="91">
        <f>IROQ!O105</f>
        <v>0.375</v>
      </c>
      <c r="AA92" s="91">
        <f>IROQ!P105</f>
        <v>0.04</v>
      </c>
      <c r="AB92" s="154">
        <f t="shared" si="6"/>
        <v>-2.5000000000000001E-3</v>
      </c>
      <c r="AC92" s="154">
        <f t="shared" si="7"/>
        <v>2.5000000000000001E-2</v>
      </c>
      <c r="AD92" s="153">
        <f t="shared" si="8"/>
        <v>-3.5000000000000003E-2</v>
      </c>
      <c r="AE92" s="153">
        <f t="shared" si="9"/>
        <v>2.5000000000000001E-2</v>
      </c>
    </row>
    <row r="93" spans="1:31" x14ac:dyDescent="0.2">
      <c r="A93">
        <v>0.55523690619958654</v>
      </c>
      <c r="B93" t="str">
        <f t="shared" si="5"/>
        <v>0.39750.020.39750.070.39750.020.39750.070.3125-0.00250.335-0.020.3350.0250.335-0.020.30.02000.39750.020.38750.04-0.00250.025-0.020.025</v>
      </c>
      <c r="C93" s="46">
        <v>39630</v>
      </c>
      <c r="D93" s="86">
        <f>ALGO_TENN!E106</f>
        <v>0.39750000000000002</v>
      </c>
      <c r="E93" s="91">
        <f>ALGO_TENN!F106</f>
        <v>0.02</v>
      </c>
      <c r="F93" s="91">
        <f>ALGO_TENN!H106</f>
        <v>0.39750000000000002</v>
      </c>
      <c r="G93" s="91">
        <f>ALGO_TENN!I106</f>
        <v>7.0000000000000007E-2</v>
      </c>
      <c r="H93" s="91">
        <f>ALGO_TENN!K106</f>
        <v>0.39750000000000002</v>
      </c>
      <c r="I93" s="91">
        <f>ALGO_TENN!L106</f>
        <v>0.02</v>
      </c>
      <c r="J93" s="91">
        <f>ALGO_TENN!N106</f>
        <v>0.39750000000000002</v>
      </c>
      <c r="K93" s="91">
        <f>ALGO_TENN!O106</f>
        <v>7.0000000000000007E-2</v>
      </c>
      <c r="L93" s="91">
        <f>TETCO_TRANSCO!E106</f>
        <v>0.3125</v>
      </c>
      <c r="M93" s="91">
        <f>TETCO_TRANSCO!F106</f>
        <v>-2.5000000000000001E-3</v>
      </c>
      <c r="N93" s="91">
        <f>TETCO_TRANSCO!H106</f>
        <v>0.33500000000000002</v>
      </c>
      <c r="O93" s="91">
        <f>TETCO_TRANSCO!I106</f>
        <v>-0.02</v>
      </c>
      <c r="P93" s="91">
        <f>TETCO_TRANSCO!K106</f>
        <v>0.33500000000000002</v>
      </c>
      <c r="Q93" s="91">
        <f>TETCO_TRANSCO!L106</f>
        <v>2.5000000000000001E-2</v>
      </c>
      <c r="R93" s="91">
        <f>TETCO_TRANSCO!N106</f>
        <v>0.33500000000000002</v>
      </c>
      <c r="S93" s="91">
        <f>TETCO_TRANSCO!O106</f>
        <v>-0.02</v>
      </c>
      <c r="T93" s="91">
        <f>IROQ!E106</f>
        <v>0.3</v>
      </c>
      <c r="U93" s="91">
        <f>IROQ!F106</f>
        <v>2.0000000000000004E-2</v>
      </c>
      <c r="V93" s="91">
        <f>IROQ!H106</f>
        <v>0</v>
      </c>
      <c r="W93" s="91">
        <f>IROQ!I106</f>
        <v>0</v>
      </c>
      <c r="X93" s="91">
        <f>IROQ!L106</f>
        <v>0.39750000000000002</v>
      </c>
      <c r="Y93" s="91">
        <f>IROQ!M106</f>
        <v>0.02</v>
      </c>
      <c r="Z93" s="91">
        <f>IROQ!O106</f>
        <v>0.38750000000000001</v>
      </c>
      <c r="AA93" s="91">
        <f>IROQ!P106</f>
        <v>0.04</v>
      </c>
      <c r="AB93" s="154">
        <f t="shared" si="6"/>
        <v>-2.5000000000000001E-3</v>
      </c>
      <c r="AC93" s="154">
        <f t="shared" si="7"/>
        <v>2.5000000000000001E-2</v>
      </c>
      <c r="AD93" s="153">
        <f t="shared" si="8"/>
        <v>-0.02</v>
      </c>
      <c r="AE93" s="153">
        <f t="shared" si="9"/>
        <v>2.5000000000000001E-2</v>
      </c>
    </row>
    <row r="94" spans="1:31" x14ac:dyDescent="0.2">
      <c r="A94">
        <v>0.55188302178756898</v>
      </c>
      <c r="B94" t="str">
        <f t="shared" si="5"/>
        <v>0.40.020.40.070.40.020.40.070.3125-0.00250.335-0.020.3350.0150.335-0.020.30.02000.40.020.390.04-0.00250.015-0.020.015</v>
      </c>
      <c r="C94" s="46">
        <v>39661</v>
      </c>
      <c r="D94" s="86">
        <f>ALGO_TENN!E107</f>
        <v>0.4</v>
      </c>
      <c r="E94" s="91">
        <f>ALGO_TENN!F107</f>
        <v>0.02</v>
      </c>
      <c r="F94" s="91">
        <f>ALGO_TENN!H107</f>
        <v>0.4</v>
      </c>
      <c r="G94" s="91">
        <f>ALGO_TENN!I107</f>
        <v>7.0000000000000007E-2</v>
      </c>
      <c r="H94" s="91">
        <f>ALGO_TENN!K107</f>
        <v>0.4</v>
      </c>
      <c r="I94" s="91">
        <f>ALGO_TENN!L107</f>
        <v>0.02</v>
      </c>
      <c r="J94" s="91">
        <f>ALGO_TENN!N107</f>
        <v>0.4</v>
      </c>
      <c r="K94" s="91">
        <f>ALGO_TENN!O107</f>
        <v>7.0000000000000007E-2</v>
      </c>
      <c r="L94" s="91">
        <f>TETCO_TRANSCO!E107</f>
        <v>0.3125</v>
      </c>
      <c r="M94" s="91">
        <f>TETCO_TRANSCO!F107</f>
        <v>-2.5000000000000001E-3</v>
      </c>
      <c r="N94" s="91">
        <f>TETCO_TRANSCO!H107</f>
        <v>0.33500000000000002</v>
      </c>
      <c r="O94" s="91">
        <f>TETCO_TRANSCO!I107</f>
        <v>-0.02</v>
      </c>
      <c r="P94" s="91">
        <f>TETCO_TRANSCO!K107</f>
        <v>0.33500000000000002</v>
      </c>
      <c r="Q94" s="91">
        <f>TETCO_TRANSCO!L107</f>
        <v>1.4999999999999999E-2</v>
      </c>
      <c r="R94" s="91">
        <f>TETCO_TRANSCO!N107</f>
        <v>0.33500000000000002</v>
      </c>
      <c r="S94" s="91">
        <f>TETCO_TRANSCO!O107</f>
        <v>-0.02</v>
      </c>
      <c r="T94" s="91">
        <f>IROQ!E107</f>
        <v>0.3</v>
      </c>
      <c r="U94" s="91">
        <f>IROQ!F107</f>
        <v>2.0000000000000004E-2</v>
      </c>
      <c r="V94" s="91">
        <f>IROQ!H107</f>
        <v>0</v>
      </c>
      <c r="W94" s="91">
        <f>IROQ!I107</f>
        <v>0</v>
      </c>
      <c r="X94" s="91">
        <f>IROQ!L107</f>
        <v>0.4</v>
      </c>
      <c r="Y94" s="91">
        <f>IROQ!M107</f>
        <v>0.02</v>
      </c>
      <c r="Z94" s="91">
        <f>IROQ!O107</f>
        <v>0.39</v>
      </c>
      <c r="AA94" s="91">
        <f>IROQ!P107</f>
        <v>0.04</v>
      </c>
      <c r="AB94" s="154">
        <f t="shared" si="6"/>
        <v>-2.5000000000000001E-3</v>
      </c>
      <c r="AC94" s="154">
        <f t="shared" si="7"/>
        <v>1.4999999999999999E-2</v>
      </c>
      <c r="AD94" s="153">
        <f t="shared" si="8"/>
        <v>-0.02</v>
      </c>
      <c r="AE94" s="153">
        <f t="shared" si="9"/>
        <v>1.4999999999999999E-2</v>
      </c>
    </row>
    <row r="95" spans="1:31" x14ac:dyDescent="0.2">
      <c r="A95">
        <v>0.54855078717235606</v>
      </c>
      <c r="B95" t="str">
        <f t="shared" si="5"/>
        <v>0.39750.020.39750.050.39750.020.39750.050.2875-0.00250.245-0.040.2450.0150.245-0.020.30.02000.39750.020.38750.04-0.00250.015-0.020.015</v>
      </c>
      <c r="C95" s="46">
        <v>39692</v>
      </c>
      <c r="D95" s="86">
        <f>ALGO_TENN!E108</f>
        <v>0.39750000000000002</v>
      </c>
      <c r="E95" s="91">
        <f>ALGO_TENN!F108</f>
        <v>0.02</v>
      </c>
      <c r="F95" s="91">
        <f>ALGO_TENN!H108</f>
        <v>0.39750000000000002</v>
      </c>
      <c r="G95" s="91">
        <f>ALGO_TENN!I108</f>
        <v>0.05</v>
      </c>
      <c r="H95" s="91">
        <f>ALGO_TENN!K108</f>
        <v>0.39750000000000002</v>
      </c>
      <c r="I95" s="91">
        <f>ALGO_TENN!L108</f>
        <v>0.02</v>
      </c>
      <c r="J95" s="91">
        <f>ALGO_TENN!N108</f>
        <v>0.39750000000000002</v>
      </c>
      <c r="K95" s="91">
        <f>ALGO_TENN!O108</f>
        <v>0.05</v>
      </c>
      <c r="L95" s="91">
        <f>TETCO_TRANSCO!E108</f>
        <v>0.28749999999999998</v>
      </c>
      <c r="M95" s="91">
        <f>TETCO_TRANSCO!F108</f>
        <v>-2.5000000000000001E-3</v>
      </c>
      <c r="N95" s="91">
        <f>TETCO_TRANSCO!H108</f>
        <v>0.245</v>
      </c>
      <c r="O95" s="91">
        <f>TETCO_TRANSCO!I108</f>
        <v>-0.04</v>
      </c>
      <c r="P95" s="91">
        <f>TETCO_TRANSCO!K108</f>
        <v>0.245</v>
      </c>
      <c r="Q95" s="91">
        <f>TETCO_TRANSCO!L108</f>
        <v>1.4999999999999999E-2</v>
      </c>
      <c r="R95" s="91">
        <f>TETCO_TRANSCO!N108</f>
        <v>0.245</v>
      </c>
      <c r="S95" s="91">
        <f>TETCO_TRANSCO!O108</f>
        <v>-0.02</v>
      </c>
      <c r="T95" s="91">
        <f>IROQ!E108</f>
        <v>0.3</v>
      </c>
      <c r="U95" s="91">
        <f>IROQ!F108</f>
        <v>2.0000000000000004E-2</v>
      </c>
      <c r="V95" s="91">
        <f>IROQ!H108</f>
        <v>0</v>
      </c>
      <c r="W95" s="91">
        <f>IROQ!I108</f>
        <v>0</v>
      </c>
      <c r="X95" s="91">
        <f>IROQ!L108</f>
        <v>0.39750000000000002</v>
      </c>
      <c r="Y95" s="91">
        <f>IROQ!M108</f>
        <v>0.02</v>
      </c>
      <c r="Z95" s="91">
        <f>IROQ!O108</f>
        <v>0.38750000000000001</v>
      </c>
      <c r="AA95" s="91">
        <f>IROQ!P108</f>
        <v>0.04</v>
      </c>
      <c r="AB95" s="154">
        <f t="shared" si="6"/>
        <v>-2.5000000000000001E-3</v>
      </c>
      <c r="AC95" s="154">
        <f t="shared" si="7"/>
        <v>1.4999999999999999E-2</v>
      </c>
      <c r="AD95" s="153">
        <f t="shared" si="8"/>
        <v>-0.02</v>
      </c>
      <c r="AE95" s="153">
        <f t="shared" si="9"/>
        <v>1.4999999999999999E-2</v>
      </c>
    </row>
    <row r="96" spans="1:31" x14ac:dyDescent="0.2">
      <c r="A96">
        <v>0.54534651850108529</v>
      </c>
      <c r="B96" t="str">
        <f t="shared" si="5"/>
        <v>0.40.020.40.050.40.020.40.050.3475-0.0050.265-0.0850.2650.010.265-0.0550.30.02000.40.020.390.04-0.0050.01-0.0550.01</v>
      </c>
      <c r="C96" s="46">
        <v>39722</v>
      </c>
      <c r="D96" s="86">
        <f>ALGO_TENN!E109</f>
        <v>0.4</v>
      </c>
      <c r="E96" s="91">
        <f>ALGO_TENN!F109</f>
        <v>0.02</v>
      </c>
      <c r="F96" s="91">
        <f>ALGO_TENN!H109</f>
        <v>0.4</v>
      </c>
      <c r="G96" s="91">
        <f>ALGO_TENN!I109</f>
        <v>0.05</v>
      </c>
      <c r="H96" s="91">
        <f>ALGO_TENN!K109</f>
        <v>0.4</v>
      </c>
      <c r="I96" s="91">
        <f>ALGO_TENN!L109</f>
        <v>0.02</v>
      </c>
      <c r="J96" s="91">
        <f>ALGO_TENN!N109</f>
        <v>0.4</v>
      </c>
      <c r="K96" s="91">
        <f>ALGO_TENN!O109</f>
        <v>0.05</v>
      </c>
      <c r="L96" s="91">
        <f>TETCO_TRANSCO!E109</f>
        <v>0.34750000000000003</v>
      </c>
      <c r="M96" s="91">
        <f>TETCO_TRANSCO!F109</f>
        <v>-5.0000000000000001E-3</v>
      </c>
      <c r="N96" s="91">
        <f>TETCO_TRANSCO!H109</f>
        <v>0.26500000000000001</v>
      </c>
      <c r="O96" s="91">
        <f>TETCO_TRANSCO!I109</f>
        <v>-8.4999999999999992E-2</v>
      </c>
      <c r="P96" s="91">
        <f>TETCO_TRANSCO!K109</f>
        <v>0.26500000000000001</v>
      </c>
      <c r="Q96" s="91">
        <f>TETCO_TRANSCO!L109</f>
        <v>9.9999999999999985E-3</v>
      </c>
      <c r="R96" s="91">
        <f>TETCO_TRANSCO!N109</f>
        <v>0.26500000000000001</v>
      </c>
      <c r="S96" s="91">
        <f>TETCO_TRANSCO!O109</f>
        <v>-5.5E-2</v>
      </c>
      <c r="T96" s="91">
        <f>IROQ!E109</f>
        <v>0.3</v>
      </c>
      <c r="U96" s="91">
        <f>IROQ!F109</f>
        <v>2.0000000000000004E-2</v>
      </c>
      <c r="V96" s="91">
        <f>IROQ!H109</f>
        <v>0</v>
      </c>
      <c r="W96" s="91">
        <f>IROQ!I109</f>
        <v>0</v>
      </c>
      <c r="X96" s="91">
        <f>IROQ!L109</f>
        <v>0.4</v>
      </c>
      <c r="Y96" s="91">
        <f>IROQ!M109</f>
        <v>0.02</v>
      </c>
      <c r="Z96" s="91">
        <f>IROQ!O109</f>
        <v>0.39</v>
      </c>
      <c r="AA96" s="91">
        <f>IROQ!P109</f>
        <v>0.04</v>
      </c>
      <c r="AB96" s="154">
        <f t="shared" si="6"/>
        <v>-5.0000000000000001E-3</v>
      </c>
      <c r="AC96" s="154">
        <f t="shared" si="7"/>
        <v>9.9999999999999985E-3</v>
      </c>
      <c r="AD96" s="153">
        <f t="shared" si="8"/>
        <v>-5.5E-2</v>
      </c>
      <c r="AE96" s="153">
        <f t="shared" si="9"/>
        <v>9.9999999999999985E-3</v>
      </c>
    </row>
    <row r="97" spans="1:31" x14ac:dyDescent="0.2">
      <c r="A97">
        <v>0.54205645526123303</v>
      </c>
      <c r="B97" t="str">
        <f t="shared" si="5"/>
        <v>0.5550.050.5550.140.5550.050.5550.140.340.040.44-0.170.440.060.44-0.051.10.02000.5050.10.4850.120.040.06-0.050.06</v>
      </c>
      <c r="C97" s="46">
        <v>39753</v>
      </c>
      <c r="D97" s="83">
        <f>ALGO_TENN!E110</f>
        <v>0.55500000000000005</v>
      </c>
      <c r="E97" s="91">
        <f>ALGO_TENN!F110</f>
        <v>0.05</v>
      </c>
      <c r="F97" s="91">
        <f>ALGO_TENN!H110</f>
        <v>0.55500000000000005</v>
      </c>
      <c r="G97" s="91">
        <f>ALGO_TENN!I110</f>
        <v>0.14000000000000001</v>
      </c>
      <c r="H97" s="91">
        <f>ALGO_TENN!K110</f>
        <v>0.55500000000000005</v>
      </c>
      <c r="I97" s="91">
        <f>ALGO_TENN!L110</f>
        <v>0.05</v>
      </c>
      <c r="J97" s="91">
        <f>ALGO_TENN!N110</f>
        <v>0.55500000000000005</v>
      </c>
      <c r="K97" s="91">
        <f>ALGO_TENN!O110</f>
        <v>0.14000000000000001</v>
      </c>
      <c r="L97" s="91">
        <f>TETCO_TRANSCO!E110</f>
        <v>0.34</v>
      </c>
      <c r="M97" s="91">
        <f>TETCO_TRANSCO!F110</f>
        <v>0.04</v>
      </c>
      <c r="N97" s="91">
        <f>TETCO_TRANSCO!H110</f>
        <v>0.44000000000000006</v>
      </c>
      <c r="O97" s="91">
        <f>TETCO_TRANSCO!I110</f>
        <v>-0.16999999999999998</v>
      </c>
      <c r="P97" s="91">
        <f>TETCO_TRANSCO!K110</f>
        <v>0.44000000000000006</v>
      </c>
      <c r="Q97" s="91">
        <f>TETCO_TRANSCO!L110</f>
        <v>0.06</v>
      </c>
      <c r="R97" s="91">
        <f>TETCO_TRANSCO!N110</f>
        <v>0.44000000000000006</v>
      </c>
      <c r="S97" s="91">
        <f>TETCO_TRANSCO!O110</f>
        <v>-0.05</v>
      </c>
      <c r="T97" s="91">
        <f>IROQ!E110</f>
        <v>1.1000000000000001</v>
      </c>
      <c r="U97" s="91">
        <f>IROQ!F110</f>
        <v>2.0000000000000004E-2</v>
      </c>
      <c r="V97" s="91">
        <f>IROQ!H110</f>
        <v>0</v>
      </c>
      <c r="W97" s="91">
        <f>IROQ!I110</f>
        <v>0</v>
      </c>
      <c r="X97" s="91">
        <f>IROQ!L110</f>
        <v>0.505</v>
      </c>
      <c r="Y97" s="91">
        <f>IROQ!M110</f>
        <v>0.1</v>
      </c>
      <c r="Z97" s="91">
        <f>IROQ!O110</f>
        <v>0.48499999999999999</v>
      </c>
      <c r="AA97" s="91">
        <f>IROQ!P110</f>
        <v>0.12000000000000001</v>
      </c>
      <c r="AB97" s="154">
        <f t="shared" si="6"/>
        <v>0.04</v>
      </c>
      <c r="AC97" s="154">
        <f t="shared" si="7"/>
        <v>0.06</v>
      </c>
      <c r="AD97" s="153">
        <f t="shared" si="8"/>
        <v>-0.05</v>
      </c>
      <c r="AE97" s="153">
        <f t="shared" si="9"/>
        <v>0.06</v>
      </c>
    </row>
    <row r="98" spans="1:31" x14ac:dyDescent="0.2">
      <c r="A98">
        <v>0.53889272405489697</v>
      </c>
      <c r="B98" t="str">
        <f t="shared" si="5"/>
        <v>0.910.050.910.290.910.050.910.290.6550.040.98-0.130.980.110.98-0.051.10.022000.840.30.840.320.040.11-0.050.11</v>
      </c>
      <c r="C98" s="46">
        <v>39783</v>
      </c>
      <c r="D98" s="86">
        <f>ALGO_TENN!E111</f>
        <v>0.91</v>
      </c>
      <c r="E98" s="91">
        <f>ALGO_TENN!F111</f>
        <v>0.05</v>
      </c>
      <c r="F98" s="91">
        <f>ALGO_TENN!H111</f>
        <v>0.91</v>
      </c>
      <c r="G98" s="91">
        <f>ALGO_TENN!I111</f>
        <v>0.28999999999999998</v>
      </c>
      <c r="H98" s="91">
        <f>ALGO_TENN!K111</f>
        <v>0.91</v>
      </c>
      <c r="I98" s="91">
        <f>ALGO_TENN!L111</f>
        <v>0.05</v>
      </c>
      <c r="J98" s="91">
        <f>ALGO_TENN!N111</f>
        <v>0.91</v>
      </c>
      <c r="K98" s="91">
        <f>ALGO_TENN!O111</f>
        <v>0.28999999999999998</v>
      </c>
      <c r="L98" s="91">
        <f>TETCO_TRANSCO!E111</f>
        <v>0.65500000000000003</v>
      </c>
      <c r="M98" s="91">
        <f>TETCO_TRANSCO!F111</f>
        <v>0.04</v>
      </c>
      <c r="N98" s="91">
        <f>TETCO_TRANSCO!H111</f>
        <v>0.98</v>
      </c>
      <c r="O98" s="91">
        <f>TETCO_TRANSCO!I111</f>
        <v>-0.13</v>
      </c>
      <c r="P98" s="91">
        <f>TETCO_TRANSCO!K111</f>
        <v>0.98</v>
      </c>
      <c r="Q98" s="91">
        <f>TETCO_TRANSCO!L111</f>
        <v>0.11</v>
      </c>
      <c r="R98" s="91">
        <f>TETCO_TRANSCO!N111</f>
        <v>0.98</v>
      </c>
      <c r="S98" s="91">
        <f>TETCO_TRANSCO!O111</f>
        <v>-0.05</v>
      </c>
      <c r="T98" s="91">
        <f>IROQ!E111</f>
        <v>1.1000000000000001</v>
      </c>
      <c r="U98" s="91">
        <f>IROQ!F111</f>
        <v>2.2000000000000006E-2</v>
      </c>
      <c r="V98" s="91">
        <f>IROQ!H111</f>
        <v>0</v>
      </c>
      <c r="W98" s="91">
        <f>IROQ!I111</f>
        <v>0</v>
      </c>
      <c r="X98" s="91">
        <f>IROQ!L111</f>
        <v>0.84000000000000008</v>
      </c>
      <c r="Y98" s="91">
        <f>IROQ!M111</f>
        <v>0.3</v>
      </c>
      <c r="Z98" s="91">
        <f>IROQ!O111</f>
        <v>0.84000000000000008</v>
      </c>
      <c r="AA98" s="91">
        <f>IROQ!P111</f>
        <v>0.32</v>
      </c>
      <c r="AB98" s="154">
        <f t="shared" si="6"/>
        <v>0.04</v>
      </c>
      <c r="AC98" s="154">
        <f t="shared" si="7"/>
        <v>0.11</v>
      </c>
      <c r="AD98" s="153">
        <f t="shared" si="8"/>
        <v>-0.05</v>
      </c>
      <c r="AE98" s="153">
        <f t="shared" si="9"/>
        <v>0.11</v>
      </c>
    </row>
    <row r="99" spans="1:31" x14ac:dyDescent="0.2">
      <c r="A99">
        <v>0.53564426886288674</v>
      </c>
      <c r="B99" t="str">
        <f t="shared" si="5"/>
        <v>1.2150.051.2150.321.2150.051.2150.320.8950.041.6-0.251.60.291.6-0.21.10.022001.1350.051.1350.070.040.29-0.20.29</v>
      </c>
      <c r="C99" s="46">
        <v>39814</v>
      </c>
      <c r="D99" s="86">
        <f>ALGO_TENN!E112</f>
        <v>1.2149999999999999</v>
      </c>
      <c r="E99" s="91">
        <f>ALGO_TENN!F112</f>
        <v>0.05</v>
      </c>
      <c r="F99" s="91">
        <f>ALGO_TENN!H112</f>
        <v>1.2149999999999999</v>
      </c>
      <c r="G99" s="91">
        <f>ALGO_TENN!I112</f>
        <v>0.32</v>
      </c>
      <c r="H99" s="91">
        <f>ALGO_TENN!K112</f>
        <v>1.2149999999999999</v>
      </c>
      <c r="I99" s="91">
        <f>ALGO_TENN!L112</f>
        <v>0.05</v>
      </c>
      <c r="J99" s="91">
        <f>ALGO_TENN!N112</f>
        <v>1.2149999999999999</v>
      </c>
      <c r="K99" s="91">
        <f>ALGO_TENN!O112</f>
        <v>0.32</v>
      </c>
      <c r="L99" s="91">
        <f>TETCO_TRANSCO!E112</f>
        <v>0.89500000000000002</v>
      </c>
      <c r="M99" s="91">
        <f>TETCO_TRANSCO!F112</f>
        <v>0.04</v>
      </c>
      <c r="N99" s="91">
        <f>TETCO_TRANSCO!H112</f>
        <v>1.6</v>
      </c>
      <c r="O99" s="91">
        <f>TETCO_TRANSCO!I112</f>
        <v>-0.25</v>
      </c>
      <c r="P99" s="91">
        <f>TETCO_TRANSCO!K112</f>
        <v>1.6</v>
      </c>
      <c r="Q99" s="91">
        <f>TETCO_TRANSCO!L112</f>
        <v>0.28999999999999998</v>
      </c>
      <c r="R99" s="91">
        <f>TETCO_TRANSCO!N112</f>
        <v>1.6</v>
      </c>
      <c r="S99" s="91">
        <f>TETCO_TRANSCO!O112</f>
        <v>-0.2</v>
      </c>
      <c r="T99" s="91">
        <f>IROQ!E112</f>
        <v>1.1000000000000001</v>
      </c>
      <c r="U99" s="91">
        <f>IROQ!F112</f>
        <v>2.2000000000000006E-2</v>
      </c>
      <c r="V99" s="91">
        <f>IROQ!H112</f>
        <v>0</v>
      </c>
      <c r="W99" s="91">
        <f>IROQ!I112</f>
        <v>0</v>
      </c>
      <c r="X99" s="91">
        <f>IROQ!L112</f>
        <v>1.1349999999999998</v>
      </c>
      <c r="Y99" s="91">
        <f>IROQ!M112</f>
        <v>0.05</v>
      </c>
      <c r="Z99" s="91">
        <f>IROQ!O112</f>
        <v>1.1349999999999998</v>
      </c>
      <c r="AA99" s="91">
        <f>IROQ!P112</f>
        <v>7.0000000000000007E-2</v>
      </c>
      <c r="AB99" s="154">
        <f t="shared" si="6"/>
        <v>0.04</v>
      </c>
      <c r="AC99" s="154">
        <f t="shared" si="7"/>
        <v>0.28999999999999998</v>
      </c>
      <c r="AD99" s="153">
        <f t="shared" si="8"/>
        <v>-0.2</v>
      </c>
      <c r="AE99" s="153">
        <f t="shared" si="9"/>
        <v>0.28999999999999998</v>
      </c>
    </row>
    <row r="100" spans="1:31" x14ac:dyDescent="0.2">
      <c r="A100">
        <v>0.53241674538995054</v>
      </c>
      <c r="B100" t="str">
        <f t="shared" si="5"/>
        <v>1.2150.051.2150.321.2150.051.2150.320.8750.041.6-0.281.60.291.6-0.200001.1350.051.1350.070.040.29-0.20.29</v>
      </c>
      <c r="C100" s="46">
        <v>39845</v>
      </c>
      <c r="D100" s="86">
        <f>ALGO_TENN!E113</f>
        <v>1.2149999999999999</v>
      </c>
      <c r="E100" s="91">
        <f>ALGO_TENN!F113</f>
        <v>0.05</v>
      </c>
      <c r="F100" s="91">
        <f>ALGO_TENN!H113</f>
        <v>1.2149999999999999</v>
      </c>
      <c r="G100" s="91">
        <f>ALGO_TENN!I113</f>
        <v>0.32</v>
      </c>
      <c r="H100" s="91">
        <f>ALGO_TENN!K113</f>
        <v>1.2149999999999999</v>
      </c>
      <c r="I100" s="91">
        <f>ALGO_TENN!L113</f>
        <v>0.05</v>
      </c>
      <c r="J100" s="91">
        <f>ALGO_TENN!N113</f>
        <v>1.2149999999999999</v>
      </c>
      <c r="K100" s="91">
        <f>ALGO_TENN!O113</f>
        <v>0.32</v>
      </c>
      <c r="L100" s="91">
        <f>TETCO_TRANSCO!E113</f>
        <v>0.875</v>
      </c>
      <c r="M100" s="91">
        <f>TETCO_TRANSCO!F113</f>
        <v>0.04</v>
      </c>
      <c r="N100" s="91">
        <f>TETCO_TRANSCO!H113</f>
        <v>1.6</v>
      </c>
      <c r="O100" s="91">
        <f>TETCO_TRANSCO!I113</f>
        <v>-0.28000000000000003</v>
      </c>
      <c r="P100" s="91">
        <f>TETCO_TRANSCO!K113</f>
        <v>1.6</v>
      </c>
      <c r="Q100" s="91">
        <f>TETCO_TRANSCO!L113</f>
        <v>0.28999999999999998</v>
      </c>
      <c r="R100" s="91">
        <f>TETCO_TRANSCO!N113</f>
        <v>1.6</v>
      </c>
      <c r="S100" s="91">
        <f>TETCO_TRANSCO!O113</f>
        <v>-0.2</v>
      </c>
      <c r="T100" s="91">
        <f>IROQ!E113</f>
        <v>0</v>
      </c>
      <c r="U100" s="91">
        <f>IROQ!F113</f>
        <v>0</v>
      </c>
      <c r="V100" s="91">
        <f>IROQ!H113</f>
        <v>0</v>
      </c>
      <c r="W100" s="91">
        <f>IROQ!I113</f>
        <v>0</v>
      </c>
      <c r="X100" s="91">
        <f>IROQ!L113</f>
        <v>1.1349999999999998</v>
      </c>
      <c r="Y100" s="91">
        <f>IROQ!M113</f>
        <v>0.05</v>
      </c>
      <c r="Z100" s="91">
        <f>IROQ!O113</f>
        <v>1.1349999999999998</v>
      </c>
      <c r="AA100" s="91">
        <f>IROQ!P113</f>
        <v>7.0000000000000007E-2</v>
      </c>
      <c r="AB100" s="154">
        <f t="shared" si="6"/>
        <v>0.04</v>
      </c>
      <c r="AC100" s="154">
        <f t="shared" si="7"/>
        <v>0.28999999999999998</v>
      </c>
      <c r="AD100" s="153">
        <f t="shared" si="8"/>
        <v>-0.2</v>
      </c>
      <c r="AE100" s="153">
        <f t="shared" si="9"/>
        <v>0.28999999999999998</v>
      </c>
    </row>
    <row r="101" spans="1:31" x14ac:dyDescent="0.2">
      <c r="A101">
        <v>0.52951943566692272</v>
      </c>
      <c r="B101" t="str">
        <f t="shared" si="5"/>
        <v>0.6550.050.6550.150.6550.050.6550.150.410.040.46-0.170.460.0750.46-0.0500000.6050.050.5850.070.040.075-0.050.075</v>
      </c>
      <c r="C101" s="46">
        <v>39873</v>
      </c>
      <c r="D101" s="86">
        <f>ALGO_TENN!E114</f>
        <v>0.65500000000000003</v>
      </c>
      <c r="E101" s="91">
        <f>ALGO_TENN!F114</f>
        <v>0.05</v>
      </c>
      <c r="F101" s="91">
        <f>ALGO_TENN!H114</f>
        <v>0.65500000000000003</v>
      </c>
      <c r="G101" s="91">
        <f>ALGO_TENN!I114</f>
        <v>0.15000000000000002</v>
      </c>
      <c r="H101" s="91">
        <f>ALGO_TENN!K114</f>
        <v>0.65500000000000003</v>
      </c>
      <c r="I101" s="91">
        <f>ALGO_TENN!L114</f>
        <v>0.05</v>
      </c>
      <c r="J101" s="91">
        <f>ALGO_TENN!N114</f>
        <v>0.65500000000000003</v>
      </c>
      <c r="K101" s="91">
        <f>ALGO_TENN!O114</f>
        <v>0.15000000000000002</v>
      </c>
      <c r="L101" s="91">
        <f>TETCO_TRANSCO!E114</f>
        <v>0.41000000000000003</v>
      </c>
      <c r="M101" s="91">
        <f>TETCO_TRANSCO!F114</f>
        <v>0.04</v>
      </c>
      <c r="N101" s="91">
        <f>TETCO_TRANSCO!H114</f>
        <v>0.45999999999999996</v>
      </c>
      <c r="O101" s="91">
        <f>TETCO_TRANSCO!I114</f>
        <v>-0.16999999999999998</v>
      </c>
      <c r="P101" s="91">
        <f>TETCO_TRANSCO!K114</f>
        <v>0.45999999999999996</v>
      </c>
      <c r="Q101" s="91">
        <f>TETCO_TRANSCO!L114</f>
        <v>7.4999999999999997E-2</v>
      </c>
      <c r="R101" s="91">
        <f>TETCO_TRANSCO!N114</f>
        <v>0.45999999999999996</v>
      </c>
      <c r="S101" s="91">
        <f>TETCO_TRANSCO!O114</f>
        <v>-0.05</v>
      </c>
      <c r="T101" s="91">
        <f>IROQ!E114</f>
        <v>0</v>
      </c>
      <c r="U101" s="91">
        <f>IROQ!F114</f>
        <v>0</v>
      </c>
      <c r="V101" s="91">
        <f>IROQ!H114</f>
        <v>0</v>
      </c>
      <c r="W101" s="91">
        <f>IROQ!I114</f>
        <v>0</v>
      </c>
      <c r="X101" s="91">
        <f>IROQ!L114</f>
        <v>0.60499999999999998</v>
      </c>
      <c r="Y101" s="91">
        <f>IROQ!M114</f>
        <v>0.05</v>
      </c>
      <c r="Z101" s="91">
        <f>IROQ!O114</f>
        <v>0.58499999999999996</v>
      </c>
      <c r="AA101" s="91">
        <f>IROQ!P114</f>
        <v>7.0000000000000007E-2</v>
      </c>
      <c r="AB101" s="154">
        <f t="shared" si="6"/>
        <v>0.04</v>
      </c>
      <c r="AC101" s="154">
        <f t="shared" si="7"/>
        <v>7.4999999999999997E-2</v>
      </c>
      <c r="AD101" s="153">
        <f t="shared" si="8"/>
        <v>-0.05</v>
      </c>
      <c r="AE101" s="153">
        <f t="shared" si="9"/>
        <v>7.4999999999999997E-2</v>
      </c>
    </row>
    <row r="102" spans="1:31" x14ac:dyDescent="0.2">
      <c r="A102">
        <v>0.52633135733724123</v>
      </c>
      <c r="B102" t="str">
        <f t="shared" si="5"/>
        <v>0.4350.020.4350.050.4350.020.4350.050.30750.00250.305-0.0850.3050.0250.305-0.04500000.4350.020.4350.040.00250.025-0.0450.025</v>
      </c>
      <c r="C102" s="46">
        <v>39904</v>
      </c>
      <c r="D102" s="83">
        <f>ALGO_TENN!E115</f>
        <v>0.435</v>
      </c>
      <c r="E102" s="91">
        <f>ALGO_TENN!F115</f>
        <v>0.02</v>
      </c>
      <c r="F102" s="91">
        <f>ALGO_TENN!H115</f>
        <v>0.435</v>
      </c>
      <c r="G102" s="91">
        <f>ALGO_TENN!I115</f>
        <v>0.05</v>
      </c>
      <c r="H102" s="91">
        <f>ALGO_TENN!K115</f>
        <v>0.435</v>
      </c>
      <c r="I102" s="91">
        <f>ALGO_TENN!L115</f>
        <v>0.02</v>
      </c>
      <c r="J102" s="91">
        <f>ALGO_TENN!N115</f>
        <v>0.435</v>
      </c>
      <c r="K102" s="91">
        <f>ALGO_TENN!O115</f>
        <v>0.05</v>
      </c>
      <c r="L102" s="91">
        <f>TETCO_TRANSCO!E115</f>
        <v>0.3075</v>
      </c>
      <c r="M102" s="91">
        <f>TETCO_TRANSCO!F115</f>
        <v>2.5000000000000001E-3</v>
      </c>
      <c r="N102" s="91">
        <f>TETCO_TRANSCO!H115</f>
        <v>0.30500000000000005</v>
      </c>
      <c r="O102" s="91">
        <f>TETCO_TRANSCO!I115</f>
        <v>-8.4999999999999992E-2</v>
      </c>
      <c r="P102" s="91">
        <f>TETCO_TRANSCO!K115</f>
        <v>0.30500000000000005</v>
      </c>
      <c r="Q102" s="91">
        <f>TETCO_TRANSCO!L115</f>
        <v>2.5000000000000001E-2</v>
      </c>
      <c r="R102" s="91">
        <f>TETCO_TRANSCO!N115</f>
        <v>0.30500000000000005</v>
      </c>
      <c r="S102" s="91">
        <f>TETCO_TRANSCO!O115</f>
        <v>-4.4999999999999998E-2</v>
      </c>
      <c r="T102" s="91">
        <f>IROQ!E115</f>
        <v>0</v>
      </c>
      <c r="U102" s="91">
        <f>IROQ!F115</f>
        <v>0</v>
      </c>
      <c r="V102" s="91">
        <f>IROQ!H115</f>
        <v>0</v>
      </c>
      <c r="W102" s="91">
        <f>IROQ!I115</f>
        <v>0</v>
      </c>
      <c r="X102" s="91">
        <f>IROQ!L115</f>
        <v>0.435</v>
      </c>
      <c r="Y102" s="91">
        <f>IROQ!M115</f>
        <v>0.02</v>
      </c>
      <c r="Z102" s="91">
        <f>IROQ!O115</f>
        <v>0.435</v>
      </c>
      <c r="AA102" s="91">
        <f>IROQ!P115</f>
        <v>0.04</v>
      </c>
      <c r="AB102" s="154">
        <f t="shared" si="6"/>
        <v>2.5000000000000001E-3</v>
      </c>
      <c r="AC102" s="154">
        <f t="shared" si="7"/>
        <v>2.5000000000000001E-2</v>
      </c>
      <c r="AD102" s="153">
        <f t="shared" si="8"/>
        <v>-4.4999999999999998E-2</v>
      </c>
      <c r="AE102" s="153">
        <f t="shared" si="9"/>
        <v>2.5000000000000001E-2</v>
      </c>
    </row>
    <row r="103" spans="1:31" x14ac:dyDescent="0.2">
      <c r="A103">
        <v>0.523265660419863</v>
      </c>
      <c r="B103" t="str">
        <f t="shared" si="5"/>
        <v>0.3850.020.3850.050.3850.020.3850.050.28750.00250.28-0.0650.280.0250.28-0.03500000.3850.020.3850.040.00250.025-0.0350.025</v>
      </c>
      <c r="C103" s="46">
        <v>39934</v>
      </c>
      <c r="D103" s="86">
        <f>ALGO_TENN!E116</f>
        <v>0.38500000000000001</v>
      </c>
      <c r="E103" s="91">
        <f>ALGO_TENN!F116</f>
        <v>0.02</v>
      </c>
      <c r="F103" s="91">
        <f>ALGO_TENN!H116</f>
        <v>0.38500000000000001</v>
      </c>
      <c r="G103" s="91">
        <f>ALGO_TENN!I116</f>
        <v>0.05</v>
      </c>
      <c r="H103" s="91">
        <f>ALGO_TENN!K116</f>
        <v>0.38500000000000001</v>
      </c>
      <c r="I103" s="91">
        <f>ALGO_TENN!L116</f>
        <v>0.02</v>
      </c>
      <c r="J103" s="91">
        <f>ALGO_TENN!N116</f>
        <v>0.38500000000000001</v>
      </c>
      <c r="K103" s="91">
        <f>ALGO_TENN!O116</f>
        <v>0.05</v>
      </c>
      <c r="L103" s="91">
        <f>TETCO_TRANSCO!E116</f>
        <v>0.28749999999999998</v>
      </c>
      <c r="M103" s="91">
        <f>TETCO_TRANSCO!F116</f>
        <v>2.5000000000000001E-3</v>
      </c>
      <c r="N103" s="91">
        <f>TETCO_TRANSCO!H116</f>
        <v>0.28000000000000003</v>
      </c>
      <c r="O103" s="91">
        <f>TETCO_TRANSCO!I116</f>
        <v>-6.5000000000000002E-2</v>
      </c>
      <c r="P103" s="91">
        <f>TETCO_TRANSCO!K116</f>
        <v>0.28000000000000003</v>
      </c>
      <c r="Q103" s="91">
        <f>TETCO_TRANSCO!L116</f>
        <v>2.5000000000000001E-2</v>
      </c>
      <c r="R103" s="91">
        <f>TETCO_TRANSCO!N116</f>
        <v>0.28000000000000003</v>
      </c>
      <c r="S103" s="91">
        <f>TETCO_TRANSCO!O116</f>
        <v>-3.5000000000000003E-2</v>
      </c>
      <c r="T103" s="91">
        <f>IROQ!E116</f>
        <v>0</v>
      </c>
      <c r="U103" s="91">
        <f>IROQ!F116</f>
        <v>0</v>
      </c>
      <c r="V103" s="91">
        <f>IROQ!H116</f>
        <v>0</v>
      </c>
      <c r="W103" s="91">
        <f>IROQ!I116</f>
        <v>0</v>
      </c>
      <c r="X103" s="91">
        <f>IROQ!L116</f>
        <v>0.38500000000000001</v>
      </c>
      <c r="Y103" s="91">
        <f>IROQ!M116</f>
        <v>0.02</v>
      </c>
      <c r="Z103" s="91">
        <f>IROQ!O116</f>
        <v>0.38500000000000001</v>
      </c>
      <c r="AA103" s="91">
        <f>IROQ!P116</f>
        <v>0.04</v>
      </c>
      <c r="AB103" s="154">
        <f t="shared" si="6"/>
        <v>2.5000000000000001E-3</v>
      </c>
      <c r="AC103" s="154">
        <f t="shared" si="7"/>
        <v>2.5000000000000001E-2</v>
      </c>
      <c r="AD103" s="153">
        <f t="shared" si="8"/>
        <v>-3.5000000000000003E-2</v>
      </c>
      <c r="AE103" s="153">
        <f t="shared" si="9"/>
        <v>2.5000000000000001E-2</v>
      </c>
    </row>
    <row r="104" spans="1:31" x14ac:dyDescent="0.2">
      <c r="A104">
        <v>0.52011782933075656</v>
      </c>
      <c r="B104" t="str">
        <f t="shared" si="5"/>
        <v>0.3850.020.3850.060.3850.020.3850.060.2975-0.00250.265-0.0550.2650.0250.265-0.03500000.3850.020.3850.04-0.00250.025-0.0350.025</v>
      </c>
      <c r="C104" s="46">
        <v>39965</v>
      </c>
      <c r="D104" s="86">
        <f>ALGO_TENN!E117</f>
        <v>0.38500000000000001</v>
      </c>
      <c r="E104" s="91">
        <f>ALGO_TENN!F117</f>
        <v>0.02</v>
      </c>
      <c r="F104" s="91">
        <f>ALGO_TENN!H117</f>
        <v>0.38500000000000001</v>
      </c>
      <c r="G104" s="91">
        <f>ALGO_TENN!I117</f>
        <v>0.06</v>
      </c>
      <c r="H104" s="91">
        <f>ALGO_TENN!K117</f>
        <v>0.38500000000000001</v>
      </c>
      <c r="I104" s="91">
        <f>ALGO_TENN!L117</f>
        <v>0.02</v>
      </c>
      <c r="J104" s="91">
        <f>ALGO_TENN!N117</f>
        <v>0.38500000000000001</v>
      </c>
      <c r="K104" s="91">
        <f>ALGO_TENN!O117</f>
        <v>0.06</v>
      </c>
      <c r="L104" s="91">
        <f>TETCO_TRANSCO!E117</f>
        <v>0.29749999999999999</v>
      </c>
      <c r="M104" s="91">
        <f>TETCO_TRANSCO!F117</f>
        <v>-2.5000000000000001E-3</v>
      </c>
      <c r="N104" s="91">
        <f>TETCO_TRANSCO!H117</f>
        <v>0.26500000000000001</v>
      </c>
      <c r="O104" s="91">
        <f>TETCO_TRANSCO!I117</f>
        <v>-5.5000000000000007E-2</v>
      </c>
      <c r="P104" s="91">
        <f>TETCO_TRANSCO!K117</f>
        <v>0.26500000000000001</v>
      </c>
      <c r="Q104" s="91">
        <f>TETCO_TRANSCO!L117</f>
        <v>2.5000000000000001E-2</v>
      </c>
      <c r="R104" s="91">
        <f>TETCO_TRANSCO!N117</f>
        <v>0.26500000000000001</v>
      </c>
      <c r="S104" s="91">
        <f>TETCO_TRANSCO!O117</f>
        <v>-3.5000000000000003E-2</v>
      </c>
      <c r="T104" s="91">
        <f>IROQ!E117</f>
        <v>0</v>
      </c>
      <c r="U104" s="91">
        <f>IROQ!F117</f>
        <v>0</v>
      </c>
      <c r="V104" s="91">
        <f>IROQ!H117</f>
        <v>0</v>
      </c>
      <c r="W104" s="91">
        <f>IROQ!I117</f>
        <v>0</v>
      </c>
      <c r="X104" s="91">
        <f>IROQ!L117</f>
        <v>0.38500000000000001</v>
      </c>
      <c r="Y104" s="91">
        <f>IROQ!M117</f>
        <v>0.02</v>
      </c>
      <c r="Z104" s="91">
        <f>IROQ!O117</f>
        <v>0.38500000000000001</v>
      </c>
      <c r="AA104" s="91">
        <f>IROQ!P117</f>
        <v>0.04</v>
      </c>
      <c r="AB104" s="154">
        <f t="shared" si="6"/>
        <v>-2.5000000000000001E-3</v>
      </c>
      <c r="AC104" s="154">
        <f t="shared" si="7"/>
        <v>2.5000000000000001E-2</v>
      </c>
      <c r="AD104" s="153">
        <f t="shared" si="8"/>
        <v>-3.5000000000000003E-2</v>
      </c>
      <c r="AE104" s="153">
        <f t="shared" si="9"/>
        <v>2.5000000000000001E-2</v>
      </c>
    </row>
    <row r="105" spans="1:31" x14ac:dyDescent="0.2">
      <c r="A105">
        <v>0.51709082087675595</v>
      </c>
      <c r="B105" t="str">
        <f t="shared" si="5"/>
        <v>0.39750.020.39750.070.39750.020.39750.070.3125-0.00250.335-0.020.3350.0250.335-0.0200000.39750.020.39750.04-0.00250.025-0.020.025</v>
      </c>
      <c r="C105" s="46">
        <v>39995</v>
      </c>
      <c r="D105" s="86">
        <f>ALGO_TENN!E118</f>
        <v>0.39750000000000002</v>
      </c>
      <c r="E105" s="91">
        <f>ALGO_TENN!F118</f>
        <v>0.02</v>
      </c>
      <c r="F105" s="91">
        <f>ALGO_TENN!H118</f>
        <v>0.39750000000000002</v>
      </c>
      <c r="G105" s="91">
        <f>ALGO_TENN!I118</f>
        <v>7.0000000000000007E-2</v>
      </c>
      <c r="H105" s="91">
        <f>ALGO_TENN!K118</f>
        <v>0.39750000000000002</v>
      </c>
      <c r="I105" s="91">
        <f>ALGO_TENN!L118</f>
        <v>0.02</v>
      </c>
      <c r="J105" s="91">
        <f>ALGO_TENN!N118</f>
        <v>0.39750000000000002</v>
      </c>
      <c r="K105" s="91">
        <f>ALGO_TENN!O118</f>
        <v>7.0000000000000007E-2</v>
      </c>
      <c r="L105" s="91">
        <f>TETCO_TRANSCO!E118</f>
        <v>0.3125</v>
      </c>
      <c r="M105" s="91">
        <f>TETCO_TRANSCO!F118</f>
        <v>-2.5000000000000001E-3</v>
      </c>
      <c r="N105" s="91">
        <f>TETCO_TRANSCO!H118</f>
        <v>0.33500000000000002</v>
      </c>
      <c r="O105" s="91">
        <f>TETCO_TRANSCO!I118</f>
        <v>-0.02</v>
      </c>
      <c r="P105" s="91">
        <f>TETCO_TRANSCO!K118</f>
        <v>0.33500000000000002</v>
      </c>
      <c r="Q105" s="91">
        <f>TETCO_TRANSCO!L118</f>
        <v>2.5000000000000001E-2</v>
      </c>
      <c r="R105" s="91">
        <f>TETCO_TRANSCO!N118</f>
        <v>0.33500000000000002</v>
      </c>
      <c r="S105" s="91">
        <f>TETCO_TRANSCO!O118</f>
        <v>-0.02</v>
      </c>
      <c r="T105" s="91">
        <f>IROQ!E118</f>
        <v>0</v>
      </c>
      <c r="U105" s="91">
        <f>IROQ!F118</f>
        <v>0</v>
      </c>
      <c r="V105" s="91">
        <f>IROQ!H118</f>
        <v>0</v>
      </c>
      <c r="W105" s="91">
        <f>IROQ!I118</f>
        <v>0</v>
      </c>
      <c r="X105" s="91">
        <f>IROQ!L118</f>
        <v>0.39750000000000002</v>
      </c>
      <c r="Y105" s="91">
        <f>IROQ!M118</f>
        <v>0.02</v>
      </c>
      <c r="Z105" s="91">
        <f>IROQ!O118</f>
        <v>0.39750000000000002</v>
      </c>
      <c r="AA105" s="91">
        <f>IROQ!P118</f>
        <v>0.04</v>
      </c>
      <c r="AB105" s="154">
        <f t="shared" si="6"/>
        <v>-2.5000000000000001E-3</v>
      </c>
      <c r="AC105" s="154">
        <f t="shared" si="7"/>
        <v>2.5000000000000001E-2</v>
      </c>
      <c r="AD105" s="153">
        <f t="shared" si="8"/>
        <v>-0.02</v>
      </c>
      <c r="AE105" s="153">
        <f t="shared" si="9"/>
        <v>2.5000000000000001E-2</v>
      </c>
    </row>
    <row r="106" spans="1:31" x14ac:dyDescent="0.2">
      <c r="A106">
        <v>0.51398270060116202</v>
      </c>
      <c r="B106" t="str">
        <f t="shared" si="5"/>
        <v>0.40.020.40.070.40.020.40.070.3125-0.00250.335-0.020.3350.0150.335-0.0200000.40.020.40.04-0.00250.015-0.020.015</v>
      </c>
      <c r="C106" s="46">
        <v>40026</v>
      </c>
      <c r="D106" s="86">
        <f>ALGO_TENN!E119</f>
        <v>0.4</v>
      </c>
      <c r="E106" s="91">
        <f>ALGO_TENN!F119</f>
        <v>0.02</v>
      </c>
      <c r="F106" s="91">
        <f>ALGO_TENN!H119</f>
        <v>0.4</v>
      </c>
      <c r="G106" s="91">
        <f>ALGO_TENN!I119</f>
        <v>7.0000000000000007E-2</v>
      </c>
      <c r="H106" s="91">
        <f>ALGO_TENN!K119</f>
        <v>0.4</v>
      </c>
      <c r="I106" s="91">
        <f>ALGO_TENN!L119</f>
        <v>0.02</v>
      </c>
      <c r="J106" s="91">
        <f>ALGO_TENN!N119</f>
        <v>0.4</v>
      </c>
      <c r="K106" s="91">
        <f>ALGO_TENN!O119</f>
        <v>7.0000000000000007E-2</v>
      </c>
      <c r="L106" s="91">
        <f>TETCO_TRANSCO!E119</f>
        <v>0.3125</v>
      </c>
      <c r="M106" s="91">
        <f>TETCO_TRANSCO!F119</f>
        <v>-2.5000000000000001E-3</v>
      </c>
      <c r="N106" s="91">
        <f>TETCO_TRANSCO!H119</f>
        <v>0.33500000000000002</v>
      </c>
      <c r="O106" s="91">
        <f>TETCO_TRANSCO!I119</f>
        <v>-0.02</v>
      </c>
      <c r="P106" s="91">
        <f>TETCO_TRANSCO!K119</f>
        <v>0.33500000000000002</v>
      </c>
      <c r="Q106" s="91">
        <f>TETCO_TRANSCO!L119</f>
        <v>1.4999999999999999E-2</v>
      </c>
      <c r="R106" s="91">
        <f>TETCO_TRANSCO!N119</f>
        <v>0.33500000000000002</v>
      </c>
      <c r="S106" s="91">
        <f>TETCO_TRANSCO!O119</f>
        <v>-0.02</v>
      </c>
      <c r="T106" s="91">
        <f>IROQ!E119</f>
        <v>0</v>
      </c>
      <c r="U106" s="91">
        <f>IROQ!F119</f>
        <v>0</v>
      </c>
      <c r="V106" s="91">
        <f>IROQ!H119</f>
        <v>0</v>
      </c>
      <c r="W106" s="91">
        <f>IROQ!I119</f>
        <v>0</v>
      </c>
      <c r="X106" s="91">
        <f>IROQ!L119</f>
        <v>0.4</v>
      </c>
      <c r="Y106" s="91">
        <f>IROQ!M119</f>
        <v>0.02</v>
      </c>
      <c r="Z106" s="91">
        <f>IROQ!O119</f>
        <v>0.4</v>
      </c>
      <c r="AA106" s="91">
        <f>IROQ!P119</f>
        <v>0.04</v>
      </c>
      <c r="AB106" s="154">
        <f t="shared" si="6"/>
        <v>-2.5000000000000001E-3</v>
      </c>
      <c r="AC106" s="154">
        <f t="shared" si="7"/>
        <v>1.4999999999999999E-2</v>
      </c>
      <c r="AD106" s="153">
        <f t="shared" si="8"/>
        <v>-0.02</v>
      </c>
      <c r="AE106" s="153">
        <f t="shared" si="9"/>
        <v>1.4999999999999999E-2</v>
      </c>
    </row>
    <row r="107" spans="1:31" x14ac:dyDescent="0.2">
      <c r="A107">
        <v>0.51089455805971129</v>
      </c>
      <c r="B107" t="str">
        <f t="shared" si="5"/>
        <v>0.39750.020.39750.050.39750.020.39750.050.2875-0.00250.245-0.040.2450.0150.245-0.0200000.39750.020.39750.04-0.00250.015-0.020.015</v>
      </c>
      <c r="C107" s="46">
        <v>40057</v>
      </c>
      <c r="D107" s="86">
        <f>ALGO_TENN!E120</f>
        <v>0.39750000000000002</v>
      </c>
      <c r="E107" s="91">
        <f>ALGO_TENN!F120</f>
        <v>0.02</v>
      </c>
      <c r="F107" s="91">
        <f>ALGO_TENN!H120</f>
        <v>0.39750000000000002</v>
      </c>
      <c r="G107" s="91">
        <f>ALGO_TENN!I120</f>
        <v>0.05</v>
      </c>
      <c r="H107" s="91">
        <f>ALGO_TENN!K120</f>
        <v>0.39750000000000002</v>
      </c>
      <c r="I107" s="91">
        <f>ALGO_TENN!L120</f>
        <v>0.02</v>
      </c>
      <c r="J107" s="91">
        <f>ALGO_TENN!N120</f>
        <v>0.39750000000000002</v>
      </c>
      <c r="K107" s="91">
        <f>ALGO_TENN!O120</f>
        <v>0.05</v>
      </c>
      <c r="L107" s="91">
        <f>TETCO_TRANSCO!E120</f>
        <v>0.28749999999999998</v>
      </c>
      <c r="M107" s="91">
        <f>TETCO_TRANSCO!F120</f>
        <v>-2.5000000000000001E-3</v>
      </c>
      <c r="N107" s="91">
        <f>TETCO_TRANSCO!H120</f>
        <v>0.245</v>
      </c>
      <c r="O107" s="91">
        <f>TETCO_TRANSCO!I120</f>
        <v>-0.04</v>
      </c>
      <c r="P107" s="91">
        <f>TETCO_TRANSCO!K120</f>
        <v>0.245</v>
      </c>
      <c r="Q107" s="91">
        <f>TETCO_TRANSCO!L120</f>
        <v>1.4999999999999999E-2</v>
      </c>
      <c r="R107" s="91">
        <f>TETCO_TRANSCO!N120</f>
        <v>0.245</v>
      </c>
      <c r="S107" s="91">
        <f>TETCO_TRANSCO!O120</f>
        <v>-0.02</v>
      </c>
      <c r="T107" s="91">
        <f>IROQ!E120</f>
        <v>0</v>
      </c>
      <c r="U107" s="91">
        <f>IROQ!F120</f>
        <v>0</v>
      </c>
      <c r="V107" s="91">
        <f>IROQ!H120</f>
        <v>0</v>
      </c>
      <c r="W107" s="91">
        <f>IROQ!I120</f>
        <v>0</v>
      </c>
      <c r="X107" s="91">
        <f>IROQ!L120</f>
        <v>0.39750000000000002</v>
      </c>
      <c r="Y107" s="91">
        <f>IROQ!M120</f>
        <v>0.02</v>
      </c>
      <c r="Z107" s="91">
        <f>IROQ!O120</f>
        <v>0.39750000000000002</v>
      </c>
      <c r="AA107" s="91">
        <f>IROQ!P120</f>
        <v>0.04</v>
      </c>
      <c r="AB107" s="154">
        <f t="shared" si="6"/>
        <v>-2.5000000000000001E-3</v>
      </c>
      <c r="AC107" s="154">
        <f t="shared" si="7"/>
        <v>1.4999999999999999E-2</v>
      </c>
      <c r="AD107" s="153">
        <f t="shared" si="8"/>
        <v>-0.02</v>
      </c>
      <c r="AE107" s="153">
        <f t="shared" si="9"/>
        <v>1.4999999999999999E-2</v>
      </c>
    </row>
    <row r="108" spans="1:31" x14ac:dyDescent="0.2">
      <c r="A108">
        <v>0.50792492672538303</v>
      </c>
      <c r="B108" t="str">
        <f t="shared" si="5"/>
        <v>0.40.020.40.050.40.020.40.050.3475-0.0050.265-0.0850.2650.010.265-0.05500000.40.020.40.04-0.0050.01-0.0550.01</v>
      </c>
      <c r="C108" s="46">
        <v>40087</v>
      </c>
      <c r="D108" s="86">
        <f>ALGO_TENN!E121</f>
        <v>0.4</v>
      </c>
      <c r="E108" s="91">
        <f>ALGO_TENN!F121</f>
        <v>0.02</v>
      </c>
      <c r="F108" s="91">
        <f>ALGO_TENN!H121</f>
        <v>0.4</v>
      </c>
      <c r="G108" s="91">
        <f>ALGO_TENN!I121</f>
        <v>0.05</v>
      </c>
      <c r="H108" s="91">
        <f>ALGO_TENN!K121</f>
        <v>0.4</v>
      </c>
      <c r="I108" s="91">
        <f>ALGO_TENN!L121</f>
        <v>0.02</v>
      </c>
      <c r="J108" s="91">
        <f>ALGO_TENN!N121</f>
        <v>0.4</v>
      </c>
      <c r="K108" s="91">
        <f>ALGO_TENN!O121</f>
        <v>0.05</v>
      </c>
      <c r="L108" s="91">
        <f>TETCO_TRANSCO!E121</f>
        <v>0.34750000000000003</v>
      </c>
      <c r="M108" s="91">
        <f>TETCO_TRANSCO!F121</f>
        <v>-5.0000000000000001E-3</v>
      </c>
      <c r="N108" s="91">
        <f>TETCO_TRANSCO!H121</f>
        <v>0.26500000000000001</v>
      </c>
      <c r="O108" s="91">
        <f>TETCO_TRANSCO!I121</f>
        <v>-8.4999999999999992E-2</v>
      </c>
      <c r="P108" s="91">
        <f>TETCO_TRANSCO!K121</f>
        <v>0.26500000000000001</v>
      </c>
      <c r="Q108" s="91">
        <f>TETCO_TRANSCO!L121</f>
        <v>9.9999999999999985E-3</v>
      </c>
      <c r="R108" s="91">
        <f>TETCO_TRANSCO!N121</f>
        <v>0.26500000000000001</v>
      </c>
      <c r="S108" s="91">
        <f>TETCO_TRANSCO!O121</f>
        <v>-5.5E-2</v>
      </c>
      <c r="T108" s="91">
        <f>IROQ!E121</f>
        <v>0</v>
      </c>
      <c r="U108" s="91">
        <f>IROQ!F121</f>
        <v>0</v>
      </c>
      <c r="V108" s="91">
        <f>IROQ!H121</f>
        <v>0</v>
      </c>
      <c r="W108" s="91">
        <f>IROQ!I121</f>
        <v>0</v>
      </c>
      <c r="X108" s="91">
        <f>IROQ!L121</f>
        <v>0.4</v>
      </c>
      <c r="Y108" s="91">
        <f>IROQ!M121</f>
        <v>0.02</v>
      </c>
      <c r="Z108" s="91">
        <f>IROQ!O121</f>
        <v>0.4</v>
      </c>
      <c r="AA108" s="91">
        <f>IROQ!P121</f>
        <v>0.04</v>
      </c>
      <c r="AB108" s="154">
        <f t="shared" si="6"/>
        <v>-5.0000000000000001E-3</v>
      </c>
      <c r="AC108" s="154">
        <f t="shared" si="7"/>
        <v>9.9999999999999985E-3</v>
      </c>
      <c r="AD108" s="153">
        <f t="shared" si="8"/>
        <v>-5.5E-2</v>
      </c>
      <c r="AE108" s="153">
        <f t="shared" si="9"/>
        <v>9.9999999999999985E-3</v>
      </c>
    </row>
    <row r="109" spans="1:31" x14ac:dyDescent="0.2">
      <c r="A109">
        <v>0.50487570009097438</v>
      </c>
      <c r="B109" t="str">
        <f t="shared" si="5"/>
        <v>0.5550.050.5550.140.5550.050.5550.140.340.040.44-0.170.440.060.44-0.0500000.5050.10.5050.120.040.06-0.050.06</v>
      </c>
      <c r="C109" s="46">
        <v>40118</v>
      </c>
      <c r="D109" s="83">
        <f>ALGO_TENN!E122</f>
        <v>0.55500000000000005</v>
      </c>
      <c r="E109" s="91">
        <f>ALGO_TENN!F122</f>
        <v>0.05</v>
      </c>
      <c r="F109" s="91">
        <f>ALGO_TENN!H122</f>
        <v>0.55500000000000005</v>
      </c>
      <c r="G109" s="91">
        <f>ALGO_TENN!I122</f>
        <v>0.14000000000000001</v>
      </c>
      <c r="H109" s="91">
        <f>ALGO_TENN!K122</f>
        <v>0.55500000000000005</v>
      </c>
      <c r="I109" s="91">
        <f>ALGO_TENN!L122</f>
        <v>0.05</v>
      </c>
      <c r="J109" s="91">
        <f>ALGO_TENN!N122</f>
        <v>0.55500000000000005</v>
      </c>
      <c r="K109" s="91">
        <f>ALGO_TENN!O122</f>
        <v>0.14000000000000001</v>
      </c>
      <c r="L109" s="91">
        <f>TETCO_TRANSCO!E122</f>
        <v>0.34</v>
      </c>
      <c r="M109" s="91">
        <f>TETCO_TRANSCO!F122</f>
        <v>0.04</v>
      </c>
      <c r="N109" s="91">
        <f>TETCO_TRANSCO!H122</f>
        <v>0.44000000000000006</v>
      </c>
      <c r="O109" s="91">
        <f>TETCO_TRANSCO!I122</f>
        <v>-0.16999999999999998</v>
      </c>
      <c r="P109" s="91">
        <f>TETCO_TRANSCO!K122</f>
        <v>0.44000000000000006</v>
      </c>
      <c r="Q109" s="91">
        <f>TETCO_TRANSCO!L122</f>
        <v>0.06</v>
      </c>
      <c r="R109" s="91">
        <f>TETCO_TRANSCO!N122</f>
        <v>0.44000000000000006</v>
      </c>
      <c r="S109" s="91">
        <f>TETCO_TRANSCO!O122</f>
        <v>-0.05</v>
      </c>
      <c r="T109" s="91">
        <f>IROQ!E122</f>
        <v>0</v>
      </c>
      <c r="U109" s="91">
        <f>IROQ!F122</f>
        <v>0</v>
      </c>
      <c r="V109" s="91">
        <f>IROQ!H122</f>
        <v>0</v>
      </c>
      <c r="W109" s="91">
        <f>IROQ!I122</f>
        <v>0</v>
      </c>
      <c r="X109" s="91">
        <f>IROQ!L122</f>
        <v>0.505</v>
      </c>
      <c r="Y109" s="91">
        <f>IROQ!M122</f>
        <v>0.1</v>
      </c>
      <c r="Z109" s="91">
        <f>IROQ!O122</f>
        <v>0.505</v>
      </c>
      <c r="AA109" s="91">
        <f>IROQ!P122</f>
        <v>0.12000000000000001</v>
      </c>
      <c r="AB109" s="154">
        <f t="shared" si="6"/>
        <v>0.04</v>
      </c>
      <c r="AC109" s="154">
        <f t="shared" si="7"/>
        <v>0.06</v>
      </c>
      <c r="AD109" s="153">
        <f t="shared" si="8"/>
        <v>-0.05</v>
      </c>
      <c r="AE109" s="153">
        <f t="shared" si="9"/>
        <v>0.06</v>
      </c>
    </row>
    <row r="110" spans="1:31" x14ac:dyDescent="0.2">
      <c r="A110">
        <v>0.50194347785610238</v>
      </c>
      <c r="B110" t="str">
        <f t="shared" si="5"/>
        <v>0.910.050.910.290.910.050.910.290.6550.040.98-0.130.980.110.98-0.0500000.840.30.840.320.040.11-0.050.11</v>
      </c>
      <c r="C110" s="46">
        <v>40148</v>
      </c>
      <c r="D110" s="86">
        <f>ALGO_TENN!E123</f>
        <v>0.91</v>
      </c>
      <c r="E110" s="91">
        <f>ALGO_TENN!F123</f>
        <v>0.05</v>
      </c>
      <c r="F110" s="91">
        <f>ALGO_TENN!H123</f>
        <v>0.91</v>
      </c>
      <c r="G110" s="91">
        <f>ALGO_TENN!I123</f>
        <v>0.28999999999999998</v>
      </c>
      <c r="H110" s="91">
        <f>ALGO_TENN!K123</f>
        <v>0.91</v>
      </c>
      <c r="I110" s="91">
        <f>ALGO_TENN!L123</f>
        <v>0.05</v>
      </c>
      <c r="J110" s="91">
        <f>ALGO_TENN!N123</f>
        <v>0.91</v>
      </c>
      <c r="K110" s="91">
        <f>ALGO_TENN!O123</f>
        <v>0.28999999999999998</v>
      </c>
      <c r="L110" s="91">
        <f>TETCO_TRANSCO!E123</f>
        <v>0.65500000000000003</v>
      </c>
      <c r="M110" s="91">
        <f>TETCO_TRANSCO!F123</f>
        <v>0.04</v>
      </c>
      <c r="N110" s="91">
        <f>TETCO_TRANSCO!H123</f>
        <v>0.98</v>
      </c>
      <c r="O110" s="91">
        <f>TETCO_TRANSCO!I123</f>
        <v>-0.13</v>
      </c>
      <c r="P110" s="91">
        <f>TETCO_TRANSCO!K123</f>
        <v>0.98</v>
      </c>
      <c r="Q110" s="91">
        <f>TETCO_TRANSCO!L123</f>
        <v>0.11</v>
      </c>
      <c r="R110" s="91">
        <f>TETCO_TRANSCO!N123</f>
        <v>0.98</v>
      </c>
      <c r="S110" s="91">
        <f>TETCO_TRANSCO!O123</f>
        <v>-0.05</v>
      </c>
      <c r="T110" s="91">
        <f>IROQ!E123</f>
        <v>0</v>
      </c>
      <c r="U110" s="91">
        <f>IROQ!F123</f>
        <v>0</v>
      </c>
      <c r="V110" s="91">
        <f>IROQ!H123</f>
        <v>0</v>
      </c>
      <c r="W110" s="91">
        <f>IROQ!I123</f>
        <v>0</v>
      </c>
      <c r="X110" s="91">
        <f>IROQ!L123</f>
        <v>0.84000000000000008</v>
      </c>
      <c r="Y110" s="91">
        <f>IROQ!M123</f>
        <v>0.3</v>
      </c>
      <c r="Z110" s="91">
        <f>IROQ!O123</f>
        <v>0.84000000000000008</v>
      </c>
      <c r="AA110" s="91">
        <f>IROQ!P123</f>
        <v>0.32</v>
      </c>
      <c r="AB110" s="154">
        <f t="shared" si="6"/>
        <v>0.04</v>
      </c>
      <c r="AC110" s="154">
        <f t="shared" si="7"/>
        <v>0.11</v>
      </c>
      <c r="AD110" s="153">
        <f t="shared" si="8"/>
        <v>-0.05</v>
      </c>
      <c r="AE110" s="153">
        <f t="shared" si="9"/>
        <v>0.11</v>
      </c>
    </row>
    <row r="111" spans="1:31" x14ac:dyDescent="0.2">
      <c r="A111">
        <v>0.49893264928155245</v>
      </c>
      <c r="B111" t="str">
        <f t="shared" si="5"/>
        <v>1.2150.051.2150.321.2150.051.2150.320.8950.041.6-0.251.60.291.6-0.200001.1350.051.1350.070.040.29-0.20.29</v>
      </c>
      <c r="C111" s="46">
        <v>40179</v>
      </c>
      <c r="D111" s="86">
        <f>ALGO_TENN!E124</f>
        <v>1.2149999999999999</v>
      </c>
      <c r="E111" s="91">
        <f>ALGO_TENN!F124</f>
        <v>0.05</v>
      </c>
      <c r="F111" s="91">
        <f>ALGO_TENN!H124</f>
        <v>1.2149999999999999</v>
      </c>
      <c r="G111" s="91">
        <f>ALGO_TENN!I124</f>
        <v>0.32</v>
      </c>
      <c r="H111" s="91">
        <f>ALGO_TENN!K124</f>
        <v>1.2149999999999999</v>
      </c>
      <c r="I111" s="91">
        <f>ALGO_TENN!L124</f>
        <v>0.05</v>
      </c>
      <c r="J111" s="91">
        <f>ALGO_TENN!N124</f>
        <v>1.2149999999999999</v>
      </c>
      <c r="K111" s="91">
        <f>ALGO_TENN!O124</f>
        <v>0.32</v>
      </c>
      <c r="L111" s="91">
        <f>TETCO_TRANSCO!E124</f>
        <v>0.89500000000000002</v>
      </c>
      <c r="M111" s="91">
        <f>TETCO_TRANSCO!F124</f>
        <v>0.04</v>
      </c>
      <c r="N111" s="91">
        <f>TETCO_TRANSCO!H124</f>
        <v>1.6</v>
      </c>
      <c r="O111" s="91">
        <f>TETCO_TRANSCO!I124</f>
        <v>-0.25</v>
      </c>
      <c r="P111" s="91">
        <f>TETCO_TRANSCO!K124</f>
        <v>1.6</v>
      </c>
      <c r="Q111" s="91">
        <f>TETCO_TRANSCO!L124</f>
        <v>0.28999999999999998</v>
      </c>
      <c r="R111" s="91">
        <f>TETCO_TRANSCO!N124</f>
        <v>1.6</v>
      </c>
      <c r="S111" s="91">
        <f>TETCO_TRANSCO!O124</f>
        <v>-0.2</v>
      </c>
      <c r="T111" s="91">
        <f>IROQ!E124</f>
        <v>0</v>
      </c>
      <c r="U111" s="91">
        <f>IROQ!F124</f>
        <v>0</v>
      </c>
      <c r="V111" s="91">
        <f>IROQ!H124</f>
        <v>0</v>
      </c>
      <c r="W111" s="91">
        <f>IROQ!I124</f>
        <v>0</v>
      </c>
      <c r="X111" s="91">
        <f>IROQ!L124</f>
        <v>1.1349999999999998</v>
      </c>
      <c r="Y111" s="91">
        <f>IROQ!M124</f>
        <v>0.05</v>
      </c>
      <c r="Z111" s="91">
        <f>IROQ!O124</f>
        <v>1.1349999999999998</v>
      </c>
      <c r="AA111" s="91">
        <f>IROQ!P124</f>
        <v>7.0000000000000007E-2</v>
      </c>
      <c r="AB111" s="154">
        <f t="shared" si="6"/>
        <v>0.04</v>
      </c>
      <c r="AC111" s="154">
        <f t="shared" si="7"/>
        <v>0.28999999999999998</v>
      </c>
      <c r="AD111" s="153">
        <f t="shared" si="8"/>
        <v>-0.2</v>
      </c>
      <c r="AE111" s="153">
        <f t="shared" si="9"/>
        <v>0.28999999999999998</v>
      </c>
    </row>
    <row r="112" spans="1:31" x14ac:dyDescent="0.2">
      <c r="A112">
        <v>0.49594113833771042</v>
      </c>
      <c r="B112" t="str">
        <f t="shared" si="5"/>
        <v>1.2150.051.2150.321.2150.051.2150.320.8750.041.6-0.281.60.291.6-0.200001.1350.051.1350.070.040.29-0.20.29</v>
      </c>
      <c r="C112" s="46">
        <v>40210</v>
      </c>
      <c r="D112" s="86">
        <f>ALGO_TENN!E125</f>
        <v>1.2149999999999999</v>
      </c>
      <c r="E112" s="91">
        <f>ALGO_TENN!F125</f>
        <v>0.05</v>
      </c>
      <c r="F112" s="91">
        <f>ALGO_TENN!H125</f>
        <v>1.2149999999999999</v>
      </c>
      <c r="G112" s="91">
        <f>ALGO_TENN!I125</f>
        <v>0.32</v>
      </c>
      <c r="H112" s="91">
        <f>ALGO_TENN!K125</f>
        <v>1.2149999999999999</v>
      </c>
      <c r="I112" s="91">
        <f>ALGO_TENN!L125</f>
        <v>0.05</v>
      </c>
      <c r="J112" s="91">
        <f>ALGO_TENN!N125</f>
        <v>1.2149999999999999</v>
      </c>
      <c r="K112" s="91">
        <f>ALGO_TENN!O125</f>
        <v>0.32</v>
      </c>
      <c r="L112" s="91">
        <f>TETCO_TRANSCO!E125</f>
        <v>0.875</v>
      </c>
      <c r="M112" s="91">
        <f>TETCO_TRANSCO!F125</f>
        <v>0.04</v>
      </c>
      <c r="N112" s="91">
        <f>TETCO_TRANSCO!H125</f>
        <v>1.6</v>
      </c>
      <c r="O112" s="91">
        <f>TETCO_TRANSCO!I125</f>
        <v>-0.28000000000000003</v>
      </c>
      <c r="P112" s="91">
        <f>TETCO_TRANSCO!K125</f>
        <v>1.6</v>
      </c>
      <c r="Q112" s="91">
        <f>TETCO_TRANSCO!L125</f>
        <v>0.28999999999999998</v>
      </c>
      <c r="R112" s="91">
        <f>TETCO_TRANSCO!N125</f>
        <v>1.6</v>
      </c>
      <c r="S112" s="91">
        <f>TETCO_TRANSCO!O125</f>
        <v>-0.2</v>
      </c>
      <c r="T112" s="91">
        <f>IROQ!E125</f>
        <v>0</v>
      </c>
      <c r="U112" s="91">
        <f>IROQ!F125</f>
        <v>0</v>
      </c>
      <c r="V112" s="91">
        <f>IROQ!H125</f>
        <v>0</v>
      </c>
      <c r="W112" s="91">
        <f>IROQ!I125</f>
        <v>0</v>
      </c>
      <c r="X112" s="91">
        <f>IROQ!L125</f>
        <v>1.1349999999999998</v>
      </c>
      <c r="Y112" s="91">
        <f>IROQ!M125</f>
        <v>0.05</v>
      </c>
      <c r="Z112" s="91">
        <f>IROQ!O125</f>
        <v>1.1349999999999998</v>
      </c>
      <c r="AA112" s="91">
        <f>IROQ!P125</f>
        <v>7.0000000000000007E-2</v>
      </c>
      <c r="AB112" s="154">
        <f t="shared" si="6"/>
        <v>0.04</v>
      </c>
      <c r="AC112" s="154">
        <f t="shared" si="7"/>
        <v>0.28999999999999998</v>
      </c>
      <c r="AD112" s="153">
        <f t="shared" si="8"/>
        <v>-0.2</v>
      </c>
      <c r="AE112" s="153">
        <f t="shared" si="9"/>
        <v>0.28999999999999998</v>
      </c>
    </row>
    <row r="113" spans="1:31" x14ac:dyDescent="0.2">
      <c r="A113">
        <v>0.49325562343639606</v>
      </c>
      <c r="B113" t="str">
        <f t="shared" si="5"/>
        <v>0.6550.050.6550.150.6550.050.6550.150.410.040.46-0.170.460.0750.46-0.0500000.6050.050.6050.070.040.075-0.050.075</v>
      </c>
      <c r="C113" s="46">
        <v>40238</v>
      </c>
      <c r="D113" s="86">
        <f>ALGO_TENN!E126</f>
        <v>0.65500000000000003</v>
      </c>
      <c r="E113" s="91">
        <f>ALGO_TENN!F126</f>
        <v>0.05</v>
      </c>
      <c r="F113" s="91">
        <f>ALGO_TENN!H126</f>
        <v>0.65500000000000003</v>
      </c>
      <c r="G113" s="91">
        <f>ALGO_TENN!I126</f>
        <v>0.15000000000000002</v>
      </c>
      <c r="H113" s="91">
        <f>ALGO_TENN!K126</f>
        <v>0.65500000000000003</v>
      </c>
      <c r="I113" s="91">
        <f>ALGO_TENN!L126</f>
        <v>0.05</v>
      </c>
      <c r="J113" s="91">
        <f>ALGO_TENN!N126</f>
        <v>0.65500000000000003</v>
      </c>
      <c r="K113" s="91">
        <f>ALGO_TENN!O126</f>
        <v>0.15000000000000002</v>
      </c>
      <c r="L113" s="91">
        <f>TETCO_TRANSCO!E126</f>
        <v>0.41000000000000003</v>
      </c>
      <c r="M113" s="91">
        <f>TETCO_TRANSCO!F126</f>
        <v>0.04</v>
      </c>
      <c r="N113" s="91">
        <f>TETCO_TRANSCO!H126</f>
        <v>0.45999999999999996</v>
      </c>
      <c r="O113" s="91">
        <f>TETCO_TRANSCO!I126</f>
        <v>-0.16999999999999998</v>
      </c>
      <c r="P113" s="91">
        <f>TETCO_TRANSCO!K126</f>
        <v>0.45999999999999996</v>
      </c>
      <c r="Q113" s="91">
        <f>TETCO_TRANSCO!L126</f>
        <v>7.4999999999999997E-2</v>
      </c>
      <c r="R113" s="91">
        <f>TETCO_TRANSCO!N126</f>
        <v>0.45999999999999996</v>
      </c>
      <c r="S113" s="91">
        <f>TETCO_TRANSCO!O126</f>
        <v>-0.05</v>
      </c>
      <c r="T113" s="91">
        <f>IROQ!E126</f>
        <v>0</v>
      </c>
      <c r="U113" s="91">
        <f>IROQ!F126</f>
        <v>0</v>
      </c>
      <c r="V113" s="91">
        <f>IROQ!H126</f>
        <v>0</v>
      </c>
      <c r="W113" s="91">
        <f>IROQ!I126</f>
        <v>0</v>
      </c>
      <c r="X113" s="91">
        <f>IROQ!L126</f>
        <v>0.60499999999999998</v>
      </c>
      <c r="Y113" s="91">
        <f>IROQ!M126</f>
        <v>0.05</v>
      </c>
      <c r="Z113" s="91">
        <f>IROQ!O126</f>
        <v>0.60499999999999998</v>
      </c>
      <c r="AA113" s="91">
        <f>IROQ!P126</f>
        <v>7.0000000000000007E-2</v>
      </c>
      <c r="AB113" s="154">
        <f t="shared" si="6"/>
        <v>0.04</v>
      </c>
      <c r="AC113" s="154">
        <f t="shared" si="7"/>
        <v>7.4999999999999997E-2</v>
      </c>
      <c r="AD113" s="153">
        <f t="shared" si="8"/>
        <v>-0.05</v>
      </c>
      <c r="AE113" s="153">
        <f t="shared" si="9"/>
        <v>7.4999999999999997E-2</v>
      </c>
    </row>
    <row r="114" spans="1:31" x14ac:dyDescent="0.2">
      <c r="A114">
        <v>0.49030051733138863</v>
      </c>
      <c r="B114" t="str">
        <f t="shared" si="5"/>
        <v>0.4350.020.4350.050.4350.020.4350.050.30750.00250.305-0.0850.3050.0250.305-0.04500000.4350.020.4350.040.00250.025-0.0450.025</v>
      </c>
      <c r="C114" s="46">
        <v>40269</v>
      </c>
      <c r="D114" s="83">
        <f>ALGO_TENN!E127</f>
        <v>0.435</v>
      </c>
      <c r="E114" s="91">
        <f>ALGO_TENN!F127</f>
        <v>0.02</v>
      </c>
      <c r="F114" s="91">
        <f>ALGO_TENN!H127</f>
        <v>0.435</v>
      </c>
      <c r="G114" s="91">
        <f>ALGO_TENN!I127</f>
        <v>0.05</v>
      </c>
      <c r="H114" s="91">
        <f>ALGO_TENN!K127</f>
        <v>0.435</v>
      </c>
      <c r="I114" s="91">
        <f>ALGO_TENN!L127</f>
        <v>0.02</v>
      </c>
      <c r="J114" s="91">
        <f>ALGO_TENN!N127</f>
        <v>0.435</v>
      </c>
      <c r="K114" s="91">
        <f>ALGO_TENN!O127</f>
        <v>0.05</v>
      </c>
      <c r="L114" s="91">
        <f>TETCO_TRANSCO!E127</f>
        <v>0.3075</v>
      </c>
      <c r="M114" s="91">
        <f>TETCO_TRANSCO!F127</f>
        <v>2.5000000000000001E-3</v>
      </c>
      <c r="N114" s="91">
        <f>TETCO_TRANSCO!H127</f>
        <v>0.30500000000000005</v>
      </c>
      <c r="O114" s="91">
        <f>TETCO_TRANSCO!I127</f>
        <v>-8.4999999999999992E-2</v>
      </c>
      <c r="P114" s="91">
        <f>TETCO_TRANSCO!K127</f>
        <v>0.30500000000000005</v>
      </c>
      <c r="Q114" s="91">
        <f>TETCO_TRANSCO!L127</f>
        <v>2.5000000000000001E-2</v>
      </c>
      <c r="R114" s="91">
        <f>TETCO_TRANSCO!N127</f>
        <v>0.30500000000000005</v>
      </c>
      <c r="S114" s="91">
        <f>TETCO_TRANSCO!O127</f>
        <v>-4.4999999999999998E-2</v>
      </c>
      <c r="T114" s="91">
        <f>IROQ!E127</f>
        <v>0</v>
      </c>
      <c r="U114" s="91">
        <f>IROQ!F127</f>
        <v>0</v>
      </c>
      <c r="V114" s="91">
        <f>IROQ!H127</f>
        <v>0</v>
      </c>
      <c r="W114" s="91">
        <f>IROQ!I127</f>
        <v>0</v>
      </c>
      <c r="X114" s="91">
        <f>IROQ!L127</f>
        <v>0.435</v>
      </c>
      <c r="Y114" s="91">
        <f>IROQ!M127</f>
        <v>0.02</v>
      </c>
      <c r="Z114" s="91">
        <f>IROQ!O127</f>
        <v>0.435</v>
      </c>
      <c r="AA114" s="91">
        <f>IROQ!P127</f>
        <v>0.04</v>
      </c>
      <c r="AB114" s="154">
        <f t="shared" si="6"/>
        <v>2.5000000000000001E-3</v>
      </c>
      <c r="AC114" s="154">
        <f t="shared" si="7"/>
        <v>2.5000000000000001E-2</v>
      </c>
      <c r="AD114" s="153">
        <f t="shared" si="8"/>
        <v>-4.4999999999999998E-2</v>
      </c>
      <c r="AE114" s="153">
        <f t="shared" si="9"/>
        <v>2.5000000000000001E-2</v>
      </c>
    </row>
    <row r="115" spans="1:31" x14ac:dyDescent="0.2">
      <c r="A115">
        <v>0.48745877199802518</v>
      </c>
      <c r="B115" t="str">
        <f t="shared" si="5"/>
        <v>0.3850.020.3850.050.3850.020.3850.050.28750.00250.28-0.0650.280.0250.28-0.03500000.3850.020.3850.040.00250.025-0.0350.025</v>
      </c>
      <c r="C115" s="46">
        <v>40299</v>
      </c>
      <c r="D115" s="86">
        <f>ALGO_TENN!E128</f>
        <v>0.38500000000000001</v>
      </c>
      <c r="E115" s="91">
        <f>ALGO_TENN!F128</f>
        <v>0.02</v>
      </c>
      <c r="F115" s="91">
        <f>ALGO_TENN!H128</f>
        <v>0.38500000000000001</v>
      </c>
      <c r="G115" s="91">
        <f>ALGO_TENN!I128</f>
        <v>0.05</v>
      </c>
      <c r="H115" s="91">
        <f>ALGO_TENN!K128</f>
        <v>0.38500000000000001</v>
      </c>
      <c r="I115" s="91">
        <f>ALGO_TENN!L128</f>
        <v>0.02</v>
      </c>
      <c r="J115" s="91">
        <f>ALGO_TENN!N128</f>
        <v>0.38500000000000001</v>
      </c>
      <c r="K115" s="91">
        <f>ALGO_TENN!O128</f>
        <v>0.05</v>
      </c>
      <c r="L115" s="91">
        <f>TETCO_TRANSCO!E128</f>
        <v>0.28749999999999998</v>
      </c>
      <c r="M115" s="91">
        <f>TETCO_TRANSCO!F128</f>
        <v>2.5000000000000001E-3</v>
      </c>
      <c r="N115" s="91">
        <f>TETCO_TRANSCO!H128</f>
        <v>0.28000000000000003</v>
      </c>
      <c r="O115" s="91">
        <f>TETCO_TRANSCO!I128</f>
        <v>-6.5000000000000002E-2</v>
      </c>
      <c r="P115" s="91">
        <f>TETCO_TRANSCO!K128</f>
        <v>0.28000000000000003</v>
      </c>
      <c r="Q115" s="91">
        <f>TETCO_TRANSCO!L128</f>
        <v>2.5000000000000001E-2</v>
      </c>
      <c r="R115" s="91">
        <f>TETCO_TRANSCO!N128</f>
        <v>0.28000000000000003</v>
      </c>
      <c r="S115" s="91">
        <f>TETCO_TRANSCO!O128</f>
        <v>-3.5000000000000003E-2</v>
      </c>
      <c r="T115" s="91">
        <f>IROQ!E128</f>
        <v>0</v>
      </c>
      <c r="U115" s="91">
        <f>IROQ!F128</f>
        <v>0</v>
      </c>
      <c r="V115" s="91">
        <f>IROQ!H128</f>
        <v>0</v>
      </c>
      <c r="W115" s="91">
        <f>IROQ!I128</f>
        <v>0</v>
      </c>
      <c r="X115" s="91">
        <f>IROQ!L128</f>
        <v>0.38500000000000001</v>
      </c>
      <c r="Y115" s="91">
        <f>IROQ!M128</f>
        <v>0.02</v>
      </c>
      <c r="Z115" s="91">
        <f>IROQ!O128</f>
        <v>0.38500000000000001</v>
      </c>
      <c r="AA115" s="91">
        <f>IROQ!P128</f>
        <v>0.04</v>
      </c>
      <c r="AB115" s="154">
        <f t="shared" si="6"/>
        <v>2.5000000000000001E-3</v>
      </c>
      <c r="AC115" s="154">
        <f t="shared" si="7"/>
        <v>2.5000000000000001E-2</v>
      </c>
      <c r="AD115" s="153">
        <f t="shared" si="8"/>
        <v>-3.5000000000000003E-2</v>
      </c>
      <c r="AE115" s="153">
        <f t="shared" si="9"/>
        <v>2.5000000000000001E-2</v>
      </c>
    </row>
    <row r="116" spans="1:31" x14ac:dyDescent="0.2">
      <c r="A116">
        <v>0.48454081290229367</v>
      </c>
      <c r="B116" t="str">
        <f t="shared" si="5"/>
        <v>0.3850.020.3850.060.3850.020.3850.060.2975-0.00250.265-0.0550.2650.0250.265-0.03500000.3850.020.3850.04-0.00250.025-0.0350.025</v>
      </c>
      <c r="C116" s="46">
        <v>40330</v>
      </c>
      <c r="D116" s="86">
        <f>ALGO_TENN!E129</f>
        <v>0.38500000000000001</v>
      </c>
      <c r="E116" s="91">
        <f>ALGO_TENN!F129</f>
        <v>0.02</v>
      </c>
      <c r="F116" s="91">
        <f>ALGO_TENN!H129</f>
        <v>0.38500000000000001</v>
      </c>
      <c r="G116" s="91">
        <f>ALGO_TENN!I129</f>
        <v>0.06</v>
      </c>
      <c r="H116" s="91">
        <f>ALGO_TENN!K129</f>
        <v>0.38500000000000001</v>
      </c>
      <c r="I116" s="91">
        <f>ALGO_TENN!L129</f>
        <v>0.02</v>
      </c>
      <c r="J116" s="91">
        <f>ALGO_TENN!N129</f>
        <v>0.38500000000000001</v>
      </c>
      <c r="K116" s="91">
        <f>ALGO_TENN!O129</f>
        <v>0.06</v>
      </c>
      <c r="L116" s="91">
        <f>TETCO_TRANSCO!E129</f>
        <v>0.29749999999999999</v>
      </c>
      <c r="M116" s="91">
        <f>TETCO_TRANSCO!F129</f>
        <v>-2.5000000000000001E-3</v>
      </c>
      <c r="N116" s="91">
        <f>TETCO_TRANSCO!H129</f>
        <v>0.26500000000000001</v>
      </c>
      <c r="O116" s="91">
        <f>TETCO_TRANSCO!I129</f>
        <v>-5.5000000000000007E-2</v>
      </c>
      <c r="P116" s="91">
        <f>TETCO_TRANSCO!K129</f>
        <v>0.26500000000000001</v>
      </c>
      <c r="Q116" s="91">
        <f>TETCO_TRANSCO!L129</f>
        <v>2.5000000000000001E-2</v>
      </c>
      <c r="R116" s="91">
        <f>TETCO_TRANSCO!N129</f>
        <v>0.26500000000000001</v>
      </c>
      <c r="S116" s="91">
        <f>TETCO_TRANSCO!O129</f>
        <v>-3.5000000000000003E-2</v>
      </c>
      <c r="T116" s="91">
        <f>IROQ!E129</f>
        <v>0</v>
      </c>
      <c r="U116" s="91">
        <f>IROQ!F129</f>
        <v>0</v>
      </c>
      <c r="V116" s="91">
        <f>IROQ!H129</f>
        <v>0</v>
      </c>
      <c r="W116" s="91">
        <f>IROQ!I129</f>
        <v>0</v>
      </c>
      <c r="X116" s="91">
        <f>IROQ!L129</f>
        <v>0.38500000000000001</v>
      </c>
      <c r="Y116" s="91">
        <f>IROQ!M129</f>
        <v>0.02</v>
      </c>
      <c r="Z116" s="91">
        <f>IROQ!O129</f>
        <v>0.38500000000000001</v>
      </c>
      <c r="AA116" s="91">
        <f>IROQ!P129</f>
        <v>0.04</v>
      </c>
      <c r="AB116" s="154">
        <f t="shared" si="6"/>
        <v>-2.5000000000000001E-3</v>
      </c>
      <c r="AC116" s="154">
        <f t="shared" si="7"/>
        <v>2.5000000000000001E-2</v>
      </c>
      <c r="AD116" s="153">
        <f t="shared" si="8"/>
        <v>-3.5000000000000003E-2</v>
      </c>
      <c r="AE116" s="153">
        <f t="shared" si="9"/>
        <v>2.5000000000000001E-2</v>
      </c>
    </row>
    <row r="117" spans="1:31" x14ac:dyDescent="0.2">
      <c r="A117">
        <v>0.48166598518981579</v>
      </c>
      <c r="B117" t="str">
        <f t="shared" si="5"/>
        <v>0.39750.020.39750.070.39750.020.39750.070.3125-0.00250.335-0.020.3350.0250.335-0.0200000.39750.020.39750.04-0.00250.025-0.020.025</v>
      </c>
      <c r="C117" s="46">
        <v>40360</v>
      </c>
      <c r="D117" s="86">
        <f>ALGO_TENN!E130</f>
        <v>0.39750000000000002</v>
      </c>
      <c r="E117" s="91">
        <f>ALGO_TENN!F130</f>
        <v>0.02</v>
      </c>
      <c r="F117" s="91">
        <f>ALGO_TENN!H130</f>
        <v>0.39750000000000002</v>
      </c>
      <c r="G117" s="91">
        <f>ALGO_TENN!I130</f>
        <v>7.0000000000000007E-2</v>
      </c>
      <c r="H117" s="91">
        <f>ALGO_TENN!K130</f>
        <v>0.39750000000000002</v>
      </c>
      <c r="I117" s="91">
        <f>ALGO_TENN!L130</f>
        <v>0.02</v>
      </c>
      <c r="J117" s="91">
        <f>ALGO_TENN!N130</f>
        <v>0.39750000000000002</v>
      </c>
      <c r="K117" s="91">
        <f>ALGO_TENN!O130</f>
        <v>7.0000000000000007E-2</v>
      </c>
      <c r="L117" s="91">
        <f>TETCO_TRANSCO!E130</f>
        <v>0.3125</v>
      </c>
      <c r="M117" s="91">
        <f>TETCO_TRANSCO!F130</f>
        <v>-2.5000000000000001E-3</v>
      </c>
      <c r="N117" s="91">
        <f>TETCO_TRANSCO!H130</f>
        <v>0.33500000000000002</v>
      </c>
      <c r="O117" s="91">
        <f>TETCO_TRANSCO!I130</f>
        <v>-0.02</v>
      </c>
      <c r="P117" s="91">
        <f>TETCO_TRANSCO!K130</f>
        <v>0.33500000000000002</v>
      </c>
      <c r="Q117" s="91">
        <f>TETCO_TRANSCO!L130</f>
        <v>2.5000000000000001E-2</v>
      </c>
      <c r="R117" s="91">
        <f>TETCO_TRANSCO!N130</f>
        <v>0.33500000000000002</v>
      </c>
      <c r="S117" s="91">
        <f>TETCO_TRANSCO!O130</f>
        <v>-0.02</v>
      </c>
      <c r="T117" s="91">
        <f>IROQ!E130</f>
        <v>0</v>
      </c>
      <c r="U117" s="91">
        <f>IROQ!F130</f>
        <v>0</v>
      </c>
      <c r="V117" s="91">
        <f>IROQ!H130</f>
        <v>0</v>
      </c>
      <c r="W117" s="91">
        <f>IROQ!I130</f>
        <v>0</v>
      </c>
      <c r="X117" s="91">
        <f>IROQ!L130</f>
        <v>0.39750000000000002</v>
      </c>
      <c r="Y117" s="91">
        <f>IROQ!M130</f>
        <v>0.02</v>
      </c>
      <c r="Z117" s="91">
        <f>IROQ!O130</f>
        <v>0.39750000000000002</v>
      </c>
      <c r="AA117" s="91">
        <f>IROQ!P130</f>
        <v>0.04</v>
      </c>
      <c r="AB117" s="154">
        <f t="shared" si="6"/>
        <v>-2.5000000000000001E-3</v>
      </c>
      <c r="AC117" s="154">
        <f t="shared" si="7"/>
        <v>2.5000000000000001E-2</v>
      </c>
      <c r="AD117" s="153">
        <f t="shared" si="8"/>
        <v>-0.02</v>
      </c>
      <c r="AE117" s="153">
        <f t="shared" si="9"/>
        <v>2.5000000000000001E-2</v>
      </c>
    </row>
    <row r="118" spans="1:31" x14ac:dyDescent="0.2">
      <c r="A118">
        <v>0.47869546160343551</v>
      </c>
      <c r="B118" t="str">
        <f t="shared" si="5"/>
        <v>0.40.020.40.070.40.020.40.070.3125-0.00250.335-0.020.3350.0150.335-0.0200000.40.020.40.04-0.00250.015-0.020.015</v>
      </c>
      <c r="C118" s="46">
        <v>40391</v>
      </c>
      <c r="D118" s="86">
        <f>ALGO_TENN!E131</f>
        <v>0.4</v>
      </c>
      <c r="E118" s="91">
        <f>ALGO_TENN!F131</f>
        <v>0.02</v>
      </c>
      <c r="F118" s="91">
        <f>ALGO_TENN!H131</f>
        <v>0.4</v>
      </c>
      <c r="G118" s="91">
        <f>ALGO_TENN!I131</f>
        <v>7.0000000000000007E-2</v>
      </c>
      <c r="H118" s="91">
        <f>ALGO_TENN!K131</f>
        <v>0.4</v>
      </c>
      <c r="I118" s="91">
        <f>ALGO_TENN!L131</f>
        <v>0.02</v>
      </c>
      <c r="J118" s="91">
        <f>ALGO_TENN!N131</f>
        <v>0.4</v>
      </c>
      <c r="K118" s="91">
        <f>ALGO_TENN!O131</f>
        <v>7.0000000000000007E-2</v>
      </c>
      <c r="L118" s="91">
        <f>TETCO_TRANSCO!E131</f>
        <v>0.3125</v>
      </c>
      <c r="M118" s="91">
        <f>TETCO_TRANSCO!F131</f>
        <v>-2.5000000000000001E-3</v>
      </c>
      <c r="N118" s="91">
        <f>TETCO_TRANSCO!H131</f>
        <v>0.33500000000000002</v>
      </c>
      <c r="O118" s="91">
        <f>TETCO_TRANSCO!I131</f>
        <v>-0.02</v>
      </c>
      <c r="P118" s="91">
        <f>TETCO_TRANSCO!K131</f>
        <v>0.33500000000000002</v>
      </c>
      <c r="Q118" s="91">
        <f>TETCO_TRANSCO!L131</f>
        <v>1.4999999999999999E-2</v>
      </c>
      <c r="R118" s="91">
        <f>TETCO_TRANSCO!N131</f>
        <v>0.33500000000000002</v>
      </c>
      <c r="S118" s="91">
        <f>TETCO_TRANSCO!O131</f>
        <v>-0.02</v>
      </c>
      <c r="T118" s="91">
        <f>IROQ!E131</f>
        <v>0</v>
      </c>
      <c r="U118" s="91">
        <f>IROQ!F131</f>
        <v>0</v>
      </c>
      <c r="V118" s="91">
        <f>IROQ!H131</f>
        <v>0</v>
      </c>
      <c r="W118" s="91">
        <f>IROQ!I131</f>
        <v>0</v>
      </c>
      <c r="X118" s="91">
        <f>IROQ!L131</f>
        <v>0.4</v>
      </c>
      <c r="Y118" s="91">
        <f>IROQ!M131</f>
        <v>0.02</v>
      </c>
      <c r="Z118" s="91">
        <f>IROQ!O131</f>
        <v>0.4</v>
      </c>
      <c r="AA118" s="91">
        <f>IROQ!P131</f>
        <v>0.04</v>
      </c>
      <c r="AB118" s="154">
        <f t="shared" si="6"/>
        <v>-2.5000000000000001E-3</v>
      </c>
      <c r="AC118" s="154">
        <f t="shared" si="7"/>
        <v>1.4999999999999999E-2</v>
      </c>
      <c r="AD118" s="153">
        <f t="shared" si="8"/>
        <v>-0.02</v>
      </c>
      <c r="AE118" s="153">
        <f t="shared" si="9"/>
        <v>1.4999999999999999E-2</v>
      </c>
    </row>
    <row r="119" spans="1:31" x14ac:dyDescent="0.2">
      <c r="A119">
        <v>0.47574298567816675</v>
      </c>
      <c r="B119" t="str">
        <f t="shared" si="5"/>
        <v>0.39750.020.39750.050.39750.020.39750.050.2875-0.00250.245-0.040.2450.0150.245-0.0200000.39750.020.39750.04-0.00250.015-0.020.015</v>
      </c>
      <c r="C119" s="46">
        <v>40422</v>
      </c>
      <c r="D119" s="86">
        <f>ALGO_TENN!E132</f>
        <v>0.39750000000000002</v>
      </c>
      <c r="E119" s="91">
        <f>ALGO_TENN!F132</f>
        <v>0.02</v>
      </c>
      <c r="F119" s="91">
        <f>ALGO_TENN!H132</f>
        <v>0.39750000000000002</v>
      </c>
      <c r="G119" s="91">
        <f>ALGO_TENN!I132</f>
        <v>0.05</v>
      </c>
      <c r="H119" s="91">
        <f>ALGO_TENN!K132</f>
        <v>0.39750000000000002</v>
      </c>
      <c r="I119" s="91">
        <f>ALGO_TENN!L132</f>
        <v>0.02</v>
      </c>
      <c r="J119" s="91">
        <f>ALGO_TENN!N132</f>
        <v>0.39750000000000002</v>
      </c>
      <c r="K119" s="91">
        <f>ALGO_TENN!O132</f>
        <v>0.05</v>
      </c>
      <c r="L119" s="91">
        <f>TETCO_TRANSCO!E132</f>
        <v>0.28749999999999998</v>
      </c>
      <c r="M119" s="91">
        <f>TETCO_TRANSCO!F132</f>
        <v>-2.5000000000000001E-3</v>
      </c>
      <c r="N119" s="91">
        <f>TETCO_TRANSCO!H132</f>
        <v>0.245</v>
      </c>
      <c r="O119" s="91">
        <f>TETCO_TRANSCO!I132</f>
        <v>-0.04</v>
      </c>
      <c r="P119" s="91">
        <f>TETCO_TRANSCO!K132</f>
        <v>0.245</v>
      </c>
      <c r="Q119" s="91">
        <f>TETCO_TRANSCO!L132</f>
        <v>1.4999999999999999E-2</v>
      </c>
      <c r="R119" s="91">
        <f>TETCO_TRANSCO!N132</f>
        <v>0.245</v>
      </c>
      <c r="S119" s="91">
        <f>TETCO_TRANSCO!O132</f>
        <v>-0.02</v>
      </c>
      <c r="T119" s="91">
        <f>IROQ!E132</f>
        <v>0</v>
      </c>
      <c r="U119" s="91">
        <f>IROQ!F132</f>
        <v>0</v>
      </c>
      <c r="V119" s="91">
        <f>IROQ!H132</f>
        <v>0</v>
      </c>
      <c r="W119" s="91">
        <f>IROQ!I132</f>
        <v>0</v>
      </c>
      <c r="X119" s="91">
        <f>IROQ!L132</f>
        <v>0.39750000000000002</v>
      </c>
      <c r="Y119" s="91">
        <f>IROQ!M132</f>
        <v>0.02</v>
      </c>
      <c r="Z119" s="91">
        <f>IROQ!O132</f>
        <v>0.39750000000000002</v>
      </c>
      <c r="AA119" s="91">
        <f>IROQ!P132</f>
        <v>0.04</v>
      </c>
      <c r="AB119" s="154">
        <f t="shared" si="6"/>
        <v>-2.5000000000000001E-3</v>
      </c>
      <c r="AC119" s="154">
        <f t="shared" si="7"/>
        <v>1.4999999999999999E-2</v>
      </c>
      <c r="AD119" s="153">
        <f t="shared" si="8"/>
        <v>-0.02</v>
      </c>
      <c r="AE119" s="153">
        <f t="shared" si="9"/>
        <v>1.4999999999999999E-2</v>
      </c>
    </row>
    <row r="120" spans="1:31" x14ac:dyDescent="0.2">
      <c r="A120">
        <v>0.472902833010521</v>
      </c>
      <c r="B120" t="str">
        <f t="shared" si="5"/>
        <v>0.40.020.40.050.40.020.40.050.3475-0.0050.265-0.0850.2650.010.265-0.05500000.40.020.40.04-0.0050.01-0.0550.01</v>
      </c>
      <c r="C120" s="46">
        <v>40452</v>
      </c>
      <c r="D120" s="86">
        <f>ALGO_TENN!E133</f>
        <v>0.4</v>
      </c>
      <c r="E120" s="91">
        <f>ALGO_TENN!F133</f>
        <v>0.02</v>
      </c>
      <c r="F120" s="91">
        <f>ALGO_TENN!H133</f>
        <v>0.4</v>
      </c>
      <c r="G120" s="91">
        <f>ALGO_TENN!I133</f>
        <v>0.05</v>
      </c>
      <c r="H120" s="91">
        <f>ALGO_TENN!K133</f>
        <v>0.4</v>
      </c>
      <c r="I120" s="91">
        <f>ALGO_TENN!L133</f>
        <v>0.02</v>
      </c>
      <c r="J120" s="91">
        <f>ALGO_TENN!N133</f>
        <v>0.4</v>
      </c>
      <c r="K120" s="91">
        <f>ALGO_TENN!O133</f>
        <v>0.05</v>
      </c>
      <c r="L120" s="91">
        <f>TETCO_TRANSCO!E133</f>
        <v>0.34750000000000003</v>
      </c>
      <c r="M120" s="91">
        <f>TETCO_TRANSCO!F133</f>
        <v>-5.0000000000000001E-3</v>
      </c>
      <c r="N120" s="91">
        <f>TETCO_TRANSCO!H133</f>
        <v>0.26500000000000001</v>
      </c>
      <c r="O120" s="91">
        <f>TETCO_TRANSCO!I133</f>
        <v>-8.4999999999999992E-2</v>
      </c>
      <c r="P120" s="91">
        <f>TETCO_TRANSCO!K133</f>
        <v>0.26500000000000001</v>
      </c>
      <c r="Q120" s="91">
        <f>TETCO_TRANSCO!L133</f>
        <v>9.9999999999999985E-3</v>
      </c>
      <c r="R120" s="91">
        <f>TETCO_TRANSCO!N133</f>
        <v>0.26500000000000001</v>
      </c>
      <c r="S120" s="91">
        <f>TETCO_TRANSCO!O133</f>
        <v>-5.5E-2</v>
      </c>
      <c r="T120" s="91">
        <f>IROQ!E133</f>
        <v>0</v>
      </c>
      <c r="U120" s="91">
        <f>IROQ!F133</f>
        <v>0</v>
      </c>
      <c r="V120" s="91">
        <f>IROQ!H133</f>
        <v>0</v>
      </c>
      <c r="W120" s="91">
        <f>IROQ!I133</f>
        <v>0</v>
      </c>
      <c r="X120" s="91">
        <f>IROQ!L133</f>
        <v>0.4</v>
      </c>
      <c r="Y120" s="91">
        <f>IROQ!M133</f>
        <v>0.02</v>
      </c>
      <c r="Z120" s="91">
        <f>IROQ!O133</f>
        <v>0.4</v>
      </c>
      <c r="AA120" s="91">
        <f>IROQ!P133</f>
        <v>0.04</v>
      </c>
      <c r="AB120" s="154">
        <f t="shared" si="6"/>
        <v>-5.0000000000000001E-3</v>
      </c>
      <c r="AC120" s="154">
        <f t="shared" si="7"/>
        <v>9.9999999999999985E-3</v>
      </c>
      <c r="AD120" s="153">
        <f t="shared" si="8"/>
        <v>-5.5E-2</v>
      </c>
      <c r="AE120" s="153">
        <f t="shared" si="9"/>
        <v>9.9999999999999985E-3</v>
      </c>
    </row>
    <row r="121" spans="1:31" x14ac:dyDescent="0.2">
      <c r="A121">
        <v>0.46998555563476219</v>
      </c>
      <c r="B121" t="str">
        <f t="shared" si="5"/>
        <v>0.5550.050.5550.140.5550.050.5550.140.340.040.44-0.170.440.060.44-0.0500000.5050.10.50500.040.06-0.050.06</v>
      </c>
      <c r="C121" s="46">
        <v>40483</v>
      </c>
      <c r="D121" s="83">
        <f>ALGO_TENN!E134</f>
        <v>0.55500000000000005</v>
      </c>
      <c r="E121" s="91">
        <f>ALGO_TENN!F134</f>
        <v>0.05</v>
      </c>
      <c r="F121" s="91">
        <f>ALGO_TENN!H134</f>
        <v>0.55500000000000005</v>
      </c>
      <c r="G121" s="91">
        <f>ALGO_TENN!I134</f>
        <v>0.14000000000000001</v>
      </c>
      <c r="H121" s="91">
        <f>ALGO_TENN!K134</f>
        <v>0.55500000000000005</v>
      </c>
      <c r="I121" s="91">
        <f>ALGO_TENN!L134</f>
        <v>0.05</v>
      </c>
      <c r="J121" s="91">
        <f>ALGO_TENN!N134</f>
        <v>0.55500000000000005</v>
      </c>
      <c r="K121" s="91">
        <f>ALGO_TENN!O134</f>
        <v>0.14000000000000001</v>
      </c>
      <c r="L121" s="91">
        <f>TETCO_TRANSCO!E134</f>
        <v>0.34</v>
      </c>
      <c r="M121" s="91">
        <f>TETCO_TRANSCO!F134</f>
        <v>0.04</v>
      </c>
      <c r="N121" s="91">
        <f>TETCO_TRANSCO!H134</f>
        <v>0.44000000000000006</v>
      </c>
      <c r="O121" s="91">
        <f>TETCO_TRANSCO!I134</f>
        <v>-0.16999999999999998</v>
      </c>
      <c r="P121" s="91">
        <f>TETCO_TRANSCO!K134</f>
        <v>0.44000000000000006</v>
      </c>
      <c r="Q121" s="91">
        <f>TETCO_TRANSCO!L134</f>
        <v>0.06</v>
      </c>
      <c r="R121" s="91">
        <f>TETCO_TRANSCO!N134</f>
        <v>0.44000000000000006</v>
      </c>
      <c r="S121" s="91">
        <f>TETCO_TRANSCO!O134</f>
        <v>-0.05</v>
      </c>
      <c r="T121" s="91">
        <f>IROQ!E134</f>
        <v>0</v>
      </c>
      <c r="U121" s="91">
        <f>IROQ!F134</f>
        <v>0</v>
      </c>
      <c r="V121" s="91">
        <f>IROQ!H134</f>
        <v>0</v>
      </c>
      <c r="W121" s="91">
        <f>IROQ!I134</f>
        <v>0</v>
      </c>
      <c r="X121" s="91">
        <f>IROQ!L134</f>
        <v>0.505</v>
      </c>
      <c r="Y121" s="91">
        <f>IROQ!M134</f>
        <v>0.1</v>
      </c>
      <c r="Z121" s="91">
        <f>IROQ!O134</f>
        <v>0.505</v>
      </c>
      <c r="AA121" s="91">
        <f>IROQ!P134</f>
        <v>0</v>
      </c>
      <c r="AB121" s="154">
        <f t="shared" si="6"/>
        <v>0.04</v>
      </c>
      <c r="AC121" s="154">
        <f t="shared" si="7"/>
        <v>0.06</v>
      </c>
      <c r="AD121" s="153">
        <f t="shared" si="8"/>
        <v>-0.05</v>
      </c>
      <c r="AE121" s="153">
        <f t="shared" si="9"/>
        <v>0.06</v>
      </c>
    </row>
    <row r="122" spans="1:31" x14ac:dyDescent="0.2">
      <c r="A122">
        <v>0.46717926558706785</v>
      </c>
      <c r="B122" t="str">
        <f t="shared" si="5"/>
        <v>0.910.050.910.290.910.050.910.290.6550.040.98-0.130.980.110.98-0.0500000.840.30.8400.040.11-0.050.11</v>
      </c>
      <c r="C122" s="46">
        <v>40513</v>
      </c>
      <c r="D122" s="86">
        <f>ALGO_TENN!E135</f>
        <v>0.91</v>
      </c>
      <c r="E122" s="91">
        <f>ALGO_TENN!F135</f>
        <v>0.05</v>
      </c>
      <c r="F122" s="91">
        <f>ALGO_TENN!H135</f>
        <v>0.91</v>
      </c>
      <c r="G122" s="91">
        <f>ALGO_TENN!I135</f>
        <v>0.28999999999999998</v>
      </c>
      <c r="H122" s="91">
        <f>ALGO_TENN!K135</f>
        <v>0.91</v>
      </c>
      <c r="I122" s="91">
        <f>ALGO_TENN!L135</f>
        <v>0.05</v>
      </c>
      <c r="J122" s="91">
        <f>ALGO_TENN!N135</f>
        <v>0.91</v>
      </c>
      <c r="K122" s="91">
        <f>ALGO_TENN!O135</f>
        <v>0.28999999999999998</v>
      </c>
      <c r="L122" s="91">
        <f>TETCO_TRANSCO!E135</f>
        <v>0.65500000000000003</v>
      </c>
      <c r="M122" s="91">
        <f>TETCO_TRANSCO!F135</f>
        <v>0.04</v>
      </c>
      <c r="N122" s="91">
        <f>TETCO_TRANSCO!H135</f>
        <v>0.98</v>
      </c>
      <c r="O122" s="91">
        <f>TETCO_TRANSCO!I135</f>
        <v>-0.13</v>
      </c>
      <c r="P122" s="91">
        <f>TETCO_TRANSCO!K135</f>
        <v>0.98</v>
      </c>
      <c r="Q122" s="91">
        <f>TETCO_TRANSCO!L135</f>
        <v>0.11</v>
      </c>
      <c r="R122" s="91">
        <f>TETCO_TRANSCO!N135</f>
        <v>0.98</v>
      </c>
      <c r="S122" s="91">
        <f>TETCO_TRANSCO!O135</f>
        <v>-0.05</v>
      </c>
      <c r="T122" s="91">
        <f>IROQ!E135</f>
        <v>0</v>
      </c>
      <c r="U122" s="91">
        <f>IROQ!F135</f>
        <v>0</v>
      </c>
      <c r="V122" s="91">
        <f>IROQ!H135</f>
        <v>0</v>
      </c>
      <c r="W122" s="91">
        <f>IROQ!I135</f>
        <v>0</v>
      </c>
      <c r="X122" s="91">
        <f>IROQ!L135</f>
        <v>0.84000000000000008</v>
      </c>
      <c r="Y122" s="91">
        <f>IROQ!M135</f>
        <v>0.3</v>
      </c>
      <c r="Z122" s="91">
        <f>IROQ!O135</f>
        <v>0.84000000000000008</v>
      </c>
      <c r="AA122" s="91">
        <f>IROQ!P135</f>
        <v>0</v>
      </c>
      <c r="AB122" s="154">
        <f t="shared" si="6"/>
        <v>0.04</v>
      </c>
      <c r="AC122" s="154">
        <f t="shared" si="7"/>
        <v>0.11</v>
      </c>
      <c r="AD122" s="153">
        <f t="shared" si="8"/>
        <v>-0.05</v>
      </c>
      <c r="AE122" s="153">
        <f t="shared" si="9"/>
        <v>0.11</v>
      </c>
    </row>
    <row r="123" spans="1:31" x14ac:dyDescent="0.2">
      <c r="A123">
        <v>0.4642967736157349</v>
      </c>
      <c r="B123" t="str">
        <f t="shared" si="5"/>
        <v>1.2150.051.2150.321.2150.051.2150.320.8950.041.6-0.251.60.291.6-0.200001.1350.051.13500.040.29-0.20.29</v>
      </c>
      <c r="C123" s="46">
        <v>40544</v>
      </c>
      <c r="D123" s="86">
        <f>ALGO_TENN!E136</f>
        <v>1.2149999999999999</v>
      </c>
      <c r="E123" s="91">
        <f>ALGO_TENN!F136</f>
        <v>0.05</v>
      </c>
      <c r="F123" s="91">
        <f>ALGO_TENN!H136</f>
        <v>1.2149999999999999</v>
      </c>
      <c r="G123" s="91">
        <f>ALGO_TENN!I136</f>
        <v>0.32</v>
      </c>
      <c r="H123" s="91">
        <f>ALGO_TENN!K136</f>
        <v>1.2149999999999999</v>
      </c>
      <c r="I123" s="91">
        <f>ALGO_TENN!L136</f>
        <v>0.05</v>
      </c>
      <c r="J123" s="91">
        <f>ALGO_TENN!N136</f>
        <v>1.2149999999999999</v>
      </c>
      <c r="K123" s="91">
        <f>ALGO_TENN!O136</f>
        <v>0.32</v>
      </c>
      <c r="L123" s="91">
        <f>TETCO_TRANSCO!E136</f>
        <v>0.89500000000000002</v>
      </c>
      <c r="M123" s="91">
        <f>TETCO_TRANSCO!F136</f>
        <v>0.04</v>
      </c>
      <c r="N123" s="91">
        <f>TETCO_TRANSCO!H136</f>
        <v>1.6</v>
      </c>
      <c r="O123" s="91">
        <f>TETCO_TRANSCO!I136</f>
        <v>-0.25</v>
      </c>
      <c r="P123" s="91">
        <f>TETCO_TRANSCO!K136</f>
        <v>1.6</v>
      </c>
      <c r="Q123" s="91">
        <f>TETCO_TRANSCO!L136</f>
        <v>0.28999999999999998</v>
      </c>
      <c r="R123" s="91">
        <f>TETCO_TRANSCO!N136</f>
        <v>1.6</v>
      </c>
      <c r="S123" s="91">
        <f>TETCO_TRANSCO!O136</f>
        <v>-0.2</v>
      </c>
      <c r="T123" s="91">
        <f>IROQ!E136</f>
        <v>0</v>
      </c>
      <c r="U123" s="91">
        <f>IROQ!F136</f>
        <v>0</v>
      </c>
      <c r="V123" s="91">
        <f>IROQ!H136</f>
        <v>0</v>
      </c>
      <c r="W123" s="91">
        <f>IROQ!I136</f>
        <v>0</v>
      </c>
      <c r="X123" s="91">
        <f>IROQ!L136</f>
        <v>1.1349999999999998</v>
      </c>
      <c r="Y123" s="91">
        <f>IROQ!M136</f>
        <v>0.05</v>
      </c>
      <c r="Z123" s="91">
        <f>IROQ!O136</f>
        <v>1.1349999999999998</v>
      </c>
      <c r="AA123" s="91">
        <f>IROQ!P136</f>
        <v>0</v>
      </c>
      <c r="AB123" s="154">
        <f t="shared" si="6"/>
        <v>0.04</v>
      </c>
      <c r="AC123" s="154">
        <f t="shared" si="7"/>
        <v>0.28999999999999998</v>
      </c>
      <c r="AD123" s="153">
        <f t="shared" si="8"/>
        <v>-0.2</v>
      </c>
      <c r="AE123" s="153">
        <f t="shared" si="9"/>
        <v>0.28999999999999998</v>
      </c>
    </row>
    <row r="124" spans="1:31" x14ac:dyDescent="0.2">
      <c r="A124">
        <v>0.46143180267388706</v>
      </c>
      <c r="B124" t="str">
        <f t="shared" si="5"/>
        <v>1.2150.051.2150.321.2150.051.2150.320.8750.041.6-0.281.60.291.6-0.200001.1350.051.13500.040.29-0.20.29</v>
      </c>
      <c r="C124" s="46">
        <v>40575</v>
      </c>
      <c r="D124" s="86">
        <f>ALGO_TENN!E137</f>
        <v>1.2149999999999999</v>
      </c>
      <c r="E124" s="91">
        <f>ALGO_TENN!F137</f>
        <v>0.05</v>
      </c>
      <c r="F124" s="91">
        <f>ALGO_TENN!H137</f>
        <v>1.2149999999999999</v>
      </c>
      <c r="G124" s="91">
        <f>ALGO_TENN!I137</f>
        <v>0.32</v>
      </c>
      <c r="H124" s="91">
        <f>ALGO_TENN!K137</f>
        <v>1.2149999999999999</v>
      </c>
      <c r="I124" s="91">
        <f>ALGO_TENN!L137</f>
        <v>0.05</v>
      </c>
      <c r="J124" s="91">
        <f>ALGO_TENN!N137</f>
        <v>1.2149999999999999</v>
      </c>
      <c r="K124" s="91">
        <f>ALGO_TENN!O137</f>
        <v>0.32</v>
      </c>
      <c r="L124" s="91">
        <f>TETCO_TRANSCO!E137</f>
        <v>0.875</v>
      </c>
      <c r="M124" s="91">
        <f>TETCO_TRANSCO!F137</f>
        <v>0.04</v>
      </c>
      <c r="N124" s="91">
        <f>TETCO_TRANSCO!H137</f>
        <v>1.6</v>
      </c>
      <c r="O124" s="91">
        <f>TETCO_TRANSCO!I137</f>
        <v>-0.28000000000000003</v>
      </c>
      <c r="P124" s="91">
        <f>TETCO_TRANSCO!K137</f>
        <v>1.6</v>
      </c>
      <c r="Q124" s="91">
        <f>TETCO_TRANSCO!L137</f>
        <v>0.28999999999999998</v>
      </c>
      <c r="R124" s="91">
        <f>TETCO_TRANSCO!N137</f>
        <v>1.6</v>
      </c>
      <c r="S124" s="91">
        <f>TETCO_TRANSCO!O137</f>
        <v>-0.2</v>
      </c>
      <c r="T124" s="91">
        <f>IROQ!E137</f>
        <v>0</v>
      </c>
      <c r="U124" s="91">
        <f>IROQ!F137</f>
        <v>0</v>
      </c>
      <c r="V124" s="91">
        <f>IROQ!H137</f>
        <v>0</v>
      </c>
      <c r="W124" s="91">
        <f>IROQ!I137</f>
        <v>0</v>
      </c>
      <c r="X124" s="91">
        <f>IROQ!L137</f>
        <v>1.1349999999999998</v>
      </c>
      <c r="Y124" s="91">
        <f>IROQ!M137</f>
        <v>0.05</v>
      </c>
      <c r="Z124" s="91">
        <f>IROQ!O137</f>
        <v>1.1349999999999998</v>
      </c>
      <c r="AA124" s="91">
        <f>IROQ!P137</f>
        <v>0</v>
      </c>
      <c r="AB124" s="154">
        <f t="shared" si="6"/>
        <v>0.04</v>
      </c>
      <c r="AC124" s="154">
        <f t="shared" si="7"/>
        <v>0.28999999999999998</v>
      </c>
      <c r="AD124" s="153">
        <f t="shared" si="8"/>
        <v>-0.2</v>
      </c>
      <c r="AE124" s="153">
        <f t="shared" si="9"/>
        <v>0.28999999999999998</v>
      </c>
    </row>
    <row r="125" spans="1:31" x14ac:dyDescent="0.2">
      <c r="A125">
        <v>0.45885905945967637</v>
      </c>
      <c r="B125" t="str">
        <f t="shared" si="5"/>
        <v>0.6550.050.6550.150.6550.050.6550.150.410.040.46-0.170.460.0750.46-0.0500000.6050.050.60500.040.075-0.050.075</v>
      </c>
      <c r="C125" s="46">
        <v>40603</v>
      </c>
      <c r="D125" s="86">
        <f>ALGO_TENN!E138</f>
        <v>0.65500000000000003</v>
      </c>
      <c r="E125" s="91">
        <f>ALGO_TENN!F138</f>
        <v>0.05</v>
      </c>
      <c r="F125" s="91">
        <f>ALGO_TENN!H138</f>
        <v>0.65500000000000003</v>
      </c>
      <c r="G125" s="91">
        <f>ALGO_TENN!I138</f>
        <v>0.15000000000000002</v>
      </c>
      <c r="H125" s="91">
        <f>ALGO_TENN!K138</f>
        <v>0.65500000000000003</v>
      </c>
      <c r="I125" s="91">
        <f>ALGO_TENN!L138</f>
        <v>0.05</v>
      </c>
      <c r="J125" s="91">
        <f>ALGO_TENN!N138</f>
        <v>0.65500000000000003</v>
      </c>
      <c r="K125" s="91">
        <f>ALGO_TENN!O138</f>
        <v>0.15000000000000002</v>
      </c>
      <c r="L125" s="91">
        <f>TETCO_TRANSCO!E138</f>
        <v>0.41000000000000003</v>
      </c>
      <c r="M125" s="91">
        <f>TETCO_TRANSCO!F138</f>
        <v>0.04</v>
      </c>
      <c r="N125" s="91">
        <f>TETCO_TRANSCO!H138</f>
        <v>0.45999999999999996</v>
      </c>
      <c r="O125" s="91">
        <f>TETCO_TRANSCO!I138</f>
        <v>-0.16999999999999998</v>
      </c>
      <c r="P125" s="91">
        <f>TETCO_TRANSCO!K138</f>
        <v>0.45999999999999996</v>
      </c>
      <c r="Q125" s="91">
        <f>TETCO_TRANSCO!L138</f>
        <v>7.4999999999999997E-2</v>
      </c>
      <c r="R125" s="91">
        <f>TETCO_TRANSCO!N138</f>
        <v>0.45999999999999996</v>
      </c>
      <c r="S125" s="91">
        <f>TETCO_TRANSCO!O138</f>
        <v>-0.05</v>
      </c>
      <c r="T125" s="91">
        <f>IROQ!E138</f>
        <v>0</v>
      </c>
      <c r="U125" s="91">
        <f>IROQ!F138</f>
        <v>0</v>
      </c>
      <c r="V125" s="91">
        <f>IROQ!H138</f>
        <v>0</v>
      </c>
      <c r="W125" s="91">
        <f>IROQ!I138</f>
        <v>0</v>
      </c>
      <c r="X125" s="91">
        <f>IROQ!L138</f>
        <v>0.60499999999999998</v>
      </c>
      <c r="Y125" s="91">
        <f>IROQ!M138</f>
        <v>0.05</v>
      </c>
      <c r="Z125" s="91">
        <f>IROQ!O138</f>
        <v>0.60499999999999998</v>
      </c>
      <c r="AA125" s="91">
        <f>IROQ!P138</f>
        <v>0</v>
      </c>
      <c r="AB125" s="154">
        <f t="shared" si="6"/>
        <v>0.04</v>
      </c>
      <c r="AC125" s="154">
        <f t="shared" si="7"/>
        <v>7.4999999999999997E-2</v>
      </c>
      <c r="AD125" s="153">
        <f t="shared" si="8"/>
        <v>-0.05</v>
      </c>
      <c r="AE125" s="153">
        <f t="shared" si="9"/>
        <v>7.4999999999999997E-2</v>
      </c>
    </row>
    <row r="126" spans="1:31" x14ac:dyDescent="0.2">
      <c r="A126">
        <v>0.45602714584177795</v>
      </c>
      <c r="B126" t="str">
        <f t="shared" si="5"/>
        <v>0.4350.020.4350.050.4350.020.4350.050.30750.00250.305-0.0850.3050.0250.305-0.04500000.4350.020.43500.00250.025-0.0450.025</v>
      </c>
      <c r="C126" s="46">
        <v>40634</v>
      </c>
      <c r="D126" s="83">
        <f>ALGO_TENN!E139</f>
        <v>0.435</v>
      </c>
      <c r="E126" s="91">
        <f>ALGO_TENN!F139</f>
        <v>0.02</v>
      </c>
      <c r="F126" s="91">
        <f>ALGO_TENN!H139</f>
        <v>0.435</v>
      </c>
      <c r="G126" s="91">
        <f>ALGO_TENN!I139</f>
        <v>0.05</v>
      </c>
      <c r="H126" s="91">
        <f>ALGO_TENN!K139</f>
        <v>0.435</v>
      </c>
      <c r="I126" s="91">
        <f>ALGO_TENN!L139</f>
        <v>0.02</v>
      </c>
      <c r="J126" s="91">
        <f>ALGO_TENN!N139</f>
        <v>0.435</v>
      </c>
      <c r="K126" s="91">
        <f>ALGO_TENN!O139</f>
        <v>0.05</v>
      </c>
      <c r="L126" s="91">
        <f>TETCO_TRANSCO!E139</f>
        <v>0.3075</v>
      </c>
      <c r="M126" s="91">
        <f>TETCO_TRANSCO!F139</f>
        <v>2.5000000000000001E-3</v>
      </c>
      <c r="N126" s="91">
        <f>TETCO_TRANSCO!H139</f>
        <v>0.30500000000000005</v>
      </c>
      <c r="O126" s="91">
        <f>TETCO_TRANSCO!I139</f>
        <v>-8.4999999999999992E-2</v>
      </c>
      <c r="P126" s="91">
        <f>TETCO_TRANSCO!K139</f>
        <v>0.30500000000000005</v>
      </c>
      <c r="Q126" s="91">
        <f>TETCO_TRANSCO!L139</f>
        <v>2.5000000000000001E-2</v>
      </c>
      <c r="R126" s="91">
        <f>TETCO_TRANSCO!N139</f>
        <v>0.30500000000000005</v>
      </c>
      <c r="S126" s="91">
        <f>TETCO_TRANSCO!O139</f>
        <v>-4.4999999999999998E-2</v>
      </c>
      <c r="T126" s="91">
        <f>IROQ!E139</f>
        <v>0</v>
      </c>
      <c r="U126" s="91">
        <f>IROQ!F139</f>
        <v>0</v>
      </c>
      <c r="V126" s="91">
        <f>IROQ!H139</f>
        <v>0</v>
      </c>
      <c r="W126" s="91">
        <f>IROQ!I139</f>
        <v>0</v>
      </c>
      <c r="X126" s="91">
        <f>IROQ!L139</f>
        <v>0.435</v>
      </c>
      <c r="Y126" s="91">
        <f>IROQ!M139</f>
        <v>0.02</v>
      </c>
      <c r="Z126" s="91">
        <f>IROQ!O139</f>
        <v>0.435</v>
      </c>
      <c r="AA126" s="91">
        <f>IROQ!P139</f>
        <v>0</v>
      </c>
      <c r="AB126" s="154">
        <f t="shared" si="6"/>
        <v>2.5000000000000001E-3</v>
      </c>
      <c r="AC126" s="154">
        <f t="shared" si="7"/>
        <v>2.5000000000000001E-2</v>
      </c>
      <c r="AD126" s="153">
        <f t="shared" si="8"/>
        <v>-4.4999999999999998E-2</v>
      </c>
      <c r="AE126" s="153">
        <f t="shared" si="9"/>
        <v>2.5000000000000001E-2</v>
      </c>
    </row>
    <row r="127" spans="1:31" x14ac:dyDescent="0.2">
      <c r="A127">
        <v>0.4533029794839874</v>
      </c>
      <c r="B127" t="str">
        <f t="shared" si="5"/>
        <v>0.3850.020.3850.050.3850.020.3850.050.28750.00250.28-0.0650.280.0250.28-0.03500000.3850.020.38500.00250.025-0.0350.025</v>
      </c>
      <c r="C127" s="46">
        <v>40664</v>
      </c>
      <c r="D127" s="86">
        <f>ALGO_TENN!E140</f>
        <v>0.38500000000000001</v>
      </c>
      <c r="E127" s="91">
        <f>ALGO_TENN!F140</f>
        <v>0.02</v>
      </c>
      <c r="F127" s="91">
        <f>ALGO_TENN!H140</f>
        <v>0.38500000000000001</v>
      </c>
      <c r="G127" s="91">
        <f>ALGO_TENN!I140</f>
        <v>0.05</v>
      </c>
      <c r="H127" s="91">
        <f>ALGO_TENN!K140</f>
        <v>0.38500000000000001</v>
      </c>
      <c r="I127" s="91">
        <f>ALGO_TENN!L140</f>
        <v>0.02</v>
      </c>
      <c r="J127" s="91">
        <f>ALGO_TENN!N140</f>
        <v>0.38500000000000001</v>
      </c>
      <c r="K127" s="91">
        <f>ALGO_TENN!O140</f>
        <v>0.05</v>
      </c>
      <c r="L127" s="91">
        <f>TETCO_TRANSCO!E140</f>
        <v>0.28749999999999998</v>
      </c>
      <c r="M127" s="91">
        <f>TETCO_TRANSCO!F140</f>
        <v>2.5000000000000001E-3</v>
      </c>
      <c r="N127" s="91">
        <f>TETCO_TRANSCO!H140</f>
        <v>0.28000000000000003</v>
      </c>
      <c r="O127" s="91">
        <f>TETCO_TRANSCO!I140</f>
        <v>-6.5000000000000002E-2</v>
      </c>
      <c r="P127" s="91">
        <f>TETCO_TRANSCO!K140</f>
        <v>0.28000000000000003</v>
      </c>
      <c r="Q127" s="91">
        <f>TETCO_TRANSCO!L140</f>
        <v>2.5000000000000001E-2</v>
      </c>
      <c r="R127" s="91">
        <f>TETCO_TRANSCO!N140</f>
        <v>0.28000000000000003</v>
      </c>
      <c r="S127" s="91">
        <f>TETCO_TRANSCO!O140</f>
        <v>-3.5000000000000003E-2</v>
      </c>
      <c r="T127" s="91">
        <f>IROQ!E140</f>
        <v>0</v>
      </c>
      <c r="U127" s="91">
        <f>IROQ!F140</f>
        <v>0</v>
      </c>
      <c r="V127" s="91">
        <f>IROQ!H140</f>
        <v>0</v>
      </c>
      <c r="W127" s="91">
        <f>IROQ!I140</f>
        <v>0</v>
      </c>
      <c r="X127" s="91">
        <f>IROQ!L140</f>
        <v>0.38500000000000001</v>
      </c>
      <c r="Y127" s="91">
        <f>IROQ!M140</f>
        <v>0.02</v>
      </c>
      <c r="Z127" s="91">
        <f>IROQ!O140</f>
        <v>0.38500000000000001</v>
      </c>
      <c r="AA127" s="91">
        <f>IROQ!P140</f>
        <v>0</v>
      </c>
      <c r="AB127" s="154">
        <f t="shared" si="6"/>
        <v>2.5000000000000001E-3</v>
      </c>
      <c r="AC127" s="154">
        <f t="shared" si="7"/>
        <v>2.5000000000000001E-2</v>
      </c>
      <c r="AD127" s="153">
        <f t="shared" si="8"/>
        <v>-3.5000000000000003E-2</v>
      </c>
      <c r="AE127" s="153">
        <f t="shared" si="9"/>
        <v>2.5000000000000001E-2</v>
      </c>
    </row>
    <row r="128" spans="1:31" x14ac:dyDescent="0.2">
      <c r="A128">
        <v>0.45050484897420406</v>
      </c>
      <c r="B128" t="str">
        <f t="shared" si="5"/>
        <v>0.3850.020.3850.060.3850.020.3850.060.2975-0.00250.265-0.0550.2650.0250.265-0.03500000.3850.020.3850-0.00250.025-0.0350.025</v>
      </c>
      <c r="C128" s="46">
        <v>40695</v>
      </c>
      <c r="D128" s="86">
        <f>ALGO_TENN!E141</f>
        <v>0.38500000000000001</v>
      </c>
      <c r="E128" s="91">
        <f>ALGO_TENN!F141</f>
        <v>0.02</v>
      </c>
      <c r="F128" s="91">
        <f>ALGO_TENN!H141</f>
        <v>0.38500000000000001</v>
      </c>
      <c r="G128" s="91">
        <f>ALGO_TENN!I141</f>
        <v>0.06</v>
      </c>
      <c r="H128" s="91">
        <f>ALGO_TENN!K141</f>
        <v>0.38500000000000001</v>
      </c>
      <c r="I128" s="91">
        <f>ALGO_TENN!L141</f>
        <v>0.02</v>
      </c>
      <c r="J128" s="91">
        <f>ALGO_TENN!N141</f>
        <v>0.38500000000000001</v>
      </c>
      <c r="K128" s="91">
        <f>ALGO_TENN!O141</f>
        <v>0.06</v>
      </c>
      <c r="L128" s="91">
        <f>TETCO_TRANSCO!E141</f>
        <v>0.29749999999999999</v>
      </c>
      <c r="M128" s="91">
        <f>TETCO_TRANSCO!F141</f>
        <v>-2.5000000000000001E-3</v>
      </c>
      <c r="N128" s="91">
        <f>TETCO_TRANSCO!H141</f>
        <v>0.26500000000000001</v>
      </c>
      <c r="O128" s="91">
        <f>TETCO_TRANSCO!I141</f>
        <v>-5.5000000000000007E-2</v>
      </c>
      <c r="P128" s="91">
        <f>TETCO_TRANSCO!K141</f>
        <v>0.26500000000000001</v>
      </c>
      <c r="Q128" s="91">
        <f>TETCO_TRANSCO!L141</f>
        <v>2.5000000000000001E-2</v>
      </c>
      <c r="R128" s="91">
        <f>TETCO_TRANSCO!N141</f>
        <v>0.26500000000000001</v>
      </c>
      <c r="S128" s="91">
        <f>TETCO_TRANSCO!O141</f>
        <v>-3.5000000000000003E-2</v>
      </c>
      <c r="T128" s="91">
        <f>IROQ!E141</f>
        <v>0</v>
      </c>
      <c r="U128" s="91">
        <f>IROQ!F141</f>
        <v>0</v>
      </c>
      <c r="V128" s="91">
        <f>IROQ!H141</f>
        <v>0</v>
      </c>
      <c r="W128" s="91">
        <f>IROQ!I141</f>
        <v>0</v>
      </c>
      <c r="X128" s="91">
        <f>IROQ!L141</f>
        <v>0.38500000000000001</v>
      </c>
      <c r="Y128" s="91">
        <f>IROQ!M141</f>
        <v>0.02</v>
      </c>
      <c r="Z128" s="91">
        <f>IROQ!O141</f>
        <v>0.38500000000000001</v>
      </c>
      <c r="AA128" s="91">
        <f>IROQ!P141</f>
        <v>0</v>
      </c>
      <c r="AB128" s="154">
        <f t="shared" si="6"/>
        <v>-2.5000000000000001E-3</v>
      </c>
      <c r="AC128" s="154">
        <f t="shared" si="7"/>
        <v>2.5000000000000001E-2</v>
      </c>
      <c r="AD128" s="153">
        <f t="shared" si="8"/>
        <v>-3.5000000000000003E-2</v>
      </c>
      <c r="AE128" s="153">
        <f t="shared" si="9"/>
        <v>2.5000000000000001E-2</v>
      </c>
    </row>
    <row r="129" spans="1:31" x14ac:dyDescent="0.2">
      <c r="A129">
        <v>0.44781318338769199</v>
      </c>
      <c r="B129" t="str">
        <f t="shared" si="5"/>
        <v>0.39750.020.39750.070.39750.020.39750.070.3125-0.00250.335-0.020.3350.0250.335-0.0200000.39750.0200-0.00250.025-0.020.025</v>
      </c>
      <c r="C129" s="46">
        <v>40725</v>
      </c>
      <c r="D129" s="86">
        <f>ALGO_TENN!E142</f>
        <v>0.39750000000000002</v>
      </c>
      <c r="E129" s="91">
        <f>ALGO_TENN!F142</f>
        <v>0.02</v>
      </c>
      <c r="F129" s="91">
        <f>ALGO_TENN!H142</f>
        <v>0.39750000000000002</v>
      </c>
      <c r="G129" s="91">
        <f>ALGO_TENN!I142</f>
        <v>7.0000000000000007E-2</v>
      </c>
      <c r="H129" s="91">
        <f>ALGO_TENN!K142</f>
        <v>0.39750000000000002</v>
      </c>
      <c r="I129" s="91">
        <f>ALGO_TENN!L142</f>
        <v>0.02</v>
      </c>
      <c r="J129" s="91">
        <f>ALGO_TENN!N142</f>
        <v>0.39750000000000002</v>
      </c>
      <c r="K129" s="91">
        <f>ALGO_TENN!O142</f>
        <v>7.0000000000000007E-2</v>
      </c>
      <c r="L129" s="91">
        <f>TETCO_TRANSCO!E142</f>
        <v>0.3125</v>
      </c>
      <c r="M129" s="91">
        <f>TETCO_TRANSCO!F142</f>
        <v>-2.5000000000000001E-3</v>
      </c>
      <c r="N129" s="91">
        <f>TETCO_TRANSCO!H142</f>
        <v>0.33500000000000002</v>
      </c>
      <c r="O129" s="91">
        <f>TETCO_TRANSCO!I142</f>
        <v>-0.02</v>
      </c>
      <c r="P129" s="91">
        <f>TETCO_TRANSCO!K142</f>
        <v>0.33500000000000002</v>
      </c>
      <c r="Q129" s="91">
        <f>TETCO_TRANSCO!L142</f>
        <v>2.5000000000000001E-2</v>
      </c>
      <c r="R129" s="91">
        <f>TETCO_TRANSCO!N142</f>
        <v>0.33500000000000002</v>
      </c>
      <c r="S129" s="91">
        <f>TETCO_TRANSCO!O142</f>
        <v>-0.02</v>
      </c>
      <c r="T129" s="91">
        <f>IROQ!E142</f>
        <v>0</v>
      </c>
      <c r="U129" s="91">
        <f>IROQ!F142</f>
        <v>0</v>
      </c>
      <c r="V129" s="91">
        <f>IROQ!H142</f>
        <v>0</v>
      </c>
      <c r="W129" s="91">
        <f>IROQ!I142</f>
        <v>0</v>
      </c>
      <c r="X129" s="91">
        <f>IROQ!L142</f>
        <v>0.39750000000000002</v>
      </c>
      <c r="Y129" s="91">
        <f>IROQ!M142</f>
        <v>0.02</v>
      </c>
      <c r="Z129" s="91">
        <f>IROQ!O142</f>
        <v>0</v>
      </c>
      <c r="AA129" s="91">
        <f>IROQ!P142</f>
        <v>0</v>
      </c>
      <c r="AB129" s="154">
        <f t="shared" si="6"/>
        <v>-2.5000000000000001E-3</v>
      </c>
      <c r="AC129" s="154">
        <f t="shared" si="7"/>
        <v>2.5000000000000001E-2</v>
      </c>
      <c r="AD129" s="153">
        <f t="shared" si="8"/>
        <v>-0.02</v>
      </c>
      <c r="AE129" s="153">
        <f t="shared" si="9"/>
        <v>2.5000000000000001E-2</v>
      </c>
    </row>
    <row r="130" spans="1:31" x14ac:dyDescent="0.2">
      <c r="A130">
        <v>0.44504843918956177</v>
      </c>
      <c r="B130" t="str">
        <f t="shared" si="5"/>
        <v>0.40.020.40.070.40.020.40.070.3125-0.00250.335-0.020.3350.0150.335-0.0200000.40.0200-0.00250.015-0.020.015</v>
      </c>
      <c r="C130" s="46">
        <v>40756</v>
      </c>
      <c r="D130" s="86">
        <f>ALGO_TENN!E143</f>
        <v>0.4</v>
      </c>
      <c r="E130" s="91">
        <f>ALGO_TENN!F143</f>
        <v>0.02</v>
      </c>
      <c r="F130" s="91">
        <f>ALGO_TENN!H143</f>
        <v>0.4</v>
      </c>
      <c r="G130" s="91">
        <f>ALGO_TENN!I143</f>
        <v>7.0000000000000007E-2</v>
      </c>
      <c r="H130" s="91">
        <f>ALGO_TENN!K143</f>
        <v>0.4</v>
      </c>
      <c r="I130" s="91">
        <f>ALGO_TENN!L143</f>
        <v>0.02</v>
      </c>
      <c r="J130" s="91">
        <f>ALGO_TENN!N143</f>
        <v>0.4</v>
      </c>
      <c r="K130" s="91">
        <f>ALGO_TENN!O143</f>
        <v>7.0000000000000007E-2</v>
      </c>
      <c r="L130" s="91">
        <f>TETCO_TRANSCO!E143</f>
        <v>0.3125</v>
      </c>
      <c r="M130" s="91">
        <f>TETCO_TRANSCO!F143</f>
        <v>-2.5000000000000001E-3</v>
      </c>
      <c r="N130" s="91">
        <f>TETCO_TRANSCO!H143</f>
        <v>0.33500000000000002</v>
      </c>
      <c r="O130" s="91">
        <f>TETCO_TRANSCO!I143</f>
        <v>-0.02</v>
      </c>
      <c r="P130" s="91">
        <f>TETCO_TRANSCO!K143</f>
        <v>0.33500000000000002</v>
      </c>
      <c r="Q130" s="91">
        <f>TETCO_TRANSCO!L143</f>
        <v>1.4999999999999999E-2</v>
      </c>
      <c r="R130" s="91">
        <f>TETCO_TRANSCO!N143</f>
        <v>0.33500000000000002</v>
      </c>
      <c r="S130" s="91">
        <f>TETCO_TRANSCO!O143</f>
        <v>-0.02</v>
      </c>
      <c r="T130" s="91">
        <f>IROQ!E143</f>
        <v>0</v>
      </c>
      <c r="U130" s="91">
        <f>IROQ!F143</f>
        <v>0</v>
      </c>
      <c r="V130" s="91">
        <f>IROQ!H143</f>
        <v>0</v>
      </c>
      <c r="W130" s="91">
        <f>IROQ!I143</f>
        <v>0</v>
      </c>
      <c r="X130" s="91">
        <f>IROQ!L143</f>
        <v>0.4</v>
      </c>
      <c r="Y130" s="91">
        <f>IROQ!M143</f>
        <v>0.02</v>
      </c>
      <c r="Z130" s="91">
        <f>IROQ!O143</f>
        <v>0</v>
      </c>
      <c r="AA130" s="91">
        <f>IROQ!P143</f>
        <v>0</v>
      </c>
      <c r="AB130" s="154">
        <f t="shared" si="6"/>
        <v>-2.5000000000000001E-3</v>
      </c>
      <c r="AC130" s="154">
        <f t="shared" si="7"/>
        <v>1.4999999999999999E-2</v>
      </c>
      <c r="AD130" s="153">
        <f t="shared" si="8"/>
        <v>-0.02</v>
      </c>
      <c r="AE130" s="153">
        <f t="shared" si="9"/>
        <v>1.4999999999999999E-2</v>
      </c>
    </row>
    <row r="131" spans="1:31" x14ac:dyDescent="0.2">
      <c r="A131">
        <v>0.44230051121228436</v>
      </c>
      <c r="B131" t="str">
        <f t="shared" si="5"/>
        <v>0.39750.020.39750.050.39750.020.39750.050.2875-0.00250.245-0.040.2450.0150.245-0.0200000.39750.0200-0.00250.015-0.020.015</v>
      </c>
      <c r="C131" s="46">
        <v>40787</v>
      </c>
      <c r="D131" s="86">
        <f>ALGO_TENN!E144</f>
        <v>0.39750000000000002</v>
      </c>
      <c r="E131" s="91">
        <f>ALGO_TENN!F144</f>
        <v>0.02</v>
      </c>
      <c r="F131" s="91">
        <f>ALGO_TENN!H144</f>
        <v>0.39750000000000002</v>
      </c>
      <c r="G131" s="91">
        <f>ALGO_TENN!I144</f>
        <v>0.05</v>
      </c>
      <c r="H131" s="91">
        <f>ALGO_TENN!K144</f>
        <v>0.39750000000000002</v>
      </c>
      <c r="I131" s="91">
        <f>ALGO_TENN!L144</f>
        <v>0.02</v>
      </c>
      <c r="J131" s="91">
        <f>ALGO_TENN!N144</f>
        <v>0.39750000000000002</v>
      </c>
      <c r="K131" s="91">
        <f>ALGO_TENN!O144</f>
        <v>0.05</v>
      </c>
      <c r="L131" s="91">
        <f>TETCO_TRANSCO!E144</f>
        <v>0.28749999999999998</v>
      </c>
      <c r="M131" s="91">
        <f>TETCO_TRANSCO!F144</f>
        <v>-2.5000000000000001E-3</v>
      </c>
      <c r="N131" s="91">
        <f>TETCO_TRANSCO!H144</f>
        <v>0.245</v>
      </c>
      <c r="O131" s="91">
        <f>TETCO_TRANSCO!I144</f>
        <v>-0.04</v>
      </c>
      <c r="P131" s="91">
        <f>TETCO_TRANSCO!K144</f>
        <v>0.245</v>
      </c>
      <c r="Q131" s="91">
        <f>TETCO_TRANSCO!L144</f>
        <v>1.4999999999999999E-2</v>
      </c>
      <c r="R131" s="91">
        <f>TETCO_TRANSCO!N144</f>
        <v>0.245</v>
      </c>
      <c r="S131" s="91">
        <f>TETCO_TRANSCO!O144</f>
        <v>-0.02</v>
      </c>
      <c r="T131" s="91">
        <f>IROQ!E144</f>
        <v>0</v>
      </c>
      <c r="U131" s="91">
        <f>IROQ!F144</f>
        <v>0</v>
      </c>
      <c r="V131" s="91">
        <f>IROQ!H144</f>
        <v>0</v>
      </c>
      <c r="W131" s="91">
        <f>IROQ!I144</f>
        <v>0</v>
      </c>
      <c r="X131" s="91">
        <f>IROQ!L144</f>
        <v>0.39750000000000002</v>
      </c>
      <c r="Y131" s="91">
        <f>IROQ!M144</f>
        <v>0.02</v>
      </c>
      <c r="Z131" s="91">
        <f>IROQ!O144</f>
        <v>0</v>
      </c>
      <c r="AA131" s="91">
        <f>IROQ!P144</f>
        <v>0</v>
      </c>
      <c r="AB131" s="154">
        <f t="shared" si="6"/>
        <v>-2.5000000000000001E-3</v>
      </c>
      <c r="AC131" s="154">
        <f t="shared" si="7"/>
        <v>1.4999999999999999E-2</v>
      </c>
      <c r="AD131" s="153">
        <f t="shared" si="8"/>
        <v>-0.02</v>
      </c>
      <c r="AE131" s="153">
        <f t="shared" si="9"/>
        <v>1.4999999999999999E-2</v>
      </c>
    </row>
    <row r="132" spans="1:31" x14ac:dyDescent="0.2">
      <c r="A132">
        <v>0.43965714250492288</v>
      </c>
      <c r="B132" t="str">
        <f t="shared" si="5"/>
        <v>0.40.020.40.050.40.020.40.050.3475-0.0050.265-0.0850.2650.010.265-0.05500000.40.0200-0.0050.01-0.0550.01</v>
      </c>
      <c r="C132" s="46">
        <v>40817</v>
      </c>
      <c r="D132" s="86">
        <f>ALGO_TENN!E145</f>
        <v>0.4</v>
      </c>
      <c r="E132" s="91">
        <f>ALGO_TENN!F145</f>
        <v>0.02</v>
      </c>
      <c r="F132" s="91">
        <f>ALGO_TENN!H145</f>
        <v>0.4</v>
      </c>
      <c r="G132" s="91">
        <f>ALGO_TENN!I145</f>
        <v>0.05</v>
      </c>
      <c r="H132" s="91">
        <f>ALGO_TENN!K145</f>
        <v>0.4</v>
      </c>
      <c r="I132" s="91">
        <f>ALGO_TENN!L145</f>
        <v>0.02</v>
      </c>
      <c r="J132" s="91">
        <f>ALGO_TENN!N145</f>
        <v>0.4</v>
      </c>
      <c r="K132" s="91">
        <f>ALGO_TENN!O145</f>
        <v>0.05</v>
      </c>
      <c r="L132" s="91">
        <f>TETCO_TRANSCO!E145</f>
        <v>0.34750000000000003</v>
      </c>
      <c r="M132" s="91">
        <f>TETCO_TRANSCO!F145</f>
        <v>-5.0000000000000001E-3</v>
      </c>
      <c r="N132" s="91">
        <f>TETCO_TRANSCO!H145</f>
        <v>0.26500000000000001</v>
      </c>
      <c r="O132" s="91">
        <f>TETCO_TRANSCO!I145</f>
        <v>-8.4999999999999992E-2</v>
      </c>
      <c r="P132" s="91">
        <f>TETCO_TRANSCO!K145</f>
        <v>0.26500000000000001</v>
      </c>
      <c r="Q132" s="91">
        <f>TETCO_TRANSCO!L145</f>
        <v>9.9999999999999985E-3</v>
      </c>
      <c r="R132" s="91">
        <f>TETCO_TRANSCO!N145</f>
        <v>0.26500000000000001</v>
      </c>
      <c r="S132" s="91">
        <f>TETCO_TRANSCO!O145</f>
        <v>-5.5E-2</v>
      </c>
      <c r="T132" s="91">
        <f>IROQ!E145</f>
        <v>0</v>
      </c>
      <c r="U132" s="91">
        <f>IROQ!F145</f>
        <v>0</v>
      </c>
      <c r="V132" s="91">
        <f>IROQ!H145</f>
        <v>0</v>
      </c>
      <c r="W132" s="91">
        <f>IROQ!I145</f>
        <v>0</v>
      </c>
      <c r="X132" s="91">
        <f>IROQ!L145</f>
        <v>0.4</v>
      </c>
      <c r="Y132" s="91">
        <f>IROQ!M145</f>
        <v>0.02</v>
      </c>
      <c r="Z132" s="91">
        <f>IROQ!O145</f>
        <v>0</v>
      </c>
      <c r="AA132" s="91">
        <f>IROQ!P145</f>
        <v>0</v>
      </c>
      <c r="AB132" s="154">
        <f t="shared" si="6"/>
        <v>-5.0000000000000001E-3</v>
      </c>
      <c r="AC132" s="154">
        <f t="shared" si="7"/>
        <v>9.9999999999999985E-3</v>
      </c>
      <c r="AD132" s="153">
        <f t="shared" si="8"/>
        <v>-5.5E-2</v>
      </c>
      <c r="AE132" s="153">
        <f t="shared" si="9"/>
        <v>9.9999999999999985E-3</v>
      </c>
    </row>
    <row r="133" spans="1:31" x14ac:dyDescent="0.2">
      <c r="A133">
        <v>0.43694201104789293</v>
      </c>
      <c r="B133" t="str">
        <f t="shared" si="5"/>
        <v>0.5550.050.5550.140.5550.050.5550.140.340.040.44-0.170.440.060.44-0.0500000.5050.1000.040.06-0.050.06</v>
      </c>
      <c r="C133" s="46">
        <v>40848</v>
      </c>
      <c r="D133" s="83">
        <f>ALGO_TENN!E146</f>
        <v>0.55500000000000005</v>
      </c>
      <c r="E133" s="91">
        <f>ALGO_TENN!F146</f>
        <v>0.05</v>
      </c>
      <c r="F133" s="91">
        <f>ALGO_TENN!H146</f>
        <v>0.55500000000000005</v>
      </c>
      <c r="G133" s="91">
        <f>ALGO_TENN!I146</f>
        <v>0.14000000000000001</v>
      </c>
      <c r="H133" s="91">
        <f>ALGO_TENN!K146</f>
        <v>0.55500000000000005</v>
      </c>
      <c r="I133" s="91">
        <f>ALGO_TENN!L146</f>
        <v>0.05</v>
      </c>
      <c r="J133" s="91">
        <f>ALGO_TENN!N146</f>
        <v>0.55500000000000005</v>
      </c>
      <c r="K133" s="91">
        <f>ALGO_TENN!O146</f>
        <v>0.14000000000000001</v>
      </c>
      <c r="L133" s="91">
        <f>TETCO_TRANSCO!E146</f>
        <v>0.34</v>
      </c>
      <c r="M133" s="91">
        <f>TETCO_TRANSCO!F146</f>
        <v>0.04</v>
      </c>
      <c r="N133" s="91">
        <f>TETCO_TRANSCO!H146</f>
        <v>0.44000000000000006</v>
      </c>
      <c r="O133" s="91">
        <f>TETCO_TRANSCO!I146</f>
        <v>-0.16999999999999998</v>
      </c>
      <c r="P133" s="91">
        <f>TETCO_TRANSCO!K146</f>
        <v>0.44000000000000006</v>
      </c>
      <c r="Q133" s="91">
        <f>TETCO_TRANSCO!L146</f>
        <v>0.06</v>
      </c>
      <c r="R133" s="91">
        <f>TETCO_TRANSCO!N146</f>
        <v>0.44000000000000006</v>
      </c>
      <c r="S133" s="91">
        <f>TETCO_TRANSCO!O146</f>
        <v>-0.05</v>
      </c>
      <c r="T133" s="91">
        <f>IROQ!E146</f>
        <v>0</v>
      </c>
      <c r="U133" s="91">
        <f>IROQ!F146</f>
        <v>0</v>
      </c>
      <c r="V133" s="91">
        <f>IROQ!H146</f>
        <v>0</v>
      </c>
      <c r="W133" s="91">
        <f>IROQ!I146</f>
        <v>0</v>
      </c>
      <c r="X133" s="91">
        <f>IROQ!L146</f>
        <v>0.505</v>
      </c>
      <c r="Y133" s="91">
        <f>IROQ!M146</f>
        <v>0.1</v>
      </c>
      <c r="Z133" s="91">
        <f>IROQ!O146</f>
        <v>0</v>
      </c>
      <c r="AA133" s="91">
        <f>IROQ!P146</f>
        <v>0</v>
      </c>
      <c r="AB133" s="154">
        <f t="shared" si="6"/>
        <v>0.04</v>
      </c>
      <c r="AC133" s="154">
        <f t="shared" si="7"/>
        <v>0.06</v>
      </c>
      <c r="AD133" s="153">
        <f t="shared" si="8"/>
        <v>-0.05</v>
      </c>
      <c r="AE133" s="153">
        <f t="shared" si="9"/>
        <v>0.06</v>
      </c>
    </row>
    <row r="134" spans="1:31" x14ac:dyDescent="0.2">
      <c r="A134">
        <v>0.43433019388233479</v>
      </c>
      <c r="B134" t="str">
        <f t="shared" si="5"/>
        <v>0.910.050.910.290.910.050.910.290.6550.040.98-0.130.980.110.98-0.0500000.840.3000.040.11-0.050.11</v>
      </c>
      <c r="C134" s="46">
        <v>40878</v>
      </c>
      <c r="D134" s="86">
        <f>ALGO_TENN!E147</f>
        <v>0.91</v>
      </c>
      <c r="E134" s="91">
        <f>ALGO_TENN!F147</f>
        <v>0.05</v>
      </c>
      <c r="F134" s="91">
        <f>ALGO_TENN!H147</f>
        <v>0.91</v>
      </c>
      <c r="G134" s="91">
        <f>ALGO_TENN!I147</f>
        <v>0.28999999999999998</v>
      </c>
      <c r="H134" s="91">
        <f>ALGO_TENN!K147</f>
        <v>0.91</v>
      </c>
      <c r="I134" s="91">
        <f>ALGO_TENN!L147</f>
        <v>0.05</v>
      </c>
      <c r="J134" s="91">
        <f>ALGO_TENN!N147</f>
        <v>0.91</v>
      </c>
      <c r="K134" s="91">
        <f>ALGO_TENN!O147</f>
        <v>0.28999999999999998</v>
      </c>
      <c r="L134" s="91">
        <f>TETCO_TRANSCO!E147</f>
        <v>0.65500000000000003</v>
      </c>
      <c r="M134" s="91">
        <f>TETCO_TRANSCO!F147</f>
        <v>0.04</v>
      </c>
      <c r="N134" s="91">
        <f>TETCO_TRANSCO!H147</f>
        <v>0.98</v>
      </c>
      <c r="O134" s="91">
        <f>TETCO_TRANSCO!I147</f>
        <v>-0.13</v>
      </c>
      <c r="P134" s="91">
        <f>TETCO_TRANSCO!K147</f>
        <v>0.98</v>
      </c>
      <c r="Q134" s="91">
        <f>TETCO_TRANSCO!L147</f>
        <v>0.11</v>
      </c>
      <c r="R134" s="91">
        <f>TETCO_TRANSCO!N147</f>
        <v>0.98</v>
      </c>
      <c r="S134" s="91">
        <f>TETCO_TRANSCO!O147</f>
        <v>-0.05</v>
      </c>
      <c r="T134" s="91">
        <f>IROQ!E147</f>
        <v>0</v>
      </c>
      <c r="U134" s="91">
        <f>IROQ!F147</f>
        <v>0</v>
      </c>
      <c r="V134" s="91">
        <f>IROQ!H147</f>
        <v>0</v>
      </c>
      <c r="W134" s="91">
        <f>IROQ!I147</f>
        <v>0</v>
      </c>
      <c r="X134" s="91">
        <f>IROQ!L147</f>
        <v>0.84000000000000008</v>
      </c>
      <c r="Y134" s="91">
        <f>IROQ!M147</f>
        <v>0.3</v>
      </c>
      <c r="Z134" s="91">
        <f>IROQ!O147</f>
        <v>0</v>
      </c>
      <c r="AA134" s="91">
        <f>IROQ!P147</f>
        <v>0</v>
      </c>
      <c r="AB134" s="154">
        <f t="shared" si="6"/>
        <v>0.04</v>
      </c>
      <c r="AC134" s="154">
        <f t="shared" si="7"/>
        <v>0.11</v>
      </c>
      <c r="AD134" s="153">
        <f t="shared" si="8"/>
        <v>-0.05</v>
      </c>
      <c r="AE134" s="153">
        <f t="shared" si="9"/>
        <v>0.11</v>
      </c>
    </row>
    <row r="135" spans="1:31" x14ac:dyDescent="0.2">
      <c r="A135">
        <v>0.43164747355118072</v>
      </c>
      <c r="B135" t="str">
        <f t="shared" si="5"/>
        <v>1.2150.051.2150.321.2150.051.2150.320.8950.041.6-0.251.60.291.6-0.200001.1350.05000.040.29-0.20.29</v>
      </c>
      <c r="C135" s="46">
        <v>40909</v>
      </c>
      <c r="D135" s="86">
        <f>ALGO_TENN!E148</f>
        <v>1.2149999999999999</v>
      </c>
      <c r="E135" s="91">
        <f>ALGO_TENN!F148</f>
        <v>0.05</v>
      </c>
      <c r="F135" s="91">
        <f>ALGO_TENN!H148</f>
        <v>1.2149999999999999</v>
      </c>
      <c r="G135" s="91">
        <f>ALGO_TENN!I148</f>
        <v>0.32</v>
      </c>
      <c r="H135" s="91">
        <f>ALGO_TENN!K148</f>
        <v>1.2149999999999999</v>
      </c>
      <c r="I135" s="91">
        <f>ALGO_TENN!L148</f>
        <v>0.05</v>
      </c>
      <c r="J135" s="91">
        <f>ALGO_TENN!N148</f>
        <v>1.2149999999999999</v>
      </c>
      <c r="K135" s="91">
        <f>ALGO_TENN!O148</f>
        <v>0.32</v>
      </c>
      <c r="L135" s="91">
        <f>TETCO_TRANSCO!E148</f>
        <v>0.89500000000000002</v>
      </c>
      <c r="M135" s="91">
        <f>TETCO_TRANSCO!F148</f>
        <v>0.04</v>
      </c>
      <c r="N135" s="91">
        <f>TETCO_TRANSCO!H148</f>
        <v>1.6</v>
      </c>
      <c r="O135" s="91">
        <f>TETCO_TRANSCO!I148</f>
        <v>-0.25</v>
      </c>
      <c r="P135" s="91">
        <f>TETCO_TRANSCO!K148</f>
        <v>1.6</v>
      </c>
      <c r="Q135" s="91">
        <f>TETCO_TRANSCO!L148</f>
        <v>0.28999999999999998</v>
      </c>
      <c r="R135" s="91">
        <f>TETCO_TRANSCO!N148</f>
        <v>1.6</v>
      </c>
      <c r="S135" s="91">
        <f>TETCO_TRANSCO!O148</f>
        <v>-0.2</v>
      </c>
      <c r="T135" s="91">
        <f>IROQ!E148</f>
        <v>0</v>
      </c>
      <c r="U135" s="91">
        <f>IROQ!F148</f>
        <v>0</v>
      </c>
      <c r="V135" s="91">
        <f>IROQ!H148</f>
        <v>0</v>
      </c>
      <c r="W135" s="91">
        <f>IROQ!I148</f>
        <v>0</v>
      </c>
      <c r="X135" s="91">
        <f>IROQ!L148</f>
        <v>1.1349999999999998</v>
      </c>
      <c r="Y135" s="91">
        <f>IROQ!M148</f>
        <v>0.05</v>
      </c>
      <c r="Z135" s="91">
        <f>IROQ!O148</f>
        <v>0</v>
      </c>
      <c r="AA135" s="91">
        <f>IROQ!P148</f>
        <v>0</v>
      </c>
      <c r="AB135" s="154">
        <f t="shared" si="6"/>
        <v>0.04</v>
      </c>
      <c r="AC135" s="154">
        <f t="shared" si="7"/>
        <v>0.28999999999999998</v>
      </c>
      <c r="AD135" s="153">
        <f t="shared" si="8"/>
        <v>-0.2</v>
      </c>
      <c r="AE135" s="153">
        <f t="shared" si="9"/>
        <v>0.28999999999999998</v>
      </c>
    </row>
    <row r="136" spans="1:31" x14ac:dyDescent="0.2">
      <c r="A136">
        <v>0.42898107818271358</v>
      </c>
      <c r="B136" t="str">
        <f t="shared" si="5"/>
        <v>1.2150.051.2150.321.2150.051.2150.320.8750.041.6-0.281.60.291.6-0.200001.1350.05000.040.29-0.20.29</v>
      </c>
      <c r="C136" s="46">
        <v>40940</v>
      </c>
      <c r="D136" s="86">
        <f>ALGO_TENN!E149</f>
        <v>1.2149999999999999</v>
      </c>
      <c r="E136" s="91">
        <f>ALGO_TENN!F149</f>
        <v>0.05</v>
      </c>
      <c r="F136" s="91">
        <f>ALGO_TENN!H149</f>
        <v>1.2149999999999999</v>
      </c>
      <c r="G136" s="91">
        <f>ALGO_TENN!I149</f>
        <v>0.32</v>
      </c>
      <c r="H136" s="91">
        <f>ALGO_TENN!K149</f>
        <v>1.2149999999999999</v>
      </c>
      <c r="I136" s="91">
        <f>ALGO_TENN!L149</f>
        <v>0.05</v>
      </c>
      <c r="J136" s="91">
        <f>ALGO_TENN!N149</f>
        <v>1.2149999999999999</v>
      </c>
      <c r="K136" s="91">
        <f>ALGO_TENN!O149</f>
        <v>0.32</v>
      </c>
      <c r="L136" s="91">
        <f>TETCO_TRANSCO!E149</f>
        <v>0.875</v>
      </c>
      <c r="M136" s="91">
        <f>TETCO_TRANSCO!F149</f>
        <v>0.04</v>
      </c>
      <c r="N136" s="91">
        <f>TETCO_TRANSCO!H149</f>
        <v>1.6</v>
      </c>
      <c r="O136" s="91">
        <f>TETCO_TRANSCO!I149</f>
        <v>-0.28000000000000003</v>
      </c>
      <c r="P136" s="91">
        <f>TETCO_TRANSCO!K149</f>
        <v>1.6</v>
      </c>
      <c r="Q136" s="91">
        <f>TETCO_TRANSCO!L149</f>
        <v>0.28999999999999998</v>
      </c>
      <c r="R136" s="91">
        <f>TETCO_TRANSCO!N149</f>
        <v>1.6</v>
      </c>
      <c r="S136" s="91">
        <f>TETCO_TRANSCO!O149</f>
        <v>-0.2</v>
      </c>
      <c r="T136" s="91">
        <f>IROQ!E149</f>
        <v>0</v>
      </c>
      <c r="U136" s="91">
        <f>IROQ!F149</f>
        <v>0</v>
      </c>
      <c r="V136" s="91">
        <f>IROQ!H149</f>
        <v>0</v>
      </c>
      <c r="W136" s="91">
        <f>IROQ!I149</f>
        <v>0</v>
      </c>
      <c r="X136" s="91">
        <f>IROQ!L149</f>
        <v>1.1349999999999998</v>
      </c>
      <c r="Y136" s="91">
        <f>IROQ!M149</f>
        <v>0.05</v>
      </c>
      <c r="Z136" s="91">
        <f>IROQ!O149</f>
        <v>0</v>
      </c>
      <c r="AA136" s="91">
        <f>IROQ!P149</f>
        <v>0</v>
      </c>
      <c r="AB136" s="154">
        <f t="shared" si="6"/>
        <v>0.04</v>
      </c>
      <c r="AC136" s="154">
        <f t="shared" si="7"/>
        <v>0.28999999999999998</v>
      </c>
      <c r="AD136" s="153">
        <f t="shared" si="8"/>
        <v>-0.2</v>
      </c>
      <c r="AE136" s="153">
        <f t="shared" si="9"/>
        <v>0.28999999999999998</v>
      </c>
    </row>
    <row r="137" spans="1:31" x14ac:dyDescent="0.2">
      <c r="A137">
        <v>0.4265014007793046</v>
      </c>
      <c r="B137" t="str">
        <f t="shared" ref="B137:B200" si="10">(D137 &amp; E137 &amp; F137 &amp; G137 &amp; H137 &amp; I137 &amp; J137 &amp; K137 &amp; L137 &amp; M137 &amp; N137 &amp; O137 &amp; P137 &amp; Q137 &amp; R137 &amp; S137 &amp; T137 &amp; U137 &amp; V137 &amp; W137 &amp; X137 &amp; Y137 &amp; Z137 &amp; AA137 &amp; AB137 &amp; AC137 &amp; AD137 &amp; AE137)</f>
        <v>0.6550.050.6550.150.6550.050.6550.150.410.040.46-0.170.460.0750.46-0.0500000.6050.05000.040.075-0.050.075</v>
      </c>
      <c r="C137" s="46">
        <v>40969</v>
      </c>
      <c r="D137" s="86">
        <f>ALGO_TENN!E150</f>
        <v>0.65500000000000003</v>
      </c>
      <c r="E137" s="91">
        <f>ALGO_TENN!F150</f>
        <v>0.05</v>
      </c>
      <c r="F137" s="91">
        <f>ALGO_TENN!H150</f>
        <v>0.65500000000000003</v>
      </c>
      <c r="G137" s="91">
        <f>ALGO_TENN!I150</f>
        <v>0.15000000000000002</v>
      </c>
      <c r="H137" s="91">
        <f>ALGO_TENN!K150</f>
        <v>0.65500000000000003</v>
      </c>
      <c r="I137" s="91">
        <f>ALGO_TENN!L150</f>
        <v>0.05</v>
      </c>
      <c r="J137" s="91">
        <f>ALGO_TENN!N150</f>
        <v>0.65500000000000003</v>
      </c>
      <c r="K137" s="91">
        <f>ALGO_TENN!O150</f>
        <v>0.15000000000000002</v>
      </c>
      <c r="L137" s="91">
        <f>TETCO_TRANSCO!E150</f>
        <v>0.41000000000000003</v>
      </c>
      <c r="M137" s="91">
        <f>TETCO_TRANSCO!F150</f>
        <v>0.04</v>
      </c>
      <c r="N137" s="91">
        <f>TETCO_TRANSCO!H150</f>
        <v>0.45999999999999996</v>
      </c>
      <c r="O137" s="91">
        <f>TETCO_TRANSCO!I150</f>
        <v>-0.16999999999999998</v>
      </c>
      <c r="P137" s="91">
        <f>TETCO_TRANSCO!K150</f>
        <v>0.45999999999999996</v>
      </c>
      <c r="Q137" s="91">
        <f>TETCO_TRANSCO!L150</f>
        <v>7.4999999999999997E-2</v>
      </c>
      <c r="R137" s="91">
        <f>TETCO_TRANSCO!N150</f>
        <v>0.45999999999999996</v>
      </c>
      <c r="S137" s="91">
        <f>TETCO_TRANSCO!O150</f>
        <v>-0.05</v>
      </c>
      <c r="T137" s="91">
        <f>IROQ!E150</f>
        <v>0</v>
      </c>
      <c r="U137" s="91">
        <f>IROQ!F150</f>
        <v>0</v>
      </c>
      <c r="V137" s="91">
        <f>IROQ!H150</f>
        <v>0</v>
      </c>
      <c r="W137" s="91">
        <f>IROQ!I150</f>
        <v>0</v>
      </c>
      <c r="X137" s="91">
        <f>IROQ!L150</f>
        <v>0.60499999999999998</v>
      </c>
      <c r="Y137" s="91">
        <f>IROQ!M150</f>
        <v>0.05</v>
      </c>
      <c r="Z137" s="91">
        <f>IROQ!O150</f>
        <v>0</v>
      </c>
      <c r="AA137" s="91">
        <f>IROQ!P150</f>
        <v>0</v>
      </c>
      <c r="AB137" s="154">
        <f t="shared" si="6"/>
        <v>0.04</v>
      </c>
      <c r="AC137" s="154">
        <f t="shared" si="7"/>
        <v>7.4999999999999997E-2</v>
      </c>
      <c r="AD137" s="153">
        <f t="shared" si="8"/>
        <v>-0.05</v>
      </c>
      <c r="AE137" s="153">
        <f t="shared" si="9"/>
        <v>7.4999999999999997E-2</v>
      </c>
    </row>
    <row r="138" spans="1:31" x14ac:dyDescent="0.2">
      <c r="A138">
        <v>0.42386632478797076</v>
      </c>
      <c r="B138" t="str">
        <f t="shared" si="10"/>
        <v>0.4350.020.4350.050.4350.020.4350.050.30750.00250.305-0.0850.3050.0250.305-0.04500000.4350.02000.00250.025-0.0450.025</v>
      </c>
      <c r="C138" s="46">
        <v>41000</v>
      </c>
      <c r="D138" s="83">
        <f>ALGO_TENN!E151</f>
        <v>0.435</v>
      </c>
      <c r="E138" s="91">
        <f>ALGO_TENN!F151</f>
        <v>0.02</v>
      </c>
      <c r="F138" s="91">
        <f>ALGO_TENN!H151</f>
        <v>0.435</v>
      </c>
      <c r="G138" s="91">
        <f>ALGO_TENN!I151</f>
        <v>0.05</v>
      </c>
      <c r="H138" s="91">
        <f>ALGO_TENN!K151</f>
        <v>0.435</v>
      </c>
      <c r="I138" s="91">
        <f>ALGO_TENN!L151</f>
        <v>0.02</v>
      </c>
      <c r="J138" s="91">
        <f>ALGO_TENN!N151</f>
        <v>0.435</v>
      </c>
      <c r="K138" s="91">
        <f>ALGO_TENN!O151</f>
        <v>0.05</v>
      </c>
      <c r="L138" s="91">
        <f>TETCO_TRANSCO!E151</f>
        <v>0.3075</v>
      </c>
      <c r="M138" s="91">
        <f>TETCO_TRANSCO!F151</f>
        <v>2.5000000000000001E-3</v>
      </c>
      <c r="N138" s="91">
        <f>TETCO_TRANSCO!H151</f>
        <v>0.30500000000000005</v>
      </c>
      <c r="O138" s="91">
        <f>TETCO_TRANSCO!I151</f>
        <v>-8.4999999999999992E-2</v>
      </c>
      <c r="P138" s="91">
        <f>TETCO_TRANSCO!K151</f>
        <v>0.30500000000000005</v>
      </c>
      <c r="Q138" s="91">
        <f>TETCO_TRANSCO!L151</f>
        <v>2.5000000000000001E-2</v>
      </c>
      <c r="R138" s="91">
        <f>TETCO_TRANSCO!N151</f>
        <v>0.30500000000000005</v>
      </c>
      <c r="S138" s="91">
        <f>TETCO_TRANSCO!O151</f>
        <v>-4.4999999999999998E-2</v>
      </c>
      <c r="T138" s="91">
        <f>IROQ!E151</f>
        <v>0</v>
      </c>
      <c r="U138" s="91">
        <f>IROQ!F151</f>
        <v>0</v>
      </c>
      <c r="V138" s="91">
        <f>IROQ!H151</f>
        <v>0</v>
      </c>
      <c r="W138" s="91">
        <f>IROQ!I151</f>
        <v>0</v>
      </c>
      <c r="X138" s="91">
        <f>IROQ!L151</f>
        <v>0.435</v>
      </c>
      <c r="Y138" s="91">
        <f>IROQ!M151</f>
        <v>0.02</v>
      </c>
      <c r="Z138" s="91">
        <f>IROQ!O151</f>
        <v>0</v>
      </c>
      <c r="AA138" s="91">
        <f>IROQ!P151</f>
        <v>0</v>
      </c>
      <c r="AB138" s="154">
        <f t="shared" si="6"/>
        <v>2.5000000000000001E-3</v>
      </c>
      <c r="AC138" s="154">
        <f t="shared" si="7"/>
        <v>2.5000000000000001E-2</v>
      </c>
      <c r="AD138" s="153">
        <f t="shared" si="8"/>
        <v>-4.4999999999999998E-2</v>
      </c>
      <c r="AE138" s="153">
        <f t="shared" si="9"/>
        <v>2.5000000000000001E-2</v>
      </c>
    </row>
    <row r="139" spans="1:31" x14ac:dyDescent="0.2">
      <c r="A139">
        <v>0.42133152397439516</v>
      </c>
      <c r="B139" t="str">
        <f t="shared" si="10"/>
        <v>0.3850.020.3850.050.3850.020.3850.050.28750.00250.28-0.0650.280.0250.28-0.03500000.3850.02000.00250.025-0.0350.025</v>
      </c>
      <c r="C139" s="46">
        <v>41030</v>
      </c>
      <c r="D139" s="86">
        <f>ALGO_TENN!E152</f>
        <v>0.38500000000000001</v>
      </c>
      <c r="E139" s="91">
        <f>ALGO_TENN!F152</f>
        <v>0.02</v>
      </c>
      <c r="F139" s="91">
        <f>ALGO_TENN!H152</f>
        <v>0.38500000000000001</v>
      </c>
      <c r="G139" s="91">
        <f>ALGO_TENN!I152</f>
        <v>0.05</v>
      </c>
      <c r="H139" s="91">
        <f>ALGO_TENN!K152</f>
        <v>0.38500000000000001</v>
      </c>
      <c r="I139" s="91">
        <f>ALGO_TENN!L152</f>
        <v>0.02</v>
      </c>
      <c r="J139" s="91">
        <f>ALGO_TENN!N152</f>
        <v>0.38500000000000001</v>
      </c>
      <c r="K139" s="91">
        <f>ALGO_TENN!O152</f>
        <v>0.05</v>
      </c>
      <c r="L139" s="91">
        <f>TETCO_TRANSCO!E152</f>
        <v>0.28749999999999998</v>
      </c>
      <c r="M139" s="91">
        <f>TETCO_TRANSCO!F152</f>
        <v>2.5000000000000001E-3</v>
      </c>
      <c r="N139" s="91">
        <f>TETCO_TRANSCO!H152</f>
        <v>0.28000000000000003</v>
      </c>
      <c r="O139" s="91">
        <f>TETCO_TRANSCO!I152</f>
        <v>-6.5000000000000002E-2</v>
      </c>
      <c r="P139" s="91">
        <f>TETCO_TRANSCO!K152</f>
        <v>0.28000000000000003</v>
      </c>
      <c r="Q139" s="91">
        <f>TETCO_TRANSCO!L152</f>
        <v>2.5000000000000001E-2</v>
      </c>
      <c r="R139" s="91">
        <f>TETCO_TRANSCO!N152</f>
        <v>0.28000000000000003</v>
      </c>
      <c r="S139" s="91">
        <f>TETCO_TRANSCO!O152</f>
        <v>-3.5000000000000003E-2</v>
      </c>
      <c r="T139" s="91">
        <f>IROQ!E152</f>
        <v>0</v>
      </c>
      <c r="U139" s="91">
        <f>IROQ!F152</f>
        <v>0</v>
      </c>
      <c r="V139" s="91">
        <f>IROQ!H152</f>
        <v>0</v>
      </c>
      <c r="W139" s="91">
        <f>IROQ!I152</f>
        <v>0</v>
      </c>
      <c r="X139" s="91">
        <f>IROQ!L152</f>
        <v>0.38500000000000001</v>
      </c>
      <c r="Y139" s="91">
        <f>IROQ!M152</f>
        <v>0.02</v>
      </c>
      <c r="Z139" s="91">
        <f>IROQ!O152</f>
        <v>0</v>
      </c>
      <c r="AA139" s="91">
        <f>IROQ!P152</f>
        <v>0</v>
      </c>
      <c r="AB139" s="154">
        <f t="shared" ref="AB139:AB202" si="11">M139</f>
        <v>2.5000000000000001E-3</v>
      </c>
      <c r="AC139" s="154">
        <f t="shared" ref="AC139:AC202" si="12">Q139</f>
        <v>2.5000000000000001E-2</v>
      </c>
      <c r="AD139" s="153">
        <f t="shared" ref="AD139:AD202" si="13">S139</f>
        <v>-3.5000000000000003E-2</v>
      </c>
      <c r="AE139" s="153">
        <f t="shared" ref="AE139:AE202" si="14">Q139</f>
        <v>2.5000000000000001E-2</v>
      </c>
    </row>
    <row r="140" spans="1:31" x14ac:dyDescent="0.2">
      <c r="A140">
        <v>0.4187279180563564</v>
      </c>
      <c r="B140" t="str">
        <f t="shared" si="10"/>
        <v>0.3850.020.3850.060.3850.020.3850.060.2975-0.00250.265-0.0550.2650.0250.265-0.03500000.3850.0200-0.00250.025-0.0350.025</v>
      </c>
      <c r="C140" s="46">
        <v>41061</v>
      </c>
      <c r="D140" s="86">
        <f>ALGO_TENN!E153</f>
        <v>0.38500000000000001</v>
      </c>
      <c r="E140" s="91">
        <f>ALGO_TENN!F153</f>
        <v>0.02</v>
      </c>
      <c r="F140" s="91">
        <f>ALGO_TENN!H153</f>
        <v>0.38500000000000001</v>
      </c>
      <c r="G140" s="91">
        <f>ALGO_TENN!I153</f>
        <v>0.06</v>
      </c>
      <c r="H140" s="91">
        <f>ALGO_TENN!K153</f>
        <v>0.38500000000000001</v>
      </c>
      <c r="I140" s="91">
        <f>ALGO_TENN!L153</f>
        <v>0.02</v>
      </c>
      <c r="J140" s="91">
        <f>ALGO_TENN!N153</f>
        <v>0.38500000000000001</v>
      </c>
      <c r="K140" s="91">
        <f>ALGO_TENN!O153</f>
        <v>0.06</v>
      </c>
      <c r="L140" s="91">
        <f>TETCO_TRANSCO!E153</f>
        <v>0.29749999999999999</v>
      </c>
      <c r="M140" s="91">
        <f>TETCO_TRANSCO!F153</f>
        <v>-2.5000000000000001E-3</v>
      </c>
      <c r="N140" s="91">
        <f>TETCO_TRANSCO!H153</f>
        <v>0.26500000000000001</v>
      </c>
      <c r="O140" s="91">
        <f>TETCO_TRANSCO!I153</f>
        <v>-5.5000000000000007E-2</v>
      </c>
      <c r="P140" s="91">
        <f>TETCO_TRANSCO!K153</f>
        <v>0.26500000000000001</v>
      </c>
      <c r="Q140" s="91">
        <f>TETCO_TRANSCO!L153</f>
        <v>2.5000000000000001E-2</v>
      </c>
      <c r="R140" s="91">
        <f>TETCO_TRANSCO!N153</f>
        <v>0.26500000000000001</v>
      </c>
      <c r="S140" s="91">
        <f>TETCO_TRANSCO!O153</f>
        <v>-3.5000000000000003E-2</v>
      </c>
      <c r="T140" s="91">
        <f>IROQ!E153</f>
        <v>0</v>
      </c>
      <c r="U140" s="91">
        <f>IROQ!F153</f>
        <v>0</v>
      </c>
      <c r="V140" s="91">
        <f>IROQ!H153</f>
        <v>0</v>
      </c>
      <c r="W140" s="91">
        <f>IROQ!I153</f>
        <v>0</v>
      </c>
      <c r="X140" s="91">
        <f>IROQ!L153</f>
        <v>0.38500000000000001</v>
      </c>
      <c r="Y140" s="91">
        <f>IROQ!M153</f>
        <v>0.02</v>
      </c>
      <c r="Z140" s="91">
        <f>IROQ!O153</f>
        <v>0</v>
      </c>
      <c r="AA140" s="91">
        <f>IROQ!P153</f>
        <v>0</v>
      </c>
      <c r="AB140" s="154">
        <f t="shared" si="11"/>
        <v>-2.5000000000000001E-3</v>
      </c>
      <c r="AC140" s="154">
        <f t="shared" si="12"/>
        <v>2.5000000000000001E-2</v>
      </c>
      <c r="AD140" s="153">
        <f t="shared" si="13"/>
        <v>-3.5000000000000003E-2</v>
      </c>
      <c r="AE140" s="153">
        <f t="shared" si="14"/>
        <v>2.5000000000000001E-2</v>
      </c>
    </row>
    <row r="141" spans="1:31" x14ac:dyDescent="0.2">
      <c r="A141">
        <v>0.41622339256965507</v>
      </c>
      <c r="B141" t="str">
        <f t="shared" si="10"/>
        <v>0.39750.020.39750.070.39750.020.39750.070.3125-0.00250.335-0.020.3350.0250.335-0.0200000.39750.0200-0.00250.025-0.020.025</v>
      </c>
      <c r="C141" s="46">
        <v>41091</v>
      </c>
      <c r="D141" s="86">
        <f>ALGO_TENN!E154</f>
        <v>0.39750000000000002</v>
      </c>
      <c r="E141" s="91">
        <f>ALGO_TENN!F154</f>
        <v>0.02</v>
      </c>
      <c r="F141" s="91">
        <f>ALGO_TENN!H154</f>
        <v>0.39750000000000002</v>
      </c>
      <c r="G141" s="91">
        <f>ALGO_TENN!I154</f>
        <v>7.0000000000000007E-2</v>
      </c>
      <c r="H141" s="91">
        <f>ALGO_TENN!K154</f>
        <v>0.39750000000000002</v>
      </c>
      <c r="I141" s="91">
        <f>ALGO_TENN!L154</f>
        <v>0.02</v>
      </c>
      <c r="J141" s="91">
        <f>ALGO_TENN!N154</f>
        <v>0.39750000000000002</v>
      </c>
      <c r="K141" s="91">
        <f>ALGO_TENN!O154</f>
        <v>7.0000000000000007E-2</v>
      </c>
      <c r="L141" s="91">
        <f>TETCO_TRANSCO!E154</f>
        <v>0.3125</v>
      </c>
      <c r="M141" s="91">
        <f>TETCO_TRANSCO!F154</f>
        <v>-2.5000000000000001E-3</v>
      </c>
      <c r="N141" s="91">
        <f>TETCO_TRANSCO!H154</f>
        <v>0.33500000000000002</v>
      </c>
      <c r="O141" s="91">
        <f>TETCO_TRANSCO!I154</f>
        <v>-0.02</v>
      </c>
      <c r="P141" s="91">
        <f>TETCO_TRANSCO!K154</f>
        <v>0.33500000000000002</v>
      </c>
      <c r="Q141" s="91">
        <f>TETCO_TRANSCO!L154</f>
        <v>2.5000000000000001E-2</v>
      </c>
      <c r="R141" s="91">
        <f>TETCO_TRANSCO!N154</f>
        <v>0.33500000000000002</v>
      </c>
      <c r="S141" s="91">
        <f>TETCO_TRANSCO!O154</f>
        <v>-0.02</v>
      </c>
      <c r="T141" s="91">
        <f>IROQ!E154</f>
        <v>0</v>
      </c>
      <c r="U141" s="91">
        <f>IROQ!F154</f>
        <v>0</v>
      </c>
      <c r="V141" s="91">
        <f>IROQ!H154</f>
        <v>0</v>
      </c>
      <c r="W141" s="91">
        <f>IROQ!I154</f>
        <v>0</v>
      </c>
      <c r="X141" s="91">
        <f>IROQ!L154</f>
        <v>0.39750000000000002</v>
      </c>
      <c r="Y141" s="91">
        <f>IROQ!M154</f>
        <v>0.02</v>
      </c>
      <c r="Z141" s="91">
        <f>IROQ!O154</f>
        <v>0</v>
      </c>
      <c r="AA141" s="91">
        <f>IROQ!P154</f>
        <v>0</v>
      </c>
      <c r="AB141" s="154">
        <f t="shared" si="11"/>
        <v>-2.5000000000000001E-3</v>
      </c>
      <c r="AC141" s="154">
        <f t="shared" si="12"/>
        <v>2.5000000000000001E-2</v>
      </c>
      <c r="AD141" s="153">
        <f t="shared" si="13"/>
        <v>-0.02</v>
      </c>
      <c r="AE141" s="153">
        <f t="shared" si="14"/>
        <v>2.5000000000000001E-2</v>
      </c>
    </row>
    <row r="142" spans="1:31" x14ac:dyDescent="0.2">
      <c r="A142">
        <v>0.41365088666952021</v>
      </c>
      <c r="B142" t="str">
        <f t="shared" si="10"/>
        <v>0.40.020.40.070.40.020.40.070.3125-0.00250.335-0.020.3350.0150.335-0.0200000.40.0200-0.00250.015-0.020.015</v>
      </c>
      <c r="C142" s="46">
        <v>41122</v>
      </c>
      <c r="D142" s="86">
        <f>ALGO_TENN!E155</f>
        <v>0.4</v>
      </c>
      <c r="E142" s="91">
        <f>ALGO_TENN!F155</f>
        <v>0.02</v>
      </c>
      <c r="F142" s="91">
        <f>ALGO_TENN!H155</f>
        <v>0.4</v>
      </c>
      <c r="G142" s="91">
        <f>ALGO_TENN!I155</f>
        <v>7.0000000000000007E-2</v>
      </c>
      <c r="H142" s="91">
        <f>ALGO_TENN!K155</f>
        <v>0.4</v>
      </c>
      <c r="I142" s="91">
        <f>ALGO_TENN!L155</f>
        <v>0.02</v>
      </c>
      <c r="J142" s="91">
        <f>ALGO_TENN!N155</f>
        <v>0.4</v>
      </c>
      <c r="K142" s="91">
        <f>ALGO_TENN!O155</f>
        <v>7.0000000000000007E-2</v>
      </c>
      <c r="L142" s="91">
        <f>TETCO_TRANSCO!E155</f>
        <v>0.3125</v>
      </c>
      <c r="M142" s="91">
        <f>TETCO_TRANSCO!F155</f>
        <v>-2.5000000000000001E-3</v>
      </c>
      <c r="N142" s="91">
        <f>TETCO_TRANSCO!H155</f>
        <v>0.33500000000000002</v>
      </c>
      <c r="O142" s="91">
        <f>TETCO_TRANSCO!I155</f>
        <v>-0.02</v>
      </c>
      <c r="P142" s="91">
        <f>TETCO_TRANSCO!K155</f>
        <v>0.33500000000000002</v>
      </c>
      <c r="Q142" s="91">
        <f>TETCO_TRANSCO!L155</f>
        <v>1.4999999999999999E-2</v>
      </c>
      <c r="R142" s="91">
        <f>TETCO_TRANSCO!N155</f>
        <v>0.33500000000000002</v>
      </c>
      <c r="S142" s="91">
        <f>TETCO_TRANSCO!O155</f>
        <v>-0.02</v>
      </c>
      <c r="T142" s="91">
        <f>IROQ!E155</f>
        <v>0</v>
      </c>
      <c r="U142" s="91">
        <f>IROQ!F155</f>
        <v>0</v>
      </c>
      <c r="V142" s="91">
        <f>IROQ!H155</f>
        <v>0</v>
      </c>
      <c r="W142" s="91">
        <f>IROQ!I155</f>
        <v>0</v>
      </c>
      <c r="X142" s="91">
        <f>IROQ!L155</f>
        <v>0.4</v>
      </c>
      <c r="Y142" s="91">
        <f>IROQ!M155</f>
        <v>0.02</v>
      </c>
      <c r="Z142" s="91">
        <f>IROQ!O155</f>
        <v>0</v>
      </c>
      <c r="AA142" s="91">
        <f>IROQ!P155</f>
        <v>0</v>
      </c>
      <c r="AB142" s="154">
        <f t="shared" si="11"/>
        <v>-2.5000000000000001E-3</v>
      </c>
      <c r="AC142" s="154">
        <f t="shared" si="12"/>
        <v>1.4999999999999999E-2</v>
      </c>
      <c r="AD142" s="153">
        <f t="shared" si="13"/>
        <v>-0.02</v>
      </c>
      <c r="AE142" s="153">
        <f t="shared" si="14"/>
        <v>1.4999999999999999E-2</v>
      </c>
    </row>
    <row r="143" spans="1:31" x14ac:dyDescent="0.2">
      <c r="A143">
        <v>0.41109404525371951</v>
      </c>
      <c r="B143" t="str">
        <f t="shared" si="10"/>
        <v>0.39750.020.39750.050.39750.020.39750.050.2875-0.00250.245-0.040.2450.0150.245-0.0200000.39750.0200-0.00250.015-0.020.015</v>
      </c>
      <c r="C143" s="46">
        <v>41153</v>
      </c>
      <c r="D143" s="86">
        <f>ALGO_TENN!E156</f>
        <v>0.39750000000000002</v>
      </c>
      <c r="E143" s="91">
        <f>ALGO_TENN!F156</f>
        <v>0.02</v>
      </c>
      <c r="F143" s="91">
        <f>ALGO_TENN!H156</f>
        <v>0.39750000000000002</v>
      </c>
      <c r="G143" s="91">
        <f>ALGO_TENN!I156</f>
        <v>0.05</v>
      </c>
      <c r="H143" s="91">
        <f>ALGO_TENN!K156</f>
        <v>0.39750000000000002</v>
      </c>
      <c r="I143" s="91">
        <f>ALGO_TENN!L156</f>
        <v>0.02</v>
      </c>
      <c r="J143" s="91">
        <f>ALGO_TENN!N156</f>
        <v>0.39750000000000002</v>
      </c>
      <c r="K143" s="91">
        <f>ALGO_TENN!O156</f>
        <v>0.05</v>
      </c>
      <c r="L143" s="91">
        <f>TETCO_TRANSCO!E156</f>
        <v>0.28749999999999998</v>
      </c>
      <c r="M143" s="91">
        <f>TETCO_TRANSCO!F156</f>
        <v>-2.5000000000000001E-3</v>
      </c>
      <c r="N143" s="91">
        <f>TETCO_TRANSCO!H156</f>
        <v>0.245</v>
      </c>
      <c r="O143" s="91">
        <f>TETCO_TRANSCO!I156</f>
        <v>-0.04</v>
      </c>
      <c r="P143" s="91">
        <f>TETCO_TRANSCO!K156</f>
        <v>0.245</v>
      </c>
      <c r="Q143" s="91">
        <f>TETCO_TRANSCO!L156</f>
        <v>1.4999999999999999E-2</v>
      </c>
      <c r="R143" s="91">
        <f>TETCO_TRANSCO!N156</f>
        <v>0.245</v>
      </c>
      <c r="S143" s="91">
        <f>TETCO_TRANSCO!O156</f>
        <v>-0.02</v>
      </c>
      <c r="T143" s="91">
        <f>IROQ!E156</f>
        <v>0</v>
      </c>
      <c r="U143" s="91">
        <f>IROQ!F156</f>
        <v>0</v>
      </c>
      <c r="V143" s="91">
        <f>IROQ!H156</f>
        <v>0</v>
      </c>
      <c r="W143" s="91">
        <f>IROQ!I156</f>
        <v>0</v>
      </c>
      <c r="X143" s="91">
        <f>IROQ!L156</f>
        <v>0.39750000000000002</v>
      </c>
      <c r="Y143" s="91">
        <f>IROQ!M156</f>
        <v>0.02</v>
      </c>
      <c r="Z143" s="91">
        <f>IROQ!O156</f>
        <v>0</v>
      </c>
      <c r="AA143" s="91">
        <f>IROQ!P156</f>
        <v>0</v>
      </c>
      <c r="AB143" s="154">
        <f t="shared" si="11"/>
        <v>-2.5000000000000001E-3</v>
      </c>
      <c r="AC143" s="154">
        <f t="shared" si="12"/>
        <v>1.4999999999999999E-2</v>
      </c>
      <c r="AD143" s="153">
        <f t="shared" si="13"/>
        <v>-0.02</v>
      </c>
      <c r="AE143" s="153">
        <f t="shared" si="14"/>
        <v>1.4999999999999999E-2</v>
      </c>
    </row>
    <row r="144" spans="1:31" x14ac:dyDescent="0.2">
      <c r="A144">
        <v>0.40863450881267982</v>
      </c>
      <c r="B144" t="str">
        <f t="shared" si="10"/>
        <v>0.40.020.40.050.40.020.40.050.3475-0.0050.265-0.0850.2650.010.265-0.05500000.40.0200-0.0050.01-0.0550.01</v>
      </c>
      <c r="C144" s="46">
        <v>41183</v>
      </c>
      <c r="D144" s="86">
        <f>ALGO_TENN!E157</f>
        <v>0.4</v>
      </c>
      <c r="E144" s="91">
        <f>ALGO_TENN!F157</f>
        <v>0.02</v>
      </c>
      <c r="F144" s="91">
        <f>ALGO_TENN!H157</f>
        <v>0.4</v>
      </c>
      <c r="G144" s="91">
        <f>ALGO_TENN!I157</f>
        <v>0.05</v>
      </c>
      <c r="H144" s="91">
        <f>ALGO_TENN!K157</f>
        <v>0.4</v>
      </c>
      <c r="I144" s="91">
        <f>ALGO_TENN!L157</f>
        <v>0.02</v>
      </c>
      <c r="J144" s="91">
        <f>ALGO_TENN!N157</f>
        <v>0.4</v>
      </c>
      <c r="K144" s="91">
        <f>ALGO_TENN!O157</f>
        <v>0.05</v>
      </c>
      <c r="L144" s="91">
        <f>TETCO_TRANSCO!E157</f>
        <v>0.34750000000000003</v>
      </c>
      <c r="M144" s="91">
        <f>TETCO_TRANSCO!F157</f>
        <v>-5.0000000000000001E-3</v>
      </c>
      <c r="N144" s="91">
        <f>TETCO_TRANSCO!H157</f>
        <v>0.26500000000000001</v>
      </c>
      <c r="O144" s="91">
        <f>TETCO_TRANSCO!I157</f>
        <v>-8.4999999999999992E-2</v>
      </c>
      <c r="P144" s="91">
        <f>TETCO_TRANSCO!K157</f>
        <v>0.26500000000000001</v>
      </c>
      <c r="Q144" s="91">
        <f>TETCO_TRANSCO!L157</f>
        <v>9.9999999999999985E-3</v>
      </c>
      <c r="R144" s="91">
        <f>TETCO_TRANSCO!N157</f>
        <v>0.26500000000000001</v>
      </c>
      <c r="S144" s="91">
        <f>TETCO_TRANSCO!O157</f>
        <v>-5.5E-2</v>
      </c>
      <c r="T144" s="91">
        <f>IROQ!E157</f>
        <v>0</v>
      </c>
      <c r="U144" s="91">
        <f>IROQ!F157</f>
        <v>0</v>
      </c>
      <c r="V144" s="91">
        <f>IROQ!H157</f>
        <v>0</v>
      </c>
      <c r="W144" s="91">
        <f>IROQ!I157</f>
        <v>0</v>
      </c>
      <c r="X144" s="91">
        <f>IROQ!L157</f>
        <v>0.4</v>
      </c>
      <c r="Y144" s="91">
        <f>IROQ!M157</f>
        <v>0.02</v>
      </c>
      <c r="Z144" s="91">
        <f>IROQ!O157</f>
        <v>0</v>
      </c>
      <c r="AA144" s="91">
        <f>IROQ!P157</f>
        <v>0</v>
      </c>
      <c r="AB144" s="154">
        <f t="shared" si="11"/>
        <v>-5.0000000000000001E-3</v>
      </c>
      <c r="AC144" s="154">
        <f t="shared" si="12"/>
        <v>9.9999999999999985E-3</v>
      </c>
      <c r="AD144" s="153">
        <f t="shared" si="13"/>
        <v>-5.5E-2</v>
      </c>
      <c r="AE144" s="153">
        <f t="shared" si="14"/>
        <v>9.9999999999999985E-3</v>
      </c>
    </row>
    <row r="145" spans="1:31" x14ac:dyDescent="0.2">
      <c r="A145">
        <v>0.40610821738045205</v>
      </c>
      <c r="B145" t="str">
        <f t="shared" si="10"/>
        <v>0.5550.050.5550.140.5550.050.5550.140.340.040.44-0.170.440.060.44-0.0500000.5050.1000.040.06-0.050.06</v>
      </c>
      <c r="C145" s="46">
        <v>41214</v>
      </c>
      <c r="D145" s="83">
        <f>ALGO_TENN!E158</f>
        <v>0.55500000000000005</v>
      </c>
      <c r="E145" s="91">
        <f>ALGO_TENN!F158</f>
        <v>0.05</v>
      </c>
      <c r="F145" s="91">
        <f>ALGO_TENN!H158</f>
        <v>0.55500000000000005</v>
      </c>
      <c r="G145" s="91">
        <f>ALGO_TENN!I158</f>
        <v>0.14000000000000001</v>
      </c>
      <c r="H145" s="91">
        <f>ALGO_TENN!K158</f>
        <v>0.55500000000000005</v>
      </c>
      <c r="I145" s="91">
        <f>ALGO_TENN!L158</f>
        <v>0.05</v>
      </c>
      <c r="J145" s="91">
        <f>ALGO_TENN!N158</f>
        <v>0.55500000000000005</v>
      </c>
      <c r="K145" s="91">
        <f>ALGO_TENN!O158</f>
        <v>0.14000000000000001</v>
      </c>
      <c r="L145" s="91">
        <f>TETCO_TRANSCO!E158</f>
        <v>0.34</v>
      </c>
      <c r="M145" s="91">
        <f>TETCO_TRANSCO!F158</f>
        <v>0.04</v>
      </c>
      <c r="N145" s="91">
        <f>TETCO_TRANSCO!H158</f>
        <v>0.44000000000000006</v>
      </c>
      <c r="O145" s="91">
        <f>TETCO_TRANSCO!I158</f>
        <v>-0.16999999999999998</v>
      </c>
      <c r="P145" s="91">
        <f>TETCO_TRANSCO!K158</f>
        <v>0.44000000000000006</v>
      </c>
      <c r="Q145" s="91">
        <f>TETCO_TRANSCO!L158</f>
        <v>0.06</v>
      </c>
      <c r="R145" s="91">
        <f>TETCO_TRANSCO!N158</f>
        <v>0.44000000000000006</v>
      </c>
      <c r="S145" s="91">
        <f>TETCO_TRANSCO!O158</f>
        <v>-0.05</v>
      </c>
      <c r="T145" s="91">
        <f>IROQ!E158</f>
        <v>0</v>
      </c>
      <c r="U145" s="91">
        <f>IROQ!F158</f>
        <v>0</v>
      </c>
      <c r="V145" s="91">
        <f>IROQ!H158</f>
        <v>0</v>
      </c>
      <c r="W145" s="91">
        <f>IROQ!I158</f>
        <v>0</v>
      </c>
      <c r="X145" s="91">
        <f>IROQ!L158</f>
        <v>0.505</v>
      </c>
      <c r="Y145" s="91">
        <f>IROQ!M158</f>
        <v>0.1</v>
      </c>
      <c r="Z145" s="91">
        <f>IROQ!O158</f>
        <v>0</v>
      </c>
      <c r="AA145" s="91">
        <f>IROQ!P158</f>
        <v>0</v>
      </c>
      <c r="AB145" s="154">
        <f t="shared" si="11"/>
        <v>0.04</v>
      </c>
      <c r="AC145" s="154">
        <f t="shared" si="12"/>
        <v>0.06</v>
      </c>
      <c r="AD145" s="153">
        <f t="shared" si="13"/>
        <v>-0.05</v>
      </c>
      <c r="AE145" s="153">
        <f t="shared" si="14"/>
        <v>0.06</v>
      </c>
    </row>
    <row r="146" spans="1:31" x14ac:dyDescent="0.2">
      <c r="A146">
        <v>0.40367807102310749</v>
      </c>
      <c r="B146" t="str">
        <f t="shared" si="10"/>
        <v>0.6050.050.6050.290.6050.050.6050.290.6550.040.98-0.130.980.110.98-0.0500000.5350.3000.040.11-0.050.11</v>
      </c>
      <c r="C146" s="46">
        <v>41244</v>
      </c>
      <c r="D146" s="86">
        <f>ALGO_TENN!E159</f>
        <v>0.60500000000000009</v>
      </c>
      <c r="E146" s="91">
        <f>ALGO_TENN!F159</f>
        <v>0.05</v>
      </c>
      <c r="F146" s="91">
        <f>ALGO_TENN!H159</f>
        <v>0.60500000000000009</v>
      </c>
      <c r="G146" s="91">
        <f>ALGO_TENN!I159</f>
        <v>0.28999999999999998</v>
      </c>
      <c r="H146" s="91">
        <f>ALGO_TENN!K159</f>
        <v>0.60500000000000009</v>
      </c>
      <c r="I146" s="91">
        <f>ALGO_TENN!L159</f>
        <v>0.05</v>
      </c>
      <c r="J146" s="91">
        <f>ALGO_TENN!N159</f>
        <v>0.60500000000000009</v>
      </c>
      <c r="K146" s="91">
        <f>ALGO_TENN!O159</f>
        <v>0.28999999999999998</v>
      </c>
      <c r="L146" s="91">
        <f>TETCO_TRANSCO!E159</f>
        <v>0.65500000000000003</v>
      </c>
      <c r="M146" s="91">
        <f>TETCO_TRANSCO!F159</f>
        <v>0.04</v>
      </c>
      <c r="N146" s="91">
        <f>TETCO_TRANSCO!H159</f>
        <v>0.98</v>
      </c>
      <c r="O146" s="91">
        <f>TETCO_TRANSCO!I159</f>
        <v>-0.13</v>
      </c>
      <c r="P146" s="91">
        <f>TETCO_TRANSCO!K159</f>
        <v>0.98</v>
      </c>
      <c r="Q146" s="91">
        <f>TETCO_TRANSCO!L159</f>
        <v>0.11</v>
      </c>
      <c r="R146" s="91">
        <f>TETCO_TRANSCO!N159</f>
        <v>0.98</v>
      </c>
      <c r="S146" s="91">
        <f>TETCO_TRANSCO!O159</f>
        <v>-0.05</v>
      </c>
      <c r="T146" s="91">
        <f>IROQ!E159</f>
        <v>0</v>
      </c>
      <c r="U146" s="91">
        <f>IROQ!F159</f>
        <v>0</v>
      </c>
      <c r="V146" s="91">
        <f>IROQ!H159</f>
        <v>0</v>
      </c>
      <c r="W146" s="91">
        <f>IROQ!I159</f>
        <v>0</v>
      </c>
      <c r="X146" s="91">
        <f>IROQ!L159</f>
        <v>0.53500000000000014</v>
      </c>
      <c r="Y146" s="91">
        <f>IROQ!M159</f>
        <v>0.3</v>
      </c>
      <c r="Z146" s="91">
        <f>IROQ!O159</f>
        <v>0</v>
      </c>
      <c r="AA146" s="91">
        <f>IROQ!P159</f>
        <v>0</v>
      </c>
      <c r="AB146" s="154">
        <f t="shared" si="11"/>
        <v>0.04</v>
      </c>
      <c r="AC146" s="154">
        <f t="shared" si="12"/>
        <v>0.11</v>
      </c>
      <c r="AD146" s="153">
        <f t="shared" si="13"/>
        <v>-0.05</v>
      </c>
      <c r="AE146" s="153">
        <f t="shared" si="14"/>
        <v>0.11</v>
      </c>
    </row>
    <row r="147" spans="1:31" x14ac:dyDescent="0.2">
      <c r="A147">
        <v>0.40118197016530482</v>
      </c>
      <c r="B147" t="str">
        <f t="shared" si="10"/>
        <v>0.6050.050.6050.320.6050.050.6050.320.8950.041.6-0.251.60.291.6-0.200000.5250.05000.040.29-0.20.29</v>
      </c>
      <c r="C147" s="46">
        <v>41275</v>
      </c>
      <c r="D147" s="86">
        <f>ALGO_TENN!E160</f>
        <v>0.60500000000000009</v>
      </c>
      <c r="E147" s="91">
        <f>ALGO_TENN!F160</f>
        <v>0.05</v>
      </c>
      <c r="F147" s="91">
        <f>ALGO_TENN!H160</f>
        <v>0.60500000000000009</v>
      </c>
      <c r="G147" s="91">
        <f>ALGO_TENN!I160</f>
        <v>0.32</v>
      </c>
      <c r="H147" s="91">
        <f>ALGO_TENN!K160</f>
        <v>0.60500000000000009</v>
      </c>
      <c r="I147" s="91">
        <f>ALGO_TENN!L160</f>
        <v>0.05</v>
      </c>
      <c r="J147" s="91">
        <f>ALGO_TENN!N160</f>
        <v>0.60500000000000009</v>
      </c>
      <c r="K147" s="91">
        <f>ALGO_TENN!O160</f>
        <v>0.32</v>
      </c>
      <c r="L147" s="91">
        <f>TETCO_TRANSCO!E160</f>
        <v>0.89500000000000002</v>
      </c>
      <c r="M147" s="91">
        <f>TETCO_TRANSCO!F160</f>
        <v>0.04</v>
      </c>
      <c r="N147" s="91">
        <f>TETCO_TRANSCO!H160</f>
        <v>1.6</v>
      </c>
      <c r="O147" s="91">
        <f>TETCO_TRANSCO!I160</f>
        <v>-0.25</v>
      </c>
      <c r="P147" s="91">
        <f>TETCO_TRANSCO!K160</f>
        <v>1.6</v>
      </c>
      <c r="Q147" s="91">
        <f>TETCO_TRANSCO!L160</f>
        <v>0.28999999999999998</v>
      </c>
      <c r="R147" s="91">
        <f>TETCO_TRANSCO!N160</f>
        <v>1.6</v>
      </c>
      <c r="S147" s="91">
        <f>TETCO_TRANSCO!O160</f>
        <v>-0.2</v>
      </c>
      <c r="T147" s="91">
        <f>IROQ!E160</f>
        <v>0</v>
      </c>
      <c r="U147" s="91">
        <f>IROQ!F160</f>
        <v>0</v>
      </c>
      <c r="V147" s="91">
        <f>IROQ!H160</f>
        <v>0</v>
      </c>
      <c r="W147" s="91">
        <f>IROQ!I160</f>
        <v>0</v>
      </c>
      <c r="X147" s="91">
        <f>IROQ!L160</f>
        <v>0.52500000000000013</v>
      </c>
      <c r="Y147" s="91">
        <f>IROQ!M160</f>
        <v>0.05</v>
      </c>
      <c r="Z147" s="91">
        <f>IROQ!O160</f>
        <v>0</v>
      </c>
      <c r="AA147" s="91">
        <f>IROQ!P160</f>
        <v>0</v>
      </c>
      <c r="AB147" s="154">
        <f t="shared" si="11"/>
        <v>0.04</v>
      </c>
      <c r="AC147" s="154">
        <f t="shared" si="12"/>
        <v>0.28999999999999998</v>
      </c>
      <c r="AD147" s="153">
        <f t="shared" si="13"/>
        <v>-0.2</v>
      </c>
      <c r="AE147" s="153">
        <f t="shared" si="14"/>
        <v>0.28999999999999998</v>
      </c>
    </row>
    <row r="148" spans="1:31" x14ac:dyDescent="0.2">
      <c r="A148">
        <v>0.39870107565676594</v>
      </c>
      <c r="B148" t="str">
        <f t="shared" si="10"/>
        <v>1.2150.051.2150.321.2150.051.2150.320.8750.041.6-0.281.60.291.6-0.200001.1350.05000.040.29-0.20.29</v>
      </c>
      <c r="C148" s="46">
        <v>41306</v>
      </c>
      <c r="D148" s="86">
        <f>ALGO_TENN!E161</f>
        <v>1.2149999999999999</v>
      </c>
      <c r="E148" s="91">
        <f>ALGO_TENN!F161</f>
        <v>0.05</v>
      </c>
      <c r="F148" s="91">
        <f>ALGO_TENN!H161</f>
        <v>1.2149999999999999</v>
      </c>
      <c r="G148" s="91">
        <f>ALGO_TENN!I161</f>
        <v>0.32</v>
      </c>
      <c r="H148" s="91">
        <f>ALGO_TENN!K161</f>
        <v>1.2149999999999999</v>
      </c>
      <c r="I148" s="91">
        <f>ALGO_TENN!L161</f>
        <v>0.05</v>
      </c>
      <c r="J148" s="91">
        <f>ALGO_TENN!N161</f>
        <v>1.2149999999999999</v>
      </c>
      <c r="K148" s="91">
        <f>ALGO_TENN!O161</f>
        <v>0.32</v>
      </c>
      <c r="L148" s="91">
        <f>TETCO_TRANSCO!E161</f>
        <v>0.875</v>
      </c>
      <c r="M148" s="91">
        <f>TETCO_TRANSCO!F161</f>
        <v>0.04</v>
      </c>
      <c r="N148" s="91">
        <f>TETCO_TRANSCO!H161</f>
        <v>1.6</v>
      </c>
      <c r="O148" s="91">
        <f>TETCO_TRANSCO!I161</f>
        <v>-0.28000000000000003</v>
      </c>
      <c r="P148" s="91">
        <f>TETCO_TRANSCO!K161</f>
        <v>1.6</v>
      </c>
      <c r="Q148" s="91">
        <f>TETCO_TRANSCO!L161</f>
        <v>0.28999999999999998</v>
      </c>
      <c r="R148" s="91">
        <f>TETCO_TRANSCO!N161</f>
        <v>1.6</v>
      </c>
      <c r="S148" s="91">
        <f>TETCO_TRANSCO!O161</f>
        <v>-0.2</v>
      </c>
      <c r="T148" s="91">
        <f>IROQ!E161</f>
        <v>0</v>
      </c>
      <c r="U148" s="91">
        <f>IROQ!F161</f>
        <v>0</v>
      </c>
      <c r="V148" s="91">
        <f>IROQ!H161</f>
        <v>0</v>
      </c>
      <c r="W148" s="91">
        <f>IROQ!I161</f>
        <v>0</v>
      </c>
      <c r="X148" s="91">
        <f>IROQ!L161</f>
        <v>1.1349999999999998</v>
      </c>
      <c r="Y148" s="91">
        <f>IROQ!M161</f>
        <v>0.05</v>
      </c>
      <c r="Z148" s="91">
        <f>IROQ!O161</f>
        <v>0</v>
      </c>
      <c r="AA148" s="91">
        <f>IROQ!P161</f>
        <v>0</v>
      </c>
      <c r="AB148" s="154">
        <f t="shared" si="11"/>
        <v>0.04</v>
      </c>
      <c r="AC148" s="154">
        <f t="shared" si="12"/>
        <v>0.28999999999999998</v>
      </c>
      <c r="AD148" s="153">
        <f t="shared" si="13"/>
        <v>-0.2</v>
      </c>
      <c r="AE148" s="153">
        <f t="shared" si="14"/>
        <v>0.28999999999999998</v>
      </c>
    </row>
    <row r="149" spans="1:31" x14ac:dyDescent="0.2">
      <c r="A149">
        <v>0.39647326201966704</v>
      </c>
      <c r="B149" t="str">
        <f t="shared" si="10"/>
        <v>0.6550.050.6550.150.6550.050.6550.150.410.040.46-0.170.460.0750.46-0.0500000.6050.05000.040.075-0.050.075</v>
      </c>
      <c r="C149" s="46">
        <v>41334</v>
      </c>
      <c r="D149" s="86">
        <f>ALGO_TENN!E162</f>
        <v>0.65500000000000003</v>
      </c>
      <c r="E149" s="91">
        <f>ALGO_TENN!F162</f>
        <v>0.05</v>
      </c>
      <c r="F149" s="91">
        <f>ALGO_TENN!H162</f>
        <v>0.65500000000000003</v>
      </c>
      <c r="G149" s="91">
        <f>ALGO_TENN!I162</f>
        <v>0.15000000000000002</v>
      </c>
      <c r="H149" s="91">
        <f>ALGO_TENN!K162</f>
        <v>0.65500000000000003</v>
      </c>
      <c r="I149" s="91">
        <f>ALGO_TENN!L162</f>
        <v>0.05</v>
      </c>
      <c r="J149" s="91">
        <f>ALGO_TENN!N162</f>
        <v>0.65500000000000003</v>
      </c>
      <c r="K149" s="91">
        <f>ALGO_TENN!O162</f>
        <v>0.15000000000000002</v>
      </c>
      <c r="L149" s="91">
        <f>TETCO_TRANSCO!E162</f>
        <v>0.41000000000000003</v>
      </c>
      <c r="M149" s="91">
        <f>TETCO_TRANSCO!F162</f>
        <v>0.04</v>
      </c>
      <c r="N149" s="91">
        <f>TETCO_TRANSCO!H162</f>
        <v>0.45999999999999996</v>
      </c>
      <c r="O149" s="91">
        <f>TETCO_TRANSCO!I162</f>
        <v>-0.16999999999999998</v>
      </c>
      <c r="P149" s="91">
        <f>TETCO_TRANSCO!K162</f>
        <v>0.45999999999999996</v>
      </c>
      <c r="Q149" s="91">
        <f>TETCO_TRANSCO!L162</f>
        <v>7.4999999999999997E-2</v>
      </c>
      <c r="R149" s="91">
        <f>TETCO_TRANSCO!N162</f>
        <v>0.45999999999999996</v>
      </c>
      <c r="S149" s="91">
        <f>TETCO_TRANSCO!O162</f>
        <v>-0.05</v>
      </c>
      <c r="T149" s="91">
        <f>IROQ!E162</f>
        <v>0</v>
      </c>
      <c r="U149" s="91">
        <f>IROQ!F162</f>
        <v>0</v>
      </c>
      <c r="V149" s="91">
        <f>IROQ!H162</f>
        <v>0</v>
      </c>
      <c r="W149" s="91">
        <f>IROQ!I162</f>
        <v>0</v>
      </c>
      <c r="X149" s="91">
        <f>IROQ!L162</f>
        <v>0.60499999999999998</v>
      </c>
      <c r="Y149" s="91">
        <f>IROQ!M162</f>
        <v>0.05</v>
      </c>
      <c r="Z149" s="91">
        <f>IROQ!O162</f>
        <v>0</v>
      </c>
      <c r="AA149" s="91">
        <f>IROQ!P162</f>
        <v>0</v>
      </c>
      <c r="AB149" s="154">
        <f t="shared" si="11"/>
        <v>0.04</v>
      </c>
      <c r="AC149" s="154">
        <f t="shared" si="12"/>
        <v>7.4999999999999997E-2</v>
      </c>
      <c r="AD149" s="153">
        <f t="shared" si="13"/>
        <v>-0.05</v>
      </c>
      <c r="AE149" s="153">
        <f t="shared" si="14"/>
        <v>7.4999999999999997E-2</v>
      </c>
    </row>
    <row r="150" spans="1:31" x14ac:dyDescent="0.2">
      <c r="A150">
        <v>0.39402105709624985</v>
      </c>
      <c r="B150" t="str">
        <f t="shared" si="10"/>
        <v>0.4350.020.4350.050.4350.020.4350.050.30750.00250.305-0.0850.3050.0250.305-0.04500000.4350.02000.00250.025-0.0450.025</v>
      </c>
      <c r="C150" s="46">
        <v>41365</v>
      </c>
      <c r="D150" s="83">
        <f>ALGO_TENN!E163</f>
        <v>0.435</v>
      </c>
      <c r="E150" s="91">
        <f>ALGO_TENN!F163</f>
        <v>0.02</v>
      </c>
      <c r="F150" s="91">
        <f>ALGO_TENN!H163</f>
        <v>0.435</v>
      </c>
      <c r="G150" s="91">
        <f>ALGO_TENN!I163</f>
        <v>0.05</v>
      </c>
      <c r="H150" s="91">
        <f>ALGO_TENN!K163</f>
        <v>0.435</v>
      </c>
      <c r="I150" s="91">
        <f>ALGO_TENN!L163</f>
        <v>0.02</v>
      </c>
      <c r="J150" s="91">
        <f>ALGO_TENN!N163</f>
        <v>0.435</v>
      </c>
      <c r="K150" s="91">
        <f>ALGO_TENN!O163</f>
        <v>0.05</v>
      </c>
      <c r="L150" s="91">
        <f>TETCO_TRANSCO!E163</f>
        <v>0.3075</v>
      </c>
      <c r="M150" s="91">
        <f>TETCO_TRANSCO!F163</f>
        <v>2.5000000000000001E-3</v>
      </c>
      <c r="N150" s="91">
        <f>TETCO_TRANSCO!H163</f>
        <v>0.30500000000000005</v>
      </c>
      <c r="O150" s="91">
        <f>TETCO_TRANSCO!I163</f>
        <v>-8.4999999999999992E-2</v>
      </c>
      <c r="P150" s="91">
        <f>TETCO_TRANSCO!K163</f>
        <v>0.30500000000000005</v>
      </c>
      <c r="Q150" s="91">
        <f>TETCO_TRANSCO!L163</f>
        <v>2.5000000000000001E-2</v>
      </c>
      <c r="R150" s="91">
        <f>TETCO_TRANSCO!N163</f>
        <v>0.30500000000000005</v>
      </c>
      <c r="S150" s="91">
        <f>TETCO_TRANSCO!O163</f>
        <v>-4.4999999999999998E-2</v>
      </c>
      <c r="T150" s="91">
        <f>IROQ!E163</f>
        <v>0</v>
      </c>
      <c r="U150" s="91">
        <f>IROQ!F163</f>
        <v>0</v>
      </c>
      <c r="V150" s="91">
        <f>IROQ!H163</f>
        <v>0</v>
      </c>
      <c r="W150" s="91">
        <f>IROQ!I163</f>
        <v>0</v>
      </c>
      <c r="X150" s="91">
        <f>IROQ!L163</f>
        <v>0.435</v>
      </c>
      <c r="Y150" s="91">
        <f>IROQ!M163</f>
        <v>0.02</v>
      </c>
      <c r="Z150" s="91">
        <f>IROQ!O163</f>
        <v>0</v>
      </c>
      <c r="AA150" s="91">
        <f>IROQ!P163</f>
        <v>0</v>
      </c>
      <c r="AB150" s="154">
        <f t="shared" si="11"/>
        <v>2.5000000000000001E-3</v>
      </c>
      <c r="AC150" s="154">
        <f t="shared" si="12"/>
        <v>2.5000000000000001E-2</v>
      </c>
      <c r="AD150" s="153">
        <f t="shared" si="13"/>
        <v>-4.4999999999999998E-2</v>
      </c>
      <c r="AE150" s="153">
        <f t="shared" si="14"/>
        <v>2.5000000000000001E-2</v>
      </c>
    </row>
    <row r="151" spans="1:31" x14ac:dyDescent="0.2">
      <c r="A151">
        <v>0.39166218424312266</v>
      </c>
      <c r="B151" t="str">
        <f t="shared" si="10"/>
        <v>0.3850.020.3850.050.3850.020.3850.050.28750.00250.28-0.0650.280.0250.28-0.03500000.3850.02000.00250.025-0.0350.025</v>
      </c>
      <c r="C151" s="46">
        <v>41395</v>
      </c>
      <c r="D151" s="86">
        <f>ALGO_TENN!E164</f>
        <v>0.38500000000000001</v>
      </c>
      <c r="E151" s="91">
        <f>ALGO_TENN!F164</f>
        <v>0.02</v>
      </c>
      <c r="F151" s="91">
        <f>ALGO_TENN!H164</f>
        <v>0.38500000000000001</v>
      </c>
      <c r="G151" s="91">
        <f>ALGO_TENN!I164</f>
        <v>0.05</v>
      </c>
      <c r="H151" s="91">
        <f>ALGO_TENN!K164</f>
        <v>0.38500000000000001</v>
      </c>
      <c r="I151" s="91">
        <f>ALGO_TENN!L164</f>
        <v>0.02</v>
      </c>
      <c r="J151" s="91">
        <f>ALGO_TENN!N164</f>
        <v>0.38500000000000001</v>
      </c>
      <c r="K151" s="91">
        <f>ALGO_TENN!O164</f>
        <v>0.05</v>
      </c>
      <c r="L151" s="91">
        <f>TETCO_TRANSCO!E164</f>
        <v>0.28749999999999998</v>
      </c>
      <c r="M151" s="91">
        <f>TETCO_TRANSCO!F164</f>
        <v>2.5000000000000001E-3</v>
      </c>
      <c r="N151" s="91">
        <f>TETCO_TRANSCO!H164</f>
        <v>0.28000000000000003</v>
      </c>
      <c r="O151" s="91">
        <f>TETCO_TRANSCO!I164</f>
        <v>-6.5000000000000002E-2</v>
      </c>
      <c r="P151" s="91">
        <f>TETCO_TRANSCO!K164</f>
        <v>0.28000000000000003</v>
      </c>
      <c r="Q151" s="91">
        <f>TETCO_TRANSCO!L164</f>
        <v>2.5000000000000001E-2</v>
      </c>
      <c r="R151" s="91">
        <f>TETCO_TRANSCO!N164</f>
        <v>0.28000000000000003</v>
      </c>
      <c r="S151" s="91">
        <f>TETCO_TRANSCO!O164</f>
        <v>-3.5000000000000003E-2</v>
      </c>
      <c r="T151" s="91">
        <f>IROQ!E164</f>
        <v>0</v>
      </c>
      <c r="U151" s="91">
        <f>IROQ!F164</f>
        <v>0</v>
      </c>
      <c r="V151" s="91">
        <f>IROQ!H164</f>
        <v>0</v>
      </c>
      <c r="W151" s="91">
        <f>IROQ!I164</f>
        <v>0</v>
      </c>
      <c r="X151" s="91">
        <f>IROQ!L164</f>
        <v>0.38500000000000001</v>
      </c>
      <c r="Y151" s="91">
        <f>IROQ!M164</f>
        <v>0.02</v>
      </c>
      <c r="Z151" s="91">
        <f>IROQ!O164</f>
        <v>0</v>
      </c>
      <c r="AA151" s="91">
        <f>IROQ!P164</f>
        <v>0</v>
      </c>
      <c r="AB151" s="154">
        <f t="shared" si="11"/>
        <v>2.5000000000000001E-3</v>
      </c>
      <c r="AC151" s="154">
        <f t="shared" si="12"/>
        <v>2.5000000000000001E-2</v>
      </c>
      <c r="AD151" s="153">
        <f t="shared" si="13"/>
        <v>-3.5000000000000003E-2</v>
      </c>
      <c r="AE151" s="153">
        <f t="shared" si="14"/>
        <v>2.5000000000000001E-2</v>
      </c>
    </row>
    <row r="152" spans="1:31" x14ac:dyDescent="0.2">
      <c r="A152">
        <v>0.38923929800411522</v>
      </c>
      <c r="B152" t="str">
        <f t="shared" si="10"/>
        <v>0.3850.020.3850.060.3850.020.3850.060.2975-0.00250.265-0.0550.2650.0250.265-0.03500000.3850.0200-0.00250.025-0.0350.025</v>
      </c>
      <c r="C152" s="46">
        <v>41426</v>
      </c>
      <c r="D152" s="86">
        <f>ALGO_TENN!E165</f>
        <v>0.38500000000000001</v>
      </c>
      <c r="E152" s="91">
        <f>ALGO_TENN!F165</f>
        <v>0.02</v>
      </c>
      <c r="F152" s="91">
        <f>ALGO_TENN!H165</f>
        <v>0.38500000000000001</v>
      </c>
      <c r="G152" s="91">
        <f>ALGO_TENN!I165</f>
        <v>0.06</v>
      </c>
      <c r="H152" s="91">
        <f>ALGO_TENN!K165</f>
        <v>0.38500000000000001</v>
      </c>
      <c r="I152" s="91">
        <f>ALGO_TENN!L165</f>
        <v>0.02</v>
      </c>
      <c r="J152" s="91">
        <f>ALGO_TENN!N165</f>
        <v>0.38500000000000001</v>
      </c>
      <c r="K152" s="91">
        <f>ALGO_TENN!O165</f>
        <v>0.06</v>
      </c>
      <c r="L152" s="91">
        <f>TETCO_TRANSCO!E165</f>
        <v>0.29749999999999999</v>
      </c>
      <c r="M152" s="91">
        <f>TETCO_TRANSCO!F165</f>
        <v>-2.5000000000000001E-3</v>
      </c>
      <c r="N152" s="91">
        <f>TETCO_TRANSCO!H165</f>
        <v>0.26500000000000001</v>
      </c>
      <c r="O152" s="91">
        <f>TETCO_TRANSCO!I165</f>
        <v>-5.5000000000000007E-2</v>
      </c>
      <c r="P152" s="91">
        <f>TETCO_TRANSCO!K165</f>
        <v>0.26500000000000001</v>
      </c>
      <c r="Q152" s="91">
        <f>TETCO_TRANSCO!L165</f>
        <v>2.5000000000000001E-2</v>
      </c>
      <c r="R152" s="91">
        <f>TETCO_TRANSCO!N165</f>
        <v>0.26500000000000001</v>
      </c>
      <c r="S152" s="91">
        <f>TETCO_TRANSCO!O165</f>
        <v>-3.5000000000000003E-2</v>
      </c>
      <c r="T152" s="91">
        <f>IROQ!E165</f>
        <v>0</v>
      </c>
      <c r="U152" s="91">
        <f>IROQ!F165</f>
        <v>0</v>
      </c>
      <c r="V152" s="91">
        <f>IROQ!H165</f>
        <v>0</v>
      </c>
      <c r="W152" s="91">
        <f>IROQ!I165</f>
        <v>0</v>
      </c>
      <c r="X152" s="91">
        <f>IROQ!L165</f>
        <v>0.38500000000000001</v>
      </c>
      <c r="Y152" s="91">
        <f>IROQ!M165</f>
        <v>0.02</v>
      </c>
      <c r="Z152" s="91">
        <f>IROQ!O165</f>
        <v>0</v>
      </c>
      <c r="AA152" s="91">
        <f>IROQ!P165</f>
        <v>0</v>
      </c>
      <c r="AB152" s="154">
        <f t="shared" si="11"/>
        <v>-2.5000000000000001E-3</v>
      </c>
      <c r="AC152" s="154">
        <f t="shared" si="12"/>
        <v>2.5000000000000001E-2</v>
      </c>
      <c r="AD152" s="153">
        <f t="shared" si="13"/>
        <v>-3.5000000000000003E-2</v>
      </c>
      <c r="AE152" s="153">
        <f t="shared" si="14"/>
        <v>2.5000000000000001E-2</v>
      </c>
    </row>
    <row r="153" spans="1:31" x14ac:dyDescent="0.2">
      <c r="A153">
        <v>0.38690863057259756</v>
      </c>
      <c r="B153" t="str">
        <f t="shared" si="10"/>
        <v>0.39750.020.39750.070.39750.020.39750.070.3125-0.00250.335-0.020.3350.0250.335-0.0200000.39750.0200-0.00250.025-0.020.025</v>
      </c>
      <c r="C153" s="46">
        <v>41456</v>
      </c>
      <c r="D153" s="86">
        <f>ALGO_TENN!E166</f>
        <v>0.39750000000000002</v>
      </c>
      <c r="E153" s="91">
        <f>ALGO_TENN!F166</f>
        <v>0.02</v>
      </c>
      <c r="F153" s="91">
        <f>ALGO_TENN!H166</f>
        <v>0.39750000000000002</v>
      </c>
      <c r="G153" s="91">
        <f>ALGO_TENN!I166</f>
        <v>7.0000000000000007E-2</v>
      </c>
      <c r="H153" s="91">
        <f>ALGO_TENN!K166</f>
        <v>0.39750000000000002</v>
      </c>
      <c r="I153" s="91">
        <f>ALGO_TENN!L166</f>
        <v>0.02</v>
      </c>
      <c r="J153" s="91">
        <f>ALGO_TENN!N166</f>
        <v>0.39750000000000002</v>
      </c>
      <c r="K153" s="91">
        <f>ALGO_TENN!O166</f>
        <v>7.0000000000000007E-2</v>
      </c>
      <c r="L153" s="91">
        <f>TETCO_TRANSCO!E166</f>
        <v>0.3125</v>
      </c>
      <c r="M153" s="91">
        <f>TETCO_TRANSCO!F166</f>
        <v>-2.5000000000000001E-3</v>
      </c>
      <c r="N153" s="91">
        <f>TETCO_TRANSCO!H166</f>
        <v>0.33500000000000002</v>
      </c>
      <c r="O153" s="91">
        <f>TETCO_TRANSCO!I166</f>
        <v>-0.02</v>
      </c>
      <c r="P153" s="91">
        <f>TETCO_TRANSCO!K166</f>
        <v>0.33500000000000002</v>
      </c>
      <c r="Q153" s="91">
        <f>TETCO_TRANSCO!L166</f>
        <v>2.5000000000000001E-2</v>
      </c>
      <c r="R153" s="91">
        <f>TETCO_TRANSCO!N166</f>
        <v>0.33500000000000002</v>
      </c>
      <c r="S153" s="91">
        <f>TETCO_TRANSCO!O166</f>
        <v>-0.02</v>
      </c>
      <c r="T153" s="91">
        <f>IROQ!E166</f>
        <v>0</v>
      </c>
      <c r="U153" s="91">
        <f>IROQ!F166</f>
        <v>0</v>
      </c>
      <c r="V153" s="91">
        <f>IROQ!H166</f>
        <v>0</v>
      </c>
      <c r="W153" s="91">
        <f>IROQ!I166</f>
        <v>0</v>
      </c>
      <c r="X153" s="91">
        <f>IROQ!L166</f>
        <v>0.39750000000000002</v>
      </c>
      <c r="Y153" s="91">
        <f>IROQ!M166</f>
        <v>0.02</v>
      </c>
      <c r="Z153" s="91">
        <f>IROQ!O166</f>
        <v>0</v>
      </c>
      <c r="AA153" s="91">
        <f>IROQ!P166</f>
        <v>0</v>
      </c>
      <c r="AB153" s="154">
        <f t="shared" si="11"/>
        <v>-2.5000000000000001E-3</v>
      </c>
      <c r="AC153" s="154">
        <f t="shared" si="12"/>
        <v>2.5000000000000001E-2</v>
      </c>
      <c r="AD153" s="153">
        <f t="shared" si="13"/>
        <v>-0.02</v>
      </c>
      <c r="AE153" s="153">
        <f t="shared" si="14"/>
        <v>2.5000000000000001E-2</v>
      </c>
    </row>
    <row r="154" spans="1:31" x14ac:dyDescent="0.2">
      <c r="A154">
        <v>0.38451471786452296</v>
      </c>
      <c r="B154" t="str">
        <f t="shared" si="10"/>
        <v>0.40.020.40.070.40.020.40.070.3125-0.00250.335-0.020.3350.0150.335-0.0200000.40.0200-0.00250.015-0.020.015</v>
      </c>
      <c r="C154" s="46">
        <v>41487</v>
      </c>
      <c r="D154" s="86">
        <f>ALGO_TENN!E167</f>
        <v>0.4</v>
      </c>
      <c r="E154" s="91">
        <f>ALGO_TENN!F167</f>
        <v>0.02</v>
      </c>
      <c r="F154" s="91">
        <f>ALGO_TENN!H167</f>
        <v>0.4</v>
      </c>
      <c r="G154" s="91">
        <f>ALGO_TENN!I167</f>
        <v>7.0000000000000007E-2</v>
      </c>
      <c r="H154" s="91">
        <f>ALGO_TENN!K167</f>
        <v>0.4</v>
      </c>
      <c r="I154" s="91">
        <f>ALGO_TENN!L167</f>
        <v>0.02</v>
      </c>
      <c r="J154" s="91">
        <f>ALGO_TENN!N167</f>
        <v>0.4</v>
      </c>
      <c r="K154" s="91">
        <f>ALGO_TENN!O167</f>
        <v>7.0000000000000007E-2</v>
      </c>
      <c r="L154" s="91">
        <f>TETCO_TRANSCO!E167</f>
        <v>0.3125</v>
      </c>
      <c r="M154" s="91">
        <f>TETCO_TRANSCO!F167</f>
        <v>-2.5000000000000001E-3</v>
      </c>
      <c r="N154" s="91">
        <f>TETCO_TRANSCO!H167</f>
        <v>0.33500000000000002</v>
      </c>
      <c r="O154" s="91">
        <f>TETCO_TRANSCO!I167</f>
        <v>-0.02</v>
      </c>
      <c r="P154" s="91">
        <f>TETCO_TRANSCO!K167</f>
        <v>0.33500000000000002</v>
      </c>
      <c r="Q154" s="91">
        <f>TETCO_TRANSCO!L167</f>
        <v>1.4999999999999999E-2</v>
      </c>
      <c r="R154" s="91">
        <f>TETCO_TRANSCO!N167</f>
        <v>0.33500000000000002</v>
      </c>
      <c r="S154" s="91">
        <f>TETCO_TRANSCO!O167</f>
        <v>-0.02</v>
      </c>
      <c r="T154" s="91">
        <f>IROQ!E167</f>
        <v>0</v>
      </c>
      <c r="U154" s="91">
        <f>IROQ!F167</f>
        <v>0</v>
      </c>
      <c r="V154" s="91">
        <f>IROQ!H167</f>
        <v>0</v>
      </c>
      <c r="W154" s="91">
        <f>IROQ!I167</f>
        <v>0</v>
      </c>
      <c r="X154" s="91">
        <f>IROQ!L167</f>
        <v>0.4</v>
      </c>
      <c r="Y154" s="91">
        <f>IROQ!M167</f>
        <v>0.02</v>
      </c>
      <c r="Z154" s="91">
        <f>IROQ!O167</f>
        <v>0</v>
      </c>
      <c r="AA154" s="91">
        <f>IROQ!P167</f>
        <v>0</v>
      </c>
      <c r="AB154" s="154">
        <f t="shared" si="11"/>
        <v>-2.5000000000000001E-3</v>
      </c>
      <c r="AC154" s="154">
        <f t="shared" si="12"/>
        <v>1.4999999999999999E-2</v>
      </c>
      <c r="AD154" s="153">
        <f t="shared" si="13"/>
        <v>-0.02</v>
      </c>
      <c r="AE154" s="153">
        <f t="shared" si="14"/>
        <v>1.4999999999999999E-2</v>
      </c>
    </row>
    <row r="155" spans="1:31" x14ac:dyDescent="0.2">
      <c r="A155">
        <v>0.38213539841933486</v>
      </c>
      <c r="B155" t="str">
        <f t="shared" si="10"/>
        <v>0.39750.020.39750.050.39750.020.39750.050.2875-0.00250.245-0.040.2450.0150.245-0.0200000.39750.0200-0.00250.015-0.020.015</v>
      </c>
      <c r="C155" s="46">
        <v>41518</v>
      </c>
      <c r="D155" s="86">
        <f>ALGO_TENN!E168</f>
        <v>0.39750000000000002</v>
      </c>
      <c r="E155" s="91">
        <f>ALGO_TENN!F168</f>
        <v>0.02</v>
      </c>
      <c r="F155" s="91">
        <f>ALGO_TENN!H168</f>
        <v>0.39750000000000002</v>
      </c>
      <c r="G155" s="91">
        <f>ALGO_TENN!I168</f>
        <v>0.05</v>
      </c>
      <c r="H155" s="91">
        <f>ALGO_TENN!K168</f>
        <v>0.39750000000000002</v>
      </c>
      <c r="I155" s="91">
        <f>ALGO_TENN!L168</f>
        <v>0.02</v>
      </c>
      <c r="J155" s="91">
        <f>ALGO_TENN!N168</f>
        <v>0.39750000000000002</v>
      </c>
      <c r="K155" s="91">
        <f>ALGO_TENN!O168</f>
        <v>0.05</v>
      </c>
      <c r="L155" s="91">
        <f>TETCO_TRANSCO!E168</f>
        <v>0.28749999999999998</v>
      </c>
      <c r="M155" s="91">
        <f>TETCO_TRANSCO!F168</f>
        <v>-2.5000000000000001E-3</v>
      </c>
      <c r="N155" s="91">
        <f>TETCO_TRANSCO!H168</f>
        <v>0.245</v>
      </c>
      <c r="O155" s="91">
        <f>TETCO_TRANSCO!I168</f>
        <v>-0.04</v>
      </c>
      <c r="P155" s="91">
        <f>TETCO_TRANSCO!K168</f>
        <v>0.245</v>
      </c>
      <c r="Q155" s="91">
        <f>TETCO_TRANSCO!L168</f>
        <v>1.4999999999999999E-2</v>
      </c>
      <c r="R155" s="91">
        <f>TETCO_TRANSCO!N168</f>
        <v>0.245</v>
      </c>
      <c r="S155" s="91">
        <f>TETCO_TRANSCO!O168</f>
        <v>-0.02</v>
      </c>
      <c r="T155" s="91">
        <f>IROQ!E168</f>
        <v>0</v>
      </c>
      <c r="U155" s="91">
        <f>IROQ!F168</f>
        <v>0</v>
      </c>
      <c r="V155" s="91">
        <f>IROQ!H168</f>
        <v>0</v>
      </c>
      <c r="W155" s="91">
        <f>IROQ!I168</f>
        <v>0</v>
      </c>
      <c r="X155" s="91">
        <f>IROQ!L168</f>
        <v>0.39750000000000002</v>
      </c>
      <c r="Y155" s="91">
        <f>IROQ!M168</f>
        <v>0.02</v>
      </c>
      <c r="Z155" s="91">
        <f>IROQ!O168</f>
        <v>0</v>
      </c>
      <c r="AA155" s="91">
        <f>IROQ!P168</f>
        <v>0</v>
      </c>
      <c r="AB155" s="154">
        <f t="shared" si="11"/>
        <v>-2.5000000000000001E-3</v>
      </c>
      <c r="AC155" s="154">
        <f t="shared" si="12"/>
        <v>1.4999999999999999E-2</v>
      </c>
      <c r="AD155" s="153">
        <f t="shared" si="13"/>
        <v>-0.02</v>
      </c>
      <c r="AE155" s="153">
        <f t="shared" si="14"/>
        <v>1.4999999999999999E-2</v>
      </c>
    </row>
    <row r="156" spans="1:31" x14ac:dyDescent="0.2">
      <c r="A156">
        <v>0.37984664344238994</v>
      </c>
      <c r="B156" t="str">
        <f t="shared" si="10"/>
        <v>0.40.020.40.050.40.020.40.050.3475-0.0050.265-0.0850.2650.010.265-0.05500000.40.0200-0.0050.01-0.0550.01</v>
      </c>
      <c r="C156" s="46">
        <v>41548</v>
      </c>
      <c r="D156" s="86">
        <f>ALGO_TENN!E169</f>
        <v>0.4</v>
      </c>
      <c r="E156" s="91">
        <f>ALGO_TENN!F169</f>
        <v>0.02</v>
      </c>
      <c r="F156" s="91">
        <f>ALGO_TENN!H169</f>
        <v>0.4</v>
      </c>
      <c r="G156" s="91">
        <f>ALGO_TENN!I169</f>
        <v>0.05</v>
      </c>
      <c r="H156" s="91">
        <f>ALGO_TENN!K169</f>
        <v>0.4</v>
      </c>
      <c r="I156" s="91">
        <f>ALGO_TENN!L169</f>
        <v>0.02</v>
      </c>
      <c r="J156" s="91">
        <f>ALGO_TENN!N169</f>
        <v>0.4</v>
      </c>
      <c r="K156" s="91">
        <f>ALGO_TENN!O169</f>
        <v>0.05</v>
      </c>
      <c r="L156" s="91">
        <f>TETCO_TRANSCO!E169</f>
        <v>0.34750000000000003</v>
      </c>
      <c r="M156" s="91">
        <f>TETCO_TRANSCO!F169</f>
        <v>-5.0000000000000001E-3</v>
      </c>
      <c r="N156" s="91">
        <f>TETCO_TRANSCO!H169</f>
        <v>0.26500000000000001</v>
      </c>
      <c r="O156" s="91">
        <f>TETCO_TRANSCO!I169</f>
        <v>-8.4999999999999992E-2</v>
      </c>
      <c r="P156" s="91">
        <f>TETCO_TRANSCO!K169</f>
        <v>0.26500000000000001</v>
      </c>
      <c r="Q156" s="91">
        <f>TETCO_TRANSCO!L169</f>
        <v>9.9999999999999985E-3</v>
      </c>
      <c r="R156" s="91">
        <f>TETCO_TRANSCO!N169</f>
        <v>0.26500000000000001</v>
      </c>
      <c r="S156" s="91">
        <f>TETCO_TRANSCO!O169</f>
        <v>-5.5E-2</v>
      </c>
      <c r="T156" s="91">
        <f>IROQ!E169</f>
        <v>0</v>
      </c>
      <c r="U156" s="91">
        <f>IROQ!F169</f>
        <v>0</v>
      </c>
      <c r="V156" s="91">
        <f>IROQ!H169</f>
        <v>0</v>
      </c>
      <c r="W156" s="91">
        <f>IROQ!I169</f>
        <v>0</v>
      </c>
      <c r="X156" s="91">
        <f>IROQ!L169</f>
        <v>0.4</v>
      </c>
      <c r="Y156" s="91">
        <f>IROQ!M169</f>
        <v>0.02</v>
      </c>
      <c r="Z156" s="91">
        <f>IROQ!O169</f>
        <v>0</v>
      </c>
      <c r="AA156" s="91">
        <f>IROQ!P169</f>
        <v>0</v>
      </c>
      <c r="AB156" s="154">
        <f t="shared" si="11"/>
        <v>-5.0000000000000001E-3</v>
      </c>
      <c r="AC156" s="154">
        <f t="shared" si="12"/>
        <v>9.9999999999999985E-3</v>
      </c>
      <c r="AD156" s="153">
        <f t="shared" si="13"/>
        <v>-5.5E-2</v>
      </c>
      <c r="AE156" s="153">
        <f t="shared" si="14"/>
        <v>9.9999999999999985E-3</v>
      </c>
    </row>
    <row r="157" spans="1:31" x14ac:dyDescent="0.2">
      <c r="A157">
        <v>0.37749578451588017</v>
      </c>
      <c r="B157" t="str">
        <f t="shared" si="10"/>
        <v>0.5550.050.5550.140.5550.050.5550.140.340.040.44-0.170.440.060.44-0.0500000.5050.1000.040.06-0.050.06</v>
      </c>
      <c r="C157" s="46">
        <v>41579</v>
      </c>
      <c r="D157" s="83">
        <f>ALGO_TENN!E170</f>
        <v>0.55500000000000005</v>
      </c>
      <c r="E157" s="91">
        <f>ALGO_TENN!F170</f>
        <v>0.05</v>
      </c>
      <c r="F157" s="91">
        <f>ALGO_TENN!H170</f>
        <v>0.55500000000000005</v>
      </c>
      <c r="G157" s="91">
        <f>ALGO_TENN!I170</f>
        <v>0.14000000000000001</v>
      </c>
      <c r="H157" s="91">
        <f>ALGO_TENN!K170</f>
        <v>0.55500000000000005</v>
      </c>
      <c r="I157" s="91">
        <f>ALGO_TENN!L170</f>
        <v>0.05</v>
      </c>
      <c r="J157" s="91">
        <f>ALGO_TENN!N170</f>
        <v>0.55500000000000005</v>
      </c>
      <c r="K157" s="91">
        <f>ALGO_TENN!O170</f>
        <v>0.14000000000000001</v>
      </c>
      <c r="L157" s="91">
        <f>TETCO_TRANSCO!E170</f>
        <v>0.34</v>
      </c>
      <c r="M157" s="91">
        <f>TETCO_TRANSCO!F170</f>
        <v>0.04</v>
      </c>
      <c r="N157" s="91">
        <f>TETCO_TRANSCO!H170</f>
        <v>0.44000000000000006</v>
      </c>
      <c r="O157" s="91">
        <f>TETCO_TRANSCO!I170</f>
        <v>-0.16999999999999998</v>
      </c>
      <c r="P157" s="91">
        <f>TETCO_TRANSCO!K170</f>
        <v>0.44000000000000006</v>
      </c>
      <c r="Q157" s="91">
        <f>TETCO_TRANSCO!L170</f>
        <v>0.06</v>
      </c>
      <c r="R157" s="91">
        <f>TETCO_TRANSCO!N170</f>
        <v>0.44000000000000006</v>
      </c>
      <c r="S157" s="91">
        <f>TETCO_TRANSCO!O170</f>
        <v>-0.05</v>
      </c>
      <c r="T157" s="91">
        <f>IROQ!E170</f>
        <v>0</v>
      </c>
      <c r="U157" s="91">
        <f>IROQ!F170</f>
        <v>0</v>
      </c>
      <c r="V157" s="91">
        <f>IROQ!H170</f>
        <v>0</v>
      </c>
      <c r="W157" s="91">
        <f>IROQ!I170</f>
        <v>0</v>
      </c>
      <c r="X157" s="91">
        <f>IROQ!L170</f>
        <v>0.505</v>
      </c>
      <c r="Y157" s="91">
        <f>IROQ!M170</f>
        <v>0.1</v>
      </c>
      <c r="Z157" s="91">
        <f>IROQ!O170</f>
        <v>0</v>
      </c>
      <c r="AA157" s="91">
        <f>IROQ!P170</f>
        <v>0</v>
      </c>
      <c r="AB157" s="154">
        <f t="shared" si="11"/>
        <v>0.04</v>
      </c>
      <c r="AC157" s="154">
        <f t="shared" si="12"/>
        <v>0.06</v>
      </c>
      <c r="AD157" s="153">
        <f t="shared" si="13"/>
        <v>-0.05</v>
      </c>
      <c r="AE157" s="153">
        <f t="shared" si="14"/>
        <v>0.06</v>
      </c>
    </row>
    <row r="158" spans="1:31" x14ac:dyDescent="0.2">
      <c r="A158">
        <v>0.37523440930182134</v>
      </c>
      <c r="B158" t="str">
        <f t="shared" si="10"/>
        <v>0.910.050.910.290.910.050.910.290.6550.040.98-0.130.980.110.98-0.0500000.840.3000.040.11-0.050.11</v>
      </c>
      <c r="C158" s="46">
        <v>41609</v>
      </c>
      <c r="D158" s="86">
        <f>ALGO_TENN!E171</f>
        <v>0.91</v>
      </c>
      <c r="E158" s="91">
        <f>ALGO_TENN!F171</f>
        <v>0.05</v>
      </c>
      <c r="F158" s="91">
        <f>ALGO_TENN!H171</f>
        <v>0.91</v>
      </c>
      <c r="G158" s="91">
        <f>ALGO_TENN!I171</f>
        <v>0.28999999999999998</v>
      </c>
      <c r="H158" s="91">
        <f>ALGO_TENN!K171</f>
        <v>0.91</v>
      </c>
      <c r="I158" s="91">
        <f>ALGO_TENN!L171</f>
        <v>0.05</v>
      </c>
      <c r="J158" s="91">
        <f>ALGO_TENN!N171</f>
        <v>0.91</v>
      </c>
      <c r="K158" s="91">
        <f>ALGO_TENN!O171</f>
        <v>0.28999999999999998</v>
      </c>
      <c r="L158" s="91">
        <f>TETCO_TRANSCO!E171</f>
        <v>0.65500000000000003</v>
      </c>
      <c r="M158" s="91">
        <f>TETCO_TRANSCO!F171</f>
        <v>0.04</v>
      </c>
      <c r="N158" s="91">
        <f>TETCO_TRANSCO!H171</f>
        <v>0.98</v>
      </c>
      <c r="O158" s="91">
        <f>TETCO_TRANSCO!I171</f>
        <v>-0.13</v>
      </c>
      <c r="P158" s="91">
        <f>TETCO_TRANSCO!K171</f>
        <v>0.98</v>
      </c>
      <c r="Q158" s="91">
        <f>TETCO_TRANSCO!L171</f>
        <v>0.11</v>
      </c>
      <c r="R158" s="91">
        <f>TETCO_TRANSCO!N171</f>
        <v>0.98</v>
      </c>
      <c r="S158" s="91">
        <f>TETCO_TRANSCO!O171</f>
        <v>-0.05</v>
      </c>
      <c r="T158" s="91">
        <f>IROQ!E171</f>
        <v>0</v>
      </c>
      <c r="U158" s="91">
        <f>IROQ!F171</f>
        <v>0</v>
      </c>
      <c r="V158" s="91">
        <f>IROQ!H171</f>
        <v>0</v>
      </c>
      <c r="W158" s="91">
        <f>IROQ!I171</f>
        <v>0</v>
      </c>
      <c r="X158" s="91">
        <f>IROQ!L171</f>
        <v>0.84000000000000008</v>
      </c>
      <c r="Y158" s="91">
        <f>IROQ!M171</f>
        <v>0.3</v>
      </c>
      <c r="Z158" s="91">
        <f>IROQ!O171</f>
        <v>0</v>
      </c>
      <c r="AA158" s="91">
        <f>IROQ!P171</f>
        <v>0</v>
      </c>
      <c r="AB158" s="154">
        <f t="shared" si="11"/>
        <v>0.04</v>
      </c>
      <c r="AC158" s="154">
        <f t="shared" si="12"/>
        <v>0.11</v>
      </c>
      <c r="AD158" s="153">
        <f t="shared" si="13"/>
        <v>-0.05</v>
      </c>
      <c r="AE158" s="153">
        <f t="shared" si="14"/>
        <v>0.11</v>
      </c>
    </row>
    <row r="159" spans="1:31" x14ac:dyDescent="0.2">
      <c r="A159">
        <v>0.37291167568203026</v>
      </c>
      <c r="B159" t="str">
        <f t="shared" si="10"/>
        <v>1.2150.051.2150.321.2150.051.2150.320.8950.041.6-0.251.60.291.6-0.200001.1350.05000.040.29-0.20.29</v>
      </c>
      <c r="C159" s="46">
        <v>41640</v>
      </c>
      <c r="D159" s="86">
        <f>ALGO_TENN!E172</f>
        <v>1.2149999999999999</v>
      </c>
      <c r="E159" s="91">
        <f>ALGO_TENN!F172</f>
        <v>0.05</v>
      </c>
      <c r="F159" s="91">
        <f>ALGO_TENN!H172</f>
        <v>1.2149999999999999</v>
      </c>
      <c r="G159" s="91">
        <f>ALGO_TENN!I172</f>
        <v>0.32</v>
      </c>
      <c r="H159" s="91">
        <f>ALGO_TENN!K172</f>
        <v>1.2149999999999999</v>
      </c>
      <c r="I159" s="91">
        <f>ALGO_TENN!L172</f>
        <v>0.05</v>
      </c>
      <c r="J159" s="91">
        <f>ALGO_TENN!N172</f>
        <v>1.2149999999999999</v>
      </c>
      <c r="K159" s="91">
        <f>ALGO_TENN!O172</f>
        <v>0.32</v>
      </c>
      <c r="L159" s="91">
        <f>TETCO_TRANSCO!E172</f>
        <v>0.89500000000000002</v>
      </c>
      <c r="M159" s="91">
        <f>TETCO_TRANSCO!F172</f>
        <v>0.04</v>
      </c>
      <c r="N159" s="91">
        <f>TETCO_TRANSCO!H172</f>
        <v>1.6</v>
      </c>
      <c r="O159" s="91">
        <f>TETCO_TRANSCO!I172</f>
        <v>-0.25</v>
      </c>
      <c r="P159" s="91">
        <f>TETCO_TRANSCO!K172</f>
        <v>1.6</v>
      </c>
      <c r="Q159" s="91">
        <f>TETCO_TRANSCO!L172</f>
        <v>0.28999999999999998</v>
      </c>
      <c r="R159" s="91">
        <f>TETCO_TRANSCO!N172</f>
        <v>1.6</v>
      </c>
      <c r="S159" s="91">
        <f>TETCO_TRANSCO!O172</f>
        <v>-0.2</v>
      </c>
      <c r="T159" s="91">
        <f>IROQ!E172</f>
        <v>0</v>
      </c>
      <c r="U159" s="91">
        <f>IROQ!F172</f>
        <v>0</v>
      </c>
      <c r="V159" s="91">
        <f>IROQ!H172</f>
        <v>0</v>
      </c>
      <c r="W159" s="91">
        <f>IROQ!I172</f>
        <v>0</v>
      </c>
      <c r="X159" s="91">
        <f>IROQ!L172</f>
        <v>1.1349999999999998</v>
      </c>
      <c r="Y159" s="91">
        <f>IROQ!M172</f>
        <v>0.05</v>
      </c>
      <c r="Z159" s="91">
        <f>IROQ!O172</f>
        <v>0</v>
      </c>
      <c r="AA159" s="91">
        <f>IROQ!P172</f>
        <v>0</v>
      </c>
      <c r="AB159" s="154">
        <f t="shared" si="11"/>
        <v>0.04</v>
      </c>
      <c r="AC159" s="154">
        <f t="shared" si="12"/>
        <v>0.28999999999999998</v>
      </c>
      <c r="AD159" s="153">
        <f t="shared" si="13"/>
        <v>-0.2</v>
      </c>
      <c r="AE159" s="153">
        <f t="shared" si="14"/>
        <v>0.28999999999999998</v>
      </c>
    </row>
    <row r="160" spans="1:31" x14ac:dyDescent="0.2">
      <c r="A160">
        <v>0.37060310803393909</v>
      </c>
      <c r="B160" t="str">
        <f t="shared" si="10"/>
        <v>1.2150.051.2150.321.2150.051.2150.320.8750.041.6-0.281.60.291.6-0.200001.1350.05000.040.29-0.20.29</v>
      </c>
      <c r="C160" s="46">
        <v>41671</v>
      </c>
      <c r="D160" s="86">
        <f>ALGO_TENN!E173</f>
        <v>1.2149999999999999</v>
      </c>
      <c r="E160" s="91">
        <f>ALGO_TENN!F173</f>
        <v>0.05</v>
      </c>
      <c r="F160" s="91">
        <f>ALGO_TENN!H173</f>
        <v>1.2149999999999999</v>
      </c>
      <c r="G160" s="91">
        <f>ALGO_TENN!I173</f>
        <v>0.32</v>
      </c>
      <c r="H160" s="91">
        <f>ALGO_TENN!K173</f>
        <v>1.2149999999999999</v>
      </c>
      <c r="I160" s="91">
        <f>ALGO_TENN!L173</f>
        <v>0.05</v>
      </c>
      <c r="J160" s="91">
        <f>ALGO_TENN!N173</f>
        <v>1.2149999999999999</v>
      </c>
      <c r="K160" s="91">
        <f>ALGO_TENN!O173</f>
        <v>0.32</v>
      </c>
      <c r="L160" s="91">
        <f>TETCO_TRANSCO!E173</f>
        <v>0.875</v>
      </c>
      <c r="M160" s="91">
        <f>TETCO_TRANSCO!F173</f>
        <v>0.04</v>
      </c>
      <c r="N160" s="91">
        <f>TETCO_TRANSCO!H173</f>
        <v>1.6</v>
      </c>
      <c r="O160" s="91">
        <f>TETCO_TRANSCO!I173</f>
        <v>-0.28000000000000003</v>
      </c>
      <c r="P160" s="91">
        <f>TETCO_TRANSCO!K173</f>
        <v>1.6</v>
      </c>
      <c r="Q160" s="91">
        <f>TETCO_TRANSCO!L173</f>
        <v>0.28999999999999998</v>
      </c>
      <c r="R160" s="91">
        <f>TETCO_TRANSCO!N173</f>
        <v>1.6</v>
      </c>
      <c r="S160" s="91">
        <f>TETCO_TRANSCO!O173</f>
        <v>-0.2</v>
      </c>
      <c r="T160" s="91">
        <f>IROQ!E173</f>
        <v>0</v>
      </c>
      <c r="U160" s="91">
        <f>IROQ!F173</f>
        <v>0</v>
      </c>
      <c r="V160" s="91">
        <f>IROQ!H173</f>
        <v>0</v>
      </c>
      <c r="W160" s="91">
        <f>IROQ!I173</f>
        <v>0</v>
      </c>
      <c r="X160" s="91">
        <f>IROQ!L173</f>
        <v>1.1349999999999998</v>
      </c>
      <c r="Y160" s="91">
        <f>IROQ!M173</f>
        <v>0.05</v>
      </c>
      <c r="Z160" s="91">
        <f>IROQ!O173</f>
        <v>0</v>
      </c>
      <c r="AA160" s="91">
        <f>IROQ!P173</f>
        <v>0</v>
      </c>
      <c r="AB160" s="154">
        <f t="shared" si="11"/>
        <v>0.04</v>
      </c>
      <c r="AC160" s="154">
        <f t="shared" si="12"/>
        <v>0.28999999999999998</v>
      </c>
      <c r="AD160" s="153">
        <f t="shared" si="13"/>
        <v>-0.2</v>
      </c>
      <c r="AE160" s="153">
        <f t="shared" si="14"/>
        <v>0.28999999999999998</v>
      </c>
    </row>
    <row r="161" spans="1:31" x14ac:dyDescent="0.2">
      <c r="A161">
        <v>0.36853005534742228</v>
      </c>
      <c r="B161" t="str">
        <f t="shared" si="10"/>
        <v>0.6550.050.6550.150.6550.050.6550.150.410.040.46-0.170.460.0750.46-0.0500000.6050.05000.040.075-0.050.075</v>
      </c>
      <c r="C161" s="46">
        <v>41699</v>
      </c>
      <c r="D161" s="86">
        <f>ALGO_TENN!E174</f>
        <v>0.65500000000000003</v>
      </c>
      <c r="E161" s="91">
        <f>ALGO_TENN!F174</f>
        <v>0.05</v>
      </c>
      <c r="F161" s="91">
        <f>ALGO_TENN!H174</f>
        <v>0.65500000000000003</v>
      </c>
      <c r="G161" s="91">
        <f>ALGO_TENN!I174</f>
        <v>0.15000000000000002</v>
      </c>
      <c r="H161" s="91">
        <f>ALGO_TENN!K174</f>
        <v>0.65500000000000003</v>
      </c>
      <c r="I161" s="91">
        <f>ALGO_TENN!L174</f>
        <v>0.05</v>
      </c>
      <c r="J161" s="91">
        <f>ALGO_TENN!N174</f>
        <v>0.65500000000000003</v>
      </c>
      <c r="K161" s="91">
        <f>ALGO_TENN!O174</f>
        <v>0.15000000000000002</v>
      </c>
      <c r="L161" s="91">
        <f>TETCO_TRANSCO!E174</f>
        <v>0.41000000000000003</v>
      </c>
      <c r="M161" s="91">
        <f>TETCO_TRANSCO!F174</f>
        <v>0.04</v>
      </c>
      <c r="N161" s="91">
        <f>TETCO_TRANSCO!H174</f>
        <v>0.45999999999999996</v>
      </c>
      <c r="O161" s="91">
        <f>TETCO_TRANSCO!I174</f>
        <v>-0.16999999999999998</v>
      </c>
      <c r="P161" s="91">
        <f>TETCO_TRANSCO!K174</f>
        <v>0.45999999999999996</v>
      </c>
      <c r="Q161" s="91">
        <f>TETCO_TRANSCO!L174</f>
        <v>7.4999999999999997E-2</v>
      </c>
      <c r="R161" s="91">
        <f>TETCO_TRANSCO!N174</f>
        <v>0.45999999999999996</v>
      </c>
      <c r="S161" s="91">
        <f>TETCO_TRANSCO!O174</f>
        <v>-0.05</v>
      </c>
      <c r="T161" s="91">
        <f>IROQ!E174</f>
        <v>0</v>
      </c>
      <c r="U161" s="91">
        <f>IROQ!F174</f>
        <v>0</v>
      </c>
      <c r="V161" s="91">
        <f>IROQ!H174</f>
        <v>0</v>
      </c>
      <c r="W161" s="91">
        <f>IROQ!I174</f>
        <v>0</v>
      </c>
      <c r="X161" s="91">
        <f>IROQ!L174</f>
        <v>0.60499999999999998</v>
      </c>
      <c r="Y161" s="91">
        <f>IROQ!M174</f>
        <v>0.05</v>
      </c>
      <c r="Z161" s="91">
        <f>IROQ!O174</f>
        <v>0</v>
      </c>
      <c r="AA161" s="91">
        <f>IROQ!P174</f>
        <v>0</v>
      </c>
      <c r="AB161" s="154">
        <f t="shared" si="11"/>
        <v>0.04</v>
      </c>
      <c r="AC161" s="154">
        <f t="shared" si="12"/>
        <v>7.4999999999999997E-2</v>
      </c>
      <c r="AD161" s="153">
        <f t="shared" si="13"/>
        <v>-0.05</v>
      </c>
      <c r="AE161" s="153">
        <f t="shared" si="14"/>
        <v>7.4999999999999997E-2</v>
      </c>
    </row>
    <row r="162" spans="1:31" x14ac:dyDescent="0.2">
      <c r="A162">
        <v>0.3662482141507859</v>
      </c>
      <c r="B162" t="str">
        <f t="shared" si="10"/>
        <v>0.4350.020.4350.050.4350.020.4350.050.30750.00250.305-0.0850.3050.0250.305-0.04500000.4350.02000.00250.025-0.0450.025</v>
      </c>
      <c r="C162" s="46">
        <v>41730</v>
      </c>
      <c r="D162" s="83">
        <f>ALGO_TENN!E175</f>
        <v>0.435</v>
      </c>
      <c r="E162" s="91">
        <f>ALGO_TENN!F175</f>
        <v>0.02</v>
      </c>
      <c r="F162" s="91">
        <f>ALGO_TENN!H175</f>
        <v>0.435</v>
      </c>
      <c r="G162" s="91">
        <f>ALGO_TENN!I175</f>
        <v>0.05</v>
      </c>
      <c r="H162" s="91">
        <f>ALGO_TENN!K175</f>
        <v>0.435</v>
      </c>
      <c r="I162" s="91">
        <f>ALGO_TENN!L175</f>
        <v>0.02</v>
      </c>
      <c r="J162" s="91">
        <f>ALGO_TENN!N175</f>
        <v>0.435</v>
      </c>
      <c r="K162" s="91">
        <f>ALGO_TENN!O175</f>
        <v>0.05</v>
      </c>
      <c r="L162" s="91">
        <f>TETCO_TRANSCO!E175</f>
        <v>0.3075</v>
      </c>
      <c r="M162" s="91">
        <f>TETCO_TRANSCO!F175</f>
        <v>2.5000000000000001E-3</v>
      </c>
      <c r="N162" s="91">
        <f>TETCO_TRANSCO!H175</f>
        <v>0.30500000000000005</v>
      </c>
      <c r="O162" s="91">
        <f>TETCO_TRANSCO!I175</f>
        <v>-8.4999999999999992E-2</v>
      </c>
      <c r="P162" s="91">
        <f>TETCO_TRANSCO!K175</f>
        <v>0.30500000000000005</v>
      </c>
      <c r="Q162" s="91">
        <f>TETCO_TRANSCO!L175</f>
        <v>2.5000000000000001E-2</v>
      </c>
      <c r="R162" s="91">
        <f>TETCO_TRANSCO!N175</f>
        <v>0.30500000000000005</v>
      </c>
      <c r="S162" s="91">
        <f>TETCO_TRANSCO!O175</f>
        <v>-4.4999999999999998E-2</v>
      </c>
      <c r="T162" s="91">
        <f>IROQ!E175</f>
        <v>0</v>
      </c>
      <c r="U162" s="91">
        <f>IROQ!F175</f>
        <v>0</v>
      </c>
      <c r="V162" s="91">
        <f>IROQ!H175</f>
        <v>0</v>
      </c>
      <c r="W162" s="91">
        <f>IROQ!I175</f>
        <v>0</v>
      </c>
      <c r="X162" s="91">
        <f>IROQ!L175</f>
        <v>0.435</v>
      </c>
      <c r="Y162" s="91">
        <f>IROQ!M175</f>
        <v>0.02</v>
      </c>
      <c r="Z162" s="91">
        <f>IROQ!O175</f>
        <v>0</v>
      </c>
      <c r="AA162" s="91">
        <f>IROQ!P175</f>
        <v>0</v>
      </c>
      <c r="AB162" s="154">
        <f t="shared" si="11"/>
        <v>2.5000000000000001E-3</v>
      </c>
      <c r="AC162" s="154">
        <f t="shared" si="12"/>
        <v>2.5000000000000001E-2</v>
      </c>
      <c r="AD162" s="153">
        <f t="shared" si="13"/>
        <v>-4.4999999999999998E-2</v>
      </c>
      <c r="AE162" s="153">
        <f t="shared" si="14"/>
        <v>2.5000000000000001E-2</v>
      </c>
    </row>
    <row r="163" spans="1:31" x14ac:dyDescent="0.2">
      <c r="A163">
        <v>0.36405323566549092</v>
      </c>
      <c r="B163" t="str">
        <f t="shared" si="10"/>
        <v>0.3850.020.3850.050.3850.020.3850.050.28750.00250.28-0.0650.280.0250.28-0.03500000.3850.02000.00250.025-0.0350.025</v>
      </c>
      <c r="C163" s="46">
        <v>41760</v>
      </c>
      <c r="D163" s="86">
        <f>ALGO_TENN!E176</f>
        <v>0.38500000000000001</v>
      </c>
      <c r="E163" s="91">
        <f>ALGO_TENN!F176</f>
        <v>0.02</v>
      </c>
      <c r="F163" s="91">
        <f>ALGO_TENN!H176</f>
        <v>0.38500000000000001</v>
      </c>
      <c r="G163" s="91">
        <f>ALGO_TENN!I176</f>
        <v>0.05</v>
      </c>
      <c r="H163" s="91">
        <f>ALGO_TENN!K176</f>
        <v>0.38500000000000001</v>
      </c>
      <c r="I163" s="91">
        <f>ALGO_TENN!L176</f>
        <v>0.02</v>
      </c>
      <c r="J163" s="91">
        <f>ALGO_TENN!N176</f>
        <v>0.38500000000000001</v>
      </c>
      <c r="K163" s="91">
        <f>ALGO_TENN!O176</f>
        <v>0.05</v>
      </c>
      <c r="L163" s="91">
        <f>TETCO_TRANSCO!E176</f>
        <v>0.28749999999999998</v>
      </c>
      <c r="M163" s="91">
        <f>TETCO_TRANSCO!F176</f>
        <v>2.5000000000000001E-3</v>
      </c>
      <c r="N163" s="91">
        <f>TETCO_TRANSCO!H176</f>
        <v>0.28000000000000003</v>
      </c>
      <c r="O163" s="91">
        <f>TETCO_TRANSCO!I176</f>
        <v>-6.5000000000000002E-2</v>
      </c>
      <c r="P163" s="91">
        <f>TETCO_TRANSCO!K176</f>
        <v>0.28000000000000003</v>
      </c>
      <c r="Q163" s="91">
        <f>TETCO_TRANSCO!L176</f>
        <v>2.5000000000000001E-2</v>
      </c>
      <c r="R163" s="91">
        <f>TETCO_TRANSCO!N176</f>
        <v>0.28000000000000003</v>
      </c>
      <c r="S163" s="91">
        <f>TETCO_TRANSCO!O176</f>
        <v>-3.5000000000000003E-2</v>
      </c>
      <c r="T163" s="91">
        <f>IROQ!E176</f>
        <v>0</v>
      </c>
      <c r="U163" s="91">
        <f>IROQ!F176</f>
        <v>0</v>
      </c>
      <c r="V163" s="91">
        <f>IROQ!H176</f>
        <v>0</v>
      </c>
      <c r="W163" s="91">
        <f>IROQ!I176</f>
        <v>0</v>
      </c>
      <c r="X163" s="91">
        <f>IROQ!L176</f>
        <v>0.38500000000000001</v>
      </c>
      <c r="Y163" s="91">
        <f>IROQ!M176</f>
        <v>0.02</v>
      </c>
      <c r="Z163" s="91">
        <f>IROQ!O176</f>
        <v>0</v>
      </c>
      <c r="AA163" s="91">
        <f>IROQ!P176</f>
        <v>0</v>
      </c>
      <c r="AB163" s="154">
        <f t="shared" si="11"/>
        <v>2.5000000000000001E-3</v>
      </c>
      <c r="AC163" s="154">
        <f t="shared" si="12"/>
        <v>2.5000000000000001E-2</v>
      </c>
      <c r="AD163" s="153">
        <f t="shared" si="13"/>
        <v>-3.5000000000000003E-2</v>
      </c>
      <c r="AE163" s="153">
        <f t="shared" si="14"/>
        <v>2.5000000000000001E-2</v>
      </c>
    </row>
    <row r="164" spans="1:31" x14ac:dyDescent="0.2">
      <c r="A164">
        <v>0.36179870660511088</v>
      </c>
      <c r="B164" t="str">
        <f t="shared" si="10"/>
        <v>0.3850.020.3850.060.3850.020.3850.060.2975-0.00250.265-0.0550.2650.0250.265-0.03500000.3850.0200-0.00250.025-0.0350.025</v>
      </c>
      <c r="C164" s="46">
        <v>41791</v>
      </c>
      <c r="D164" s="86">
        <f>ALGO_TENN!E177</f>
        <v>0.38500000000000001</v>
      </c>
      <c r="E164" s="91">
        <f>ALGO_TENN!F177</f>
        <v>0.02</v>
      </c>
      <c r="F164" s="91">
        <f>ALGO_TENN!H177</f>
        <v>0.38500000000000001</v>
      </c>
      <c r="G164" s="91">
        <f>ALGO_TENN!I177</f>
        <v>0.06</v>
      </c>
      <c r="H164" s="91">
        <f>ALGO_TENN!K177</f>
        <v>0.38500000000000001</v>
      </c>
      <c r="I164" s="91">
        <f>ALGO_TENN!L177</f>
        <v>0.02</v>
      </c>
      <c r="J164" s="91">
        <f>ALGO_TENN!N177</f>
        <v>0.38500000000000001</v>
      </c>
      <c r="K164" s="91">
        <f>ALGO_TENN!O177</f>
        <v>0.06</v>
      </c>
      <c r="L164" s="91">
        <f>TETCO_TRANSCO!E177</f>
        <v>0.29749999999999999</v>
      </c>
      <c r="M164" s="91">
        <f>TETCO_TRANSCO!F177</f>
        <v>-2.5000000000000001E-3</v>
      </c>
      <c r="N164" s="91">
        <f>TETCO_TRANSCO!H177</f>
        <v>0.26500000000000001</v>
      </c>
      <c r="O164" s="91">
        <f>TETCO_TRANSCO!I177</f>
        <v>-5.5000000000000007E-2</v>
      </c>
      <c r="P164" s="91">
        <f>TETCO_TRANSCO!K177</f>
        <v>0.26500000000000001</v>
      </c>
      <c r="Q164" s="91">
        <f>TETCO_TRANSCO!L177</f>
        <v>2.5000000000000001E-2</v>
      </c>
      <c r="R164" s="91">
        <f>TETCO_TRANSCO!N177</f>
        <v>0.26500000000000001</v>
      </c>
      <c r="S164" s="91">
        <f>TETCO_TRANSCO!O177</f>
        <v>-3.5000000000000003E-2</v>
      </c>
      <c r="T164" s="91">
        <f>IROQ!E177</f>
        <v>0</v>
      </c>
      <c r="U164" s="91">
        <f>IROQ!F177</f>
        <v>0</v>
      </c>
      <c r="V164" s="91">
        <f>IROQ!H177</f>
        <v>0</v>
      </c>
      <c r="W164" s="91">
        <f>IROQ!I177</f>
        <v>0</v>
      </c>
      <c r="X164" s="91">
        <f>IROQ!L177</f>
        <v>0.38500000000000001</v>
      </c>
      <c r="Y164" s="91">
        <f>IROQ!M177</f>
        <v>0.02</v>
      </c>
      <c r="Z164" s="91">
        <f>IROQ!O177</f>
        <v>0</v>
      </c>
      <c r="AA164" s="91">
        <f>IROQ!P177</f>
        <v>0</v>
      </c>
      <c r="AB164" s="154">
        <f t="shared" si="11"/>
        <v>-2.5000000000000001E-3</v>
      </c>
      <c r="AC164" s="154">
        <f t="shared" si="12"/>
        <v>2.5000000000000001E-2</v>
      </c>
      <c r="AD164" s="153">
        <f t="shared" si="13"/>
        <v>-3.5000000000000003E-2</v>
      </c>
      <c r="AE164" s="153">
        <f t="shared" si="14"/>
        <v>2.5000000000000001E-2</v>
      </c>
    </row>
    <row r="165" spans="1:31" x14ac:dyDescent="0.2">
      <c r="A165">
        <v>0.35963000300448156</v>
      </c>
      <c r="B165" t="str">
        <f t="shared" si="10"/>
        <v>0.39750.020.39750.070.39750.020.39750.070.3125-0.00250.335-0.020.3350.0250.335-0.0200000.39750.0200-0.00250.025-0.020.025</v>
      </c>
      <c r="C165" s="46">
        <v>41821</v>
      </c>
      <c r="D165" s="86">
        <f>ALGO_TENN!E178</f>
        <v>0.39750000000000002</v>
      </c>
      <c r="E165" s="91">
        <f>ALGO_TENN!F178</f>
        <v>0.02</v>
      </c>
      <c r="F165" s="91">
        <f>ALGO_TENN!H178</f>
        <v>0.39750000000000002</v>
      </c>
      <c r="G165" s="91">
        <f>ALGO_TENN!I178</f>
        <v>7.0000000000000007E-2</v>
      </c>
      <c r="H165" s="91">
        <f>ALGO_TENN!K178</f>
        <v>0.39750000000000002</v>
      </c>
      <c r="I165" s="91">
        <f>ALGO_TENN!L178</f>
        <v>0.02</v>
      </c>
      <c r="J165" s="91">
        <f>ALGO_TENN!N178</f>
        <v>0.39750000000000002</v>
      </c>
      <c r="K165" s="91">
        <f>ALGO_TENN!O178</f>
        <v>7.0000000000000007E-2</v>
      </c>
      <c r="L165" s="91">
        <f>TETCO_TRANSCO!E178</f>
        <v>0.3125</v>
      </c>
      <c r="M165" s="91">
        <f>TETCO_TRANSCO!F178</f>
        <v>-2.5000000000000001E-3</v>
      </c>
      <c r="N165" s="91">
        <f>TETCO_TRANSCO!H178</f>
        <v>0.33500000000000002</v>
      </c>
      <c r="O165" s="91">
        <f>TETCO_TRANSCO!I178</f>
        <v>-0.02</v>
      </c>
      <c r="P165" s="91">
        <f>TETCO_TRANSCO!K178</f>
        <v>0.33500000000000002</v>
      </c>
      <c r="Q165" s="91">
        <f>TETCO_TRANSCO!L178</f>
        <v>2.5000000000000001E-2</v>
      </c>
      <c r="R165" s="91">
        <f>TETCO_TRANSCO!N178</f>
        <v>0.33500000000000002</v>
      </c>
      <c r="S165" s="91">
        <f>TETCO_TRANSCO!O178</f>
        <v>-0.02</v>
      </c>
      <c r="T165" s="91">
        <f>IROQ!E178</f>
        <v>0</v>
      </c>
      <c r="U165" s="91">
        <f>IROQ!F178</f>
        <v>0</v>
      </c>
      <c r="V165" s="91">
        <f>IROQ!H178</f>
        <v>0</v>
      </c>
      <c r="W165" s="91">
        <f>IROQ!I178</f>
        <v>0</v>
      </c>
      <c r="X165" s="91">
        <f>IROQ!L178</f>
        <v>0.39750000000000002</v>
      </c>
      <c r="Y165" s="91">
        <f>IROQ!M178</f>
        <v>0.02</v>
      </c>
      <c r="Z165" s="91">
        <f>IROQ!O178</f>
        <v>0</v>
      </c>
      <c r="AA165" s="91">
        <f>IROQ!P178</f>
        <v>0</v>
      </c>
      <c r="AB165" s="154">
        <f t="shared" si="11"/>
        <v>-2.5000000000000001E-3</v>
      </c>
      <c r="AC165" s="154">
        <f t="shared" si="12"/>
        <v>2.5000000000000001E-2</v>
      </c>
      <c r="AD165" s="153">
        <f t="shared" si="13"/>
        <v>-0.02</v>
      </c>
      <c r="AE165" s="153">
        <f t="shared" si="14"/>
        <v>2.5000000000000001E-2</v>
      </c>
    </row>
    <row r="166" spans="1:31" x14ac:dyDescent="0.2">
      <c r="A166">
        <v>0.3574024641798797</v>
      </c>
      <c r="B166" t="str">
        <f t="shared" si="10"/>
        <v>0.40.020.40.070.40.020.40.070.3125-0.00250.335-0.020.3350.0150.335-0.0200000.40.0200-0.00250.015-0.020.015</v>
      </c>
      <c r="C166" s="46">
        <v>41852</v>
      </c>
      <c r="D166" s="86">
        <f>ALGO_TENN!E179</f>
        <v>0.4</v>
      </c>
      <c r="E166" s="91">
        <f>ALGO_TENN!F179</f>
        <v>0.02</v>
      </c>
      <c r="F166" s="91">
        <f>ALGO_TENN!H179</f>
        <v>0.4</v>
      </c>
      <c r="G166" s="91">
        <f>ALGO_TENN!I179</f>
        <v>7.0000000000000007E-2</v>
      </c>
      <c r="H166" s="91">
        <f>ALGO_TENN!K179</f>
        <v>0.4</v>
      </c>
      <c r="I166" s="91">
        <f>ALGO_TENN!L179</f>
        <v>0.02</v>
      </c>
      <c r="J166" s="91">
        <f>ALGO_TENN!N179</f>
        <v>0.4</v>
      </c>
      <c r="K166" s="91">
        <f>ALGO_TENN!O179</f>
        <v>7.0000000000000007E-2</v>
      </c>
      <c r="L166" s="91">
        <f>TETCO_TRANSCO!E179</f>
        <v>0.3125</v>
      </c>
      <c r="M166" s="91">
        <f>TETCO_TRANSCO!F179</f>
        <v>-2.5000000000000001E-3</v>
      </c>
      <c r="N166" s="91">
        <f>TETCO_TRANSCO!H179</f>
        <v>0.33500000000000002</v>
      </c>
      <c r="O166" s="91">
        <f>TETCO_TRANSCO!I179</f>
        <v>-0.02</v>
      </c>
      <c r="P166" s="91">
        <f>TETCO_TRANSCO!K179</f>
        <v>0.33500000000000002</v>
      </c>
      <c r="Q166" s="91">
        <f>TETCO_TRANSCO!L179</f>
        <v>1.4999999999999999E-2</v>
      </c>
      <c r="R166" s="91">
        <f>TETCO_TRANSCO!N179</f>
        <v>0.33500000000000002</v>
      </c>
      <c r="S166" s="91">
        <f>TETCO_TRANSCO!O179</f>
        <v>-0.02</v>
      </c>
      <c r="T166" s="91">
        <f>IROQ!E179</f>
        <v>0</v>
      </c>
      <c r="U166" s="91">
        <f>IROQ!F179</f>
        <v>0</v>
      </c>
      <c r="V166" s="91">
        <f>IROQ!H179</f>
        <v>0</v>
      </c>
      <c r="W166" s="91">
        <f>IROQ!I179</f>
        <v>0</v>
      </c>
      <c r="X166" s="91">
        <f>IROQ!L179</f>
        <v>0.4</v>
      </c>
      <c r="Y166" s="91">
        <f>IROQ!M179</f>
        <v>0.02</v>
      </c>
      <c r="Z166" s="91">
        <f>IROQ!O179</f>
        <v>0</v>
      </c>
      <c r="AA166" s="91">
        <f>IROQ!P179</f>
        <v>0</v>
      </c>
      <c r="AB166" s="154">
        <f t="shared" si="11"/>
        <v>-2.5000000000000001E-3</v>
      </c>
      <c r="AC166" s="154">
        <f t="shared" si="12"/>
        <v>1.4999999999999999E-2</v>
      </c>
      <c r="AD166" s="153">
        <f t="shared" si="13"/>
        <v>-0.02</v>
      </c>
      <c r="AE166" s="153">
        <f t="shared" si="14"/>
        <v>1.4999999999999999E-2</v>
      </c>
    </row>
    <row r="167" spans="1:31" x14ac:dyDescent="0.2">
      <c r="A167">
        <v>0.3551885195403407</v>
      </c>
      <c r="B167" t="str">
        <f t="shared" si="10"/>
        <v>0.39750.020.39750.050.39750.020.39750.050.2875-0.00250.245-0.040.2450.0150.245-0.0200000.39750.0200-0.00250.015-0.020.015</v>
      </c>
      <c r="C167" s="46">
        <v>41883</v>
      </c>
      <c r="D167" s="86">
        <f>ALGO_TENN!E180</f>
        <v>0.39750000000000002</v>
      </c>
      <c r="E167" s="91">
        <f>ALGO_TENN!F180</f>
        <v>0.02</v>
      </c>
      <c r="F167" s="91">
        <f>ALGO_TENN!H180</f>
        <v>0.39750000000000002</v>
      </c>
      <c r="G167" s="91">
        <f>ALGO_TENN!I180</f>
        <v>0.05</v>
      </c>
      <c r="H167" s="91">
        <f>ALGO_TENN!K180</f>
        <v>0.39750000000000002</v>
      </c>
      <c r="I167" s="91">
        <f>ALGO_TENN!L180</f>
        <v>0.02</v>
      </c>
      <c r="J167" s="91">
        <f>ALGO_TENN!N180</f>
        <v>0.39750000000000002</v>
      </c>
      <c r="K167" s="91">
        <f>ALGO_TENN!O180</f>
        <v>0.05</v>
      </c>
      <c r="L167" s="91">
        <f>TETCO_TRANSCO!E180</f>
        <v>0.28749999999999998</v>
      </c>
      <c r="M167" s="91">
        <f>TETCO_TRANSCO!F180</f>
        <v>-2.5000000000000001E-3</v>
      </c>
      <c r="N167" s="91">
        <f>TETCO_TRANSCO!H180</f>
        <v>0.245</v>
      </c>
      <c r="O167" s="91">
        <f>TETCO_TRANSCO!I180</f>
        <v>-0.04</v>
      </c>
      <c r="P167" s="91">
        <f>TETCO_TRANSCO!K180</f>
        <v>0.245</v>
      </c>
      <c r="Q167" s="91">
        <f>TETCO_TRANSCO!L180</f>
        <v>1.4999999999999999E-2</v>
      </c>
      <c r="R167" s="91">
        <f>TETCO_TRANSCO!N180</f>
        <v>0.245</v>
      </c>
      <c r="S167" s="91">
        <f>TETCO_TRANSCO!O180</f>
        <v>-0.02</v>
      </c>
      <c r="T167" s="91">
        <f>IROQ!E180</f>
        <v>0</v>
      </c>
      <c r="U167" s="91">
        <f>IROQ!F180</f>
        <v>0</v>
      </c>
      <c r="V167" s="91">
        <f>IROQ!H180</f>
        <v>0</v>
      </c>
      <c r="W167" s="91">
        <f>IROQ!I180</f>
        <v>0</v>
      </c>
      <c r="X167" s="91">
        <f>IROQ!L180</f>
        <v>0.39750000000000002</v>
      </c>
      <c r="Y167" s="91">
        <f>IROQ!M180</f>
        <v>0.02</v>
      </c>
      <c r="Z167" s="91">
        <f>IROQ!O180</f>
        <v>0</v>
      </c>
      <c r="AA167" s="91">
        <f>IROQ!P180</f>
        <v>0</v>
      </c>
      <c r="AB167" s="154">
        <f t="shared" si="11"/>
        <v>-2.5000000000000001E-3</v>
      </c>
      <c r="AC167" s="154">
        <f t="shared" si="12"/>
        <v>1.4999999999999999E-2</v>
      </c>
      <c r="AD167" s="153">
        <f t="shared" si="13"/>
        <v>-0.02</v>
      </c>
      <c r="AE167" s="153">
        <f t="shared" si="14"/>
        <v>1.4999999999999999E-2</v>
      </c>
    </row>
    <row r="168" spans="1:31" x14ac:dyDescent="0.2">
      <c r="A168">
        <v>0.35305885900248024</v>
      </c>
      <c r="B168" t="str">
        <f t="shared" si="10"/>
        <v>0.40.020.40.050.40.020.40.050.3475-0.0050.265-0.0850.2650.010.265-0.05500000.40.0200-0.0050.01-0.0550.01</v>
      </c>
      <c r="C168" s="46">
        <v>41913</v>
      </c>
      <c r="D168" s="86">
        <f>ALGO_TENN!E181</f>
        <v>0.4</v>
      </c>
      <c r="E168" s="91">
        <f>ALGO_TENN!F181</f>
        <v>0.02</v>
      </c>
      <c r="F168" s="91">
        <f>ALGO_TENN!H181</f>
        <v>0.4</v>
      </c>
      <c r="G168" s="91">
        <f>ALGO_TENN!I181</f>
        <v>0.05</v>
      </c>
      <c r="H168" s="91">
        <f>ALGO_TENN!K181</f>
        <v>0.4</v>
      </c>
      <c r="I168" s="91">
        <f>ALGO_TENN!L181</f>
        <v>0.02</v>
      </c>
      <c r="J168" s="91">
        <f>ALGO_TENN!N181</f>
        <v>0.4</v>
      </c>
      <c r="K168" s="91">
        <f>ALGO_TENN!O181</f>
        <v>0.05</v>
      </c>
      <c r="L168" s="91">
        <f>TETCO_TRANSCO!E181</f>
        <v>0.34750000000000003</v>
      </c>
      <c r="M168" s="91">
        <f>TETCO_TRANSCO!F181</f>
        <v>-5.0000000000000001E-3</v>
      </c>
      <c r="N168" s="91">
        <f>TETCO_TRANSCO!H181</f>
        <v>0.26500000000000001</v>
      </c>
      <c r="O168" s="91">
        <f>TETCO_TRANSCO!I181</f>
        <v>-8.4999999999999992E-2</v>
      </c>
      <c r="P168" s="91">
        <f>TETCO_TRANSCO!K181</f>
        <v>0.26500000000000001</v>
      </c>
      <c r="Q168" s="91">
        <f>TETCO_TRANSCO!L181</f>
        <v>9.9999999999999985E-3</v>
      </c>
      <c r="R168" s="91">
        <f>TETCO_TRANSCO!N181</f>
        <v>0.26500000000000001</v>
      </c>
      <c r="S168" s="91">
        <f>TETCO_TRANSCO!O181</f>
        <v>-5.5E-2</v>
      </c>
      <c r="T168" s="91">
        <f>IROQ!E181</f>
        <v>0</v>
      </c>
      <c r="U168" s="91">
        <f>IROQ!F181</f>
        <v>0</v>
      </c>
      <c r="V168" s="91">
        <f>IROQ!H181</f>
        <v>0</v>
      </c>
      <c r="W168" s="91">
        <f>IROQ!I181</f>
        <v>0</v>
      </c>
      <c r="X168" s="91">
        <f>IROQ!L181</f>
        <v>0.4</v>
      </c>
      <c r="Y168" s="91">
        <f>IROQ!M181</f>
        <v>0.02</v>
      </c>
      <c r="Z168" s="91">
        <f>IROQ!O181</f>
        <v>0</v>
      </c>
      <c r="AA168" s="91">
        <f>IROQ!P181</f>
        <v>0</v>
      </c>
      <c r="AB168" s="154">
        <f t="shared" si="11"/>
        <v>-5.0000000000000001E-3</v>
      </c>
      <c r="AC168" s="154">
        <f t="shared" si="12"/>
        <v>9.9999999999999985E-3</v>
      </c>
      <c r="AD168" s="153">
        <f t="shared" si="13"/>
        <v>-5.5E-2</v>
      </c>
      <c r="AE168" s="153">
        <f t="shared" si="14"/>
        <v>9.9999999999999985E-3</v>
      </c>
    </row>
    <row r="169" spans="1:31" x14ac:dyDescent="0.2">
      <c r="A169">
        <v>0.350871426156461</v>
      </c>
      <c r="B169" t="str">
        <f t="shared" si="10"/>
        <v>0.5550.050.5550.140.5550.050.5550.140.340.040.44-0.170.440.060.44-0.0500000.5050.1000.040.06-0.050.06</v>
      </c>
      <c r="C169" s="46">
        <v>41944</v>
      </c>
      <c r="D169" s="83">
        <f>ALGO_TENN!E182</f>
        <v>0.55500000000000005</v>
      </c>
      <c r="E169" s="91">
        <f>ALGO_TENN!F182</f>
        <v>0.05</v>
      </c>
      <c r="F169" s="91">
        <f>ALGO_TENN!H182</f>
        <v>0.55500000000000005</v>
      </c>
      <c r="G169" s="91">
        <f>ALGO_TENN!I182</f>
        <v>0.14000000000000001</v>
      </c>
      <c r="H169" s="91">
        <f>ALGO_TENN!K182</f>
        <v>0.55500000000000005</v>
      </c>
      <c r="I169" s="91">
        <f>ALGO_TENN!L182</f>
        <v>0.05</v>
      </c>
      <c r="J169" s="91">
        <f>ALGO_TENN!N182</f>
        <v>0.55500000000000005</v>
      </c>
      <c r="K169" s="91">
        <f>ALGO_TENN!O182</f>
        <v>0.14000000000000001</v>
      </c>
      <c r="L169" s="91">
        <f>TETCO_TRANSCO!E182</f>
        <v>0.34</v>
      </c>
      <c r="M169" s="91">
        <f>TETCO_TRANSCO!F182</f>
        <v>0.04</v>
      </c>
      <c r="N169" s="91">
        <f>TETCO_TRANSCO!H182</f>
        <v>0.44000000000000006</v>
      </c>
      <c r="O169" s="91">
        <f>TETCO_TRANSCO!I182</f>
        <v>-0.16999999999999998</v>
      </c>
      <c r="P169" s="91">
        <f>TETCO_TRANSCO!K182</f>
        <v>0.44000000000000006</v>
      </c>
      <c r="Q169" s="91">
        <f>TETCO_TRANSCO!L182</f>
        <v>0.06</v>
      </c>
      <c r="R169" s="91">
        <f>TETCO_TRANSCO!N182</f>
        <v>0.44000000000000006</v>
      </c>
      <c r="S169" s="91">
        <f>TETCO_TRANSCO!O182</f>
        <v>-0.05</v>
      </c>
      <c r="T169" s="91">
        <f>IROQ!E182</f>
        <v>0</v>
      </c>
      <c r="U169" s="91">
        <f>IROQ!F182</f>
        <v>0</v>
      </c>
      <c r="V169" s="91">
        <f>IROQ!H182</f>
        <v>0</v>
      </c>
      <c r="W169" s="91">
        <f>IROQ!I182</f>
        <v>0</v>
      </c>
      <c r="X169" s="91">
        <f>IROQ!L182</f>
        <v>0.505</v>
      </c>
      <c r="Y169" s="91">
        <f>IROQ!M182</f>
        <v>0.1</v>
      </c>
      <c r="Z169" s="91">
        <f>IROQ!O182</f>
        <v>0</v>
      </c>
      <c r="AA169" s="91">
        <f>IROQ!P182</f>
        <v>0</v>
      </c>
      <c r="AB169" s="154">
        <f t="shared" si="11"/>
        <v>0.04</v>
      </c>
      <c r="AC169" s="154">
        <f t="shared" si="12"/>
        <v>0.06</v>
      </c>
      <c r="AD169" s="153">
        <f t="shared" si="13"/>
        <v>-0.05</v>
      </c>
      <c r="AE169" s="153">
        <f t="shared" si="14"/>
        <v>0.06</v>
      </c>
    </row>
    <row r="170" spans="1:31" x14ac:dyDescent="0.2">
      <c r="A170">
        <v>0.34876727048260708</v>
      </c>
      <c r="B170" t="str">
        <f t="shared" si="10"/>
        <v>0.910.050.910.290.910.050.910.290.6550.040.98-0.130.980.110.98-0.0500000.840.3000.040.11-0.050.11</v>
      </c>
      <c r="C170" s="46">
        <v>41974</v>
      </c>
      <c r="D170" s="86">
        <f>ALGO_TENN!E183</f>
        <v>0.91</v>
      </c>
      <c r="E170" s="91">
        <f>ALGO_TENN!F183</f>
        <v>0.05</v>
      </c>
      <c r="F170" s="91">
        <f>ALGO_TENN!H183</f>
        <v>0.91</v>
      </c>
      <c r="G170" s="91">
        <f>ALGO_TENN!I183</f>
        <v>0.28999999999999998</v>
      </c>
      <c r="H170" s="91">
        <f>ALGO_TENN!K183</f>
        <v>0.91</v>
      </c>
      <c r="I170" s="91">
        <f>ALGO_TENN!L183</f>
        <v>0.05</v>
      </c>
      <c r="J170" s="91">
        <f>ALGO_TENN!N183</f>
        <v>0.91</v>
      </c>
      <c r="K170" s="91">
        <f>ALGO_TENN!O183</f>
        <v>0.28999999999999998</v>
      </c>
      <c r="L170" s="91">
        <f>TETCO_TRANSCO!E183</f>
        <v>0.65500000000000003</v>
      </c>
      <c r="M170" s="91">
        <f>TETCO_TRANSCO!F183</f>
        <v>0.04</v>
      </c>
      <c r="N170" s="91">
        <f>TETCO_TRANSCO!H183</f>
        <v>0.98</v>
      </c>
      <c r="O170" s="91">
        <f>TETCO_TRANSCO!I183</f>
        <v>-0.13</v>
      </c>
      <c r="P170" s="91">
        <f>TETCO_TRANSCO!K183</f>
        <v>0.98</v>
      </c>
      <c r="Q170" s="91">
        <f>TETCO_TRANSCO!L183</f>
        <v>0.11</v>
      </c>
      <c r="R170" s="91">
        <f>TETCO_TRANSCO!N183</f>
        <v>0.98</v>
      </c>
      <c r="S170" s="91">
        <f>TETCO_TRANSCO!O183</f>
        <v>-0.05</v>
      </c>
      <c r="T170" s="91">
        <f>IROQ!E183</f>
        <v>0</v>
      </c>
      <c r="U170" s="91">
        <f>IROQ!F183</f>
        <v>0</v>
      </c>
      <c r="V170" s="91">
        <f>IROQ!H183</f>
        <v>0</v>
      </c>
      <c r="W170" s="91">
        <f>IROQ!I183</f>
        <v>0</v>
      </c>
      <c r="X170" s="91">
        <f>IROQ!L183</f>
        <v>0.84000000000000008</v>
      </c>
      <c r="Y170" s="91">
        <f>IROQ!M183</f>
        <v>0.3</v>
      </c>
      <c r="Z170" s="91">
        <f>IROQ!O183</f>
        <v>0</v>
      </c>
      <c r="AA170" s="91">
        <f>IROQ!P183</f>
        <v>0</v>
      </c>
      <c r="AB170" s="154">
        <f t="shared" si="11"/>
        <v>0.04</v>
      </c>
      <c r="AC170" s="154">
        <f t="shared" si="12"/>
        <v>0.11</v>
      </c>
      <c r="AD170" s="153">
        <f t="shared" si="13"/>
        <v>-0.05</v>
      </c>
      <c r="AE170" s="153">
        <f t="shared" si="14"/>
        <v>0.11</v>
      </c>
    </row>
    <row r="171" spans="1:31" x14ac:dyDescent="0.2">
      <c r="A171">
        <v>0.34660603681230401</v>
      </c>
      <c r="B171" t="str">
        <f t="shared" si="10"/>
        <v>1.2150.051.2150.321.2150.051.2150.320.8950.041.6-0.251.60.291.6-0.200001.1350.05000.040.29-0.20.29</v>
      </c>
      <c r="C171" s="46">
        <v>42005</v>
      </c>
      <c r="D171" s="86">
        <f>ALGO_TENN!E184</f>
        <v>1.2149999999999999</v>
      </c>
      <c r="E171" s="91">
        <f>ALGO_TENN!F184</f>
        <v>0.05</v>
      </c>
      <c r="F171" s="91">
        <f>ALGO_TENN!H184</f>
        <v>1.2149999999999999</v>
      </c>
      <c r="G171" s="91">
        <f>ALGO_TENN!I184</f>
        <v>0.32</v>
      </c>
      <c r="H171" s="91">
        <f>ALGO_TENN!K184</f>
        <v>1.2149999999999999</v>
      </c>
      <c r="I171" s="91">
        <f>ALGO_TENN!L184</f>
        <v>0.05</v>
      </c>
      <c r="J171" s="91">
        <f>ALGO_TENN!N184</f>
        <v>1.2149999999999999</v>
      </c>
      <c r="K171" s="91">
        <f>ALGO_TENN!O184</f>
        <v>0.32</v>
      </c>
      <c r="L171" s="91">
        <f>TETCO_TRANSCO!E184</f>
        <v>0.89500000000000002</v>
      </c>
      <c r="M171" s="91">
        <f>TETCO_TRANSCO!F184</f>
        <v>0.04</v>
      </c>
      <c r="N171" s="91">
        <f>TETCO_TRANSCO!H184</f>
        <v>1.6</v>
      </c>
      <c r="O171" s="91">
        <f>TETCO_TRANSCO!I184</f>
        <v>-0.25</v>
      </c>
      <c r="P171" s="91">
        <f>TETCO_TRANSCO!K184</f>
        <v>1.6</v>
      </c>
      <c r="Q171" s="91">
        <f>TETCO_TRANSCO!L184</f>
        <v>0.28999999999999998</v>
      </c>
      <c r="R171" s="91">
        <f>TETCO_TRANSCO!N184</f>
        <v>1.6</v>
      </c>
      <c r="S171" s="91">
        <f>TETCO_TRANSCO!O184</f>
        <v>-0.2</v>
      </c>
      <c r="T171" s="91">
        <f>IROQ!E184</f>
        <v>0</v>
      </c>
      <c r="U171" s="91">
        <f>IROQ!F184</f>
        <v>0</v>
      </c>
      <c r="V171" s="91">
        <f>IROQ!H184</f>
        <v>0</v>
      </c>
      <c r="W171" s="91">
        <f>IROQ!I184</f>
        <v>0</v>
      </c>
      <c r="X171" s="91">
        <f>IROQ!L184</f>
        <v>1.1349999999999998</v>
      </c>
      <c r="Y171" s="91">
        <f>IROQ!M184</f>
        <v>0.05</v>
      </c>
      <c r="Z171" s="91">
        <f>IROQ!O184</f>
        <v>0</v>
      </c>
      <c r="AA171" s="91">
        <f>IROQ!P184</f>
        <v>0</v>
      </c>
      <c r="AB171" s="154">
        <f t="shared" si="11"/>
        <v>0.04</v>
      </c>
      <c r="AC171" s="154">
        <f t="shared" si="12"/>
        <v>0.28999999999999998</v>
      </c>
      <c r="AD171" s="153">
        <f t="shared" si="13"/>
        <v>-0.2</v>
      </c>
      <c r="AE171" s="153">
        <f t="shared" si="14"/>
        <v>0.28999999999999998</v>
      </c>
    </row>
    <row r="172" spans="1:31" x14ac:dyDescent="0.2">
      <c r="A172">
        <v>0.3444579988363769</v>
      </c>
      <c r="B172" t="str">
        <f t="shared" si="10"/>
        <v>1.2150.051.2150.321.2150.051.2150.320.8750.041.6-0.281.60.291.6-0.200001.1350.05000.040.29-0.20.29</v>
      </c>
      <c r="C172" s="46">
        <v>42036</v>
      </c>
      <c r="D172" s="86">
        <f>ALGO_TENN!E185</f>
        <v>1.2149999999999999</v>
      </c>
      <c r="E172" s="91">
        <f>ALGO_TENN!F185</f>
        <v>0.05</v>
      </c>
      <c r="F172" s="91">
        <f>ALGO_TENN!H185</f>
        <v>1.2149999999999999</v>
      </c>
      <c r="G172" s="91">
        <f>ALGO_TENN!I185</f>
        <v>0.32</v>
      </c>
      <c r="H172" s="91">
        <f>ALGO_TENN!K185</f>
        <v>1.2149999999999999</v>
      </c>
      <c r="I172" s="91">
        <f>ALGO_TENN!L185</f>
        <v>0.05</v>
      </c>
      <c r="J172" s="91">
        <f>ALGO_TENN!N185</f>
        <v>1.2149999999999999</v>
      </c>
      <c r="K172" s="91">
        <f>ALGO_TENN!O185</f>
        <v>0.32</v>
      </c>
      <c r="L172" s="91">
        <f>TETCO_TRANSCO!E185</f>
        <v>0.875</v>
      </c>
      <c r="M172" s="91">
        <f>TETCO_TRANSCO!F185</f>
        <v>0.04</v>
      </c>
      <c r="N172" s="91">
        <f>TETCO_TRANSCO!H185</f>
        <v>1.6</v>
      </c>
      <c r="O172" s="91">
        <f>TETCO_TRANSCO!I185</f>
        <v>-0.28000000000000003</v>
      </c>
      <c r="P172" s="91">
        <f>TETCO_TRANSCO!K185</f>
        <v>1.6</v>
      </c>
      <c r="Q172" s="91">
        <f>TETCO_TRANSCO!L185</f>
        <v>0.28999999999999998</v>
      </c>
      <c r="R172" s="91">
        <f>TETCO_TRANSCO!N185</f>
        <v>1.6</v>
      </c>
      <c r="S172" s="91">
        <f>TETCO_TRANSCO!O185</f>
        <v>-0.2</v>
      </c>
      <c r="T172" s="91">
        <f>IROQ!E185</f>
        <v>0</v>
      </c>
      <c r="U172" s="91">
        <f>IROQ!F185</f>
        <v>0</v>
      </c>
      <c r="V172" s="91">
        <f>IROQ!H185</f>
        <v>0</v>
      </c>
      <c r="W172" s="91">
        <f>IROQ!I185</f>
        <v>0</v>
      </c>
      <c r="X172" s="91">
        <f>IROQ!L185</f>
        <v>1.1349999999999998</v>
      </c>
      <c r="Y172" s="91">
        <f>IROQ!M185</f>
        <v>0.05</v>
      </c>
      <c r="Z172" s="91">
        <f>IROQ!O185</f>
        <v>0</v>
      </c>
      <c r="AA172" s="91">
        <f>IROQ!P185</f>
        <v>0</v>
      </c>
      <c r="AB172" s="154">
        <f t="shared" si="11"/>
        <v>0.04</v>
      </c>
      <c r="AC172" s="154">
        <f t="shared" si="12"/>
        <v>0.28999999999999998</v>
      </c>
      <c r="AD172" s="153">
        <f t="shared" si="13"/>
        <v>-0.2</v>
      </c>
      <c r="AE172" s="153">
        <f t="shared" si="14"/>
        <v>0.28999999999999998</v>
      </c>
    </row>
    <row r="173" spans="1:31" x14ac:dyDescent="0.2">
      <c r="A173">
        <v>0.34252911148957288</v>
      </c>
      <c r="B173" t="str">
        <f t="shared" si="10"/>
        <v>0.6550.050.6550.150.6550.050.6550.150.410.040.46-0.170.460.0750.46-0.0500000.6050.05000.040.075-0.050.075</v>
      </c>
      <c r="C173" s="46">
        <v>42064</v>
      </c>
      <c r="D173" s="86">
        <f>ALGO_TENN!E186</f>
        <v>0.65500000000000003</v>
      </c>
      <c r="E173" s="91">
        <f>ALGO_TENN!F186</f>
        <v>0.05</v>
      </c>
      <c r="F173" s="91">
        <f>ALGO_TENN!H186</f>
        <v>0.65500000000000003</v>
      </c>
      <c r="G173" s="91">
        <f>ALGO_TENN!I186</f>
        <v>0.15000000000000002</v>
      </c>
      <c r="H173" s="91">
        <f>ALGO_TENN!K186</f>
        <v>0.65500000000000003</v>
      </c>
      <c r="I173" s="91">
        <f>ALGO_TENN!L186</f>
        <v>0.05</v>
      </c>
      <c r="J173" s="91">
        <f>ALGO_TENN!N186</f>
        <v>0.65500000000000003</v>
      </c>
      <c r="K173" s="91">
        <f>ALGO_TENN!O186</f>
        <v>0.15000000000000002</v>
      </c>
      <c r="L173" s="91">
        <f>TETCO_TRANSCO!E186</f>
        <v>0.41000000000000003</v>
      </c>
      <c r="M173" s="91">
        <f>TETCO_TRANSCO!F186</f>
        <v>0.04</v>
      </c>
      <c r="N173" s="91">
        <f>TETCO_TRANSCO!H186</f>
        <v>0.45999999999999996</v>
      </c>
      <c r="O173" s="91">
        <f>TETCO_TRANSCO!I186</f>
        <v>-0.16999999999999998</v>
      </c>
      <c r="P173" s="91">
        <f>TETCO_TRANSCO!K186</f>
        <v>0.45999999999999996</v>
      </c>
      <c r="Q173" s="91">
        <f>TETCO_TRANSCO!L186</f>
        <v>7.4999999999999997E-2</v>
      </c>
      <c r="R173" s="91">
        <f>TETCO_TRANSCO!N186</f>
        <v>0.45999999999999996</v>
      </c>
      <c r="S173" s="91">
        <f>TETCO_TRANSCO!O186</f>
        <v>-0.05</v>
      </c>
      <c r="T173" s="91">
        <f>IROQ!E186</f>
        <v>0</v>
      </c>
      <c r="U173" s="91">
        <f>IROQ!F186</f>
        <v>0</v>
      </c>
      <c r="V173" s="91">
        <f>IROQ!H186</f>
        <v>0</v>
      </c>
      <c r="W173" s="91">
        <f>IROQ!I186</f>
        <v>0</v>
      </c>
      <c r="X173" s="91">
        <f>IROQ!L186</f>
        <v>0.60499999999999998</v>
      </c>
      <c r="Y173" s="91">
        <f>IROQ!M186</f>
        <v>0.05</v>
      </c>
      <c r="Z173" s="91">
        <f>IROQ!O186</f>
        <v>0</v>
      </c>
      <c r="AA173" s="91">
        <f>IROQ!P186</f>
        <v>0</v>
      </c>
      <c r="AB173" s="154">
        <f t="shared" si="11"/>
        <v>0.04</v>
      </c>
      <c r="AC173" s="154">
        <f t="shared" si="12"/>
        <v>7.4999999999999997E-2</v>
      </c>
      <c r="AD173" s="153">
        <f t="shared" si="13"/>
        <v>-0.05</v>
      </c>
      <c r="AE173" s="153">
        <f t="shared" si="14"/>
        <v>7.4999999999999997E-2</v>
      </c>
    </row>
    <row r="174" spans="1:31" x14ac:dyDescent="0.2">
      <c r="A174">
        <v>0.34040596912538978</v>
      </c>
      <c r="B174" t="str">
        <f t="shared" si="10"/>
        <v>0.4350.020.4350.050.4350.020.4350.050.30750.00250.305-0.0850.3050.0250.305-0.04500000.4350.02000.00250.025-0.0450.025</v>
      </c>
      <c r="C174" s="46">
        <v>42095</v>
      </c>
      <c r="D174" s="83">
        <f>ALGO_TENN!E187</f>
        <v>0.435</v>
      </c>
      <c r="E174" s="91">
        <f>ALGO_TENN!F187</f>
        <v>0.02</v>
      </c>
      <c r="F174" s="91">
        <f>ALGO_TENN!H187</f>
        <v>0.435</v>
      </c>
      <c r="G174" s="91">
        <f>ALGO_TENN!I187</f>
        <v>0.05</v>
      </c>
      <c r="H174" s="91">
        <f>ALGO_TENN!K187</f>
        <v>0.435</v>
      </c>
      <c r="I174" s="91">
        <f>ALGO_TENN!L187</f>
        <v>0.02</v>
      </c>
      <c r="J174" s="91">
        <f>ALGO_TENN!N187</f>
        <v>0.435</v>
      </c>
      <c r="K174" s="91">
        <f>ALGO_TENN!O187</f>
        <v>0.05</v>
      </c>
      <c r="L174" s="91">
        <f>TETCO_TRANSCO!E187</f>
        <v>0.3075</v>
      </c>
      <c r="M174" s="91">
        <f>TETCO_TRANSCO!F187</f>
        <v>2.5000000000000001E-3</v>
      </c>
      <c r="N174" s="91">
        <f>TETCO_TRANSCO!H187</f>
        <v>0.30500000000000005</v>
      </c>
      <c r="O174" s="91">
        <f>TETCO_TRANSCO!I187</f>
        <v>-8.4999999999999992E-2</v>
      </c>
      <c r="P174" s="91">
        <f>TETCO_TRANSCO!K187</f>
        <v>0.30500000000000005</v>
      </c>
      <c r="Q174" s="91">
        <f>TETCO_TRANSCO!L187</f>
        <v>2.5000000000000001E-2</v>
      </c>
      <c r="R174" s="91">
        <f>TETCO_TRANSCO!N187</f>
        <v>0.30500000000000005</v>
      </c>
      <c r="S174" s="91">
        <f>TETCO_TRANSCO!O187</f>
        <v>-4.4999999999999998E-2</v>
      </c>
      <c r="T174" s="91">
        <f>IROQ!E187</f>
        <v>0</v>
      </c>
      <c r="U174" s="91">
        <f>IROQ!F187</f>
        <v>0</v>
      </c>
      <c r="V174" s="91">
        <f>IROQ!H187</f>
        <v>0</v>
      </c>
      <c r="W174" s="91">
        <f>IROQ!I187</f>
        <v>0</v>
      </c>
      <c r="X174" s="91">
        <f>IROQ!L187</f>
        <v>0.435</v>
      </c>
      <c r="Y174" s="91">
        <f>IROQ!M187</f>
        <v>0.02</v>
      </c>
      <c r="Z174" s="91">
        <f>IROQ!O187</f>
        <v>0</v>
      </c>
      <c r="AA174" s="91">
        <f>IROQ!P187</f>
        <v>0</v>
      </c>
      <c r="AB174" s="154">
        <f t="shared" si="11"/>
        <v>2.5000000000000001E-3</v>
      </c>
      <c r="AC174" s="154">
        <f t="shared" si="12"/>
        <v>2.5000000000000001E-2</v>
      </c>
      <c r="AD174" s="153">
        <f t="shared" si="13"/>
        <v>-4.4999999999999998E-2</v>
      </c>
      <c r="AE174" s="153">
        <f t="shared" si="14"/>
        <v>2.5000000000000001E-2</v>
      </c>
    </row>
    <row r="175" spans="1:31" x14ac:dyDescent="0.2">
      <c r="A175">
        <v>0.33836366203031709</v>
      </c>
      <c r="B175" t="str">
        <f t="shared" si="10"/>
        <v>0.3850.020.3850.050.3850.020.3850.050.28750.00250.28-0.0650.280.0250.28-0.03500000.3850.02000.00250.025-0.0350.025</v>
      </c>
      <c r="C175" s="46">
        <v>42125</v>
      </c>
      <c r="D175" s="86">
        <f>ALGO_TENN!E188</f>
        <v>0.38500000000000001</v>
      </c>
      <c r="E175" s="91">
        <f>ALGO_TENN!F188</f>
        <v>0.02</v>
      </c>
      <c r="F175" s="91">
        <f>ALGO_TENN!H188</f>
        <v>0.38500000000000001</v>
      </c>
      <c r="G175" s="91">
        <f>ALGO_TENN!I188</f>
        <v>0.05</v>
      </c>
      <c r="H175" s="91">
        <f>ALGO_TENN!K188</f>
        <v>0.38500000000000001</v>
      </c>
      <c r="I175" s="91">
        <f>ALGO_TENN!L188</f>
        <v>0.02</v>
      </c>
      <c r="J175" s="91">
        <f>ALGO_TENN!N188</f>
        <v>0.38500000000000001</v>
      </c>
      <c r="K175" s="91">
        <f>ALGO_TENN!O188</f>
        <v>0.05</v>
      </c>
      <c r="L175" s="91">
        <f>TETCO_TRANSCO!E188</f>
        <v>0.28749999999999998</v>
      </c>
      <c r="M175" s="91">
        <f>TETCO_TRANSCO!F188</f>
        <v>2.5000000000000001E-3</v>
      </c>
      <c r="N175" s="91">
        <f>TETCO_TRANSCO!H188</f>
        <v>0.28000000000000003</v>
      </c>
      <c r="O175" s="91">
        <f>TETCO_TRANSCO!I188</f>
        <v>-6.5000000000000002E-2</v>
      </c>
      <c r="P175" s="91">
        <f>TETCO_TRANSCO!K188</f>
        <v>0.28000000000000003</v>
      </c>
      <c r="Q175" s="91">
        <f>TETCO_TRANSCO!L188</f>
        <v>2.5000000000000001E-2</v>
      </c>
      <c r="R175" s="91">
        <f>TETCO_TRANSCO!N188</f>
        <v>0.28000000000000003</v>
      </c>
      <c r="S175" s="91">
        <f>TETCO_TRANSCO!O188</f>
        <v>-3.5000000000000003E-2</v>
      </c>
      <c r="T175" s="91">
        <f>IROQ!E188</f>
        <v>0</v>
      </c>
      <c r="U175" s="91">
        <f>IROQ!F188</f>
        <v>0</v>
      </c>
      <c r="V175" s="91">
        <f>IROQ!H188</f>
        <v>0</v>
      </c>
      <c r="W175" s="91">
        <f>IROQ!I188</f>
        <v>0</v>
      </c>
      <c r="X175" s="91">
        <f>IROQ!L188</f>
        <v>0.38500000000000001</v>
      </c>
      <c r="Y175" s="91">
        <f>IROQ!M188</f>
        <v>0.02</v>
      </c>
      <c r="Z175" s="91">
        <f>IROQ!O188</f>
        <v>0</v>
      </c>
      <c r="AA175" s="91">
        <f>IROQ!P188</f>
        <v>0</v>
      </c>
      <c r="AB175" s="154">
        <f t="shared" si="11"/>
        <v>2.5000000000000001E-3</v>
      </c>
      <c r="AC175" s="154">
        <f t="shared" si="12"/>
        <v>2.5000000000000001E-2</v>
      </c>
      <c r="AD175" s="153">
        <f t="shared" si="13"/>
        <v>-3.5000000000000003E-2</v>
      </c>
      <c r="AE175" s="153">
        <f t="shared" si="14"/>
        <v>2.5000000000000001E-2</v>
      </c>
    </row>
    <row r="176" spans="1:31" x14ac:dyDescent="0.2">
      <c r="A176">
        <v>0.33626596049946761</v>
      </c>
      <c r="B176" t="str">
        <f t="shared" si="10"/>
        <v>0.3850.020.3850.060.3850.020.3850.060.2975-0.00250.265-0.0550.2650.0250.265-0.03500000.3850.0200-0.00250.025-0.0350.025</v>
      </c>
      <c r="C176" s="46">
        <v>42156</v>
      </c>
      <c r="D176" s="86">
        <f>ALGO_TENN!E189</f>
        <v>0.38500000000000001</v>
      </c>
      <c r="E176" s="91">
        <f>ALGO_TENN!F189</f>
        <v>0.02</v>
      </c>
      <c r="F176" s="91">
        <f>ALGO_TENN!H189</f>
        <v>0.38500000000000001</v>
      </c>
      <c r="G176" s="91">
        <f>ALGO_TENN!I189</f>
        <v>0.06</v>
      </c>
      <c r="H176" s="91">
        <f>ALGO_TENN!K189</f>
        <v>0.38500000000000001</v>
      </c>
      <c r="I176" s="91">
        <f>ALGO_TENN!L189</f>
        <v>0.02</v>
      </c>
      <c r="J176" s="91">
        <f>ALGO_TENN!N189</f>
        <v>0.38500000000000001</v>
      </c>
      <c r="K176" s="91">
        <f>ALGO_TENN!O189</f>
        <v>0.06</v>
      </c>
      <c r="L176" s="91">
        <f>TETCO_TRANSCO!E189</f>
        <v>0.29749999999999999</v>
      </c>
      <c r="M176" s="91">
        <f>TETCO_TRANSCO!F189</f>
        <v>-2.5000000000000001E-3</v>
      </c>
      <c r="N176" s="91">
        <f>TETCO_TRANSCO!H189</f>
        <v>0.26500000000000001</v>
      </c>
      <c r="O176" s="91">
        <f>TETCO_TRANSCO!I189</f>
        <v>-5.5000000000000007E-2</v>
      </c>
      <c r="P176" s="91">
        <f>TETCO_TRANSCO!K189</f>
        <v>0.26500000000000001</v>
      </c>
      <c r="Q176" s="91">
        <f>TETCO_TRANSCO!L189</f>
        <v>2.5000000000000001E-2</v>
      </c>
      <c r="R176" s="91">
        <f>TETCO_TRANSCO!N189</f>
        <v>0.26500000000000001</v>
      </c>
      <c r="S176" s="91">
        <f>TETCO_TRANSCO!O189</f>
        <v>-3.5000000000000003E-2</v>
      </c>
      <c r="T176" s="91">
        <f>IROQ!E189</f>
        <v>0</v>
      </c>
      <c r="U176" s="91">
        <f>IROQ!F189</f>
        <v>0</v>
      </c>
      <c r="V176" s="91">
        <f>IROQ!H189</f>
        <v>0</v>
      </c>
      <c r="W176" s="91">
        <f>IROQ!I189</f>
        <v>0</v>
      </c>
      <c r="X176" s="91">
        <f>IROQ!L189</f>
        <v>0.38500000000000001</v>
      </c>
      <c r="Y176" s="91">
        <f>IROQ!M189</f>
        <v>0.02</v>
      </c>
      <c r="Z176" s="91">
        <f>IROQ!O189</f>
        <v>0</v>
      </c>
      <c r="AA176" s="91">
        <f>IROQ!P189</f>
        <v>0</v>
      </c>
      <c r="AB176" s="154">
        <f t="shared" si="11"/>
        <v>-2.5000000000000001E-3</v>
      </c>
      <c r="AC176" s="154">
        <f t="shared" si="12"/>
        <v>2.5000000000000001E-2</v>
      </c>
      <c r="AD176" s="153">
        <f t="shared" si="13"/>
        <v>-3.5000000000000003E-2</v>
      </c>
      <c r="AE176" s="153">
        <f t="shared" si="14"/>
        <v>2.5000000000000001E-2</v>
      </c>
    </row>
    <row r="177" spans="1:31" x14ac:dyDescent="0.2">
      <c r="A177">
        <v>0.33424812788658292</v>
      </c>
      <c r="B177" t="str">
        <f t="shared" si="10"/>
        <v>0.39750.020.39750.070.39750.020.39750.070.3125-0.00250.335-0.020.3350.0250.335-0.0200000.39750.0200-0.00250.025-0.020.025</v>
      </c>
      <c r="C177" s="46">
        <v>42186</v>
      </c>
      <c r="D177" s="86">
        <f>ALGO_TENN!E190</f>
        <v>0.39750000000000002</v>
      </c>
      <c r="E177" s="91">
        <f>ALGO_TENN!F190</f>
        <v>0.02</v>
      </c>
      <c r="F177" s="91">
        <f>ALGO_TENN!H190</f>
        <v>0.39750000000000002</v>
      </c>
      <c r="G177" s="91">
        <f>ALGO_TENN!I190</f>
        <v>7.0000000000000007E-2</v>
      </c>
      <c r="H177" s="91">
        <f>ALGO_TENN!K190</f>
        <v>0.39750000000000002</v>
      </c>
      <c r="I177" s="91">
        <f>ALGO_TENN!L190</f>
        <v>0.02</v>
      </c>
      <c r="J177" s="91">
        <f>ALGO_TENN!N190</f>
        <v>0.39750000000000002</v>
      </c>
      <c r="K177" s="91">
        <f>ALGO_TENN!O190</f>
        <v>7.0000000000000007E-2</v>
      </c>
      <c r="L177" s="91">
        <f>TETCO_TRANSCO!E190</f>
        <v>0.3125</v>
      </c>
      <c r="M177" s="91">
        <f>TETCO_TRANSCO!F190</f>
        <v>-2.5000000000000001E-3</v>
      </c>
      <c r="N177" s="91">
        <f>TETCO_TRANSCO!H190</f>
        <v>0.33500000000000002</v>
      </c>
      <c r="O177" s="91">
        <f>TETCO_TRANSCO!I190</f>
        <v>-0.02</v>
      </c>
      <c r="P177" s="91">
        <f>TETCO_TRANSCO!K190</f>
        <v>0.33500000000000002</v>
      </c>
      <c r="Q177" s="91">
        <f>TETCO_TRANSCO!L190</f>
        <v>2.5000000000000001E-2</v>
      </c>
      <c r="R177" s="91">
        <f>TETCO_TRANSCO!N190</f>
        <v>0.33500000000000002</v>
      </c>
      <c r="S177" s="91">
        <f>TETCO_TRANSCO!O190</f>
        <v>-0.02</v>
      </c>
      <c r="T177" s="91">
        <f>IROQ!E190</f>
        <v>0</v>
      </c>
      <c r="U177" s="91">
        <f>IROQ!F190</f>
        <v>0</v>
      </c>
      <c r="V177" s="91">
        <f>IROQ!H190</f>
        <v>0</v>
      </c>
      <c r="W177" s="91">
        <f>IROQ!I190</f>
        <v>0</v>
      </c>
      <c r="X177" s="91">
        <f>IROQ!L190</f>
        <v>0.39750000000000002</v>
      </c>
      <c r="Y177" s="91">
        <f>IROQ!M190</f>
        <v>0.02</v>
      </c>
      <c r="Z177" s="91">
        <f>IROQ!O190</f>
        <v>0</v>
      </c>
      <c r="AA177" s="91">
        <f>IROQ!P190</f>
        <v>0</v>
      </c>
      <c r="AB177" s="154">
        <f t="shared" si="11"/>
        <v>-2.5000000000000001E-3</v>
      </c>
      <c r="AC177" s="154">
        <f t="shared" si="12"/>
        <v>2.5000000000000001E-2</v>
      </c>
      <c r="AD177" s="153">
        <f t="shared" si="13"/>
        <v>-0.02</v>
      </c>
      <c r="AE177" s="153">
        <f t="shared" si="14"/>
        <v>2.5000000000000001E-2</v>
      </c>
    </row>
    <row r="178" spans="1:31" x14ac:dyDescent="0.2">
      <c r="A178">
        <v>0.33217556700004147</v>
      </c>
      <c r="B178" t="str">
        <f t="shared" si="10"/>
        <v>0.40.020.40.070.40.020.40.070.3125-0.00250.335-0.020.3350.0150.335-0.0200000.40.0200-0.00250.015-0.020.015</v>
      </c>
      <c r="C178" s="46">
        <v>42217</v>
      </c>
      <c r="D178" s="86">
        <f>ALGO_TENN!E191</f>
        <v>0.4</v>
      </c>
      <c r="E178" s="91">
        <f>ALGO_TENN!F191</f>
        <v>0.02</v>
      </c>
      <c r="F178" s="91">
        <f>ALGO_TENN!H191</f>
        <v>0.4</v>
      </c>
      <c r="G178" s="91">
        <f>ALGO_TENN!I191</f>
        <v>7.0000000000000007E-2</v>
      </c>
      <c r="H178" s="91">
        <f>ALGO_TENN!K191</f>
        <v>0.4</v>
      </c>
      <c r="I178" s="91">
        <f>ALGO_TENN!L191</f>
        <v>0.02</v>
      </c>
      <c r="J178" s="91">
        <f>ALGO_TENN!N191</f>
        <v>0.4</v>
      </c>
      <c r="K178" s="91">
        <f>ALGO_TENN!O191</f>
        <v>7.0000000000000007E-2</v>
      </c>
      <c r="L178" s="91">
        <f>TETCO_TRANSCO!E191</f>
        <v>0.3125</v>
      </c>
      <c r="M178" s="91">
        <f>TETCO_TRANSCO!F191</f>
        <v>-2.5000000000000001E-3</v>
      </c>
      <c r="N178" s="91">
        <f>TETCO_TRANSCO!H191</f>
        <v>0.33500000000000002</v>
      </c>
      <c r="O178" s="91">
        <f>TETCO_TRANSCO!I191</f>
        <v>-0.02</v>
      </c>
      <c r="P178" s="91">
        <f>TETCO_TRANSCO!K191</f>
        <v>0.33500000000000002</v>
      </c>
      <c r="Q178" s="91">
        <f>TETCO_TRANSCO!L191</f>
        <v>1.4999999999999999E-2</v>
      </c>
      <c r="R178" s="91">
        <f>TETCO_TRANSCO!N191</f>
        <v>0.33500000000000002</v>
      </c>
      <c r="S178" s="91">
        <f>TETCO_TRANSCO!O191</f>
        <v>-0.02</v>
      </c>
      <c r="T178" s="91">
        <f>IROQ!E191</f>
        <v>0</v>
      </c>
      <c r="U178" s="91">
        <f>IROQ!F191</f>
        <v>0</v>
      </c>
      <c r="V178" s="91">
        <f>IROQ!H191</f>
        <v>0</v>
      </c>
      <c r="W178" s="91">
        <f>IROQ!I191</f>
        <v>0</v>
      </c>
      <c r="X178" s="91">
        <f>IROQ!L191</f>
        <v>0.4</v>
      </c>
      <c r="Y178" s="91">
        <f>IROQ!M191</f>
        <v>0.02</v>
      </c>
      <c r="Z178" s="91">
        <f>IROQ!O191</f>
        <v>0</v>
      </c>
      <c r="AA178" s="91">
        <f>IROQ!P191</f>
        <v>0</v>
      </c>
      <c r="AB178" s="154">
        <f t="shared" si="11"/>
        <v>-2.5000000000000001E-3</v>
      </c>
      <c r="AC178" s="154">
        <f t="shared" si="12"/>
        <v>1.4999999999999999E-2</v>
      </c>
      <c r="AD178" s="153">
        <f t="shared" si="13"/>
        <v>-0.02</v>
      </c>
      <c r="AE178" s="153">
        <f t="shared" si="14"/>
        <v>1.4999999999999999E-2</v>
      </c>
    </row>
    <row r="179" spans="1:31" x14ac:dyDescent="0.2">
      <c r="A179">
        <v>0.33011566858324848</v>
      </c>
      <c r="B179" t="str">
        <f t="shared" si="10"/>
        <v>0.39750.020.39750.050.39750.020.39750.050.2875-0.00250.245-0.040.2450.0150.245-0.0200000.39750.0200-0.00250.015-0.020.015</v>
      </c>
      <c r="C179" s="46">
        <v>42248</v>
      </c>
      <c r="D179" s="86">
        <f>ALGO_TENN!E192</f>
        <v>0.39750000000000002</v>
      </c>
      <c r="E179" s="91">
        <f>ALGO_TENN!F192</f>
        <v>0.02</v>
      </c>
      <c r="F179" s="91">
        <f>ALGO_TENN!H192</f>
        <v>0.39750000000000002</v>
      </c>
      <c r="G179" s="91">
        <f>ALGO_TENN!I192</f>
        <v>0.05</v>
      </c>
      <c r="H179" s="91">
        <f>ALGO_TENN!K192</f>
        <v>0.39750000000000002</v>
      </c>
      <c r="I179" s="91">
        <f>ALGO_TENN!L192</f>
        <v>0.02</v>
      </c>
      <c r="J179" s="91">
        <f>ALGO_TENN!N192</f>
        <v>0.39750000000000002</v>
      </c>
      <c r="K179" s="91">
        <f>ALGO_TENN!O192</f>
        <v>0.05</v>
      </c>
      <c r="L179" s="91">
        <f>TETCO_TRANSCO!E192</f>
        <v>0.28749999999999998</v>
      </c>
      <c r="M179" s="91">
        <f>TETCO_TRANSCO!F192</f>
        <v>-2.5000000000000001E-3</v>
      </c>
      <c r="N179" s="91">
        <f>TETCO_TRANSCO!H192</f>
        <v>0.245</v>
      </c>
      <c r="O179" s="91">
        <f>TETCO_TRANSCO!I192</f>
        <v>-0.04</v>
      </c>
      <c r="P179" s="91">
        <f>TETCO_TRANSCO!K192</f>
        <v>0.245</v>
      </c>
      <c r="Q179" s="91">
        <f>TETCO_TRANSCO!L192</f>
        <v>1.4999999999999999E-2</v>
      </c>
      <c r="R179" s="91">
        <f>TETCO_TRANSCO!N192</f>
        <v>0.245</v>
      </c>
      <c r="S179" s="91">
        <f>TETCO_TRANSCO!O192</f>
        <v>-0.02</v>
      </c>
      <c r="T179" s="91">
        <f>IROQ!E192</f>
        <v>0</v>
      </c>
      <c r="U179" s="91">
        <f>IROQ!F192</f>
        <v>0</v>
      </c>
      <c r="V179" s="91">
        <f>IROQ!H192</f>
        <v>0</v>
      </c>
      <c r="W179" s="91">
        <f>IROQ!I192</f>
        <v>0</v>
      </c>
      <c r="X179" s="91">
        <f>IROQ!L192</f>
        <v>0.39750000000000002</v>
      </c>
      <c r="Y179" s="91">
        <f>IROQ!M192</f>
        <v>0.02</v>
      </c>
      <c r="Z179" s="91">
        <f>IROQ!O192</f>
        <v>0</v>
      </c>
      <c r="AA179" s="91">
        <f>IROQ!P192</f>
        <v>0</v>
      </c>
      <c r="AB179" s="154">
        <f t="shared" si="11"/>
        <v>-2.5000000000000001E-3</v>
      </c>
      <c r="AC179" s="154">
        <f t="shared" si="12"/>
        <v>1.4999999999999999E-2</v>
      </c>
      <c r="AD179" s="153">
        <f t="shared" si="13"/>
        <v>-0.02</v>
      </c>
      <c r="AE179" s="153">
        <f t="shared" si="14"/>
        <v>1.4999999999999999E-2</v>
      </c>
    </row>
    <row r="180" spans="1:31" x14ac:dyDescent="0.2">
      <c r="A180">
        <v>0.32813420310917046</v>
      </c>
      <c r="B180" t="str">
        <f t="shared" si="10"/>
        <v>0.40.020.40.050.40.020.40.050.3475-0.0050.265-0.0850.2650.010.265-0.05500000.40.0200-0.0050.01-0.0550.01</v>
      </c>
      <c r="C180" s="46">
        <v>42278</v>
      </c>
      <c r="D180" s="86">
        <f>ALGO_TENN!E193</f>
        <v>0.4</v>
      </c>
      <c r="E180" s="91">
        <f>ALGO_TENN!F193</f>
        <v>0.02</v>
      </c>
      <c r="F180" s="91">
        <f>ALGO_TENN!H193</f>
        <v>0.4</v>
      </c>
      <c r="G180" s="91">
        <f>ALGO_TENN!I193</f>
        <v>0.05</v>
      </c>
      <c r="H180" s="91">
        <f>ALGO_TENN!K193</f>
        <v>0.4</v>
      </c>
      <c r="I180" s="91">
        <f>ALGO_TENN!L193</f>
        <v>0.02</v>
      </c>
      <c r="J180" s="91">
        <f>ALGO_TENN!N193</f>
        <v>0.4</v>
      </c>
      <c r="K180" s="91">
        <f>ALGO_TENN!O193</f>
        <v>0.05</v>
      </c>
      <c r="L180" s="91">
        <f>TETCO_TRANSCO!E193</f>
        <v>0.34750000000000003</v>
      </c>
      <c r="M180" s="91">
        <f>TETCO_TRANSCO!F193</f>
        <v>-5.0000000000000001E-3</v>
      </c>
      <c r="N180" s="91">
        <f>TETCO_TRANSCO!H193</f>
        <v>0.26500000000000001</v>
      </c>
      <c r="O180" s="91">
        <f>TETCO_TRANSCO!I193</f>
        <v>-8.4999999999999992E-2</v>
      </c>
      <c r="P180" s="91">
        <f>TETCO_TRANSCO!K193</f>
        <v>0.26500000000000001</v>
      </c>
      <c r="Q180" s="91">
        <f>TETCO_TRANSCO!L193</f>
        <v>9.9999999999999985E-3</v>
      </c>
      <c r="R180" s="91">
        <f>TETCO_TRANSCO!N193</f>
        <v>0.26500000000000001</v>
      </c>
      <c r="S180" s="91">
        <f>TETCO_TRANSCO!O193</f>
        <v>-5.5E-2</v>
      </c>
      <c r="T180" s="91">
        <f>IROQ!E193</f>
        <v>0</v>
      </c>
      <c r="U180" s="91">
        <f>IROQ!F193</f>
        <v>0</v>
      </c>
      <c r="V180" s="91">
        <f>IROQ!H193</f>
        <v>0</v>
      </c>
      <c r="W180" s="91">
        <f>IROQ!I193</f>
        <v>0</v>
      </c>
      <c r="X180" s="91">
        <f>IROQ!L193</f>
        <v>0.4</v>
      </c>
      <c r="Y180" s="91">
        <f>IROQ!M193</f>
        <v>0.02</v>
      </c>
      <c r="Z180" s="91">
        <f>IROQ!O193</f>
        <v>0</v>
      </c>
      <c r="AA180" s="91">
        <f>IROQ!P193</f>
        <v>0</v>
      </c>
      <c r="AB180" s="154">
        <f t="shared" si="11"/>
        <v>-5.0000000000000001E-3</v>
      </c>
      <c r="AC180" s="154">
        <f t="shared" si="12"/>
        <v>9.9999999999999985E-3</v>
      </c>
      <c r="AD180" s="153">
        <f t="shared" si="13"/>
        <v>-5.5E-2</v>
      </c>
      <c r="AE180" s="153">
        <f t="shared" si="14"/>
        <v>9.9999999999999985E-3</v>
      </c>
    </row>
    <row r="181" spans="1:31" x14ac:dyDescent="0.2">
      <c r="A181">
        <v>0.32609899917201762</v>
      </c>
      <c r="B181" t="str">
        <f t="shared" si="10"/>
        <v>0.5550.050.5550.140.5550.050.5550.140.340.040.44-0.170.440.060.44-0.0500000.5050.1000.040.06-0.050.06</v>
      </c>
      <c r="C181" s="46">
        <v>42309</v>
      </c>
      <c r="D181" s="83">
        <f>ALGO_TENN!E194</f>
        <v>0.55500000000000005</v>
      </c>
      <c r="E181" s="91">
        <f>ALGO_TENN!F194</f>
        <v>0.05</v>
      </c>
      <c r="F181" s="91">
        <f>ALGO_TENN!H194</f>
        <v>0.55500000000000005</v>
      </c>
      <c r="G181" s="91">
        <f>ALGO_TENN!I194</f>
        <v>0.14000000000000001</v>
      </c>
      <c r="H181" s="91">
        <f>ALGO_TENN!K194</f>
        <v>0.55500000000000005</v>
      </c>
      <c r="I181" s="91">
        <f>ALGO_TENN!L194</f>
        <v>0.05</v>
      </c>
      <c r="J181" s="91">
        <f>ALGO_TENN!N194</f>
        <v>0.55500000000000005</v>
      </c>
      <c r="K181" s="91">
        <f>ALGO_TENN!O194</f>
        <v>0.14000000000000001</v>
      </c>
      <c r="L181" s="91">
        <f>TETCO_TRANSCO!E194</f>
        <v>0.34</v>
      </c>
      <c r="M181" s="91">
        <f>TETCO_TRANSCO!F194</f>
        <v>0.04</v>
      </c>
      <c r="N181" s="91">
        <f>TETCO_TRANSCO!H194</f>
        <v>0.44000000000000006</v>
      </c>
      <c r="O181" s="91">
        <f>TETCO_TRANSCO!I194</f>
        <v>-0.16999999999999998</v>
      </c>
      <c r="P181" s="91">
        <f>TETCO_TRANSCO!K194</f>
        <v>0.44000000000000006</v>
      </c>
      <c r="Q181" s="91">
        <f>TETCO_TRANSCO!L194</f>
        <v>0.06</v>
      </c>
      <c r="R181" s="91">
        <f>TETCO_TRANSCO!N194</f>
        <v>0.44000000000000006</v>
      </c>
      <c r="S181" s="91">
        <f>TETCO_TRANSCO!O194</f>
        <v>-0.05</v>
      </c>
      <c r="T181" s="91">
        <f>IROQ!E194</f>
        <v>0</v>
      </c>
      <c r="U181" s="91">
        <f>IROQ!F194</f>
        <v>0</v>
      </c>
      <c r="V181" s="91">
        <f>IROQ!H194</f>
        <v>0</v>
      </c>
      <c r="W181" s="91">
        <f>IROQ!I194</f>
        <v>0</v>
      </c>
      <c r="X181" s="91">
        <f>IROQ!L194</f>
        <v>0.505</v>
      </c>
      <c r="Y181" s="91">
        <f>IROQ!M194</f>
        <v>0.1</v>
      </c>
      <c r="Z181" s="91">
        <f>IROQ!O194</f>
        <v>0</v>
      </c>
      <c r="AA181" s="91">
        <f>IROQ!P194</f>
        <v>0</v>
      </c>
      <c r="AB181" s="154">
        <f t="shared" si="11"/>
        <v>0.04</v>
      </c>
      <c r="AC181" s="154">
        <f t="shared" si="12"/>
        <v>0.06</v>
      </c>
      <c r="AD181" s="153">
        <f t="shared" si="13"/>
        <v>-0.05</v>
      </c>
      <c r="AE181" s="153">
        <f t="shared" si="14"/>
        <v>0.06</v>
      </c>
    </row>
    <row r="182" spans="1:31" x14ac:dyDescent="0.2">
      <c r="A182">
        <v>0.32414129010804288</v>
      </c>
      <c r="B182" t="str">
        <f t="shared" si="10"/>
        <v>0.910.050.910.290.910.050.910.290.6550.040.98-0.130.980.110.98-0.0500000.840.3000.040.11-0.050.11</v>
      </c>
      <c r="C182" s="46">
        <v>42339</v>
      </c>
      <c r="D182" s="86">
        <f>ALGO_TENN!E195</f>
        <v>0.91</v>
      </c>
      <c r="E182" s="91">
        <f>ALGO_TENN!F195</f>
        <v>0.05</v>
      </c>
      <c r="F182" s="91">
        <f>ALGO_TENN!H195</f>
        <v>0.91</v>
      </c>
      <c r="G182" s="91">
        <f>ALGO_TENN!I195</f>
        <v>0.28999999999999998</v>
      </c>
      <c r="H182" s="91">
        <f>ALGO_TENN!K195</f>
        <v>0.91</v>
      </c>
      <c r="I182" s="91">
        <f>ALGO_TENN!L195</f>
        <v>0.05</v>
      </c>
      <c r="J182" s="91">
        <f>ALGO_TENN!N195</f>
        <v>0.91</v>
      </c>
      <c r="K182" s="91">
        <f>ALGO_TENN!O195</f>
        <v>0.28999999999999998</v>
      </c>
      <c r="L182" s="91">
        <f>TETCO_TRANSCO!E195</f>
        <v>0.65500000000000003</v>
      </c>
      <c r="M182" s="91">
        <f>TETCO_TRANSCO!F195</f>
        <v>0.04</v>
      </c>
      <c r="N182" s="91">
        <f>TETCO_TRANSCO!H195</f>
        <v>0.98</v>
      </c>
      <c r="O182" s="91">
        <f>TETCO_TRANSCO!I195</f>
        <v>-0.13</v>
      </c>
      <c r="P182" s="91">
        <f>TETCO_TRANSCO!K195</f>
        <v>0.98</v>
      </c>
      <c r="Q182" s="91">
        <f>TETCO_TRANSCO!L195</f>
        <v>0.11</v>
      </c>
      <c r="R182" s="91">
        <f>TETCO_TRANSCO!N195</f>
        <v>0.98</v>
      </c>
      <c r="S182" s="91">
        <f>TETCO_TRANSCO!O195</f>
        <v>-0.05</v>
      </c>
      <c r="T182" s="91">
        <f>IROQ!E195</f>
        <v>0</v>
      </c>
      <c r="U182" s="91">
        <f>IROQ!F195</f>
        <v>0</v>
      </c>
      <c r="V182" s="91">
        <f>IROQ!H195</f>
        <v>0</v>
      </c>
      <c r="W182" s="91">
        <f>IROQ!I195</f>
        <v>0</v>
      </c>
      <c r="X182" s="91">
        <f>IROQ!L195</f>
        <v>0.84000000000000008</v>
      </c>
      <c r="Y182" s="91">
        <f>IROQ!M195</f>
        <v>0.3</v>
      </c>
      <c r="Z182" s="91">
        <f>IROQ!O195</f>
        <v>0</v>
      </c>
      <c r="AA182" s="91">
        <f>IROQ!P195</f>
        <v>0</v>
      </c>
      <c r="AB182" s="154">
        <f t="shared" si="11"/>
        <v>0.04</v>
      </c>
      <c r="AC182" s="154">
        <f t="shared" si="12"/>
        <v>0.11</v>
      </c>
      <c r="AD182" s="153">
        <f t="shared" si="13"/>
        <v>-0.05</v>
      </c>
      <c r="AE182" s="153">
        <f t="shared" si="14"/>
        <v>0.11</v>
      </c>
    </row>
    <row r="183" spans="1:31" x14ac:dyDescent="0.2">
      <c r="A183">
        <v>0.32213048912825859</v>
      </c>
      <c r="B183" t="str">
        <f t="shared" si="10"/>
        <v>1.2150.051.2150.321.2150.051.2150.320.8950.041.6-0.251.60.291.6-0.200001.1350.05000.040.29-0.20.29</v>
      </c>
      <c r="C183" s="46">
        <v>42370</v>
      </c>
      <c r="D183" s="86">
        <f>ALGO_TENN!E196</f>
        <v>1.2149999999999999</v>
      </c>
      <c r="E183" s="91">
        <f>ALGO_TENN!F196</f>
        <v>0.05</v>
      </c>
      <c r="F183" s="91">
        <f>ALGO_TENN!H196</f>
        <v>1.2149999999999999</v>
      </c>
      <c r="G183" s="91">
        <f>ALGO_TENN!I196</f>
        <v>0.32</v>
      </c>
      <c r="H183" s="91">
        <f>ALGO_TENN!K196</f>
        <v>1.2149999999999999</v>
      </c>
      <c r="I183" s="91">
        <f>ALGO_TENN!L196</f>
        <v>0.05</v>
      </c>
      <c r="J183" s="91">
        <f>ALGO_TENN!N196</f>
        <v>1.2149999999999999</v>
      </c>
      <c r="K183" s="91">
        <f>ALGO_TENN!O196</f>
        <v>0.32</v>
      </c>
      <c r="L183" s="91">
        <f>TETCO_TRANSCO!E196</f>
        <v>0.89500000000000002</v>
      </c>
      <c r="M183" s="91">
        <f>TETCO_TRANSCO!F196</f>
        <v>0.04</v>
      </c>
      <c r="N183" s="91">
        <f>TETCO_TRANSCO!H196</f>
        <v>1.6</v>
      </c>
      <c r="O183" s="91">
        <f>TETCO_TRANSCO!I196</f>
        <v>-0.25</v>
      </c>
      <c r="P183" s="91">
        <f>TETCO_TRANSCO!K196</f>
        <v>1.6</v>
      </c>
      <c r="Q183" s="91">
        <f>TETCO_TRANSCO!L196</f>
        <v>0.28999999999999998</v>
      </c>
      <c r="R183" s="91">
        <f>TETCO_TRANSCO!N196</f>
        <v>1.6</v>
      </c>
      <c r="S183" s="91">
        <f>TETCO_TRANSCO!O196</f>
        <v>-0.2</v>
      </c>
      <c r="T183" s="91">
        <f>IROQ!E196</f>
        <v>0</v>
      </c>
      <c r="U183" s="91">
        <f>IROQ!F196</f>
        <v>0</v>
      </c>
      <c r="V183" s="91">
        <f>IROQ!H196</f>
        <v>0</v>
      </c>
      <c r="W183" s="91">
        <f>IROQ!I196</f>
        <v>0</v>
      </c>
      <c r="X183" s="91">
        <f>IROQ!L196</f>
        <v>1.1349999999999998</v>
      </c>
      <c r="Y183" s="91">
        <f>IROQ!M196</f>
        <v>0.05</v>
      </c>
      <c r="Z183" s="91">
        <f>IROQ!O196</f>
        <v>0</v>
      </c>
      <c r="AA183" s="91">
        <f>IROQ!P196</f>
        <v>0</v>
      </c>
      <c r="AB183" s="154">
        <f t="shared" si="11"/>
        <v>0.04</v>
      </c>
      <c r="AC183" s="154">
        <f t="shared" si="12"/>
        <v>0.28999999999999998</v>
      </c>
      <c r="AD183" s="153">
        <f t="shared" si="13"/>
        <v>-0.2</v>
      </c>
      <c r="AE183" s="153">
        <f t="shared" si="14"/>
        <v>0.28999999999999998</v>
      </c>
    </row>
    <row r="184" spans="1:31" x14ac:dyDescent="0.2">
      <c r="A184">
        <v>0.3201319790177149</v>
      </c>
      <c r="B184" t="str">
        <f t="shared" si="10"/>
        <v>1.2150.051.2150.321.2150.051.2150.320.8750.041.6-0.281.60.291.6-0.200001.1350.05000.040.29-0.20.29</v>
      </c>
      <c r="C184" s="46">
        <v>42401</v>
      </c>
      <c r="D184" s="86">
        <f>ALGO_TENN!E197</f>
        <v>1.2149999999999999</v>
      </c>
      <c r="E184" s="91">
        <f>ALGO_TENN!F197</f>
        <v>0.05</v>
      </c>
      <c r="F184" s="91">
        <f>ALGO_TENN!H197</f>
        <v>1.2149999999999999</v>
      </c>
      <c r="G184" s="91">
        <f>ALGO_TENN!I197</f>
        <v>0.32</v>
      </c>
      <c r="H184" s="91">
        <f>ALGO_TENN!K197</f>
        <v>1.2149999999999999</v>
      </c>
      <c r="I184" s="91">
        <f>ALGO_TENN!L197</f>
        <v>0.05</v>
      </c>
      <c r="J184" s="91">
        <f>ALGO_TENN!N197</f>
        <v>1.2149999999999999</v>
      </c>
      <c r="K184" s="91">
        <f>ALGO_TENN!O197</f>
        <v>0.32</v>
      </c>
      <c r="L184" s="91">
        <f>TETCO_TRANSCO!E197</f>
        <v>0.875</v>
      </c>
      <c r="M184" s="91">
        <f>TETCO_TRANSCO!F197</f>
        <v>0.04</v>
      </c>
      <c r="N184" s="91">
        <f>TETCO_TRANSCO!H197</f>
        <v>1.6</v>
      </c>
      <c r="O184" s="91">
        <f>TETCO_TRANSCO!I197</f>
        <v>-0.28000000000000003</v>
      </c>
      <c r="P184" s="91">
        <f>TETCO_TRANSCO!K197</f>
        <v>1.6</v>
      </c>
      <c r="Q184" s="91">
        <f>TETCO_TRANSCO!L197</f>
        <v>0.28999999999999998</v>
      </c>
      <c r="R184" s="91">
        <f>TETCO_TRANSCO!N197</f>
        <v>1.6</v>
      </c>
      <c r="S184" s="91">
        <f>TETCO_TRANSCO!O197</f>
        <v>-0.2</v>
      </c>
      <c r="T184" s="91">
        <f>IROQ!E197</f>
        <v>0</v>
      </c>
      <c r="U184" s="91">
        <f>IROQ!F197</f>
        <v>0</v>
      </c>
      <c r="V184" s="91">
        <f>IROQ!H197</f>
        <v>0</v>
      </c>
      <c r="W184" s="91">
        <f>IROQ!I197</f>
        <v>0</v>
      </c>
      <c r="X184" s="91">
        <f>IROQ!L197</f>
        <v>1.1349999999999998</v>
      </c>
      <c r="Y184" s="91">
        <f>IROQ!M197</f>
        <v>0.05</v>
      </c>
      <c r="Z184" s="91">
        <f>IROQ!O197</f>
        <v>0</v>
      </c>
      <c r="AA184" s="91">
        <f>IROQ!P197</f>
        <v>0</v>
      </c>
      <c r="AB184" s="154">
        <f t="shared" si="11"/>
        <v>0.04</v>
      </c>
      <c r="AC184" s="154">
        <f t="shared" si="12"/>
        <v>0.28999999999999998</v>
      </c>
      <c r="AD184" s="153">
        <f t="shared" si="13"/>
        <v>-0.2</v>
      </c>
      <c r="AE184" s="153">
        <f t="shared" si="14"/>
        <v>0.28999999999999998</v>
      </c>
    </row>
    <row r="185" spans="1:31" x14ac:dyDescent="0.2">
      <c r="A185">
        <v>0.31827346651795507</v>
      </c>
      <c r="B185" t="str">
        <f t="shared" si="10"/>
        <v>0.6550.050.6550.150.6550.050.6550.150.410.040.46-0.170.460.0750.46-0.0500000.6050.05000.040.075-0.050.075</v>
      </c>
      <c r="C185" s="46">
        <v>42430</v>
      </c>
      <c r="D185" s="86">
        <f>ALGO_TENN!E198</f>
        <v>0.65500000000000003</v>
      </c>
      <c r="E185" s="91">
        <f>ALGO_TENN!F198</f>
        <v>0.05</v>
      </c>
      <c r="F185" s="91">
        <f>ALGO_TENN!H198</f>
        <v>0.65500000000000003</v>
      </c>
      <c r="G185" s="91">
        <f>ALGO_TENN!I198</f>
        <v>0.15000000000000002</v>
      </c>
      <c r="H185" s="91">
        <f>ALGO_TENN!K198</f>
        <v>0.65500000000000003</v>
      </c>
      <c r="I185" s="91">
        <f>ALGO_TENN!L198</f>
        <v>0.05</v>
      </c>
      <c r="J185" s="91">
        <f>ALGO_TENN!N198</f>
        <v>0.65500000000000003</v>
      </c>
      <c r="K185" s="91">
        <f>ALGO_TENN!O198</f>
        <v>0.15000000000000002</v>
      </c>
      <c r="L185" s="91">
        <f>TETCO_TRANSCO!E198</f>
        <v>0.41000000000000003</v>
      </c>
      <c r="M185" s="91">
        <f>TETCO_TRANSCO!F198</f>
        <v>0.04</v>
      </c>
      <c r="N185" s="91">
        <f>TETCO_TRANSCO!H198</f>
        <v>0.45999999999999996</v>
      </c>
      <c r="O185" s="91">
        <f>TETCO_TRANSCO!I198</f>
        <v>-0.16999999999999998</v>
      </c>
      <c r="P185" s="91">
        <f>TETCO_TRANSCO!K198</f>
        <v>0.45999999999999996</v>
      </c>
      <c r="Q185" s="91">
        <f>TETCO_TRANSCO!L198</f>
        <v>7.4999999999999997E-2</v>
      </c>
      <c r="R185" s="91">
        <f>TETCO_TRANSCO!N198</f>
        <v>0.45999999999999996</v>
      </c>
      <c r="S185" s="91">
        <f>TETCO_TRANSCO!O198</f>
        <v>-0.05</v>
      </c>
      <c r="T185" s="91">
        <f>IROQ!E198</f>
        <v>0</v>
      </c>
      <c r="U185" s="91">
        <f>IROQ!F198</f>
        <v>0</v>
      </c>
      <c r="V185" s="91">
        <f>IROQ!H198</f>
        <v>0</v>
      </c>
      <c r="W185" s="91">
        <f>IROQ!I198</f>
        <v>0</v>
      </c>
      <c r="X185" s="91">
        <f>IROQ!L198</f>
        <v>0.60499999999999998</v>
      </c>
      <c r="Y185" s="91">
        <f>IROQ!M198</f>
        <v>0.05</v>
      </c>
      <c r="Z185" s="91">
        <f>IROQ!O198</f>
        <v>0</v>
      </c>
      <c r="AA185" s="91">
        <f>IROQ!P198</f>
        <v>0</v>
      </c>
      <c r="AB185" s="154">
        <f t="shared" si="11"/>
        <v>0.04</v>
      </c>
      <c r="AC185" s="154">
        <f t="shared" si="12"/>
        <v>7.4999999999999997E-2</v>
      </c>
      <c r="AD185" s="153">
        <f t="shared" si="13"/>
        <v>-0.05</v>
      </c>
      <c r="AE185" s="153">
        <f t="shared" si="14"/>
        <v>7.4999999999999997E-2</v>
      </c>
    </row>
    <row r="186" spans="1:31" x14ac:dyDescent="0.2">
      <c r="A186">
        <v>0.31629853543052516</v>
      </c>
      <c r="B186" t="str">
        <f t="shared" si="10"/>
        <v>0.4350.020.4350.050.4350.020.4350.050.30750.00250.305-0.0850.3050.0250.305-0.04500000.4350.02000.00250.025-0.0450.025</v>
      </c>
      <c r="C186" s="46">
        <v>42461</v>
      </c>
      <c r="D186" s="86">
        <f>ALGO_TENN!E199</f>
        <v>0.435</v>
      </c>
      <c r="E186" s="91">
        <f>ALGO_TENN!F199</f>
        <v>0.02</v>
      </c>
      <c r="F186" s="91">
        <f>ALGO_TENN!H199</f>
        <v>0.435</v>
      </c>
      <c r="G186" s="91">
        <f>ALGO_TENN!I199</f>
        <v>0.05</v>
      </c>
      <c r="H186" s="91">
        <f>ALGO_TENN!K199</f>
        <v>0.435</v>
      </c>
      <c r="I186" s="91">
        <f>ALGO_TENN!L199</f>
        <v>0.02</v>
      </c>
      <c r="J186" s="91">
        <f>ALGO_TENN!N199</f>
        <v>0.435</v>
      </c>
      <c r="K186" s="91">
        <f>ALGO_TENN!O199</f>
        <v>0.05</v>
      </c>
      <c r="L186" s="91">
        <f>TETCO_TRANSCO!E199</f>
        <v>0.3075</v>
      </c>
      <c r="M186" s="91">
        <f>TETCO_TRANSCO!F199</f>
        <v>2.5000000000000001E-3</v>
      </c>
      <c r="N186" s="91">
        <f>TETCO_TRANSCO!H199</f>
        <v>0.30500000000000005</v>
      </c>
      <c r="O186" s="91">
        <f>TETCO_TRANSCO!I199</f>
        <v>-8.4999999999999992E-2</v>
      </c>
      <c r="P186" s="91">
        <f>TETCO_TRANSCO!K199</f>
        <v>0.30500000000000005</v>
      </c>
      <c r="Q186" s="91">
        <f>TETCO_TRANSCO!L199</f>
        <v>2.5000000000000001E-2</v>
      </c>
      <c r="R186" s="91">
        <f>TETCO_TRANSCO!N199</f>
        <v>0.30500000000000005</v>
      </c>
      <c r="S186" s="91">
        <f>TETCO_TRANSCO!O199</f>
        <v>-4.4999999999999998E-2</v>
      </c>
      <c r="T186" s="91">
        <f>IROQ!E199</f>
        <v>0</v>
      </c>
      <c r="U186" s="91">
        <f>IROQ!F199</f>
        <v>0</v>
      </c>
      <c r="V186" s="91">
        <f>IROQ!H199</f>
        <v>0</v>
      </c>
      <c r="W186" s="91">
        <f>IROQ!I199</f>
        <v>0</v>
      </c>
      <c r="X186" s="91">
        <f>IROQ!L199</f>
        <v>0.435</v>
      </c>
      <c r="Y186" s="91">
        <f>IROQ!M199</f>
        <v>0.02</v>
      </c>
      <c r="Z186" s="91">
        <f>IROQ!O199</f>
        <v>0</v>
      </c>
      <c r="AA186" s="91">
        <f>IROQ!P199</f>
        <v>0</v>
      </c>
      <c r="AB186" s="154">
        <f t="shared" si="11"/>
        <v>2.5000000000000001E-3</v>
      </c>
      <c r="AC186" s="154">
        <f t="shared" si="12"/>
        <v>2.5000000000000001E-2</v>
      </c>
      <c r="AD186" s="153">
        <f t="shared" si="13"/>
        <v>-4.4999999999999998E-2</v>
      </c>
      <c r="AE186" s="153">
        <f t="shared" si="14"/>
        <v>2.5000000000000001E-2</v>
      </c>
    </row>
    <row r="187" spans="1:31" x14ac:dyDescent="0.2">
      <c r="A187">
        <v>0.31439880951540627</v>
      </c>
      <c r="B187" t="str">
        <f t="shared" si="10"/>
        <v>0.3850.020.3850.050.3850.020.3850.050.28750.00250.28-0.0650.280.0250.28-0.03500000.3850.02000.00250.025-0.0350.025</v>
      </c>
      <c r="C187" s="46">
        <v>42491</v>
      </c>
      <c r="D187" s="86">
        <f>ALGO_TENN!E200</f>
        <v>0.38500000000000001</v>
      </c>
      <c r="E187" s="91">
        <f>ALGO_TENN!F200</f>
        <v>0.02</v>
      </c>
      <c r="F187" s="91">
        <f>ALGO_TENN!H200</f>
        <v>0.38500000000000001</v>
      </c>
      <c r="G187" s="91">
        <f>ALGO_TENN!I200</f>
        <v>0.05</v>
      </c>
      <c r="H187" s="91">
        <f>ALGO_TENN!K200</f>
        <v>0.38500000000000001</v>
      </c>
      <c r="I187" s="91">
        <f>ALGO_TENN!L200</f>
        <v>0.02</v>
      </c>
      <c r="J187" s="91">
        <f>ALGO_TENN!N200</f>
        <v>0.38500000000000001</v>
      </c>
      <c r="K187" s="91">
        <f>ALGO_TENN!O200</f>
        <v>0.05</v>
      </c>
      <c r="L187" s="91">
        <f>TETCO_TRANSCO!E200</f>
        <v>0.28749999999999998</v>
      </c>
      <c r="M187" s="91">
        <f>TETCO_TRANSCO!F200</f>
        <v>2.5000000000000001E-3</v>
      </c>
      <c r="N187" s="91">
        <f>TETCO_TRANSCO!H200</f>
        <v>0.28000000000000003</v>
      </c>
      <c r="O187" s="91">
        <f>TETCO_TRANSCO!I200</f>
        <v>-6.5000000000000002E-2</v>
      </c>
      <c r="P187" s="91">
        <f>TETCO_TRANSCO!K200</f>
        <v>0.28000000000000003</v>
      </c>
      <c r="Q187" s="91">
        <f>TETCO_TRANSCO!L200</f>
        <v>2.5000000000000001E-2</v>
      </c>
      <c r="R187" s="91">
        <f>TETCO_TRANSCO!N200</f>
        <v>0.28000000000000003</v>
      </c>
      <c r="S187" s="91">
        <f>TETCO_TRANSCO!O200</f>
        <v>-3.5000000000000003E-2</v>
      </c>
      <c r="T187" s="91">
        <f>IROQ!E200</f>
        <v>0</v>
      </c>
      <c r="U187" s="91">
        <f>IROQ!F200</f>
        <v>0</v>
      </c>
      <c r="V187" s="91">
        <f>IROQ!H200</f>
        <v>0</v>
      </c>
      <c r="W187" s="91">
        <f>IROQ!I200</f>
        <v>0</v>
      </c>
      <c r="X187" s="91">
        <f>IROQ!L200</f>
        <v>0.38500000000000001</v>
      </c>
      <c r="Y187" s="91">
        <f>IROQ!M200</f>
        <v>0.02</v>
      </c>
      <c r="Z187" s="91">
        <f>IROQ!O200</f>
        <v>0</v>
      </c>
      <c r="AA187" s="91">
        <f>IROQ!P200</f>
        <v>0</v>
      </c>
      <c r="AB187" s="154">
        <f t="shared" si="11"/>
        <v>2.5000000000000001E-3</v>
      </c>
      <c r="AC187" s="154">
        <f t="shared" si="12"/>
        <v>2.5000000000000001E-2</v>
      </c>
      <c r="AD187" s="153">
        <f t="shared" si="13"/>
        <v>-3.5000000000000003E-2</v>
      </c>
      <c r="AE187" s="153">
        <f t="shared" si="14"/>
        <v>2.5000000000000001E-2</v>
      </c>
    </row>
    <row r="188" spans="1:31" x14ac:dyDescent="0.2">
      <c r="A188">
        <v>0.31244756961785347</v>
      </c>
      <c r="B188" t="str">
        <f t="shared" si="10"/>
        <v>0.3850.020.3850.060.3850.020.3850.060.2975-0.00250.265-0.0550.2650.0250.265-0.03500000.3850.0200-0.00250.025-0.0350.025</v>
      </c>
      <c r="C188" s="46">
        <v>42522</v>
      </c>
      <c r="D188" s="86">
        <f>ALGO_TENN!E201</f>
        <v>0.38500000000000001</v>
      </c>
      <c r="E188" s="91">
        <f>ALGO_TENN!F201</f>
        <v>0.02</v>
      </c>
      <c r="F188" s="91">
        <f>ALGO_TENN!H201</f>
        <v>0.38500000000000001</v>
      </c>
      <c r="G188" s="91">
        <f>ALGO_TENN!I201</f>
        <v>0.06</v>
      </c>
      <c r="H188" s="91">
        <f>ALGO_TENN!K201</f>
        <v>0.38500000000000001</v>
      </c>
      <c r="I188" s="91">
        <f>ALGO_TENN!L201</f>
        <v>0.02</v>
      </c>
      <c r="J188" s="91">
        <f>ALGO_TENN!N201</f>
        <v>0.38500000000000001</v>
      </c>
      <c r="K188" s="91">
        <f>ALGO_TENN!O201</f>
        <v>0.06</v>
      </c>
      <c r="L188" s="91">
        <f>TETCO_TRANSCO!E201</f>
        <v>0.29749999999999999</v>
      </c>
      <c r="M188" s="91">
        <f>TETCO_TRANSCO!F201</f>
        <v>-2.5000000000000001E-3</v>
      </c>
      <c r="N188" s="91">
        <f>TETCO_TRANSCO!H201</f>
        <v>0.26500000000000001</v>
      </c>
      <c r="O188" s="91">
        <f>TETCO_TRANSCO!I201</f>
        <v>-5.5000000000000007E-2</v>
      </c>
      <c r="P188" s="91">
        <f>TETCO_TRANSCO!K201</f>
        <v>0.26500000000000001</v>
      </c>
      <c r="Q188" s="91">
        <f>TETCO_TRANSCO!L201</f>
        <v>2.5000000000000001E-2</v>
      </c>
      <c r="R188" s="91">
        <f>TETCO_TRANSCO!N201</f>
        <v>0.26500000000000001</v>
      </c>
      <c r="S188" s="91">
        <f>TETCO_TRANSCO!O201</f>
        <v>-3.5000000000000003E-2</v>
      </c>
      <c r="T188" s="91">
        <f>IROQ!E201</f>
        <v>0</v>
      </c>
      <c r="U188" s="91">
        <f>IROQ!F201</f>
        <v>0</v>
      </c>
      <c r="V188" s="91">
        <f>IROQ!H201</f>
        <v>0</v>
      </c>
      <c r="W188" s="91">
        <f>IROQ!I201</f>
        <v>0</v>
      </c>
      <c r="X188" s="91">
        <f>IROQ!L201</f>
        <v>0.38500000000000001</v>
      </c>
      <c r="Y188" s="91">
        <f>IROQ!M201</f>
        <v>0.02</v>
      </c>
      <c r="Z188" s="91">
        <f>IROQ!O201</f>
        <v>0</v>
      </c>
      <c r="AA188" s="91">
        <f>IROQ!P201</f>
        <v>0</v>
      </c>
      <c r="AB188" s="154">
        <f t="shared" si="11"/>
        <v>-2.5000000000000001E-3</v>
      </c>
      <c r="AC188" s="154">
        <f t="shared" si="12"/>
        <v>2.5000000000000001E-2</v>
      </c>
      <c r="AD188" s="153">
        <f t="shared" si="13"/>
        <v>-3.5000000000000003E-2</v>
      </c>
      <c r="AE188" s="153">
        <f t="shared" si="14"/>
        <v>2.5000000000000001E-2</v>
      </c>
    </row>
    <row r="189" spans="1:31" x14ac:dyDescent="0.2">
      <c r="A189">
        <v>0.31057063484415343</v>
      </c>
      <c r="B189" t="str">
        <f t="shared" si="10"/>
        <v>0.39750.020.39750.070.39750.020.39750.070.3125-0.00250.335-0.020.3350.0250.335-0.0200000.39750.0200-0.00250.025-0.020.025</v>
      </c>
      <c r="C189" s="46">
        <v>42552</v>
      </c>
      <c r="D189" s="86">
        <f>ALGO_TENN!E202</f>
        <v>0.39750000000000002</v>
      </c>
      <c r="E189" s="91">
        <f>ALGO_TENN!F202</f>
        <v>0.02</v>
      </c>
      <c r="F189" s="91">
        <f>ALGO_TENN!H202</f>
        <v>0.39750000000000002</v>
      </c>
      <c r="G189" s="91">
        <f>ALGO_TENN!I202</f>
        <v>7.0000000000000007E-2</v>
      </c>
      <c r="H189" s="91">
        <f>ALGO_TENN!K202</f>
        <v>0.39750000000000002</v>
      </c>
      <c r="I189" s="91">
        <f>ALGO_TENN!L202</f>
        <v>0.02</v>
      </c>
      <c r="J189" s="91">
        <f>ALGO_TENN!N202</f>
        <v>0.39750000000000002</v>
      </c>
      <c r="K189" s="91">
        <f>ALGO_TENN!O202</f>
        <v>7.0000000000000007E-2</v>
      </c>
      <c r="L189" s="91">
        <f>TETCO_TRANSCO!E202</f>
        <v>0.3125</v>
      </c>
      <c r="M189" s="91">
        <f>TETCO_TRANSCO!F202</f>
        <v>-2.5000000000000001E-3</v>
      </c>
      <c r="N189" s="91">
        <f>TETCO_TRANSCO!H202</f>
        <v>0.33500000000000002</v>
      </c>
      <c r="O189" s="91">
        <f>TETCO_TRANSCO!I202</f>
        <v>-0.02</v>
      </c>
      <c r="P189" s="91">
        <f>TETCO_TRANSCO!K202</f>
        <v>0.33500000000000002</v>
      </c>
      <c r="Q189" s="91">
        <f>TETCO_TRANSCO!L202</f>
        <v>2.5000000000000001E-2</v>
      </c>
      <c r="R189" s="91">
        <f>TETCO_TRANSCO!N202</f>
        <v>0.33500000000000002</v>
      </c>
      <c r="S189" s="91">
        <f>TETCO_TRANSCO!O202</f>
        <v>-0.02</v>
      </c>
      <c r="T189" s="91">
        <f>IROQ!E202</f>
        <v>0</v>
      </c>
      <c r="U189" s="91">
        <f>IROQ!F202</f>
        <v>0</v>
      </c>
      <c r="V189" s="91">
        <f>IROQ!H202</f>
        <v>0</v>
      </c>
      <c r="W189" s="91">
        <f>IROQ!I202</f>
        <v>0</v>
      </c>
      <c r="X189" s="91">
        <f>IROQ!L202</f>
        <v>0.39750000000000002</v>
      </c>
      <c r="Y189" s="91">
        <f>IROQ!M202</f>
        <v>0.02</v>
      </c>
      <c r="Z189" s="91">
        <f>IROQ!O202</f>
        <v>0</v>
      </c>
      <c r="AA189" s="91">
        <f>IROQ!P202</f>
        <v>0</v>
      </c>
      <c r="AB189" s="154">
        <f t="shared" si="11"/>
        <v>-2.5000000000000001E-3</v>
      </c>
      <c r="AC189" s="154">
        <f t="shared" si="12"/>
        <v>2.5000000000000001E-2</v>
      </c>
      <c r="AD189" s="153">
        <f t="shared" si="13"/>
        <v>-0.02</v>
      </c>
      <c r="AE189" s="153">
        <f t="shared" si="14"/>
        <v>2.5000000000000001E-2</v>
      </c>
    </row>
    <row r="190" spans="1:31" x14ac:dyDescent="0.2">
      <c r="A190">
        <v>0.30864280627143736</v>
      </c>
      <c r="B190" t="str">
        <f t="shared" si="10"/>
        <v>0.40.020.40.070.40.020.40.070.3125-0.00250.335-0.020.3350.0150.335-0.0200000.40.0200-0.00250.015-0.020.015</v>
      </c>
      <c r="C190" s="46">
        <v>42583</v>
      </c>
      <c r="D190" s="86">
        <f>ALGO_TENN!E203</f>
        <v>0.4</v>
      </c>
      <c r="E190" s="91">
        <f>ALGO_TENN!F203</f>
        <v>0.02</v>
      </c>
      <c r="F190" s="91">
        <f>ALGO_TENN!H203</f>
        <v>0.4</v>
      </c>
      <c r="G190" s="91">
        <f>ALGO_TENN!I203</f>
        <v>7.0000000000000007E-2</v>
      </c>
      <c r="H190" s="91">
        <f>ALGO_TENN!K203</f>
        <v>0.4</v>
      </c>
      <c r="I190" s="91">
        <f>ALGO_TENN!L203</f>
        <v>0.02</v>
      </c>
      <c r="J190" s="91">
        <f>ALGO_TENN!N203</f>
        <v>0.4</v>
      </c>
      <c r="K190" s="91">
        <f>ALGO_TENN!O203</f>
        <v>7.0000000000000007E-2</v>
      </c>
      <c r="L190" s="91">
        <f>TETCO_TRANSCO!E203</f>
        <v>0.3125</v>
      </c>
      <c r="M190" s="91">
        <f>TETCO_TRANSCO!F203</f>
        <v>-2.5000000000000001E-3</v>
      </c>
      <c r="N190" s="91">
        <f>TETCO_TRANSCO!H203</f>
        <v>0.33500000000000002</v>
      </c>
      <c r="O190" s="91">
        <f>TETCO_TRANSCO!I203</f>
        <v>-0.02</v>
      </c>
      <c r="P190" s="91">
        <f>TETCO_TRANSCO!K203</f>
        <v>0.33500000000000002</v>
      </c>
      <c r="Q190" s="91">
        <f>TETCO_TRANSCO!L203</f>
        <v>1.4999999999999999E-2</v>
      </c>
      <c r="R190" s="91">
        <f>TETCO_TRANSCO!N203</f>
        <v>0.33500000000000002</v>
      </c>
      <c r="S190" s="91">
        <f>TETCO_TRANSCO!O203</f>
        <v>-0.02</v>
      </c>
      <c r="T190" s="91">
        <f>IROQ!E203</f>
        <v>0</v>
      </c>
      <c r="U190" s="91">
        <f>IROQ!F203</f>
        <v>0</v>
      </c>
      <c r="V190" s="91">
        <f>IROQ!H203</f>
        <v>0</v>
      </c>
      <c r="W190" s="91">
        <f>IROQ!I203</f>
        <v>0</v>
      </c>
      <c r="X190" s="91">
        <f>IROQ!L203</f>
        <v>0.4</v>
      </c>
      <c r="Y190" s="91">
        <f>IROQ!M203</f>
        <v>0.02</v>
      </c>
      <c r="Z190" s="91">
        <f>IROQ!O203</f>
        <v>0</v>
      </c>
      <c r="AA190" s="91">
        <f>IROQ!P203</f>
        <v>0</v>
      </c>
      <c r="AB190" s="154">
        <f t="shared" si="11"/>
        <v>-2.5000000000000001E-3</v>
      </c>
      <c r="AC190" s="154">
        <f t="shared" si="12"/>
        <v>1.4999999999999999E-2</v>
      </c>
      <c r="AD190" s="153">
        <f t="shared" si="13"/>
        <v>-0.02</v>
      </c>
      <c r="AE190" s="153">
        <f t="shared" si="14"/>
        <v>1.4999999999999999E-2</v>
      </c>
    </row>
    <row r="191" spans="1:31" x14ac:dyDescent="0.2">
      <c r="A191">
        <v>0.30672676904829443</v>
      </c>
      <c r="B191" t="str">
        <f t="shared" si="10"/>
        <v>0.39750.020.39750.050.39750.020.39750.050.2875-0.00250.245-0.040.2450.0150.245-0.0200000.39750.0200-0.00250.015-0.020.015</v>
      </c>
      <c r="C191" s="46">
        <v>42614</v>
      </c>
      <c r="D191" s="86">
        <f>ALGO_TENN!E204</f>
        <v>0.39750000000000002</v>
      </c>
      <c r="E191" s="91">
        <f>ALGO_TENN!F204</f>
        <v>0.02</v>
      </c>
      <c r="F191" s="91">
        <f>ALGO_TENN!H204</f>
        <v>0.39750000000000002</v>
      </c>
      <c r="G191" s="91">
        <f>ALGO_TENN!I204</f>
        <v>0.05</v>
      </c>
      <c r="H191" s="91">
        <f>ALGO_TENN!K204</f>
        <v>0.39750000000000002</v>
      </c>
      <c r="I191" s="91">
        <f>ALGO_TENN!L204</f>
        <v>0.02</v>
      </c>
      <c r="J191" s="91">
        <f>ALGO_TENN!N204</f>
        <v>0.39750000000000002</v>
      </c>
      <c r="K191" s="91">
        <f>ALGO_TENN!O204</f>
        <v>0.05</v>
      </c>
      <c r="L191" s="91">
        <f>TETCO_TRANSCO!E204</f>
        <v>0.28749999999999998</v>
      </c>
      <c r="M191" s="91">
        <f>TETCO_TRANSCO!F204</f>
        <v>-2.5000000000000001E-3</v>
      </c>
      <c r="N191" s="91">
        <f>TETCO_TRANSCO!H204</f>
        <v>0.245</v>
      </c>
      <c r="O191" s="91">
        <f>TETCO_TRANSCO!I204</f>
        <v>-0.04</v>
      </c>
      <c r="P191" s="91">
        <f>TETCO_TRANSCO!K204</f>
        <v>0.245</v>
      </c>
      <c r="Q191" s="91">
        <f>TETCO_TRANSCO!L204</f>
        <v>1.4999999999999999E-2</v>
      </c>
      <c r="R191" s="91">
        <f>TETCO_TRANSCO!N204</f>
        <v>0.245</v>
      </c>
      <c r="S191" s="91">
        <f>TETCO_TRANSCO!O204</f>
        <v>-0.02</v>
      </c>
      <c r="T191" s="91">
        <f>IROQ!E204</f>
        <v>0</v>
      </c>
      <c r="U191" s="91">
        <f>IROQ!F204</f>
        <v>0</v>
      </c>
      <c r="V191" s="91">
        <f>IROQ!H204</f>
        <v>0</v>
      </c>
      <c r="W191" s="91">
        <f>IROQ!I204</f>
        <v>0</v>
      </c>
      <c r="X191" s="91">
        <f>IROQ!L204</f>
        <v>0.39750000000000002</v>
      </c>
      <c r="Y191" s="91">
        <f>IROQ!M204</f>
        <v>0.02</v>
      </c>
      <c r="Z191" s="91">
        <f>IROQ!O204</f>
        <v>0</v>
      </c>
      <c r="AA191" s="91">
        <f>IROQ!P204</f>
        <v>0</v>
      </c>
      <c r="AB191" s="154">
        <f t="shared" si="11"/>
        <v>-2.5000000000000001E-3</v>
      </c>
      <c r="AC191" s="154">
        <f t="shared" si="12"/>
        <v>1.4999999999999999E-2</v>
      </c>
      <c r="AD191" s="153">
        <f t="shared" si="13"/>
        <v>-0.02</v>
      </c>
      <c r="AE191" s="153">
        <f t="shared" si="14"/>
        <v>1.4999999999999999E-2</v>
      </c>
    </row>
    <row r="192" spans="1:31" x14ac:dyDescent="0.2">
      <c r="A192">
        <v>0.30488369952098893</v>
      </c>
      <c r="B192" t="str">
        <f t="shared" si="10"/>
        <v>0.40.020.40.050.40.020.40.050.3475-0.0050.265-0.0850.2650.010.265-0.05500000.40.0200-0.0050.01-0.0550.01</v>
      </c>
      <c r="C192" s="46">
        <v>42644</v>
      </c>
      <c r="D192" s="86">
        <f>ALGO_TENN!E205</f>
        <v>0.4</v>
      </c>
      <c r="E192" s="91">
        <f>ALGO_TENN!F205</f>
        <v>0.02</v>
      </c>
      <c r="F192" s="91">
        <f>ALGO_TENN!H205</f>
        <v>0.4</v>
      </c>
      <c r="G192" s="91">
        <f>ALGO_TENN!I205</f>
        <v>0.05</v>
      </c>
      <c r="H192" s="91">
        <f>ALGO_TENN!K205</f>
        <v>0.4</v>
      </c>
      <c r="I192" s="91">
        <f>ALGO_TENN!L205</f>
        <v>0.02</v>
      </c>
      <c r="J192" s="91">
        <f>ALGO_TENN!N205</f>
        <v>0.4</v>
      </c>
      <c r="K192" s="91">
        <f>ALGO_TENN!O205</f>
        <v>0.05</v>
      </c>
      <c r="L192" s="91">
        <f>TETCO_TRANSCO!E205</f>
        <v>0.34750000000000003</v>
      </c>
      <c r="M192" s="91">
        <f>TETCO_TRANSCO!F205</f>
        <v>-5.0000000000000001E-3</v>
      </c>
      <c r="N192" s="91">
        <f>TETCO_TRANSCO!H205</f>
        <v>0.26500000000000001</v>
      </c>
      <c r="O192" s="91">
        <f>TETCO_TRANSCO!I205</f>
        <v>-8.4999999999999992E-2</v>
      </c>
      <c r="P192" s="91">
        <f>TETCO_TRANSCO!K205</f>
        <v>0.26500000000000001</v>
      </c>
      <c r="Q192" s="91">
        <f>TETCO_TRANSCO!L205</f>
        <v>9.9999999999999985E-3</v>
      </c>
      <c r="R192" s="91">
        <f>TETCO_TRANSCO!N205</f>
        <v>0.26500000000000001</v>
      </c>
      <c r="S192" s="91">
        <f>TETCO_TRANSCO!O205</f>
        <v>-5.5E-2</v>
      </c>
      <c r="T192" s="91">
        <f>IROQ!E205</f>
        <v>0</v>
      </c>
      <c r="U192" s="91">
        <f>IROQ!F205</f>
        <v>0</v>
      </c>
      <c r="V192" s="91">
        <f>IROQ!H205</f>
        <v>0</v>
      </c>
      <c r="W192" s="91">
        <f>IROQ!I205</f>
        <v>0</v>
      </c>
      <c r="X192" s="91">
        <f>IROQ!L205</f>
        <v>0.4</v>
      </c>
      <c r="Y192" s="91">
        <f>IROQ!M205</f>
        <v>0.02</v>
      </c>
      <c r="Z192" s="91">
        <f>IROQ!O205</f>
        <v>0</v>
      </c>
      <c r="AA192" s="91">
        <f>IROQ!P205</f>
        <v>0</v>
      </c>
      <c r="AB192" s="154">
        <f t="shared" si="11"/>
        <v>-5.0000000000000001E-3</v>
      </c>
      <c r="AC192" s="154">
        <f t="shared" si="12"/>
        <v>9.9999999999999985E-3</v>
      </c>
      <c r="AD192" s="153">
        <f t="shared" si="13"/>
        <v>-5.5E-2</v>
      </c>
      <c r="AE192" s="153">
        <f t="shared" si="14"/>
        <v>9.9999999999999985E-3</v>
      </c>
    </row>
    <row r="193" spans="1:31" x14ac:dyDescent="0.2">
      <c r="A193">
        <v>0.30299065767242517</v>
      </c>
      <c r="B193" t="str">
        <f t="shared" si="10"/>
        <v>0.5550.050.5550.140.5550.050.5550.140.340.040.44-0.170.440.060.44-0.0500000.5050.1000.040.06-0.050.06</v>
      </c>
      <c r="C193" s="46">
        <v>42675</v>
      </c>
      <c r="D193" s="86">
        <f>ALGO_TENN!E206</f>
        <v>0.55500000000000005</v>
      </c>
      <c r="E193" s="91">
        <f>ALGO_TENN!F206</f>
        <v>0.05</v>
      </c>
      <c r="F193" s="91">
        <f>ALGO_TENN!H206</f>
        <v>0.55500000000000005</v>
      </c>
      <c r="G193" s="91">
        <f>ALGO_TENN!I206</f>
        <v>0.14000000000000001</v>
      </c>
      <c r="H193" s="91">
        <f>ALGO_TENN!K206</f>
        <v>0.55500000000000005</v>
      </c>
      <c r="I193" s="91">
        <f>ALGO_TENN!L206</f>
        <v>0.05</v>
      </c>
      <c r="J193" s="91">
        <f>ALGO_TENN!N206</f>
        <v>0.55500000000000005</v>
      </c>
      <c r="K193" s="91">
        <f>ALGO_TENN!O206</f>
        <v>0.14000000000000001</v>
      </c>
      <c r="L193" s="91">
        <f>TETCO_TRANSCO!E206</f>
        <v>0.34</v>
      </c>
      <c r="M193" s="91">
        <f>TETCO_TRANSCO!F206</f>
        <v>0.04</v>
      </c>
      <c r="N193" s="91">
        <f>TETCO_TRANSCO!H206</f>
        <v>0.44000000000000006</v>
      </c>
      <c r="O193" s="91">
        <f>TETCO_TRANSCO!I206</f>
        <v>-0.16999999999999998</v>
      </c>
      <c r="P193" s="91">
        <f>TETCO_TRANSCO!K206</f>
        <v>0.44000000000000006</v>
      </c>
      <c r="Q193" s="91">
        <f>TETCO_TRANSCO!L206</f>
        <v>0.06</v>
      </c>
      <c r="R193" s="91">
        <f>TETCO_TRANSCO!N206</f>
        <v>0.44000000000000006</v>
      </c>
      <c r="S193" s="91">
        <f>TETCO_TRANSCO!O206</f>
        <v>-0.05</v>
      </c>
      <c r="T193" s="91">
        <f>IROQ!E206</f>
        <v>0</v>
      </c>
      <c r="U193" s="91">
        <f>IROQ!F206</f>
        <v>0</v>
      </c>
      <c r="V193" s="91">
        <f>IROQ!H206</f>
        <v>0</v>
      </c>
      <c r="W193" s="91">
        <f>IROQ!I206</f>
        <v>0</v>
      </c>
      <c r="X193" s="91">
        <f>IROQ!L206</f>
        <v>0.505</v>
      </c>
      <c r="Y193" s="91">
        <f>IROQ!M206</f>
        <v>0.1</v>
      </c>
      <c r="Z193" s="91">
        <f>IROQ!O206</f>
        <v>0</v>
      </c>
      <c r="AA193" s="91">
        <f>IROQ!P206</f>
        <v>0</v>
      </c>
      <c r="AB193" s="154">
        <f t="shared" si="11"/>
        <v>0.04</v>
      </c>
      <c r="AC193" s="154">
        <f t="shared" si="12"/>
        <v>0.06</v>
      </c>
      <c r="AD193" s="153">
        <f t="shared" si="13"/>
        <v>-0.05</v>
      </c>
      <c r="AE193" s="153">
        <f t="shared" si="14"/>
        <v>0.06</v>
      </c>
    </row>
    <row r="194" spans="1:31" x14ac:dyDescent="0.2">
      <c r="A194">
        <v>0.30116970984247937</v>
      </c>
      <c r="B194" t="str">
        <f t="shared" si="10"/>
        <v>0.910.050.910.290.910.050.910.290.6550.040.98-0.130.980.110.98-0.0500000.840.3000.040.11-0.050.11</v>
      </c>
      <c r="C194" s="46">
        <v>42705</v>
      </c>
      <c r="D194" s="86">
        <f>ALGO_TENN!E207</f>
        <v>0.91</v>
      </c>
      <c r="E194" s="91">
        <f>ALGO_TENN!F207</f>
        <v>0.05</v>
      </c>
      <c r="F194" s="91">
        <f>ALGO_TENN!H207</f>
        <v>0.91</v>
      </c>
      <c r="G194" s="91">
        <f>ALGO_TENN!I207</f>
        <v>0.28999999999999998</v>
      </c>
      <c r="H194" s="91">
        <f>ALGO_TENN!K207</f>
        <v>0.91</v>
      </c>
      <c r="I194" s="91">
        <f>ALGO_TENN!L207</f>
        <v>0.05</v>
      </c>
      <c r="J194" s="91">
        <f>ALGO_TENN!N207</f>
        <v>0.91</v>
      </c>
      <c r="K194" s="91">
        <f>ALGO_TENN!O207</f>
        <v>0.28999999999999998</v>
      </c>
      <c r="L194" s="91">
        <f>TETCO_TRANSCO!E207</f>
        <v>0.65500000000000003</v>
      </c>
      <c r="M194" s="91">
        <f>TETCO_TRANSCO!F207</f>
        <v>0.04</v>
      </c>
      <c r="N194" s="91">
        <f>TETCO_TRANSCO!H207</f>
        <v>0.98</v>
      </c>
      <c r="O194" s="91">
        <f>TETCO_TRANSCO!I207</f>
        <v>-0.13</v>
      </c>
      <c r="P194" s="91">
        <f>TETCO_TRANSCO!K207</f>
        <v>0.98</v>
      </c>
      <c r="Q194" s="91">
        <f>TETCO_TRANSCO!L207</f>
        <v>0.11</v>
      </c>
      <c r="R194" s="91">
        <f>TETCO_TRANSCO!N207</f>
        <v>0.98</v>
      </c>
      <c r="S194" s="91">
        <f>TETCO_TRANSCO!O207</f>
        <v>-0.05</v>
      </c>
      <c r="T194" s="91">
        <f>IROQ!E207</f>
        <v>0</v>
      </c>
      <c r="U194" s="91">
        <f>IROQ!F207</f>
        <v>0</v>
      </c>
      <c r="V194" s="91">
        <f>IROQ!H207</f>
        <v>0</v>
      </c>
      <c r="W194" s="91">
        <f>IROQ!I207</f>
        <v>0</v>
      </c>
      <c r="X194" s="91">
        <f>IROQ!L207</f>
        <v>0.84000000000000008</v>
      </c>
      <c r="Y194" s="91">
        <f>IROQ!M207</f>
        <v>0.3</v>
      </c>
      <c r="Z194" s="91">
        <f>IROQ!O207</f>
        <v>0</v>
      </c>
      <c r="AA194" s="91">
        <f>IROQ!P207</f>
        <v>0</v>
      </c>
      <c r="AB194" s="154">
        <f t="shared" si="11"/>
        <v>0.04</v>
      </c>
      <c r="AC194" s="154">
        <f t="shared" si="12"/>
        <v>0.11</v>
      </c>
      <c r="AD194" s="153">
        <f t="shared" si="13"/>
        <v>-0.05</v>
      </c>
      <c r="AE194" s="153">
        <f t="shared" si="14"/>
        <v>0.11</v>
      </c>
    </row>
    <row r="195" spans="1:31" x14ac:dyDescent="0.2">
      <c r="A195">
        <v>0.29929939159295099</v>
      </c>
      <c r="B195" t="str">
        <f t="shared" si="10"/>
        <v>1.2150.051.2150.321.2150.051.2150.320.8950.041.6-0.251.60.291.6-0.2000000000.040.29-0.20.29</v>
      </c>
      <c r="C195" s="46">
        <v>42736</v>
      </c>
      <c r="D195" s="86">
        <f>ALGO_TENN!E208</f>
        <v>1.2149999999999999</v>
      </c>
      <c r="E195" s="91">
        <f>ALGO_TENN!F208</f>
        <v>0.05</v>
      </c>
      <c r="F195" s="91">
        <f>ALGO_TENN!H208</f>
        <v>1.2149999999999999</v>
      </c>
      <c r="G195" s="91">
        <f>ALGO_TENN!I208</f>
        <v>0.32</v>
      </c>
      <c r="H195" s="91">
        <f>ALGO_TENN!K208</f>
        <v>1.2149999999999999</v>
      </c>
      <c r="I195" s="91">
        <f>ALGO_TENN!L208</f>
        <v>0.05</v>
      </c>
      <c r="J195" s="91">
        <f>ALGO_TENN!N208</f>
        <v>1.2149999999999999</v>
      </c>
      <c r="K195" s="91">
        <f>ALGO_TENN!O208</f>
        <v>0.32</v>
      </c>
      <c r="L195" s="91">
        <f>TETCO_TRANSCO!E208</f>
        <v>0.89500000000000002</v>
      </c>
      <c r="M195" s="91">
        <f>TETCO_TRANSCO!F208</f>
        <v>0.04</v>
      </c>
      <c r="N195" s="91">
        <f>TETCO_TRANSCO!H208</f>
        <v>1.6</v>
      </c>
      <c r="O195" s="91">
        <f>TETCO_TRANSCO!I208</f>
        <v>-0.25</v>
      </c>
      <c r="P195" s="91">
        <f>TETCO_TRANSCO!K208</f>
        <v>1.6</v>
      </c>
      <c r="Q195" s="91">
        <f>TETCO_TRANSCO!L208</f>
        <v>0.28999999999999998</v>
      </c>
      <c r="R195" s="91">
        <f>TETCO_TRANSCO!N208</f>
        <v>1.6</v>
      </c>
      <c r="S195" s="91">
        <f>TETCO_TRANSCO!O208</f>
        <v>-0.2</v>
      </c>
      <c r="T195" s="91">
        <f>IROQ!E208</f>
        <v>0</v>
      </c>
      <c r="U195" s="91">
        <f>IROQ!F208</f>
        <v>0</v>
      </c>
      <c r="V195" s="91">
        <f>IROQ!H208</f>
        <v>0</v>
      </c>
      <c r="W195" s="91">
        <f>IROQ!I208</f>
        <v>0</v>
      </c>
      <c r="X195" s="91">
        <f>IROQ!L208</f>
        <v>0</v>
      </c>
      <c r="Y195" s="91">
        <f>IROQ!M208</f>
        <v>0</v>
      </c>
      <c r="Z195" s="91">
        <f>IROQ!O208</f>
        <v>0</v>
      </c>
      <c r="AA195" s="91">
        <f>IROQ!P208</f>
        <v>0</v>
      </c>
      <c r="AB195" s="154">
        <f t="shared" si="11"/>
        <v>0.04</v>
      </c>
      <c r="AC195" s="154">
        <f t="shared" si="12"/>
        <v>0.28999999999999998</v>
      </c>
      <c r="AD195" s="153">
        <f t="shared" si="13"/>
        <v>-0.2</v>
      </c>
      <c r="AE195" s="153">
        <f t="shared" si="14"/>
        <v>0.28999999999999998</v>
      </c>
    </row>
    <row r="196" spans="1:31" x14ac:dyDescent="0.2">
      <c r="A196">
        <v>0.29744051826346946</v>
      </c>
      <c r="B196" t="str">
        <f t="shared" si="10"/>
        <v>1.2150.051.2150.321.2150.051.2150.320.8750.041.6-0.281.60.291.6-0.2000000000.040.29-0.20.29</v>
      </c>
      <c r="C196" s="46">
        <v>42767</v>
      </c>
      <c r="D196" s="86">
        <f>ALGO_TENN!E209</f>
        <v>1.2149999999999999</v>
      </c>
      <c r="E196" s="91">
        <f>ALGO_TENN!F209</f>
        <v>0.05</v>
      </c>
      <c r="F196" s="91">
        <f>ALGO_TENN!H209</f>
        <v>1.2149999999999999</v>
      </c>
      <c r="G196" s="91">
        <f>ALGO_TENN!I209</f>
        <v>0.32</v>
      </c>
      <c r="H196" s="91">
        <f>ALGO_TENN!K209</f>
        <v>1.2149999999999999</v>
      </c>
      <c r="I196" s="91">
        <f>ALGO_TENN!L209</f>
        <v>0.05</v>
      </c>
      <c r="J196" s="91">
        <f>ALGO_TENN!N209</f>
        <v>1.2149999999999999</v>
      </c>
      <c r="K196" s="91">
        <f>ALGO_TENN!O209</f>
        <v>0.32</v>
      </c>
      <c r="L196" s="91">
        <f>TETCO_TRANSCO!E209</f>
        <v>0.875</v>
      </c>
      <c r="M196" s="91">
        <f>TETCO_TRANSCO!F209</f>
        <v>0.04</v>
      </c>
      <c r="N196" s="91">
        <f>TETCO_TRANSCO!H209</f>
        <v>1.6</v>
      </c>
      <c r="O196" s="91">
        <f>TETCO_TRANSCO!I209</f>
        <v>-0.28000000000000003</v>
      </c>
      <c r="P196" s="91">
        <f>TETCO_TRANSCO!K209</f>
        <v>1.6</v>
      </c>
      <c r="Q196" s="91">
        <f>TETCO_TRANSCO!L209</f>
        <v>0.28999999999999998</v>
      </c>
      <c r="R196" s="91">
        <f>TETCO_TRANSCO!N209</f>
        <v>1.6</v>
      </c>
      <c r="S196" s="91">
        <f>TETCO_TRANSCO!O209</f>
        <v>-0.2</v>
      </c>
      <c r="T196" s="91">
        <f>IROQ!E209</f>
        <v>0</v>
      </c>
      <c r="U196" s="91">
        <f>IROQ!F209</f>
        <v>0</v>
      </c>
      <c r="V196" s="91">
        <f>IROQ!H209</f>
        <v>0</v>
      </c>
      <c r="W196" s="91">
        <f>IROQ!I209</f>
        <v>0</v>
      </c>
      <c r="X196" s="91">
        <f>IROQ!L209</f>
        <v>0</v>
      </c>
      <c r="Y196" s="91">
        <f>IROQ!M209</f>
        <v>0</v>
      </c>
      <c r="Z196" s="91">
        <f>IROQ!O209</f>
        <v>0</v>
      </c>
      <c r="AA196" s="91">
        <f>IROQ!P209</f>
        <v>0</v>
      </c>
      <c r="AB196" s="154">
        <f t="shared" si="11"/>
        <v>0.04</v>
      </c>
      <c r="AC196" s="154">
        <f t="shared" si="12"/>
        <v>0.28999999999999998</v>
      </c>
      <c r="AD196" s="153">
        <f t="shared" si="13"/>
        <v>-0.2</v>
      </c>
      <c r="AE196" s="153">
        <f t="shared" si="14"/>
        <v>0.28999999999999998</v>
      </c>
    </row>
    <row r="197" spans="1:31" x14ac:dyDescent="0.2">
      <c r="A197">
        <v>0.29577131568407572</v>
      </c>
      <c r="B197" t="str">
        <f t="shared" si="10"/>
        <v>0.6550.050.6550.150.6550.050.6550.150.410.040.46-0.170.460.0750.46-0.05000000000.040.075-0.050.075</v>
      </c>
      <c r="C197" s="46">
        <v>42795</v>
      </c>
      <c r="D197" s="86">
        <f>ALGO_TENN!E210</f>
        <v>0.65500000000000003</v>
      </c>
      <c r="E197" s="91">
        <f>ALGO_TENN!F210</f>
        <v>0.05</v>
      </c>
      <c r="F197" s="91">
        <f>ALGO_TENN!H210</f>
        <v>0.65500000000000003</v>
      </c>
      <c r="G197" s="91">
        <f>ALGO_TENN!I210</f>
        <v>0.15000000000000002</v>
      </c>
      <c r="H197" s="91">
        <f>ALGO_TENN!K210</f>
        <v>0.65500000000000003</v>
      </c>
      <c r="I197" s="91">
        <f>ALGO_TENN!L210</f>
        <v>0.05</v>
      </c>
      <c r="J197" s="91">
        <f>ALGO_TENN!N210</f>
        <v>0.65500000000000003</v>
      </c>
      <c r="K197" s="91">
        <f>ALGO_TENN!O210</f>
        <v>0.15000000000000002</v>
      </c>
      <c r="L197" s="91">
        <f>TETCO_TRANSCO!E210</f>
        <v>0.41000000000000003</v>
      </c>
      <c r="M197" s="91">
        <f>TETCO_TRANSCO!F210</f>
        <v>0.04</v>
      </c>
      <c r="N197" s="91">
        <f>TETCO_TRANSCO!H210</f>
        <v>0.45999999999999996</v>
      </c>
      <c r="O197" s="91">
        <f>TETCO_TRANSCO!I210</f>
        <v>-0.16999999999999998</v>
      </c>
      <c r="P197" s="91">
        <f>TETCO_TRANSCO!K210</f>
        <v>0.45999999999999996</v>
      </c>
      <c r="Q197" s="91">
        <f>TETCO_TRANSCO!L210</f>
        <v>7.4999999999999997E-2</v>
      </c>
      <c r="R197" s="91">
        <f>TETCO_TRANSCO!N210</f>
        <v>0.45999999999999996</v>
      </c>
      <c r="S197" s="91">
        <f>TETCO_TRANSCO!O210</f>
        <v>-0.05</v>
      </c>
      <c r="T197" s="91">
        <f>IROQ!E210</f>
        <v>0</v>
      </c>
      <c r="U197" s="91">
        <f>IROQ!F210</f>
        <v>0</v>
      </c>
      <c r="V197" s="91">
        <f>IROQ!H210</f>
        <v>0</v>
      </c>
      <c r="W197" s="91">
        <f>IROQ!I210</f>
        <v>0</v>
      </c>
      <c r="X197" s="91">
        <f>IROQ!L210</f>
        <v>0</v>
      </c>
      <c r="Y197" s="91">
        <f>IROQ!M210</f>
        <v>0</v>
      </c>
      <c r="Z197" s="91">
        <f>IROQ!O210</f>
        <v>0</v>
      </c>
      <c r="AA197" s="91">
        <f>IROQ!P210</f>
        <v>0</v>
      </c>
      <c r="AB197" s="154">
        <f t="shared" si="11"/>
        <v>0.04</v>
      </c>
      <c r="AC197" s="154">
        <f t="shared" si="12"/>
        <v>7.4999999999999997E-2</v>
      </c>
      <c r="AD197" s="153">
        <f t="shared" si="13"/>
        <v>-0.05</v>
      </c>
      <c r="AE197" s="153">
        <f t="shared" si="14"/>
        <v>7.4999999999999997E-2</v>
      </c>
    </row>
    <row r="198" spans="1:31" x14ac:dyDescent="0.2">
      <c r="A198">
        <v>0.29393403443824229</v>
      </c>
      <c r="B198" t="str">
        <f t="shared" si="10"/>
        <v>0.4350.020.4350.050.4350.020.4350.050.30750.00250.305-0.0850.3050.0250.305-0.045000000000.00250.025-0.0450.025</v>
      </c>
      <c r="C198" s="46">
        <v>42826</v>
      </c>
      <c r="D198" s="86">
        <f>ALGO_TENN!E211</f>
        <v>0.435</v>
      </c>
      <c r="E198" s="91">
        <f>ALGO_TENN!F211</f>
        <v>0.02</v>
      </c>
      <c r="F198" s="91">
        <f>ALGO_TENN!H211</f>
        <v>0.435</v>
      </c>
      <c r="G198" s="91">
        <f>ALGO_TENN!I211</f>
        <v>0.05</v>
      </c>
      <c r="H198" s="91">
        <f>ALGO_TENN!K211</f>
        <v>0.435</v>
      </c>
      <c r="I198" s="91">
        <f>ALGO_TENN!L211</f>
        <v>0.02</v>
      </c>
      <c r="J198" s="91">
        <f>ALGO_TENN!N211</f>
        <v>0.435</v>
      </c>
      <c r="K198" s="91">
        <f>ALGO_TENN!O211</f>
        <v>0.05</v>
      </c>
      <c r="L198" s="91">
        <f>TETCO_TRANSCO!E211</f>
        <v>0.3075</v>
      </c>
      <c r="M198" s="91">
        <f>TETCO_TRANSCO!F211</f>
        <v>2.5000000000000001E-3</v>
      </c>
      <c r="N198" s="91">
        <f>TETCO_TRANSCO!H211</f>
        <v>0.30500000000000005</v>
      </c>
      <c r="O198" s="91">
        <f>TETCO_TRANSCO!I211</f>
        <v>-8.4999999999999992E-2</v>
      </c>
      <c r="P198" s="91">
        <f>TETCO_TRANSCO!K211</f>
        <v>0.30500000000000005</v>
      </c>
      <c r="Q198" s="91">
        <f>TETCO_TRANSCO!L211</f>
        <v>2.5000000000000001E-2</v>
      </c>
      <c r="R198" s="91">
        <f>TETCO_TRANSCO!N211</f>
        <v>0.30500000000000005</v>
      </c>
      <c r="S198" s="91">
        <f>TETCO_TRANSCO!O211</f>
        <v>-4.4999999999999998E-2</v>
      </c>
      <c r="T198" s="91">
        <f>IROQ!E211</f>
        <v>0</v>
      </c>
      <c r="U198" s="91">
        <f>IROQ!F211</f>
        <v>0</v>
      </c>
      <c r="V198" s="91">
        <f>IROQ!H211</f>
        <v>0</v>
      </c>
      <c r="W198" s="91">
        <f>IROQ!I211</f>
        <v>0</v>
      </c>
      <c r="X198" s="91">
        <f>IROQ!L211</f>
        <v>0</v>
      </c>
      <c r="Y198" s="91">
        <f>IROQ!M211</f>
        <v>0</v>
      </c>
      <c r="Z198" s="91">
        <f>IROQ!O211</f>
        <v>0</v>
      </c>
      <c r="AA198" s="91">
        <f>IROQ!P211</f>
        <v>0</v>
      </c>
      <c r="AB198" s="154">
        <f t="shared" si="11"/>
        <v>2.5000000000000001E-3</v>
      </c>
      <c r="AC198" s="154">
        <f t="shared" si="12"/>
        <v>2.5000000000000001E-2</v>
      </c>
      <c r="AD198" s="153">
        <f t="shared" si="13"/>
        <v>-4.4999999999999998E-2</v>
      </c>
      <c r="AE198" s="153">
        <f t="shared" si="14"/>
        <v>2.5000000000000001E-2</v>
      </c>
    </row>
    <row r="199" spans="1:31" x14ac:dyDescent="0.2">
      <c r="A199">
        <v>0.29216672855845022</v>
      </c>
      <c r="B199" t="str">
        <f t="shared" si="10"/>
        <v>0.3850.020.3850.050.3850.020.3850.050.28750.00250.28-0.0650.280.0250.28-0.035000000000.00250.025-0.0350.025</v>
      </c>
      <c r="C199" s="46">
        <v>42856</v>
      </c>
      <c r="D199" s="86">
        <f>ALGO_TENN!E212</f>
        <v>0.38500000000000001</v>
      </c>
      <c r="E199" s="91">
        <f>ALGO_TENN!F212</f>
        <v>0.02</v>
      </c>
      <c r="F199" s="91">
        <f>ALGO_TENN!H212</f>
        <v>0.38500000000000001</v>
      </c>
      <c r="G199" s="91">
        <f>ALGO_TENN!I212</f>
        <v>0.05</v>
      </c>
      <c r="H199" s="91">
        <f>ALGO_TENN!K212</f>
        <v>0.38500000000000001</v>
      </c>
      <c r="I199" s="91">
        <f>ALGO_TENN!L212</f>
        <v>0.02</v>
      </c>
      <c r="J199" s="91">
        <f>ALGO_TENN!N212</f>
        <v>0.38500000000000001</v>
      </c>
      <c r="K199" s="91">
        <f>ALGO_TENN!O212</f>
        <v>0.05</v>
      </c>
      <c r="L199" s="91">
        <f>TETCO_TRANSCO!E212</f>
        <v>0.28749999999999998</v>
      </c>
      <c r="M199" s="91">
        <f>TETCO_TRANSCO!F212</f>
        <v>2.5000000000000001E-3</v>
      </c>
      <c r="N199" s="91">
        <f>TETCO_TRANSCO!H212</f>
        <v>0.28000000000000003</v>
      </c>
      <c r="O199" s="91">
        <f>TETCO_TRANSCO!I212</f>
        <v>-6.5000000000000002E-2</v>
      </c>
      <c r="P199" s="91">
        <f>TETCO_TRANSCO!K212</f>
        <v>0.28000000000000003</v>
      </c>
      <c r="Q199" s="91">
        <f>TETCO_TRANSCO!L212</f>
        <v>2.5000000000000001E-2</v>
      </c>
      <c r="R199" s="91">
        <f>TETCO_TRANSCO!N212</f>
        <v>0.28000000000000003</v>
      </c>
      <c r="S199" s="91">
        <f>TETCO_TRANSCO!O212</f>
        <v>-3.5000000000000003E-2</v>
      </c>
      <c r="T199" s="91">
        <f>IROQ!E212</f>
        <v>0</v>
      </c>
      <c r="U199" s="91">
        <f>IROQ!F212</f>
        <v>0</v>
      </c>
      <c r="V199" s="91">
        <f>IROQ!H212</f>
        <v>0</v>
      </c>
      <c r="W199" s="91">
        <f>IROQ!I212</f>
        <v>0</v>
      </c>
      <c r="X199" s="91">
        <f>IROQ!L212</f>
        <v>0</v>
      </c>
      <c r="Y199" s="91">
        <f>IROQ!M212</f>
        <v>0</v>
      </c>
      <c r="Z199" s="91">
        <f>IROQ!O212</f>
        <v>0</v>
      </c>
      <c r="AA199" s="91">
        <f>IROQ!P212</f>
        <v>0</v>
      </c>
      <c r="AB199" s="154">
        <f t="shared" si="11"/>
        <v>2.5000000000000001E-3</v>
      </c>
      <c r="AC199" s="154">
        <f t="shared" si="12"/>
        <v>2.5000000000000001E-2</v>
      </c>
      <c r="AD199" s="153">
        <f t="shared" si="13"/>
        <v>-3.5000000000000003E-2</v>
      </c>
      <c r="AE199" s="153">
        <f t="shared" si="14"/>
        <v>2.5000000000000001E-2</v>
      </c>
    </row>
    <row r="200" spans="1:31" x14ac:dyDescent="0.2">
      <c r="A200">
        <v>0.29035151167546164</v>
      </c>
      <c r="B200" t="str">
        <f t="shared" si="10"/>
        <v>0.3850.020.3850.060.3850.020.3850.060.2975-0.00250.265-0.0550.2650.0250.265-0.03500000000-0.00250.025-0.0350.025</v>
      </c>
      <c r="C200" s="46">
        <v>42887</v>
      </c>
      <c r="D200">
        <f>ALGO_TENN!E213</f>
        <v>0.38500000000000001</v>
      </c>
      <c r="E200" s="91">
        <f>ALGO_TENN!F213</f>
        <v>0.02</v>
      </c>
      <c r="F200" s="91">
        <f>ALGO_TENN!H213</f>
        <v>0.38500000000000001</v>
      </c>
      <c r="G200" s="91">
        <f>ALGO_TENN!I213</f>
        <v>0.06</v>
      </c>
      <c r="H200" s="91">
        <f>ALGO_TENN!K213</f>
        <v>0.38500000000000001</v>
      </c>
      <c r="I200" s="91">
        <f>ALGO_TENN!L213</f>
        <v>0.02</v>
      </c>
      <c r="J200" s="91">
        <f>ALGO_TENN!N213</f>
        <v>0.38500000000000001</v>
      </c>
      <c r="K200" s="91">
        <f>ALGO_TENN!O213</f>
        <v>0.06</v>
      </c>
      <c r="L200" s="91">
        <f>TETCO_TRANSCO!E213</f>
        <v>0.29749999999999999</v>
      </c>
      <c r="M200" s="91">
        <f>TETCO_TRANSCO!F213</f>
        <v>-2.5000000000000001E-3</v>
      </c>
      <c r="N200" s="91">
        <f>TETCO_TRANSCO!H213</f>
        <v>0.26500000000000001</v>
      </c>
      <c r="O200" s="91">
        <f>TETCO_TRANSCO!I213</f>
        <v>-5.5000000000000007E-2</v>
      </c>
      <c r="P200" s="91">
        <f>TETCO_TRANSCO!K213</f>
        <v>0.26500000000000001</v>
      </c>
      <c r="Q200" s="91">
        <f>TETCO_TRANSCO!L213</f>
        <v>2.5000000000000001E-2</v>
      </c>
      <c r="R200" s="91">
        <f>TETCO_TRANSCO!N213</f>
        <v>0.26500000000000001</v>
      </c>
      <c r="S200" s="91">
        <f>TETCO_TRANSCO!O213</f>
        <v>-3.5000000000000003E-2</v>
      </c>
      <c r="T200" s="91">
        <f>IROQ!E213</f>
        <v>0</v>
      </c>
      <c r="U200" s="91">
        <f>IROQ!F213</f>
        <v>0</v>
      </c>
      <c r="V200" s="91">
        <f>IROQ!H213</f>
        <v>0</v>
      </c>
      <c r="W200" s="91">
        <f>IROQ!I213</f>
        <v>0</v>
      </c>
      <c r="X200" s="91">
        <f>IROQ!L213</f>
        <v>0</v>
      </c>
      <c r="Y200" s="91">
        <f>IROQ!M213</f>
        <v>0</v>
      </c>
      <c r="Z200" s="91">
        <f>IROQ!O213</f>
        <v>0</v>
      </c>
      <c r="AA200" s="91">
        <f>IROQ!P213</f>
        <v>0</v>
      </c>
      <c r="AB200" s="154">
        <f t="shared" si="11"/>
        <v>-2.5000000000000001E-3</v>
      </c>
      <c r="AC200" s="154">
        <f t="shared" si="12"/>
        <v>2.5000000000000001E-2</v>
      </c>
      <c r="AD200" s="153">
        <f t="shared" si="13"/>
        <v>-3.5000000000000003E-2</v>
      </c>
      <c r="AE200" s="153">
        <f t="shared" si="14"/>
        <v>2.5000000000000001E-2</v>
      </c>
    </row>
    <row r="201" spans="1:31" x14ac:dyDescent="0.2">
      <c r="A201">
        <v>0.28860543176952802</v>
      </c>
      <c r="B201" t="str">
        <f t="shared" ref="B201:B264" si="15">(D201 &amp; E201 &amp; F201 &amp; G201 &amp; H201 &amp; I201 &amp; J201 &amp; K201 &amp; L201 &amp; M201 &amp; N201 &amp; O201 &amp; P201 &amp; Q201 &amp; R201 &amp; S201 &amp; T201 &amp; U201 &amp; V201 &amp; W201 &amp; X201 &amp; Y201 &amp; Z201 &amp; AA201 &amp; AB201 &amp; AC201 &amp; AD201 &amp; AE201)</f>
        <v>0.39750.020.39750.070.39750.020.39750.070.3125-0.00250.335-0.020.3350.0250.335-0.0200000000-0.00250.025-0.020.025</v>
      </c>
      <c r="C201" s="46">
        <v>42917</v>
      </c>
      <c r="D201">
        <f>ALGO_TENN!E214</f>
        <v>0.39750000000000002</v>
      </c>
      <c r="E201" s="91">
        <f>ALGO_TENN!F214</f>
        <v>0.02</v>
      </c>
      <c r="F201" s="91">
        <f>ALGO_TENN!H214</f>
        <v>0.39750000000000002</v>
      </c>
      <c r="G201" s="91">
        <f>ALGO_TENN!I214</f>
        <v>7.0000000000000007E-2</v>
      </c>
      <c r="H201" s="91">
        <f>ALGO_TENN!K214</f>
        <v>0.39750000000000002</v>
      </c>
      <c r="I201" s="91">
        <f>ALGO_TENN!L214</f>
        <v>0.02</v>
      </c>
      <c r="J201" s="91">
        <f>ALGO_TENN!N214</f>
        <v>0.39750000000000002</v>
      </c>
      <c r="K201" s="91">
        <f>ALGO_TENN!O214</f>
        <v>7.0000000000000007E-2</v>
      </c>
      <c r="L201" s="91">
        <f>TETCO_TRANSCO!E214</f>
        <v>0.3125</v>
      </c>
      <c r="M201" s="91">
        <f>TETCO_TRANSCO!F214</f>
        <v>-2.5000000000000001E-3</v>
      </c>
      <c r="N201" s="91">
        <f>TETCO_TRANSCO!H214</f>
        <v>0.33500000000000002</v>
      </c>
      <c r="O201" s="91">
        <f>TETCO_TRANSCO!I214</f>
        <v>-0.02</v>
      </c>
      <c r="P201" s="91">
        <f>TETCO_TRANSCO!K214</f>
        <v>0.33500000000000002</v>
      </c>
      <c r="Q201" s="91">
        <f>TETCO_TRANSCO!L214</f>
        <v>2.5000000000000001E-2</v>
      </c>
      <c r="R201" s="91">
        <f>TETCO_TRANSCO!N214</f>
        <v>0.33500000000000002</v>
      </c>
      <c r="S201" s="91">
        <f>TETCO_TRANSCO!O214</f>
        <v>-0.02</v>
      </c>
      <c r="T201" s="91">
        <f>IROQ!E214</f>
        <v>0</v>
      </c>
      <c r="U201" s="91">
        <f>IROQ!F214</f>
        <v>0</v>
      </c>
      <c r="V201" s="91">
        <f>IROQ!H214</f>
        <v>0</v>
      </c>
      <c r="W201" s="91">
        <f>IROQ!I214</f>
        <v>0</v>
      </c>
      <c r="X201" s="91">
        <f>IROQ!L214</f>
        <v>0</v>
      </c>
      <c r="Y201" s="91">
        <f>IROQ!M214</f>
        <v>0</v>
      </c>
      <c r="Z201" s="91">
        <f>IROQ!O214</f>
        <v>0</v>
      </c>
      <c r="AA201" s="91">
        <f>IROQ!P214</f>
        <v>0</v>
      </c>
      <c r="AB201" s="154">
        <f t="shared" si="11"/>
        <v>-2.5000000000000001E-3</v>
      </c>
      <c r="AC201" s="154">
        <f t="shared" si="12"/>
        <v>2.5000000000000001E-2</v>
      </c>
      <c r="AD201" s="153">
        <f t="shared" si="13"/>
        <v>-0.02</v>
      </c>
      <c r="AE201" s="153">
        <f t="shared" si="14"/>
        <v>2.5000000000000001E-2</v>
      </c>
    </row>
    <row r="202" spans="1:31" x14ac:dyDescent="0.2">
      <c r="A202">
        <v>0.28681201830410602</v>
      </c>
      <c r="B202" t="str">
        <f t="shared" si="15"/>
        <v>0.40.020.40.070.40.020.40.070.3125-0.00250.335-0.020.3350.0150.335-0.0200000000-0.00250.015-0.020.015</v>
      </c>
      <c r="C202" s="46">
        <v>42948</v>
      </c>
      <c r="D202">
        <f>ALGO_TENN!E215</f>
        <v>0.4</v>
      </c>
      <c r="E202" s="91">
        <f>ALGO_TENN!F215</f>
        <v>0.02</v>
      </c>
      <c r="F202" s="91">
        <f>ALGO_TENN!H215</f>
        <v>0.4</v>
      </c>
      <c r="G202" s="91">
        <f>ALGO_TENN!I215</f>
        <v>7.0000000000000007E-2</v>
      </c>
      <c r="H202" s="91">
        <f>ALGO_TENN!K215</f>
        <v>0.4</v>
      </c>
      <c r="I202" s="91">
        <f>ALGO_TENN!L215</f>
        <v>0.02</v>
      </c>
      <c r="J202" s="91">
        <f>ALGO_TENN!N215</f>
        <v>0.4</v>
      </c>
      <c r="K202" s="91">
        <f>ALGO_TENN!O215</f>
        <v>7.0000000000000007E-2</v>
      </c>
      <c r="L202" s="91">
        <f>TETCO_TRANSCO!E215</f>
        <v>0.3125</v>
      </c>
      <c r="M202" s="91">
        <f>TETCO_TRANSCO!F215</f>
        <v>-2.5000000000000001E-3</v>
      </c>
      <c r="N202" s="91">
        <f>TETCO_TRANSCO!H215</f>
        <v>0.33500000000000002</v>
      </c>
      <c r="O202" s="91">
        <f>TETCO_TRANSCO!I215</f>
        <v>-0.02</v>
      </c>
      <c r="P202" s="91">
        <f>TETCO_TRANSCO!K215</f>
        <v>0.33500000000000002</v>
      </c>
      <c r="Q202" s="91">
        <f>TETCO_TRANSCO!L215</f>
        <v>1.4999999999999999E-2</v>
      </c>
      <c r="R202" s="91">
        <f>TETCO_TRANSCO!N215</f>
        <v>0.33500000000000002</v>
      </c>
      <c r="S202" s="91">
        <f>TETCO_TRANSCO!O215</f>
        <v>-0.02</v>
      </c>
      <c r="T202" s="91">
        <f>IROQ!E215</f>
        <v>0</v>
      </c>
      <c r="U202" s="91">
        <f>IROQ!F215</f>
        <v>0</v>
      </c>
      <c r="V202" s="91">
        <f>IROQ!H215</f>
        <v>0</v>
      </c>
      <c r="W202" s="91">
        <f>IROQ!I215</f>
        <v>0</v>
      </c>
      <c r="X202" s="91">
        <f>IROQ!L215</f>
        <v>0</v>
      </c>
      <c r="Y202" s="91">
        <f>IROQ!M215</f>
        <v>0</v>
      </c>
      <c r="Z202" s="91">
        <f>IROQ!O215</f>
        <v>0</v>
      </c>
      <c r="AA202" s="91">
        <f>IROQ!P215</f>
        <v>0</v>
      </c>
      <c r="AB202" s="154">
        <f t="shared" si="11"/>
        <v>-2.5000000000000001E-3</v>
      </c>
      <c r="AC202" s="154">
        <f t="shared" si="12"/>
        <v>1.4999999999999999E-2</v>
      </c>
      <c r="AD202" s="153">
        <f t="shared" si="13"/>
        <v>-0.02</v>
      </c>
      <c r="AE202" s="153">
        <f t="shared" si="14"/>
        <v>1.4999999999999999E-2</v>
      </c>
    </row>
    <row r="203" spans="1:31" x14ac:dyDescent="0.2">
      <c r="A203">
        <v>0.28502958623625457</v>
      </c>
      <c r="B203" t="str">
        <f t="shared" si="15"/>
        <v>0.39750.020.39750.050.39750.020.39750.050.2875-0.00250.245-0.040.2450.0150.245-0.0200000000-0.00250.015-0.020.015</v>
      </c>
      <c r="C203" s="46">
        <v>42979</v>
      </c>
      <c r="D203">
        <f>ALGO_TENN!E216</f>
        <v>0.39750000000000002</v>
      </c>
      <c r="E203" s="91">
        <f>ALGO_TENN!F216</f>
        <v>0.02</v>
      </c>
      <c r="F203" s="91">
        <f>ALGO_TENN!H216</f>
        <v>0.39750000000000002</v>
      </c>
      <c r="G203" s="91">
        <f>ALGO_TENN!I216</f>
        <v>0.05</v>
      </c>
      <c r="H203" s="91">
        <f>ALGO_TENN!K216</f>
        <v>0.39750000000000002</v>
      </c>
      <c r="I203" s="91">
        <f>ALGO_TENN!L216</f>
        <v>0.02</v>
      </c>
      <c r="J203" s="91">
        <f>ALGO_TENN!N216</f>
        <v>0.39750000000000002</v>
      </c>
      <c r="K203" s="91">
        <f>ALGO_TENN!O216</f>
        <v>0.05</v>
      </c>
      <c r="L203" s="91">
        <f>TETCO_TRANSCO!E216</f>
        <v>0.28749999999999998</v>
      </c>
      <c r="M203" s="91">
        <f>TETCO_TRANSCO!F216</f>
        <v>-2.5000000000000001E-3</v>
      </c>
      <c r="N203" s="91">
        <f>TETCO_TRANSCO!H216</f>
        <v>0.245</v>
      </c>
      <c r="O203" s="91">
        <f>TETCO_TRANSCO!I216</f>
        <v>-0.04</v>
      </c>
      <c r="P203" s="91">
        <f>TETCO_TRANSCO!K216</f>
        <v>0.245</v>
      </c>
      <c r="Q203" s="91">
        <f>TETCO_TRANSCO!L216</f>
        <v>1.4999999999999999E-2</v>
      </c>
      <c r="R203" s="91">
        <f>TETCO_TRANSCO!N216</f>
        <v>0.245</v>
      </c>
      <c r="S203" s="91">
        <f>TETCO_TRANSCO!O216</f>
        <v>-0.02</v>
      </c>
      <c r="T203" s="91">
        <f>IROQ!E216</f>
        <v>0</v>
      </c>
      <c r="U203" s="91">
        <f>IROQ!F216</f>
        <v>0</v>
      </c>
      <c r="V203" s="91">
        <f>IROQ!H216</f>
        <v>0</v>
      </c>
      <c r="W203" s="91">
        <f>IROQ!I216</f>
        <v>0</v>
      </c>
      <c r="X203" s="91">
        <f>IROQ!L216</f>
        <v>0</v>
      </c>
      <c r="Y203" s="91">
        <f>IROQ!M216</f>
        <v>0</v>
      </c>
      <c r="Z203" s="91">
        <f>IROQ!O216</f>
        <v>0</v>
      </c>
      <c r="AA203" s="91">
        <f>IROQ!P216</f>
        <v>0</v>
      </c>
      <c r="AB203" s="154">
        <f t="shared" ref="AB203:AB266" si="16">M203</f>
        <v>-2.5000000000000001E-3</v>
      </c>
      <c r="AC203" s="154">
        <f t="shared" ref="AC203:AC266" si="17">Q203</f>
        <v>1.4999999999999999E-2</v>
      </c>
      <c r="AD203" s="153">
        <f t="shared" ref="AD203:AD266" si="18">S203</f>
        <v>-0.02</v>
      </c>
      <c r="AE203" s="153">
        <f t="shared" ref="AE203:AE266" si="19">Q203</f>
        <v>1.4999999999999999E-2</v>
      </c>
    </row>
    <row r="204" spans="1:31" x14ac:dyDescent="0.2">
      <c r="A204">
        <v>0.28331504536175373</v>
      </c>
      <c r="B204" t="str">
        <f t="shared" si="15"/>
        <v>0.40.020.40.050.40.020.40.050.3475-0.0050.265-0.0850.2650.010.265-0.05500000000-0.0050.01-0.0550.01</v>
      </c>
      <c r="C204" s="46">
        <v>43009</v>
      </c>
      <c r="D204">
        <f>ALGO_TENN!E217</f>
        <v>0.4</v>
      </c>
      <c r="E204" s="91">
        <f>ALGO_TENN!F217</f>
        <v>0.02</v>
      </c>
      <c r="F204" s="91">
        <f>ALGO_TENN!H217</f>
        <v>0.4</v>
      </c>
      <c r="G204" s="91">
        <f>ALGO_TENN!I217</f>
        <v>0.05</v>
      </c>
      <c r="H204" s="91">
        <f>ALGO_TENN!K217</f>
        <v>0.4</v>
      </c>
      <c r="I204" s="91">
        <f>ALGO_TENN!L217</f>
        <v>0.02</v>
      </c>
      <c r="J204" s="91">
        <f>ALGO_TENN!N217</f>
        <v>0.4</v>
      </c>
      <c r="K204" s="91">
        <f>ALGO_TENN!O217</f>
        <v>0.05</v>
      </c>
      <c r="L204" s="91">
        <f>TETCO_TRANSCO!E217</f>
        <v>0.34750000000000003</v>
      </c>
      <c r="M204" s="91">
        <f>TETCO_TRANSCO!F217</f>
        <v>-5.0000000000000001E-3</v>
      </c>
      <c r="N204" s="91">
        <f>TETCO_TRANSCO!H217</f>
        <v>0.26500000000000001</v>
      </c>
      <c r="O204" s="91">
        <f>TETCO_TRANSCO!I217</f>
        <v>-8.4999999999999992E-2</v>
      </c>
      <c r="P204" s="91">
        <f>TETCO_TRANSCO!K217</f>
        <v>0.26500000000000001</v>
      </c>
      <c r="Q204" s="91">
        <f>TETCO_TRANSCO!L217</f>
        <v>9.9999999999999985E-3</v>
      </c>
      <c r="R204" s="91">
        <f>TETCO_TRANSCO!N217</f>
        <v>0.26500000000000001</v>
      </c>
      <c r="S204" s="91">
        <f>TETCO_TRANSCO!O217</f>
        <v>-5.5E-2</v>
      </c>
      <c r="T204" s="91">
        <f>IROQ!E217</f>
        <v>0</v>
      </c>
      <c r="U204" s="91">
        <f>IROQ!F217</f>
        <v>0</v>
      </c>
      <c r="V204" s="91">
        <f>IROQ!H217</f>
        <v>0</v>
      </c>
      <c r="W204" s="91">
        <f>IROQ!I217</f>
        <v>0</v>
      </c>
      <c r="X204" s="91">
        <f>IROQ!L217</f>
        <v>0</v>
      </c>
      <c r="Y204" s="91">
        <f>IROQ!M217</f>
        <v>0</v>
      </c>
      <c r="Z204" s="91">
        <f>IROQ!O217</f>
        <v>0</v>
      </c>
      <c r="AA204" s="91">
        <f>IROQ!P217</f>
        <v>0</v>
      </c>
      <c r="AB204" s="154">
        <f t="shared" si="16"/>
        <v>-5.0000000000000001E-3</v>
      </c>
      <c r="AC204" s="154">
        <f t="shared" si="17"/>
        <v>9.9999999999999985E-3</v>
      </c>
      <c r="AD204" s="153">
        <f t="shared" si="18"/>
        <v>-5.5E-2</v>
      </c>
      <c r="AE204" s="153">
        <f t="shared" si="19"/>
        <v>9.9999999999999985E-3</v>
      </c>
    </row>
    <row r="205" spans="1:31" x14ac:dyDescent="0.2">
      <c r="A205">
        <v>0.28155402888750264</v>
      </c>
      <c r="B205" t="str">
        <f t="shared" si="15"/>
        <v>0.5550.050.5550.140.5550.050.5550.140.340.040.44-0.170.440.060.44-0.05000000000.040.06-0.050.06</v>
      </c>
      <c r="C205" s="46">
        <v>43040</v>
      </c>
      <c r="D205">
        <f>ALGO_TENN!E218</f>
        <v>0.55500000000000005</v>
      </c>
      <c r="E205" s="91">
        <f>ALGO_TENN!F218</f>
        <v>0.05</v>
      </c>
      <c r="F205" s="91">
        <f>ALGO_TENN!H218</f>
        <v>0.55500000000000005</v>
      </c>
      <c r="G205" s="91">
        <f>ALGO_TENN!I218</f>
        <v>0.14000000000000001</v>
      </c>
      <c r="H205" s="91">
        <f>ALGO_TENN!K218</f>
        <v>0.55500000000000005</v>
      </c>
      <c r="I205" s="91">
        <f>ALGO_TENN!L218</f>
        <v>0.05</v>
      </c>
      <c r="J205" s="91">
        <f>ALGO_TENN!N218</f>
        <v>0.55500000000000005</v>
      </c>
      <c r="K205" s="91">
        <f>ALGO_TENN!O218</f>
        <v>0.14000000000000001</v>
      </c>
      <c r="L205" s="91">
        <f>TETCO_TRANSCO!E218</f>
        <v>0.34</v>
      </c>
      <c r="M205" s="91">
        <f>TETCO_TRANSCO!F218</f>
        <v>0.04</v>
      </c>
      <c r="N205" s="91">
        <f>TETCO_TRANSCO!H218</f>
        <v>0.44000000000000006</v>
      </c>
      <c r="O205" s="91">
        <f>TETCO_TRANSCO!I218</f>
        <v>-0.16999999999999998</v>
      </c>
      <c r="P205" s="91">
        <f>TETCO_TRANSCO!K218</f>
        <v>0.44000000000000006</v>
      </c>
      <c r="Q205" s="91">
        <f>TETCO_TRANSCO!L218</f>
        <v>0.06</v>
      </c>
      <c r="R205" s="91">
        <f>TETCO_TRANSCO!N218</f>
        <v>0.44000000000000006</v>
      </c>
      <c r="S205" s="91">
        <f>TETCO_TRANSCO!O218</f>
        <v>-0.05</v>
      </c>
      <c r="T205" s="91">
        <f>IROQ!E218</f>
        <v>0</v>
      </c>
      <c r="U205" s="91">
        <f>IROQ!F218</f>
        <v>0</v>
      </c>
      <c r="V205" s="91">
        <f>IROQ!H218</f>
        <v>0</v>
      </c>
      <c r="W205" s="91">
        <f>IROQ!I218</f>
        <v>0</v>
      </c>
      <c r="X205" s="91">
        <f>IROQ!L218</f>
        <v>0</v>
      </c>
      <c r="Y205" s="91">
        <f>IROQ!M218</f>
        <v>0</v>
      </c>
      <c r="Z205" s="91">
        <f>IROQ!O218</f>
        <v>0</v>
      </c>
      <c r="AA205" s="91">
        <f>IROQ!P218</f>
        <v>0</v>
      </c>
      <c r="AB205" s="154">
        <f t="shared" si="16"/>
        <v>0.04</v>
      </c>
      <c r="AC205" s="154">
        <f t="shared" si="17"/>
        <v>0.06</v>
      </c>
      <c r="AD205" s="153">
        <f t="shared" si="18"/>
        <v>-0.05</v>
      </c>
      <c r="AE205" s="153">
        <f t="shared" si="19"/>
        <v>0.06</v>
      </c>
    </row>
    <row r="206" spans="1:31" x14ac:dyDescent="0.2">
      <c r="A206">
        <v>0.27986008981015459</v>
      </c>
      <c r="B206" t="str">
        <f t="shared" si="15"/>
        <v>0.910.050.910.290.910.050.910.290.6550.040.98-0.130.980.110.98-0.05000000000.040.11-0.050.11</v>
      </c>
      <c r="C206" s="46">
        <v>43070</v>
      </c>
      <c r="D206">
        <f>ALGO_TENN!E219</f>
        <v>0.91</v>
      </c>
      <c r="E206" s="91">
        <f>ALGO_TENN!F219</f>
        <v>0.05</v>
      </c>
      <c r="F206" s="91">
        <f>ALGO_TENN!H219</f>
        <v>0.91</v>
      </c>
      <c r="G206" s="91">
        <f>ALGO_TENN!I219</f>
        <v>0.28999999999999998</v>
      </c>
      <c r="H206" s="91">
        <f>ALGO_TENN!K219</f>
        <v>0.91</v>
      </c>
      <c r="I206" s="91">
        <f>ALGO_TENN!L219</f>
        <v>0.05</v>
      </c>
      <c r="J206" s="91">
        <f>ALGO_TENN!N219</f>
        <v>0.91</v>
      </c>
      <c r="K206" s="91">
        <f>ALGO_TENN!O219</f>
        <v>0.28999999999999998</v>
      </c>
      <c r="L206" s="91">
        <f>TETCO_TRANSCO!E219</f>
        <v>0.65500000000000003</v>
      </c>
      <c r="M206" s="91">
        <f>TETCO_TRANSCO!F219</f>
        <v>0.04</v>
      </c>
      <c r="N206" s="91">
        <f>TETCO_TRANSCO!H219</f>
        <v>0.98</v>
      </c>
      <c r="O206" s="91">
        <f>TETCO_TRANSCO!I219</f>
        <v>-0.13</v>
      </c>
      <c r="P206" s="91">
        <f>TETCO_TRANSCO!K219</f>
        <v>0.98</v>
      </c>
      <c r="Q206" s="91">
        <f>TETCO_TRANSCO!L219</f>
        <v>0.11</v>
      </c>
      <c r="R206" s="91">
        <f>TETCO_TRANSCO!N219</f>
        <v>0.98</v>
      </c>
      <c r="S206" s="91">
        <f>TETCO_TRANSCO!O219</f>
        <v>-0.05</v>
      </c>
      <c r="T206" s="91">
        <f>IROQ!E219</f>
        <v>0</v>
      </c>
      <c r="U206" s="91">
        <f>IROQ!F219</f>
        <v>0</v>
      </c>
      <c r="V206" s="91">
        <f>IROQ!H219</f>
        <v>0</v>
      </c>
      <c r="W206" s="91">
        <f>IROQ!I219</f>
        <v>0</v>
      </c>
      <c r="X206" s="91">
        <f>IROQ!L219</f>
        <v>0</v>
      </c>
      <c r="Y206" s="91">
        <f>IROQ!M219</f>
        <v>0</v>
      </c>
      <c r="Z206" s="91">
        <f>IROQ!O219</f>
        <v>0</v>
      </c>
      <c r="AA206" s="91">
        <f>IROQ!P219</f>
        <v>0</v>
      </c>
      <c r="AB206" s="154">
        <f t="shared" si="16"/>
        <v>0.04</v>
      </c>
      <c r="AC206" s="154">
        <f t="shared" si="17"/>
        <v>0.11</v>
      </c>
      <c r="AD206" s="153">
        <f t="shared" si="18"/>
        <v>-0.05</v>
      </c>
      <c r="AE206" s="153">
        <f t="shared" si="19"/>
        <v>0.11</v>
      </c>
    </row>
    <row r="207" spans="1:31" x14ac:dyDescent="0.2">
      <c r="A207">
        <v>0.27812023553567805</v>
      </c>
      <c r="B207" t="str">
        <f t="shared" si="15"/>
        <v>1.2150.051.2150.321.2150.051.2150.320.8950.041.6-0.251.60.291.6-0.2000000000.040.29-0.20.29</v>
      </c>
      <c r="C207" s="46">
        <v>43101</v>
      </c>
      <c r="D207">
        <f>ALGO_TENN!E220</f>
        <v>1.2149999999999999</v>
      </c>
      <c r="E207" s="91">
        <f>ALGO_TENN!F220</f>
        <v>0.05</v>
      </c>
      <c r="F207" s="91">
        <f>ALGO_TENN!H220</f>
        <v>1.2149999999999999</v>
      </c>
      <c r="G207" s="91">
        <f>ALGO_TENN!I220</f>
        <v>0.32</v>
      </c>
      <c r="H207" s="91">
        <f>ALGO_TENN!K220</f>
        <v>1.2149999999999999</v>
      </c>
      <c r="I207" s="91">
        <f>ALGO_TENN!L220</f>
        <v>0.05</v>
      </c>
      <c r="J207" s="91">
        <f>ALGO_TENN!N220</f>
        <v>1.2149999999999999</v>
      </c>
      <c r="K207" s="91">
        <f>ALGO_TENN!O220</f>
        <v>0.32</v>
      </c>
      <c r="L207" s="91">
        <f>TETCO_TRANSCO!E220</f>
        <v>0.89500000000000002</v>
      </c>
      <c r="M207" s="91">
        <f>TETCO_TRANSCO!F220</f>
        <v>0.04</v>
      </c>
      <c r="N207" s="91">
        <f>TETCO_TRANSCO!H220</f>
        <v>1.6</v>
      </c>
      <c r="O207" s="91">
        <f>TETCO_TRANSCO!I220</f>
        <v>-0.25</v>
      </c>
      <c r="P207" s="91">
        <f>TETCO_TRANSCO!K220</f>
        <v>1.6</v>
      </c>
      <c r="Q207" s="91">
        <f>TETCO_TRANSCO!L220</f>
        <v>0.28999999999999998</v>
      </c>
      <c r="R207" s="91">
        <f>TETCO_TRANSCO!N220</f>
        <v>1.6</v>
      </c>
      <c r="S207" s="91">
        <f>TETCO_TRANSCO!O220</f>
        <v>-0.2</v>
      </c>
      <c r="T207" s="91">
        <f>IROQ!E220</f>
        <v>0</v>
      </c>
      <c r="U207" s="91">
        <f>IROQ!F220</f>
        <v>0</v>
      </c>
      <c r="V207" s="91">
        <f>IROQ!H220</f>
        <v>0</v>
      </c>
      <c r="W207" s="91">
        <f>IROQ!I220</f>
        <v>0</v>
      </c>
      <c r="X207" s="91">
        <f>IROQ!L220</f>
        <v>0</v>
      </c>
      <c r="Y207" s="91">
        <f>IROQ!M220</f>
        <v>0</v>
      </c>
      <c r="Z207" s="91">
        <f>IROQ!O220</f>
        <v>0</v>
      </c>
      <c r="AA207" s="91">
        <f>IROQ!P220</f>
        <v>0</v>
      </c>
      <c r="AB207" s="154">
        <f t="shared" si="16"/>
        <v>0.04</v>
      </c>
      <c r="AC207" s="154">
        <f t="shared" si="17"/>
        <v>0.28999999999999998</v>
      </c>
      <c r="AD207" s="153">
        <f t="shared" si="18"/>
        <v>-0.2</v>
      </c>
      <c r="AE207" s="153">
        <f t="shared" si="19"/>
        <v>0.28999999999999998</v>
      </c>
    </row>
    <row r="208" spans="1:31" x14ac:dyDescent="0.2">
      <c r="A208">
        <v>0.27639103966021261</v>
      </c>
      <c r="B208" t="str">
        <f t="shared" si="15"/>
        <v>1.2150.051.2150.321.2150.051.2150.320.8750.041.6-0.281.60.291.6-0.2000000000.040.29-0.20.29</v>
      </c>
      <c r="C208" s="46">
        <v>43132</v>
      </c>
      <c r="D208">
        <f>ALGO_TENN!E221</f>
        <v>1.2149999999999999</v>
      </c>
      <c r="E208" s="91">
        <f>ALGO_TENN!F221</f>
        <v>0.05</v>
      </c>
      <c r="F208" s="91">
        <f>ALGO_TENN!H221</f>
        <v>1.2149999999999999</v>
      </c>
      <c r="G208" s="91">
        <f>ALGO_TENN!I221</f>
        <v>0.32</v>
      </c>
      <c r="H208" s="91">
        <f>ALGO_TENN!K221</f>
        <v>1.2149999999999999</v>
      </c>
      <c r="I208" s="91">
        <f>ALGO_TENN!L221</f>
        <v>0.05</v>
      </c>
      <c r="J208" s="91">
        <f>ALGO_TENN!N221</f>
        <v>1.2149999999999999</v>
      </c>
      <c r="K208" s="91">
        <f>ALGO_TENN!O221</f>
        <v>0.32</v>
      </c>
      <c r="L208" s="91">
        <f>TETCO_TRANSCO!E221</f>
        <v>0.875</v>
      </c>
      <c r="M208" s="91">
        <f>TETCO_TRANSCO!F221</f>
        <v>0.04</v>
      </c>
      <c r="N208" s="91">
        <f>TETCO_TRANSCO!H221</f>
        <v>1.6</v>
      </c>
      <c r="O208" s="91">
        <f>TETCO_TRANSCO!I221</f>
        <v>-0.28000000000000003</v>
      </c>
      <c r="P208" s="91">
        <f>TETCO_TRANSCO!K221</f>
        <v>1.6</v>
      </c>
      <c r="Q208" s="91">
        <f>TETCO_TRANSCO!L221</f>
        <v>0.28999999999999998</v>
      </c>
      <c r="R208" s="91">
        <f>TETCO_TRANSCO!N221</f>
        <v>1.6</v>
      </c>
      <c r="S208" s="91">
        <f>TETCO_TRANSCO!O221</f>
        <v>-0.2</v>
      </c>
      <c r="T208" s="91">
        <f>IROQ!E221</f>
        <v>0</v>
      </c>
      <c r="U208" s="91">
        <f>IROQ!F221</f>
        <v>0</v>
      </c>
      <c r="V208" s="91">
        <f>IROQ!H221</f>
        <v>0</v>
      </c>
      <c r="W208" s="91">
        <f>IROQ!I221</f>
        <v>0</v>
      </c>
      <c r="X208" s="91">
        <f>IROQ!L221</f>
        <v>0</v>
      </c>
      <c r="Y208" s="91">
        <f>IROQ!M221</f>
        <v>0</v>
      </c>
      <c r="Z208" s="91">
        <f>IROQ!O221</f>
        <v>0</v>
      </c>
      <c r="AA208" s="91">
        <f>IROQ!P221</f>
        <v>0</v>
      </c>
      <c r="AB208" s="154">
        <f t="shared" si="16"/>
        <v>0.04</v>
      </c>
      <c r="AC208" s="154">
        <f t="shared" si="17"/>
        <v>0.28999999999999998</v>
      </c>
      <c r="AD208" s="153">
        <f t="shared" si="18"/>
        <v>-0.2</v>
      </c>
      <c r="AE208" s="153">
        <f t="shared" si="19"/>
        <v>0.28999999999999998</v>
      </c>
    </row>
    <row r="209" spans="1:31" x14ac:dyDescent="0.2">
      <c r="A209">
        <v>0.27483829295358819</v>
      </c>
      <c r="B209" t="str">
        <f t="shared" si="15"/>
        <v>0.6550.050.6550.150.6550.050.6550.150.410.040.46-0.170.460.0750.46-0.05000000000.040.075-0.050.075</v>
      </c>
      <c r="C209" s="46">
        <v>43160</v>
      </c>
      <c r="D209">
        <f>ALGO_TENN!E222</f>
        <v>0.65500000000000003</v>
      </c>
      <c r="E209" s="91">
        <f>ALGO_TENN!F222</f>
        <v>0.05</v>
      </c>
      <c r="F209" s="91">
        <f>ALGO_TENN!H222</f>
        <v>0.65500000000000003</v>
      </c>
      <c r="G209" s="91">
        <f>ALGO_TENN!I222</f>
        <v>0.15000000000000002</v>
      </c>
      <c r="H209" s="91">
        <f>ALGO_TENN!K222</f>
        <v>0.65500000000000003</v>
      </c>
      <c r="I209" s="91">
        <f>ALGO_TENN!L222</f>
        <v>0.05</v>
      </c>
      <c r="J209" s="91">
        <f>ALGO_TENN!N222</f>
        <v>0.65500000000000003</v>
      </c>
      <c r="K209" s="91">
        <f>ALGO_TENN!O222</f>
        <v>0.15000000000000002</v>
      </c>
      <c r="L209" s="91">
        <f>TETCO_TRANSCO!E222</f>
        <v>0.41000000000000003</v>
      </c>
      <c r="M209" s="91">
        <f>TETCO_TRANSCO!F222</f>
        <v>0.04</v>
      </c>
      <c r="N209" s="91">
        <f>TETCO_TRANSCO!H222</f>
        <v>0.45999999999999996</v>
      </c>
      <c r="O209" s="91">
        <f>TETCO_TRANSCO!I222</f>
        <v>-0.16999999999999998</v>
      </c>
      <c r="P209" s="91">
        <f>TETCO_TRANSCO!K222</f>
        <v>0.45999999999999996</v>
      </c>
      <c r="Q209" s="91">
        <f>TETCO_TRANSCO!L222</f>
        <v>7.4999999999999997E-2</v>
      </c>
      <c r="R209" s="91">
        <f>TETCO_TRANSCO!N222</f>
        <v>0.45999999999999996</v>
      </c>
      <c r="S209" s="91">
        <f>TETCO_TRANSCO!O222</f>
        <v>-0.05</v>
      </c>
      <c r="T209" s="91">
        <f>IROQ!E222</f>
        <v>0</v>
      </c>
      <c r="U209" s="91">
        <f>IROQ!F222</f>
        <v>0</v>
      </c>
      <c r="V209" s="91">
        <f>IROQ!H222</f>
        <v>0</v>
      </c>
      <c r="W209" s="91">
        <f>IROQ!I222</f>
        <v>0</v>
      </c>
      <c r="X209" s="91">
        <f>IROQ!L222</f>
        <v>0</v>
      </c>
      <c r="Y209" s="91">
        <f>IROQ!M222</f>
        <v>0</v>
      </c>
      <c r="Z209" s="91">
        <f>IROQ!O222</f>
        <v>0</v>
      </c>
      <c r="AA209" s="91">
        <f>IROQ!P222</f>
        <v>0</v>
      </c>
      <c r="AB209" s="154">
        <f t="shared" si="16"/>
        <v>0.04</v>
      </c>
      <c r="AC209" s="154">
        <f t="shared" si="17"/>
        <v>7.4999999999999997E-2</v>
      </c>
      <c r="AD209" s="153">
        <f t="shared" si="18"/>
        <v>-0.05</v>
      </c>
      <c r="AE209" s="153">
        <f t="shared" si="19"/>
        <v>7.4999999999999997E-2</v>
      </c>
    </row>
    <row r="210" spans="1:31" x14ac:dyDescent="0.2">
      <c r="A210">
        <v>0.27312920510194211</v>
      </c>
      <c r="B210" t="str">
        <f t="shared" si="15"/>
        <v>0.4350.020.4350.050.4350.020.4350.050.30750.00250.305-0.0850.3050.0250.305-0.045000000000.00250.025-0.0450.025</v>
      </c>
      <c r="C210" s="46">
        <v>43191</v>
      </c>
      <c r="D210">
        <f>ALGO_TENN!E223</f>
        <v>0.435</v>
      </c>
      <c r="E210" s="91">
        <f>ALGO_TENN!F223</f>
        <v>0.02</v>
      </c>
      <c r="F210" s="91">
        <f>ALGO_TENN!H223</f>
        <v>0.435</v>
      </c>
      <c r="G210" s="91">
        <f>ALGO_TENN!I223</f>
        <v>0.05</v>
      </c>
      <c r="H210" s="91">
        <f>ALGO_TENN!K223</f>
        <v>0.435</v>
      </c>
      <c r="I210" s="91">
        <f>ALGO_TENN!L223</f>
        <v>0.02</v>
      </c>
      <c r="J210" s="91">
        <f>ALGO_TENN!N223</f>
        <v>0.435</v>
      </c>
      <c r="K210" s="91">
        <f>ALGO_TENN!O223</f>
        <v>0.05</v>
      </c>
      <c r="L210" s="91">
        <f>TETCO_TRANSCO!E223</f>
        <v>0.3075</v>
      </c>
      <c r="M210" s="91">
        <f>TETCO_TRANSCO!F223</f>
        <v>2.5000000000000001E-3</v>
      </c>
      <c r="N210" s="91">
        <f>TETCO_TRANSCO!H223</f>
        <v>0.30500000000000005</v>
      </c>
      <c r="O210" s="91">
        <f>TETCO_TRANSCO!I223</f>
        <v>-8.4999999999999992E-2</v>
      </c>
      <c r="P210" s="91">
        <f>TETCO_TRANSCO!K223</f>
        <v>0.30500000000000005</v>
      </c>
      <c r="Q210" s="91">
        <f>TETCO_TRANSCO!L223</f>
        <v>2.5000000000000001E-2</v>
      </c>
      <c r="R210" s="91">
        <f>TETCO_TRANSCO!N223</f>
        <v>0.30500000000000005</v>
      </c>
      <c r="S210" s="91">
        <f>TETCO_TRANSCO!O223</f>
        <v>-4.4999999999999998E-2</v>
      </c>
      <c r="T210" s="91">
        <f>IROQ!E223</f>
        <v>0</v>
      </c>
      <c r="U210" s="91">
        <f>IROQ!F223</f>
        <v>0</v>
      </c>
      <c r="V210" s="91">
        <f>IROQ!H223</f>
        <v>0</v>
      </c>
      <c r="W210" s="91">
        <f>IROQ!I223</f>
        <v>0</v>
      </c>
      <c r="X210" s="91">
        <f>IROQ!L223</f>
        <v>0</v>
      </c>
      <c r="Y210" s="91">
        <f>IROQ!M223</f>
        <v>0</v>
      </c>
      <c r="Z210" s="91">
        <f>IROQ!O223</f>
        <v>0</v>
      </c>
      <c r="AA210" s="91">
        <f>IROQ!P223</f>
        <v>0</v>
      </c>
      <c r="AB210" s="154">
        <f t="shared" si="16"/>
        <v>2.5000000000000001E-3</v>
      </c>
      <c r="AC210" s="154">
        <f t="shared" si="17"/>
        <v>2.5000000000000001E-2</v>
      </c>
      <c r="AD210" s="153">
        <f t="shared" si="18"/>
        <v>-4.4999999999999998E-2</v>
      </c>
      <c r="AE210" s="153">
        <f t="shared" si="19"/>
        <v>2.5000000000000001E-2</v>
      </c>
    </row>
    <row r="211" spans="1:31" x14ac:dyDescent="0.2">
      <c r="A211">
        <v>0.27148522125125835</v>
      </c>
      <c r="B211" t="str">
        <f t="shared" si="15"/>
        <v>0.3850.020.3850.050.3850.020.3850.050.28750.00250.28-0.0650.280.0250.28-0.035000000000.00250.025-0.0350.025</v>
      </c>
      <c r="C211" s="46">
        <v>43221</v>
      </c>
      <c r="D211">
        <f>ALGO_TENN!E224</f>
        <v>0.38500000000000001</v>
      </c>
      <c r="E211" s="91">
        <f>ALGO_TENN!F224</f>
        <v>0.02</v>
      </c>
      <c r="F211" s="91">
        <f>ALGO_TENN!H224</f>
        <v>0.38500000000000001</v>
      </c>
      <c r="G211" s="91">
        <f>ALGO_TENN!I224</f>
        <v>0.05</v>
      </c>
      <c r="H211" s="91">
        <f>ALGO_TENN!K224</f>
        <v>0.38500000000000001</v>
      </c>
      <c r="I211" s="91">
        <f>ALGO_TENN!L224</f>
        <v>0.02</v>
      </c>
      <c r="J211" s="91">
        <f>ALGO_TENN!N224</f>
        <v>0.38500000000000001</v>
      </c>
      <c r="K211" s="91">
        <f>ALGO_TENN!O224</f>
        <v>0.05</v>
      </c>
      <c r="L211" s="91">
        <f>TETCO_TRANSCO!E224</f>
        <v>0.28749999999999998</v>
      </c>
      <c r="M211" s="91">
        <f>TETCO_TRANSCO!F224</f>
        <v>2.5000000000000001E-3</v>
      </c>
      <c r="N211" s="91">
        <f>TETCO_TRANSCO!H224</f>
        <v>0.28000000000000003</v>
      </c>
      <c r="O211" s="91">
        <f>TETCO_TRANSCO!I224</f>
        <v>-6.5000000000000002E-2</v>
      </c>
      <c r="P211" s="91">
        <f>TETCO_TRANSCO!K224</f>
        <v>0.28000000000000003</v>
      </c>
      <c r="Q211" s="91">
        <f>TETCO_TRANSCO!L224</f>
        <v>2.5000000000000001E-2</v>
      </c>
      <c r="R211" s="91">
        <f>TETCO_TRANSCO!N224</f>
        <v>0.28000000000000003</v>
      </c>
      <c r="S211" s="91">
        <f>TETCO_TRANSCO!O224</f>
        <v>-3.5000000000000003E-2</v>
      </c>
      <c r="T211" s="91">
        <f>IROQ!E224</f>
        <v>0</v>
      </c>
      <c r="U211" s="91">
        <f>IROQ!F224</f>
        <v>0</v>
      </c>
      <c r="V211" s="91">
        <f>IROQ!H224</f>
        <v>0</v>
      </c>
      <c r="W211" s="91">
        <f>IROQ!I224</f>
        <v>0</v>
      </c>
      <c r="X211" s="91">
        <f>IROQ!L224</f>
        <v>0</v>
      </c>
      <c r="Y211" s="91">
        <f>IROQ!M224</f>
        <v>0</v>
      </c>
      <c r="Z211" s="91">
        <f>IROQ!O224</f>
        <v>0</v>
      </c>
      <c r="AA211" s="91">
        <f>IROQ!P224</f>
        <v>0</v>
      </c>
      <c r="AB211" s="154">
        <f t="shared" si="16"/>
        <v>2.5000000000000001E-3</v>
      </c>
      <c r="AC211" s="154">
        <f t="shared" si="17"/>
        <v>2.5000000000000001E-2</v>
      </c>
      <c r="AD211" s="153">
        <f t="shared" si="18"/>
        <v>-3.5000000000000003E-2</v>
      </c>
      <c r="AE211" s="153">
        <f t="shared" si="19"/>
        <v>2.5000000000000001E-2</v>
      </c>
    </row>
    <row r="212" spans="1:31" x14ac:dyDescent="0.2">
      <c r="A212">
        <v>0.26979668096587467</v>
      </c>
      <c r="B212" t="str">
        <f t="shared" si="15"/>
        <v>0.3850.020.3850.060.3850.020.3850.060.2975-0.00250.265-0.0550.2650.0250.265-0.03500000000-0.00250.025-0.0350.025</v>
      </c>
      <c r="C212" s="46">
        <v>43252</v>
      </c>
      <c r="D212">
        <f>ALGO_TENN!E225</f>
        <v>0.38500000000000001</v>
      </c>
      <c r="E212" s="91">
        <f>ALGO_TENN!F225</f>
        <v>0.02</v>
      </c>
      <c r="F212" s="91">
        <f>ALGO_TENN!H225</f>
        <v>0.38500000000000001</v>
      </c>
      <c r="G212" s="91">
        <f>ALGO_TENN!I225</f>
        <v>0.06</v>
      </c>
      <c r="H212" s="91">
        <f>ALGO_TENN!K225</f>
        <v>0.38500000000000001</v>
      </c>
      <c r="I212" s="91">
        <f>ALGO_TENN!L225</f>
        <v>0.02</v>
      </c>
      <c r="J212" s="91">
        <f>ALGO_TENN!N225</f>
        <v>0.38500000000000001</v>
      </c>
      <c r="K212" s="91">
        <f>ALGO_TENN!O225</f>
        <v>0.06</v>
      </c>
      <c r="L212" s="91">
        <f>TETCO_TRANSCO!E225</f>
        <v>0.29749999999999999</v>
      </c>
      <c r="M212" s="91">
        <f>TETCO_TRANSCO!F225</f>
        <v>-2.5000000000000001E-3</v>
      </c>
      <c r="N212" s="91">
        <f>TETCO_TRANSCO!H225</f>
        <v>0.26500000000000001</v>
      </c>
      <c r="O212" s="91">
        <f>TETCO_TRANSCO!I225</f>
        <v>-5.5000000000000007E-2</v>
      </c>
      <c r="P212" s="91">
        <f>TETCO_TRANSCO!K225</f>
        <v>0.26500000000000001</v>
      </c>
      <c r="Q212" s="91">
        <f>TETCO_TRANSCO!L225</f>
        <v>2.5000000000000001E-2</v>
      </c>
      <c r="R212" s="91">
        <f>TETCO_TRANSCO!N225</f>
        <v>0.26500000000000001</v>
      </c>
      <c r="S212" s="91">
        <f>TETCO_TRANSCO!O225</f>
        <v>-3.5000000000000003E-2</v>
      </c>
      <c r="T212" s="91">
        <f>IROQ!E225</f>
        <v>0</v>
      </c>
      <c r="U212" s="91">
        <f>IROQ!F225</f>
        <v>0</v>
      </c>
      <c r="V212" s="91">
        <f>IROQ!H225</f>
        <v>0</v>
      </c>
      <c r="W212" s="91">
        <f>IROQ!I225</f>
        <v>0</v>
      </c>
      <c r="X212" s="91">
        <f>IROQ!L225</f>
        <v>0</v>
      </c>
      <c r="Y212" s="91">
        <f>IROQ!M225</f>
        <v>0</v>
      </c>
      <c r="Z212" s="91">
        <f>IROQ!O225</f>
        <v>0</v>
      </c>
      <c r="AA212" s="91">
        <f>IROQ!P225</f>
        <v>0</v>
      </c>
      <c r="AB212" s="154">
        <f t="shared" si="16"/>
        <v>-2.5000000000000001E-3</v>
      </c>
      <c r="AC212" s="154">
        <f t="shared" si="17"/>
        <v>2.5000000000000001E-2</v>
      </c>
      <c r="AD212" s="153">
        <f t="shared" si="18"/>
        <v>-3.5000000000000003E-2</v>
      </c>
      <c r="AE212" s="153">
        <f t="shared" si="19"/>
        <v>2.5000000000000001E-2</v>
      </c>
    </row>
    <row r="213" spans="1:31" x14ac:dyDescent="0.2">
      <c r="A213">
        <v>0.26817246379174603</v>
      </c>
      <c r="B213" t="str">
        <f t="shared" si="15"/>
        <v>0.39750.020.39750.070.39750.020.39750.070.3125-0.00250.335-0.020.3350.0250.335-0.0200000000-0.00250.025-0.020.025</v>
      </c>
      <c r="C213" s="46">
        <v>43282</v>
      </c>
      <c r="D213">
        <f>ALGO_TENN!E226</f>
        <v>0.39750000000000002</v>
      </c>
      <c r="E213" s="91">
        <f>ALGO_TENN!F226</f>
        <v>0.02</v>
      </c>
      <c r="F213" s="91">
        <f>ALGO_TENN!H226</f>
        <v>0.39750000000000002</v>
      </c>
      <c r="G213" s="91">
        <f>ALGO_TENN!I226</f>
        <v>7.0000000000000007E-2</v>
      </c>
      <c r="H213" s="91">
        <f>ALGO_TENN!K226</f>
        <v>0.39750000000000002</v>
      </c>
      <c r="I213" s="91">
        <f>ALGO_TENN!L226</f>
        <v>0.02</v>
      </c>
      <c r="J213" s="91">
        <f>ALGO_TENN!N226</f>
        <v>0.39750000000000002</v>
      </c>
      <c r="K213" s="91">
        <f>ALGO_TENN!O226</f>
        <v>7.0000000000000007E-2</v>
      </c>
      <c r="L213" s="91">
        <f>TETCO_TRANSCO!E226</f>
        <v>0.3125</v>
      </c>
      <c r="M213" s="91">
        <f>TETCO_TRANSCO!F226</f>
        <v>-2.5000000000000001E-3</v>
      </c>
      <c r="N213" s="91">
        <f>TETCO_TRANSCO!H226</f>
        <v>0.33500000000000002</v>
      </c>
      <c r="O213" s="91">
        <f>TETCO_TRANSCO!I226</f>
        <v>-0.02</v>
      </c>
      <c r="P213" s="91">
        <f>TETCO_TRANSCO!K226</f>
        <v>0.33500000000000002</v>
      </c>
      <c r="Q213" s="91">
        <f>TETCO_TRANSCO!L226</f>
        <v>2.5000000000000001E-2</v>
      </c>
      <c r="R213" s="91">
        <f>TETCO_TRANSCO!N226</f>
        <v>0.33500000000000002</v>
      </c>
      <c r="S213" s="91">
        <f>TETCO_TRANSCO!O226</f>
        <v>-0.02</v>
      </c>
      <c r="T213" s="91">
        <f>IROQ!E226</f>
        <v>0</v>
      </c>
      <c r="U213" s="91">
        <f>IROQ!F226</f>
        <v>0</v>
      </c>
      <c r="V213" s="91">
        <f>IROQ!H226</f>
        <v>0</v>
      </c>
      <c r="W213" s="91">
        <f>IROQ!I226</f>
        <v>0</v>
      </c>
      <c r="X213" s="91">
        <f>IROQ!L226</f>
        <v>0</v>
      </c>
      <c r="Y213" s="91">
        <f>IROQ!M226</f>
        <v>0</v>
      </c>
      <c r="Z213" s="91">
        <f>IROQ!O226</f>
        <v>0</v>
      </c>
      <c r="AA213" s="91">
        <f>IROQ!P226</f>
        <v>0</v>
      </c>
      <c r="AB213" s="154">
        <f t="shared" si="16"/>
        <v>-2.5000000000000001E-3</v>
      </c>
      <c r="AC213" s="154">
        <f t="shared" si="17"/>
        <v>2.5000000000000001E-2</v>
      </c>
      <c r="AD213" s="153">
        <f t="shared" si="18"/>
        <v>-0.02</v>
      </c>
      <c r="AE213" s="153">
        <f t="shared" si="19"/>
        <v>2.5000000000000001E-2</v>
      </c>
    </row>
    <row r="214" spans="1:31" x14ac:dyDescent="0.2">
      <c r="A214">
        <v>0.26650422778830141</v>
      </c>
      <c r="B214" t="str">
        <f t="shared" si="15"/>
        <v>0.40.020.40.070.40.020.40.070.3125-0.00250.335-0.020.3350.0150.335-0.0200000000-0.00250.015-0.020.015</v>
      </c>
      <c r="C214" s="46">
        <v>43313</v>
      </c>
      <c r="D214">
        <f>ALGO_TENN!E227</f>
        <v>0.4</v>
      </c>
      <c r="E214" s="91">
        <f>ALGO_TENN!F227</f>
        <v>0.02</v>
      </c>
      <c r="F214" s="91">
        <f>ALGO_TENN!H227</f>
        <v>0.4</v>
      </c>
      <c r="G214" s="91">
        <f>ALGO_TENN!I227</f>
        <v>7.0000000000000007E-2</v>
      </c>
      <c r="H214" s="91">
        <f>ALGO_TENN!K227</f>
        <v>0.4</v>
      </c>
      <c r="I214" s="91">
        <f>ALGO_TENN!L227</f>
        <v>0.02</v>
      </c>
      <c r="J214" s="91">
        <f>ALGO_TENN!N227</f>
        <v>0.4</v>
      </c>
      <c r="K214" s="91">
        <f>ALGO_TENN!O227</f>
        <v>7.0000000000000007E-2</v>
      </c>
      <c r="L214" s="91">
        <f>TETCO_TRANSCO!E227</f>
        <v>0.3125</v>
      </c>
      <c r="M214" s="91">
        <f>TETCO_TRANSCO!F227</f>
        <v>-2.5000000000000001E-3</v>
      </c>
      <c r="N214" s="91">
        <f>TETCO_TRANSCO!H227</f>
        <v>0.33500000000000002</v>
      </c>
      <c r="O214" s="91">
        <f>TETCO_TRANSCO!I227</f>
        <v>-0.02</v>
      </c>
      <c r="P214" s="91">
        <f>TETCO_TRANSCO!K227</f>
        <v>0.33500000000000002</v>
      </c>
      <c r="Q214" s="91">
        <f>TETCO_TRANSCO!L227</f>
        <v>1.4999999999999999E-2</v>
      </c>
      <c r="R214" s="91">
        <f>TETCO_TRANSCO!N227</f>
        <v>0.33500000000000002</v>
      </c>
      <c r="S214" s="91">
        <f>TETCO_TRANSCO!O227</f>
        <v>-0.02</v>
      </c>
      <c r="T214" s="91">
        <f>IROQ!E227</f>
        <v>0</v>
      </c>
      <c r="U214" s="91">
        <f>IROQ!F227</f>
        <v>0</v>
      </c>
      <c r="V214" s="91">
        <f>IROQ!H227</f>
        <v>0</v>
      </c>
      <c r="W214" s="91">
        <f>IROQ!I227</f>
        <v>0</v>
      </c>
      <c r="X214" s="91">
        <f>IROQ!L227</f>
        <v>0</v>
      </c>
      <c r="Y214" s="91">
        <f>IROQ!M227</f>
        <v>0</v>
      </c>
      <c r="Z214" s="91">
        <f>IROQ!O227</f>
        <v>0</v>
      </c>
      <c r="AA214" s="91">
        <f>IROQ!P227</f>
        <v>0</v>
      </c>
      <c r="AB214" s="154">
        <f t="shared" si="16"/>
        <v>-2.5000000000000001E-3</v>
      </c>
      <c r="AC214" s="154">
        <f t="shared" si="17"/>
        <v>1.4999999999999999E-2</v>
      </c>
      <c r="AD214" s="153">
        <f t="shared" si="18"/>
        <v>-0.02</v>
      </c>
      <c r="AE214" s="153">
        <f t="shared" si="19"/>
        <v>1.4999999999999999E-2</v>
      </c>
    </row>
    <row r="215" spans="1:31" x14ac:dyDescent="0.2">
      <c r="A215">
        <v>0.26484621802996861</v>
      </c>
      <c r="B215" t="str">
        <f t="shared" si="15"/>
        <v>0.39750.020.39750.050.39750.020.39750.050.2875-0.00250.245-0.040.2450.0150.245-0.0200000000-0.00250.015-0.020.015</v>
      </c>
      <c r="C215" s="46">
        <v>43344</v>
      </c>
      <c r="D215">
        <f>ALGO_TENN!E228</f>
        <v>0.39750000000000002</v>
      </c>
      <c r="E215" s="91">
        <f>ALGO_TENN!F228</f>
        <v>0.02</v>
      </c>
      <c r="F215" s="91">
        <f>ALGO_TENN!H228</f>
        <v>0.39750000000000002</v>
      </c>
      <c r="G215" s="91">
        <f>ALGO_TENN!I228</f>
        <v>0.05</v>
      </c>
      <c r="H215" s="91">
        <f>ALGO_TENN!K228</f>
        <v>0.39750000000000002</v>
      </c>
      <c r="I215" s="91">
        <f>ALGO_TENN!L228</f>
        <v>0.02</v>
      </c>
      <c r="J215" s="91">
        <f>ALGO_TENN!N228</f>
        <v>0.39750000000000002</v>
      </c>
      <c r="K215" s="91">
        <f>ALGO_TENN!O228</f>
        <v>0.05</v>
      </c>
      <c r="L215" s="91">
        <f>TETCO_TRANSCO!E228</f>
        <v>0.28749999999999998</v>
      </c>
      <c r="M215" s="91">
        <f>TETCO_TRANSCO!F228</f>
        <v>-2.5000000000000001E-3</v>
      </c>
      <c r="N215" s="91">
        <f>TETCO_TRANSCO!H228</f>
        <v>0.245</v>
      </c>
      <c r="O215" s="91">
        <f>TETCO_TRANSCO!I228</f>
        <v>-0.04</v>
      </c>
      <c r="P215" s="91">
        <f>TETCO_TRANSCO!K228</f>
        <v>0.245</v>
      </c>
      <c r="Q215" s="91">
        <f>TETCO_TRANSCO!L228</f>
        <v>1.4999999999999999E-2</v>
      </c>
      <c r="R215" s="91">
        <f>TETCO_TRANSCO!N228</f>
        <v>0.245</v>
      </c>
      <c r="S215" s="91">
        <f>TETCO_TRANSCO!O228</f>
        <v>-0.02</v>
      </c>
      <c r="T215" s="91">
        <f>IROQ!E228</f>
        <v>0</v>
      </c>
      <c r="U215" s="91">
        <f>IROQ!F228</f>
        <v>0</v>
      </c>
      <c r="V215" s="91">
        <f>IROQ!H228</f>
        <v>0</v>
      </c>
      <c r="W215" s="91">
        <f>IROQ!I228</f>
        <v>0</v>
      </c>
      <c r="X215" s="91">
        <f>IROQ!L228</f>
        <v>0</v>
      </c>
      <c r="Y215" s="91">
        <f>IROQ!M228</f>
        <v>0</v>
      </c>
      <c r="Z215" s="91">
        <f>IROQ!O228</f>
        <v>0</v>
      </c>
      <c r="AA215" s="91">
        <f>IROQ!P228</f>
        <v>0</v>
      </c>
      <c r="AB215" s="154">
        <f t="shared" si="16"/>
        <v>-2.5000000000000001E-3</v>
      </c>
      <c r="AC215" s="154">
        <f t="shared" si="17"/>
        <v>1.4999999999999999E-2</v>
      </c>
      <c r="AD215" s="153">
        <f t="shared" si="18"/>
        <v>-0.02</v>
      </c>
      <c r="AE215" s="153">
        <f t="shared" si="19"/>
        <v>1.4999999999999999E-2</v>
      </c>
    </row>
    <row r="216" spans="1:31" x14ac:dyDescent="0.2">
      <c r="A216">
        <v>0.26325137105872004</v>
      </c>
      <c r="B216" t="str">
        <f t="shared" si="15"/>
        <v>0.40.020.40.050.40.020.40.050.3475-0.0050.265-0.0850.2650.010.265-0.05500000000-0.0050.01-0.0550.01</v>
      </c>
      <c r="C216" s="46">
        <v>43374</v>
      </c>
      <c r="D216">
        <f>ALGO_TENN!E229</f>
        <v>0.4</v>
      </c>
      <c r="E216" s="91">
        <f>ALGO_TENN!F229</f>
        <v>0.02</v>
      </c>
      <c r="F216" s="91">
        <f>ALGO_TENN!H229</f>
        <v>0.4</v>
      </c>
      <c r="G216" s="91">
        <f>ALGO_TENN!I229</f>
        <v>0.05</v>
      </c>
      <c r="H216" s="91">
        <f>ALGO_TENN!K229</f>
        <v>0.4</v>
      </c>
      <c r="I216" s="91">
        <f>ALGO_TENN!L229</f>
        <v>0.02</v>
      </c>
      <c r="J216" s="91">
        <f>ALGO_TENN!N229</f>
        <v>0.4</v>
      </c>
      <c r="K216" s="91">
        <f>ALGO_TENN!O229</f>
        <v>0.05</v>
      </c>
      <c r="L216" s="91">
        <f>TETCO_TRANSCO!E229</f>
        <v>0.34750000000000003</v>
      </c>
      <c r="M216" s="91">
        <f>TETCO_TRANSCO!F229</f>
        <v>-5.0000000000000001E-3</v>
      </c>
      <c r="N216" s="91">
        <f>TETCO_TRANSCO!H229</f>
        <v>0.26500000000000001</v>
      </c>
      <c r="O216" s="91">
        <f>TETCO_TRANSCO!I229</f>
        <v>-8.4999999999999992E-2</v>
      </c>
      <c r="P216" s="91">
        <f>TETCO_TRANSCO!K229</f>
        <v>0.26500000000000001</v>
      </c>
      <c r="Q216" s="91">
        <f>TETCO_TRANSCO!L229</f>
        <v>9.9999999999999985E-3</v>
      </c>
      <c r="R216" s="91">
        <f>TETCO_TRANSCO!N229</f>
        <v>0.26500000000000001</v>
      </c>
      <c r="S216" s="91">
        <f>TETCO_TRANSCO!O229</f>
        <v>-5.5E-2</v>
      </c>
      <c r="T216" s="91">
        <f>IROQ!E229</f>
        <v>0</v>
      </c>
      <c r="U216" s="91">
        <f>IROQ!F229</f>
        <v>0</v>
      </c>
      <c r="V216" s="91">
        <f>IROQ!H229</f>
        <v>0</v>
      </c>
      <c r="W216" s="91">
        <f>IROQ!I229</f>
        <v>0</v>
      </c>
      <c r="X216" s="91">
        <f>IROQ!L229</f>
        <v>0</v>
      </c>
      <c r="Y216" s="91">
        <f>IROQ!M229</f>
        <v>0</v>
      </c>
      <c r="Z216" s="91">
        <f>IROQ!O229</f>
        <v>0</v>
      </c>
      <c r="AA216" s="91">
        <f>IROQ!P229</f>
        <v>0</v>
      </c>
      <c r="AB216" s="154">
        <f t="shared" si="16"/>
        <v>-5.0000000000000001E-3</v>
      </c>
      <c r="AC216" s="154">
        <f t="shared" si="17"/>
        <v>9.9999999999999985E-3</v>
      </c>
      <c r="AD216" s="153">
        <f t="shared" si="18"/>
        <v>-5.5E-2</v>
      </c>
      <c r="AE216" s="153">
        <f t="shared" si="19"/>
        <v>9.9999999999999985E-3</v>
      </c>
    </row>
    <row r="217" spans="1:31" x14ac:dyDescent="0.2">
      <c r="A217">
        <v>0.26161330401287097</v>
      </c>
      <c r="B217" t="str">
        <f t="shared" si="15"/>
        <v>0.5550.050.5550.140.5550.050.5550.140.340.040.44-0.170.440.060.44-0.05000000000.040.06-0.050.06</v>
      </c>
      <c r="C217" s="46">
        <v>43405</v>
      </c>
      <c r="D217">
        <f>ALGO_TENN!E230</f>
        <v>0.55500000000000005</v>
      </c>
      <c r="E217" s="91">
        <f>ALGO_TENN!F230</f>
        <v>0.05</v>
      </c>
      <c r="F217" s="91">
        <f>ALGO_TENN!H230</f>
        <v>0.55500000000000005</v>
      </c>
      <c r="G217" s="91">
        <f>ALGO_TENN!I230</f>
        <v>0.14000000000000001</v>
      </c>
      <c r="H217" s="91">
        <f>ALGO_TENN!K230</f>
        <v>0.55500000000000005</v>
      </c>
      <c r="I217" s="91">
        <f>ALGO_TENN!L230</f>
        <v>0.05</v>
      </c>
      <c r="J217" s="91">
        <f>ALGO_TENN!N230</f>
        <v>0.55500000000000005</v>
      </c>
      <c r="K217" s="91">
        <f>ALGO_TENN!O230</f>
        <v>0.14000000000000001</v>
      </c>
      <c r="L217" s="91">
        <f>TETCO_TRANSCO!E230</f>
        <v>0.34</v>
      </c>
      <c r="M217" s="91">
        <f>TETCO_TRANSCO!F230</f>
        <v>0.04</v>
      </c>
      <c r="N217" s="91">
        <f>TETCO_TRANSCO!H230</f>
        <v>0.44000000000000006</v>
      </c>
      <c r="O217" s="91">
        <f>TETCO_TRANSCO!I230</f>
        <v>-0.16999999999999998</v>
      </c>
      <c r="P217" s="91">
        <f>TETCO_TRANSCO!K230</f>
        <v>0.44000000000000006</v>
      </c>
      <c r="Q217" s="91">
        <f>TETCO_TRANSCO!L230</f>
        <v>0.06</v>
      </c>
      <c r="R217" s="91">
        <f>TETCO_TRANSCO!N230</f>
        <v>0.44000000000000006</v>
      </c>
      <c r="S217" s="91">
        <f>TETCO_TRANSCO!O230</f>
        <v>-0.05</v>
      </c>
      <c r="T217" s="91">
        <f>IROQ!E230</f>
        <v>0</v>
      </c>
      <c r="U217" s="91">
        <f>IROQ!F230</f>
        <v>0</v>
      </c>
      <c r="V217" s="91">
        <f>IROQ!H230</f>
        <v>0</v>
      </c>
      <c r="W217" s="91">
        <f>IROQ!I230</f>
        <v>0</v>
      </c>
      <c r="X217" s="91">
        <f>IROQ!L230</f>
        <v>0</v>
      </c>
      <c r="Y217" s="91">
        <f>IROQ!M230</f>
        <v>0</v>
      </c>
      <c r="Z217" s="91">
        <f>IROQ!O230</f>
        <v>0</v>
      </c>
      <c r="AA217" s="91">
        <f>IROQ!P230</f>
        <v>0</v>
      </c>
      <c r="AB217" s="154">
        <f t="shared" si="16"/>
        <v>0.04</v>
      </c>
      <c r="AC217" s="154">
        <f t="shared" si="17"/>
        <v>0.06</v>
      </c>
      <c r="AD217" s="153">
        <f t="shared" si="18"/>
        <v>-0.05</v>
      </c>
      <c r="AE217" s="153">
        <f t="shared" si="19"/>
        <v>0.06</v>
      </c>
    </row>
    <row r="218" spans="1:31" x14ac:dyDescent="0.2">
      <c r="A218">
        <v>0.26003764179630429</v>
      </c>
      <c r="B218" t="str">
        <f t="shared" si="15"/>
        <v>0.910.050.910.290.910.050.910.290.6550.040.98-0.130.980.110.98-0.05000000000.040.11-0.050.11</v>
      </c>
      <c r="C218" s="46">
        <v>43435</v>
      </c>
      <c r="D218">
        <f>ALGO_TENN!E231</f>
        <v>0.91</v>
      </c>
      <c r="E218" s="91">
        <f>ALGO_TENN!F231</f>
        <v>0.05</v>
      </c>
      <c r="F218" s="91">
        <f>ALGO_TENN!H231</f>
        <v>0.91</v>
      </c>
      <c r="G218" s="91">
        <f>ALGO_TENN!I231</f>
        <v>0.28999999999999998</v>
      </c>
      <c r="H218" s="91">
        <f>ALGO_TENN!K231</f>
        <v>0.91</v>
      </c>
      <c r="I218" s="91">
        <f>ALGO_TENN!L231</f>
        <v>0.05</v>
      </c>
      <c r="J218" s="91">
        <f>ALGO_TENN!N231</f>
        <v>0.91</v>
      </c>
      <c r="K218" s="91">
        <f>ALGO_TENN!O231</f>
        <v>0.28999999999999998</v>
      </c>
      <c r="L218" s="91">
        <f>TETCO_TRANSCO!E231</f>
        <v>0.65500000000000003</v>
      </c>
      <c r="M218" s="91">
        <f>TETCO_TRANSCO!F231</f>
        <v>0.04</v>
      </c>
      <c r="N218" s="91">
        <f>TETCO_TRANSCO!H231</f>
        <v>0.98</v>
      </c>
      <c r="O218" s="91">
        <f>TETCO_TRANSCO!I231</f>
        <v>-0.13</v>
      </c>
      <c r="P218" s="91">
        <f>TETCO_TRANSCO!K231</f>
        <v>0.98</v>
      </c>
      <c r="Q218" s="91">
        <f>TETCO_TRANSCO!L231</f>
        <v>0.11</v>
      </c>
      <c r="R218" s="91">
        <f>TETCO_TRANSCO!N231</f>
        <v>0.98</v>
      </c>
      <c r="S218" s="91">
        <f>TETCO_TRANSCO!O231</f>
        <v>-0.05</v>
      </c>
      <c r="T218" s="91">
        <f>IROQ!E231</f>
        <v>0</v>
      </c>
      <c r="U218" s="91">
        <f>IROQ!F231</f>
        <v>0</v>
      </c>
      <c r="V218" s="91">
        <f>IROQ!H231</f>
        <v>0</v>
      </c>
      <c r="W218" s="91">
        <f>IROQ!I231</f>
        <v>0</v>
      </c>
      <c r="X218" s="91">
        <f>IROQ!L231</f>
        <v>0</v>
      </c>
      <c r="Y218" s="91">
        <f>IROQ!M231</f>
        <v>0</v>
      </c>
      <c r="Z218" s="91">
        <f>IROQ!O231</f>
        <v>0</v>
      </c>
      <c r="AA218" s="91">
        <f>IROQ!P231</f>
        <v>0</v>
      </c>
      <c r="AB218" s="154">
        <f t="shared" si="16"/>
        <v>0.04</v>
      </c>
      <c r="AC218" s="154">
        <f t="shared" si="17"/>
        <v>0.11</v>
      </c>
      <c r="AD218" s="153">
        <f t="shared" si="18"/>
        <v>-0.05</v>
      </c>
      <c r="AE218" s="153">
        <f t="shared" si="19"/>
        <v>0.11</v>
      </c>
    </row>
    <row r="219" spans="1:31" x14ac:dyDescent="0.2">
      <c r="A219">
        <v>0.25841928122721569</v>
      </c>
      <c r="B219" t="str">
        <f t="shared" si="15"/>
        <v>1.2150.051.2150.321.2150.051.2150.320.8950.041.6-0.251.60.291.6-0.2000000000.040.29-0.20.29</v>
      </c>
      <c r="C219" s="46">
        <v>43466</v>
      </c>
      <c r="D219">
        <f>ALGO_TENN!E232</f>
        <v>1.2149999999999999</v>
      </c>
      <c r="E219" s="91">
        <f>ALGO_TENN!F232</f>
        <v>0.05</v>
      </c>
      <c r="F219" s="91">
        <f>ALGO_TENN!H232</f>
        <v>1.2149999999999999</v>
      </c>
      <c r="G219" s="91">
        <f>ALGO_TENN!I232</f>
        <v>0.32</v>
      </c>
      <c r="H219" s="91">
        <f>ALGO_TENN!K232</f>
        <v>1.2149999999999999</v>
      </c>
      <c r="I219" s="91">
        <f>ALGO_TENN!L232</f>
        <v>0.05</v>
      </c>
      <c r="J219" s="91">
        <f>ALGO_TENN!N232</f>
        <v>1.2149999999999999</v>
      </c>
      <c r="K219" s="91">
        <f>ALGO_TENN!O232</f>
        <v>0.32</v>
      </c>
      <c r="L219" s="91">
        <f>TETCO_TRANSCO!E232</f>
        <v>0.89500000000000002</v>
      </c>
      <c r="M219" s="91">
        <f>TETCO_TRANSCO!F232</f>
        <v>0.04</v>
      </c>
      <c r="N219" s="91">
        <f>TETCO_TRANSCO!H232</f>
        <v>1.6</v>
      </c>
      <c r="O219" s="91">
        <f>TETCO_TRANSCO!I232</f>
        <v>-0.25</v>
      </c>
      <c r="P219" s="91">
        <f>TETCO_TRANSCO!K232</f>
        <v>1.6</v>
      </c>
      <c r="Q219" s="91">
        <f>TETCO_TRANSCO!L232</f>
        <v>0.28999999999999998</v>
      </c>
      <c r="R219" s="91">
        <f>TETCO_TRANSCO!N232</f>
        <v>1.6</v>
      </c>
      <c r="S219" s="91">
        <f>TETCO_TRANSCO!O232</f>
        <v>-0.2</v>
      </c>
      <c r="T219" s="91">
        <f>IROQ!E232</f>
        <v>0</v>
      </c>
      <c r="U219" s="91">
        <f>IROQ!F232</f>
        <v>0</v>
      </c>
      <c r="V219" s="91">
        <f>IROQ!H232</f>
        <v>0</v>
      </c>
      <c r="W219" s="91">
        <f>IROQ!I232</f>
        <v>0</v>
      </c>
      <c r="X219" s="91">
        <f>IROQ!L232</f>
        <v>0</v>
      </c>
      <c r="Y219" s="91">
        <f>IROQ!M232</f>
        <v>0</v>
      </c>
      <c r="Z219" s="91">
        <f>IROQ!O232</f>
        <v>0</v>
      </c>
      <c r="AA219" s="91">
        <f>IROQ!P232</f>
        <v>0</v>
      </c>
      <c r="AB219" s="154">
        <f t="shared" si="16"/>
        <v>0.04</v>
      </c>
      <c r="AC219" s="154">
        <f t="shared" si="17"/>
        <v>0.28999999999999998</v>
      </c>
      <c r="AD219" s="153">
        <f t="shared" si="18"/>
        <v>-0.2</v>
      </c>
      <c r="AE219" s="153">
        <f t="shared" si="19"/>
        <v>0.28999999999999998</v>
      </c>
    </row>
    <row r="220" spans="1:31" x14ac:dyDescent="0.2">
      <c r="A220">
        <v>0.25681084577594382</v>
      </c>
      <c r="B220" t="str">
        <f t="shared" si="15"/>
        <v>1.2150.051.2150.321.2150.051.2150.320.8750.041.6-0.281.60.291.6-0.2000000000.040.29-0.20.29</v>
      </c>
      <c r="C220" s="46">
        <v>43497</v>
      </c>
      <c r="D220">
        <f>ALGO_TENN!E233</f>
        <v>1.2149999999999999</v>
      </c>
      <c r="E220" s="91">
        <f>ALGO_TENN!F233</f>
        <v>0.05</v>
      </c>
      <c r="F220" s="91">
        <f>ALGO_TENN!H233</f>
        <v>1.2149999999999999</v>
      </c>
      <c r="G220" s="91">
        <f>ALGO_TENN!I233</f>
        <v>0.32</v>
      </c>
      <c r="H220" s="91">
        <f>ALGO_TENN!K233</f>
        <v>1.2149999999999999</v>
      </c>
      <c r="I220" s="91">
        <f>ALGO_TENN!L233</f>
        <v>0.05</v>
      </c>
      <c r="J220" s="91">
        <f>ALGO_TENN!N233</f>
        <v>1.2149999999999999</v>
      </c>
      <c r="K220" s="91">
        <f>ALGO_TENN!O233</f>
        <v>0.32</v>
      </c>
      <c r="L220" s="91">
        <f>TETCO_TRANSCO!E233</f>
        <v>0.875</v>
      </c>
      <c r="M220" s="91">
        <f>TETCO_TRANSCO!F233</f>
        <v>0.04</v>
      </c>
      <c r="N220" s="91">
        <f>TETCO_TRANSCO!H233</f>
        <v>1.6</v>
      </c>
      <c r="O220" s="91">
        <f>TETCO_TRANSCO!I233</f>
        <v>-0.28000000000000003</v>
      </c>
      <c r="P220" s="91">
        <f>TETCO_TRANSCO!K233</f>
        <v>1.6</v>
      </c>
      <c r="Q220" s="91">
        <f>TETCO_TRANSCO!L233</f>
        <v>0.28999999999999998</v>
      </c>
      <c r="R220" s="91">
        <f>TETCO_TRANSCO!N233</f>
        <v>1.6</v>
      </c>
      <c r="S220" s="91">
        <f>TETCO_TRANSCO!O233</f>
        <v>-0.2</v>
      </c>
      <c r="T220" s="91">
        <f>IROQ!E233</f>
        <v>0</v>
      </c>
      <c r="U220" s="91">
        <f>IROQ!F233</f>
        <v>0</v>
      </c>
      <c r="V220" s="91">
        <f>IROQ!H233</f>
        <v>0</v>
      </c>
      <c r="W220" s="91">
        <f>IROQ!I233</f>
        <v>0</v>
      </c>
      <c r="X220" s="91">
        <f>IROQ!L233</f>
        <v>0</v>
      </c>
      <c r="Y220" s="91">
        <f>IROQ!M233</f>
        <v>0</v>
      </c>
      <c r="Z220" s="91">
        <f>IROQ!O233</f>
        <v>0</v>
      </c>
      <c r="AA220" s="91">
        <f>IROQ!P233</f>
        <v>0</v>
      </c>
      <c r="AB220" s="154">
        <f t="shared" si="16"/>
        <v>0.04</v>
      </c>
      <c r="AC220" s="154">
        <f t="shared" si="17"/>
        <v>0.28999999999999998</v>
      </c>
      <c r="AD220" s="153">
        <f t="shared" si="18"/>
        <v>-0.2</v>
      </c>
      <c r="AE220" s="153">
        <f t="shared" si="19"/>
        <v>0.28999999999999998</v>
      </c>
    </row>
    <row r="221" spans="1:31" x14ac:dyDescent="0.2">
      <c r="A221">
        <v>0.25536654635294254</v>
      </c>
      <c r="B221" t="str">
        <f t="shared" si="15"/>
        <v>0.6550.050.6550.150.6550.050.6550.150.410.040.46-0.170.460.0750.46-0.05000000000.040.075-0.050.075</v>
      </c>
      <c r="C221" s="46">
        <v>43525</v>
      </c>
      <c r="D221">
        <f>ALGO_TENN!E234</f>
        <v>0.65500000000000003</v>
      </c>
      <c r="E221" s="91">
        <f>ALGO_TENN!F234</f>
        <v>0.05</v>
      </c>
      <c r="F221" s="91">
        <f>ALGO_TENN!H234</f>
        <v>0.65500000000000003</v>
      </c>
      <c r="G221" s="91">
        <f>ALGO_TENN!I234</f>
        <v>0.15000000000000002</v>
      </c>
      <c r="H221" s="91">
        <f>ALGO_TENN!K234</f>
        <v>0.65500000000000003</v>
      </c>
      <c r="I221" s="91">
        <f>ALGO_TENN!L234</f>
        <v>0.05</v>
      </c>
      <c r="J221" s="91">
        <f>ALGO_TENN!N234</f>
        <v>0.65500000000000003</v>
      </c>
      <c r="K221" s="91">
        <f>ALGO_TENN!O234</f>
        <v>0.15000000000000002</v>
      </c>
      <c r="L221" s="91">
        <f>TETCO_TRANSCO!E234</f>
        <v>0.41000000000000003</v>
      </c>
      <c r="M221" s="91">
        <f>TETCO_TRANSCO!F234</f>
        <v>0.04</v>
      </c>
      <c r="N221" s="91">
        <f>TETCO_TRANSCO!H234</f>
        <v>0.45999999999999996</v>
      </c>
      <c r="O221" s="91">
        <f>TETCO_TRANSCO!I234</f>
        <v>-0.16999999999999998</v>
      </c>
      <c r="P221" s="91">
        <f>TETCO_TRANSCO!K234</f>
        <v>0.45999999999999996</v>
      </c>
      <c r="Q221" s="91">
        <f>TETCO_TRANSCO!L234</f>
        <v>7.4999999999999997E-2</v>
      </c>
      <c r="R221" s="91">
        <f>TETCO_TRANSCO!N234</f>
        <v>0.45999999999999996</v>
      </c>
      <c r="S221" s="91">
        <f>TETCO_TRANSCO!O234</f>
        <v>-0.05</v>
      </c>
      <c r="T221" s="91">
        <f>IROQ!E234</f>
        <v>0</v>
      </c>
      <c r="U221" s="91">
        <f>IROQ!F234</f>
        <v>0</v>
      </c>
      <c r="V221" s="91">
        <f>IROQ!H234</f>
        <v>0</v>
      </c>
      <c r="W221" s="91">
        <f>IROQ!I234</f>
        <v>0</v>
      </c>
      <c r="X221" s="91">
        <f>IROQ!L234</f>
        <v>0</v>
      </c>
      <c r="Y221" s="91">
        <f>IROQ!M234</f>
        <v>0</v>
      </c>
      <c r="Z221" s="91">
        <f>IROQ!O234</f>
        <v>0</v>
      </c>
      <c r="AA221" s="91">
        <f>IROQ!P234</f>
        <v>0</v>
      </c>
      <c r="AB221" s="154">
        <f t="shared" si="16"/>
        <v>0.04</v>
      </c>
      <c r="AC221" s="154">
        <f t="shared" si="17"/>
        <v>7.4999999999999997E-2</v>
      </c>
      <c r="AD221" s="153">
        <f t="shared" si="18"/>
        <v>-0.05</v>
      </c>
      <c r="AE221" s="153">
        <f t="shared" si="19"/>
        <v>7.4999999999999997E-2</v>
      </c>
    </row>
    <row r="222" spans="1:31" x14ac:dyDescent="0.2">
      <c r="A222">
        <v>0.25377683533624262</v>
      </c>
      <c r="B222" t="str">
        <f t="shared" si="15"/>
        <v>0.4350.020.4350.050.4350.020.4350.050.30750.00250.305-0.0850.3050.0250.305-0.045000000000.00250.025-0.0450.025</v>
      </c>
      <c r="C222" s="46">
        <v>43556</v>
      </c>
      <c r="D222">
        <f>ALGO_TENN!E235</f>
        <v>0.435</v>
      </c>
      <c r="E222" s="91">
        <f>ALGO_TENN!F235</f>
        <v>0.02</v>
      </c>
      <c r="F222" s="91">
        <f>ALGO_TENN!H235</f>
        <v>0.435</v>
      </c>
      <c r="G222" s="91">
        <f>ALGO_TENN!I235</f>
        <v>0.05</v>
      </c>
      <c r="H222" s="91">
        <f>ALGO_TENN!K235</f>
        <v>0.435</v>
      </c>
      <c r="I222" s="91">
        <f>ALGO_TENN!L235</f>
        <v>0.02</v>
      </c>
      <c r="J222" s="91">
        <f>ALGO_TENN!N235</f>
        <v>0.435</v>
      </c>
      <c r="K222" s="91">
        <f>ALGO_TENN!O235</f>
        <v>0.05</v>
      </c>
      <c r="L222" s="91">
        <f>TETCO_TRANSCO!E235</f>
        <v>0.3075</v>
      </c>
      <c r="M222" s="91">
        <f>TETCO_TRANSCO!F235</f>
        <v>2.5000000000000001E-3</v>
      </c>
      <c r="N222" s="91">
        <f>TETCO_TRANSCO!H235</f>
        <v>0.30500000000000005</v>
      </c>
      <c r="O222" s="91">
        <f>TETCO_TRANSCO!I235</f>
        <v>-8.4999999999999992E-2</v>
      </c>
      <c r="P222" s="91">
        <f>TETCO_TRANSCO!K235</f>
        <v>0.30500000000000005</v>
      </c>
      <c r="Q222" s="91">
        <f>TETCO_TRANSCO!L235</f>
        <v>2.5000000000000001E-2</v>
      </c>
      <c r="R222" s="91">
        <f>TETCO_TRANSCO!N235</f>
        <v>0.30500000000000005</v>
      </c>
      <c r="S222" s="91">
        <f>TETCO_TRANSCO!O235</f>
        <v>-4.4999999999999998E-2</v>
      </c>
      <c r="T222" s="91">
        <f>IROQ!E235</f>
        <v>0</v>
      </c>
      <c r="U222" s="91">
        <f>IROQ!F235</f>
        <v>0</v>
      </c>
      <c r="V222" s="91">
        <f>IROQ!H235</f>
        <v>0</v>
      </c>
      <c r="W222" s="91">
        <f>IROQ!I235</f>
        <v>0</v>
      </c>
      <c r="X222" s="91">
        <f>IROQ!L235</f>
        <v>0</v>
      </c>
      <c r="Y222" s="91">
        <f>IROQ!M235</f>
        <v>0</v>
      </c>
      <c r="Z222" s="91">
        <f>IROQ!O235</f>
        <v>0</v>
      </c>
      <c r="AA222" s="91">
        <f>IROQ!P235</f>
        <v>0</v>
      </c>
      <c r="AB222" s="154">
        <f t="shared" si="16"/>
        <v>2.5000000000000001E-3</v>
      </c>
      <c r="AC222" s="154">
        <f t="shared" si="17"/>
        <v>2.5000000000000001E-2</v>
      </c>
      <c r="AD222" s="153">
        <f t="shared" si="18"/>
        <v>-4.4999999999999998E-2</v>
      </c>
      <c r="AE222" s="153">
        <f t="shared" si="19"/>
        <v>2.5000000000000001E-2</v>
      </c>
    </row>
    <row r="223" spans="1:31" x14ac:dyDescent="0.2">
      <c r="A223">
        <v>0.2522476912010142</v>
      </c>
      <c r="B223" t="str">
        <f t="shared" si="15"/>
        <v>0.3850.020.3850.050.3850.020.3850.050.28750.00250.28-0.0650.280.0250.28-0.035000000000.00250.025-0.0350.025</v>
      </c>
      <c r="C223" s="46">
        <v>43586</v>
      </c>
      <c r="D223">
        <f>ALGO_TENN!E236</f>
        <v>0.38500000000000001</v>
      </c>
      <c r="E223" s="91">
        <f>ALGO_TENN!F236</f>
        <v>0.02</v>
      </c>
      <c r="F223" s="91">
        <f>ALGO_TENN!H236</f>
        <v>0.38500000000000001</v>
      </c>
      <c r="G223" s="91">
        <f>ALGO_TENN!I236</f>
        <v>0.05</v>
      </c>
      <c r="H223" s="91">
        <f>ALGO_TENN!K236</f>
        <v>0.38500000000000001</v>
      </c>
      <c r="I223" s="91">
        <f>ALGO_TENN!L236</f>
        <v>0.02</v>
      </c>
      <c r="J223" s="91">
        <f>ALGO_TENN!N236</f>
        <v>0.38500000000000001</v>
      </c>
      <c r="K223" s="91">
        <f>ALGO_TENN!O236</f>
        <v>0.05</v>
      </c>
      <c r="L223" s="91">
        <f>TETCO_TRANSCO!E236</f>
        <v>0.28749999999999998</v>
      </c>
      <c r="M223" s="91">
        <f>TETCO_TRANSCO!F236</f>
        <v>2.5000000000000001E-3</v>
      </c>
      <c r="N223" s="91">
        <f>TETCO_TRANSCO!H236</f>
        <v>0.28000000000000003</v>
      </c>
      <c r="O223" s="91">
        <f>TETCO_TRANSCO!I236</f>
        <v>-6.5000000000000002E-2</v>
      </c>
      <c r="P223" s="91">
        <f>TETCO_TRANSCO!K236</f>
        <v>0.28000000000000003</v>
      </c>
      <c r="Q223" s="91">
        <f>TETCO_TRANSCO!L236</f>
        <v>2.5000000000000001E-2</v>
      </c>
      <c r="R223" s="91">
        <f>TETCO_TRANSCO!N236</f>
        <v>0.28000000000000003</v>
      </c>
      <c r="S223" s="91">
        <f>TETCO_TRANSCO!O236</f>
        <v>-3.5000000000000003E-2</v>
      </c>
      <c r="T223" s="91">
        <f>IROQ!E236</f>
        <v>0</v>
      </c>
      <c r="U223" s="91">
        <f>IROQ!F236</f>
        <v>0</v>
      </c>
      <c r="V223" s="91">
        <f>IROQ!H236</f>
        <v>0</v>
      </c>
      <c r="W223" s="91">
        <f>IROQ!I236</f>
        <v>0</v>
      </c>
      <c r="X223" s="91">
        <f>IROQ!L236</f>
        <v>0</v>
      </c>
      <c r="Y223" s="91">
        <f>IROQ!M236</f>
        <v>0</v>
      </c>
      <c r="Z223" s="91">
        <f>IROQ!O236</f>
        <v>0</v>
      </c>
      <c r="AA223" s="91">
        <f>IROQ!P236</f>
        <v>0</v>
      </c>
      <c r="AB223" s="154">
        <f t="shared" si="16"/>
        <v>2.5000000000000001E-3</v>
      </c>
      <c r="AC223" s="154">
        <f t="shared" si="17"/>
        <v>2.5000000000000001E-2</v>
      </c>
      <c r="AD223" s="153">
        <f t="shared" si="18"/>
        <v>-3.5000000000000003E-2</v>
      </c>
      <c r="AE223" s="153">
        <f t="shared" si="19"/>
        <v>2.5000000000000001E-2</v>
      </c>
    </row>
    <row r="224" spans="1:31" x14ac:dyDescent="0.2">
      <c r="A224">
        <v>0.25067711366020273</v>
      </c>
      <c r="B224" t="str">
        <f t="shared" si="15"/>
        <v>0.3850.020.3850.060.3850.020.3850.060.2975-0.00250.265-0.0550.2650.0250.265-0.03500000000-0.00250.025-0.0350.025</v>
      </c>
      <c r="C224" s="46">
        <v>43617</v>
      </c>
      <c r="D224">
        <f>ALGO_TENN!E237</f>
        <v>0.38500000000000001</v>
      </c>
      <c r="E224" s="91">
        <f>ALGO_TENN!F237</f>
        <v>0.02</v>
      </c>
      <c r="F224" s="91">
        <f>ALGO_TENN!H237</f>
        <v>0.38500000000000001</v>
      </c>
      <c r="G224" s="91">
        <f>ALGO_TENN!I237</f>
        <v>0.06</v>
      </c>
      <c r="H224" s="91">
        <f>ALGO_TENN!K237</f>
        <v>0.38500000000000001</v>
      </c>
      <c r="I224" s="91">
        <f>ALGO_TENN!L237</f>
        <v>0.02</v>
      </c>
      <c r="J224" s="91">
        <f>ALGO_TENN!N237</f>
        <v>0.38500000000000001</v>
      </c>
      <c r="K224" s="91">
        <f>ALGO_TENN!O237</f>
        <v>0.06</v>
      </c>
      <c r="L224" s="91">
        <f>TETCO_TRANSCO!E237</f>
        <v>0.29749999999999999</v>
      </c>
      <c r="M224" s="91">
        <f>TETCO_TRANSCO!F237</f>
        <v>-2.5000000000000001E-3</v>
      </c>
      <c r="N224" s="91">
        <f>TETCO_TRANSCO!H237</f>
        <v>0.26500000000000001</v>
      </c>
      <c r="O224" s="91">
        <f>TETCO_TRANSCO!I237</f>
        <v>-5.5000000000000007E-2</v>
      </c>
      <c r="P224" s="91">
        <f>TETCO_TRANSCO!K237</f>
        <v>0.26500000000000001</v>
      </c>
      <c r="Q224" s="91">
        <f>TETCO_TRANSCO!L237</f>
        <v>2.5000000000000001E-2</v>
      </c>
      <c r="R224" s="91">
        <f>TETCO_TRANSCO!N237</f>
        <v>0.26500000000000001</v>
      </c>
      <c r="S224" s="91">
        <f>TETCO_TRANSCO!O237</f>
        <v>-3.5000000000000003E-2</v>
      </c>
      <c r="T224" s="91">
        <f>IROQ!E237</f>
        <v>0</v>
      </c>
      <c r="U224" s="91">
        <f>IROQ!F237</f>
        <v>0</v>
      </c>
      <c r="V224" s="91">
        <f>IROQ!H237</f>
        <v>0</v>
      </c>
      <c r="W224" s="91">
        <f>IROQ!I237</f>
        <v>0</v>
      </c>
      <c r="X224" s="91">
        <f>IROQ!L237</f>
        <v>0</v>
      </c>
      <c r="Y224" s="91">
        <f>IROQ!M237</f>
        <v>0</v>
      </c>
      <c r="Z224" s="91">
        <f>IROQ!O237</f>
        <v>0</v>
      </c>
      <c r="AA224" s="91">
        <f>IROQ!P237</f>
        <v>0</v>
      </c>
      <c r="AB224" s="154">
        <f t="shared" si="16"/>
        <v>-2.5000000000000001E-3</v>
      </c>
      <c r="AC224" s="154">
        <f t="shared" si="17"/>
        <v>2.5000000000000001E-2</v>
      </c>
      <c r="AD224" s="153">
        <f t="shared" si="18"/>
        <v>-3.5000000000000003E-2</v>
      </c>
      <c r="AE224" s="153">
        <f t="shared" si="19"/>
        <v>2.5000000000000001E-2</v>
      </c>
    </row>
    <row r="225" spans="1:31" x14ac:dyDescent="0.2">
      <c r="A225">
        <v>0.24916637572647174</v>
      </c>
      <c r="B225" t="str">
        <f t="shared" si="15"/>
        <v>0.39750.020.39750.070.39750.020.39750.070.3125-0.00250.335-0.020.3350.0250.335-0.0200000000-0.00250.025-0.020.025</v>
      </c>
      <c r="C225" s="46">
        <v>43647</v>
      </c>
      <c r="D225">
        <f>ALGO_TENN!E238</f>
        <v>0.39750000000000002</v>
      </c>
      <c r="E225" s="91">
        <f>ALGO_TENN!F238</f>
        <v>0.02</v>
      </c>
      <c r="F225" s="91">
        <f>ALGO_TENN!H238</f>
        <v>0.39750000000000002</v>
      </c>
      <c r="G225" s="91">
        <f>ALGO_TENN!I238</f>
        <v>7.0000000000000007E-2</v>
      </c>
      <c r="H225" s="91">
        <f>ALGO_TENN!K238</f>
        <v>0.39750000000000002</v>
      </c>
      <c r="I225" s="91">
        <f>ALGO_TENN!L238</f>
        <v>0.02</v>
      </c>
      <c r="J225" s="91">
        <f>ALGO_TENN!N238</f>
        <v>0.39750000000000002</v>
      </c>
      <c r="K225" s="91">
        <f>ALGO_TENN!O238</f>
        <v>7.0000000000000007E-2</v>
      </c>
      <c r="L225" s="91">
        <f>TETCO_TRANSCO!E238</f>
        <v>0.3125</v>
      </c>
      <c r="M225" s="91">
        <f>TETCO_TRANSCO!F238</f>
        <v>-2.5000000000000001E-3</v>
      </c>
      <c r="N225" s="91">
        <f>TETCO_TRANSCO!H238</f>
        <v>0.33500000000000002</v>
      </c>
      <c r="O225" s="91">
        <f>TETCO_TRANSCO!I238</f>
        <v>-0.02</v>
      </c>
      <c r="P225" s="91">
        <f>TETCO_TRANSCO!K238</f>
        <v>0.33500000000000002</v>
      </c>
      <c r="Q225" s="91">
        <f>TETCO_TRANSCO!L238</f>
        <v>2.5000000000000001E-2</v>
      </c>
      <c r="R225" s="91">
        <f>TETCO_TRANSCO!N238</f>
        <v>0.33500000000000002</v>
      </c>
      <c r="S225" s="91">
        <f>TETCO_TRANSCO!O238</f>
        <v>-0.02</v>
      </c>
      <c r="T225" s="91">
        <f>IROQ!E238</f>
        <v>0</v>
      </c>
      <c r="U225" s="91">
        <f>IROQ!F238</f>
        <v>0</v>
      </c>
      <c r="V225" s="91">
        <f>IROQ!H238</f>
        <v>0</v>
      </c>
      <c r="W225" s="91">
        <f>IROQ!I238</f>
        <v>0</v>
      </c>
      <c r="X225" s="91">
        <f>IROQ!L238</f>
        <v>0</v>
      </c>
      <c r="Y225" s="91">
        <f>IROQ!M238</f>
        <v>0</v>
      </c>
      <c r="Z225" s="91">
        <f>IROQ!O238</f>
        <v>0</v>
      </c>
      <c r="AA225" s="91">
        <f>IROQ!P238</f>
        <v>0</v>
      </c>
      <c r="AB225" s="154">
        <f t="shared" si="16"/>
        <v>-2.5000000000000001E-3</v>
      </c>
      <c r="AC225" s="154">
        <f t="shared" si="17"/>
        <v>2.5000000000000001E-2</v>
      </c>
      <c r="AD225" s="153">
        <f t="shared" si="18"/>
        <v>-0.02</v>
      </c>
      <c r="AE225" s="153">
        <f t="shared" si="19"/>
        <v>2.5000000000000001E-2</v>
      </c>
    </row>
    <row r="226" spans="1:31" x14ac:dyDescent="0.2">
      <c r="A226">
        <v>0.24761470486175186</v>
      </c>
      <c r="B226" t="str">
        <f t="shared" si="15"/>
        <v>0.40.020.40.070.40.020.40.070.3125-0.00250.335-0.020.3350.0150.335-0.0200000000-0.00250.015-0.020.015</v>
      </c>
      <c r="C226" s="46">
        <v>43678</v>
      </c>
      <c r="D226">
        <f>ALGO_TENN!E239</f>
        <v>0.4</v>
      </c>
      <c r="E226" s="91">
        <f>ALGO_TENN!F239</f>
        <v>0.02</v>
      </c>
      <c r="F226" s="91">
        <f>ALGO_TENN!H239</f>
        <v>0.4</v>
      </c>
      <c r="G226" s="91">
        <f>ALGO_TENN!I239</f>
        <v>7.0000000000000007E-2</v>
      </c>
      <c r="H226" s="91">
        <f>ALGO_TENN!K239</f>
        <v>0.4</v>
      </c>
      <c r="I226" s="91">
        <f>ALGO_TENN!L239</f>
        <v>0.02</v>
      </c>
      <c r="J226" s="91">
        <f>ALGO_TENN!N239</f>
        <v>0.4</v>
      </c>
      <c r="K226" s="91">
        <f>ALGO_TENN!O239</f>
        <v>7.0000000000000007E-2</v>
      </c>
      <c r="L226" s="91">
        <f>TETCO_TRANSCO!E239</f>
        <v>0.3125</v>
      </c>
      <c r="M226" s="91">
        <f>TETCO_TRANSCO!F239</f>
        <v>-2.5000000000000001E-3</v>
      </c>
      <c r="N226" s="91">
        <f>TETCO_TRANSCO!H239</f>
        <v>0.33500000000000002</v>
      </c>
      <c r="O226" s="91">
        <f>TETCO_TRANSCO!I239</f>
        <v>-0.02</v>
      </c>
      <c r="P226" s="91">
        <f>TETCO_TRANSCO!K239</f>
        <v>0.33500000000000002</v>
      </c>
      <c r="Q226" s="91">
        <f>TETCO_TRANSCO!L239</f>
        <v>1.4999999999999999E-2</v>
      </c>
      <c r="R226" s="91">
        <f>TETCO_TRANSCO!N239</f>
        <v>0.33500000000000002</v>
      </c>
      <c r="S226" s="91">
        <f>TETCO_TRANSCO!O239</f>
        <v>-0.02</v>
      </c>
      <c r="T226" s="91">
        <f>IROQ!E239</f>
        <v>0</v>
      </c>
      <c r="U226" s="91">
        <f>IROQ!F239</f>
        <v>0</v>
      </c>
      <c r="V226" s="91">
        <f>IROQ!H239</f>
        <v>0</v>
      </c>
      <c r="W226" s="91">
        <f>IROQ!I239</f>
        <v>0</v>
      </c>
      <c r="X226" s="91">
        <f>IROQ!L239</f>
        <v>0</v>
      </c>
      <c r="Y226" s="91">
        <f>IROQ!M239</f>
        <v>0</v>
      </c>
      <c r="Z226" s="91">
        <f>IROQ!O239</f>
        <v>0</v>
      </c>
      <c r="AA226" s="91">
        <f>IROQ!P239</f>
        <v>0</v>
      </c>
      <c r="AB226" s="154">
        <f t="shared" si="16"/>
        <v>-2.5000000000000001E-3</v>
      </c>
      <c r="AC226" s="154">
        <f t="shared" si="17"/>
        <v>1.4999999999999999E-2</v>
      </c>
      <c r="AD226" s="153">
        <f t="shared" si="18"/>
        <v>-0.02</v>
      </c>
      <c r="AE226" s="153">
        <f t="shared" si="19"/>
        <v>1.4999999999999999E-2</v>
      </c>
    </row>
    <row r="227" spans="1:31" x14ac:dyDescent="0.2">
      <c r="A227">
        <v>0.24607255624017513</v>
      </c>
      <c r="B227" t="str">
        <f t="shared" si="15"/>
        <v>0.39750.020.39750.050.39750.020.39750.050.2875-0.00250.245-0.040.2450.0150.245-0.0200000000-0.00250.015-0.020.015</v>
      </c>
      <c r="C227" s="46">
        <v>43709</v>
      </c>
      <c r="D227">
        <f>ALGO_TENN!E240</f>
        <v>0.39750000000000002</v>
      </c>
      <c r="E227" s="91">
        <f>ALGO_TENN!F240</f>
        <v>0.02</v>
      </c>
      <c r="F227" s="91">
        <f>ALGO_TENN!H240</f>
        <v>0.39750000000000002</v>
      </c>
      <c r="G227" s="91">
        <f>ALGO_TENN!I240</f>
        <v>0.05</v>
      </c>
      <c r="H227" s="91">
        <f>ALGO_TENN!K240</f>
        <v>0.39750000000000002</v>
      </c>
      <c r="I227" s="91">
        <f>ALGO_TENN!L240</f>
        <v>0.02</v>
      </c>
      <c r="J227" s="91">
        <f>ALGO_TENN!N240</f>
        <v>0.39750000000000002</v>
      </c>
      <c r="K227" s="91">
        <f>ALGO_TENN!O240</f>
        <v>0.05</v>
      </c>
      <c r="L227" s="91">
        <f>TETCO_TRANSCO!E240</f>
        <v>0.28749999999999998</v>
      </c>
      <c r="M227" s="91">
        <f>TETCO_TRANSCO!F240</f>
        <v>-2.5000000000000001E-3</v>
      </c>
      <c r="N227" s="91">
        <f>TETCO_TRANSCO!H240</f>
        <v>0.245</v>
      </c>
      <c r="O227" s="91">
        <f>TETCO_TRANSCO!I240</f>
        <v>-0.04</v>
      </c>
      <c r="P227" s="91">
        <f>TETCO_TRANSCO!K240</f>
        <v>0.245</v>
      </c>
      <c r="Q227" s="91">
        <f>TETCO_TRANSCO!L240</f>
        <v>1.4999999999999999E-2</v>
      </c>
      <c r="R227" s="91">
        <f>TETCO_TRANSCO!N240</f>
        <v>0.245</v>
      </c>
      <c r="S227" s="91">
        <f>TETCO_TRANSCO!O240</f>
        <v>-0.02</v>
      </c>
      <c r="T227" s="91">
        <f>IROQ!E240</f>
        <v>0</v>
      </c>
      <c r="U227" s="91">
        <f>IROQ!F240</f>
        <v>0</v>
      </c>
      <c r="V227" s="91">
        <f>IROQ!H240</f>
        <v>0</v>
      </c>
      <c r="W227" s="91">
        <f>IROQ!I240</f>
        <v>0</v>
      </c>
      <c r="X227" s="91">
        <f>IROQ!L240</f>
        <v>0</v>
      </c>
      <c r="Y227" s="91">
        <f>IROQ!M240</f>
        <v>0</v>
      </c>
      <c r="Z227" s="91">
        <f>IROQ!O240</f>
        <v>0</v>
      </c>
      <c r="AA227" s="91">
        <f>IROQ!P240</f>
        <v>0</v>
      </c>
      <c r="AB227" s="154">
        <f t="shared" si="16"/>
        <v>-2.5000000000000001E-3</v>
      </c>
      <c r="AC227" s="154">
        <f t="shared" si="17"/>
        <v>1.4999999999999999E-2</v>
      </c>
      <c r="AD227" s="153">
        <f t="shared" si="18"/>
        <v>-0.02</v>
      </c>
      <c r="AE227" s="153">
        <f t="shared" si="19"/>
        <v>1.4999999999999999E-2</v>
      </c>
    </row>
    <row r="228" spans="1:31" x14ac:dyDescent="0.2">
      <c r="A228">
        <v>0.24458916658703986</v>
      </c>
      <c r="B228" t="str">
        <f t="shared" si="15"/>
        <v>0.40.020.40.050.40.020.40.050.3475-0.0050.265-0.0850.2650.010.265-0.05500000000-0.0050.01-0.0550.01</v>
      </c>
      <c r="C228" s="46">
        <v>43739</v>
      </c>
      <c r="D228">
        <f>ALGO_TENN!E241</f>
        <v>0.4</v>
      </c>
      <c r="E228" s="91">
        <f>ALGO_TENN!F241</f>
        <v>0.02</v>
      </c>
      <c r="F228" s="91">
        <f>ALGO_TENN!H241</f>
        <v>0.4</v>
      </c>
      <c r="G228" s="91">
        <f>ALGO_TENN!I241</f>
        <v>0.05</v>
      </c>
      <c r="H228" s="91">
        <f>ALGO_TENN!K241</f>
        <v>0.4</v>
      </c>
      <c r="I228" s="91">
        <f>ALGO_TENN!L241</f>
        <v>0.02</v>
      </c>
      <c r="J228" s="91">
        <f>ALGO_TENN!N241</f>
        <v>0.4</v>
      </c>
      <c r="K228" s="91">
        <f>ALGO_TENN!O241</f>
        <v>0.05</v>
      </c>
      <c r="L228" s="91">
        <f>TETCO_TRANSCO!E241</f>
        <v>0.34750000000000003</v>
      </c>
      <c r="M228" s="91">
        <f>TETCO_TRANSCO!F241</f>
        <v>-5.0000000000000001E-3</v>
      </c>
      <c r="N228" s="91">
        <f>TETCO_TRANSCO!H241</f>
        <v>0.26500000000000001</v>
      </c>
      <c r="O228" s="91">
        <f>TETCO_TRANSCO!I241</f>
        <v>-8.4999999999999992E-2</v>
      </c>
      <c r="P228" s="91">
        <f>TETCO_TRANSCO!K241</f>
        <v>0.26500000000000001</v>
      </c>
      <c r="Q228" s="91">
        <f>TETCO_TRANSCO!L241</f>
        <v>9.9999999999999985E-3</v>
      </c>
      <c r="R228" s="91">
        <f>TETCO_TRANSCO!N241</f>
        <v>0.26500000000000001</v>
      </c>
      <c r="S228" s="91">
        <f>TETCO_TRANSCO!O241</f>
        <v>-5.5E-2</v>
      </c>
      <c r="T228" s="91">
        <f>IROQ!E241</f>
        <v>0</v>
      </c>
      <c r="U228" s="91">
        <f>IROQ!F241</f>
        <v>0</v>
      </c>
      <c r="V228" s="91">
        <f>IROQ!H241</f>
        <v>0</v>
      </c>
      <c r="W228" s="91">
        <f>IROQ!I241</f>
        <v>0</v>
      </c>
      <c r="X228" s="91">
        <f>IROQ!L241</f>
        <v>0</v>
      </c>
      <c r="Y228" s="91">
        <f>IROQ!M241</f>
        <v>0</v>
      </c>
      <c r="Z228" s="91">
        <f>IROQ!O241</f>
        <v>0</v>
      </c>
      <c r="AA228" s="91">
        <f>IROQ!P241</f>
        <v>0</v>
      </c>
      <c r="AB228" s="154">
        <f t="shared" si="16"/>
        <v>-5.0000000000000001E-3</v>
      </c>
      <c r="AC228" s="154">
        <f t="shared" si="17"/>
        <v>9.9999999999999985E-3</v>
      </c>
      <c r="AD228" s="153">
        <f t="shared" si="18"/>
        <v>-5.5E-2</v>
      </c>
      <c r="AE228" s="153">
        <f t="shared" si="19"/>
        <v>9.9999999999999985E-3</v>
      </c>
    </row>
    <row r="229" spans="1:31" x14ac:dyDescent="0.2">
      <c r="A229">
        <v>0.24306558757729155</v>
      </c>
      <c r="B229" t="str">
        <f t="shared" si="15"/>
        <v>0.5550.050.5550.140.5550.050.5550.140.340.040.44-0.170.440.060.44-0.05000000000.040.06-0.050.06</v>
      </c>
      <c r="C229" s="46">
        <v>43770</v>
      </c>
      <c r="D229">
        <f>ALGO_TENN!E242</f>
        <v>0.55500000000000005</v>
      </c>
      <c r="E229" s="91">
        <f>ALGO_TENN!F242</f>
        <v>0.05</v>
      </c>
      <c r="F229" s="91">
        <f>ALGO_TENN!H242</f>
        <v>0.55500000000000005</v>
      </c>
      <c r="G229" s="91">
        <f>ALGO_TENN!I242</f>
        <v>0.14000000000000001</v>
      </c>
      <c r="H229" s="91">
        <f>ALGO_TENN!K242</f>
        <v>0.55500000000000005</v>
      </c>
      <c r="I229" s="91">
        <f>ALGO_TENN!L242</f>
        <v>0.05</v>
      </c>
      <c r="J229" s="91">
        <f>ALGO_TENN!N242</f>
        <v>0.55500000000000005</v>
      </c>
      <c r="K229" s="91">
        <f>ALGO_TENN!O242</f>
        <v>0.14000000000000001</v>
      </c>
      <c r="L229" s="91">
        <f>TETCO_TRANSCO!E242</f>
        <v>0.34</v>
      </c>
      <c r="M229" s="91">
        <f>TETCO_TRANSCO!F242</f>
        <v>0.04</v>
      </c>
      <c r="N229" s="91">
        <f>TETCO_TRANSCO!H242</f>
        <v>0.44000000000000006</v>
      </c>
      <c r="O229" s="91">
        <f>TETCO_TRANSCO!I242</f>
        <v>-0.16999999999999998</v>
      </c>
      <c r="P229" s="91">
        <f>TETCO_TRANSCO!K242</f>
        <v>0.44000000000000006</v>
      </c>
      <c r="Q229" s="91">
        <f>TETCO_TRANSCO!L242</f>
        <v>0.06</v>
      </c>
      <c r="R229" s="91">
        <f>TETCO_TRANSCO!N242</f>
        <v>0.44000000000000006</v>
      </c>
      <c r="S229" s="91">
        <f>TETCO_TRANSCO!O242</f>
        <v>-0.05</v>
      </c>
      <c r="T229" s="91">
        <f>IROQ!E242</f>
        <v>0</v>
      </c>
      <c r="U229" s="91">
        <f>IROQ!F242</f>
        <v>0</v>
      </c>
      <c r="V229" s="91">
        <f>IROQ!H242</f>
        <v>0</v>
      </c>
      <c r="W229" s="91">
        <f>IROQ!I242</f>
        <v>0</v>
      </c>
      <c r="X229" s="91">
        <f>IROQ!L242</f>
        <v>0</v>
      </c>
      <c r="Y229" s="91">
        <f>IROQ!M242</f>
        <v>0</v>
      </c>
      <c r="Z229" s="91">
        <f>IROQ!O242</f>
        <v>0</v>
      </c>
      <c r="AA229" s="91">
        <f>IROQ!P242</f>
        <v>0</v>
      </c>
      <c r="AB229" s="154">
        <f t="shared" si="16"/>
        <v>0.04</v>
      </c>
      <c r="AC229" s="154">
        <f t="shared" si="17"/>
        <v>0.06</v>
      </c>
      <c r="AD229" s="153">
        <f t="shared" si="18"/>
        <v>-0.05</v>
      </c>
      <c r="AE229" s="153">
        <f t="shared" si="19"/>
        <v>0.06</v>
      </c>
    </row>
    <row r="230" spans="1:31" x14ac:dyDescent="0.2">
      <c r="A230">
        <v>0.24160006164322742</v>
      </c>
      <c r="B230" t="str">
        <f t="shared" si="15"/>
        <v>0.910.050.910.290.910.050.910.290.6550.040.98-0.130.980.110.98-0.05000000000.040.11-0.050.11</v>
      </c>
      <c r="C230" s="46">
        <v>43800</v>
      </c>
      <c r="D230">
        <f>ALGO_TENN!E243</f>
        <v>0.91</v>
      </c>
      <c r="E230" s="91">
        <f>ALGO_TENN!F243</f>
        <v>0.05</v>
      </c>
      <c r="F230" s="91">
        <f>ALGO_TENN!H243</f>
        <v>0.91</v>
      </c>
      <c r="G230" s="91">
        <f>ALGO_TENN!I243</f>
        <v>0.28999999999999998</v>
      </c>
      <c r="H230" s="91">
        <f>ALGO_TENN!K243</f>
        <v>0.91</v>
      </c>
      <c r="I230" s="91">
        <f>ALGO_TENN!L243</f>
        <v>0.05</v>
      </c>
      <c r="J230" s="91">
        <f>ALGO_TENN!N243</f>
        <v>0.91</v>
      </c>
      <c r="K230" s="91">
        <f>ALGO_TENN!O243</f>
        <v>0.28999999999999998</v>
      </c>
      <c r="L230" s="91">
        <f>TETCO_TRANSCO!E243</f>
        <v>0.65500000000000003</v>
      </c>
      <c r="M230" s="91">
        <f>TETCO_TRANSCO!F243</f>
        <v>0.04</v>
      </c>
      <c r="N230" s="91">
        <f>TETCO_TRANSCO!H243</f>
        <v>0.98</v>
      </c>
      <c r="O230" s="91">
        <f>TETCO_TRANSCO!I243</f>
        <v>-0.13</v>
      </c>
      <c r="P230" s="91">
        <f>TETCO_TRANSCO!K243</f>
        <v>0.98</v>
      </c>
      <c r="Q230" s="91">
        <f>TETCO_TRANSCO!L243</f>
        <v>0.11</v>
      </c>
      <c r="R230" s="91">
        <f>TETCO_TRANSCO!N243</f>
        <v>0.98</v>
      </c>
      <c r="S230" s="91">
        <f>TETCO_TRANSCO!O243</f>
        <v>-0.05</v>
      </c>
      <c r="T230" s="91">
        <f>IROQ!E243</f>
        <v>0</v>
      </c>
      <c r="U230" s="91">
        <f>IROQ!F243</f>
        <v>0</v>
      </c>
      <c r="V230" s="91">
        <f>IROQ!H243</f>
        <v>0</v>
      </c>
      <c r="W230" s="91">
        <f>IROQ!I243</f>
        <v>0</v>
      </c>
      <c r="X230" s="91">
        <f>IROQ!L243</f>
        <v>0</v>
      </c>
      <c r="Y230" s="91">
        <f>IROQ!M243</f>
        <v>0</v>
      </c>
      <c r="Z230" s="91">
        <f>IROQ!O243</f>
        <v>0</v>
      </c>
      <c r="AA230" s="91">
        <f>IROQ!P243</f>
        <v>0</v>
      </c>
      <c r="AB230" s="154">
        <f t="shared" si="16"/>
        <v>0.04</v>
      </c>
      <c r="AC230" s="154">
        <f t="shared" si="17"/>
        <v>0.11</v>
      </c>
      <c r="AD230" s="153">
        <f t="shared" si="18"/>
        <v>-0.05</v>
      </c>
      <c r="AE230" s="153">
        <f t="shared" si="19"/>
        <v>0.11</v>
      </c>
    </row>
    <row r="231" spans="1:31" x14ac:dyDescent="0.2">
      <c r="A231">
        <v>0.24009483202421006</v>
      </c>
      <c r="B231" t="str">
        <f t="shared" si="15"/>
        <v>1.2150.051.2150.321.2150.051.2150.320.8950.041.6-0.251.60.291.6-0.2000000000.040.29-0.20.29</v>
      </c>
      <c r="C231" s="46">
        <v>43831</v>
      </c>
      <c r="D231">
        <f>ALGO_TENN!E244</f>
        <v>1.2149999999999999</v>
      </c>
      <c r="E231" s="91">
        <f>ALGO_TENN!F244</f>
        <v>0.05</v>
      </c>
      <c r="F231" s="91">
        <f>ALGO_TENN!H244</f>
        <v>1.2149999999999999</v>
      </c>
      <c r="G231" s="91">
        <f>ALGO_TENN!I244</f>
        <v>0.32</v>
      </c>
      <c r="H231" s="91">
        <f>ALGO_TENN!K244</f>
        <v>1.2149999999999999</v>
      </c>
      <c r="I231" s="91">
        <f>ALGO_TENN!L244</f>
        <v>0.05</v>
      </c>
      <c r="J231" s="91">
        <f>ALGO_TENN!N244</f>
        <v>1.2149999999999999</v>
      </c>
      <c r="K231" s="91">
        <f>ALGO_TENN!O244</f>
        <v>0.32</v>
      </c>
      <c r="L231" s="91">
        <f>TETCO_TRANSCO!E244</f>
        <v>0.89500000000000002</v>
      </c>
      <c r="M231" s="91">
        <f>TETCO_TRANSCO!F244</f>
        <v>0.04</v>
      </c>
      <c r="N231" s="91">
        <f>TETCO_TRANSCO!H244</f>
        <v>1.6</v>
      </c>
      <c r="O231" s="91">
        <f>TETCO_TRANSCO!I244</f>
        <v>-0.25</v>
      </c>
      <c r="P231" s="91">
        <f>TETCO_TRANSCO!K244</f>
        <v>1.6</v>
      </c>
      <c r="Q231" s="91">
        <f>TETCO_TRANSCO!L244</f>
        <v>0.28999999999999998</v>
      </c>
      <c r="R231" s="91">
        <f>TETCO_TRANSCO!N244</f>
        <v>1.6</v>
      </c>
      <c r="S231" s="91">
        <f>TETCO_TRANSCO!O244</f>
        <v>-0.2</v>
      </c>
      <c r="T231" s="91">
        <f>IROQ!E244</f>
        <v>0</v>
      </c>
      <c r="U231" s="91">
        <f>IROQ!F244</f>
        <v>0</v>
      </c>
      <c r="V231" s="91">
        <f>IROQ!H244</f>
        <v>0</v>
      </c>
      <c r="W231" s="91">
        <f>IROQ!I244</f>
        <v>0</v>
      </c>
      <c r="X231" s="91">
        <f>IROQ!L244</f>
        <v>0</v>
      </c>
      <c r="Y231" s="91">
        <f>IROQ!M244</f>
        <v>0</v>
      </c>
      <c r="Z231" s="91">
        <f>IROQ!O244</f>
        <v>0</v>
      </c>
      <c r="AA231" s="91">
        <f>IROQ!P244</f>
        <v>0</v>
      </c>
      <c r="AB231" s="154">
        <f t="shared" si="16"/>
        <v>0.04</v>
      </c>
      <c r="AC231" s="154">
        <f t="shared" si="17"/>
        <v>0.28999999999999998</v>
      </c>
      <c r="AD231" s="153">
        <f t="shared" si="18"/>
        <v>-0.2</v>
      </c>
      <c r="AE231" s="153">
        <f t="shared" si="19"/>
        <v>0.28999999999999998</v>
      </c>
    </row>
    <row r="232" spans="1:31" x14ac:dyDescent="0.2">
      <c r="A232">
        <v>0.23859884393468056</v>
      </c>
      <c r="B232" t="str">
        <f t="shared" si="15"/>
        <v>1.2150.051.2150.321.2150.051.2150.320.8750.041.6-0.281.60.291.6-0.2000000000.040.29-0.20.29</v>
      </c>
      <c r="C232" s="46">
        <v>43862</v>
      </c>
      <c r="D232">
        <f>ALGO_TENN!E245</f>
        <v>1.2149999999999999</v>
      </c>
      <c r="E232" s="91">
        <f>ALGO_TENN!F245</f>
        <v>0.05</v>
      </c>
      <c r="F232" s="91">
        <f>ALGO_TENN!H245</f>
        <v>1.2149999999999999</v>
      </c>
      <c r="G232" s="91">
        <f>ALGO_TENN!I245</f>
        <v>0.32</v>
      </c>
      <c r="H232" s="91">
        <f>ALGO_TENN!K245</f>
        <v>1.2149999999999999</v>
      </c>
      <c r="I232" s="91">
        <f>ALGO_TENN!L245</f>
        <v>0.05</v>
      </c>
      <c r="J232" s="91">
        <f>ALGO_TENN!N245</f>
        <v>1.2149999999999999</v>
      </c>
      <c r="K232" s="91">
        <f>ALGO_TENN!O245</f>
        <v>0.32</v>
      </c>
      <c r="L232" s="91">
        <f>TETCO_TRANSCO!E245</f>
        <v>0.875</v>
      </c>
      <c r="M232" s="91">
        <f>TETCO_TRANSCO!F245</f>
        <v>0.04</v>
      </c>
      <c r="N232" s="91">
        <f>TETCO_TRANSCO!H245</f>
        <v>1.6</v>
      </c>
      <c r="O232" s="91">
        <f>TETCO_TRANSCO!I245</f>
        <v>-0.28000000000000003</v>
      </c>
      <c r="P232" s="91">
        <f>TETCO_TRANSCO!K245</f>
        <v>1.6</v>
      </c>
      <c r="Q232" s="91">
        <f>TETCO_TRANSCO!L245</f>
        <v>0.28999999999999998</v>
      </c>
      <c r="R232" s="91">
        <f>TETCO_TRANSCO!N245</f>
        <v>1.6</v>
      </c>
      <c r="S232" s="91">
        <f>TETCO_TRANSCO!O245</f>
        <v>-0.2</v>
      </c>
      <c r="T232" s="91">
        <f>IROQ!E245</f>
        <v>0</v>
      </c>
      <c r="U232" s="91">
        <f>IROQ!F245</f>
        <v>0</v>
      </c>
      <c r="V232" s="91">
        <f>IROQ!H245</f>
        <v>0</v>
      </c>
      <c r="W232" s="91">
        <f>IROQ!I245</f>
        <v>0</v>
      </c>
      <c r="X232" s="91">
        <f>IROQ!L245</f>
        <v>0</v>
      </c>
      <c r="Y232" s="91">
        <f>IROQ!M245</f>
        <v>0</v>
      </c>
      <c r="Z232" s="91">
        <f>IROQ!O245</f>
        <v>0</v>
      </c>
      <c r="AA232" s="91">
        <f>IROQ!P245</f>
        <v>0</v>
      </c>
      <c r="AB232" s="154">
        <f t="shared" si="16"/>
        <v>0.04</v>
      </c>
      <c r="AC232" s="154">
        <f t="shared" si="17"/>
        <v>0.28999999999999998</v>
      </c>
      <c r="AD232" s="153">
        <f t="shared" si="18"/>
        <v>-0.2</v>
      </c>
      <c r="AE232" s="153">
        <f t="shared" si="19"/>
        <v>0.28999999999999998</v>
      </c>
    </row>
    <row r="233" spans="1:31" x14ac:dyDescent="0.2">
      <c r="A233">
        <v>0.23720768812457682</v>
      </c>
      <c r="B233" t="str">
        <f t="shared" si="15"/>
        <v>0.6550.050.6550.150.6550.050.6550.150.410.040.46-0.170.460.0750.46-0.05000000000.040.075-0.050.075</v>
      </c>
      <c r="C233" s="46">
        <v>43891</v>
      </c>
      <c r="D233">
        <f>ALGO_TENN!E246</f>
        <v>0.65500000000000003</v>
      </c>
      <c r="E233" s="91">
        <f>ALGO_TENN!F246</f>
        <v>0.05</v>
      </c>
      <c r="F233" s="91">
        <f>ALGO_TENN!H246</f>
        <v>0.65500000000000003</v>
      </c>
      <c r="G233" s="91">
        <f>ALGO_TENN!I246</f>
        <v>0.15000000000000002</v>
      </c>
      <c r="H233" s="91">
        <f>ALGO_TENN!K246</f>
        <v>0.65500000000000003</v>
      </c>
      <c r="I233" s="91">
        <f>ALGO_TENN!L246</f>
        <v>0.05</v>
      </c>
      <c r="J233" s="91">
        <f>ALGO_TENN!N246</f>
        <v>0.65500000000000003</v>
      </c>
      <c r="K233" s="91">
        <f>ALGO_TENN!O246</f>
        <v>0.15000000000000002</v>
      </c>
      <c r="L233" s="91">
        <f>TETCO_TRANSCO!E246</f>
        <v>0.41000000000000003</v>
      </c>
      <c r="M233" s="91">
        <f>TETCO_TRANSCO!F246</f>
        <v>0.04</v>
      </c>
      <c r="N233" s="91">
        <f>TETCO_TRANSCO!H246</f>
        <v>0.45999999999999996</v>
      </c>
      <c r="O233" s="91">
        <f>TETCO_TRANSCO!I246</f>
        <v>-0.16999999999999998</v>
      </c>
      <c r="P233" s="91">
        <f>TETCO_TRANSCO!K246</f>
        <v>0.45999999999999996</v>
      </c>
      <c r="Q233" s="91">
        <f>TETCO_TRANSCO!L246</f>
        <v>7.4999999999999997E-2</v>
      </c>
      <c r="R233" s="91">
        <f>TETCO_TRANSCO!N246</f>
        <v>0.45999999999999996</v>
      </c>
      <c r="S233" s="91">
        <f>TETCO_TRANSCO!O246</f>
        <v>-0.05</v>
      </c>
      <c r="T233" s="91">
        <f>IROQ!E246</f>
        <v>0</v>
      </c>
      <c r="U233" s="91">
        <f>IROQ!F246</f>
        <v>0</v>
      </c>
      <c r="V233" s="91">
        <f>IROQ!H246</f>
        <v>0</v>
      </c>
      <c r="W233" s="91">
        <f>IROQ!I246</f>
        <v>0</v>
      </c>
      <c r="X233" s="91">
        <f>IROQ!L246</f>
        <v>0</v>
      </c>
      <c r="Y233" s="91">
        <f>IROQ!M246</f>
        <v>0</v>
      </c>
      <c r="Z233" s="91">
        <f>IROQ!O246</f>
        <v>0</v>
      </c>
      <c r="AA233" s="91">
        <f>IROQ!P246</f>
        <v>0</v>
      </c>
      <c r="AB233" s="154">
        <f t="shared" si="16"/>
        <v>0.04</v>
      </c>
      <c r="AC233" s="154">
        <f t="shared" si="17"/>
        <v>7.4999999999999997E-2</v>
      </c>
      <c r="AD233" s="153">
        <f t="shared" si="18"/>
        <v>-0.05</v>
      </c>
      <c r="AE233" s="153">
        <f t="shared" si="19"/>
        <v>7.4999999999999997E-2</v>
      </c>
    </row>
    <row r="234" spans="1:31" x14ac:dyDescent="0.2">
      <c r="A234">
        <v>0.23572942842745898</v>
      </c>
      <c r="B234" t="str">
        <f t="shared" si="15"/>
        <v>0.4350.020.4350.050.4350.020.4350.050.30750.00250.305-0.0850.3050.0250.305-0.045000000000.00250.025-0.0450.025</v>
      </c>
      <c r="C234" s="46">
        <v>43922</v>
      </c>
      <c r="D234">
        <f>ALGO_TENN!E247</f>
        <v>0.435</v>
      </c>
      <c r="E234" s="91">
        <f>ALGO_TENN!F247</f>
        <v>0.02</v>
      </c>
      <c r="F234" s="91">
        <f>ALGO_TENN!H247</f>
        <v>0.435</v>
      </c>
      <c r="G234" s="91">
        <f>ALGO_TENN!I247</f>
        <v>0.05</v>
      </c>
      <c r="H234" s="91">
        <f>ALGO_TENN!K247</f>
        <v>0.435</v>
      </c>
      <c r="I234" s="91">
        <f>ALGO_TENN!L247</f>
        <v>0.02</v>
      </c>
      <c r="J234" s="91">
        <f>ALGO_TENN!N247</f>
        <v>0.435</v>
      </c>
      <c r="K234" s="91">
        <f>ALGO_TENN!O247</f>
        <v>0.05</v>
      </c>
      <c r="L234" s="91">
        <f>TETCO_TRANSCO!E247</f>
        <v>0.3075</v>
      </c>
      <c r="M234" s="91">
        <f>TETCO_TRANSCO!F247</f>
        <v>2.5000000000000001E-3</v>
      </c>
      <c r="N234" s="91">
        <f>TETCO_TRANSCO!H247</f>
        <v>0.30500000000000005</v>
      </c>
      <c r="O234" s="91">
        <f>TETCO_TRANSCO!I247</f>
        <v>-8.4999999999999992E-2</v>
      </c>
      <c r="P234" s="91">
        <f>TETCO_TRANSCO!K247</f>
        <v>0.30500000000000005</v>
      </c>
      <c r="Q234" s="91">
        <f>TETCO_TRANSCO!L247</f>
        <v>2.5000000000000001E-2</v>
      </c>
      <c r="R234" s="91">
        <f>TETCO_TRANSCO!N247</f>
        <v>0.30500000000000005</v>
      </c>
      <c r="S234" s="91">
        <f>TETCO_TRANSCO!O247</f>
        <v>-4.4999999999999998E-2</v>
      </c>
      <c r="T234" s="91">
        <f>IROQ!E247</f>
        <v>0</v>
      </c>
      <c r="U234" s="91">
        <f>IROQ!F247</f>
        <v>0</v>
      </c>
      <c r="V234" s="91">
        <f>IROQ!H247</f>
        <v>0</v>
      </c>
      <c r="W234" s="91">
        <f>IROQ!I247</f>
        <v>0</v>
      </c>
      <c r="X234" s="91">
        <f>IROQ!L247</f>
        <v>0</v>
      </c>
      <c r="Y234" s="91">
        <f>IROQ!M247</f>
        <v>0</v>
      </c>
      <c r="Z234" s="91">
        <f>IROQ!O247</f>
        <v>0</v>
      </c>
      <c r="AA234" s="91">
        <f>IROQ!P247</f>
        <v>0</v>
      </c>
      <c r="AB234" s="154">
        <f t="shared" si="16"/>
        <v>2.5000000000000001E-3</v>
      </c>
      <c r="AC234" s="154">
        <f t="shared" si="17"/>
        <v>2.5000000000000001E-2</v>
      </c>
      <c r="AD234" s="153">
        <f t="shared" si="18"/>
        <v>-4.4999999999999998E-2</v>
      </c>
      <c r="AE234" s="153">
        <f t="shared" si="19"/>
        <v>2.5000000000000001E-2</v>
      </c>
    </row>
    <row r="235" spans="1:31" x14ac:dyDescent="0.2">
      <c r="A235">
        <v>0.23430749898143377</v>
      </c>
      <c r="B235" t="str">
        <f t="shared" si="15"/>
        <v>0.3850.020.3850.050.3850.020.3850.050.28750.00250.28-0.0650.280.0250.28-0.035000000000.00250.025-0.0350.025</v>
      </c>
      <c r="C235" s="46">
        <v>43952</v>
      </c>
      <c r="D235">
        <f>ALGO_TENN!E248</f>
        <v>0.38500000000000001</v>
      </c>
      <c r="E235" s="91">
        <f>ALGO_TENN!F248</f>
        <v>0.02</v>
      </c>
      <c r="F235" s="91">
        <f>ALGO_TENN!H248</f>
        <v>0.38500000000000001</v>
      </c>
      <c r="G235" s="91">
        <f>ALGO_TENN!I248</f>
        <v>0.05</v>
      </c>
      <c r="H235" s="91">
        <f>ALGO_TENN!K248</f>
        <v>0.38500000000000001</v>
      </c>
      <c r="I235" s="91">
        <f>ALGO_TENN!L248</f>
        <v>0.02</v>
      </c>
      <c r="J235" s="91">
        <f>ALGO_TENN!N248</f>
        <v>0.38500000000000001</v>
      </c>
      <c r="K235" s="91">
        <f>ALGO_TENN!O248</f>
        <v>0.05</v>
      </c>
      <c r="L235" s="91">
        <f>TETCO_TRANSCO!E248</f>
        <v>0.28749999999999998</v>
      </c>
      <c r="M235" s="91">
        <f>TETCO_TRANSCO!F248</f>
        <v>2.5000000000000001E-3</v>
      </c>
      <c r="N235" s="91">
        <f>TETCO_TRANSCO!H248</f>
        <v>0.28000000000000003</v>
      </c>
      <c r="O235" s="91">
        <f>TETCO_TRANSCO!I248</f>
        <v>-6.5000000000000002E-2</v>
      </c>
      <c r="P235" s="91">
        <f>TETCO_TRANSCO!K248</f>
        <v>0.28000000000000003</v>
      </c>
      <c r="Q235" s="91">
        <f>TETCO_TRANSCO!L248</f>
        <v>2.5000000000000001E-2</v>
      </c>
      <c r="R235" s="91">
        <f>TETCO_TRANSCO!N248</f>
        <v>0.28000000000000003</v>
      </c>
      <c r="S235" s="91">
        <f>TETCO_TRANSCO!O248</f>
        <v>-3.5000000000000003E-2</v>
      </c>
      <c r="T235" s="91">
        <f>IROQ!E248</f>
        <v>0</v>
      </c>
      <c r="U235" s="91">
        <f>IROQ!F248</f>
        <v>0</v>
      </c>
      <c r="V235" s="91">
        <f>IROQ!H248</f>
        <v>0</v>
      </c>
      <c r="W235" s="91">
        <f>IROQ!I248</f>
        <v>0</v>
      </c>
      <c r="X235" s="91">
        <f>IROQ!L248</f>
        <v>0</v>
      </c>
      <c r="Y235" s="91">
        <f>IROQ!M248</f>
        <v>0</v>
      </c>
      <c r="Z235" s="91">
        <f>IROQ!O248</f>
        <v>0</v>
      </c>
      <c r="AA235" s="91">
        <f>IROQ!P248</f>
        <v>0</v>
      </c>
      <c r="AB235" s="154">
        <f t="shared" si="16"/>
        <v>2.5000000000000001E-3</v>
      </c>
      <c r="AC235" s="154">
        <f t="shared" si="17"/>
        <v>2.5000000000000001E-2</v>
      </c>
      <c r="AD235" s="153">
        <f t="shared" si="18"/>
        <v>-3.5000000000000003E-2</v>
      </c>
      <c r="AE235" s="153">
        <f t="shared" si="19"/>
        <v>2.5000000000000001E-2</v>
      </c>
    </row>
    <row r="236" spans="1:31" x14ac:dyDescent="0.2">
      <c r="A236">
        <v>0.23284705104534492</v>
      </c>
      <c r="B236" t="str">
        <f t="shared" si="15"/>
        <v>0.3850.020.3850.060.3850.020.3850.060.2975-0.00250.265-0.0550.2650.0250.265-0.03500000000-0.00250.025-0.0350.025</v>
      </c>
      <c r="C236" s="46">
        <v>43983</v>
      </c>
      <c r="D236">
        <f>ALGO_TENN!E249</f>
        <v>0.38500000000000001</v>
      </c>
      <c r="E236" s="91">
        <f>ALGO_TENN!F249</f>
        <v>0.02</v>
      </c>
      <c r="F236" s="91">
        <f>ALGO_TENN!H249</f>
        <v>0.38500000000000001</v>
      </c>
      <c r="G236" s="91">
        <f>ALGO_TENN!I249</f>
        <v>0.06</v>
      </c>
      <c r="H236" s="91">
        <f>ALGO_TENN!K249</f>
        <v>0.38500000000000001</v>
      </c>
      <c r="I236" s="91">
        <f>ALGO_TENN!L249</f>
        <v>0.02</v>
      </c>
      <c r="J236" s="91">
        <f>ALGO_TENN!N249</f>
        <v>0.38500000000000001</v>
      </c>
      <c r="K236" s="91">
        <f>ALGO_TENN!O249</f>
        <v>0.06</v>
      </c>
      <c r="L236" s="91">
        <f>TETCO_TRANSCO!E249</f>
        <v>0.29749999999999999</v>
      </c>
      <c r="M236" s="91">
        <f>TETCO_TRANSCO!F249</f>
        <v>-2.5000000000000001E-3</v>
      </c>
      <c r="N236" s="91">
        <f>TETCO_TRANSCO!H249</f>
        <v>0.26500000000000001</v>
      </c>
      <c r="O236" s="91">
        <f>TETCO_TRANSCO!I249</f>
        <v>-5.5000000000000007E-2</v>
      </c>
      <c r="P236" s="91">
        <f>TETCO_TRANSCO!K249</f>
        <v>0.26500000000000001</v>
      </c>
      <c r="Q236" s="91">
        <f>TETCO_TRANSCO!L249</f>
        <v>2.5000000000000001E-2</v>
      </c>
      <c r="R236" s="91">
        <f>TETCO_TRANSCO!N249</f>
        <v>0.26500000000000001</v>
      </c>
      <c r="S236" s="91">
        <f>TETCO_TRANSCO!O249</f>
        <v>-3.5000000000000003E-2</v>
      </c>
      <c r="T236" s="91">
        <f>IROQ!E249</f>
        <v>0</v>
      </c>
      <c r="U236" s="91">
        <f>IROQ!F249</f>
        <v>0</v>
      </c>
      <c r="V236" s="91">
        <f>IROQ!H249</f>
        <v>0</v>
      </c>
      <c r="W236" s="91">
        <f>IROQ!I249</f>
        <v>0</v>
      </c>
      <c r="X236" s="91">
        <f>IROQ!L249</f>
        <v>0</v>
      </c>
      <c r="Y236" s="91">
        <f>IROQ!M249</f>
        <v>0</v>
      </c>
      <c r="Z236" s="91">
        <f>IROQ!O249</f>
        <v>0</v>
      </c>
      <c r="AA236" s="91">
        <f>IROQ!P249</f>
        <v>0</v>
      </c>
      <c r="AB236" s="154">
        <f t="shared" si="16"/>
        <v>-2.5000000000000001E-3</v>
      </c>
      <c r="AC236" s="154">
        <f t="shared" si="17"/>
        <v>2.5000000000000001E-2</v>
      </c>
      <c r="AD236" s="153">
        <f t="shared" si="18"/>
        <v>-3.5000000000000003E-2</v>
      </c>
      <c r="AE236" s="153">
        <f t="shared" si="19"/>
        <v>2.5000000000000001E-2</v>
      </c>
    </row>
    <row r="237" spans="1:31" x14ac:dyDescent="0.2">
      <c r="A237">
        <v>0.23144792645179244</v>
      </c>
      <c r="B237" t="str">
        <f t="shared" si="15"/>
        <v>0.39750.020.39750.070.39750.020.39750.070.3125-0.00250.335-0.020.3350.0250.335-0.0200000000-0.00250.025-0.020.025</v>
      </c>
      <c r="C237" s="46">
        <v>44013</v>
      </c>
      <c r="D237">
        <f>ALGO_TENN!E250</f>
        <v>0.39750000000000002</v>
      </c>
      <c r="E237" s="91">
        <f>ALGO_TENN!F250</f>
        <v>0.02</v>
      </c>
      <c r="F237" s="91">
        <f>ALGO_TENN!H250</f>
        <v>0.39750000000000002</v>
      </c>
      <c r="G237" s="91">
        <f>ALGO_TENN!I250</f>
        <v>7.0000000000000007E-2</v>
      </c>
      <c r="H237" s="91">
        <f>ALGO_TENN!K250</f>
        <v>0.39750000000000002</v>
      </c>
      <c r="I237" s="91">
        <f>ALGO_TENN!L250</f>
        <v>0.02</v>
      </c>
      <c r="J237" s="91">
        <f>ALGO_TENN!N250</f>
        <v>0.39750000000000002</v>
      </c>
      <c r="K237" s="91">
        <f>ALGO_TENN!O250</f>
        <v>7.0000000000000007E-2</v>
      </c>
      <c r="L237" s="91">
        <f>TETCO_TRANSCO!E250</f>
        <v>0.3125</v>
      </c>
      <c r="M237" s="91">
        <f>TETCO_TRANSCO!F250</f>
        <v>-2.5000000000000001E-3</v>
      </c>
      <c r="N237" s="91">
        <f>TETCO_TRANSCO!H250</f>
        <v>0.33500000000000002</v>
      </c>
      <c r="O237" s="91">
        <f>TETCO_TRANSCO!I250</f>
        <v>-0.02</v>
      </c>
      <c r="P237" s="91">
        <f>TETCO_TRANSCO!K250</f>
        <v>0.33500000000000002</v>
      </c>
      <c r="Q237" s="91">
        <f>TETCO_TRANSCO!L250</f>
        <v>2.5000000000000001E-2</v>
      </c>
      <c r="R237" s="91">
        <f>TETCO_TRANSCO!N250</f>
        <v>0.33500000000000002</v>
      </c>
      <c r="S237" s="91">
        <f>TETCO_TRANSCO!O250</f>
        <v>-0.02</v>
      </c>
      <c r="T237" s="91">
        <f>IROQ!E250</f>
        <v>0</v>
      </c>
      <c r="U237" s="91">
        <f>IROQ!F250</f>
        <v>0</v>
      </c>
      <c r="V237" s="91">
        <f>IROQ!H250</f>
        <v>0</v>
      </c>
      <c r="W237" s="91">
        <f>IROQ!I250</f>
        <v>0</v>
      </c>
      <c r="X237" s="91">
        <f>IROQ!L250</f>
        <v>0</v>
      </c>
      <c r="Y237" s="91">
        <f>IROQ!M250</f>
        <v>0</v>
      </c>
      <c r="Z237" s="91">
        <f>IROQ!O250</f>
        <v>0</v>
      </c>
      <c r="AA237" s="91">
        <f>IROQ!P250</f>
        <v>0</v>
      </c>
      <c r="AB237" s="154">
        <f t="shared" si="16"/>
        <v>-2.5000000000000001E-3</v>
      </c>
      <c r="AC237" s="154">
        <f t="shared" si="17"/>
        <v>2.5000000000000001E-2</v>
      </c>
      <c r="AD237" s="153">
        <f t="shared" si="18"/>
        <v>-0.02</v>
      </c>
      <c r="AE237" s="153">
        <f t="shared" si="19"/>
        <v>2.5000000000000001E-2</v>
      </c>
    </row>
    <row r="238" spans="1:31" x14ac:dyDescent="0.2">
      <c r="A238">
        <v>0.23001269453668113</v>
      </c>
      <c r="B238" t="str">
        <f t="shared" si="15"/>
        <v>0.40.020.40.070.40.020.40.070.3125-0.00250.335-0.020.3350.0150.335-0.0200000000-0.00250.015-0.020.015</v>
      </c>
      <c r="C238" s="46">
        <v>44044</v>
      </c>
      <c r="D238">
        <f>ALGO_TENN!E251</f>
        <v>0.4</v>
      </c>
      <c r="E238" s="91">
        <f>ALGO_TENN!F251</f>
        <v>0.02</v>
      </c>
      <c r="F238" s="91">
        <f>ALGO_TENN!H251</f>
        <v>0.4</v>
      </c>
      <c r="G238" s="91">
        <f>ALGO_TENN!I251</f>
        <v>7.0000000000000007E-2</v>
      </c>
      <c r="H238" s="91">
        <f>ALGO_TENN!K251</f>
        <v>0.4</v>
      </c>
      <c r="I238" s="91">
        <f>ALGO_TENN!L251</f>
        <v>0.02</v>
      </c>
      <c r="J238" s="91">
        <f>ALGO_TENN!N251</f>
        <v>0.4</v>
      </c>
      <c r="K238" s="91">
        <f>ALGO_TENN!O251</f>
        <v>7.0000000000000007E-2</v>
      </c>
      <c r="L238" s="91">
        <f>TETCO_TRANSCO!E251</f>
        <v>0.3125</v>
      </c>
      <c r="M238" s="91">
        <f>TETCO_TRANSCO!F251</f>
        <v>-2.5000000000000001E-3</v>
      </c>
      <c r="N238" s="91">
        <f>TETCO_TRANSCO!H251</f>
        <v>0.33500000000000002</v>
      </c>
      <c r="O238" s="91">
        <f>TETCO_TRANSCO!I251</f>
        <v>-0.02</v>
      </c>
      <c r="P238" s="91">
        <f>TETCO_TRANSCO!K251</f>
        <v>0.33500000000000002</v>
      </c>
      <c r="Q238" s="91">
        <f>TETCO_TRANSCO!L251</f>
        <v>1.4999999999999999E-2</v>
      </c>
      <c r="R238" s="91">
        <f>TETCO_TRANSCO!N251</f>
        <v>0.33500000000000002</v>
      </c>
      <c r="S238" s="91">
        <f>TETCO_TRANSCO!O251</f>
        <v>-0.02</v>
      </c>
      <c r="T238" s="91">
        <f>IROQ!E251</f>
        <v>0</v>
      </c>
      <c r="U238" s="91">
        <f>IROQ!F251</f>
        <v>0</v>
      </c>
      <c r="V238" s="91">
        <f>IROQ!H251</f>
        <v>0</v>
      </c>
      <c r="W238" s="91">
        <f>IROQ!I251</f>
        <v>0</v>
      </c>
      <c r="X238" s="91">
        <f>IROQ!L251</f>
        <v>0</v>
      </c>
      <c r="Y238" s="91">
        <f>IROQ!M251</f>
        <v>0</v>
      </c>
      <c r="Z238" s="91">
        <f>IROQ!O251</f>
        <v>0</v>
      </c>
      <c r="AA238" s="91">
        <f>IROQ!P251</f>
        <v>0</v>
      </c>
      <c r="AB238" s="154">
        <f t="shared" si="16"/>
        <v>-2.5000000000000001E-3</v>
      </c>
      <c r="AC238" s="154">
        <f t="shared" si="17"/>
        <v>1.4999999999999999E-2</v>
      </c>
      <c r="AD238" s="153">
        <f t="shared" si="18"/>
        <v>-0.02</v>
      </c>
      <c r="AE238" s="153">
        <f t="shared" si="19"/>
        <v>1.4999999999999999E-2</v>
      </c>
    </row>
    <row r="239" spans="1:31" x14ac:dyDescent="0.2">
      <c r="A239">
        <v>0.22858629572476935</v>
      </c>
      <c r="B239" t="str">
        <f t="shared" si="15"/>
        <v>0.39750.020.39750.050.39750.020.39750.050.2875-0.00250.245-0.040.2450.0150.245-0.0200000000-0.00250.015-0.020.015</v>
      </c>
      <c r="C239" s="46">
        <v>44075</v>
      </c>
      <c r="D239">
        <f>ALGO_TENN!E252</f>
        <v>0.39750000000000002</v>
      </c>
      <c r="E239" s="91">
        <f>ALGO_TENN!F252</f>
        <v>0.02</v>
      </c>
      <c r="F239" s="91">
        <f>ALGO_TENN!H252</f>
        <v>0.39750000000000002</v>
      </c>
      <c r="G239" s="91">
        <f>ALGO_TENN!I252</f>
        <v>0.05</v>
      </c>
      <c r="H239" s="91">
        <f>ALGO_TENN!K252</f>
        <v>0.39750000000000002</v>
      </c>
      <c r="I239" s="91">
        <f>ALGO_TENN!L252</f>
        <v>0.02</v>
      </c>
      <c r="J239" s="91">
        <f>ALGO_TENN!N252</f>
        <v>0.39750000000000002</v>
      </c>
      <c r="K239" s="91">
        <f>ALGO_TENN!O252</f>
        <v>0.05</v>
      </c>
      <c r="L239" s="91">
        <f>TETCO_TRANSCO!E252</f>
        <v>0.28749999999999998</v>
      </c>
      <c r="M239" s="91">
        <f>TETCO_TRANSCO!F252</f>
        <v>-2.5000000000000001E-3</v>
      </c>
      <c r="N239" s="91">
        <f>TETCO_TRANSCO!H252</f>
        <v>0.245</v>
      </c>
      <c r="O239" s="91">
        <f>TETCO_TRANSCO!I252</f>
        <v>-0.04</v>
      </c>
      <c r="P239" s="91">
        <f>TETCO_TRANSCO!K252</f>
        <v>0.245</v>
      </c>
      <c r="Q239" s="91">
        <f>TETCO_TRANSCO!L252</f>
        <v>1.4999999999999999E-2</v>
      </c>
      <c r="R239" s="91">
        <f>TETCO_TRANSCO!N252</f>
        <v>0.245</v>
      </c>
      <c r="S239" s="91">
        <f>TETCO_TRANSCO!O252</f>
        <v>-0.02</v>
      </c>
      <c r="T239" s="91">
        <f>IROQ!E252</f>
        <v>0</v>
      </c>
      <c r="U239" s="91">
        <f>IROQ!F252</f>
        <v>0</v>
      </c>
      <c r="V239" s="91">
        <f>IROQ!H252</f>
        <v>0</v>
      </c>
      <c r="W239" s="91">
        <f>IROQ!I252</f>
        <v>0</v>
      </c>
      <c r="X239" s="91">
        <f>IROQ!L252</f>
        <v>0</v>
      </c>
      <c r="Y239" s="91">
        <f>IROQ!M252</f>
        <v>0</v>
      </c>
      <c r="Z239" s="91">
        <f>IROQ!O252</f>
        <v>0</v>
      </c>
      <c r="AA239" s="91">
        <f>IROQ!P252</f>
        <v>0</v>
      </c>
      <c r="AB239" s="154">
        <f t="shared" si="16"/>
        <v>-2.5000000000000001E-3</v>
      </c>
      <c r="AC239" s="154">
        <f t="shared" si="17"/>
        <v>1.4999999999999999E-2</v>
      </c>
      <c r="AD239" s="153">
        <f t="shared" si="18"/>
        <v>-0.02</v>
      </c>
      <c r="AE239" s="153">
        <f t="shared" si="19"/>
        <v>1.4999999999999999E-2</v>
      </c>
    </row>
    <row r="240" spans="1:31" x14ac:dyDescent="0.2">
      <c r="A240">
        <v>0.2272142692555611</v>
      </c>
      <c r="B240" t="str">
        <f t="shared" si="15"/>
        <v>0.40.020.40.050.40.020.40.050.3475-0.0050.265-0.0850.2650.010.265-0.05500000000-0.0050.01-0.0550.01</v>
      </c>
      <c r="C240" s="46">
        <v>44105</v>
      </c>
      <c r="D240">
        <f>ALGO_TENN!E253</f>
        <v>0.4</v>
      </c>
      <c r="E240" s="91">
        <f>ALGO_TENN!F253</f>
        <v>0.02</v>
      </c>
      <c r="F240" s="91">
        <f>ALGO_TENN!H253</f>
        <v>0.4</v>
      </c>
      <c r="G240" s="91">
        <f>ALGO_TENN!I253</f>
        <v>0.05</v>
      </c>
      <c r="H240" s="91">
        <f>ALGO_TENN!K253</f>
        <v>0.4</v>
      </c>
      <c r="I240" s="91">
        <f>ALGO_TENN!L253</f>
        <v>0.02</v>
      </c>
      <c r="J240" s="91">
        <f>ALGO_TENN!N253</f>
        <v>0.4</v>
      </c>
      <c r="K240" s="91">
        <f>ALGO_TENN!O253</f>
        <v>0.05</v>
      </c>
      <c r="L240" s="91">
        <f>TETCO_TRANSCO!E253</f>
        <v>0.34750000000000003</v>
      </c>
      <c r="M240" s="91">
        <f>TETCO_TRANSCO!F253</f>
        <v>-5.0000000000000001E-3</v>
      </c>
      <c r="N240" s="91">
        <f>TETCO_TRANSCO!H253</f>
        <v>0.26500000000000001</v>
      </c>
      <c r="O240" s="91">
        <f>TETCO_TRANSCO!I253</f>
        <v>-8.4999999999999992E-2</v>
      </c>
      <c r="P240" s="91">
        <f>TETCO_TRANSCO!K253</f>
        <v>0.26500000000000001</v>
      </c>
      <c r="Q240" s="91">
        <f>TETCO_TRANSCO!L253</f>
        <v>9.9999999999999985E-3</v>
      </c>
      <c r="R240" s="91">
        <f>TETCO_TRANSCO!N253</f>
        <v>0.26500000000000001</v>
      </c>
      <c r="S240" s="91">
        <f>TETCO_TRANSCO!O253</f>
        <v>-5.5E-2</v>
      </c>
      <c r="T240" s="91">
        <f>IROQ!E253</f>
        <v>0</v>
      </c>
      <c r="U240" s="91">
        <f>IROQ!F253</f>
        <v>0</v>
      </c>
      <c r="V240" s="91">
        <f>IROQ!H253</f>
        <v>0</v>
      </c>
      <c r="W240" s="91">
        <f>IROQ!I253</f>
        <v>0</v>
      </c>
      <c r="X240" s="91">
        <f>IROQ!L253</f>
        <v>0</v>
      </c>
      <c r="Y240" s="91">
        <f>IROQ!M253</f>
        <v>0</v>
      </c>
      <c r="Z240" s="91">
        <f>IROQ!O253</f>
        <v>0</v>
      </c>
      <c r="AA240" s="91">
        <f>IROQ!P253</f>
        <v>0</v>
      </c>
      <c r="AB240" s="154">
        <f t="shared" si="16"/>
        <v>-5.0000000000000001E-3</v>
      </c>
      <c r="AC240" s="154">
        <f t="shared" si="17"/>
        <v>9.9999999999999985E-3</v>
      </c>
      <c r="AD240" s="153">
        <f t="shared" si="18"/>
        <v>-5.5E-2</v>
      </c>
      <c r="AE240" s="153">
        <f t="shared" si="19"/>
        <v>9.9999999999999985E-3</v>
      </c>
    </row>
    <row r="241" spans="1:31" x14ac:dyDescent="0.2">
      <c r="A241">
        <v>0.22580509450663611</v>
      </c>
      <c r="B241" t="str">
        <f t="shared" si="15"/>
        <v>0.5550.050.5550.140.5550.050.5550.140.340.040.44-0.170.440.060.44-0.05000000000.040.06-0.050.06</v>
      </c>
      <c r="C241" s="46">
        <v>44136</v>
      </c>
      <c r="D241">
        <f>ALGO_TENN!E254</f>
        <v>0.55500000000000005</v>
      </c>
      <c r="E241" s="91">
        <f>ALGO_TENN!F254</f>
        <v>0.05</v>
      </c>
      <c r="F241" s="91">
        <f>ALGO_TENN!H254</f>
        <v>0.55500000000000005</v>
      </c>
      <c r="G241" s="91">
        <f>ALGO_TENN!I254</f>
        <v>0.14000000000000001</v>
      </c>
      <c r="H241" s="91">
        <f>ALGO_TENN!K254</f>
        <v>0.55500000000000005</v>
      </c>
      <c r="I241" s="91">
        <f>ALGO_TENN!L254</f>
        <v>0.05</v>
      </c>
      <c r="J241" s="91">
        <f>ALGO_TENN!N254</f>
        <v>0.55500000000000005</v>
      </c>
      <c r="K241" s="91">
        <f>ALGO_TENN!O254</f>
        <v>0.14000000000000001</v>
      </c>
      <c r="L241" s="91">
        <f>TETCO_TRANSCO!E254</f>
        <v>0.34</v>
      </c>
      <c r="M241" s="91">
        <f>TETCO_TRANSCO!F254</f>
        <v>0.04</v>
      </c>
      <c r="N241" s="91">
        <f>TETCO_TRANSCO!H254</f>
        <v>0.44000000000000006</v>
      </c>
      <c r="O241" s="91">
        <f>TETCO_TRANSCO!I254</f>
        <v>-0.16999999999999998</v>
      </c>
      <c r="P241" s="91">
        <f>TETCO_TRANSCO!K254</f>
        <v>0.44000000000000006</v>
      </c>
      <c r="Q241" s="91">
        <f>TETCO_TRANSCO!L254</f>
        <v>0.06</v>
      </c>
      <c r="R241" s="91">
        <f>TETCO_TRANSCO!N254</f>
        <v>0.44000000000000006</v>
      </c>
      <c r="S241" s="91">
        <f>TETCO_TRANSCO!O254</f>
        <v>-0.05</v>
      </c>
      <c r="T241" s="91">
        <f>IROQ!E254</f>
        <v>0</v>
      </c>
      <c r="U241" s="91">
        <f>IROQ!F254</f>
        <v>0</v>
      </c>
      <c r="V241" s="91">
        <f>IROQ!H254</f>
        <v>0</v>
      </c>
      <c r="W241" s="91">
        <f>IROQ!I254</f>
        <v>0</v>
      </c>
      <c r="X241" s="91">
        <f>IROQ!L254</f>
        <v>0</v>
      </c>
      <c r="Y241" s="91">
        <f>IROQ!M254</f>
        <v>0</v>
      </c>
      <c r="Z241" s="91">
        <f>IROQ!O254</f>
        <v>0</v>
      </c>
      <c r="AA241" s="91">
        <f>IROQ!P254</f>
        <v>0</v>
      </c>
      <c r="AB241" s="154">
        <f t="shared" si="16"/>
        <v>0.04</v>
      </c>
      <c r="AC241" s="154">
        <f t="shared" si="17"/>
        <v>0.06</v>
      </c>
      <c r="AD241" s="153">
        <f t="shared" si="18"/>
        <v>-0.05</v>
      </c>
      <c r="AE241" s="153">
        <f t="shared" si="19"/>
        <v>0.06</v>
      </c>
    </row>
    <row r="242" spans="1:31" x14ac:dyDescent="0.2">
      <c r="A242">
        <v>0.22444963631722314</v>
      </c>
      <c r="B242" t="str">
        <f t="shared" si="15"/>
        <v>0.910.050.910.290.910.050.910.290.6550.040.98-0.130.980.110.98-0.05000000000.040.11-0.050.11</v>
      </c>
      <c r="C242" s="46">
        <v>44166</v>
      </c>
      <c r="D242">
        <f>ALGO_TENN!E255</f>
        <v>0.91</v>
      </c>
      <c r="E242" s="91">
        <f>ALGO_TENN!F255</f>
        <v>0.05</v>
      </c>
      <c r="F242" s="91">
        <f>ALGO_TENN!H255</f>
        <v>0.91</v>
      </c>
      <c r="G242" s="91">
        <f>ALGO_TENN!I255</f>
        <v>0.28999999999999998</v>
      </c>
      <c r="H242" s="91">
        <f>ALGO_TENN!K255</f>
        <v>0.91</v>
      </c>
      <c r="I242" s="91">
        <f>ALGO_TENN!L255</f>
        <v>0.05</v>
      </c>
      <c r="J242" s="91">
        <f>ALGO_TENN!N255</f>
        <v>0.91</v>
      </c>
      <c r="K242" s="91">
        <f>ALGO_TENN!O255</f>
        <v>0.28999999999999998</v>
      </c>
      <c r="L242" s="91">
        <f>TETCO_TRANSCO!E255</f>
        <v>0.65500000000000003</v>
      </c>
      <c r="M242" s="91">
        <f>TETCO_TRANSCO!F255</f>
        <v>0.04</v>
      </c>
      <c r="N242" s="91">
        <f>TETCO_TRANSCO!H255</f>
        <v>0.98</v>
      </c>
      <c r="O242" s="91">
        <f>TETCO_TRANSCO!I255</f>
        <v>-0.13</v>
      </c>
      <c r="P242" s="91">
        <f>TETCO_TRANSCO!K255</f>
        <v>0.98</v>
      </c>
      <c r="Q242" s="91">
        <f>TETCO_TRANSCO!L255</f>
        <v>0.11</v>
      </c>
      <c r="R242" s="91">
        <f>TETCO_TRANSCO!N255</f>
        <v>0.98</v>
      </c>
      <c r="S242" s="91">
        <f>TETCO_TRANSCO!O255</f>
        <v>-0.05</v>
      </c>
      <c r="T242" s="91">
        <f>IROQ!E255</f>
        <v>0</v>
      </c>
      <c r="U242" s="91">
        <f>IROQ!F255</f>
        <v>0</v>
      </c>
      <c r="V242" s="91">
        <f>IROQ!H255</f>
        <v>0</v>
      </c>
      <c r="W242" s="91">
        <f>IROQ!I255</f>
        <v>0</v>
      </c>
      <c r="X242" s="91">
        <f>IROQ!L255</f>
        <v>0</v>
      </c>
      <c r="Y242" s="91">
        <f>IROQ!M255</f>
        <v>0</v>
      </c>
      <c r="Z242" s="91">
        <f>IROQ!O255</f>
        <v>0</v>
      </c>
      <c r="AA242" s="91">
        <f>IROQ!P255</f>
        <v>0</v>
      </c>
      <c r="AB242" s="154">
        <f t="shared" si="16"/>
        <v>0.04</v>
      </c>
      <c r="AC242" s="154">
        <f t="shared" si="17"/>
        <v>0.11</v>
      </c>
      <c r="AD242" s="153">
        <f t="shared" si="18"/>
        <v>-0.05</v>
      </c>
      <c r="AE242" s="153">
        <f t="shared" si="19"/>
        <v>0.11</v>
      </c>
    </row>
    <row r="243" spans="1:31" x14ac:dyDescent="0.2">
      <c r="A243">
        <v>0.22305747923735342</v>
      </c>
      <c r="B243" t="str">
        <f t="shared" si="15"/>
        <v>1.2150.051.2150.321.2150.051.2150.320.8950.041.6-0.251.60.291.6-0.2000000000.040.29-0.20.29</v>
      </c>
      <c r="C243" s="46">
        <v>44197</v>
      </c>
      <c r="D243">
        <f>ALGO_TENN!E256</f>
        <v>1.2149999999999999</v>
      </c>
      <c r="E243" s="91">
        <f>ALGO_TENN!F256</f>
        <v>0.05</v>
      </c>
      <c r="F243" s="91">
        <f>ALGO_TENN!H256</f>
        <v>1.2149999999999999</v>
      </c>
      <c r="G243" s="91">
        <f>ALGO_TENN!I256</f>
        <v>0.32</v>
      </c>
      <c r="H243" s="91">
        <f>ALGO_TENN!K256</f>
        <v>1.2149999999999999</v>
      </c>
      <c r="I243" s="91">
        <f>ALGO_TENN!L256</f>
        <v>0.05</v>
      </c>
      <c r="J243" s="91">
        <f>ALGO_TENN!N256</f>
        <v>1.2149999999999999</v>
      </c>
      <c r="K243" s="91">
        <f>ALGO_TENN!O256</f>
        <v>0.32</v>
      </c>
      <c r="L243" s="91">
        <f>TETCO_TRANSCO!E256</f>
        <v>0.89500000000000002</v>
      </c>
      <c r="M243" s="91">
        <f>TETCO_TRANSCO!F256</f>
        <v>0.04</v>
      </c>
      <c r="N243" s="91">
        <f>TETCO_TRANSCO!H256</f>
        <v>1.6</v>
      </c>
      <c r="O243" s="91">
        <f>TETCO_TRANSCO!I256</f>
        <v>-0.25</v>
      </c>
      <c r="P243" s="91">
        <f>TETCO_TRANSCO!K256</f>
        <v>1.6</v>
      </c>
      <c r="Q243" s="91">
        <f>TETCO_TRANSCO!L256</f>
        <v>0.28999999999999998</v>
      </c>
      <c r="R243" s="91">
        <f>TETCO_TRANSCO!N256</f>
        <v>1.6</v>
      </c>
      <c r="S243" s="91">
        <f>TETCO_TRANSCO!O256</f>
        <v>-0.2</v>
      </c>
      <c r="T243" s="91">
        <f>IROQ!E256</f>
        <v>0</v>
      </c>
      <c r="U243" s="91">
        <f>IROQ!F256</f>
        <v>0</v>
      </c>
      <c r="V243" s="91">
        <f>IROQ!H256</f>
        <v>0</v>
      </c>
      <c r="W243" s="91">
        <f>IROQ!I256</f>
        <v>0</v>
      </c>
      <c r="X243" s="91">
        <f>IROQ!L256</f>
        <v>0</v>
      </c>
      <c r="Y243" s="91">
        <f>IROQ!M256</f>
        <v>0</v>
      </c>
      <c r="Z243" s="91">
        <f>IROQ!O256</f>
        <v>0</v>
      </c>
      <c r="AA243" s="91">
        <f>IROQ!P256</f>
        <v>0</v>
      </c>
      <c r="AB243" s="154">
        <f t="shared" si="16"/>
        <v>0.04</v>
      </c>
      <c r="AC243" s="154">
        <f t="shared" si="17"/>
        <v>0.28999999999999998</v>
      </c>
      <c r="AD243" s="153">
        <f t="shared" si="18"/>
        <v>-0.2</v>
      </c>
      <c r="AE243" s="153">
        <f t="shared" si="19"/>
        <v>0.28999999999999998</v>
      </c>
    </row>
    <row r="244" spans="1:31" x14ac:dyDescent="0.2">
      <c r="A244">
        <v>0.22167389217205485</v>
      </c>
      <c r="B244" t="str">
        <f t="shared" si="15"/>
        <v>1.2150.051.2150.321.2150.051.2150.320.8750.041.6-0.281.60.291.6-0.2000000000.040.29-0.20.29</v>
      </c>
      <c r="C244" s="46">
        <v>44228</v>
      </c>
      <c r="D244">
        <f>ALGO_TENN!E257</f>
        <v>1.2149999999999999</v>
      </c>
      <c r="E244" s="91">
        <f>ALGO_TENN!F257</f>
        <v>0.05</v>
      </c>
      <c r="F244" s="91">
        <f>ALGO_TENN!H257</f>
        <v>1.2149999999999999</v>
      </c>
      <c r="G244" s="91">
        <f>ALGO_TENN!I257</f>
        <v>0.32</v>
      </c>
      <c r="H244" s="91">
        <f>ALGO_TENN!K257</f>
        <v>1.2149999999999999</v>
      </c>
      <c r="I244" s="91">
        <f>ALGO_TENN!L257</f>
        <v>0.05</v>
      </c>
      <c r="J244" s="91">
        <f>ALGO_TENN!N257</f>
        <v>1.2149999999999999</v>
      </c>
      <c r="K244" s="91">
        <f>ALGO_TENN!O257</f>
        <v>0.32</v>
      </c>
      <c r="L244" s="91">
        <f>TETCO_TRANSCO!E257</f>
        <v>0.875</v>
      </c>
      <c r="M244" s="91">
        <f>TETCO_TRANSCO!F257</f>
        <v>0.04</v>
      </c>
      <c r="N244" s="91">
        <f>TETCO_TRANSCO!H257</f>
        <v>1.6</v>
      </c>
      <c r="O244" s="91">
        <f>TETCO_TRANSCO!I257</f>
        <v>-0.28000000000000003</v>
      </c>
      <c r="P244" s="91">
        <f>TETCO_TRANSCO!K257</f>
        <v>1.6</v>
      </c>
      <c r="Q244" s="91">
        <f>TETCO_TRANSCO!L257</f>
        <v>0.28999999999999998</v>
      </c>
      <c r="R244" s="91">
        <f>TETCO_TRANSCO!N257</f>
        <v>1.6</v>
      </c>
      <c r="S244" s="91">
        <f>TETCO_TRANSCO!O257</f>
        <v>-0.2</v>
      </c>
      <c r="T244" s="91">
        <f>IROQ!E257</f>
        <v>0</v>
      </c>
      <c r="U244" s="91">
        <f>IROQ!F257</f>
        <v>0</v>
      </c>
      <c r="V244" s="91">
        <f>IROQ!H257</f>
        <v>0</v>
      </c>
      <c r="W244" s="91">
        <f>IROQ!I257</f>
        <v>0</v>
      </c>
      <c r="X244" s="91">
        <f>IROQ!L257</f>
        <v>0</v>
      </c>
      <c r="Y244" s="91">
        <f>IROQ!M257</f>
        <v>0</v>
      </c>
      <c r="Z244" s="91">
        <f>IROQ!O257</f>
        <v>0</v>
      </c>
      <c r="AA244" s="91">
        <f>IROQ!P257</f>
        <v>0</v>
      </c>
      <c r="AB244" s="154">
        <f t="shared" si="16"/>
        <v>0.04</v>
      </c>
      <c r="AC244" s="154">
        <f t="shared" si="17"/>
        <v>0.28999999999999998</v>
      </c>
      <c r="AD244" s="153">
        <f t="shared" si="18"/>
        <v>-0.2</v>
      </c>
      <c r="AE244" s="153">
        <f t="shared" si="19"/>
        <v>0.28999999999999998</v>
      </c>
    </row>
    <row r="245" spans="1:31" x14ac:dyDescent="0.2">
      <c r="A245">
        <v>0.22043152318809661</v>
      </c>
      <c r="B245" t="str">
        <f t="shared" si="15"/>
        <v>0.6550.050.6550.150.6550.050.6550.150.410.040.46-0.170.460.0750.46-0.05000000000.040.075-0.050.075</v>
      </c>
      <c r="C245" s="46">
        <v>44256</v>
      </c>
      <c r="D245">
        <f>ALGO_TENN!E258</f>
        <v>0.65500000000000003</v>
      </c>
      <c r="E245" s="91">
        <f>ALGO_TENN!F258</f>
        <v>0.05</v>
      </c>
      <c r="F245" s="91">
        <f>ALGO_TENN!H258</f>
        <v>0.65500000000000003</v>
      </c>
      <c r="G245" s="91">
        <f>ALGO_TENN!I258</f>
        <v>0.15000000000000002</v>
      </c>
      <c r="H245" s="91">
        <f>ALGO_TENN!K258</f>
        <v>0.65500000000000003</v>
      </c>
      <c r="I245" s="91">
        <f>ALGO_TENN!L258</f>
        <v>0.05</v>
      </c>
      <c r="J245" s="91">
        <f>ALGO_TENN!N258</f>
        <v>0.65500000000000003</v>
      </c>
      <c r="K245" s="91">
        <f>ALGO_TENN!O258</f>
        <v>0.15000000000000002</v>
      </c>
      <c r="L245" s="91">
        <f>TETCO_TRANSCO!E258</f>
        <v>0.41000000000000003</v>
      </c>
      <c r="M245" s="91">
        <f>TETCO_TRANSCO!F258</f>
        <v>0.04</v>
      </c>
      <c r="N245" s="91">
        <f>TETCO_TRANSCO!H258</f>
        <v>0.45999999999999996</v>
      </c>
      <c r="O245" s="91">
        <f>TETCO_TRANSCO!I258</f>
        <v>-0.16999999999999998</v>
      </c>
      <c r="P245" s="91">
        <f>TETCO_TRANSCO!K258</f>
        <v>0.45999999999999996</v>
      </c>
      <c r="Q245" s="91">
        <f>TETCO_TRANSCO!L258</f>
        <v>7.4999999999999997E-2</v>
      </c>
      <c r="R245" s="91">
        <f>TETCO_TRANSCO!N258</f>
        <v>0.45999999999999996</v>
      </c>
      <c r="S245" s="91">
        <f>TETCO_TRANSCO!O258</f>
        <v>-0.05</v>
      </c>
      <c r="T245" s="91">
        <f>IROQ!E258</f>
        <v>0</v>
      </c>
      <c r="U245" s="91">
        <f>IROQ!F258</f>
        <v>0</v>
      </c>
      <c r="V245" s="91">
        <f>IROQ!H258</f>
        <v>0</v>
      </c>
      <c r="W245" s="91">
        <f>IROQ!I258</f>
        <v>0</v>
      </c>
      <c r="X245" s="91">
        <f>IROQ!L258</f>
        <v>0</v>
      </c>
      <c r="Y245" s="91">
        <f>IROQ!M258</f>
        <v>0</v>
      </c>
      <c r="Z245" s="91">
        <f>IROQ!O258</f>
        <v>0</v>
      </c>
      <c r="AA245" s="91">
        <f>IROQ!P258</f>
        <v>0</v>
      </c>
      <c r="AB245" s="154">
        <f t="shared" si="16"/>
        <v>0.04</v>
      </c>
      <c r="AC245" s="154">
        <f t="shared" si="17"/>
        <v>7.4999999999999997E-2</v>
      </c>
      <c r="AD245" s="153">
        <f t="shared" si="18"/>
        <v>-0.05</v>
      </c>
      <c r="AE245" s="153">
        <f t="shared" si="19"/>
        <v>7.4999999999999997E-2</v>
      </c>
    </row>
    <row r="246" spans="1:31" x14ac:dyDescent="0.2">
      <c r="A246">
        <v>0.21906410242784466</v>
      </c>
      <c r="B246" t="str">
        <f t="shared" si="15"/>
        <v>0.4350.020.4350.050.4350.020.4350.050.30750.00250.305-0.0850.3050.0250.305-0.045000000000.00250.025-0.0450.025</v>
      </c>
      <c r="C246" s="46">
        <v>44287</v>
      </c>
      <c r="D246">
        <f>ALGO_TENN!E259</f>
        <v>0.435</v>
      </c>
      <c r="E246" s="91">
        <f>ALGO_TENN!F259</f>
        <v>0.02</v>
      </c>
      <c r="F246" s="91">
        <f>ALGO_TENN!H259</f>
        <v>0.435</v>
      </c>
      <c r="G246" s="91">
        <f>ALGO_TENN!I259</f>
        <v>0.05</v>
      </c>
      <c r="H246" s="91">
        <f>ALGO_TENN!K259</f>
        <v>0.435</v>
      </c>
      <c r="I246" s="91">
        <f>ALGO_TENN!L259</f>
        <v>0.02</v>
      </c>
      <c r="J246" s="91">
        <f>ALGO_TENN!N259</f>
        <v>0.435</v>
      </c>
      <c r="K246" s="91">
        <f>ALGO_TENN!O259</f>
        <v>0.05</v>
      </c>
      <c r="L246" s="91">
        <f>TETCO_TRANSCO!E259</f>
        <v>0.3075</v>
      </c>
      <c r="M246" s="91">
        <f>TETCO_TRANSCO!F259</f>
        <v>2.5000000000000001E-3</v>
      </c>
      <c r="N246" s="91">
        <f>TETCO_TRANSCO!H259</f>
        <v>0.30500000000000005</v>
      </c>
      <c r="O246" s="91">
        <f>TETCO_TRANSCO!I259</f>
        <v>-8.4999999999999992E-2</v>
      </c>
      <c r="P246" s="91">
        <f>TETCO_TRANSCO!K259</f>
        <v>0.30500000000000005</v>
      </c>
      <c r="Q246" s="91">
        <f>TETCO_TRANSCO!L259</f>
        <v>2.5000000000000001E-2</v>
      </c>
      <c r="R246" s="91">
        <f>TETCO_TRANSCO!N259</f>
        <v>0.30500000000000005</v>
      </c>
      <c r="S246" s="91">
        <f>TETCO_TRANSCO!O259</f>
        <v>-4.4999999999999998E-2</v>
      </c>
      <c r="T246" s="91">
        <f>IROQ!E259</f>
        <v>0</v>
      </c>
      <c r="U246" s="91">
        <f>IROQ!F259</f>
        <v>0</v>
      </c>
      <c r="V246" s="91">
        <f>IROQ!H259</f>
        <v>0</v>
      </c>
      <c r="W246" s="91">
        <f>IROQ!I259</f>
        <v>0</v>
      </c>
      <c r="X246" s="91">
        <f>IROQ!L259</f>
        <v>0</v>
      </c>
      <c r="Y246" s="91">
        <f>IROQ!M259</f>
        <v>0</v>
      </c>
      <c r="Z246" s="91">
        <f>IROQ!O259</f>
        <v>0</v>
      </c>
      <c r="AA246" s="91">
        <f>IROQ!P259</f>
        <v>0</v>
      </c>
      <c r="AB246" s="154">
        <f t="shared" si="16"/>
        <v>2.5000000000000001E-3</v>
      </c>
      <c r="AC246" s="154">
        <f t="shared" si="17"/>
        <v>2.5000000000000001E-2</v>
      </c>
      <c r="AD246" s="153">
        <f t="shared" si="18"/>
        <v>-4.4999999999999998E-2</v>
      </c>
      <c r="AE246" s="153">
        <f t="shared" si="19"/>
        <v>2.5000000000000001E-2</v>
      </c>
    </row>
    <row r="247" spans="1:31" x14ac:dyDescent="0.2">
      <c r="A247">
        <v>0.21774880845966682</v>
      </c>
      <c r="B247" t="str">
        <f t="shared" si="15"/>
        <v>0.3850.020.3850.050.3850.020.3850.050.28750.00250.28-0.0650.280.0250.28-0.035000000000.00250.025-0.0350.025</v>
      </c>
      <c r="C247" s="46">
        <v>44317</v>
      </c>
      <c r="D247">
        <f>ALGO_TENN!E260</f>
        <v>0.38500000000000001</v>
      </c>
      <c r="E247" s="91">
        <f>ALGO_TENN!F260</f>
        <v>0.02</v>
      </c>
      <c r="F247" s="91">
        <f>ALGO_TENN!H260</f>
        <v>0.38500000000000001</v>
      </c>
      <c r="G247" s="91">
        <f>ALGO_TENN!I260</f>
        <v>0.05</v>
      </c>
      <c r="H247" s="91">
        <f>ALGO_TENN!K260</f>
        <v>0.38500000000000001</v>
      </c>
      <c r="I247" s="91">
        <f>ALGO_TENN!L260</f>
        <v>0.02</v>
      </c>
      <c r="J247" s="91">
        <f>ALGO_TENN!N260</f>
        <v>0.38500000000000001</v>
      </c>
      <c r="K247" s="91">
        <f>ALGO_TENN!O260</f>
        <v>0.05</v>
      </c>
      <c r="L247" s="91">
        <f>TETCO_TRANSCO!E260</f>
        <v>0.28749999999999998</v>
      </c>
      <c r="M247" s="91">
        <f>TETCO_TRANSCO!F260</f>
        <v>2.5000000000000001E-3</v>
      </c>
      <c r="N247" s="91">
        <f>TETCO_TRANSCO!H260</f>
        <v>0.28000000000000003</v>
      </c>
      <c r="O247" s="91">
        <f>TETCO_TRANSCO!I260</f>
        <v>-6.5000000000000002E-2</v>
      </c>
      <c r="P247" s="91">
        <f>TETCO_TRANSCO!K260</f>
        <v>0.28000000000000003</v>
      </c>
      <c r="Q247" s="91">
        <f>TETCO_TRANSCO!L260</f>
        <v>2.5000000000000001E-2</v>
      </c>
      <c r="R247" s="91">
        <f>TETCO_TRANSCO!N260</f>
        <v>0.28000000000000003</v>
      </c>
      <c r="S247" s="91">
        <f>TETCO_TRANSCO!O260</f>
        <v>-3.5000000000000003E-2</v>
      </c>
      <c r="T247" s="91">
        <f>IROQ!E260</f>
        <v>0</v>
      </c>
      <c r="U247" s="91">
        <f>IROQ!F260</f>
        <v>0</v>
      </c>
      <c r="V247" s="91">
        <f>IROQ!H260</f>
        <v>0</v>
      </c>
      <c r="W247" s="91">
        <f>IROQ!I260</f>
        <v>0</v>
      </c>
      <c r="X247" s="91">
        <f>IROQ!L260</f>
        <v>0</v>
      </c>
      <c r="Y247" s="91">
        <f>IROQ!M260</f>
        <v>0</v>
      </c>
      <c r="Z247" s="91">
        <f>IROQ!O260</f>
        <v>0</v>
      </c>
      <c r="AA247" s="91">
        <f>IROQ!P260</f>
        <v>0</v>
      </c>
      <c r="AB247" s="154">
        <f t="shared" si="16"/>
        <v>2.5000000000000001E-3</v>
      </c>
      <c r="AC247" s="154">
        <f t="shared" si="17"/>
        <v>2.5000000000000001E-2</v>
      </c>
      <c r="AD247" s="153">
        <f t="shared" si="18"/>
        <v>-3.5000000000000003E-2</v>
      </c>
      <c r="AE247" s="153">
        <f t="shared" si="19"/>
        <v>2.5000000000000001E-2</v>
      </c>
    </row>
    <row r="248" spans="1:31" x14ac:dyDescent="0.2">
      <c r="A248">
        <v>0.21639790495299302</v>
      </c>
      <c r="B248" t="str">
        <f t="shared" si="15"/>
        <v>0.3850.020.3850.060.3850.020.3850.060.2975-0.00250.265-0.0550.2650.0250.265-0.03500000000-0.00250.025-0.0350.025</v>
      </c>
      <c r="C248" s="46">
        <v>44348</v>
      </c>
      <c r="D248">
        <f>ALGO_TENN!E261</f>
        <v>0.38500000000000001</v>
      </c>
      <c r="E248" s="91">
        <f>ALGO_TENN!F261</f>
        <v>0.02</v>
      </c>
      <c r="F248" s="91">
        <f>ALGO_TENN!H261</f>
        <v>0.38500000000000001</v>
      </c>
      <c r="G248" s="91">
        <f>ALGO_TENN!I261</f>
        <v>0.06</v>
      </c>
      <c r="H248" s="91">
        <f>ALGO_TENN!K261</f>
        <v>0.38500000000000001</v>
      </c>
      <c r="I248" s="91">
        <f>ALGO_TENN!L261</f>
        <v>0.02</v>
      </c>
      <c r="J248" s="91">
        <f>ALGO_TENN!N261</f>
        <v>0.38500000000000001</v>
      </c>
      <c r="K248" s="91">
        <f>ALGO_TENN!O261</f>
        <v>0.06</v>
      </c>
      <c r="L248" s="91">
        <f>TETCO_TRANSCO!E261</f>
        <v>0.29749999999999999</v>
      </c>
      <c r="M248" s="91">
        <f>TETCO_TRANSCO!F261</f>
        <v>-2.5000000000000001E-3</v>
      </c>
      <c r="N248" s="91">
        <f>TETCO_TRANSCO!H261</f>
        <v>0.26500000000000001</v>
      </c>
      <c r="O248" s="91">
        <f>TETCO_TRANSCO!I261</f>
        <v>-5.5000000000000007E-2</v>
      </c>
      <c r="P248" s="91">
        <f>TETCO_TRANSCO!K261</f>
        <v>0.26500000000000001</v>
      </c>
      <c r="Q248" s="91">
        <f>TETCO_TRANSCO!L261</f>
        <v>2.5000000000000001E-2</v>
      </c>
      <c r="R248" s="91">
        <f>TETCO_TRANSCO!N261</f>
        <v>0.26500000000000001</v>
      </c>
      <c r="S248" s="91">
        <f>TETCO_TRANSCO!O261</f>
        <v>-3.5000000000000003E-2</v>
      </c>
      <c r="T248" s="91">
        <f>IROQ!E261</f>
        <v>0</v>
      </c>
      <c r="U248" s="91">
        <f>IROQ!F261</f>
        <v>0</v>
      </c>
      <c r="V248" s="91">
        <f>IROQ!H261</f>
        <v>0</v>
      </c>
      <c r="W248" s="91">
        <f>IROQ!I261</f>
        <v>0</v>
      </c>
      <c r="X248" s="91">
        <f>IROQ!L261</f>
        <v>0</v>
      </c>
      <c r="Y248" s="91">
        <f>IROQ!M261</f>
        <v>0</v>
      </c>
      <c r="Z248" s="91">
        <f>IROQ!O261</f>
        <v>0</v>
      </c>
      <c r="AA248" s="91">
        <f>IROQ!P261</f>
        <v>0</v>
      </c>
      <c r="AB248" s="154">
        <f t="shared" si="16"/>
        <v>-2.5000000000000001E-3</v>
      </c>
      <c r="AC248" s="154">
        <f t="shared" si="17"/>
        <v>2.5000000000000001E-2</v>
      </c>
      <c r="AD248" s="153">
        <f t="shared" si="18"/>
        <v>-3.5000000000000003E-2</v>
      </c>
      <c r="AE248" s="153">
        <f t="shared" si="19"/>
        <v>2.5000000000000001E-2</v>
      </c>
    </row>
    <row r="249" spans="1:31" x14ac:dyDescent="0.2">
      <c r="A249">
        <v>0.21509849933423203</v>
      </c>
      <c r="B249" t="str">
        <f t="shared" si="15"/>
        <v>0.39750.020.39750.070.39750.020.39750.070.3125-0.00250.335-0.020.3350.0250.335-0.0200000000-0.00250.025-0.020.025</v>
      </c>
      <c r="C249" s="46">
        <v>44378</v>
      </c>
      <c r="D249">
        <f>ALGO_TENN!E262</f>
        <v>0.39750000000000002</v>
      </c>
      <c r="E249" s="91">
        <f>ALGO_TENN!F262</f>
        <v>0.02</v>
      </c>
      <c r="F249" s="91">
        <f>ALGO_TENN!H262</f>
        <v>0.39750000000000002</v>
      </c>
      <c r="G249" s="91">
        <f>ALGO_TENN!I262</f>
        <v>7.0000000000000007E-2</v>
      </c>
      <c r="H249" s="91">
        <f>ALGO_TENN!K262</f>
        <v>0.39750000000000002</v>
      </c>
      <c r="I249" s="91">
        <f>ALGO_TENN!L262</f>
        <v>0.02</v>
      </c>
      <c r="J249" s="91">
        <f>ALGO_TENN!N262</f>
        <v>0.39750000000000002</v>
      </c>
      <c r="K249" s="91">
        <f>ALGO_TENN!O262</f>
        <v>7.0000000000000007E-2</v>
      </c>
      <c r="L249" s="91">
        <f>TETCO_TRANSCO!E262</f>
        <v>0.3125</v>
      </c>
      <c r="M249" s="91">
        <f>TETCO_TRANSCO!F262</f>
        <v>-2.5000000000000001E-3</v>
      </c>
      <c r="N249" s="91">
        <f>TETCO_TRANSCO!H262</f>
        <v>0.33500000000000002</v>
      </c>
      <c r="O249" s="91">
        <f>TETCO_TRANSCO!I262</f>
        <v>-0.02</v>
      </c>
      <c r="P249" s="91">
        <f>TETCO_TRANSCO!K262</f>
        <v>0.33500000000000002</v>
      </c>
      <c r="Q249" s="91">
        <f>TETCO_TRANSCO!L262</f>
        <v>2.5000000000000001E-2</v>
      </c>
      <c r="R249" s="91">
        <f>TETCO_TRANSCO!N262</f>
        <v>0.33500000000000002</v>
      </c>
      <c r="S249" s="91">
        <f>TETCO_TRANSCO!O262</f>
        <v>-0.02</v>
      </c>
      <c r="T249" s="91">
        <f>IROQ!E262</f>
        <v>0</v>
      </c>
      <c r="U249" s="91">
        <f>IROQ!F262</f>
        <v>0</v>
      </c>
      <c r="V249" s="91">
        <f>IROQ!H262</f>
        <v>0</v>
      </c>
      <c r="W249" s="91">
        <f>IROQ!I262</f>
        <v>0</v>
      </c>
      <c r="X249" s="91">
        <f>IROQ!L262</f>
        <v>0</v>
      </c>
      <c r="Y249" s="91">
        <f>IROQ!M262</f>
        <v>0</v>
      </c>
      <c r="Z249" s="91">
        <f>IROQ!O262</f>
        <v>0</v>
      </c>
      <c r="AA249" s="91">
        <f>IROQ!P262</f>
        <v>0</v>
      </c>
      <c r="AB249" s="154">
        <f t="shared" si="16"/>
        <v>-2.5000000000000001E-3</v>
      </c>
      <c r="AC249" s="154">
        <f t="shared" si="17"/>
        <v>2.5000000000000001E-2</v>
      </c>
      <c r="AD249" s="153">
        <f t="shared" si="18"/>
        <v>-0.02</v>
      </c>
      <c r="AE249" s="153">
        <f t="shared" si="19"/>
        <v>2.5000000000000001E-2</v>
      </c>
    </row>
    <row r="250" spans="1:31" x14ac:dyDescent="0.2">
      <c r="A250">
        <v>0.21376391509150688</v>
      </c>
      <c r="B250" t="str">
        <f t="shared" si="15"/>
        <v>0.40.020.40.070.40.020.40.070.3125-0.00250.335-0.020.3350.0150.335-0.0200000000-0.00250.015-0.020.015</v>
      </c>
      <c r="C250" s="46">
        <v>44409</v>
      </c>
      <c r="D250">
        <f>ALGO_TENN!E263</f>
        <v>0.4</v>
      </c>
      <c r="E250" s="91">
        <f>ALGO_TENN!F263</f>
        <v>0.02</v>
      </c>
      <c r="F250" s="91">
        <f>ALGO_TENN!H263</f>
        <v>0.4</v>
      </c>
      <c r="G250" s="91">
        <f>ALGO_TENN!I263</f>
        <v>7.0000000000000007E-2</v>
      </c>
      <c r="H250" s="91">
        <f>ALGO_TENN!K263</f>
        <v>0.4</v>
      </c>
      <c r="I250" s="91">
        <f>ALGO_TENN!L263</f>
        <v>0.02</v>
      </c>
      <c r="J250" s="91">
        <f>ALGO_TENN!N263</f>
        <v>0.4</v>
      </c>
      <c r="K250" s="91">
        <f>ALGO_TENN!O263</f>
        <v>7.0000000000000007E-2</v>
      </c>
      <c r="L250" s="91">
        <f>TETCO_TRANSCO!E263</f>
        <v>0.3125</v>
      </c>
      <c r="M250" s="91">
        <f>TETCO_TRANSCO!F263</f>
        <v>-2.5000000000000001E-3</v>
      </c>
      <c r="N250" s="91">
        <f>TETCO_TRANSCO!H263</f>
        <v>0.33500000000000002</v>
      </c>
      <c r="O250" s="91">
        <f>TETCO_TRANSCO!I263</f>
        <v>-0.02</v>
      </c>
      <c r="P250" s="91">
        <f>TETCO_TRANSCO!K263</f>
        <v>0.33500000000000002</v>
      </c>
      <c r="Q250" s="91">
        <f>TETCO_TRANSCO!L263</f>
        <v>1.4999999999999999E-2</v>
      </c>
      <c r="R250" s="91">
        <f>TETCO_TRANSCO!N263</f>
        <v>0.33500000000000002</v>
      </c>
      <c r="S250" s="91">
        <f>TETCO_TRANSCO!O263</f>
        <v>-0.02</v>
      </c>
      <c r="T250" s="91">
        <f>IROQ!E263</f>
        <v>0</v>
      </c>
      <c r="U250" s="91">
        <f>IROQ!F263</f>
        <v>0</v>
      </c>
      <c r="V250" s="91">
        <f>IROQ!H263</f>
        <v>0</v>
      </c>
      <c r="W250" s="91">
        <f>IROQ!I263</f>
        <v>0</v>
      </c>
      <c r="X250" s="91">
        <f>IROQ!L263</f>
        <v>0</v>
      </c>
      <c r="Y250" s="91">
        <f>IROQ!M263</f>
        <v>0</v>
      </c>
      <c r="Z250" s="91">
        <f>IROQ!O263</f>
        <v>0</v>
      </c>
      <c r="AA250" s="91">
        <f>IROQ!P263</f>
        <v>0</v>
      </c>
      <c r="AB250" s="154">
        <f t="shared" si="16"/>
        <v>-2.5000000000000001E-3</v>
      </c>
      <c r="AC250" s="154">
        <f t="shared" si="17"/>
        <v>1.4999999999999999E-2</v>
      </c>
      <c r="AD250" s="153">
        <f t="shared" si="18"/>
        <v>-0.02</v>
      </c>
      <c r="AE250" s="153">
        <f t="shared" si="19"/>
        <v>1.4999999999999999E-2</v>
      </c>
    </row>
    <row r="251" spans="1:31" x14ac:dyDescent="0.2">
      <c r="A251">
        <v>0.21243754912514648</v>
      </c>
      <c r="B251" t="str">
        <f t="shared" si="15"/>
        <v>0.39750.020.39750.050.39750.020.39750.050.2875-0.00250.245-0.040.2450.0150.245-0.0200000000-0.00250.015-0.020.015</v>
      </c>
      <c r="C251" s="46">
        <v>44440</v>
      </c>
      <c r="D251">
        <f>ALGO_TENN!E264</f>
        <v>0.39750000000000002</v>
      </c>
      <c r="E251" s="91">
        <f>ALGO_TENN!F264</f>
        <v>0.02</v>
      </c>
      <c r="F251" s="91">
        <f>ALGO_TENN!H264</f>
        <v>0.39750000000000002</v>
      </c>
      <c r="G251" s="91">
        <f>ALGO_TENN!I264</f>
        <v>0.05</v>
      </c>
      <c r="H251" s="91">
        <f>ALGO_TENN!K264</f>
        <v>0.39750000000000002</v>
      </c>
      <c r="I251" s="91">
        <f>ALGO_TENN!L264</f>
        <v>0.02</v>
      </c>
      <c r="J251" s="91">
        <f>ALGO_TENN!N264</f>
        <v>0.39750000000000002</v>
      </c>
      <c r="K251" s="91">
        <f>ALGO_TENN!O264</f>
        <v>0.05</v>
      </c>
      <c r="L251" s="91">
        <f>TETCO_TRANSCO!E264</f>
        <v>0.28749999999999998</v>
      </c>
      <c r="M251" s="91">
        <f>TETCO_TRANSCO!F264</f>
        <v>-2.5000000000000001E-3</v>
      </c>
      <c r="N251" s="91">
        <f>TETCO_TRANSCO!H264</f>
        <v>0.245</v>
      </c>
      <c r="O251" s="91">
        <f>TETCO_TRANSCO!I264</f>
        <v>-0.04</v>
      </c>
      <c r="P251" s="91">
        <f>TETCO_TRANSCO!K264</f>
        <v>0.245</v>
      </c>
      <c r="Q251" s="91">
        <f>TETCO_TRANSCO!L264</f>
        <v>1.4999999999999999E-2</v>
      </c>
      <c r="R251" s="91">
        <f>TETCO_TRANSCO!N264</f>
        <v>0.245</v>
      </c>
      <c r="S251" s="91">
        <f>TETCO_TRANSCO!O264</f>
        <v>-0.02</v>
      </c>
      <c r="T251" s="91">
        <f>IROQ!E264</f>
        <v>0</v>
      </c>
      <c r="U251" s="91">
        <f>IROQ!F264</f>
        <v>0</v>
      </c>
      <c r="V251" s="91">
        <f>IROQ!H264</f>
        <v>0</v>
      </c>
      <c r="W251" s="91">
        <f>IROQ!I264</f>
        <v>0</v>
      </c>
      <c r="X251" s="91">
        <f>IROQ!L264</f>
        <v>0</v>
      </c>
      <c r="Y251" s="91">
        <f>IROQ!M264</f>
        <v>0</v>
      </c>
      <c r="Z251" s="91">
        <f>IROQ!O264</f>
        <v>0</v>
      </c>
      <c r="AA251" s="91">
        <f>IROQ!P264</f>
        <v>0</v>
      </c>
      <c r="AB251" s="154">
        <f t="shared" si="16"/>
        <v>-2.5000000000000001E-3</v>
      </c>
      <c r="AC251" s="154">
        <f t="shared" si="17"/>
        <v>1.4999999999999999E-2</v>
      </c>
      <c r="AD251" s="153">
        <f t="shared" si="18"/>
        <v>-0.02</v>
      </c>
      <c r="AE251" s="153">
        <f t="shared" si="19"/>
        <v>1.4999999999999999E-2</v>
      </c>
    </row>
    <row r="252" spans="1:31" x14ac:dyDescent="0.2">
      <c r="A252">
        <v>0.2111617467483593</v>
      </c>
      <c r="B252" t="str">
        <f t="shared" si="15"/>
        <v>0.40.020.40.050.40.020.40.050.3475-0.0050.265-0.0850.2650.010.265-0.05500000000-0.0050.01-0.0550.01</v>
      </c>
      <c r="C252" s="46">
        <v>44470</v>
      </c>
      <c r="D252">
        <f>ALGO_TENN!E265</f>
        <v>0.4</v>
      </c>
      <c r="E252" s="91">
        <f>ALGO_TENN!F265</f>
        <v>0.02</v>
      </c>
      <c r="F252" s="91">
        <f>ALGO_TENN!H265</f>
        <v>0.4</v>
      </c>
      <c r="G252" s="91">
        <f>ALGO_TENN!I265</f>
        <v>0.05</v>
      </c>
      <c r="H252" s="91">
        <f>ALGO_TENN!K265</f>
        <v>0.4</v>
      </c>
      <c r="I252" s="91">
        <f>ALGO_TENN!L265</f>
        <v>0.02</v>
      </c>
      <c r="J252" s="91">
        <f>ALGO_TENN!N265</f>
        <v>0.4</v>
      </c>
      <c r="K252" s="91">
        <f>ALGO_TENN!O265</f>
        <v>0.05</v>
      </c>
      <c r="L252" s="91">
        <f>TETCO_TRANSCO!E265</f>
        <v>0.34750000000000003</v>
      </c>
      <c r="M252" s="91">
        <f>TETCO_TRANSCO!F265</f>
        <v>-5.0000000000000001E-3</v>
      </c>
      <c r="N252" s="91">
        <f>TETCO_TRANSCO!H265</f>
        <v>0.26500000000000001</v>
      </c>
      <c r="O252" s="91">
        <f>TETCO_TRANSCO!I265</f>
        <v>-8.4999999999999992E-2</v>
      </c>
      <c r="P252" s="91">
        <f>TETCO_TRANSCO!K265</f>
        <v>0.26500000000000001</v>
      </c>
      <c r="Q252" s="91">
        <f>TETCO_TRANSCO!L265</f>
        <v>9.9999999999999985E-3</v>
      </c>
      <c r="R252" s="91">
        <f>TETCO_TRANSCO!N265</f>
        <v>0.26500000000000001</v>
      </c>
      <c r="S252" s="91">
        <f>TETCO_TRANSCO!O265</f>
        <v>-5.5E-2</v>
      </c>
      <c r="T252" s="91">
        <f>IROQ!E265</f>
        <v>0</v>
      </c>
      <c r="U252" s="91">
        <f>IROQ!F265</f>
        <v>0</v>
      </c>
      <c r="V252" s="91">
        <f>IROQ!H265</f>
        <v>0</v>
      </c>
      <c r="W252" s="91">
        <f>IROQ!I265</f>
        <v>0</v>
      </c>
      <c r="X252" s="91">
        <f>IROQ!L265</f>
        <v>0</v>
      </c>
      <c r="Y252" s="91">
        <f>IROQ!M265</f>
        <v>0</v>
      </c>
      <c r="Z252" s="91">
        <f>IROQ!O265</f>
        <v>0</v>
      </c>
      <c r="AA252" s="91">
        <f>IROQ!P265</f>
        <v>0</v>
      </c>
      <c r="AB252" s="154">
        <f t="shared" si="16"/>
        <v>-5.0000000000000001E-3</v>
      </c>
      <c r="AC252" s="154">
        <f t="shared" si="17"/>
        <v>9.9999999999999985E-3</v>
      </c>
      <c r="AD252" s="153">
        <f t="shared" si="18"/>
        <v>-5.5E-2</v>
      </c>
      <c r="AE252" s="153">
        <f t="shared" si="19"/>
        <v>9.9999999999999985E-3</v>
      </c>
    </row>
    <row r="253" spans="1:31" x14ac:dyDescent="0.2">
      <c r="A253">
        <v>0.2098514058834742</v>
      </c>
      <c r="B253" t="str">
        <f t="shared" si="15"/>
        <v>0.5550.050.5550.140.5550.050.5550.140.340.040.44-0.170.440.060.44-0.05000000000.040.06-0.050.06</v>
      </c>
      <c r="C253" s="46">
        <v>44501</v>
      </c>
      <c r="D253">
        <f>ALGO_TENN!E266</f>
        <v>0.55500000000000005</v>
      </c>
      <c r="E253" s="91">
        <f>ALGO_TENN!F266</f>
        <v>0.05</v>
      </c>
      <c r="F253" s="91">
        <f>ALGO_TENN!H266</f>
        <v>0.55500000000000005</v>
      </c>
      <c r="G253" s="91">
        <f>ALGO_TENN!I266</f>
        <v>0.14000000000000001</v>
      </c>
      <c r="H253" s="91">
        <f>ALGO_TENN!K266</f>
        <v>0.55500000000000005</v>
      </c>
      <c r="I253" s="91">
        <f>ALGO_TENN!L266</f>
        <v>0.05</v>
      </c>
      <c r="J253" s="91">
        <f>ALGO_TENN!N266</f>
        <v>0.55500000000000005</v>
      </c>
      <c r="K253" s="91">
        <f>ALGO_TENN!O266</f>
        <v>0.14000000000000001</v>
      </c>
      <c r="L253" s="91">
        <f>TETCO_TRANSCO!E266</f>
        <v>0.34</v>
      </c>
      <c r="M253" s="91">
        <f>TETCO_TRANSCO!F266</f>
        <v>0.04</v>
      </c>
      <c r="N253" s="91">
        <f>TETCO_TRANSCO!H266</f>
        <v>0.44000000000000006</v>
      </c>
      <c r="O253" s="91">
        <f>TETCO_TRANSCO!I266</f>
        <v>-0.16999999999999998</v>
      </c>
      <c r="P253" s="91">
        <f>TETCO_TRANSCO!K266</f>
        <v>0.44000000000000006</v>
      </c>
      <c r="Q253" s="91">
        <f>TETCO_TRANSCO!L266</f>
        <v>0.06</v>
      </c>
      <c r="R253" s="91">
        <f>TETCO_TRANSCO!N266</f>
        <v>0.44000000000000006</v>
      </c>
      <c r="S253" s="91">
        <f>TETCO_TRANSCO!O266</f>
        <v>-0.05</v>
      </c>
      <c r="T253" s="91">
        <f>IROQ!E266</f>
        <v>0</v>
      </c>
      <c r="U253" s="91">
        <f>IROQ!F266</f>
        <v>0</v>
      </c>
      <c r="V253" s="91">
        <f>IROQ!H266</f>
        <v>0</v>
      </c>
      <c r="W253" s="91">
        <f>IROQ!I266</f>
        <v>0</v>
      </c>
      <c r="X253" s="91">
        <f>IROQ!L266</f>
        <v>0</v>
      </c>
      <c r="Y253" s="91">
        <f>IROQ!M266</f>
        <v>0</v>
      </c>
      <c r="Z253" s="91">
        <f>IROQ!O266</f>
        <v>0</v>
      </c>
      <c r="AA253" s="91">
        <f>IROQ!P266</f>
        <v>0</v>
      </c>
      <c r="AB253" s="154">
        <f t="shared" si="16"/>
        <v>0.04</v>
      </c>
      <c r="AC253" s="154">
        <f t="shared" si="17"/>
        <v>0.06</v>
      </c>
      <c r="AD253" s="153">
        <f t="shared" si="18"/>
        <v>-0.05</v>
      </c>
      <c r="AE253" s="153">
        <f t="shared" si="19"/>
        <v>0.06</v>
      </c>
    </row>
    <row r="254" spans="1:31" x14ac:dyDescent="0.2">
      <c r="A254">
        <v>0.2085910184207164</v>
      </c>
      <c r="B254" t="str">
        <f t="shared" si="15"/>
        <v>0.910.050.910.290.910.050.910.290.6550.040.98-0.130.980.110.98-0.05000000000.040.11-0.050.11</v>
      </c>
      <c r="C254" s="46">
        <v>44531</v>
      </c>
      <c r="D254">
        <f>ALGO_TENN!E267</f>
        <v>0.91</v>
      </c>
      <c r="E254" s="91">
        <f>ALGO_TENN!F267</f>
        <v>0.05</v>
      </c>
      <c r="F254" s="91">
        <f>ALGO_TENN!H267</f>
        <v>0.91</v>
      </c>
      <c r="G254" s="91">
        <f>ALGO_TENN!I267</f>
        <v>0.28999999999999998</v>
      </c>
      <c r="H254" s="91">
        <f>ALGO_TENN!K267</f>
        <v>0.91</v>
      </c>
      <c r="I254" s="91">
        <f>ALGO_TENN!L267</f>
        <v>0.05</v>
      </c>
      <c r="J254" s="91">
        <f>ALGO_TENN!N267</f>
        <v>0.91</v>
      </c>
      <c r="K254" s="91">
        <f>ALGO_TENN!O267</f>
        <v>0.28999999999999998</v>
      </c>
      <c r="L254" s="91">
        <f>TETCO_TRANSCO!E267</f>
        <v>0.65500000000000003</v>
      </c>
      <c r="M254" s="91">
        <f>TETCO_TRANSCO!F267</f>
        <v>0.04</v>
      </c>
      <c r="N254" s="91">
        <f>TETCO_TRANSCO!H267</f>
        <v>0.98</v>
      </c>
      <c r="O254" s="91">
        <f>TETCO_TRANSCO!I267</f>
        <v>-0.13</v>
      </c>
      <c r="P254" s="91">
        <f>TETCO_TRANSCO!K267</f>
        <v>0.98</v>
      </c>
      <c r="Q254" s="91">
        <f>TETCO_TRANSCO!L267</f>
        <v>0.11</v>
      </c>
      <c r="R254" s="91">
        <f>TETCO_TRANSCO!N267</f>
        <v>0.98</v>
      </c>
      <c r="S254" s="91">
        <f>TETCO_TRANSCO!O267</f>
        <v>-0.05</v>
      </c>
      <c r="T254" s="91">
        <f>IROQ!E267</f>
        <v>0</v>
      </c>
      <c r="U254" s="91">
        <f>IROQ!F267</f>
        <v>0</v>
      </c>
      <c r="V254" s="91">
        <f>IROQ!H267</f>
        <v>0</v>
      </c>
      <c r="W254" s="91">
        <f>IROQ!I267</f>
        <v>0</v>
      </c>
      <c r="X254" s="91">
        <f>IROQ!L267</f>
        <v>0</v>
      </c>
      <c r="Y254" s="91">
        <f>IROQ!M267</f>
        <v>0</v>
      </c>
      <c r="Z254" s="91">
        <f>IROQ!O267</f>
        <v>0</v>
      </c>
      <c r="AA254" s="91">
        <f>IROQ!P267</f>
        <v>0</v>
      </c>
      <c r="AB254" s="154">
        <f t="shared" si="16"/>
        <v>0.04</v>
      </c>
      <c r="AC254" s="154">
        <f t="shared" si="17"/>
        <v>0.11</v>
      </c>
      <c r="AD254" s="153">
        <f t="shared" si="18"/>
        <v>-0.05</v>
      </c>
      <c r="AE254" s="153">
        <f t="shared" si="19"/>
        <v>0.11</v>
      </c>
    </row>
    <row r="255" spans="1:31" x14ac:dyDescent="0.2">
      <c r="A255">
        <v>0.20729651052129958</v>
      </c>
      <c r="B255" t="str">
        <f t="shared" si="15"/>
        <v>1.2150.051.2150.321.2150.051.2150.320.8950.041.6-0.251.60.291.6-0.2000000000.040.29-0.20.29</v>
      </c>
      <c r="C255" s="46">
        <v>44562</v>
      </c>
      <c r="D255">
        <f>ALGO_TENN!E268</f>
        <v>1.2149999999999999</v>
      </c>
      <c r="E255" s="91">
        <f>ALGO_TENN!F268</f>
        <v>0.05</v>
      </c>
      <c r="F255" s="91">
        <f>ALGO_TENN!H268</f>
        <v>1.2149999999999999</v>
      </c>
      <c r="G255" s="91">
        <f>ALGO_TENN!I268</f>
        <v>0.32</v>
      </c>
      <c r="H255" s="91">
        <f>ALGO_TENN!K268</f>
        <v>1.2149999999999999</v>
      </c>
      <c r="I255" s="91">
        <f>ALGO_TENN!L268</f>
        <v>0.05</v>
      </c>
      <c r="J255" s="91">
        <f>ALGO_TENN!N268</f>
        <v>1.2149999999999999</v>
      </c>
      <c r="K255" s="91">
        <f>ALGO_TENN!O268</f>
        <v>0.32</v>
      </c>
      <c r="L255" s="91">
        <f>TETCO_TRANSCO!E268</f>
        <v>0.89500000000000002</v>
      </c>
      <c r="M255" s="91">
        <f>TETCO_TRANSCO!F268</f>
        <v>0.04</v>
      </c>
      <c r="N255" s="91">
        <f>TETCO_TRANSCO!H268</f>
        <v>1.6</v>
      </c>
      <c r="O255" s="91">
        <f>TETCO_TRANSCO!I268</f>
        <v>-0.25</v>
      </c>
      <c r="P255" s="91">
        <f>TETCO_TRANSCO!K268</f>
        <v>1.6</v>
      </c>
      <c r="Q255" s="91">
        <f>TETCO_TRANSCO!L268</f>
        <v>0.28999999999999998</v>
      </c>
      <c r="R255" s="91">
        <f>TETCO_TRANSCO!N268</f>
        <v>1.6</v>
      </c>
      <c r="S255" s="91">
        <f>TETCO_TRANSCO!O268</f>
        <v>-0.2</v>
      </c>
      <c r="T255" s="91">
        <f>IROQ!E268</f>
        <v>0</v>
      </c>
      <c r="U255" s="91">
        <f>IROQ!F268</f>
        <v>0</v>
      </c>
      <c r="V255" s="91">
        <f>IROQ!H268</f>
        <v>0</v>
      </c>
      <c r="W255" s="91">
        <f>IROQ!I268</f>
        <v>0</v>
      </c>
      <c r="X255" s="91">
        <f>IROQ!L268</f>
        <v>0</v>
      </c>
      <c r="Y255" s="91">
        <f>IROQ!M268</f>
        <v>0</v>
      </c>
      <c r="Z255" s="91">
        <f>IROQ!O268</f>
        <v>0</v>
      </c>
      <c r="AA255" s="91">
        <f>IROQ!P268</f>
        <v>0</v>
      </c>
      <c r="AB255" s="154">
        <f t="shared" si="16"/>
        <v>0.04</v>
      </c>
      <c r="AC255" s="154">
        <f t="shared" si="17"/>
        <v>0.28999999999999998</v>
      </c>
      <c r="AD255" s="153">
        <f t="shared" si="18"/>
        <v>-0.2</v>
      </c>
      <c r="AE255" s="153">
        <f t="shared" si="19"/>
        <v>0.28999999999999998</v>
      </c>
    </row>
    <row r="256" spans="1:31" x14ac:dyDescent="0.2">
      <c r="A256">
        <v>0.20600997598407744</v>
      </c>
      <c r="B256" t="str">
        <f t="shared" si="15"/>
        <v>1.2150.051.2150.321.2150.051.2150.320.8750.041.6-0.281.60.291.6-0.2000000000.040.29-0.20.29</v>
      </c>
      <c r="C256" s="46">
        <v>44593</v>
      </c>
      <c r="D256">
        <f>ALGO_TENN!E269</f>
        <v>1.2149999999999999</v>
      </c>
      <c r="E256" s="91">
        <f>ALGO_TENN!F269</f>
        <v>0.05</v>
      </c>
      <c r="F256" s="91">
        <f>ALGO_TENN!H269</f>
        <v>1.2149999999999999</v>
      </c>
      <c r="G256" s="91">
        <f>ALGO_TENN!I269</f>
        <v>0.32</v>
      </c>
      <c r="H256" s="91">
        <f>ALGO_TENN!K269</f>
        <v>1.2149999999999999</v>
      </c>
      <c r="I256" s="91">
        <f>ALGO_TENN!L269</f>
        <v>0.05</v>
      </c>
      <c r="J256" s="91">
        <f>ALGO_TENN!N269</f>
        <v>1.2149999999999999</v>
      </c>
      <c r="K256" s="91">
        <f>ALGO_TENN!O269</f>
        <v>0.32</v>
      </c>
      <c r="L256" s="91">
        <f>TETCO_TRANSCO!E269</f>
        <v>0.875</v>
      </c>
      <c r="M256" s="91">
        <f>TETCO_TRANSCO!F269</f>
        <v>0.04</v>
      </c>
      <c r="N256" s="91">
        <f>TETCO_TRANSCO!H269</f>
        <v>1.6</v>
      </c>
      <c r="O256" s="91">
        <f>TETCO_TRANSCO!I269</f>
        <v>-0.28000000000000003</v>
      </c>
      <c r="P256" s="91">
        <f>TETCO_TRANSCO!K269</f>
        <v>1.6</v>
      </c>
      <c r="Q256" s="91">
        <f>TETCO_TRANSCO!L269</f>
        <v>0.28999999999999998</v>
      </c>
      <c r="R256" s="91">
        <f>TETCO_TRANSCO!N269</f>
        <v>1.6</v>
      </c>
      <c r="S256" s="91">
        <f>TETCO_TRANSCO!O269</f>
        <v>-0.2</v>
      </c>
      <c r="T256" s="91">
        <f>IROQ!E269</f>
        <v>0</v>
      </c>
      <c r="U256" s="91">
        <f>IROQ!F269</f>
        <v>0</v>
      </c>
      <c r="V256" s="91">
        <f>IROQ!H269</f>
        <v>0</v>
      </c>
      <c r="W256" s="91">
        <f>IROQ!I269</f>
        <v>0</v>
      </c>
      <c r="X256" s="91">
        <f>IROQ!L269</f>
        <v>0</v>
      </c>
      <c r="Y256" s="91">
        <f>IROQ!M269</f>
        <v>0</v>
      </c>
      <c r="Z256" s="91">
        <f>IROQ!O269</f>
        <v>0</v>
      </c>
      <c r="AA256" s="91">
        <f>IROQ!P269</f>
        <v>0</v>
      </c>
      <c r="AB256" s="154">
        <f t="shared" si="16"/>
        <v>0.04</v>
      </c>
      <c r="AC256" s="154">
        <f t="shared" si="17"/>
        <v>0.28999999999999998</v>
      </c>
      <c r="AD256" s="153">
        <f t="shared" si="18"/>
        <v>-0.2</v>
      </c>
      <c r="AE256" s="153">
        <f t="shared" si="19"/>
        <v>0.28999999999999998</v>
      </c>
    </row>
    <row r="257" spans="1:31" x14ac:dyDescent="0.2">
      <c r="A257">
        <v>0.20485475752161428</v>
      </c>
      <c r="B257" t="str">
        <f t="shared" si="15"/>
        <v>0.6550.050.6550.150.6550.050.6550.150.410.040.46-0.170.460.0750.46-0.05000000000.040.075-0.050.075</v>
      </c>
      <c r="C257" s="46">
        <v>44621</v>
      </c>
      <c r="D257">
        <f>ALGO_TENN!E270</f>
        <v>0.65500000000000003</v>
      </c>
      <c r="E257" s="91">
        <f>ALGO_TENN!F270</f>
        <v>0.05</v>
      </c>
      <c r="F257" s="91">
        <f>ALGO_TENN!H270</f>
        <v>0.65500000000000003</v>
      </c>
      <c r="G257" s="91">
        <f>ALGO_TENN!I270</f>
        <v>0.15000000000000002</v>
      </c>
      <c r="H257" s="91">
        <f>ALGO_TENN!K270</f>
        <v>0.65500000000000003</v>
      </c>
      <c r="I257" s="91">
        <f>ALGO_TENN!L270</f>
        <v>0.05</v>
      </c>
      <c r="J257" s="91">
        <f>ALGO_TENN!N270</f>
        <v>0.65500000000000003</v>
      </c>
      <c r="K257" s="91">
        <f>ALGO_TENN!O270</f>
        <v>0.15000000000000002</v>
      </c>
      <c r="L257" s="91">
        <f>TETCO_TRANSCO!E270</f>
        <v>0.41000000000000003</v>
      </c>
      <c r="M257" s="91">
        <f>TETCO_TRANSCO!F270</f>
        <v>0.04</v>
      </c>
      <c r="N257" s="91">
        <f>TETCO_TRANSCO!H270</f>
        <v>0.45999999999999996</v>
      </c>
      <c r="O257" s="91">
        <f>TETCO_TRANSCO!I270</f>
        <v>-0.16999999999999998</v>
      </c>
      <c r="P257" s="91">
        <f>TETCO_TRANSCO!K270</f>
        <v>0.45999999999999996</v>
      </c>
      <c r="Q257" s="91">
        <f>TETCO_TRANSCO!L270</f>
        <v>7.4999999999999997E-2</v>
      </c>
      <c r="R257" s="91">
        <f>TETCO_TRANSCO!N270</f>
        <v>0.45999999999999996</v>
      </c>
      <c r="S257" s="91">
        <f>TETCO_TRANSCO!O270</f>
        <v>-0.05</v>
      </c>
      <c r="T257" s="91">
        <f>IROQ!E270</f>
        <v>0</v>
      </c>
      <c r="U257" s="91">
        <f>IROQ!F270</f>
        <v>0</v>
      </c>
      <c r="V257" s="91">
        <f>IROQ!H270</f>
        <v>0</v>
      </c>
      <c r="W257" s="91">
        <f>IROQ!I270</f>
        <v>0</v>
      </c>
      <c r="X257" s="91">
        <f>IROQ!L270</f>
        <v>0</v>
      </c>
      <c r="Y257" s="91">
        <f>IROQ!M270</f>
        <v>0</v>
      </c>
      <c r="Z257" s="91">
        <f>IROQ!O270</f>
        <v>0</v>
      </c>
      <c r="AA257" s="91">
        <f>IROQ!P270</f>
        <v>0</v>
      </c>
      <c r="AB257" s="154">
        <f t="shared" si="16"/>
        <v>0.04</v>
      </c>
      <c r="AC257" s="154">
        <f t="shared" si="17"/>
        <v>7.4999999999999997E-2</v>
      </c>
      <c r="AD257" s="153">
        <f t="shared" si="18"/>
        <v>-0.05</v>
      </c>
      <c r="AE257" s="153">
        <f t="shared" si="19"/>
        <v>7.4999999999999997E-2</v>
      </c>
    </row>
    <row r="258" spans="1:31" x14ac:dyDescent="0.2">
      <c r="A258">
        <v>0.20358326369988344</v>
      </c>
      <c r="B258" t="str">
        <f t="shared" si="15"/>
        <v>0.4350.020.4350.050.4350.020.4350.050.30750.00250.305-0.0850.3050.0250.305-0.045000000000.00250.025-0.0450.025</v>
      </c>
      <c r="C258" s="46">
        <v>44652</v>
      </c>
      <c r="D258">
        <f>ALGO_TENN!E271</f>
        <v>0.435</v>
      </c>
      <c r="E258" s="91">
        <f>ALGO_TENN!F271</f>
        <v>0.02</v>
      </c>
      <c r="F258" s="91">
        <f>ALGO_TENN!H271</f>
        <v>0.435</v>
      </c>
      <c r="G258" s="91">
        <f>ALGO_TENN!I271</f>
        <v>0.05</v>
      </c>
      <c r="H258" s="91">
        <f>ALGO_TENN!K271</f>
        <v>0.435</v>
      </c>
      <c r="I258" s="91">
        <f>ALGO_TENN!L271</f>
        <v>0.02</v>
      </c>
      <c r="J258" s="91">
        <f>ALGO_TENN!N271</f>
        <v>0.435</v>
      </c>
      <c r="K258" s="91">
        <f>ALGO_TENN!O271</f>
        <v>0.05</v>
      </c>
      <c r="L258" s="91">
        <f>TETCO_TRANSCO!E271</f>
        <v>0.3075</v>
      </c>
      <c r="M258" s="91">
        <f>TETCO_TRANSCO!F271</f>
        <v>2.5000000000000001E-3</v>
      </c>
      <c r="N258" s="91">
        <f>TETCO_TRANSCO!H271</f>
        <v>0.30500000000000005</v>
      </c>
      <c r="O258" s="91">
        <f>TETCO_TRANSCO!I271</f>
        <v>-8.4999999999999992E-2</v>
      </c>
      <c r="P258" s="91">
        <f>TETCO_TRANSCO!K271</f>
        <v>0.30500000000000005</v>
      </c>
      <c r="Q258" s="91">
        <f>TETCO_TRANSCO!L271</f>
        <v>2.5000000000000001E-2</v>
      </c>
      <c r="R258" s="91">
        <f>TETCO_TRANSCO!N271</f>
        <v>0.30500000000000005</v>
      </c>
      <c r="S258" s="91">
        <f>TETCO_TRANSCO!O271</f>
        <v>-4.4999999999999998E-2</v>
      </c>
      <c r="T258" s="91">
        <f>IROQ!E271</f>
        <v>0</v>
      </c>
      <c r="U258" s="91">
        <f>IROQ!F271</f>
        <v>0</v>
      </c>
      <c r="V258" s="91">
        <f>IROQ!H271</f>
        <v>0</v>
      </c>
      <c r="W258" s="91">
        <f>IROQ!I271</f>
        <v>0</v>
      </c>
      <c r="X258" s="91">
        <f>IROQ!L271</f>
        <v>0</v>
      </c>
      <c r="Y258" s="91">
        <f>IROQ!M271</f>
        <v>0</v>
      </c>
      <c r="Z258" s="91">
        <f>IROQ!O271</f>
        <v>0</v>
      </c>
      <c r="AA258" s="91">
        <f>IROQ!P271</f>
        <v>0</v>
      </c>
      <c r="AB258" s="154">
        <f t="shared" si="16"/>
        <v>2.5000000000000001E-3</v>
      </c>
      <c r="AC258" s="154">
        <f t="shared" si="17"/>
        <v>2.5000000000000001E-2</v>
      </c>
      <c r="AD258" s="153">
        <f t="shared" si="18"/>
        <v>-4.4999999999999998E-2</v>
      </c>
      <c r="AE258" s="153">
        <f t="shared" si="19"/>
        <v>2.5000000000000001E-2</v>
      </c>
    </row>
    <row r="259" spans="1:31" x14ac:dyDescent="0.2">
      <c r="A259">
        <v>0.20236024406497458</v>
      </c>
      <c r="B259" t="str">
        <f t="shared" si="15"/>
        <v>0.3850.020.3850.050.3850.020.3850.050.28750.00250.28-0.0650.280.0250.28-0.035000000000.00250.025-0.0350.025</v>
      </c>
      <c r="C259" s="46">
        <v>44682</v>
      </c>
      <c r="D259">
        <f>ALGO_TENN!E272</f>
        <v>0.38500000000000001</v>
      </c>
      <c r="E259" s="91">
        <f>ALGO_TENN!F272</f>
        <v>0.02</v>
      </c>
      <c r="F259" s="91">
        <f>ALGO_TENN!H272</f>
        <v>0.38500000000000001</v>
      </c>
      <c r="G259" s="91">
        <f>ALGO_TENN!I272</f>
        <v>0.05</v>
      </c>
      <c r="H259" s="91">
        <f>ALGO_TENN!K272</f>
        <v>0.38500000000000001</v>
      </c>
      <c r="I259" s="91">
        <f>ALGO_TENN!L272</f>
        <v>0.02</v>
      </c>
      <c r="J259" s="91">
        <f>ALGO_TENN!N272</f>
        <v>0.38500000000000001</v>
      </c>
      <c r="K259" s="91">
        <f>ALGO_TENN!O272</f>
        <v>0.05</v>
      </c>
      <c r="L259" s="91">
        <f>TETCO_TRANSCO!E272</f>
        <v>0.28749999999999998</v>
      </c>
      <c r="M259" s="91">
        <f>TETCO_TRANSCO!F272</f>
        <v>2.5000000000000001E-3</v>
      </c>
      <c r="N259" s="91">
        <f>TETCO_TRANSCO!H272</f>
        <v>0.28000000000000003</v>
      </c>
      <c r="O259" s="91">
        <f>TETCO_TRANSCO!I272</f>
        <v>-6.5000000000000002E-2</v>
      </c>
      <c r="P259" s="91">
        <f>TETCO_TRANSCO!K272</f>
        <v>0.28000000000000003</v>
      </c>
      <c r="Q259" s="91">
        <f>TETCO_TRANSCO!L272</f>
        <v>2.5000000000000001E-2</v>
      </c>
      <c r="R259" s="91">
        <f>TETCO_TRANSCO!N272</f>
        <v>0.28000000000000003</v>
      </c>
      <c r="S259" s="91">
        <f>TETCO_TRANSCO!O272</f>
        <v>-3.5000000000000003E-2</v>
      </c>
      <c r="T259" s="91">
        <f>IROQ!E272</f>
        <v>0</v>
      </c>
      <c r="U259" s="91">
        <f>IROQ!F272</f>
        <v>0</v>
      </c>
      <c r="V259" s="91">
        <f>IROQ!H272</f>
        <v>0</v>
      </c>
      <c r="W259" s="91">
        <f>IROQ!I272</f>
        <v>0</v>
      </c>
      <c r="X259" s="91">
        <f>IROQ!L272</f>
        <v>0</v>
      </c>
      <c r="Y259" s="91">
        <f>IROQ!M272</f>
        <v>0</v>
      </c>
      <c r="Z259" s="91">
        <f>IROQ!O272</f>
        <v>0</v>
      </c>
      <c r="AA259" s="91">
        <f>IROQ!P272</f>
        <v>0</v>
      </c>
      <c r="AB259" s="154">
        <f t="shared" si="16"/>
        <v>2.5000000000000001E-3</v>
      </c>
      <c r="AC259" s="154">
        <f t="shared" si="17"/>
        <v>2.5000000000000001E-2</v>
      </c>
      <c r="AD259" s="153">
        <f t="shared" si="18"/>
        <v>-3.5000000000000003E-2</v>
      </c>
      <c r="AE259" s="153">
        <f t="shared" si="19"/>
        <v>2.5000000000000001E-2</v>
      </c>
    </row>
    <row r="260" spans="1:31" x14ac:dyDescent="0.2">
      <c r="A260">
        <v>0.20110411736811548</v>
      </c>
      <c r="B260" t="str">
        <f t="shared" si="15"/>
        <v>0.3850.020.3850.060.3850.020.3850.060.2975-0.00250.265-0.0550.2650.0250.265-0.03500000000-0.00250.025-0.0350.025</v>
      </c>
      <c r="C260" s="46">
        <v>44713</v>
      </c>
      <c r="D260">
        <f>ALGO_TENN!E273</f>
        <v>0.38500000000000001</v>
      </c>
      <c r="E260" s="91">
        <f>ALGO_TENN!F273</f>
        <v>0.02</v>
      </c>
      <c r="F260" s="91">
        <f>ALGO_TENN!H273</f>
        <v>0.38500000000000001</v>
      </c>
      <c r="G260" s="91">
        <f>ALGO_TENN!I273</f>
        <v>0.06</v>
      </c>
      <c r="H260" s="91">
        <f>ALGO_TENN!K273</f>
        <v>0.38500000000000001</v>
      </c>
      <c r="I260" s="91">
        <f>ALGO_TENN!L273</f>
        <v>0.02</v>
      </c>
      <c r="J260" s="91">
        <f>ALGO_TENN!N273</f>
        <v>0.38500000000000001</v>
      </c>
      <c r="K260" s="91">
        <f>ALGO_TENN!O273</f>
        <v>0.06</v>
      </c>
      <c r="L260" s="91">
        <f>TETCO_TRANSCO!E273</f>
        <v>0.29749999999999999</v>
      </c>
      <c r="M260" s="91">
        <f>TETCO_TRANSCO!F273</f>
        <v>-2.5000000000000001E-3</v>
      </c>
      <c r="N260" s="91">
        <f>TETCO_TRANSCO!H273</f>
        <v>0.26500000000000001</v>
      </c>
      <c r="O260" s="91">
        <f>TETCO_TRANSCO!I273</f>
        <v>-5.5000000000000007E-2</v>
      </c>
      <c r="P260" s="91">
        <f>TETCO_TRANSCO!K273</f>
        <v>0.26500000000000001</v>
      </c>
      <c r="Q260" s="91">
        <f>TETCO_TRANSCO!L273</f>
        <v>2.5000000000000001E-2</v>
      </c>
      <c r="R260" s="91">
        <f>TETCO_TRANSCO!N273</f>
        <v>0.26500000000000001</v>
      </c>
      <c r="S260" s="91">
        <f>TETCO_TRANSCO!O273</f>
        <v>-3.5000000000000003E-2</v>
      </c>
      <c r="T260" s="91">
        <f>IROQ!E273</f>
        <v>0</v>
      </c>
      <c r="U260" s="91">
        <f>IROQ!F273</f>
        <v>0</v>
      </c>
      <c r="V260" s="91">
        <f>IROQ!H273</f>
        <v>0</v>
      </c>
      <c r="W260" s="91">
        <f>IROQ!I273</f>
        <v>0</v>
      </c>
      <c r="X260" s="91">
        <f>IROQ!L273</f>
        <v>0</v>
      </c>
      <c r="Y260" s="91">
        <f>IROQ!M273</f>
        <v>0</v>
      </c>
      <c r="Z260" s="91">
        <f>IROQ!O273</f>
        <v>0</v>
      </c>
      <c r="AA260" s="91">
        <f>IROQ!P273</f>
        <v>0</v>
      </c>
      <c r="AB260" s="154">
        <f t="shared" si="16"/>
        <v>-2.5000000000000001E-3</v>
      </c>
      <c r="AC260" s="154">
        <f t="shared" si="17"/>
        <v>2.5000000000000001E-2</v>
      </c>
      <c r="AD260" s="153">
        <f t="shared" si="18"/>
        <v>-3.5000000000000003E-2</v>
      </c>
      <c r="AE260" s="153">
        <f t="shared" si="19"/>
        <v>2.5000000000000001E-2</v>
      </c>
    </row>
    <row r="261" spans="1:31" x14ac:dyDescent="0.2">
      <c r="A261">
        <v>0.19989587969481423</v>
      </c>
      <c r="B261" t="str">
        <f t="shared" si="15"/>
        <v>0.39750.020.39750.070.39750.020.39750.070.3125-0.00250.335-0.020.3350.0250.335-0.0200000000-0.00250.025-0.020.025</v>
      </c>
      <c r="C261" s="46">
        <v>44743</v>
      </c>
      <c r="D261">
        <f>ALGO_TENN!E274</f>
        <v>0.39750000000000002</v>
      </c>
      <c r="E261" s="91">
        <f>ALGO_TENN!F274</f>
        <v>0.02</v>
      </c>
      <c r="F261" s="91">
        <f>ALGO_TENN!H274</f>
        <v>0.39750000000000002</v>
      </c>
      <c r="G261" s="91">
        <f>ALGO_TENN!I274</f>
        <v>7.0000000000000007E-2</v>
      </c>
      <c r="H261" s="91">
        <f>ALGO_TENN!K274</f>
        <v>0.39750000000000002</v>
      </c>
      <c r="I261" s="91">
        <f>ALGO_TENN!L274</f>
        <v>0.02</v>
      </c>
      <c r="J261" s="91">
        <f>ALGO_TENN!N274</f>
        <v>0.39750000000000002</v>
      </c>
      <c r="K261" s="91">
        <f>ALGO_TENN!O274</f>
        <v>7.0000000000000007E-2</v>
      </c>
      <c r="L261" s="91">
        <f>TETCO_TRANSCO!E274</f>
        <v>0.3125</v>
      </c>
      <c r="M261" s="91">
        <f>TETCO_TRANSCO!F274</f>
        <v>-2.5000000000000001E-3</v>
      </c>
      <c r="N261" s="91">
        <f>TETCO_TRANSCO!H274</f>
        <v>0.33500000000000002</v>
      </c>
      <c r="O261" s="91">
        <f>TETCO_TRANSCO!I274</f>
        <v>-0.02</v>
      </c>
      <c r="P261" s="91">
        <f>TETCO_TRANSCO!K274</f>
        <v>0.33500000000000002</v>
      </c>
      <c r="Q261" s="91">
        <f>TETCO_TRANSCO!L274</f>
        <v>2.5000000000000001E-2</v>
      </c>
      <c r="R261" s="91">
        <f>TETCO_TRANSCO!N274</f>
        <v>0.33500000000000002</v>
      </c>
      <c r="S261" s="91">
        <f>TETCO_TRANSCO!O274</f>
        <v>-0.02</v>
      </c>
      <c r="T261" s="91">
        <f>IROQ!E274</f>
        <v>0</v>
      </c>
      <c r="U261" s="91">
        <f>IROQ!F274</f>
        <v>0</v>
      </c>
      <c r="V261" s="91">
        <f>IROQ!H274</f>
        <v>0</v>
      </c>
      <c r="W261" s="91">
        <f>IROQ!I274</f>
        <v>0</v>
      </c>
      <c r="X261" s="91">
        <f>IROQ!L274</f>
        <v>0</v>
      </c>
      <c r="Y261" s="91">
        <f>IROQ!M274</f>
        <v>0</v>
      </c>
      <c r="Z261" s="91">
        <f>IROQ!O274</f>
        <v>0</v>
      </c>
      <c r="AA261" s="91">
        <f>IROQ!P274</f>
        <v>0</v>
      </c>
      <c r="AB261" s="154">
        <f t="shared" si="16"/>
        <v>-2.5000000000000001E-3</v>
      </c>
      <c r="AC261" s="154">
        <f t="shared" si="17"/>
        <v>2.5000000000000001E-2</v>
      </c>
      <c r="AD261" s="153">
        <f t="shared" si="18"/>
        <v>-0.02</v>
      </c>
      <c r="AE261" s="153">
        <f t="shared" si="19"/>
        <v>2.5000000000000001E-2</v>
      </c>
    </row>
    <row r="262" spans="1:31" x14ac:dyDescent="0.2">
      <c r="A262">
        <v>0.19865493581499485</v>
      </c>
      <c r="B262" t="str">
        <f t="shared" si="15"/>
        <v>0.40.020.40.070.40.020.40.070.3125-0.00250.335-0.020.3350.0150.335-0.0200000000-0.00250.015-0.020.015</v>
      </c>
      <c r="C262" s="46">
        <v>44774</v>
      </c>
      <c r="D262">
        <f>ALGO_TENN!E275</f>
        <v>0.4</v>
      </c>
      <c r="E262" s="91">
        <f>ALGO_TENN!F275</f>
        <v>0.02</v>
      </c>
      <c r="F262" s="91">
        <f>ALGO_TENN!H275</f>
        <v>0.4</v>
      </c>
      <c r="G262" s="91">
        <f>ALGO_TENN!I275</f>
        <v>7.0000000000000007E-2</v>
      </c>
      <c r="H262" s="91">
        <f>ALGO_TENN!K275</f>
        <v>0.4</v>
      </c>
      <c r="I262" s="91">
        <f>ALGO_TENN!L275</f>
        <v>0.02</v>
      </c>
      <c r="J262" s="91">
        <f>ALGO_TENN!N275</f>
        <v>0.4</v>
      </c>
      <c r="K262" s="91">
        <f>ALGO_TENN!O275</f>
        <v>7.0000000000000007E-2</v>
      </c>
      <c r="L262" s="91">
        <f>TETCO_TRANSCO!E275</f>
        <v>0.3125</v>
      </c>
      <c r="M262" s="91">
        <f>TETCO_TRANSCO!F275</f>
        <v>-2.5000000000000001E-3</v>
      </c>
      <c r="N262" s="91">
        <f>TETCO_TRANSCO!H275</f>
        <v>0.33500000000000002</v>
      </c>
      <c r="O262" s="91">
        <f>TETCO_TRANSCO!I275</f>
        <v>-0.02</v>
      </c>
      <c r="P262" s="91">
        <f>TETCO_TRANSCO!K275</f>
        <v>0.33500000000000002</v>
      </c>
      <c r="Q262" s="91">
        <f>TETCO_TRANSCO!L275</f>
        <v>1.4999999999999999E-2</v>
      </c>
      <c r="R262" s="91">
        <f>TETCO_TRANSCO!N275</f>
        <v>0.33500000000000002</v>
      </c>
      <c r="S262" s="91">
        <f>TETCO_TRANSCO!O275</f>
        <v>-0.02</v>
      </c>
      <c r="T262" s="91">
        <f>IROQ!E275</f>
        <v>0</v>
      </c>
      <c r="U262" s="91">
        <f>IROQ!F275</f>
        <v>0</v>
      </c>
      <c r="V262" s="91">
        <f>IROQ!H275</f>
        <v>0</v>
      </c>
      <c r="W262" s="91">
        <f>IROQ!I275</f>
        <v>0</v>
      </c>
      <c r="X262" s="91">
        <f>IROQ!L275</f>
        <v>0</v>
      </c>
      <c r="Y262" s="91">
        <f>IROQ!M275</f>
        <v>0</v>
      </c>
      <c r="Z262" s="91">
        <f>IROQ!O275</f>
        <v>0</v>
      </c>
      <c r="AA262" s="91">
        <f>IROQ!P275</f>
        <v>0</v>
      </c>
      <c r="AB262" s="154">
        <f t="shared" si="16"/>
        <v>-2.5000000000000001E-3</v>
      </c>
      <c r="AC262" s="154">
        <f t="shared" si="17"/>
        <v>1.4999999999999999E-2</v>
      </c>
      <c r="AD262" s="153">
        <f t="shared" si="18"/>
        <v>-0.02</v>
      </c>
      <c r="AE262" s="153">
        <f t="shared" si="19"/>
        <v>1.4999999999999999E-2</v>
      </c>
    </row>
    <row r="263" spans="1:31" x14ac:dyDescent="0.2">
      <c r="A263">
        <v>0.19742163786442227</v>
      </c>
      <c r="B263" t="str">
        <f t="shared" si="15"/>
        <v>0.39750.020.39750.050.39750.020.39750.050.2875-0.00250.245-0.040.2450.0150.245-0.0200000000-0.00250.015-0.020.015</v>
      </c>
      <c r="C263" s="46">
        <v>44805</v>
      </c>
      <c r="D263">
        <f>ALGO_TENN!E276</f>
        <v>0.39750000000000002</v>
      </c>
      <c r="E263" s="91">
        <f>ALGO_TENN!F276</f>
        <v>0.02</v>
      </c>
      <c r="F263" s="91">
        <f>ALGO_TENN!H276</f>
        <v>0.39750000000000002</v>
      </c>
      <c r="G263" s="91">
        <f>ALGO_TENN!I276</f>
        <v>0.05</v>
      </c>
      <c r="H263" s="91">
        <f>ALGO_TENN!K276</f>
        <v>0.39750000000000002</v>
      </c>
      <c r="I263" s="91">
        <f>ALGO_TENN!L276</f>
        <v>0.02</v>
      </c>
      <c r="J263" s="91">
        <f>ALGO_TENN!N276</f>
        <v>0.39750000000000002</v>
      </c>
      <c r="K263" s="91">
        <f>ALGO_TENN!O276</f>
        <v>0.05</v>
      </c>
      <c r="L263" s="91">
        <f>TETCO_TRANSCO!E276</f>
        <v>0.28749999999999998</v>
      </c>
      <c r="M263" s="91">
        <f>TETCO_TRANSCO!F276</f>
        <v>-2.5000000000000001E-3</v>
      </c>
      <c r="N263" s="91">
        <f>TETCO_TRANSCO!H276</f>
        <v>0.245</v>
      </c>
      <c r="O263" s="91">
        <f>TETCO_TRANSCO!I276</f>
        <v>-0.04</v>
      </c>
      <c r="P263" s="91">
        <f>TETCO_TRANSCO!K276</f>
        <v>0.245</v>
      </c>
      <c r="Q263" s="91">
        <f>TETCO_TRANSCO!L276</f>
        <v>1.4999999999999999E-2</v>
      </c>
      <c r="R263" s="91">
        <f>TETCO_TRANSCO!N276</f>
        <v>0.245</v>
      </c>
      <c r="S263" s="91">
        <f>TETCO_TRANSCO!O276</f>
        <v>-0.02</v>
      </c>
      <c r="T263" s="91">
        <f>IROQ!E276</f>
        <v>0</v>
      </c>
      <c r="U263" s="91">
        <f>IROQ!F276</f>
        <v>0</v>
      </c>
      <c r="V263" s="91">
        <f>IROQ!H276</f>
        <v>0</v>
      </c>
      <c r="W263" s="91">
        <f>IROQ!I276</f>
        <v>0</v>
      </c>
      <c r="X263" s="91">
        <f>IROQ!L276</f>
        <v>0</v>
      </c>
      <c r="Y263" s="91">
        <f>IROQ!M276</f>
        <v>0</v>
      </c>
      <c r="Z263" s="91">
        <f>IROQ!O276</f>
        <v>0</v>
      </c>
      <c r="AA263" s="91">
        <f>IROQ!P276</f>
        <v>0</v>
      </c>
      <c r="AB263" s="154">
        <f t="shared" si="16"/>
        <v>-2.5000000000000001E-3</v>
      </c>
      <c r="AC263" s="154">
        <f t="shared" si="17"/>
        <v>1.4999999999999999E-2</v>
      </c>
      <c r="AD263" s="153">
        <f t="shared" si="18"/>
        <v>-0.02</v>
      </c>
      <c r="AE263" s="153">
        <f t="shared" si="19"/>
        <v>1.4999999999999999E-2</v>
      </c>
    </row>
    <row r="264" spans="1:31" x14ac:dyDescent="0.2">
      <c r="A264">
        <v>0.19623535962794561</v>
      </c>
      <c r="B264" t="str">
        <f t="shared" si="15"/>
        <v>0.40.020.40.050.40.020.40.050.3475-0.0050.265-0.0850.2650.010.265-0.05500000000-0.0050.01-0.0550.01</v>
      </c>
      <c r="C264" s="46">
        <v>44835</v>
      </c>
      <c r="D264">
        <f>ALGO_TENN!E277</f>
        <v>0.4</v>
      </c>
      <c r="E264" s="91">
        <f>ALGO_TENN!F277</f>
        <v>0.02</v>
      </c>
      <c r="F264" s="91">
        <f>ALGO_TENN!H277</f>
        <v>0.4</v>
      </c>
      <c r="G264" s="91">
        <f>ALGO_TENN!I277</f>
        <v>0.05</v>
      </c>
      <c r="H264" s="91">
        <f>ALGO_TENN!K277</f>
        <v>0.4</v>
      </c>
      <c r="I264" s="91">
        <f>ALGO_TENN!L277</f>
        <v>0.02</v>
      </c>
      <c r="J264" s="91">
        <f>ALGO_TENN!N277</f>
        <v>0.4</v>
      </c>
      <c r="K264" s="91">
        <f>ALGO_TENN!O277</f>
        <v>0.05</v>
      </c>
      <c r="L264" s="91">
        <f>TETCO_TRANSCO!E277</f>
        <v>0.34750000000000003</v>
      </c>
      <c r="M264" s="91">
        <f>TETCO_TRANSCO!F277</f>
        <v>-5.0000000000000001E-3</v>
      </c>
      <c r="N264" s="91">
        <f>TETCO_TRANSCO!H277</f>
        <v>0.26500000000000001</v>
      </c>
      <c r="O264" s="91">
        <f>TETCO_TRANSCO!I277</f>
        <v>-8.4999999999999992E-2</v>
      </c>
      <c r="P264" s="91">
        <f>TETCO_TRANSCO!K277</f>
        <v>0.26500000000000001</v>
      </c>
      <c r="Q264" s="91">
        <f>TETCO_TRANSCO!L277</f>
        <v>9.9999999999999985E-3</v>
      </c>
      <c r="R264" s="91">
        <f>TETCO_TRANSCO!N277</f>
        <v>0.26500000000000001</v>
      </c>
      <c r="S264" s="91">
        <f>TETCO_TRANSCO!O277</f>
        <v>-5.5E-2</v>
      </c>
      <c r="T264" s="91">
        <f>IROQ!E277</f>
        <v>0</v>
      </c>
      <c r="U264" s="91">
        <f>IROQ!F277</f>
        <v>0</v>
      </c>
      <c r="V264" s="91">
        <f>IROQ!H277</f>
        <v>0</v>
      </c>
      <c r="W264" s="91">
        <f>IROQ!I277</f>
        <v>0</v>
      </c>
      <c r="X264" s="91">
        <f>IROQ!L277</f>
        <v>0</v>
      </c>
      <c r="Y264" s="91">
        <f>IROQ!M277</f>
        <v>0</v>
      </c>
      <c r="Z264" s="91">
        <f>IROQ!O277</f>
        <v>0</v>
      </c>
      <c r="AA264" s="91">
        <f>IROQ!P277</f>
        <v>0</v>
      </c>
      <c r="AB264" s="154">
        <f t="shared" si="16"/>
        <v>-5.0000000000000001E-3</v>
      </c>
      <c r="AC264" s="154">
        <f t="shared" si="17"/>
        <v>9.9999999999999985E-3</v>
      </c>
      <c r="AD264" s="153">
        <f t="shared" si="18"/>
        <v>-5.5E-2</v>
      </c>
      <c r="AE264" s="153">
        <f t="shared" si="19"/>
        <v>9.9999999999999985E-3</v>
      </c>
    </row>
    <row r="265" spans="1:31" x14ac:dyDescent="0.2">
      <c r="A265">
        <v>0.19501697066199872</v>
      </c>
      <c r="B265" t="str">
        <f t="shared" ref="B265:B328" si="20">(D265 &amp; E265 &amp; F265 &amp; G265 &amp; H265 &amp; I265 &amp; J265 &amp; K265 &amp; L265 &amp; M265 &amp; N265 &amp; O265 &amp; P265 &amp; Q265 &amp; R265 &amp; S265 &amp; T265 &amp; U265 &amp; V265 &amp; W265 &amp; X265 &amp; Y265 &amp; Z265 &amp; AA265 &amp; AB265 &amp; AC265 &amp; AD265 &amp; AE265)</f>
        <v>0.5550.050.5550.140.5550.050.5550.140.340.040.44-0.170.440.060.44-0.05000000000.040.06-0.050.06</v>
      </c>
      <c r="C265" s="46">
        <v>44866</v>
      </c>
      <c r="D265">
        <f>ALGO_TENN!E278</f>
        <v>0.55500000000000005</v>
      </c>
      <c r="E265" s="91">
        <f>ALGO_TENN!F278</f>
        <v>0.05</v>
      </c>
      <c r="F265" s="91">
        <f>ALGO_TENN!H278</f>
        <v>0.55500000000000005</v>
      </c>
      <c r="G265" s="91">
        <f>ALGO_TENN!I278</f>
        <v>0.14000000000000001</v>
      </c>
      <c r="H265" s="91">
        <f>ALGO_TENN!K278</f>
        <v>0.55500000000000005</v>
      </c>
      <c r="I265" s="91">
        <f>ALGO_TENN!L278</f>
        <v>0.05</v>
      </c>
      <c r="J265" s="91">
        <f>ALGO_TENN!N278</f>
        <v>0.55500000000000005</v>
      </c>
      <c r="K265" s="91">
        <f>ALGO_TENN!O278</f>
        <v>0.14000000000000001</v>
      </c>
      <c r="L265" s="91">
        <f>TETCO_TRANSCO!E278</f>
        <v>0.34</v>
      </c>
      <c r="M265" s="91">
        <f>TETCO_TRANSCO!F278</f>
        <v>0.04</v>
      </c>
      <c r="N265" s="91">
        <f>TETCO_TRANSCO!H278</f>
        <v>0.44000000000000006</v>
      </c>
      <c r="O265" s="91">
        <f>TETCO_TRANSCO!I278</f>
        <v>-0.16999999999999998</v>
      </c>
      <c r="P265" s="91">
        <f>TETCO_TRANSCO!K278</f>
        <v>0.44000000000000006</v>
      </c>
      <c r="Q265" s="91">
        <f>TETCO_TRANSCO!L278</f>
        <v>0.06</v>
      </c>
      <c r="R265" s="91">
        <f>TETCO_TRANSCO!N278</f>
        <v>0.44000000000000006</v>
      </c>
      <c r="S265" s="91">
        <f>TETCO_TRANSCO!O278</f>
        <v>-0.05</v>
      </c>
      <c r="T265" s="91">
        <f>IROQ!E278</f>
        <v>0</v>
      </c>
      <c r="U265" s="91">
        <f>IROQ!F278</f>
        <v>0</v>
      </c>
      <c r="V265" s="91">
        <f>IROQ!H278</f>
        <v>0</v>
      </c>
      <c r="W265" s="91">
        <f>IROQ!I278</f>
        <v>0</v>
      </c>
      <c r="X265" s="91">
        <f>IROQ!L278</f>
        <v>0</v>
      </c>
      <c r="Y265" s="91">
        <f>IROQ!M278</f>
        <v>0</v>
      </c>
      <c r="Z265" s="91">
        <f>IROQ!O278</f>
        <v>0</v>
      </c>
      <c r="AA265" s="91">
        <f>IROQ!P278</f>
        <v>0</v>
      </c>
      <c r="AB265" s="154">
        <f t="shared" si="16"/>
        <v>0.04</v>
      </c>
      <c r="AC265" s="154">
        <f t="shared" si="17"/>
        <v>0.06</v>
      </c>
      <c r="AD265" s="153">
        <f t="shared" si="18"/>
        <v>-0.05</v>
      </c>
      <c r="AE265" s="153">
        <f t="shared" si="19"/>
        <v>0.06</v>
      </c>
    </row>
    <row r="266" spans="1:31" x14ac:dyDescent="0.2">
      <c r="A266">
        <v>0.19384503367168182</v>
      </c>
      <c r="B266" t="str">
        <f t="shared" si="20"/>
        <v>0.910.050.910.290.910.050.910.290.6550.040.98-0.130.980.110.98-0.05000000000.040.11-0.050.11</v>
      </c>
      <c r="C266" s="46">
        <v>44896</v>
      </c>
      <c r="D266">
        <f>ALGO_TENN!E279</f>
        <v>0.91</v>
      </c>
      <c r="E266" s="91">
        <f>ALGO_TENN!F279</f>
        <v>0.05</v>
      </c>
      <c r="F266" s="91">
        <f>ALGO_TENN!H279</f>
        <v>0.91</v>
      </c>
      <c r="G266" s="91">
        <f>ALGO_TENN!I279</f>
        <v>0.28999999999999998</v>
      </c>
      <c r="H266" s="91">
        <f>ALGO_TENN!K279</f>
        <v>0.91</v>
      </c>
      <c r="I266" s="91">
        <f>ALGO_TENN!L279</f>
        <v>0.05</v>
      </c>
      <c r="J266" s="91">
        <f>ALGO_TENN!N279</f>
        <v>0.91</v>
      </c>
      <c r="K266" s="91">
        <f>ALGO_TENN!O279</f>
        <v>0.28999999999999998</v>
      </c>
      <c r="L266" s="91">
        <f>TETCO_TRANSCO!E279</f>
        <v>0.65500000000000003</v>
      </c>
      <c r="M266" s="91">
        <f>TETCO_TRANSCO!F279</f>
        <v>0.04</v>
      </c>
      <c r="N266" s="91">
        <f>TETCO_TRANSCO!H279</f>
        <v>0.98</v>
      </c>
      <c r="O266" s="91">
        <f>TETCO_TRANSCO!I279</f>
        <v>-0.13</v>
      </c>
      <c r="P266" s="91">
        <f>TETCO_TRANSCO!K279</f>
        <v>0.98</v>
      </c>
      <c r="Q266" s="91">
        <f>TETCO_TRANSCO!L279</f>
        <v>0.11</v>
      </c>
      <c r="R266" s="91">
        <f>TETCO_TRANSCO!N279</f>
        <v>0.98</v>
      </c>
      <c r="S266" s="91">
        <f>TETCO_TRANSCO!O279</f>
        <v>-0.05</v>
      </c>
      <c r="T266" s="91">
        <f>IROQ!E279</f>
        <v>0</v>
      </c>
      <c r="U266" s="91">
        <f>IROQ!F279</f>
        <v>0</v>
      </c>
      <c r="V266" s="91">
        <f>IROQ!H279</f>
        <v>0</v>
      </c>
      <c r="W266" s="91">
        <f>IROQ!I279</f>
        <v>0</v>
      </c>
      <c r="X266" s="91">
        <f>IROQ!L279</f>
        <v>0</v>
      </c>
      <c r="Y266" s="91">
        <f>IROQ!M279</f>
        <v>0</v>
      </c>
      <c r="Z266" s="91">
        <f>IROQ!O279</f>
        <v>0</v>
      </c>
      <c r="AA266" s="91">
        <f>IROQ!P279</f>
        <v>0</v>
      </c>
      <c r="AB266" s="154">
        <f t="shared" si="16"/>
        <v>0.04</v>
      </c>
      <c r="AC266" s="154">
        <f t="shared" si="17"/>
        <v>0.11</v>
      </c>
      <c r="AD266" s="153">
        <f t="shared" si="18"/>
        <v>-0.05</v>
      </c>
      <c r="AE266" s="153">
        <f t="shared" si="19"/>
        <v>0.11</v>
      </c>
    </row>
    <row r="267" spans="1:31" x14ac:dyDescent="0.2">
      <c r="A267">
        <v>0.1926413748347931</v>
      </c>
      <c r="B267" t="str">
        <f t="shared" si="20"/>
        <v>1.2150.051.2150.321.2150.051.2150.320.8950.041.6-0.251.60.291.6-0.2000000000.040.29-0.20.29</v>
      </c>
      <c r="C267" s="46">
        <v>44927</v>
      </c>
      <c r="D267">
        <f>ALGO_TENN!E280</f>
        <v>1.2149999999999999</v>
      </c>
      <c r="E267" s="91">
        <f>ALGO_TENN!F280</f>
        <v>0.05</v>
      </c>
      <c r="F267" s="91">
        <f>ALGO_TENN!H280</f>
        <v>1.2149999999999999</v>
      </c>
      <c r="G267" s="91">
        <f>ALGO_TENN!I280</f>
        <v>0.32</v>
      </c>
      <c r="H267" s="91">
        <f>ALGO_TENN!K280</f>
        <v>1.2149999999999999</v>
      </c>
      <c r="I267" s="91">
        <f>ALGO_TENN!L280</f>
        <v>0.05</v>
      </c>
      <c r="J267" s="91">
        <f>ALGO_TENN!N280</f>
        <v>1.2149999999999999</v>
      </c>
      <c r="K267" s="91">
        <f>ALGO_TENN!O280</f>
        <v>0.32</v>
      </c>
      <c r="L267" s="91">
        <f>TETCO_TRANSCO!E280</f>
        <v>0.89500000000000002</v>
      </c>
      <c r="M267" s="91">
        <f>TETCO_TRANSCO!F280</f>
        <v>0.04</v>
      </c>
      <c r="N267" s="91">
        <f>TETCO_TRANSCO!H280</f>
        <v>1.6</v>
      </c>
      <c r="O267" s="91">
        <f>TETCO_TRANSCO!I280</f>
        <v>-0.25</v>
      </c>
      <c r="P267" s="91">
        <f>TETCO_TRANSCO!K280</f>
        <v>1.6</v>
      </c>
      <c r="Q267" s="91">
        <f>TETCO_TRANSCO!L280</f>
        <v>0.28999999999999998</v>
      </c>
      <c r="R267" s="91">
        <f>TETCO_TRANSCO!N280</f>
        <v>1.6</v>
      </c>
      <c r="S267" s="91">
        <f>TETCO_TRANSCO!O280</f>
        <v>-0.2</v>
      </c>
      <c r="T267" s="91">
        <f>IROQ!E280</f>
        <v>0</v>
      </c>
      <c r="U267" s="91">
        <f>IROQ!F280</f>
        <v>0</v>
      </c>
      <c r="V267" s="91">
        <f>IROQ!H280</f>
        <v>0</v>
      </c>
      <c r="W267" s="91">
        <f>IROQ!I280</f>
        <v>0</v>
      </c>
      <c r="X267" s="91">
        <f>IROQ!L280</f>
        <v>0</v>
      </c>
      <c r="Y267" s="91">
        <f>IROQ!M280</f>
        <v>0</v>
      </c>
      <c r="Z267" s="91">
        <f>IROQ!O280</f>
        <v>0</v>
      </c>
      <c r="AA267" s="91">
        <f>IROQ!P280</f>
        <v>0</v>
      </c>
      <c r="AB267" s="154">
        <f t="shared" ref="AB267:AB330" si="21">M267</f>
        <v>0.04</v>
      </c>
      <c r="AC267" s="154">
        <f t="shared" ref="AC267:AC330" si="22">Q267</f>
        <v>0.28999999999999998</v>
      </c>
      <c r="AD267" s="153">
        <f t="shared" ref="AD267:AD330" si="23">S267</f>
        <v>-0.2</v>
      </c>
      <c r="AE267" s="153">
        <f t="shared" ref="AE267:AE330" si="24">Q267</f>
        <v>0.28999999999999998</v>
      </c>
    </row>
    <row r="268" spans="1:31" x14ac:dyDescent="0.2">
      <c r="A268">
        <v>0.19144513394139778</v>
      </c>
      <c r="B268" t="str">
        <f t="shared" si="20"/>
        <v>1.2150.051.2150.321.2150.051.2150.320.8750.041.6-0.281.60.291.6-0.2000000000.040.29-0.20.29</v>
      </c>
      <c r="C268" s="46">
        <v>44958</v>
      </c>
      <c r="D268">
        <f>ALGO_TENN!E281</f>
        <v>1.2149999999999999</v>
      </c>
      <c r="E268" s="91">
        <f>ALGO_TENN!F281</f>
        <v>0.05</v>
      </c>
      <c r="F268" s="91">
        <f>ALGO_TENN!H281</f>
        <v>1.2149999999999999</v>
      </c>
      <c r="G268" s="91">
        <f>ALGO_TENN!I281</f>
        <v>0.32</v>
      </c>
      <c r="H268" s="91">
        <f>ALGO_TENN!K281</f>
        <v>1.2149999999999999</v>
      </c>
      <c r="I268" s="91">
        <f>ALGO_TENN!L281</f>
        <v>0.05</v>
      </c>
      <c r="J268" s="91">
        <f>ALGO_TENN!N281</f>
        <v>1.2149999999999999</v>
      </c>
      <c r="K268" s="91">
        <f>ALGO_TENN!O281</f>
        <v>0.32</v>
      </c>
      <c r="L268" s="91">
        <f>TETCO_TRANSCO!E281</f>
        <v>0.875</v>
      </c>
      <c r="M268" s="91">
        <f>TETCO_TRANSCO!F281</f>
        <v>0.04</v>
      </c>
      <c r="N268" s="91">
        <f>TETCO_TRANSCO!H281</f>
        <v>1.6</v>
      </c>
      <c r="O268" s="91">
        <f>TETCO_TRANSCO!I281</f>
        <v>-0.28000000000000003</v>
      </c>
      <c r="P268" s="91">
        <f>TETCO_TRANSCO!K281</f>
        <v>1.6</v>
      </c>
      <c r="Q268" s="91">
        <f>TETCO_TRANSCO!L281</f>
        <v>0.28999999999999998</v>
      </c>
      <c r="R268" s="91">
        <f>TETCO_TRANSCO!N281</f>
        <v>1.6</v>
      </c>
      <c r="S268" s="91">
        <f>TETCO_TRANSCO!O281</f>
        <v>-0.2</v>
      </c>
      <c r="T268" s="91">
        <f>IROQ!E281</f>
        <v>0</v>
      </c>
      <c r="U268" s="91">
        <f>IROQ!F281</f>
        <v>0</v>
      </c>
      <c r="V268" s="91">
        <f>IROQ!H281</f>
        <v>0</v>
      </c>
      <c r="W268" s="91">
        <f>IROQ!I281</f>
        <v>0</v>
      </c>
      <c r="X268" s="91">
        <f>IROQ!L281</f>
        <v>0</v>
      </c>
      <c r="Y268" s="91">
        <f>IROQ!M281</f>
        <v>0</v>
      </c>
      <c r="Z268" s="91">
        <f>IROQ!O281</f>
        <v>0</v>
      </c>
      <c r="AA268" s="91">
        <f>IROQ!P281</f>
        <v>0</v>
      </c>
      <c r="AB268" s="154">
        <f t="shared" si="21"/>
        <v>0.04</v>
      </c>
      <c r="AC268" s="154">
        <f t="shared" si="22"/>
        <v>0.28999999999999998</v>
      </c>
      <c r="AD268" s="153">
        <f t="shared" si="23"/>
        <v>-0.2</v>
      </c>
      <c r="AE268" s="153">
        <f t="shared" si="24"/>
        <v>0.28999999999999998</v>
      </c>
    </row>
    <row r="269" spans="1:31" x14ac:dyDescent="0.2">
      <c r="A269">
        <v>0.19037099643666083</v>
      </c>
      <c r="B269" t="str">
        <f t="shared" si="20"/>
        <v>0.6550.050.6550.150.6550.050.6550.150.410.040.46-0.170.460.0750.46-0.05000000000.040.075-0.050.075</v>
      </c>
      <c r="C269" s="46">
        <v>44986</v>
      </c>
      <c r="D269">
        <f>ALGO_TENN!E282</f>
        <v>0.65500000000000003</v>
      </c>
      <c r="E269" s="91">
        <f>ALGO_TENN!F282</f>
        <v>0.05</v>
      </c>
      <c r="F269" s="91">
        <f>ALGO_TENN!H282</f>
        <v>0.65500000000000003</v>
      </c>
      <c r="G269" s="91">
        <f>ALGO_TENN!I282</f>
        <v>0.15000000000000002</v>
      </c>
      <c r="H269" s="91">
        <f>ALGO_TENN!K282</f>
        <v>0.65500000000000003</v>
      </c>
      <c r="I269" s="91">
        <f>ALGO_TENN!L282</f>
        <v>0.05</v>
      </c>
      <c r="J269" s="91">
        <f>ALGO_TENN!N282</f>
        <v>0.65500000000000003</v>
      </c>
      <c r="K269" s="91">
        <f>ALGO_TENN!O282</f>
        <v>0.15000000000000002</v>
      </c>
      <c r="L269" s="91">
        <f>TETCO_TRANSCO!E282</f>
        <v>0.41000000000000003</v>
      </c>
      <c r="M269" s="91">
        <f>TETCO_TRANSCO!F282</f>
        <v>0.04</v>
      </c>
      <c r="N269" s="91">
        <f>TETCO_TRANSCO!H282</f>
        <v>0.45999999999999996</v>
      </c>
      <c r="O269" s="91">
        <f>TETCO_TRANSCO!I282</f>
        <v>-0.16999999999999998</v>
      </c>
      <c r="P269" s="91">
        <f>TETCO_TRANSCO!K282</f>
        <v>0.45999999999999996</v>
      </c>
      <c r="Q269" s="91">
        <f>TETCO_TRANSCO!L282</f>
        <v>7.4999999999999997E-2</v>
      </c>
      <c r="R269" s="91">
        <f>TETCO_TRANSCO!N282</f>
        <v>0.45999999999999996</v>
      </c>
      <c r="S269" s="91">
        <f>TETCO_TRANSCO!O282</f>
        <v>-0.05</v>
      </c>
      <c r="T269" s="91">
        <f>IROQ!E282</f>
        <v>0</v>
      </c>
      <c r="U269" s="91">
        <f>IROQ!F282</f>
        <v>0</v>
      </c>
      <c r="V269" s="91">
        <f>IROQ!H282</f>
        <v>0</v>
      </c>
      <c r="W269" s="91">
        <f>IROQ!I282</f>
        <v>0</v>
      </c>
      <c r="X269" s="91">
        <f>IROQ!L282</f>
        <v>0</v>
      </c>
      <c r="Y269" s="91">
        <f>IROQ!M282</f>
        <v>0</v>
      </c>
      <c r="Z269" s="91">
        <f>IROQ!O282</f>
        <v>0</v>
      </c>
      <c r="AA269" s="91">
        <f>IROQ!P282</f>
        <v>0</v>
      </c>
      <c r="AB269" s="154">
        <f t="shared" si="21"/>
        <v>0.04</v>
      </c>
      <c r="AC269" s="154">
        <f t="shared" si="22"/>
        <v>7.4999999999999997E-2</v>
      </c>
      <c r="AD269" s="153">
        <f t="shared" si="23"/>
        <v>-0.05</v>
      </c>
      <c r="AE269" s="153">
        <f t="shared" si="24"/>
        <v>7.4999999999999997E-2</v>
      </c>
    </row>
    <row r="270" spans="1:31" x14ac:dyDescent="0.2">
      <c r="A270">
        <v>0.18918874846223885</v>
      </c>
      <c r="B270" t="str">
        <f t="shared" si="20"/>
        <v>0.4350.020.4350.050.4350.020.4350.050.30750.00250.305-0.0850.3050.0250.305-0.045000000000.00250.025-0.0450.025</v>
      </c>
      <c r="C270" s="46">
        <v>45017</v>
      </c>
      <c r="D270">
        <f>ALGO_TENN!E283</f>
        <v>0.435</v>
      </c>
      <c r="E270" s="91">
        <f>ALGO_TENN!F283</f>
        <v>0.02</v>
      </c>
      <c r="F270" s="91">
        <f>ALGO_TENN!H283</f>
        <v>0.435</v>
      </c>
      <c r="G270" s="91">
        <f>ALGO_TENN!I283</f>
        <v>0.05</v>
      </c>
      <c r="H270" s="91">
        <f>ALGO_TENN!K283</f>
        <v>0.435</v>
      </c>
      <c r="I270" s="91">
        <f>ALGO_TENN!L283</f>
        <v>0.02</v>
      </c>
      <c r="J270" s="91">
        <f>ALGO_TENN!N283</f>
        <v>0.435</v>
      </c>
      <c r="K270" s="91">
        <f>ALGO_TENN!O283</f>
        <v>0.05</v>
      </c>
      <c r="L270" s="91">
        <f>TETCO_TRANSCO!E283</f>
        <v>0.3075</v>
      </c>
      <c r="M270" s="91">
        <f>TETCO_TRANSCO!F283</f>
        <v>2.5000000000000001E-3</v>
      </c>
      <c r="N270" s="91">
        <f>TETCO_TRANSCO!H283</f>
        <v>0.30500000000000005</v>
      </c>
      <c r="O270" s="91">
        <f>TETCO_TRANSCO!I283</f>
        <v>-8.4999999999999992E-2</v>
      </c>
      <c r="P270" s="91">
        <f>TETCO_TRANSCO!K283</f>
        <v>0.30500000000000005</v>
      </c>
      <c r="Q270" s="91">
        <f>TETCO_TRANSCO!L283</f>
        <v>2.5000000000000001E-2</v>
      </c>
      <c r="R270" s="91">
        <f>TETCO_TRANSCO!N283</f>
        <v>0.30500000000000005</v>
      </c>
      <c r="S270" s="91">
        <f>TETCO_TRANSCO!O283</f>
        <v>-4.4999999999999998E-2</v>
      </c>
      <c r="T270" s="91">
        <f>IROQ!E283</f>
        <v>0</v>
      </c>
      <c r="U270" s="91">
        <f>IROQ!F283</f>
        <v>0</v>
      </c>
      <c r="V270" s="91">
        <f>IROQ!H283</f>
        <v>0</v>
      </c>
      <c r="W270" s="91">
        <f>IROQ!I283</f>
        <v>0</v>
      </c>
      <c r="X270" s="91">
        <f>IROQ!L283</f>
        <v>0</v>
      </c>
      <c r="Y270" s="91">
        <f>IROQ!M283</f>
        <v>0</v>
      </c>
      <c r="Z270" s="91">
        <f>IROQ!O283</f>
        <v>0</v>
      </c>
      <c r="AA270" s="91">
        <f>IROQ!P283</f>
        <v>0</v>
      </c>
      <c r="AB270" s="154">
        <f t="shared" si="21"/>
        <v>2.5000000000000001E-3</v>
      </c>
      <c r="AC270" s="154">
        <f t="shared" si="22"/>
        <v>2.5000000000000001E-2</v>
      </c>
      <c r="AD270" s="153">
        <f t="shared" si="23"/>
        <v>-4.4999999999999998E-2</v>
      </c>
      <c r="AE270" s="153">
        <f t="shared" si="24"/>
        <v>2.5000000000000001E-2</v>
      </c>
    </row>
    <row r="271" spans="1:31" x14ac:dyDescent="0.2">
      <c r="A271">
        <v>0.18805157616922843</v>
      </c>
      <c r="B271" t="str">
        <f t="shared" si="20"/>
        <v>0.3850.020.3850.050.3850.020.3850.050.28750.00250.28-0.0650.280.0250.28-0.035000000000.00250.025-0.0350.025</v>
      </c>
      <c r="C271" s="46">
        <v>45047</v>
      </c>
      <c r="D271">
        <f>ALGO_TENN!E284</f>
        <v>0.38500000000000001</v>
      </c>
      <c r="E271" s="91">
        <f>ALGO_TENN!F284</f>
        <v>0.02</v>
      </c>
      <c r="F271" s="91">
        <f>ALGO_TENN!H284</f>
        <v>0.38500000000000001</v>
      </c>
      <c r="G271" s="91">
        <f>ALGO_TENN!I284</f>
        <v>0.05</v>
      </c>
      <c r="H271" s="91">
        <f>ALGO_TENN!K284</f>
        <v>0.38500000000000001</v>
      </c>
      <c r="I271" s="91">
        <f>ALGO_TENN!L284</f>
        <v>0.02</v>
      </c>
      <c r="J271" s="91">
        <f>ALGO_TENN!N284</f>
        <v>0.38500000000000001</v>
      </c>
      <c r="K271" s="91">
        <f>ALGO_TENN!O284</f>
        <v>0.05</v>
      </c>
      <c r="L271" s="91">
        <f>TETCO_TRANSCO!E284</f>
        <v>0.28749999999999998</v>
      </c>
      <c r="M271" s="91">
        <f>TETCO_TRANSCO!F284</f>
        <v>2.5000000000000001E-3</v>
      </c>
      <c r="N271" s="91">
        <f>TETCO_TRANSCO!H284</f>
        <v>0.28000000000000003</v>
      </c>
      <c r="O271" s="91">
        <f>TETCO_TRANSCO!I284</f>
        <v>-6.5000000000000002E-2</v>
      </c>
      <c r="P271" s="91">
        <f>TETCO_TRANSCO!K284</f>
        <v>0.28000000000000003</v>
      </c>
      <c r="Q271" s="91">
        <f>TETCO_TRANSCO!L284</f>
        <v>2.5000000000000001E-2</v>
      </c>
      <c r="R271" s="91">
        <f>TETCO_TRANSCO!N284</f>
        <v>0.28000000000000003</v>
      </c>
      <c r="S271" s="91">
        <f>TETCO_TRANSCO!O284</f>
        <v>-3.5000000000000003E-2</v>
      </c>
      <c r="T271" s="91">
        <f>IROQ!E284</f>
        <v>0</v>
      </c>
      <c r="U271" s="91">
        <f>IROQ!F284</f>
        <v>0</v>
      </c>
      <c r="V271" s="91">
        <f>IROQ!H284</f>
        <v>0</v>
      </c>
      <c r="W271" s="91">
        <f>IROQ!I284</f>
        <v>0</v>
      </c>
      <c r="X271" s="91">
        <f>IROQ!L284</f>
        <v>0</v>
      </c>
      <c r="Y271" s="91">
        <f>IROQ!M284</f>
        <v>0</v>
      </c>
      <c r="Z271" s="91">
        <f>IROQ!O284</f>
        <v>0</v>
      </c>
      <c r="AA271" s="91">
        <f>IROQ!P284</f>
        <v>0</v>
      </c>
      <c r="AB271" s="154">
        <f t="shared" si="21"/>
        <v>2.5000000000000001E-3</v>
      </c>
      <c r="AC271" s="154">
        <f t="shared" si="22"/>
        <v>2.5000000000000001E-2</v>
      </c>
      <c r="AD271" s="153">
        <f t="shared" si="23"/>
        <v>-3.5000000000000003E-2</v>
      </c>
      <c r="AE271" s="153">
        <f t="shared" si="24"/>
        <v>2.5000000000000001E-2</v>
      </c>
    </row>
    <row r="272" spans="1:31" x14ac:dyDescent="0.2">
      <c r="A272">
        <v>0.18688362468729744</v>
      </c>
      <c r="B272" t="str">
        <f t="shared" si="20"/>
        <v>0.3850.020.3850.060.3850.020.3850.060.2975-0.00250.265-0.0550.2650.0250.265-0.03500000000-0.00250.025-0.0350.025</v>
      </c>
      <c r="C272" s="46">
        <v>45078</v>
      </c>
      <c r="D272">
        <f>ALGO_TENN!E285</f>
        <v>0.38500000000000001</v>
      </c>
      <c r="E272" s="91">
        <f>ALGO_TENN!F285</f>
        <v>0.02</v>
      </c>
      <c r="F272" s="91">
        <f>ALGO_TENN!H285</f>
        <v>0.38500000000000001</v>
      </c>
      <c r="G272" s="91">
        <f>ALGO_TENN!I285</f>
        <v>0.06</v>
      </c>
      <c r="H272" s="91">
        <f>ALGO_TENN!K285</f>
        <v>0.38500000000000001</v>
      </c>
      <c r="I272" s="91">
        <f>ALGO_TENN!L285</f>
        <v>0.02</v>
      </c>
      <c r="J272" s="91">
        <f>ALGO_TENN!N285</f>
        <v>0.38500000000000001</v>
      </c>
      <c r="K272" s="91">
        <f>ALGO_TENN!O285</f>
        <v>0.06</v>
      </c>
      <c r="L272" s="91">
        <f>TETCO_TRANSCO!E285</f>
        <v>0.29749999999999999</v>
      </c>
      <c r="M272" s="91">
        <f>TETCO_TRANSCO!F285</f>
        <v>-2.5000000000000001E-3</v>
      </c>
      <c r="N272" s="91">
        <f>TETCO_TRANSCO!H285</f>
        <v>0.26500000000000001</v>
      </c>
      <c r="O272" s="91">
        <f>TETCO_TRANSCO!I285</f>
        <v>-5.5000000000000007E-2</v>
      </c>
      <c r="P272" s="91">
        <f>TETCO_TRANSCO!K285</f>
        <v>0.26500000000000001</v>
      </c>
      <c r="Q272" s="91">
        <f>TETCO_TRANSCO!L285</f>
        <v>2.5000000000000001E-2</v>
      </c>
      <c r="R272" s="91">
        <f>TETCO_TRANSCO!N285</f>
        <v>0.26500000000000001</v>
      </c>
      <c r="S272" s="91">
        <f>TETCO_TRANSCO!O285</f>
        <v>-3.5000000000000003E-2</v>
      </c>
      <c r="T272" s="91">
        <f>IROQ!E285</f>
        <v>0</v>
      </c>
      <c r="U272" s="91">
        <f>IROQ!F285</f>
        <v>0</v>
      </c>
      <c r="V272" s="91">
        <f>IROQ!H285</f>
        <v>0</v>
      </c>
      <c r="W272" s="91">
        <f>IROQ!I285</f>
        <v>0</v>
      </c>
      <c r="X272" s="91">
        <f>IROQ!L285</f>
        <v>0</v>
      </c>
      <c r="Y272" s="91">
        <f>IROQ!M285</f>
        <v>0</v>
      </c>
      <c r="Z272" s="91">
        <f>IROQ!O285</f>
        <v>0</v>
      </c>
      <c r="AA272" s="91">
        <f>IROQ!P285</f>
        <v>0</v>
      </c>
      <c r="AB272" s="154">
        <f t="shared" si="21"/>
        <v>-2.5000000000000001E-3</v>
      </c>
      <c r="AC272" s="154">
        <f t="shared" si="22"/>
        <v>2.5000000000000001E-2</v>
      </c>
      <c r="AD272" s="153">
        <f t="shared" si="23"/>
        <v>-3.5000000000000003E-2</v>
      </c>
      <c r="AE272" s="153">
        <f t="shared" si="24"/>
        <v>2.5000000000000001E-2</v>
      </c>
    </row>
    <row r="273" spans="1:31" x14ac:dyDescent="0.2">
      <c r="A273">
        <v>0.18576020444464447</v>
      </c>
      <c r="B273" t="str">
        <f t="shared" si="20"/>
        <v>0.39750.020.39750.070.39750.020.39750.070.3125-0.00250.335-0.020.3350.0250.335-0.0200000000-0.00250.025-0.020.025</v>
      </c>
      <c r="C273" s="46">
        <v>45108</v>
      </c>
      <c r="D273">
        <f>ALGO_TENN!E286</f>
        <v>0.39750000000000002</v>
      </c>
      <c r="E273" s="91">
        <f>ALGO_TENN!F286</f>
        <v>0.02</v>
      </c>
      <c r="F273" s="91">
        <f>ALGO_TENN!H286</f>
        <v>0.39750000000000002</v>
      </c>
      <c r="G273" s="91">
        <f>ALGO_TENN!I286</f>
        <v>7.0000000000000007E-2</v>
      </c>
      <c r="H273" s="91">
        <f>ALGO_TENN!K286</f>
        <v>0.39750000000000002</v>
      </c>
      <c r="I273" s="91">
        <f>ALGO_TENN!L286</f>
        <v>0.02</v>
      </c>
      <c r="J273" s="91">
        <f>ALGO_TENN!N286</f>
        <v>0.39750000000000002</v>
      </c>
      <c r="K273" s="91">
        <f>ALGO_TENN!O286</f>
        <v>7.0000000000000007E-2</v>
      </c>
      <c r="L273" s="91">
        <f>TETCO_TRANSCO!E286</f>
        <v>0.3125</v>
      </c>
      <c r="M273" s="91">
        <f>TETCO_TRANSCO!F286</f>
        <v>-2.5000000000000001E-3</v>
      </c>
      <c r="N273" s="91">
        <f>TETCO_TRANSCO!H286</f>
        <v>0.33500000000000002</v>
      </c>
      <c r="O273" s="91">
        <f>TETCO_TRANSCO!I286</f>
        <v>-0.02</v>
      </c>
      <c r="P273" s="91">
        <f>TETCO_TRANSCO!K286</f>
        <v>0.33500000000000002</v>
      </c>
      <c r="Q273" s="91">
        <f>TETCO_TRANSCO!L286</f>
        <v>2.5000000000000001E-2</v>
      </c>
      <c r="R273" s="91">
        <f>TETCO_TRANSCO!N286</f>
        <v>0.33500000000000002</v>
      </c>
      <c r="S273" s="91">
        <f>TETCO_TRANSCO!O286</f>
        <v>-0.02</v>
      </c>
      <c r="T273" s="91">
        <f>IROQ!E286</f>
        <v>0</v>
      </c>
      <c r="U273" s="91">
        <f>IROQ!F286</f>
        <v>0</v>
      </c>
      <c r="V273" s="91">
        <f>IROQ!H286</f>
        <v>0</v>
      </c>
      <c r="W273" s="91">
        <f>IROQ!I286</f>
        <v>0</v>
      </c>
      <c r="X273" s="91">
        <f>IROQ!L286</f>
        <v>0</v>
      </c>
      <c r="Y273" s="91">
        <f>IROQ!M286</f>
        <v>0</v>
      </c>
      <c r="Z273" s="91">
        <f>IROQ!O286</f>
        <v>0</v>
      </c>
      <c r="AA273" s="91">
        <f>IROQ!P286</f>
        <v>0</v>
      </c>
      <c r="AB273" s="154">
        <f t="shared" si="21"/>
        <v>-2.5000000000000001E-3</v>
      </c>
      <c r="AC273" s="154">
        <f t="shared" si="22"/>
        <v>2.5000000000000001E-2</v>
      </c>
      <c r="AD273" s="153">
        <f t="shared" si="23"/>
        <v>-0.02</v>
      </c>
      <c r="AE273" s="153">
        <f t="shared" si="24"/>
        <v>2.5000000000000001E-2</v>
      </c>
    </row>
    <row r="274" spans="1:31" x14ac:dyDescent="0.2">
      <c r="A274">
        <v>0.18460637789085119</v>
      </c>
      <c r="B274" t="str">
        <f t="shared" si="20"/>
        <v>0.40.020.40.070.40.020.40.070.3125-0.00250.335-0.020.3350.0150.335-0.0200000000-0.00250.015-0.020.015</v>
      </c>
      <c r="C274" s="46">
        <v>45139</v>
      </c>
      <c r="D274">
        <f>ALGO_TENN!E287</f>
        <v>0.4</v>
      </c>
      <c r="E274" s="91">
        <f>ALGO_TENN!F287</f>
        <v>0.02</v>
      </c>
      <c r="F274" s="91">
        <f>ALGO_TENN!H287</f>
        <v>0.4</v>
      </c>
      <c r="G274" s="91">
        <f>ALGO_TENN!I287</f>
        <v>7.0000000000000007E-2</v>
      </c>
      <c r="H274" s="91">
        <f>ALGO_TENN!K287</f>
        <v>0.4</v>
      </c>
      <c r="I274" s="91">
        <f>ALGO_TENN!L287</f>
        <v>0.02</v>
      </c>
      <c r="J274" s="91">
        <f>ALGO_TENN!N287</f>
        <v>0.4</v>
      </c>
      <c r="K274" s="91">
        <f>ALGO_TENN!O287</f>
        <v>7.0000000000000007E-2</v>
      </c>
      <c r="L274" s="91">
        <f>TETCO_TRANSCO!E287</f>
        <v>0.3125</v>
      </c>
      <c r="M274" s="91">
        <f>TETCO_TRANSCO!F287</f>
        <v>-2.5000000000000001E-3</v>
      </c>
      <c r="N274" s="91">
        <f>TETCO_TRANSCO!H287</f>
        <v>0.33500000000000002</v>
      </c>
      <c r="O274" s="91">
        <f>TETCO_TRANSCO!I287</f>
        <v>-0.02</v>
      </c>
      <c r="P274" s="91">
        <f>TETCO_TRANSCO!K287</f>
        <v>0.33500000000000002</v>
      </c>
      <c r="Q274" s="91">
        <f>TETCO_TRANSCO!L287</f>
        <v>1.4999999999999999E-2</v>
      </c>
      <c r="R274" s="91">
        <f>TETCO_TRANSCO!N287</f>
        <v>0.33500000000000002</v>
      </c>
      <c r="S274" s="91">
        <f>TETCO_TRANSCO!O287</f>
        <v>-0.02</v>
      </c>
      <c r="T274" s="91">
        <f>IROQ!E287</f>
        <v>0</v>
      </c>
      <c r="U274" s="91">
        <f>IROQ!F287</f>
        <v>0</v>
      </c>
      <c r="V274" s="91">
        <f>IROQ!H287</f>
        <v>0</v>
      </c>
      <c r="W274" s="91">
        <f>IROQ!I287</f>
        <v>0</v>
      </c>
      <c r="X274" s="91">
        <f>IROQ!L287</f>
        <v>0</v>
      </c>
      <c r="Y274" s="91">
        <f>IROQ!M287</f>
        <v>0</v>
      </c>
      <c r="Z274" s="91">
        <f>IROQ!O287</f>
        <v>0</v>
      </c>
      <c r="AA274" s="91">
        <f>IROQ!P287</f>
        <v>0</v>
      </c>
      <c r="AB274" s="154">
        <f t="shared" si="21"/>
        <v>-2.5000000000000001E-3</v>
      </c>
      <c r="AC274" s="154">
        <f t="shared" si="22"/>
        <v>1.4999999999999999E-2</v>
      </c>
      <c r="AD274" s="153">
        <f t="shared" si="23"/>
        <v>-0.02</v>
      </c>
      <c r="AE274" s="153">
        <f t="shared" si="24"/>
        <v>1.4999999999999999E-2</v>
      </c>
    </row>
    <row r="275" spans="1:31" x14ac:dyDescent="0.2">
      <c r="A275">
        <v>0.18345966448602524</v>
      </c>
      <c r="B275" t="str">
        <f t="shared" si="20"/>
        <v>0.39750.020.39750.050.39750.020.39750.050.2875-0.00250.245-0.040.2450.0150.245-0.0200000000-0.00250.015-0.020.015</v>
      </c>
      <c r="C275" s="46">
        <v>45170</v>
      </c>
      <c r="D275">
        <f>ALGO_TENN!E288</f>
        <v>0.39750000000000002</v>
      </c>
      <c r="E275" s="91">
        <f>ALGO_TENN!F288</f>
        <v>0.02</v>
      </c>
      <c r="F275" s="91">
        <f>ALGO_TENN!H288</f>
        <v>0.39750000000000002</v>
      </c>
      <c r="G275" s="91">
        <f>ALGO_TENN!I288</f>
        <v>0.05</v>
      </c>
      <c r="H275" s="91">
        <f>ALGO_TENN!K288</f>
        <v>0.39750000000000002</v>
      </c>
      <c r="I275" s="91">
        <f>ALGO_TENN!L288</f>
        <v>0.02</v>
      </c>
      <c r="J275" s="91">
        <f>ALGO_TENN!N288</f>
        <v>0.39750000000000002</v>
      </c>
      <c r="K275" s="91">
        <f>ALGO_TENN!O288</f>
        <v>0.05</v>
      </c>
      <c r="L275" s="91">
        <f>TETCO_TRANSCO!E288</f>
        <v>0.28749999999999998</v>
      </c>
      <c r="M275" s="91">
        <f>TETCO_TRANSCO!F288</f>
        <v>-2.5000000000000001E-3</v>
      </c>
      <c r="N275" s="91">
        <f>TETCO_TRANSCO!H288</f>
        <v>0.245</v>
      </c>
      <c r="O275" s="91">
        <f>TETCO_TRANSCO!I288</f>
        <v>-0.04</v>
      </c>
      <c r="P275" s="91">
        <f>TETCO_TRANSCO!K288</f>
        <v>0.245</v>
      </c>
      <c r="Q275" s="91">
        <f>TETCO_TRANSCO!L288</f>
        <v>1.4999999999999999E-2</v>
      </c>
      <c r="R275" s="91">
        <f>TETCO_TRANSCO!N288</f>
        <v>0.245</v>
      </c>
      <c r="S275" s="91">
        <f>TETCO_TRANSCO!O288</f>
        <v>-0.02</v>
      </c>
      <c r="T275" s="91">
        <f>IROQ!E288</f>
        <v>0</v>
      </c>
      <c r="U275" s="91">
        <f>IROQ!F288</f>
        <v>0</v>
      </c>
      <c r="V275" s="91">
        <f>IROQ!H288</f>
        <v>0</v>
      </c>
      <c r="W275" s="91">
        <f>IROQ!I288</f>
        <v>0</v>
      </c>
      <c r="X275" s="91">
        <f>IROQ!L288</f>
        <v>0</v>
      </c>
      <c r="Y275" s="91">
        <f>IROQ!M288</f>
        <v>0</v>
      </c>
      <c r="Z275" s="91">
        <f>IROQ!O288</f>
        <v>0</v>
      </c>
      <c r="AA275" s="91">
        <f>IROQ!P288</f>
        <v>0</v>
      </c>
      <c r="AB275" s="154">
        <f t="shared" si="21"/>
        <v>-2.5000000000000001E-3</v>
      </c>
      <c r="AC275" s="154">
        <f t="shared" si="22"/>
        <v>1.4999999999999999E-2</v>
      </c>
      <c r="AD275" s="153">
        <f t="shared" si="23"/>
        <v>-0.02</v>
      </c>
      <c r="AE275" s="153">
        <f t="shared" si="24"/>
        <v>1.4999999999999999E-2</v>
      </c>
    </row>
    <row r="276" spans="1:31" x14ac:dyDescent="0.2">
      <c r="A276">
        <v>0.18235667351268103</v>
      </c>
      <c r="B276" t="str">
        <f t="shared" si="20"/>
        <v>0.40.020.40.050.40.020.40.050.3475-0.0050.265-0.0850.2650.010.265-0.05500000000-0.0050.01-0.0550.01</v>
      </c>
      <c r="C276" s="46">
        <v>45200</v>
      </c>
      <c r="D276">
        <f>ALGO_TENN!E289</f>
        <v>0.4</v>
      </c>
      <c r="E276" s="91">
        <f>ALGO_TENN!F289</f>
        <v>0.02</v>
      </c>
      <c r="F276" s="91">
        <f>ALGO_TENN!H289</f>
        <v>0.4</v>
      </c>
      <c r="G276" s="91">
        <f>ALGO_TENN!I289</f>
        <v>0.05</v>
      </c>
      <c r="H276" s="91">
        <f>ALGO_TENN!K289</f>
        <v>0.4</v>
      </c>
      <c r="I276" s="91">
        <f>ALGO_TENN!L289</f>
        <v>0.02</v>
      </c>
      <c r="J276" s="91">
        <f>ALGO_TENN!N289</f>
        <v>0.4</v>
      </c>
      <c r="K276" s="91">
        <f>ALGO_TENN!O289</f>
        <v>0.05</v>
      </c>
      <c r="L276" s="91">
        <f>TETCO_TRANSCO!E289</f>
        <v>0.34750000000000003</v>
      </c>
      <c r="M276" s="91">
        <f>TETCO_TRANSCO!F289</f>
        <v>-5.0000000000000001E-3</v>
      </c>
      <c r="N276" s="91">
        <f>TETCO_TRANSCO!H289</f>
        <v>0.26500000000000001</v>
      </c>
      <c r="O276" s="91">
        <f>TETCO_TRANSCO!I289</f>
        <v>-8.4999999999999992E-2</v>
      </c>
      <c r="P276" s="91">
        <f>TETCO_TRANSCO!K289</f>
        <v>0.26500000000000001</v>
      </c>
      <c r="Q276" s="91">
        <f>TETCO_TRANSCO!L289</f>
        <v>9.9999999999999985E-3</v>
      </c>
      <c r="R276" s="91">
        <f>TETCO_TRANSCO!N289</f>
        <v>0.26500000000000001</v>
      </c>
      <c r="S276" s="91">
        <f>TETCO_TRANSCO!O289</f>
        <v>-5.5E-2</v>
      </c>
      <c r="T276" s="91">
        <f>IROQ!E289</f>
        <v>0</v>
      </c>
      <c r="U276" s="91">
        <f>IROQ!F289</f>
        <v>0</v>
      </c>
      <c r="V276" s="91">
        <f>IROQ!H289</f>
        <v>0</v>
      </c>
      <c r="W276" s="91">
        <f>IROQ!I289</f>
        <v>0</v>
      </c>
      <c r="X276" s="91">
        <f>IROQ!L289</f>
        <v>0</v>
      </c>
      <c r="Y276" s="91">
        <f>IROQ!M289</f>
        <v>0</v>
      </c>
      <c r="Z276" s="91">
        <f>IROQ!O289</f>
        <v>0</v>
      </c>
      <c r="AA276" s="91">
        <f>IROQ!P289</f>
        <v>0</v>
      </c>
      <c r="AB276" s="154">
        <f t="shared" si="21"/>
        <v>-5.0000000000000001E-3</v>
      </c>
      <c r="AC276" s="154">
        <f t="shared" si="22"/>
        <v>9.9999999999999985E-3</v>
      </c>
      <c r="AD276" s="153">
        <f t="shared" si="23"/>
        <v>-5.5E-2</v>
      </c>
      <c r="AE276" s="153">
        <f t="shared" si="24"/>
        <v>9.9999999999999985E-3</v>
      </c>
    </row>
    <row r="277" spans="1:31" x14ac:dyDescent="0.2">
      <c r="A277">
        <v>0.18122383013921387</v>
      </c>
      <c r="B277" t="str">
        <f t="shared" si="20"/>
        <v>0.5550.050.5550.140.5550.050.5550.140.340.040.44-0.170.440.060.44-0.05000000000.040.06-0.050.06</v>
      </c>
      <c r="C277" s="46">
        <v>45231</v>
      </c>
      <c r="D277">
        <f>ALGO_TENN!E290</f>
        <v>0.55500000000000005</v>
      </c>
      <c r="E277" s="91">
        <f>ALGO_TENN!F290</f>
        <v>0.05</v>
      </c>
      <c r="F277" s="91">
        <f>ALGO_TENN!H290</f>
        <v>0.55500000000000005</v>
      </c>
      <c r="G277" s="91">
        <f>ALGO_TENN!I290</f>
        <v>0.14000000000000001</v>
      </c>
      <c r="H277" s="91">
        <f>ALGO_TENN!K290</f>
        <v>0.55500000000000005</v>
      </c>
      <c r="I277" s="91">
        <f>ALGO_TENN!L290</f>
        <v>0.05</v>
      </c>
      <c r="J277" s="91">
        <f>ALGO_TENN!N290</f>
        <v>0.55500000000000005</v>
      </c>
      <c r="K277" s="91">
        <f>ALGO_TENN!O290</f>
        <v>0.14000000000000001</v>
      </c>
      <c r="L277" s="91">
        <f>TETCO_TRANSCO!E290</f>
        <v>0.34</v>
      </c>
      <c r="M277" s="91">
        <f>TETCO_TRANSCO!F290</f>
        <v>0.04</v>
      </c>
      <c r="N277" s="91">
        <f>TETCO_TRANSCO!H290</f>
        <v>0.44000000000000006</v>
      </c>
      <c r="O277" s="91">
        <f>TETCO_TRANSCO!I290</f>
        <v>-0.16999999999999998</v>
      </c>
      <c r="P277" s="91">
        <f>TETCO_TRANSCO!K290</f>
        <v>0.44000000000000006</v>
      </c>
      <c r="Q277" s="91">
        <f>TETCO_TRANSCO!L290</f>
        <v>0.06</v>
      </c>
      <c r="R277" s="91">
        <f>TETCO_TRANSCO!N290</f>
        <v>0.44000000000000006</v>
      </c>
      <c r="S277" s="91">
        <f>TETCO_TRANSCO!O290</f>
        <v>-0.05</v>
      </c>
      <c r="T277" s="91">
        <f>IROQ!E290</f>
        <v>0</v>
      </c>
      <c r="U277" s="91">
        <f>IROQ!F290</f>
        <v>0</v>
      </c>
      <c r="V277" s="91">
        <f>IROQ!H290</f>
        <v>0</v>
      </c>
      <c r="W277" s="91">
        <f>IROQ!I290</f>
        <v>0</v>
      </c>
      <c r="X277" s="91">
        <f>IROQ!L290</f>
        <v>0</v>
      </c>
      <c r="Y277" s="91">
        <f>IROQ!M290</f>
        <v>0</v>
      </c>
      <c r="Z277" s="91">
        <f>IROQ!O290</f>
        <v>0</v>
      </c>
      <c r="AA277" s="91">
        <f>IROQ!P290</f>
        <v>0</v>
      </c>
      <c r="AB277" s="154">
        <f t="shared" si="21"/>
        <v>0.04</v>
      </c>
      <c r="AC277" s="154">
        <f t="shared" si="22"/>
        <v>0.06</v>
      </c>
      <c r="AD277" s="153">
        <f t="shared" si="23"/>
        <v>-0.05</v>
      </c>
      <c r="AE277" s="153">
        <f t="shared" si="24"/>
        <v>0.06</v>
      </c>
    </row>
    <row r="278" spans="1:31" x14ac:dyDescent="0.2">
      <c r="A278">
        <v>0.18013418097641526</v>
      </c>
      <c r="B278" t="str">
        <f t="shared" si="20"/>
        <v>0.910.050.910.290.910.050.910.290.6550.040.98-0.130.980.110.98-0.05000000000.040.11-0.050.11</v>
      </c>
      <c r="C278" s="46">
        <v>45261</v>
      </c>
      <c r="D278">
        <f>ALGO_TENN!E291</f>
        <v>0.91</v>
      </c>
      <c r="E278" s="91">
        <f>ALGO_TENN!F291</f>
        <v>0.05</v>
      </c>
      <c r="F278" s="91">
        <f>ALGO_TENN!H291</f>
        <v>0.91</v>
      </c>
      <c r="G278" s="91">
        <f>ALGO_TENN!I291</f>
        <v>0.28999999999999998</v>
      </c>
      <c r="H278" s="91">
        <f>ALGO_TENN!K291</f>
        <v>0.91</v>
      </c>
      <c r="I278" s="91">
        <f>ALGO_TENN!L291</f>
        <v>0.05</v>
      </c>
      <c r="J278" s="91">
        <f>ALGO_TENN!N291</f>
        <v>0.91</v>
      </c>
      <c r="K278" s="91">
        <f>ALGO_TENN!O291</f>
        <v>0.28999999999999998</v>
      </c>
      <c r="L278" s="91">
        <f>TETCO_TRANSCO!E291</f>
        <v>0.65500000000000003</v>
      </c>
      <c r="M278" s="91">
        <f>TETCO_TRANSCO!F291</f>
        <v>0.04</v>
      </c>
      <c r="N278" s="91">
        <f>TETCO_TRANSCO!H291</f>
        <v>0.98</v>
      </c>
      <c r="O278" s="91">
        <f>TETCO_TRANSCO!I291</f>
        <v>-0.13</v>
      </c>
      <c r="P278" s="91">
        <f>TETCO_TRANSCO!K291</f>
        <v>0.98</v>
      </c>
      <c r="Q278" s="91">
        <f>TETCO_TRANSCO!L291</f>
        <v>0.11</v>
      </c>
      <c r="R278" s="91">
        <f>TETCO_TRANSCO!N291</f>
        <v>0.98</v>
      </c>
      <c r="S278" s="91">
        <f>TETCO_TRANSCO!O291</f>
        <v>-0.05</v>
      </c>
      <c r="T278" s="91">
        <f>IROQ!E291</f>
        <v>0</v>
      </c>
      <c r="U278" s="91">
        <f>IROQ!F291</f>
        <v>0</v>
      </c>
      <c r="V278" s="91">
        <f>IROQ!H291</f>
        <v>0</v>
      </c>
      <c r="W278" s="91">
        <f>IROQ!I291</f>
        <v>0</v>
      </c>
      <c r="X278" s="91">
        <f>IROQ!L291</f>
        <v>0</v>
      </c>
      <c r="Y278" s="91">
        <f>IROQ!M291</f>
        <v>0</v>
      </c>
      <c r="Z278" s="91">
        <f>IROQ!O291</f>
        <v>0</v>
      </c>
      <c r="AA278" s="91">
        <f>IROQ!P291</f>
        <v>0</v>
      </c>
      <c r="AB278" s="154">
        <f t="shared" si="21"/>
        <v>0.04</v>
      </c>
      <c r="AC278" s="154">
        <f t="shared" si="22"/>
        <v>0.11</v>
      </c>
      <c r="AD278" s="153">
        <f t="shared" si="23"/>
        <v>-0.05</v>
      </c>
      <c r="AE278" s="153">
        <f t="shared" si="24"/>
        <v>0.11</v>
      </c>
    </row>
    <row r="279" spans="1:31" x14ac:dyDescent="0.2">
      <c r="A279">
        <v>0.17901504114809483</v>
      </c>
      <c r="B279" t="str">
        <f t="shared" si="20"/>
        <v>1.2150.051.2150.321.2150.051.2150.320.8950.041.6-0.251.60.291.6-0.2000000000.040.29-0.20.29</v>
      </c>
      <c r="C279" s="46">
        <v>45292</v>
      </c>
      <c r="D279">
        <f>ALGO_TENN!E292</f>
        <v>1.2149999999999999</v>
      </c>
      <c r="E279" s="91">
        <f>ALGO_TENN!F292</f>
        <v>0.05</v>
      </c>
      <c r="F279" s="91">
        <f>ALGO_TENN!H292</f>
        <v>1.2149999999999999</v>
      </c>
      <c r="G279" s="91">
        <f>ALGO_TENN!I292</f>
        <v>0.32</v>
      </c>
      <c r="H279" s="91">
        <f>ALGO_TENN!K292</f>
        <v>1.2149999999999999</v>
      </c>
      <c r="I279" s="91">
        <f>ALGO_TENN!L292</f>
        <v>0.05</v>
      </c>
      <c r="J279" s="91">
        <f>ALGO_TENN!N292</f>
        <v>1.2149999999999999</v>
      </c>
      <c r="K279" s="91">
        <f>ALGO_TENN!O292</f>
        <v>0.32</v>
      </c>
      <c r="L279" s="91">
        <f>TETCO_TRANSCO!E292</f>
        <v>0.89500000000000002</v>
      </c>
      <c r="M279" s="91">
        <f>TETCO_TRANSCO!F292</f>
        <v>0.04</v>
      </c>
      <c r="N279" s="91">
        <f>TETCO_TRANSCO!H292</f>
        <v>1.6</v>
      </c>
      <c r="O279" s="91">
        <f>TETCO_TRANSCO!I292</f>
        <v>-0.25</v>
      </c>
      <c r="P279" s="91">
        <f>TETCO_TRANSCO!K292</f>
        <v>1.6</v>
      </c>
      <c r="Q279" s="91">
        <f>TETCO_TRANSCO!L292</f>
        <v>0.28999999999999998</v>
      </c>
      <c r="R279" s="91">
        <f>TETCO_TRANSCO!N292</f>
        <v>1.6</v>
      </c>
      <c r="S279" s="91">
        <f>TETCO_TRANSCO!O292</f>
        <v>-0.2</v>
      </c>
      <c r="T279" s="91">
        <f>IROQ!E292</f>
        <v>0</v>
      </c>
      <c r="U279" s="91">
        <f>IROQ!F292</f>
        <v>0</v>
      </c>
      <c r="V279" s="91">
        <f>IROQ!H292</f>
        <v>0</v>
      </c>
      <c r="W279" s="91">
        <f>IROQ!I292</f>
        <v>0</v>
      </c>
      <c r="X279" s="91">
        <f>IROQ!L292</f>
        <v>0</v>
      </c>
      <c r="Y279" s="91">
        <f>IROQ!M292</f>
        <v>0</v>
      </c>
      <c r="Z279" s="91">
        <f>IROQ!O292</f>
        <v>0</v>
      </c>
      <c r="AA279" s="91">
        <f>IROQ!P292</f>
        <v>0</v>
      </c>
      <c r="AB279" s="154">
        <f t="shared" si="21"/>
        <v>0.04</v>
      </c>
      <c r="AC279" s="154">
        <f t="shared" si="22"/>
        <v>0.28999999999999998</v>
      </c>
      <c r="AD279" s="153">
        <f t="shared" si="23"/>
        <v>-0.2</v>
      </c>
      <c r="AE279" s="153">
        <f t="shared" si="24"/>
        <v>0.28999999999999998</v>
      </c>
    </row>
    <row r="280" spans="1:31" x14ac:dyDescent="0.2">
      <c r="A280">
        <v>0.17790280225015251</v>
      </c>
      <c r="B280" t="str">
        <f t="shared" si="20"/>
        <v>1.2150.051.2150.321.2150.051.2150.320.8750.041.6-0.281.60.291.6-0.2000000000.040.29-0.20.29</v>
      </c>
      <c r="C280" s="46">
        <v>45323</v>
      </c>
      <c r="D280">
        <f>ALGO_TENN!E293</f>
        <v>1.2149999999999999</v>
      </c>
      <c r="E280" s="91">
        <f>ALGO_TENN!F293</f>
        <v>0.05</v>
      </c>
      <c r="F280" s="91">
        <f>ALGO_TENN!H293</f>
        <v>1.2149999999999999</v>
      </c>
      <c r="G280" s="91">
        <f>ALGO_TENN!I293</f>
        <v>0.32</v>
      </c>
      <c r="H280" s="91">
        <f>ALGO_TENN!K293</f>
        <v>1.2149999999999999</v>
      </c>
      <c r="I280" s="91">
        <f>ALGO_TENN!L293</f>
        <v>0.05</v>
      </c>
      <c r="J280" s="91">
        <f>ALGO_TENN!N293</f>
        <v>1.2149999999999999</v>
      </c>
      <c r="K280" s="91">
        <f>ALGO_TENN!O293</f>
        <v>0.32</v>
      </c>
      <c r="L280" s="91">
        <f>TETCO_TRANSCO!E293</f>
        <v>0.875</v>
      </c>
      <c r="M280" s="91">
        <f>TETCO_TRANSCO!F293</f>
        <v>0.04</v>
      </c>
      <c r="N280" s="91">
        <f>TETCO_TRANSCO!H293</f>
        <v>1.6</v>
      </c>
      <c r="O280" s="91">
        <f>TETCO_TRANSCO!I293</f>
        <v>-0.28000000000000003</v>
      </c>
      <c r="P280" s="91">
        <f>TETCO_TRANSCO!K293</f>
        <v>1.6</v>
      </c>
      <c r="Q280" s="91">
        <f>TETCO_TRANSCO!L293</f>
        <v>0.28999999999999998</v>
      </c>
      <c r="R280" s="91">
        <f>TETCO_TRANSCO!N293</f>
        <v>1.6</v>
      </c>
      <c r="S280" s="91">
        <f>TETCO_TRANSCO!O293</f>
        <v>-0.2</v>
      </c>
      <c r="T280" s="91">
        <f>IROQ!E293</f>
        <v>0</v>
      </c>
      <c r="U280" s="91">
        <f>IROQ!F293</f>
        <v>0</v>
      </c>
      <c r="V280" s="91">
        <f>IROQ!H293</f>
        <v>0</v>
      </c>
      <c r="W280" s="91">
        <f>IROQ!I293</f>
        <v>0</v>
      </c>
      <c r="X280" s="91">
        <f>IROQ!L293</f>
        <v>0</v>
      </c>
      <c r="Y280" s="91">
        <f>IROQ!M293</f>
        <v>0</v>
      </c>
      <c r="Z280" s="91">
        <f>IROQ!O293</f>
        <v>0</v>
      </c>
      <c r="AA280" s="91">
        <f>IROQ!P293</f>
        <v>0</v>
      </c>
      <c r="AB280" s="154">
        <f t="shared" si="21"/>
        <v>0.04</v>
      </c>
      <c r="AC280" s="154">
        <f t="shared" si="22"/>
        <v>0.28999999999999998</v>
      </c>
      <c r="AD280" s="153">
        <f t="shared" si="23"/>
        <v>-0.2</v>
      </c>
      <c r="AE280" s="153">
        <f t="shared" si="24"/>
        <v>0.28999999999999998</v>
      </c>
    </row>
    <row r="281" spans="1:31" x14ac:dyDescent="0.2">
      <c r="A281">
        <v>0.17686853075089479</v>
      </c>
      <c r="B281" t="str">
        <f t="shared" si="20"/>
        <v>0.6550.050.6550.150.6550.050.6550.150.410.040.46-0.170.460.0750.46-0.05000000000.040.075-0.050.075</v>
      </c>
      <c r="C281" s="46">
        <v>45352</v>
      </c>
      <c r="D281">
        <f>ALGO_TENN!E294</f>
        <v>0.65500000000000003</v>
      </c>
      <c r="E281" s="91">
        <f>ALGO_TENN!F294</f>
        <v>0.05</v>
      </c>
      <c r="F281" s="91">
        <f>ALGO_TENN!H294</f>
        <v>0.65500000000000003</v>
      </c>
      <c r="G281" s="91">
        <f>ALGO_TENN!I294</f>
        <v>0.15000000000000002</v>
      </c>
      <c r="H281" s="91">
        <f>ALGO_TENN!K294</f>
        <v>0.65500000000000003</v>
      </c>
      <c r="I281" s="91">
        <f>ALGO_TENN!L294</f>
        <v>0.05</v>
      </c>
      <c r="J281" s="91">
        <f>ALGO_TENN!N294</f>
        <v>0.65500000000000003</v>
      </c>
      <c r="K281" s="91">
        <f>ALGO_TENN!O294</f>
        <v>0.15000000000000002</v>
      </c>
      <c r="L281" s="91">
        <f>TETCO_TRANSCO!E294</f>
        <v>0.41000000000000003</v>
      </c>
      <c r="M281" s="91">
        <f>TETCO_TRANSCO!F294</f>
        <v>0.04</v>
      </c>
      <c r="N281" s="91">
        <f>TETCO_TRANSCO!H294</f>
        <v>0.45999999999999996</v>
      </c>
      <c r="O281" s="91">
        <f>TETCO_TRANSCO!I294</f>
        <v>-0.16999999999999998</v>
      </c>
      <c r="P281" s="91">
        <f>TETCO_TRANSCO!K294</f>
        <v>0.45999999999999996</v>
      </c>
      <c r="Q281" s="91">
        <f>TETCO_TRANSCO!L294</f>
        <v>7.4999999999999997E-2</v>
      </c>
      <c r="R281" s="91">
        <f>TETCO_TRANSCO!N294</f>
        <v>0.45999999999999996</v>
      </c>
      <c r="S281" s="91">
        <f>TETCO_TRANSCO!O294</f>
        <v>-0.05</v>
      </c>
      <c r="T281" s="91">
        <f>IROQ!E294</f>
        <v>0</v>
      </c>
      <c r="U281" s="91">
        <f>IROQ!F294</f>
        <v>0</v>
      </c>
      <c r="V281" s="91">
        <f>IROQ!H294</f>
        <v>0</v>
      </c>
      <c r="W281" s="91">
        <f>IROQ!I294</f>
        <v>0</v>
      </c>
      <c r="X281" s="91">
        <f>IROQ!L294</f>
        <v>0</v>
      </c>
      <c r="Y281" s="91">
        <f>IROQ!M294</f>
        <v>0</v>
      </c>
      <c r="Z281" s="91">
        <f>IROQ!O294</f>
        <v>0</v>
      </c>
      <c r="AA281" s="91">
        <f>IROQ!P294</f>
        <v>0</v>
      </c>
      <c r="AB281" s="154">
        <f t="shared" si="21"/>
        <v>0.04</v>
      </c>
      <c r="AC281" s="154">
        <f t="shared" si="22"/>
        <v>7.4999999999999997E-2</v>
      </c>
      <c r="AD281" s="153">
        <f t="shared" si="23"/>
        <v>-0.05</v>
      </c>
      <c r="AE281" s="153">
        <f t="shared" si="24"/>
        <v>7.4999999999999997E-2</v>
      </c>
    </row>
    <row r="282" spans="1:31" x14ac:dyDescent="0.2">
      <c r="A282">
        <v>0.17576952876141264</v>
      </c>
      <c r="B282" t="str">
        <f t="shared" si="20"/>
        <v>0.4350.020.4350.050.4350.020.4350.050.30750.00250.305-0.0850.3050.0250.305-0.045000000000.00250.025-0.0450.025</v>
      </c>
      <c r="C282" s="46">
        <v>45383</v>
      </c>
      <c r="D282">
        <f>ALGO_TENN!E295</f>
        <v>0.435</v>
      </c>
      <c r="E282" s="91">
        <f>ALGO_TENN!F295</f>
        <v>0.02</v>
      </c>
      <c r="F282" s="91">
        <f>ALGO_TENN!H295</f>
        <v>0.435</v>
      </c>
      <c r="G282" s="91">
        <f>ALGO_TENN!I295</f>
        <v>0.05</v>
      </c>
      <c r="H282" s="91">
        <f>ALGO_TENN!K295</f>
        <v>0.435</v>
      </c>
      <c r="I282" s="91">
        <f>ALGO_TENN!L295</f>
        <v>0.02</v>
      </c>
      <c r="J282" s="91">
        <f>ALGO_TENN!N295</f>
        <v>0.435</v>
      </c>
      <c r="K282" s="91">
        <f>ALGO_TENN!O295</f>
        <v>0.05</v>
      </c>
      <c r="L282" s="91">
        <f>TETCO_TRANSCO!E295</f>
        <v>0.3075</v>
      </c>
      <c r="M282" s="91">
        <f>TETCO_TRANSCO!F295</f>
        <v>2.5000000000000001E-3</v>
      </c>
      <c r="N282" s="91">
        <f>TETCO_TRANSCO!H295</f>
        <v>0.30500000000000005</v>
      </c>
      <c r="O282" s="91">
        <f>TETCO_TRANSCO!I295</f>
        <v>-8.4999999999999992E-2</v>
      </c>
      <c r="P282" s="91">
        <f>TETCO_TRANSCO!K295</f>
        <v>0.30500000000000005</v>
      </c>
      <c r="Q282" s="91">
        <f>TETCO_TRANSCO!L295</f>
        <v>2.5000000000000001E-2</v>
      </c>
      <c r="R282" s="91">
        <f>TETCO_TRANSCO!N295</f>
        <v>0.30500000000000005</v>
      </c>
      <c r="S282" s="91">
        <f>TETCO_TRANSCO!O295</f>
        <v>-4.4999999999999998E-2</v>
      </c>
      <c r="T282" s="91">
        <f>IROQ!E295</f>
        <v>0</v>
      </c>
      <c r="U282" s="91">
        <f>IROQ!F295</f>
        <v>0</v>
      </c>
      <c r="V282" s="91">
        <f>IROQ!H295</f>
        <v>0</v>
      </c>
      <c r="W282" s="91">
        <f>IROQ!I295</f>
        <v>0</v>
      </c>
      <c r="X282" s="91">
        <f>IROQ!L295</f>
        <v>0</v>
      </c>
      <c r="Y282" s="91">
        <f>IROQ!M295</f>
        <v>0</v>
      </c>
      <c r="Z282" s="91">
        <f>IROQ!O295</f>
        <v>0</v>
      </c>
      <c r="AA282" s="91">
        <f>IROQ!P295</f>
        <v>0</v>
      </c>
      <c r="AB282" s="154">
        <f t="shared" si="21"/>
        <v>2.5000000000000001E-3</v>
      </c>
      <c r="AC282" s="154">
        <f t="shared" si="22"/>
        <v>2.5000000000000001E-2</v>
      </c>
      <c r="AD282" s="153">
        <f t="shared" si="23"/>
        <v>-4.4999999999999998E-2</v>
      </c>
      <c r="AE282" s="153">
        <f t="shared" si="24"/>
        <v>2.5000000000000001E-2</v>
      </c>
    </row>
    <row r="283" spans="1:31" x14ac:dyDescent="0.2">
      <c r="A283">
        <v>0.17471243214805585</v>
      </c>
      <c r="B283" t="str">
        <f t="shared" si="20"/>
        <v>0.3850.020.3850.050.3850.020.3850.050.28750.00250.28-0.0650.280.0250.28-0.035000000000.00250.025-0.0350.025</v>
      </c>
      <c r="C283" s="46">
        <v>45413</v>
      </c>
      <c r="D283">
        <f>ALGO_TENN!E296</f>
        <v>0.38500000000000001</v>
      </c>
      <c r="E283" s="91">
        <f>ALGO_TENN!F296</f>
        <v>0.02</v>
      </c>
      <c r="F283" s="91">
        <f>ALGO_TENN!H296</f>
        <v>0.38500000000000001</v>
      </c>
      <c r="G283" s="91">
        <f>ALGO_TENN!I296</f>
        <v>0.05</v>
      </c>
      <c r="H283" s="91">
        <f>ALGO_TENN!K296</f>
        <v>0.38500000000000001</v>
      </c>
      <c r="I283" s="91">
        <f>ALGO_TENN!L296</f>
        <v>0.02</v>
      </c>
      <c r="J283" s="91">
        <f>ALGO_TENN!N296</f>
        <v>0.38500000000000001</v>
      </c>
      <c r="K283" s="91">
        <f>ALGO_TENN!O296</f>
        <v>0.05</v>
      </c>
      <c r="L283" s="91">
        <f>TETCO_TRANSCO!E296</f>
        <v>0.28749999999999998</v>
      </c>
      <c r="M283" s="91">
        <f>TETCO_TRANSCO!F296</f>
        <v>2.5000000000000001E-3</v>
      </c>
      <c r="N283" s="91">
        <f>TETCO_TRANSCO!H296</f>
        <v>0.28000000000000003</v>
      </c>
      <c r="O283" s="91">
        <f>TETCO_TRANSCO!I296</f>
        <v>-6.5000000000000002E-2</v>
      </c>
      <c r="P283" s="91">
        <f>TETCO_TRANSCO!K296</f>
        <v>0.28000000000000003</v>
      </c>
      <c r="Q283" s="91">
        <f>TETCO_TRANSCO!L296</f>
        <v>2.5000000000000001E-2</v>
      </c>
      <c r="R283" s="91">
        <f>TETCO_TRANSCO!N296</f>
        <v>0.28000000000000003</v>
      </c>
      <c r="S283" s="91">
        <f>TETCO_TRANSCO!O296</f>
        <v>-3.5000000000000003E-2</v>
      </c>
      <c r="T283" s="91">
        <f>IROQ!E296</f>
        <v>0</v>
      </c>
      <c r="U283" s="91">
        <f>IROQ!F296</f>
        <v>0</v>
      </c>
      <c r="V283" s="91">
        <f>IROQ!H296</f>
        <v>0</v>
      </c>
      <c r="W283" s="91">
        <f>IROQ!I296</f>
        <v>0</v>
      </c>
      <c r="X283" s="91">
        <f>IROQ!L296</f>
        <v>0</v>
      </c>
      <c r="Y283" s="91">
        <f>IROQ!M296</f>
        <v>0</v>
      </c>
      <c r="Z283" s="91">
        <f>IROQ!O296</f>
        <v>0</v>
      </c>
      <c r="AA283" s="91">
        <f>IROQ!P296</f>
        <v>0</v>
      </c>
      <c r="AB283" s="154">
        <f t="shared" si="21"/>
        <v>2.5000000000000001E-3</v>
      </c>
      <c r="AC283" s="154">
        <f t="shared" si="22"/>
        <v>2.5000000000000001E-2</v>
      </c>
      <c r="AD283" s="153">
        <f t="shared" si="23"/>
        <v>-3.5000000000000003E-2</v>
      </c>
      <c r="AE283" s="153">
        <f t="shared" si="24"/>
        <v>2.5000000000000001E-2</v>
      </c>
    </row>
    <row r="284" spans="1:31" x14ac:dyDescent="0.2">
      <c r="B284" t="str">
        <f t="shared" si="20"/>
        <v>0.3850.020.3850.060.3850.020.3850.060.2975-0.00250.265-0.0550.2650.0250.265-0.03500000000-0.00250.025-0.0350.025</v>
      </c>
      <c r="C284" s="46">
        <v>45444</v>
      </c>
      <c r="D284">
        <f>ALGO_TENN!E297</f>
        <v>0.38500000000000001</v>
      </c>
      <c r="E284" s="91">
        <f>ALGO_TENN!F297</f>
        <v>0.02</v>
      </c>
      <c r="F284" s="91">
        <f>ALGO_TENN!H297</f>
        <v>0.38500000000000001</v>
      </c>
      <c r="G284" s="91">
        <f>ALGO_TENN!I297</f>
        <v>0.06</v>
      </c>
      <c r="H284" s="91">
        <f>ALGO_TENN!K297</f>
        <v>0.38500000000000001</v>
      </c>
      <c r="I284" s="91">
        <f>ALGO_TENN!L297</f>
        <v>0.02</v>
      </c>
      <c r="J284" s="91">
        <f>ALGO_TENN!N297</f>
        <v>0.38500000000000001</v>
      </c>
      <c r="K284" s="91">
        <f>ALGO_TENN!O297</f>
        <v>0.06</v>
      </c>
      <c r="L284" s="91">
        <f>TETCO_TRANSCO!E297</f>
        <v>0.29749999999999999</v>
      </c>
      <c r="M284" s="91">
        <f>TETCO_TRANSCO!F297</f>
        <v>-2.5000000000000001E-3</v>
      </c>
      <c r="N284" s="91">
        <f>TETCO_TRANSCO!H297</f>
        <v>0.26500000000000001</v>
      </c>
      <c r="O284" s="91">
        <f>TETCO_TRANSCO!I297</f>
        <v>-5.5000000000000007E-2</v>
      </c>
      <c r="P284" s="91">
        <f>TETCO_TRANSCO!K297</f>
        <v>0.26500000000000001</v>
      </c>
      <c r="Q284" s="91">
        <f>TETCO_TRANSCO!L297</f>
        <v>2.5000000000000001E-2</v>
      </c>
      <c r="R284" s="91">
        <f>TETCO_TRANSCO!N297</f>
        <v>0.26500000000000001</v>
      </c>
      <c r="S284" s="91">
        <f>TETCO_TRANSCO!O297</f>
        <v>-3.5000000000000003E-2</v>
      </c>
      <c r="T284" s="91">
        <f>IROQ!E297</f>
        <v>0</v>
      </c>
      <c r="U284" s="91">
        <f>IROQ!F297</f>
        <v>0</v>
      </c>
      <c r="V284" s="91">
        <f>IROQ!H297</f>
        <v>0</v>
      </c>
      <c r="W284" s="91">
        <f>IROQ!I297</f>
        <v>0</v>
      </c>
      <c r="X284" s="91">
        <f>IROQ!L297</f>
        <v>0</v>
      </c>
      <c r="Y284" s="91">
        <f>IROQ!M297</f>
        <v>0</v>
      </c>
      <c r="Z284" s="91">
        <f>IROQ!O297</f>
        <v>0</v>
      </c>
      <c r="AA284" s="91">
        <f>IROQ!P297</f>
        <v>0</v>
      </c>
      <c r="AB284" s="154">
        <f t="shared" si="21"/>
        <v>-2.5000000000000001E-3</v>
      </c>
      <c r="AC284" s="154">
        <f t="shared" si="22"/>
        <v>2.5000000000000001E-2</v>
      </c>
      <c r="AD284" s="153">
        <f t="shared" si="23"/>
        <v>-3.5000000000000003E-2</v>
      </c>
      <c r="AE284" s="153">
        <f t="shared" si="24"/>
        <v>2.5000000000000001E-2</v>
      </c>
    </row>
    <row r="285" spans="1:31" x14ac:dyDescent="0.2">
      <c r="B285" t="str">
        <f t="shared" si="20"/>
        <v>0.39750.020.39750.070.39750.020.39750.070.3125-0.00250.335-0.020.3350.0250.335-0.0200000000-0.00250.025-0.020.025</v>
      </c>
      <c r="C285" s="46">
        <v>45474</v>
      </c>
      <c r="D285">
        <f>ALGO_TENN!E298</f>
        <v>0.39750000000000002</v>
      </c>
      <c r="E285" s="91">
        <f>ALGO_TENN!F298</f>
        <v>0.02</v>
      </c>
      <c r="F285" s="91">
        <f>ALGO_TENN!H298</f>
        <v>0.39750000000000002</v>
      </c>
      <c r="G285" s="91">
        <f>ALGO_TENN!I298</f>
        <v>7.0000000000000007E-2</v>
      </c>
      <c r="H285" s="91">
        <f>ALGO_TENN!K298</f>
        <v>0.39750000000000002</v>
      </c>
      <c r="I285" s="91">
        <f>ALGO_TENN!L298</f>
        <v>0.02</v>
      </c>
      <c r="J285" s="91">
        <f>ALGO_TENN!N298</f>
        <v>0.39750000000000002</v>
      </c>
      <c r="K285" s="91">
        <f>ALGO_TENN!O298</f>
        <v>7.0000000000000007E-2</v>
      </c>
      <c r="L285" s="91">
        <f>TETCO_TRANSCO!E298</f>
        <v>0.3125</v>
      </c>
      <c r="M285" s="91">
        <f>TETCO_TRANSCO!F298</f>
        <v>-2.5000000000000001E-3</v>
      </c>
      <c r="N285" s="91">
        <f>TETCO_TRANSCO!H298</f>
        <v>0.33500000000000002</v>
      </c>
      <c r="O285" s="91">
        <f>TETCO_TRANSCO!I298</f>
        <v>-0.02</v>
      </c>
      <c r="P285" s="91">
        <f>TETCO_TRANSCO!K298</f>
        <v>0.33500000000000002</v>
      </c>
      <c r="Q285" s="91">
        <f>TETCO_TRANSCO!L298</f>
        <v>2.5000000000000001E-2</v>
      </c>
      <c r="R285" s="91">
        <f>TETCO_TRANSCO!N298</f>
        <v>0.33500000000000002</v>
      </c>
      <c r="S285" s="91">
        <f>TETCO_TRANSCO!O298</f>
        <v>-0.02</v>
      </c>
      <c r="T285" s="91">
        <f>IROQ!E298</f>
        <v>0</v>
      </c>
      <c r="U285" s="91">
        <f>IROQ!F298</f>
        <v>0</v>
      </c>
      <c r="V285" s="91">
        <f>IROQ!H298</f>
        <v>0</v>
      </c>
      <c r="W285" s="91">
        <f>IROQ!I298</f>
        <v>0</v>
      </c>
      <c r="X285" s="91">
        <f>IROQ!L298</f>
        <v>0</v>
      </c>
      <c r="Y285" s="91">
        <f>IROQ!M298</f>
        <v>0</v>
      </c>
      <c r="Z285" s="91">
        <f>IROQ!O298</f>
        <v>0</v>
      </c>
      <c r="AA285" s="91">
        <f>IROQ!P298</f>
        <v>0</v>
      </c>
      <c r="AB285" s="154">
        <f t="shared" si="21"/>
        <v>-2.5000000000000001E-3</v>
      </c>
      <c r="AC285" s="154">
        <f t="shared" si="22"/>
        <v>2.5000000000000001E-2</v>
      </c>
      <c r="AD285" s="153">
        <f t="shared" si="23"/>
        <v>-0.02</v>
      </c>
      <c r="AE285" s="153">
        <f t="shared" si="24"/>
        <v>2.5000000000000001E-2</v>
      </c>
    </row>
    <row r="286" spans="1:31" x14ac:dyDescent="0.2">
      <c r="B286" t="str">
        <f t="shared" si="20"/>
        <v>0.40.020.40.070.40.020.40.070.3125-0.00250.335-0.020.3350.0150.335-0.0200000000-0.00250.015-0.020.015</v>
      </c>
      <c r="C286" s="46">
        <v>45505</v>
      </c>
      <c r="D286">
        <f>ALGO_TENN!E299</f>
        <v>0.4</v>
      </c>
      <c r="E286" s="91">
        <f>ALGO_TENN!F299</f>
        <v>0.02</v>
      </c>
      <c r="F286" s="91">
        <f>ALGO_TENN!H299</f>
        <v>0.4</v>
      </c>
      <c r="G286" s="91">
        <f>ALGO_TENN!I299</f>
        <v>7.0000000000000007E-2</v>
      </c>
      <c r="H286" s="91">
        <f>ALGO_TENN!K299</f>
        <v>0.4</v>
      </c>
      <c r="I286" s="91">
        <f>ALGO_TENN!L299</f>
        <v>0.02</v>
      </c>
      <c r="J286" s="91">
        <f>ALGO_TENN!N299</f>
        <v>0.4</v>
      </c>
      <c r="K286" s="91">
        <f>ALGO_TENN!O299</f>
        <v>7.0000000000000007E-2</v>
      </c>
      <c r="L286" s="91">
        <f>TETCO_TRANSCO!E299</f>
        <v>0.3125</v>
      </c>
      <c r="M286" s="91">
        <f>TETCO_TRANSCO!F299</f>
        <v>-2.5000000000000001E-3</v>
      </c>
      <c r="N286" s="91">
        <f>TETCO_TRANSCO!H299</f>
        <v>0.33500000000000002</v>
      </c>
      <c r="O286" s="91">
        <f>TETCO_TRANSCO!I299</f>
        <v>-0.02</v>
      </c>
      <c r="P286" s="91">
        <f>TETCO_TRANSCO!K299</f>
        <v>0.33500000000000002</v>
      </c>
      <c r="Q286" s="91">
        <f>TETCO_TRANSCO!L299</f>
        <v>1.4999999999999999E-2</v>
      </c>
      <c r="R286" s="91">
        <f>TETCO_TRANSCO!N299</f>
        <v>0.33500000000000002</v>
      </c>
      <c r="S286" s="91">
        <f>TETCO_TRANSCO!O299</f>
        <v>-0.02</v>
      </c>
      <c r="T286" s="91">
        <f>IROQ!E299</f>
        <v>0</v>
      </c>
      <c r="U286" s="91">
        <f>IROQ!F299</f>
        <v>0</v>
      </c>
      <c r="V286" s="91">
        <f>IROQ!H299</f>
        <v>0</v>
      </c>
      <c r="W286" s="91">
        <f>IROQ!I299</f>
        <v>0</v>
      </c>
      <c r="X286" s="91">
        <f>IROQ!L299</f>
        <v>0</v>
      </c>
      <c r="Y286" s="91">
        <f>IROQ!M299</f>
        <v>0</v>
      </c>
      <c r="Z286" s="91">
        <f>IROQ!O299</f>
        <v>0</v>
      </c>
      <c r="AA286" s="91">
        <f>IROQ!P299</f>
        <v>0</v>
      </c>
      <c r="AB286" s="154">
        <f t="shared" si="21"/>
        <v>-2.5000000000000001E-3</v>
      </c>
      <c r="AC286" s="154">
        <f t="shared" si="22"/>
        <v>1.4999999999999999E-2</v>
      </c>
      <c r="AD286" s="153">
        <f t="shared" si="23"/>
        <v>-0.02</v>
      </c>
      <c r="AE286" s="153">
        <f t="shared" si="24"/>
        <v>1.4999999999999999E-2</v>
      </c>
    </row>
    <row r="287" spans="1:31" x14ac:dyDescent="0.2">
      <c r="B287" t="str">
        <f t="shared" si="20"/>
        <v>0.39750.020.39750.050.39750.020.39750.050.2875-0.00250.245-0.040.2450.0150.245-0.0200000000-0.00250.015-0.020.015</v>
      </c>
      <c r="C287" s="46">
        <v>45536</v>
      </c>
      <c r="D287">
        <f>ALGO_TENN!E300</f>
        <v>0.39750000000000002</v>
      </c>
      <c r="E287" s="91">
        <f>ALGO_TENN!F300</f>
        <v>0.02</v>
      </c>
      <c r="F287" s="91">
        <f>ALGO_TENN!H300</f>
        <v>0.39750000000000002</v>
      </c>
      <c r="G287" s="91">
        <f>ALGO_TENN!I300</f>
        <v>0.05</v>
      </c>
      <c r="H287" s="91">
        <f>ALGO_TENN!K300</f>
        <v>0.39750000000000002</v>
      </c>
      <c r="I287" s="91">
        <f>ALGO_TENN!L300</f>
        <v>0.02</v>
      </c>
      <c r="J287" s="91">
        <f>ALGO_TENN!N300</f>
        <v>0.39750000000000002</v>
      </c>
      <c r="K287" s="91">
        <f>ALGO_TENN!O300</f>
        <v>0.05</v>
      </c>
      <c r="L287" s="91">
        <f>TETCO_TRANSCO!E300</f>
        <v>0.28749999999999998</v>
      </c>
      <c r="M287" s="91">
        <f>TETCO_TRANSCO!F300</f>
        <v>-2.5000000000000001E-3</v>
      </c>
      <c r="N287" s="91">
        <f>TETCO_TRANSCO!H300</f>
        <v>0.245</v>
      </c>
      <c r="O287" s="91">
        <f>TETCO_TRANSCO!I300</f>
        <v>-0.04</v>
      </c>
      <c r="P287" s="91">
        <f>TETCO_TRANSCO!K300</f>
        <v>0.245</v>
      </c>
      <c r="Q287" s="91">
        <f>TETCO_TRANSCO!L300</f>
        <v>1.4999999999999999E-2</v>
      </c>
      <c r="R287" s="91">
        <f>TETCO_TRANSCO!N300</f>
        <v>0.245</v>
      </c>
      <c r="S287" s="91">
        <f>TETCO_TRANSCO!O300</f>
        <v>-0.02</v>
      </c>
      <c r="T287" s="91">
        <f>IROQ!E300</f>
        <v>0</v>
      </c>
      <c r="U287" s="91">
        <f>IROQ!F300</f>
        <v>0</v>
      </c>
      <c r="V287" s="91">
        <f>IROQ!H300</f>
        <v>0</v>
      </c>
      <c r="W287" s="91">
        <f>IROQ!I300</f>
        <v>0</v>
      </c>
      <c r="X287" s="91">
        <f>IROQ!L300</f>
        <v>0</v>
      </c>
      <c r="Y287" s="91">
        <f>IROQ!M300</f>
        <v>0</v>
      </c>
      <c r="Z287" s="91">
        <f>IROQ!O300</f>
        <v>0</v>
      </c>
      <c r="AA287" s="91">
        <f>IROQ!P300</f>
        <v>0</v>
      </c>
      <c r="AB287" s="154">
        <f t="shared" si="21"/>
        <v>-2.5000000000000001E-3</v>
      </c>
      <c r="AC287" s="154">
        <f t="shared" si="22"/>
        <v>1.4999999999999999E-2</v>
      </c>
      <c r="AD287" s="153">
        <f t="shared" si="23"/>
        <v>-0.02</v>
      </c>
      <c r="AE287" s="153">
        <f t="shared" si="24"/>
        <v>1.4999999999999999E-2</v>
      </c>
    </row>
    <row r="288" spans="1:31" x14ac:dyDescent="0.2">
      <c r="B288" t="str">
        <f t="shared" si="20"/>
        <v>0.40.020.40.050.40.020.40.050.3475-0.0050.265-0.0850.2650.010.265-0.05500000000-0.0050.01-0.0550.01</v>
      </c>
      <c r="C288" s="46">
        <v>45566</v>
      </c>
      <c r="D288">
        <f>ALGO_TENN!E301</f>
        <v>0.4</v>
      </c>
      <c r="E288" s="91">
        <f>ALGO_TENN!F301</f>
        <v>0.02</v>
      </c>
      <c r="F288" s="91">
        <f>ALGO_TENN!H301</f>
        <v>0.4</v>
      </c>
      <c r="G288" s="91">
        <f>ALGO_TENN!I301</f>
        <v>0.05</v>
      </c>
      <c r="H288" s="91">
        <f>ALGO_TENN!K301</f>
        <v>0.4</v>
      </c>
      <c r="I288" s="91">
        <f>ALGO_TENN!L301</f>
        <v>0.02</v>
      </c>
      <c r="J288" s="91">
        <f>ALGO_TENN!N301</f>
        <v>0.4</v>
      </c>
      <c r="K288" s="91">
        <f>ALGO_TENN!O301</f>
        <v>0.05</v>
      </c>
      <c r="L288" s="91">
        <f>TETCO_TRANSCO!E301</f>
        <v>0.34750000000000003</v>
      </c>
      <c r="M288" s="91">
        <f>TETCO_TRANSCO!F301</f>
        <v>-5.0000000000000001E-3</v>
      </c>
      <c r="N288" s="91">
        <f>TETCO_TRANSCO!H301</f>
        <v>0.26500000000000001</v>
      </c>
      <c r="O288" s="91">
        <f>TETCO_TRANSCO!I301</f>
        <v>-8.4999999999999992E-2</v>
      </c>
      <c r="P288" s="91">
        <f>TETCO_TRANSCO!K301</f>
        <v>0.26500000000000001</v>
      </c>
      <c r="Q288" s="91">
        <f>TETCO_TRANSCO!L301</f>
        <v>9.9999999999999985E-3</v>
      </c>
      <c r="R288" s="91">
        <f>TETCO_TRANSCO!N301</f>
        <v>0.26500000000000001</v>
      </c>
      <c r="S288" s="91">
        <f>TETCO_TRANSCO!O301</f>
        <v>-5.5E-2</v>
      </c>
      <c r="T288" s="91">
        <f>IROQ!E301</f>
        <v>0</v>
      </c>
      <c r="U288" s="91">
        <f>IROQ!F301</f>
        <v>0</v>
      </c>
      <c r="V288" s="91">
        <f>IROQ!H301</f>
        <v>0</v>
      </c>
      <c r="W288" s="91">
        <f>IROQ!I301</f>
        <v>0</v>
      </c>
      <c r="X288" s="91">
        <f>IROQ!L301</f>
        <v>0</v>
      </c>
      <c r="Y288" s="91">
        <f>IROQ!M301</f>
        <v>0</v>
      </c>
      <c r="Z288" s="91">
        <f>IROQ!O301</f>
        <v>0</v>
      </c>
      <c r="AA288" s="91">
        <f>IROQ!P301</f>
        <v>0</v>
      </c>
      <c r="AB288" s="154">
        <f t="shared" si="21"/>
        <v>-5.0000000000000001E-3</v>
      </c>
      <c r="AC288" s="154">
        <f t="shared" si="22"/>
        <v>9.9999999999999985E-3</v>
      </c>
      <c r="AD288" s="153">
        <f t="shared" si="23"/>
        <v>-5.5E-2</v>
      </c>
      <c r="AE288" s="153">
        <f t="shared" si="24"/>
        <v>9.9999999999999985E-3</v>
      </c>
    </row>
    <row r="289" spans="2:31" x14ac:dyDescent="0.2">
      <c r="B289" t="str">
        <f t="shared" si="20"/>
        <v>0.5550.050.5550.140.5550.050.5550.140.340.040.44-0.170.440.060.44-0.05000000000.040.06-0.050.06</v>
      </c>
      <c r="C289" s="46">
        <v>45597</v>
      </c>
      <c r="D289">
        <f>ALGO_TENN!E302</f>
        <v>0.55500000000000005</v>
      </c>
      <c r="E289" s="91">
        <f>ALGO_TENN!F302</f>
        <v>0.05</v>
      </c>
      <c r="F289" s="91">
        <f>ALGO_TENN!H302</f>
        <v>0.55500000000000005</v>
      </c>
      <c r="G289" s="91">
        <f>ALGO_TENN!I302</f>
        <v>0.14000000000000001</v>
      </c>
      <c r="H289" s="91">
        <f>ALGO_TENN!K302</f>
        <v>0.55500000000000005</v>
      </c>
      <c r="I289" s="91">
        <f>ALGO_TENN!L302</f>
        <v>0.05</v>
      </c>
      <c r="J289" s="91">
        <f>ALGO_TENN!N302</f>
        <v>0.55500000000000005</v>
      </c>
      <c r="K289" s="91">
        <f>ALGO_TENN!O302</f>
        <v>0.14000000000000001</v>
      </c>
      <c r="L289" s="91">
        <f>TETCO_TRANSCO!E302</f>
        <v>0.34</v>
      </c>
      <c r="M289" s="91">
        <f>TETCO_TRANSCO!F302</f>
        <v>0.04</v>
      </c>
      <c r="N289" s="91">
        <f>TETCO_TRANSCO!H302</f>
        <v>0.44000000000000006</v>
      </c>
      <c r="O289" s="91">
        <f>TETCO_TRANSCO!I302</f>
        <v>-0.16999999999999998</v>
      </c>
      <c r="P289" s="91">
        <f>TETCO_TRANSCO!K302</f>
        <v>0.44000000000000006</v>
      </c>
      <c r="Q289" s="91">
        <f>TETCO_TRANSCO!L302</f>
        <v>0.06</v>
      </c>
      <c r="R289" s="91">
        <f>TETCO_TRANSCO!N302</f>
        <v>0.44000000000000006</v>
      </c>
      <c r="S289" s="91">
        <f>TETCO_TRANSCO!O302</f>
        <v>-0.05</v>
      </c>
      <c r="T289" s="91">
        <f>IROQ!E302</f>
        <v>0</v>
      </c>
      <c r="U289" s="91">
        <f>IROQ!F302</f>
        <v>0</v>
      </c>
      <c r="V289" s="91">
        <f>IROQ!H302</f>
        <v>0</v>
      </c>
      <c r="W289" s="91">
        <f>IROQ!I302</f>
        <v>0</v>
      </c>
      <c r="X289" s="91">
        <f>IROQ!L302</f>
        <v>0</v>
      </c>
      <c r="Y289" s="91">
        <f>IROQ!M302</f>
        <v>0</v>
      </c>
      <c r="Z289" s="91">
        <f>IROQ!O302</f>
        <v>0</v>
      </c>
      <c r="AA289" s="91">
        <f>IROQ!P302</f>
        <v>0</v>
      </c>
      <c r="AB289" s="154">
        <f t="shared" si="21"/>
        <v>0.04</v>
      </c>
      <c r="AC289" s="154">
        <f t="shared" si="22"/>
        <v>0.06</v>
      </c>
      <c r="AD289" s="153">
        <f t="shared" si="23"/>
        <v>-0.05</v>
      </c>
      <c r="AE289" s="153">
        <f t="shared" si="24"/>
        <v>0.06</v>
      </c>
    </row>
    <row r="290" spans="2:31" x14ac:dyDescent="0.2">
      <c r="B290" t="str">
        <f t="shared" si="20"/>
        <v>0.910.050.910.290.910.050.910.290.6550.040.98-0.130.980.110.98-0.05000000000.040.11-0.050.11</v>
      </c>
      <c r="C290" s="46">
        <v>45627</v>
      </c>
      <c r="D290">
        <f>ALGO_TENN!E303</f>
        <v>0.91</v>
      </c>
      <c r="E290" s="91">
        <f>ALGO_TENN!F303</f>
        <v>0.05</v>
      </c>
      <c r="F290" s="91">
        <f>ALGO_TENN!H303</f>
        <v>0.91</v>
      </c>
      <c r="G290" s="91">
        <f>ALGO_TENN!I303</f>
        <v>0.28999999999999998</v>
      </c>
      <c r="H290" s="91">
        <f>ALGO_TENN!K303</f>
        <v>0.91</v>
      </c>
      <c r="I290" s="91">
        <f>ALGO_TENN!L303</f>
        <v>0.05</v>
      </c>
      <c r="J290" s="91">
        <f>ALGO_TENN!N303</f>
        <v>0.91</v>
      </c>
      <c r="K290" s="91">
        <f>ALGO_TENN!O303</f>
        <v>0.28999999999999998</v>
      </c>
      <c r="L290" s="91">
        <f>TETCO_TRANSCO!E303</f>
        <v>0.65500000000000003</v>
      </c>
      <c r="M290" s="91">
        <f>TETCO_TRANSCO!F303</f>
        <v>0.04</v>
      </c>
      <c r="N290" s="91">
        <f>TETCO_TRANSCO!H303</f>
        <v>0.98</v>
      </c>
      <c r="O290" s="91">
        <f>TETCO_TRANSCO!I303</f>
        <v>-0.13</v>
      </c>
      <c r="P290" s="91">
        <f>TETCO_TRANSCO!K303</f>
        <v>0.98</v>
      </c>
      <c r="Q290" s="91">
        <f>TETCO_TRANSCO!L303</f>
        <v>0.11</v>
      </c>
      <c r="R290" s="91">
        <f>TETCO_TRANSCO!N303</f>
        <v>0.98</v>
      </c>
      <c r="S290" s="91">
        <f>TETCO_TRANSCO!O303</f>
        <v>-0.05</v>
      </c>
      <c r="T290" s="91">
        <f>IROQ!E303</f>
        <v>0</v>
      </c>
      <c r="U290" s="91">
        <f>IROQ!F303</f>
        <v>0</v>
      </c>
      <c r="V290" s="91">
        <f>IROQ!H303</f>
        <v>0</v>
      </c>
      <c r="W290" s="91">
        <f>IROQ!I303</f>
        <v>0</v>
      </c>
      <c r="X290" s="91">
        <f>IROQ!L303</f>
        <v>0</v>
      </c>
      <c r="Y290" s="91">
        <f>IROQ!M303</f>
        <v>0</v>
      </c>
      <c r="Z290" s="91">
        <f>IROQ!O303</f>
        <v>0</v>
      </c>
      <c r="AA290" s="91">
        <f>IROQ!P303</f>
        <v>0</v>
      </c>
      <c r="AB290" s="154">
        <f t="shared" si="21"/>
        <v>0.04</v>
      </c>
      <c r="AC290" s="154">
        <f t="shared" si="22"/>
        <v>0.11</v>
      </c>
      <c r="AD290" s="153">
        <f t="shared" si="23"/>
        <v>-0.05</v>
      </c>
      <c r="AE290" s="153">
        <f t="shared" si="24"/>
        <v>0.11</v>
      </c>
    </row>
    <row r="291" spans="2:31" x14ac:dyDescent="0.2">
      <c r="B291" t="str">
        <f t="shared" si="20"/>
        <v>1.2150.051.2150.321.2150.051.2150.320.8950.041.6-0.251.60.291.6-0.2000000000.040.29-0.20.29</v>
      </c>
      <c r="C291" s="46">
        <v>45658</v>
      </c>
      <c r="D291">
        <f>ALGO_TENN!E304</f>
        <v>1.2149999999999999</v>
      </c>
      <c r="E291" s="91">
        <f>ALGO_TENN!F304</f>
        <v>0.05</v>
      </c>
      <c r="F291" s="91">
        <f>ALGO_TENN!H304</f>
        <v>1.2149999999999999</v>
      </c>
      <c r="G291" s="91">
        <f>ALGO_TENN!I304</f>
        <v>0.32</v>
      </c>
      <c r="H291" s="91">
        <f>ALGO_TENN!K304</f>
        <v>1.2149999999999999</v>
      </c>
      <c r="I291" s="91">
        <f>ALGO_TENN!L304</f>
        <v>0.05</v>
      </c>
      <c r="J291" s="91">
        <f>ALGO_TENN!N304</f>
        <v>1.2149999999999999</v>
      </c>
      <c r="K291" s="91">
        <f>ALGO_TENN!O304</f>
        <v>0.32</v>
      </c>
      <c r="L291" s="91">
        <f>TETCO_TRANSCO!E304</f>
        <v>0.89500000000000002</v>
      </c>
      <c r="M291" s="91">
        <f>TETCO_TRANSCO!F304</f>
        <v>0.04</v>
      </c>
      <c r="N291" s="91">
        <f>TETCO_TRANSCO!H304</f>
        <v>1.6</v>
      </c>
      <c r="O291" s="91">
        <f>TETCO_TRANSCO!I304</f>
        <v>-0.25</v>
      </c>
      <c r="P291" s="91">
        <f>TETCO_TRANSCO!K304</f>
        <v>1.6</v>
      </c>
      <c r="Q291" s="91">
        <f>TETCO_TRANSCO!L304</f>
        <v>0.28999999999999998</v>
      </c>
      <c r="R291" s="91">
        <f>TETCO_TRANSCO!N304</f>
        <v>1.6</v>
      </c>
      <c r="S291" s="91">
        <f>TETCO_TRANSCO!O304</f>
        <v>-0.2</v>
      </c>
      <c r="T291" s="91">
        <f>IROQ!E304</f>
        <v>0</v>
      </c>
      <c r="U291" s="91">
        <f>IROQ!F304</f>
        <v>0</v>
      </c>
      <c r="V291" s="91">
        <f>IROQ!H304</f>
        <v>0</v>
      </c>
      <c r="W291" s="91">
        <f>IROQ!I304</f>
        <v>0</v>
      </c>
      <c r="X291" s="91">
        <f>IROQ!L304</f>
        <v>0</v>
      </c>
      <c r="Y291" s="91">
        <f>IROQ!M304</f>
        <v>0</v>
      </c>
      <c r="Z291" s="91">
        <f>IROQ!O304</f>
        <v>0</v>
      </c>
      <c r="AA291" s="91">
        <f>IROQ!P304</f>
        <v>0</v>
      </c>
      <c r="AB291" s="154">
        <f t="shared" si="21"/>
        <v>0.04</v>
      </c>
      <c r="AC291" s="154">
        <f t="shared" si="22"/>
        <v>0.28999999999999998</v>
      </c>
      <c r="AD291" s="153">
        <f t="shared" si="23"/>
        <v>-0.2</v>
      </c>
      <c r="AE291" s="153">
        <f t="shared" si="24"/>
        <v>0.28999999999999998</v>
      </c>
    </row>
    <row r="292" spans="2:31" x14ac:dyDescent="0.2">
      <c r="B292" t="str">
        <f t="shared" si="20"/>
        <v>1.2150.051.2150.321.2150.051.2150.320.8750.041.6-0.281.60.291.6-0.2000000000.040.29-0.20.29</v>
      </c>
      <c r="C292" s="46">
        <v>45689</v>
      </c>
      <c r="D292">
        <f>ALGO_TENN!E305</f>
        <v>1.2149999999999999</v>
      </c>
      <c r="E292" s="91">
        <f>ALGO_TENN!F305</f>
        <v>0.05</v>
      </c>
      <c r="F292" s="91">
        <f>ALGO_TENN!H305</f>
        <v>1.2149999999999999</v>
      </c>
      <c r="G292" s="91">
        <f>ALGO_TENN!I305</f>
        <v>0.32</v>
      </c>
      <c r="H292" s="91">
        <f>ALGO_TENN!K305</f>
        <v>1.2149999999999999</v>
      </c>
      <c r="I292" s="91">
        <f>ALGO_TENN!L305</f>
        <v>0.05</v>
      </c>
      <c r="J292" s="91">
        <f>ALGO_TENN!N305</f>
        <v>1.2149999999999999</v>
      </c>
      <c r="K292" s="91">
        <f>ALGO_TENN!O305</f>
        <v>0.32</v>
      </c>
      <c r="L292" s="91">
        <f>TETCO_TRANSCO!E305</f>
        <v>0.875</v>
      </c>
      <c r="M292" s="91">
        <f>TETCO_TRANSCO!F305</f>
        <v>0.04</v>
      </c>
      <c r="N292" s="91">
        <f>TETCO_TRANSCO!H305</f>
        <v>1.6</v>
      </c>
      <c r="O292" s="91">
        <f>TETCO_TRANSCO!I305</f>
        <v>-0.28000000000000003</v>
      </c>
      <c r="P292" s="91">
        <f>TETCO_TRANSCO!K305</f>
        <v>1.6</v>
      </c>
      <c r="Q292" s="91">
        <f>TETCO_TRANSCO!L305</f>
        <v>0.28999999999999998</v>
      </c>
      <c r="R292" s="91">
        <f>TETCO_TRANSCO!N305</f>
        <v>1.6</v>
      </c>
      <c r="S292" s="91">
        <f>TETCO_TRANSCO!O305</f>
        <v>-0.2</v>
      </c>
      <c r="T292" s="91">
        <f>IROQ!E305</f>
        <v>0</v>
      </c>
      <c r="U292" s="91">
        <f>IROQ!F305</f>
        <v>0</v>
      </c>
      <c r="V292" s="91">
        <f>IROQ!H305</f>
        <v>0</v>
      </c>
      <c r="W292" s="91">
        <f>IROQ!I305</f>
        <v>0</v>
      </c>
      <c r="X292" s="91">
        <f>IROQ!L305</f>
        <v>0</v>
      </c>
      <c r="Y292" s="91">
        <f>IROQ!M305</f>
        <v>0</v>
      </c>
      <c r="Z292" s="91">
        <f>IROQ!O305</f>
        <v>0</v>
      </c>
      <c r="AA292" s="91">
        <f>IROQ!P305</f>
        <v>0</v>
      </c>
      <c r="AB292" s="154">
        <f t="shared" si="21"/>
        <v>0.04</v>
      </c>
      <c r="AC292" s="154">
        <f t="shared" si="22"/>
        <v>0.28999999999999998</v>
      </c>
      <c r="AD292" s="153">
        <f t="shared" si="23"/>
        <v>-0.2</v>
      </c>
      <c r="AE292" s="153">
        <f t="shared" si="24"/>
        <v>0.28999999999999998</v>
      </c>
    </row>
    <row r="293" spans="2:31" x14ac:dyDescent="0.2">
      <c r="B293" t="str">
        <f t="shared" si="20"/>
        <v>0.6550.050.6550.150.6550.050.6550.150.410.040.46-0.170.460.0750.46-0.05000000000.040.075-0.050.075</v>
      </c>
      <c r="C293" s="46">
        <v>45717</v>
      </c>
      <c r="D293">
        <f>ALGO_TENN!E306</f>
        <v>0.65500000000000003</v>
      </c>
      <c r="E293" s="91">
        <f>ALGO_TENN!F306</f>
        <v>0.05</v>
      </c>
      <c r="F293" s="91">
        <f>ALGO_TENN!H306</f>
        <v>0.65500000000000003</v>
      </c>
      <c r="G293" s="91">
        <f>ALGO_TENN!I306</f>
        <v>0.15000000000000002</v>
      </c>
      <c r="H293" s="91">
        <f>ALGO_TENN!K306</f>
        <v>0.65500000000000003</v>
      </c>
      <c r="I293" s="91">
        <f>ALGO_TENN!L306</f>
        <v>0.05</v>
      </c>
      <c r="J293" s="91">
        <f>ALGO_TENN!N306</f>
        <v>0.65500000000000003</v>
      </c>
      <c r="K293" s="91">
        <f>ALGO_TENN!O306</f>
        <v>0.15000000000000002</v>
      </c>
      <c r="L293" s="91">
        <f>TETCO_TRANSCO!E306</f>
        <v>0.41000000000000003</v>
      </c>
      <c r="M293" s="91">
        <f>TETCO_TRANSCO!F306</f>
        <v>0.04</v>
      </c>
      <c r="N293" s="91">
        <f>TETCO_TRANSCO!H306</f>
        <v>0.45999999999999996</v>
      </c>
      <c r="O293" s="91">
        <f>TETCO_TRANSCO!I306</f>
        <v>-0.16999999999999998</v>
      </c>
      <c r="P293" s="91">
        <f>TETCO_TRANSCO!K306</f>
        <v>0.45999999999999996</v>
      </c>
      <c r="Q293" s="91">
        <f>TETCO_TRANSCO!L306</f>
        <v>7.4999999999999997E-2</v>
      </c>
      <c r="R293" s="91">
        <f>TETCO_TRANSCO!N306</f>
        <v>0.45999999999999996</v>
      </c>
      <c r="S293" s="91">
        <f>TETCO_TRANSCO!O306</f>
        <v>-0.05</v>
      </c>
      <c r="T293" s="91">
        <f>IROQ!E306</f>
        <v>0</v>
      </c>
      <c r="U293" s="91">
        <f>IROQ!F306</f>
        <v>0</v>
      </c>
      <c r="V293" s="91">
        <f>IROQ!H306</f>
        <v>0</v>
      </c>
      <c r="W293" s="91">
        <f>IROQ!I306</f>
        <v>0</v>
      </c>
      <c r="X293" s="91">
        <f>IROQ!L306</f>
        <v>0</v>
      </c>
      <c r="Y293" s="91">
        <f>IROQ!M306</f>
        <v>0</v>
      </c>
      <c r="Z293" s="91">
        <f>IROQ!O306</f>
        <v>0</v>
      </c>
      <c r="AA293" s="91">
        <f>IROQ!P306</f>
        <v>0</v>
      </c>
      <c r="AB293" s="154">
        <f t="shared" si="21"/>
        <v>0.04</v>
      </c>
      <c r="AC293" s="154">
        <f t="shared" si="22"/>
        <v>7.4999999999999997E-2</v>
      </c>
      <c r="AD293" s="153">
        <f t="shared" si="23"/>
        <v>-0.05</v>
      </c>
      <c r="AE293" s="153">
        <f t="shared" si="24"/>
        <v>7.4999999999999997E-2</v>
      </c>
    </row>
    <row r="294" spans="2:31" x14ac:dyDescent="0.2">
      <c r="B294" t="str">
        <f t="shared" si="20"/>
        <v>0.4350.020.4350.050.4350.020.4350.050.30750.00250.305-0.0850.3050.0250.305-0.045000000000.00250.025-0.0450.025</v>
      </c>
      <c r="C294" s="46">
        <v>45748</v>
      </c>
      <c r="D294">
        <f>ALGO_TENN!E307</f>
        <v>0.435</v>
      </c>
      <c r="E294" s="91">
        <f>ALGO_TENN!F307</f>
        <v>0.02</v>
      </c>
      <c r="F294" s="91">
        <f>ALGO_TENN!H307</f>
        <v>0.435</v>
      </c>
      <c r="G294" s="91">
        <f>ALGO_TENN!I307</f>
        <v>0.05</v>
      </c>
      <c r="H294" s="91">
        <f>ALGO_TENN!K307</f>
        <v>0.435</v>
      </c>
      <c r="I294" s="91">
        <f>ALGO_TENN!L307</f>
        <v>0.02</v>
      </c>
      <c r="J294" s="91">
        <f>ALGO_TENN!N307</f>
        <v>0.435</v>
      </c>
      <c r="K294" s="91">
        <f>ALGO_TENN!O307</f>
        <v>0.05</v>
      </c>
      <c r="L294" s="91">
        <f>TETCO_TRANSCO!E307</f>
        <v>0.3075</v>
      </c>
      <c r="M294" s="91">
        <f>TETCO_TRANSCO!F307</f>
        <v>2.5000000000000001E-3</v>
      </c>
      <c r="N294" s="91">
        <f>TETCO_TRANSCO!H307</f>
        <v>0.30500000000000005</v>
      </c>
      <c r="O294" s="91">
        <f>TETCO_TRANSCO!I307</f>
        <v>-8.4999999999999992E-2</v>
      </c>
      <c r="P294" s="91">
        <f>TETCO_TRANSCO!K307</f>
        <v>0.30500000000000005</v>
      </c>
      <c r="Q294" s="91">
        <f>TETCO_TRANSCO!L307</f>
        <v>2.5000000000000001E-2</v>
      </c>
      <c r="R294" s="91">
        <f>TETCO_TRANSCO!N307</f>
        <v>0.30500000000000005</v>
      </c>
      <c r="S294" s="91">
        <f>TETCO_TRANSCO!O307</f>
        <v>-4.4999999999999998E-2</v>
      </c>
      <c r="T294" s="91">
        <f>IROQ!E307</f>
        <v>0</v>
      </c>
      <c r="U294" s="91">
        <f>IROQ!F307</f>
        <v>0</v>
      </c>
      <c r="V294" s="91">
        <f>IROQ!H307</f>
        <v>0</v>
      </c>
      <c r="W294" s="91">
        <f>IROQ!I307</f>
        <v>0</v>
      </c>
      <c r="X294" s="91">
        <f>IROQ!L307</f>
        <v>0</v>
      </c>
      <c r="Y294" s="91">
        <f>IROQ!M307</f>
        <v>0</v>
      </c>
      <c r="Z294" s="91">
        <f>IROQ!O307</f>
        <v>0</v>
      </c>
      <c r="AA294" s="91">
        <f>IROQ!P307</f>
        <v>0</v>
      </c>
      <c r="AB294" s="154">
        <f t="shared" si="21"/>
        <v>2.5000000000000001E-3</v>
      </c>
      <c r="AC294" s="154">
        <f t="shared" si="22"/>
        <v>2.5000000000000001E-2</v>
      </c>
      <c r="AD294" s="153">
        <f t="shared" si="23"/>
        <v>-4.4999999999999998E-2</v>
      </c>
      <c r="AE294" s="153">
        <f t="shared" si="24"/>
        <v>2.5000000000000001E-2</v>
      </c>
    </row>
    <row r="295" spans="2:31" x14ac:dyDescent="0.2">
      <c r="B295" t="str">
        <f t="shared" si="20"/>
        <v>0.3850.020.3850.050.3850.020.3850.050.28750.00250.28-0.0650.280.0250.28-0.035000000000.00250.025-0.0350.025</v>
      </c>
      <c r="C295" s="46">
        <v>45778</v>
      </c>
      <c r="D295">
        <f>ALGO_TENN!E308</f>
        <v>0.38500000000000001</v>
      </c>
      <c r="E295" s="91">
        <f>ALGO_TENN!F308</f>
        <v>0.02</v>
      </c>
      <c r="F295" s="91">
        <f>ALGO_TENN!H308</f>
        <v>0.38500000000000001</v>
      </c>
      <c r="G295" s="91">
        <f>ALGO_TENN!I308</f>
        <v>0.05</v>
      </c>
      <c r="H295" s="91">
        <f>ALGO_TENN!K308</f>
        <v>0.38500000000000001</v>
      </c>
      <c r="I295" s="91">
        <f>ALGO_TENN!L308</f>
        <v>0.02</v>
      </c>
      <c r="J295" s="91">
        <f>ALGO_TENN!N308</f>
        <v>0.38500000000000001</v>
      </c>
      <c r="K295" s="91">
        <f>ALGO_TENN!O308</f>
        <v>0.05</v>
      </c>
      <c r="L295" s="91">
        <f>TETCO_TRANSCO!E308</f>
        <v>0.28749999999999998</v>
      </c>
      <c r="M295" s="91">
        <f>TETCO_TRANSCO!F308</f>
        <v>2.5000000000000001E-3</v>
      </c>
      <c r="N295" s="91">
        <f>TETCO_TRANSCO!H308</f>
        <v>0.28000000000000003</v>
      </c>
      <c r="O295" s="91">
        <f>TETCO_TRANSCO!I308</f>
        <v>-6.5000000000000002E-2</v>
      </c>
      <c r="P295" s="91">
        <f>TETCO_TRANSCO!K308</f>
        <v>0.28000000000000003</v>
      </c>
      <c r="Q295" s="91">
        <f>TETCO_TRANSCO!L308</f>
        <v>2.5000000000000001E-2</v>
      </c>
      <c r="R295" s="91">
        <f>TETCO_TRANSCO!N308</f>
        <v>0.28000000000000003</v>
      </c>
      <c r="S295" s="91">
        <f>TETCO_TRANSCO!O308</f>
        <v>-3.5000000000000003E-2</v>
      </c>
      <c r="T295" s="91">
        <f>IROQ!E308</f>
        <v>0</v>
      </c>
      <c r="U295" s="91">
        <f>IROQ!F308</f>
        <v>0</v>
      </c>
      <c r="V295" s="91">
        <f>IROQ!H308</f>
        <v>0</v>
      </c>
      <c r="W295" s="91">
        <f>IROQ!I308</f>
        <v>0</v>
      </c>
      <c r="X295" s="91">
        <f>IROQ!L308</f>
        <v>0</v>
      </c>
      <c r="Y295" s="91">
        <f>IROQ!M308</f>
        <v>0</v>
      </c>
      <c r="Z295" s="91">
        <f>IROQ!O308</f>
        <v>0</v>
      </c>
      <c r="AA295" s="91">
        <f>IROQ!P308</f>
        <v>0</v>
      </c>
      <c r="AB295" s="154">
        <f t="shared" si="21"/>
        <v>2.5000000000000001E-3</v>
      </c>
      <c r="AC295" s="154">
        <f t="shared" si="22"/>
        <v>2.5000000000000001E-2</v>
      </c>
      <c r="AD295" s="153">
        <f t="shared" si="23"/>
        <v>-3.5000000000000003E-2</v>
      </c>
      <c r="AE295" s="153">
        <f t="shared" si="24"/>
        <v>2.5000000000000001E-2</v>
      </c>
    </row>
    <row r="296" spans="2:31" x14ac:dyDescent="0.2">
      <c r="B296" t="str">
        <f t="shared" si="20"/>
        <v>0.3850.020.3850.060.3850.020.3850.060.2975-0.00250.265-0.0550.2650.0250.265-0.03500000000-0.00250.025-0.0350.025</v>
      </c>
      <c r="C296" s="46">
        <v>45809</v>
      </c>
      <c r="D296">
        <f>ALGO_TENN!E309</f>
        <v>0.38500000000000001</v>
      </c>
      <c r="E296" s="91">
        <f>ALGO_TENN!F309</f>
        <v>0.02</v>
      </c>
      <c r="F296" s="91">
        <f>ALGO_TENN!H309</f>
        <v>0.38500000000000001</v>
      </c>
      <c r="G296" s="91">
        <f>ALGO_TENN!I309</f>
        <v>0.06</v>
      </c>
      <c r="H296" s="91">
        <f>ALGO_TENN!K309</f>
        <v>0.38500000000000001</v>
      </c>
      <c r="I296" s="91">
        <f>ALGO_TENN!L309</f>
        <v>0.02</v>
      </c>
      <c r="J296" s="91">
        <f>ALGO_TENN!N309</f>
        <v>0.38500000000000001</v>
      </c>
      <c r="K296" s="91">
        <f>ALGO_TENN!O309</f>
        <v>0.06</v>
      </c>
      <c r="L296" s="91">
        <f>TETCO_TRANSCO!E309</f>
        <v>0.29749999999999999</v>
      </c>
      <c r="M296" s="91">
        <f>TETCO_TRANSCO!F309</f>
        <v>-2.5000000000000001E-3</v>
      </c>
      <c r="N296" s="91">
        <f>TETCO_TRANSCO!H309</f>
        <v>0.26500000000000001</v>
      </c>
      <c r="O296" s="91">
        <f>TETCO_TRANSCO!I309</f>
        <v>-5.5000000000000007E-2</v>
      </c>
      <c r="P296" s="91">
        <f>TETCO_TRANSCO!K309</f>
        <v>0.26500000000000001</v>
      </c>
      <c r="Q296" s="91">
        <f>TETCO_TRANSCO!L309</f>
        <v>2.5000000000000001E-2</v>
      </c>
      <c r="R296" s="91">
        <f>TETCO_TRANSCO!N309</f>
        <v>0.26500000000000001</v>
      </c>
      <c r="S296" s="91">
        <f>TETCO_TRANSCO!O309</f>
        <v>-3.5000000000000003E-2</v>
      </c>
      <c r="T296" s="91">
        <f>IROQ!E309</f>
        <v>0</v>
      </c>
      <c r="U296" s="91">
        <f>IROQ!F309</f>
        <v>0</v>
      </c>
      <c r="V296" s="91">
        <f>IROQ!H309</f>
        <v>0</v>
      </c>
      <c r="W296" s="91">
        <f>IROQ!I309</f>
        <v>0</v>
      </c>
      <c r="X296" s="91">
        <f>IROQ!L309</f>
        <v>0</v>
      </c>
      <c r="Y296" s="91">
        <f>IROQ!M309</f>
        <v>0</v>
      </c>
      <c r="Z296" s="91">
        <f>IROQ!O309</f>
        <v>0</v>
      </c>
      <c r="AA296" s="91">
        <f>IROQ!P309</f>
        <v>0</v>
      </c>
      <c r="AB296" s="154">
        <f t="shared" si="21"/>
        <v>-2.5000000000000001E-3</v>
      </c>
      <c r="AC296" s="154">
        <f t="shared" si="22"/>
        <v>2.5000000000000001E-2</v>
      </c>
      <c r="AD296" s="153">
        <f t="shared" si="23"/>
        <v>-3.5000000000000003E-2</v>
      </c>
      <c r="AE296" s="153">
        <f t="shared" si="24"/>
        <v>2.5000000000000001E-2</v>
      </c>
    </row>
    <row r="297" spans="2:31" x14ac:dyDescent="0.2">
      <c r="B297" t="str">
        <f t="shared" si="20"/>
        <v>0.39750.020.39750.070.39750.020.39750.070.3125-0.00250.335-0.020.3350.0250.335-0.0200000000-0.00250.025-0.020.025</v>
      </c>
      <c r="C297" s="46">
        <v>45839</v>
      </c>
      <c r="D297">
        <f>ALGO_TENN!E310</f>
        <v>0.39750000000000002</v>
      </c>
      <c r="E297" s="91">
        <f>ALGO_TENN!F310</f>
        <v>0.02</v>
      </c>
      <c r="F297" s="91">
        <f>ALGO_TENN!H310</f>
        <v>0.39750000000000002</v>
      </c>
      <c r="G297" s="91">
        <f>ALGO_TENN!I310</f>
        <v>7.0000000000000007E-2</v>
      </c>
      <c r="H297" s="91">
        <f>ALGO_TENN!K310</f>
        <v>0.39750000000000002</v>
      </c>
      <c r="I297" s="91">
        <f>ALGO_TENN!L310</f>
        <v>0.02</v>
      </c>
      <c r="J297" s="91">
        <f>ALGO_TENN!N310</f>
        <v>0.39750000000000002</v>
      </c>
      <c r="K297" s="91">
        <f>ALGO_TENN!O310</f>
        <v>7.0000000000000007E-2</v>
      </c>
      <c r="L297" s="91">
        <f>TETCO_TRANSCO!E310</f>
        <v>0.3125</v>
      </c>
      <c r="M297" s="91">
        <f>TETCO_TRANSCO!F310</f>
        <v>-2.5000000000000001E-3</v>
      </c>
      <c r="N297" s="91">
        <f>TETCO_TRANSCO!H310</f>
        <v>0.33500000000000002</v>
      </c>
      <c r="O297" s="91">
        <f>TETCO_TRANSCO!I310</f>
        <v>-0.02</v>
      </c>
      <c r="P297" s="91">
        <f>TETCO_TRANSCO!K310</f>
        <v>0.33500000000000002</v>
      </c>
      <c r="Q297" s="91">
        <f>TETCO_TRANSCO!L310</f>
        <v>2.5000000000000001E-2</v>
      </c>
      <c r="R297" s="91">
        <f>TETCO_TRANSCO!N310</f>
        <v>0.33500000000000002</v>
      </c>
      <c r="S297" s="91">
        <f>TETCO_TRANSCO!O310</f>
        <v>-0.02</v>
      </c>
      <c r="T297" s="91">
        <f>IROQ!E310</f>
        <v>0</v>
      </c>
      <c r="U297" s="91">
        <f>IROQ!F310</f>
        <v>0</v>
      </c>
      <c r="V297" s="91">
        <f>IROQ!H310</f>
        <v>0</v>
      </c>
      <c r="W297" s="91">
        <f>IROQ!I310</f>
        <v>0</v>
      </c>
      <c r="X297" s="91">
        <f>IROQ!L310</f>
        <v>0</v>
      </c>
      <c r="Y297" s="91">
        <f>IROQ!M310</f>
        <v>0</v>
      </c>
      <c r="Z297" s="91">
        <f>IROQ!O310</f>
        <v>0</v>
      </c>
      <c r="AA297" s="91">
        <f>IROQ!P310</f>
        <v>0</v>
      </c>
      <c r="AB297" s="154">
        <f t="shared" si="21"/>
        <v>-2.5000000000000001E-3</v>
      </c>
      <c r="AC297" s="154">
        <f t="shared" si="22"/>
        <v>2.5000000000000001E-2</v>
      </c>
      <c r="AD297" s="153">
        <f t="shared" si="23"/>
        <v>-0.02</v>
      </c>
      <c r="AE297" s="153">
        <f t="shared" si="24"/>
        <v>2.5000000000000001E-2</v>
      </c>
    </row>
    <row r="298" spans="2:31" x14ac:dyDescent="0.2">
      <c r="B298" t="str">
        <f t="shared" si="20"/>
        <v>0.40.020.40.070.40.020.40.070.3125-0.00250.335-0.020.3350.0150.335-0.0200000000-0.00250.015-0.020.015</v>
      </c>
      <c r="C298" s="46">
        <v>45870</v>
      </c>
      <c r="D298">
        <f>ALGO_TENN!E311</f>
        <v>0.4</v>
      </c>
      <c r="E298" s="91">
        <f>ALGO_TENN!F311</f>
        <v>0.02</v>
      </c>
      <c r="F298" s="91">
        <f>ALGO_TENN!H311</f>
        <v>0.4</v>
      </c>
      <c r="G298" s="91">
        <f>ALGO_TENN!I311</f>
        <v>7.0000000000000007E-2</v>
      </c>
      <c r="H298" s="91">
        <f>ALGO_TENN!K311</f>
        <v>0.4</v>
      </c>
      <c r="I298" s="91">
        <f>ALGO_TENN!L311</f>
        <v>0.02</v>
      </c>
      <c r="J298" s="91">
        <f>ALGO_TENN!N311</f>
        <v>0.4</v>
      </c>
      <c r="K298" s="91">
        <f>ALGO_TENN!O311</f>
        <v>7.0000000000000007E-2</v>
      </c>
      <c r="L298" s="91">
        <f>TETCO_TRANSCO!E311</f>
        <v>0.3125</v>
      </c>
      <c r="M298" s="91">
        <f>TETCO_TRANSCO!F311</f>
        <v>-2.5000000000000001E-3</v>
      </c>
      <c r="N298" s="91">
        <f>TETCO_TRANSCO!H311</f>
        <v>0.33500000000000002</v>
      </c>
      <c r="O298" s="91">
        <f>TETCO_TRANSCO!I311</f>
        <v>-0.02</v>
      </c>
      <c r="P298" s="91">
        <f>TETCO_TRANSCO!K311</f>
        <v>0.33500000000000002</v>
      </c>
      <c r="Q298" s="91">
        <f>TETCO_TRANSCO!L311</f>
        <v>1.4999999999999999E-2</v>
      </c>
      <c r="R298" s="91">
        <f>TETCO_TRANSCO!N311</f>
        <v>0.33500000000000002</v>
      </c>
      <c r="S298" s="91">
        <f>TETCO_TRANSCO!O311</f>
        <v>-0.02</v>
      </c>
      <c r="T298" s="91">
        <f>IROQ!E311</f>
        <v>0</v>
      </c>
      <c r="U298" s="91">
        <f>IROQ!F311</f>
        <v>0</v>
      </c>
      <c r="V298" s="91">
        <f>IROQ!H311</f>
        <v>0</v>
      </c>
      <c r="W298" s="91">
        <f>IROQ!I311</f>
        <v>0</v>
      </c>
      <c r="X298" s="91">
        <f>IROQ!L311</f>
        <v>0</v>
      </c>
      <c r="Y298" s="91">
        <f>IROQ!M311</f>
        <v>0</v>
      </c>
      <c r="Z298" s="91">
        <f>IROQ!O311</f>
        <v>0</v>
      </c>
      <c r="AA298" s="91">
        <f>IROQ!P311</f>
        <v>0</v>
      </c>
      <c r="AB298" s="154">
        <f t="shared" si="21"/>
        <v>-2.5000000000000001E-3</v>
      </c>
      <c r="AC298" s="154">
        <f t="shared" si="22"/>
        <v>1.4999999999999999E-2</v>
      </c>
      <c r="AD298" s="153">
        <f t="shared" si="23"/>
        <v>-0.02</v>
      </c>
      <c r="AE298" s="153">
        <f t="shared" si="24"/>
        <v>1.4999999999999999E-2</v>
      </c>
    </row>
    <row r="299" spans="2:31" x14ac:dyDescent="0.2">
      <c r="B299" t="str">
        <f t="shared" si="20"/>
        <v>0.39750.020.39750.050.39750.020.39750.050.2875-0.00250.245-0.040.2450.0150.245-0.0200000000-0.00250.015-0.020.015</v>
      </c>
      <c r="C299" s="46">
        <v>45901</v>
      </c>
      <c r="D299">
        <f>ALGO_TENN!E312</f>
        <v>0.39750000000000002</v>
      </c>
      <c r="E299" s="91">
        <f>ALGO_TENN!F312</f>
        <v>0.02</v>
      </c>
      <c r="F299" s="91">
        <f>ALGO_TENN!H312</f>
        <v>0.39750000000000002</v>
      </c>
      <c r="G299" s="91">
        <f>ALGO_TENN!I312</f>
        <v>0.05</v>
      </c>
      <c r="H299" s="91">
        <f>ALGO_TENN!K312</f>
        <v>0.39750000000000002</v>
      </c>
      <c r="I299" s="91">
        <f>ALGO_TENN!L312</f>
        <v>0.02</v>
      </c>
      <c r="J299" s="91">
        <f>ALGO_TENN!N312</f>
        <v>0.39750000000000002</v>
      </c>
      <c r="K299" s="91">
        <f>ALGO_TENN!O312</f>
        <v>0.05</v>
      </c>
      <c r="L299" s="91">
        <f>TETCO_TRANSCO!E312</f>
        <v>0.28749999999999998</v>
      </c>
      <c r="M299" s="91">
        <f>TETCO_TRANSCO!F312</f>
        <v>-2.5000000000000001E-3</v>
      </c>
      <c r="N299" s="91">
        <f>TETCO_TRANSCO!H312</f>
        <v>0.245</v>
      </c>
      <c r="O299" s="91">
        <f>TETCO_TRANSCO!I312</f>
        <v>-0.04</v>
      </c>
      <c r="P299" s="91">
        <f>TETCO_TRANSCO!K312</f>
        <v>0.245</v>
      </c>
      <c r="Q299" s="91">
        <f>TETCO_TRANSCO!L312</f>
        <v>1.4999999999999999E-2</v>
      </c>
      <c r="R299" s="91">
        <f>TETCO_TRANSCO!N312</f>
        <v>0.245</v>
      </c>
      <c r="S299" s="91">
        <f>TETCO_TRANSCO!O312</f>
        <v>-0.02</v>
      </c>
      <c r="T299" s="91">
        <f>IROQ!E312</f>
        <v>0</v>
      </c>
      <c r="U299" s="91">
        <f>IROQ!F312</f>
        <v>0</v>
      </c>
      <c r="V299" s="91">
        <f>IROQ!H312</f>
        <v>0</v>
      </c>
      <c r="W299" s="91">
        <f>IROQ!I312</f>
        <v>0</v>
      </c>
      <c r="X299" s="91">
        <f>IROQ!L312</f>
        <v>0</v>
      </c>
      <c r="Y299" s="91">
        <f>IROQ!M312</f>
        <v>0</v>
      </c>
      <c r="Z299" s="91">
        <f>IROQ!O312</f>
        <v>0</v>
      </c>
      <c r="AA299" s="91">
        <f>IROQ!P312</f>
        <v>0</v>
      </c>
      <c r="AB299" s="154">
        <f t="shared" si="21"/>
        <v>-2.5000000000000001E-3</v>
      </c>
      <c r="AC299" s="154">
        <f t="shared" si="22"/>
        <v>1.4999999999999999E-2</v>
      </c>
      <c r="AD299" s="153">
        <f t="shared" si="23"/>
        <v>-0.02</v>
      </c>
      <c r="AE299" s="153">
        <f t="shared" si="24"/>
        <v>1.4999999999999999E-2</v>
      </c>
    </row>
    <row r="300" spans="2:31" x14ac:dyDescent="0.2">
      <c r="B300" t="str">
        <f t="shared" si="20"/>
        <v>0.40.020.40.050.40.020.40.050.3475-0.0050.265-0.0850.2650.010.265-0.05500000000-0.0050.01-0.0550.01</v>
      </c>
      <c r="C300" s="46">
        <v>45931</v>
      </c>
      <c r="D300">
        <f>ALGO_TENN!E313</f>
        <v>0.4</v>
      </c>
      <c r="E300" s="91">
        <f>ALGO_TENN!F313</f>
        <v>0.02</v>
      </c>
      <c r="F300" s="91">
        <f>ALGO_TENN!H313</f>
        <v>0.4</v>
      </c>
      <c r="G300" s="91">
        <f>ALGO_TENN!I313</f>
        <v>0.05</v>
      </c>
      <c r="H300" s="91">
        <f>ALGO_TENN!K313</f>
        <v>0.4</v>
      </c>
      <c r="I300" s="91">
        <f>ALGO_TENN!L313</f>
        <v>0.02</v>
      </c>
      <c r="J300" s="91">
        <f>ALGO_TENN!N313</f>
        <v>0.4</v>
      </c>
      <c r="K300" s="91">
        <f>ALGO_TENN!O313</f>
        <v>0.05</v>
      </c>
      <c r="L300" s="91">
        <f>TETCO_TRANSCO!E313</f>
        <v>0.34750000000000003</v>
      </c>
      <c r="M300" s="91">
        <f>TETCO_TRANSCO!F313</f>
        <v>-5.0000000000000001E-3</v>
      </c>
      <c r="N300" s="91">
        <f>TETCO_TRANSCO!H313</f>
        <v>0.26500000000000001</v>
      </c>
      <c r="O300" s="91">
        <f>TETCO_TRANSCO!I313</f>
        <v>-8.4999999999999992E-2</v>
      </c>
      <c r="P300" s="91">
        <f>TETCO_TRANSCO!K313</f>
        <v>0.26500000000000001</v>
      </c>
      <c r="Q300" s="91">
        <f>TETCO_TRANSCO!L313</f>
        <v>9.9999999999999985E-3</v>
      </c>
      <c r="R300" s="91">
        <f>TETCO_TRANSCO!N313</f>
        <v>0.26500000000000001</v>
      </c>
      <c r="S300" s="91">
        <f>TETCO_TRANSCO!O313</f>
        <v>-5.5E-2</v>
      </c>
      <c r="T300" s="91">
        <f>IROQ!E313</f>
        <v>0</v>
      </c>
      <c r="U300" s="91">
        <f>IROQ!F313</f>
        <v>0</v>
      </c>
      <c r="V300" s="91">
        <f>IROQ!H313</f>
        <v>0</v>
      </c>
      <c r="W300" s="91">
        <f>IROQ!I313</f>
        <v>0</v>
      </c>
      <c r="X300" s="91">
        <f>IROQ!L313</f>
        <v>0</v>
      </c>
      <c r="Y300" s="91">
        <f>IROQ!M313</f>
        <v>0</v>
      </c>
      <c r="Z300" s="91">
        <f>IROQ!O313</f>
        <v>0</v>
      </c>
      <c r="AA300" s="91">
        <f>IROQ!P313</f>
        <v>0</v>
      </c>
      <c r="AB300" s="154">
        <f t="shared" si="21"/>
        <v>-5.0000000000000001E-3</v>
      </c>
      <c r="AC300" s="154">
        <f t="shared" si="22"/>
        <v>9.9999999999999985E-3</v>
      </c>
      <c r="AD300" s="153">
        <f t="shared" si="23"/>
        <v>-5.5E-2</v>
      </c>
      <c r="AE300" s="153">
        <f t="shared" si="24"/>
        <v>9.9999999999999985E-3</v>
      </c>
    </row>
    <row r="301" spans="2:31" x14ac:dyDescent="0.2">
      <c r="B301" t="str">
        <f t="shared" si="20"/>
        <v>0.5550.050.5550.140.5550.050.5550.140.340.040.44-0.170.440.060.44-0.05000000000.040.06-0.050.06</v>
      </c>
      <c r="C301" s="46">
        <v>45962</v>
      </c>
      <c r="D301">
        <f>ALGO_TENN!E314</f>
        <v>0.55500000000000005</v>
      </c>
      <c r="E301" s="91">
        <f>ALGO_TENN!F314</f>
        <v>0.05</v>
      </c>
      <c r="F301" s="91">
        <f>ALGO_TENN!H314</f>
        <v>0.55500000000000005</v>
      </c>
      <c r="G301" s="91">
        <f>ALGO_TENN!I314</f>
        <v>0.14000000000000001</v>
      </c>
      <c r="H301" s="91">
        <f>ALGO_TENN!K314</f>
        <v>0.55500000000000005</v>
      </c>
      <c r="I301" s="91">
        <f>ALGO_TENN!L314</f>
        <v>0.05</v>
      </c>
      <c r="J301" s="91">
        <f>ALGO_TENN!N314</f>
        <v>0.55500000000000005</v>
      </c>
      <c r="K301" s="91">
        <f>ALGO_TENN!O314</f>
        <v>0.14000000000000001</v>
      </c>
      <c r="L301" s="91">
        <f>TETCO_TRANSCO!E314</f>
        <v>0.34</v>
      </c>
      <c r="M301" s="91">
        <f>TETCO_TRANSCO!F314</f>
        <v>0.04</v>
      </c>
      <c r="N301" s="91">
        <f>TETCO_TRANSCO!H314</f>
        <v>0.44000000000000006</v>
      </c>
      <c r="O301" s="91">
        <f>TETCO_TRANSCO!I314</f>
        <v>-0.16999999999999998</v>
      </c>
      <c r="P301" s="91">
        <f>TETCO_TRANSCO!K314</f>
        <v>0.44000000000000006</v>
      </c>
      <c r="Q301" s="91">
        <f>TETCO_TRANSCO!L314</f>
        <v>0.06</v>
      </c>
      <c r="R301" s="91">
        <f>TETCO_TRANSCO!N314</f>
        <v>0.44000000000000006</v>
      </c>
      <c r="S301" s="91">
        <f>TETCO_TRANSCO!O314</f>
        <v>-0.05</v>
      </c>
      <c r="T301" s="91">
        <f>IROQ!E314</f>
        <v>0</v>
      </c>
      <c r="U301" s="91">
        <f>IROQ!F314</f>
        <v>0</v>
      </c>
      <c r="V301" s="91">
        <f>IROQ!H314</f>
        <v>0</v>
      </c>
      <c r="W301" s="91">
        <f>IROQ!I314</f>
        <v>0</v>
      </c>
      <c r="X301" s="91">
        <f>IROQ!L314</f>
        <v>0</v>
      </c>
      <c r="Y301" s="91">
        <f>IROQ!M314</f>
        <v>0</v>
      </c>
      <c r="Z301" s="91">
        <f>IROQ!O314</f>
        <v>0</v>
      </c>
      <c r="AA301" s="91">
        <f>IROQ!P314</f>
        <v>0</v>
      </c>
      <c r="AB301" s="154">
        <f t="shared" si="21"/>
        <v>0.04</v>
      </c>
      <c r="AC301" s="154">
        <f t="shared" si="22"/>
        <v>0.06</v>
      </c>
      <c r="AD301" s="153">
        <f t="shared" si="23"/>
        <v>-0.05</v>
      </c>
      <c r="AE301" s="153">
        <f t="shared" si="24"/>
        <v>0.06</v>
      </c>
    </row>
    <row r="302" spans="2:31" x14ac:dyDescent="0.2">
      <c r="B302" t="str">
        <f t="shared" si="20"/>
        <v>0.910.050.910.290.910.050.910.290.6550.040.98-0.130.980.110.98-0.05000000000.040.11-0.050.11</v>
      </c>
      <c r="C302" s="46">
        <v>45992</v>
      </c>
      <c r="D302">
        <f>ALGO_TENN!E315</f>
        <v>0.91</v>
      </c>
      <c r="E302" s="91">
        <f>ALGO_TENN!F315</f>
        <v>0.05</v>
      </c>
      <c r="F302" s="91">
        <f>ALGO_TENN!H315</f>
        <v>0.91</v>
      </c>
      <c r="G302" s="91">
        <f>ALGO_TENN!I315</f>
        <v>0.28999999999999998</v>
      </c>
      <c r="H302" s="91">
        <f>ALGO_TENN!K315</f>
        <v>0.91</v>
      </c>
      <c r="I302" s="91">
        <f>ALGO_TENN!L315</f>
        <v>0.05</v>
      </c>
      <c r="J302" s="91">
        <f>ALGO_TENN!N315</f>
        <v>0.91</v>
      </c>
      <c r="K302" s="91">
        <f>ALGO_TENN!O315</f>
        <v>0.28999999999999998</v>
      </c>
      <c r="L302" s="91">
        <f>TETCO_TRANSCO!E315</f>
        <v>0.65500000000000003</v>
      </c>
      <c r="M302" s="91">
        <f>TETCO_TRANSCO!F315</f>
        <v>0.04</v>
      </c>
      <c r="N302" s="91">
        <f>TETCO_TRANSCO!H315</f>
        <v>0.98</v>
      </c>
      <c r="O302" s="91">
        <f>TETCO_TRANSCO!I315</f>
        <v>-0.13</v>
      </c>
      <c r="P302" s="91">
        <f>TETCO_TRANSCO!K315</f>
        <v>0.98</v>
      </c>
      <c r="Q302" s="91">
        <f>TETCO_TRANSCO!L315</f>
        <v>0.11</v>
      </c>
      <c r="R302" s="91">
        <f>TETCO_TRANSCO!N315</f>
        <v>0.98</v>
      </c>
      <c r="S302" s="91">
        <f>TETCO_TRANSCO!O315</f>
        <v>-0.05</v>
      </c>
      <c r="T302" s="91">
        <f>IROQ!E315</f>
        <v>0</v>
      </c>
      <c r="U302" s="91">
        <f>IROQ!F315</f>
        <v>0</v>
      </c>
      <c r="V302" s="91">
        <f>IROQ!H315</f>
        <v>0</v>
      </c>
      <c r="W302" s="91">
        <f>IROQ!I315</f>
        <v>0</v>
      </c>
      <c r="X302" s="91">
        <f>IROQ!L315</f>
        <v>0</v>
      </c>
      <c r="Y302" s="91">
        <f>IROQ!M315</f>
        <v>0</v>
      </c>
      <c r="Z302" s="91">
        <f>IROQ!O315</f>
        <v>0</v>
      </c>
      <c r="AA302" s="91">
        <f>IROQ!P315</f>
        <v>0</v>
      </c>
      <c r="AB302" s="154">
        <f t="shared" si="21"/>
        <v>0.04</v>
      </c>
      <c r="AC302" s="154">
        <f t="shared" si="22"/>
        <v>0.11</v>
      </c>
      <c r="AD302" s="153">
        <f t="shared" si="23"/>
        <v>-0.05</v>
      </c>
      <c r="AE302" s="153">
        <f t="shared" si="24"/>
        <v>0.11</v>
      </c>
    </row>
    <row r="303" spans="2:31" x14ac:dyDescent="0.2">
      <c r="B303" t="str">
        <f t="shared" si="20"/>
        <v>1.2150.051.2150.321.2150.051.2150.320.8950.041.6-0.251.60.291.6-0.2000000000.040.29-0.20.29</v>
      </c>
      <c r="C303" s="46">
        <v>46023</v>
      </c>
      <c r="D303">
        <f>ALGO_TENN!E316</f>
        <v>1.2149999999999999</v>
      </c>
      <c r="E303" s="91">
        <f>ALGO_TENN!F316</f>
        <v>0.05</v>
      </c>
      <c r="F303" s="91">
        <f>ALGO_TENN!H316</f>
        <v>1.2149999999999999</v>
      </c>
      <c r="G303" s="91">
        <f>ALGO_TENN!I316</f>
        <v>0.32</v>
      </c>
      <c r="H303" s="91">
        <f>ALGO_TENN!K316</f>
        <v>1.2149999999999999</v>
      </c>
      <c r="I303" s="91">
        <f>ALGO_TENN!L316</f>
        <v>0.05</v>
      </c>
      <c r="J303" s="91">
        <f>ALGO_TENN!N316</f>
        <v>1.2149999999999999</v>
      </c>
      <c r="K303" s="91">
        <f>ALGO_TENN!O316</f>
        <v>0.32</v>
      </c>
      <c r="L303" s="91">
        <f>TETCO_TRANSCO!E316</f>
        <v>0.89500000000000002</v>
      </c>
      <c r="M303" s="91">
        <f>TETCO_TRANSCO!F316</f>
        <v>0.04</v>
      </c>
      <c r="N303" s="91">
        <f>TETCO_TRANSCO!H316</f>
        <v>1.6</v>
      </c>
      <c r="O303" s="91">
        <f>TETCO_TRANSCO!I316</f>
        <v>-0.25</v>
      </c>
      <c r="P303" s="91">
        <f>TETCO_TRANSCO!K316</f>
        <v>1.6</v>
      </c>
      <c r="Q303" s="91">
        <f>TETCO_TRANSCO!L316</f>
        <v>0.28999999999999998</v>
      </c>
      <c r="R303" s="91">
        <f>TETCO_TRANSCO!N316</f>
        <v>1.6</v>
      </c>
      <c r="S303" s="91">
        <f>TETCO_TRANSCO!O316</f>
        <v>-0.2</v>
      </c>
      <c r="T303" s="91">
        <f>IROQ!E316</f>
        <v>0</v>
      </c>
      <c r="U303" s="91">
        <f>IROQ!F316</f>
        <v>0</v>
      </c>
      <c r="V303" s="91">
        <f>IROQ!H316</f>
        <v>0</v>
      </c>
      <c r="W303" s="91">
        <f>IROQ!I316</f>
        <v>0</v>
      </c>
      <c r="X303" s="91">
        <f>IROQ!L316</f>
        <v>0</v>
      </c>
      <c r="Y303" s="91">
        <f>IROQ!M316</f>
        <v>0</v>
      </c>
      <c r="Z303" s="91">
        <f>IROQ!O316</f>
        <v>0</v>
      </c>
      <c r="AA303" s="91">
        <f>IROQ!P316</f>
        <v>0</v>
      </c>
      <c r="AB303" s="154">
        <f t="shared" si="21"/>
        <v>0.04</v>
      </c>
      <c r="AC303" s="154">
        <f t="shared" si="22"/>
        <v>0.28999999999999998</v>
      </c>
      <c r="AD303" s="153">
        <f t="shared" si="23"/>
        <v>-0.2</v>
      </c>
      <c r="AE303" s="153">
        <f t="shared" si="24"/>
        <v>0.28999999999999998</v>
      </c>
    </row>
    <row r="304" spans="2:31" x14ac:dyDescent="0.2">
      <c r="B304" t="str">
        <f t="shared" si="20"/>
        <v>1.2150.051.2150.321.2150.051.2150.320.8750.041.6-0.281.60.291.6-0.2000000000.040.29-0.20.29</v>
      </c>
      <c r="C304" s="46">
        <v>46054</v>
      </c>
      <c r="D304">
        <f>ALGO_TENN!E317</f>
        <v>1.2149999999999999</v>
      </c>
      <c r="E304" s="91">
        <f>ALGO_TENN!F317</f>
        <v>0.05</v>
      </c>
      <c r="F304" s="91">
        <f>ALGO_TENN!H317</f>
        <v>1.2149999999999999</v>
      </c>
      <c r="G304" s="91">
        <f>ALGO_TENN!I317</f>
        <v>0.32</v>
      </c>
      <c r="H304" s="91">
        <f>ALGO_TENN!K317</f>
        <v>1.2149999999999999</v>
      </c>
      <c r="I304" s="91">
        <f>ALGO_TENN!L317</f>
        <v>0.05</v>
      </c>
      <c r="J304" s="91">
        <f>ALGO_TENN!N317</f>
        <v>1.2149999999999999</v>
      </c>
      <c r="K304" s="91">
        <f>ALGO_TENN!O317</f>
        <v>0.32</v>
      </c>
      <c r="L304" s="91">
        <f>TETCO_TRANSCO!E317</f>
        <v>0.875</v>
      </c>
      <c r="M304" s="91">
        <f>TETCO_TRANSCO!F317</f>
        <v>0.04</v>
      </c>
      <c r="N304" s="91">
        <f>TETCO_TRANSCO!H317</f>
        <v>1.6</v>
      </c>
      <c r="O304" s="91">
        <f>TETCO_TRANSCO!I317</f>
        <v>-0.28000000000000003</v>
      </c>
      <c r="P304" s="91">
        <f>TETCO_TRANSCO!K317</f>
        <v>1.6</v>
      </c>
      <c r="Q304" s="91">
        <f>TETCO_TRANSCO!L317</f>
        <v>0.28999999999999998</v>
      </c>
      <c r="R304" s="91">
        <f>TETCO_TRANSCO!N317</f>
        <v>1.6</v>
      </c>
      <c r="S304" s="91">
        <f>TETCO_TRANSCO!O317</f>
        <v>-0.2</v>
      </c>
      <c r="T304" s="91">
        <f>IROQ!E317</f>
        <v>0</v>
      </c>
      <c r="U304" s="91">
        <f>IROQ!F317</f>
        <v>0</v>
      </c>
      <c r="V304" s="91">
        <f>IROQ!H317</f>
        <v>0</v>
      </c>
      <c r="W304" s="91">
        <f>IROQ!I317</f>
        <v>0</v>
      </c>
      <c r="X304" s="91">
        <f>IROQ!L317</f>
        <v>0</v>
      </c>
      <c r="Y304" s="91">
        <f>IROQ!M317</f>
        <v>0</v>
      </c>
      <c r="Z304" s="91">
        <f>IROQ!O317</f>
        <v>0</v>
      </c>
      <c r="AA304" s="91">
        <f>IROQ!P317</f>
        <v>0</v>
      </c>
      <c r="AB304" s="154">
        <f t="shared" si="21"/>
        <v>0.04</v>
      </c>
      <c r="AC304" s="154">
        <f t="shared" si="22"/>
        <v>0.28999999999999998</v>
      </c>
      <c r="AD304" s="153">
        <f t="shared" si="23"/>
        <v>-0.2</v>
      </c>
      <c r="AE304" s="153">
        <f t="shared" si="24"/>
        <v>0.28999999999999998</v>
      </c>
    </row>
    <row r="305" spans="2:31" x14ac:dyDescent="0.2">
      <c r="B305" t="str">
        <f t="shared" si="20"/>
        <v>0.6550.050.6550.150.6550.050.6550.150.410.040.46-0.170.460.0750.46-0.05000000000.040.075-0.050.075</v>
      </c>
      <c r="C305" s="46">
        <v>46082</v>
      </c>
      <c r="D305">
        <f>ALGO_TENN!E318</f>
        <v>0.65500000000000003</v>
      </c>
      <c r="E305" s="91">
        <f>ALGO_TENN!F318</f>
        <v>0.05</v>
      </c>
      <c r="F305" s="91">
        <f>ALGO_TENN!H318</f>
        <v>0.65500000000000003</v>
      </c>
      <c r="G305" s="91">
        <f>ALGO_TENN!I318</f>
        <v>0.15000000000000002</v>
      </c>
      <c r="H305" s="91">
        <f>ALGO_TENN!K318</f>
        <v>0.65500000000000003</v>
      </c>
      <c r="I305" s="91">
        <f>ALGO_TENN!L318</f>
        <v>0.05</v>
      </c>
      <c r="J305" s="91">
        <f>ALGO_TENN!N318</f>
        <v>0.65500000000000003</v>
      </c>
      <c r="K305" s="91">
        <f>ALGO_TENN!O318</f>
        <v>0.15000000000000002</v>
      </c>
      <c r="L305" s="91">
        <f>TETCO_TRANSCO!E318</f>
        <v>0.41000000000000003</v>
      </c>
      <c r="M305" s="91">
        <f>TETCO_TRANSCO!F318</f>
        <v>0.04</v>
      </c>
      <c r="N305" s="91">
        <f>TETCO_TRANSCO!H318</f>
        <v>0.45999999999999996</v>
      </c>
      <c r="O305" s="91">
        <f>TETCO_TRANSCO!I318</f>
        <v>-0.16999999999999998</v>
      </c>
      <c r="P305" s="91">
        <f>TETCO_TRANSCO!K318</f>
        <v>0.45999999999999996</v>
      </c>
      <c r="Q305" s="91">
        <f>TETCO_TRANSCO!L318</f>
        <v>7.4999999999999997E-2</v>
      </c>
      <c r="R305" s="91">
        <f>TETCO_TRANSCO!N318</f>
        <v>0.45999999999999996</v>
      </c>
      <c r="S305" s="91">
        <f>TETCO_TRANSCO!O318</f>
        <v>-0.05</v>
      </c>
      <c r="T305" s="91">
        <f>IROQ!E318</f>
        <v>0</v>
      </c>
      <c r="U305" s="91">
        <f>IROQ!F318</f>
        <v>0</v>
      </c>
      <c r="V305" s="91">
        <f>IROQ!H318</f>
        <v>0</v>
      </c>
      <c r="W305" s="91">
        <f>IROQ!I318</f>
        <v>0</v>
      </c>
      <c r="X305" s="91">
        <f>IROQ!L318</f>
        <v>0</v>
      </c>
      <c r="Y305" s="91">
        <f>IROQ!M318</f>
        <v>0</v>
      </c>
      <c r="Z305" s="91">
        <f>IROQ!O318</f>
        <v>0</v>
      </c>
      <c r="AA305" s="91">
        <f>IROQ!P318</f>
        <v>0</v>
      </c>
      <c r="AB305" s="154">
        <f t="shared" si="21"/>
        <v>0.04</v>
      </c>
      <c r="AC305" s="154">
        <f t="shared" si="22"/>
        <v>7.4999999999999997E-2</v>
      </c>
      <c r="AD305" s="153">
        <f t="shared" si="23"/>
        <v>-0.05</v>
      </c>
      <c r="AE305" s="153">
        <f t="shared" si="24"/>
        <v>7.4999999999999997E-2</v>
      </c>
    </row>
    <row r="306" spans="2:31" x14ac:dyDescent="0.2">
      <c r="B306" t="str">
        <f t="shared" si="20"/>
        <v>0.4350.020.4350.050.4350.020.4350.050.30750.00250.305-0.0850.3050.0250.305-0.045000000000.00250.025-0.0450.025</v>
      </c>
      <c r="C306" s="46">
        <v>46113</v>
      </c>
      <c r="D306">
        <f>ALGO_TENN!E319</f>
        <v>0.435</v>
      </c>
      <c r="E306" s="91">
        <f>ALGO_TENN!F319</f>
        <v>0.02</v>
      </c>
      <c r="F306" s="91">
        <f>ALGO_TENN!H319</f>
        <v>0.435</v>
      </c>
      <c r="G306" s="91">
        <f>ALGO_TENN!I319</f>
        <v>0.05</v>
      </c>
      <c r="H306" s="91">
        <f>ALGO_TENN!K319</f>
        <v>0.435</v>
      </c>
      <c r="I306" s="91">
        <f>ALGO_TENN!L319</f>
        <v>0.02</v>
      </c>
      <c r="J306" s="91">
        <f>ALGO_TENN!N319</f>
        <v>0.435</v>
      </c>
      <c r="K306" s="91">
        <f>ALGO_TENN!O319</f>
        <v>0.05</v>
      </c>
      <c r="L306" s="91">
        <f>TETCO_TRANSCO!E319</f>
        <v>0.3075</v>
      </c>
      <c r="M306" s="91">
        <f>TETCO_TRANSCO!F319</f>
        <v>2.5000000000000001E-3</v>
      </c>
      <c r="N306" s="91">
        <f>TETCO_TRANSCO!H319</f>
        <v>0.30500000000000005</v>
      </c>
      <c r="O306" s="91">
        <f>TETCO_TRANSCO!I319</f>
        <v>-8.4999999999999992E-2</v>
      </c>
      <c r="P306" s="91">
        <f>TETCO_TRANSCO!K319</f>
        <v>0.30500000000000005</v>
      </c>
      <c r="Q306" s="91">
        <f>TETCO_TRANSCO!L319</f>
        <v>2.5000000000000001E-2</v>
      </c>
      <c r="R306" s="91">
        <f>TETCO_TRANSCO!N319</f>
        <v>0.30500000000000005</v>
      </c>
      <c r="S306" s="91">
        <f>TETCO_TRANSCO!O319</f>
        <v>-4.4999999999999998E-2</v>
      </c>
      <c r="T306" s="91">
        <f>IROQ!E319</f>
        <v>0</v>
      </c>
      <c r="U306" s="91">
        <f>IROQ!F319</f>
        <v>0</v>
      </c>
      <c r="V306" s="91">
        <f>IROQ!H319</f>
        <v>0</v>
      </c>
      <c r="W306" s="91">
        <f>IROQ!I319</f>
        <v>0</v>
      </c>
      <c r="X306" s="91">
        <f>IROQ!L319</f>
        <v>0</v>
      </c>
      <c r="Y306" s="91">
        <f>IROQ!M319</f>
        <v>0</v>
      </c>
      <c r="Z306" s="91">
        <f>IROQ!O319</f>
        <v>0</v>
      </c>
      <c r="AA306" s="91">
        <f>IROQ!P319</f>
        <v>0</v>
      </c>
      <c r="AB306" s="154">
        <f t="shared" si="21"/>
        <v>2.5000000000000001E-3</v>
      </c>
      <c r="AC306" s="154">
        <f t="shared" si="22"/>
        <v>2.5000000000000001E-2</v>
      </c>
      <c r="AD306" s="153">
        <f t="shared" si="23"/>
        <v>-4.4999999999999998E-2</v>
      </c>
      <c r="AE306" s="153">
        <f t="shared" si="24"/>
        <v>2.5000000000000001E-2</v>
      </c>
    </row>
    <row r="307" spans="2:31" x14ac:dyDescent="0.2">
      <c r="B307" t="str">
        <f t="shared" si="20"/>
        <v>0.3850.020.3850.050.3850.020.3850.050.28750.00250.28-0.0650.280.0250.28-0.035000000000.00250.025-0.0350.025</v>
      </c>
      <c r="C307" s="46">
        <v>46143</v>
      </c>
      <c r="D307">
        <f>ALGO_TENN!E320</f>
        <v>0.38500000000000001</v>
      </c>
      <c r="E307" s="91">
        <f>ALGO_TENN!F320</f>
        <v>0.02</v>
      </c>
      <c r="F307" s="91">
        <f>ALGO_TENN!H320</f>
        <v>0.38500000000000001</v>
      </c>
      <c r="G307" s="91">
        <f>ALGO_TENN!I320</f>
        <v>0.05</v>
      </c>
      <c r="H307" s="91">
        <f>ALGO_TENN!K320</f>
        <v>0.38500000000000001</v>
      </c>
      <c r="I307" s="91">
        <f>ALGO_TENN!L320</f>
        <v>0.02</v>
      </c>
      <c r="J307" s="91">
        <f>ALGO_TENN!N320</f>
        <v>0.38500000000000001</v>
      </c>
      <c r="K307" s="91">
        <f>ALGO_TENN!O320</f>
        <v>0.05</v>
      </c>
      <c r="L307" s="91">
        <f>TETCO_TRANSCO!E320</f>
        <v>0.28749999999999998</v>
      </c>
      <c r="M307" s="91">
        <f>TETCO_TRANSCO!F320</f>
        <v>2.5000000000000001E-3</v>
      </c>
      <c r="N307" s="91">
        <f>TETCO_TRANSCO!H320</f>
        <v>0.28000000000000003</v>
      </c>
      <c r="O307" s="91">
        <f>TETCO_TRANSCO!I320</f>
        <v>-6.5000000000000002E-2</v>
      </c>
      <c r="P307" s="91">
        <f>TETCO_TRANSCO!K320</f>
        <v>0.28000000000000003</v>
      </c>
      <c r="Q307" s="91">
        <f>TETCO_TRANSCO!L320</f>
        <v>2.5000000000000001E-2</v>
      </c>
      <c r="R307" s="91">
        <f>TETCO_TRANSCO!N320</f>
        <v>0.28000000000000003</v>
      </c>
      <c r="S307" s="91">
        <f>TETCO_TRANSCO!O320</f>
        <v>-3.5000000000000003E-2</v>
      </c>
      <c r="T307" s="91">
        <f>IROQ!E320</f>
        <v>0</v>
      </c>
      <c r="U307" s="91">
        <f>IROQ!F320</f>
        <v>0</v>
      </c>
      <c r="V307" s="91">
        <f>IROQ!H320</f>
        <v>0</v>
      </c>
      <c r="W307" s="91">
        <f>IROQ!I320</f>
        <v>0</v>
      </c>
      <c r="X307" s="91">
        <f>IROQ!L320</f>
        <v>0</v>
      </c>
      <c r="Y307" s="91">
        <f>IROQ!M320</f>
        <v>0</v>
      </c>
      <c r="Z307" s="91">
        <f>IROQ!O320</f>
        <v>0</v>
      </c>
      <c r="AA307" s="91">
        <f>IROQ!P320</f>
        <v>0</v>
      </c>
      <c r="AB307" s="154">
        <f t="shared" si="21"/>
        <v>2.5000000000000001E-3</v>
      </c>
      <c r="AC307" s="154">
        <f t="shared" si="22"/>
        <v>2.5000000000000001E-2</v>
      </c>
      <c r="AD307" s="153">
        <f t="shared" si="23"/>
        <v>-3.5000000000000003E-2</v>
      </c>
      <c r="AE307" s="153">
        <f t="shared" si="24"/>
        <v>2.5000000000000001E-2</v>
      </c>
    </row>
    <row r="308" spans="2:31" x14ac:dyDescent="0.2">
      <c r="B308" t="str">
        <f t="shared" si="20"/>
        <v>0.3850.020.3850.060.3850.020.3850.060.2975-0.00250.265-0.0550.2650.0250.265-0.03500000000-0.00250.025-0.0350.025</v>
      </c>
      <c r="C308" s="46">
        <v>46174</v>
      </c>
      <c r="D308">
        <f>ALGO_TENN!E321</f>
        <v>0.38500000000000001</v>
      </c>
      <c r="E308" s="91">
        <f>ALGO_TENN!F321</f>
        <v>0.02</v>
      </c>
      <c r="F308" s="91">
        <f>ALGO_TENN!H321</f>
        <v>0.38500000000000001</v>
      </c>
      <c r="G308" s="91">
        <f>ALGO_TENN!I321</f>
        <v>0.06</v>
      </c>
      <c r="H308" s="91">
        <f>ALGO_TENN!K321</f>
        <v>0.38500000000000001</v>
      </c>
      <c r="I308" s="91">
        <f>ALGO_TENN!L321</f>
        <v>0.02</v>
      </c>
      <c r="J308" s="91">
        <f>ALGO_TENN!N321</f>
        <v>0.38500000000000001</v>
      </c>
      <c r="K308" s="91">
        <f>ALGO_TENN!O321</f>
        <v>0.06</v>
      </c>
      <c r="L308" s="91">
        <f>TETCO_TRANSCO!E321</f>
        <v>0.29749999999999999</v>
      </c>
      <c r="M308" s="91">
        <f>TETCO_TRANSCO!F321</f>
        <v>-2.5000000000000001E-3</v>
      </c>
      <c r="N308" s="91">
        <f>TETCO_TRANSCO!H321</f>
        <v>0.26500000000000001</v>
      </c>
      <c r="O308" s="91">
        <f>TETCO_TRANSCO!I321</f>
        <v>-5.5000000000000007E-2</v>
      </c>
      <c r="P308" s="91">
        <f>TETCO_TRANSCO!K321</f>
        <v>0.26500000000000001</v>
      </c>
      <c r="Q308" s="91">
        <f>TETCO_TRANSCO!L321</f>
        <v>2.5000000000000001E-2</v>
      </c>
      <c r="R308" s="91">
        <f>TETCO_TRANSCO!N321</f>
        <v>0.26500000000000001</v>
      </c>
      <c r="S308" s="91">
        <f>TETCO_TRANSCO!O321</f>
        <v>-3.5000000000000003E-2</v>
      </c>
      <c r="T308" s="91">
        <f>IROQ!E321</f>
        <v>0</v>
      </c>
      <c r="U308" s="91">
        <f>IROQ!F321</f>
        <v>0</v>
      </c>
      <c r="V308" s="91">
        <f>IROQ!H321</f>
        <v>0</v>
      </c>
      <c r="W308" s="91">
        <f>IROQ!I321</f>
        <v>0</v>
      </c>
      <c r="X308" s="91">
        <f>IROQ!L321</f>
        <v>0</v>
      </c>
      <c r="Y308" s="91">
        <f>IROQ!M321</f>
        <v>0</v>
      </c>
      <c r="Z308" s="91">
        <f>IROQ!O321</f>
        <v>0</v>
      </c>
      <c r="AA308" s="91">
        <f>IROQ!P321</f>
        <v>0</v>
      </c>
      <c r="AB308" s="154">
        <f t="shared" si="21"/>
        <v>-2.5000000000000001E-3</v>
      </c>
      <c r="AC308" s="154">
        <f t="shared" si="22"/>
        <v>2.5000000000000001E-2</v>
      </c>
      <c r="AD308" s="153">
        <f t="shared" si="23"/>
        <v>-3.5000000000000003E-2</v>
      </c>
      <c r="AE308" s="153">
        <f t="shared" si="24"/>
        <v>2.5000000000000001E-2</v>
      </c>
    </row>
    <row r="309" spans="2:31" x14ac:dyDescent="0.2">
      <c r="B309" t="str">
        <f t="shared" si="20"/>
        <v>0.39750.020.39750.070.39750.020.39750.070.3125-0.00250.335-0.020.3350.0250.335-0.0200000000-0.00250.025-0.020.025</v>
      </c>
      <c r="C309" s="46">
        <v>46204</v>
      </c>
      <c r="D309">
        <f>ALGO_TENN!E322</f>
        <v>0.39750000000000002</v>
      </c>
      <c r="E309" s="91">
        <f>ALGO_TENN!F322</f>
        <v>0.02</v>
      </c>
      <c r="F309" s="91">
        <f>ALGO_TENN!H322</f>
        <v>0.39750000000000002</v>
      </c>
      <c r="G309" s="91">
        <f>ALGO_TENN!I322</f>
        <v>7.0000000000000007E-2</v>
      </c>
      <c r="H309" s="91">
        <f>ALGO_TENN!K322</f>
        <v>0.39750000000000002</v>
      </c>
      <c r="I309" s="91">
        <f>ALGO_TENN!L322</f>
        <v>0.02</v>
      </c>
      <c r="J309" s="91">
        <f>ALGO_TENN!N322</f>
        <v>0.39750000000000002</v>
      </c>
      <c r="K309" s="91">
        <f>ALGO_TENN!O322</f>
        <v>7.0000000000000007E-2</v>
      </c>
      <c r="L309" s="91">
        <f>TETCO_TRANSCO!E322</f>
        <v>0.3125</v>
      </c>
      <c r="M309" s="91">
        <f>TETCO_TRANSCO!F322</f>
        <v>-2.5000000000000001E-3</v>
      </c>
      <c r="N309" s="91">
        <f>TETCO_TRANSCO!H322</f>
        <v>0.33500000000000002</v>
      </c>
      <c r="O309" s="91">
        <f>TETCO_TRANSCO!I322</f>
        <v>-0.02</v>
      </c>
      <c r="P309" s="91">
        <f>TETCO_TRANSCO!K322</f>
        <v>0.33500000000000002</v>
      </c>
      <c r="Q309" s="91">
        <f>TETCO_TRANSCO!L322</f>
        <v>2.5000000000000001E-2</v>
      </c>
      <c r="R309" s="91">
        <f>TETCO_TRANSCO!N322</f>
        <v>0.33500000000000002</v>
      </c>
      <c r="S309" s="91">
        <f>TETCO_TRANSCO!O322</f>
        <v>-0.02</v>
      </c>
      <c r="T309" s="91">
        <f>IROQ!E322</f>
        <v>0</v>
      </c>
      <c r="U309" s="91">
        <f>IROQ!F322</f>
        <v>0</v>
      </c>
      <c r="V309" s="91">
        <f>IROQ!H322</f>
        <v>0</v>
      </c>
      <c r="W309" s="91">
        <f>IROQ!I322</f>
        <v>0</v>
      </c>
      <c r="X309" s="91">
        <f>IROQ!L322</f>
        <v>0</v>
      </c>
      <c r="Y309" s="91">
        <f>IROQ!M322</f>
        <v>0</v>
      </c>
      <c r="Z309" s="91">
        <f>IROQ!O322</f>
        <v>0</v>
      </c>
      <c r="AA309" s="91">
        <f>IROQ!P322</f>
        <v>0</v>
      </c>
      <c r="AB309" s="154">
        <f t="shared" si="21"/>
        <v>-2.5000000000000001E-3</v>
      </c>
      <c r="AC309" s="154">
        <f t="shared" si="22"/>
        <v>2.5000000000000001E-2</v>
      </c>
      <c r="AD309" s="153">
        <f t="shared" si="23"/>
        <v>-0.02</v>
      </c>
      <c r="AE309" s="153">
        <f t="shared" si="24"/>
        <v>2.5000000000000001E-2</v>
      </c>
    </row>
    <row r="310" spans="2:31" x14ac:dyDescent="0.2">
      <c r="B310" t="str">
        <f t="shared" si="20"/>
        <v>0.40.020.40.070.40.020.40.070.3125-0.00250.335-0.020.3350.0150.335-0.0200000000-0.00250.015-0.020.015</v>
      </c>
      <c r="C310" s="46">
        <v>46235</v>
      </c>
      <c r="D310">
        <f>ALGO_TENN!E323</f>
        <v>0.4</v>
      </c>
      <c r="E310" s="91">
        <f>ALGO_TENN!F323</f>
        <v>0.02</v>
      </c>
      <c r="F310" s="91">
        <f>ALGO_TENN!H323</f>
        <v>0.4</v>
      </c>
      <c r="G310" s="91">
        <f>ALGO_TENN!I323</f>
        <v>7.0000000000000007E-2</v>
      </c>
      <c r="H310" s="91">
        <f>ALGO_TENN!K323</f>
        <v>0.4</v>
      </c>
      <c r="I310" s="91">
        <f>ALGO_TENN!L323</f>
        <v>0.02</v>
      </c>
      <c r="J310" s="91">
        <f>ALGO_TENN!N323</f>
        <v>0.4</v>
      </c>
      <c r="K310" s="91">
        <f>ALGO_TENN!O323</f>
        <v>7.0000000000000007E-2</v>
      </c>
      <c r="L310" s="91">
        <f>TETCO_TRANSCO!E323</f>
        <v>0.3125</v>
      </c>
      <c r="M310" s="91">
        <f>TETCO_TRANSCO!F323</f>
        <v>-2.5000000000000001E-3</v>
      </c>
      <c r="N310" s="91">
        <f>TETCO_TRANSCO!H323</f>
        <v>0.33500000000000002</v>
      </c>
      <c r="O310" s="91">
        <f>TETCO_TRANSCO!I323</f>
        <v>-0.02</v>
      </c>
      <c r="P310" s="91">
        <f>TETCO_TRANSCO!K323</f>
        <v>0.33500000000000002</v>
      </c>
      <c r="Q310" s="91">
        <f>TETCO_TRANSCO!L323</f>
        <v>1.4999999999999999E-2</v>
      </c>
      <c r="R310" s="91">
        <f>TETCO_TRANSCO!N323</f>
        <v>0.33500000000000002</v>
      </c>
      <c r="S310" s="91">
        <f>TETCO_TRANSCO!O323</f>
        <v>-0.02</v>
      </c>
      <c r="T310" s="91">
        <f>IROQ!E323</f>
        <v>0</v>
      </c>
      <c r="U310" s="91">
        <f>IROQ!F323</f>
        <v>0</v>
      </c>
      <c r="V310" s="91">
        <f>IROQ!H323</f>
        <v>0</v>
      </c>
      <c r="W310" s="91">
        <f>IROQ!I323</f>
        <v>0</v>
      </c>
      <c r="X310" s="91">
        <f>IROQ!L323</f>
        <v>0</v>
      </c>
      <c r="Y310" s="91">
        <f>IROQ!M323</f>
        <v>0</v>
      </c>
      <c r="Z310" s="91">
        <f>IROQ!O323</f>
        <v>0</v>
      </c>
      <c r="AA310" s="91">
        <f>IROQ!P323</f>
        <v>0</v>
      </c>
      <c r="AB310" s="154">
        <f t="shared" si="21"/>
        <v>-2.5000000000000001E-3</v>
      </c>
      <c r="AC310" s="154">
        <f t="shared" si="22"/>
        <v>1.4999999999999999E-2</v>
      </c>
      <c r="AD310" s="153">
        <f t="shared" si="23"/>
        <v>-0.02</v>
      </c>
      <c r="AE310" s="153">
        <f t="shared" si="24"/>
        <v>1.4999999999999999E-2</v>
      </c>
    </row>
    <row r="311" spans="2:31" x14ac:dyDescent="0.2">
      <c r="B311" t="str">
        <f t="shared" si="20"/>
        <v>0.39750.020.39750.050.39750.020.39750.050.2875-0.00250.245-0.040.2450.0150.245-0.0200000000-0.00250.015-0.020.015</v>
      </c>
      <c r="C311" s="46">
        <v>46266</v>
      </c>
      <c r="D311">
        <f>ALGO_TENN!E324</f>
        <v>0.39750000000000002</v>
      </c>
      <c r="E311" s="91">
        <f>ALGO_TENN!F324</f>
        <v>0.02</v>
      </c>
      <c r="F311" s="91">
        <f>ALGO_TENN!H324</f>
        <v>0.39750000000000002</v>
      </c>
      <c r="G311" s="91">
        <f>ALGO_TENN!I324</f>
        <v>0.05</v>
      </c>
      <c r="H311" s="91">
        <f>ALGO_TENN!K324</f>
        <v>0.39750000000000002</v>
      </c>
      <c r="I311" s="91">
        <f>ALGO_TENN!L324</f>
        <v>0.02</v>
      </c>
      <c r="J311" s="91">
        <f>ALGO_TENN!N324</f>
        <v>0.39750000000000002</v>
      </c>
      <c r="K311" s="91">
        <f>ALGO_TENN!O324</f>
        <v>0.05</v>
      </c>
      <c r="L311" s="91">
        <f>TETCO_TRANSCO!E324</f>
        <v>0.28749999999999998</v>
      </c>
      <c r="M311" s="91">
        <f>TETCO_TRANSCO!F324</f>
        <v>-2.5000000000000001E-3</v>
      </c>
      <c r="N311" s="91">
        <f>TETCO_TRANSCO!H324</f>
        <v>0.245</v>
      </c>
      <c r="O311" s="91">
        <f>TETCO_TRANSCO!I324</f>
        <v>-0.04</v>
      </c>
      <c r="P311" s="91">
        <f>TETCO_TRANSCO!K324</f>
        <v>0.245</v>
      </c>
      <c r="Q311" s="91">
        <f>TETCO_TRANSCO!L324</f>
        <v>1.4999999999999999E-2</v>
      </c>
      <c r="R311" s="91">
        <f>TETCO_TRANSCO!N324</f>
        <v>0.245</v>
      </c>
      <c r="S311" s="91">
        <f>TETCO_TRANSCO!O324</f>
        <v>-0.02</v>
      </c>
      <c r="T311" s="91">
        <f>IROQ!E324</f>
        <v>0</v>
      </c>
      <c r="U311" s="91">
        <f>IROQ!F324</f>
        <v>0</v>
      </c>
      <c r="V311" s="91">
        <f>IROQ!H324</f>
        <v>0</v>
      </c>
      <c r="W311" s="91">
        <f>IROQ!I324</f>
        <v>0</v>
      </c>
      <c r="X311" s="91">
        <f>IROQ!L324</f>
        <v>0</v>
      </c>
      <c r="Y311" s="91">
        <f>IROQ!M324</f>
        <v>0</v>
      </c>
      <c r="Z311" s="91">
        <f>IROQ!O324</f>
        <v>0</v>
      </c>
      <c r="AA311" s="91">
        <f>IROQ!P324</f>
        <v>0</v>
      </c>
      <c r="AB311" s="154">
        <f t="shared" si="21"/>
        <v>-2.5000000000000001E-3</v>
      </c>
      <c r="AC311" s="154">
        <f t="shared" si="22"/>
        <v>1.4999999999999999E-2</v>
      </c>
      <c r="AD311" s="153">
        <f t="shared" si="23"/>
        <v>-0.02</v>
      </c>
      <c r="AE311" s="153">
        <f t="shared" si="24"/>
        <v>1.4999999999999999E-2</v>
      </c>
    </row>
    <row r="312" spans="2:31" x14ac:dyDescent="0.2">
      <c r="B312" t="str">
        <f t="shared" si="20"/>
        <v>0.40.020.40.050.40.020.40.050.3475-0.0050.265-0.0850.2650.010.265-0.05500000000-0.0050.01-0.0550.01</v>
      </c>
      <c r="C312" s="46">
        <v>46296</v>
      </c>
      <c r="D312">
        <f>ALGO_TENN!E325</f>
        <v>0.4</v>
      </c>
      <c r="E312" s="91">
        <f>ALGO_TENN!F325</f>
        <v>0.02</v>
      </c>
      <c r="F312" s="91">
        <f>ALGO_TENN!H325</f>
        <v>0.4</v>
      </c>
      <c r="G312" s="91">
        <f>ALGO_TENN!I325</f>
        <v>0.05</v>
      </c>
      <c r="H312" s="91">
        <f>ALGO_TENN!K325</f>
        <v>0.4</v>
      </c>
      <c r="I312" s="91">
        <f>ALGO_TENN!L325</f>
        <v>0.02</v>
      </c>
      <c r="J312" s="91">
        <f>ALGO_TENN!N325</f>
        <v>0.4</v>
      </c>
      <c r="K312" s="91">
        <f>ALGO_TENN!O325</f>
        <v>0.05</v>
      </c>
      <c r="L312" s="91">
        <f>TETCO_TRANSCO!E325</f>
        <v>0.34750000000000003</v>
      </c>
      <c r="M312" s="91">
        <f>TETCO_TRANSCO!F325</f>
        <v>-5.0000000000000001E-3</v>
      </c>
      <c r="N312" s="91">
        <f>TETCO_TRANSCO!H325</f>
        <v>0.26500000000000001</v>
      </c>
      <c r="O312" s="91">
        <f>TETCO_TRANSCO!I325</f>
        <v>-8.4999999999999992E-2</v>
      </c>
      <c r="P312" s="91">
        <f>TETCO_TRANSCO!K325</f>
        <v>0.26500000000000001</v>
      </c>
      <c r="Q312" s="91">
        <f>TETCO_TRANSCO!L325</f>
        <v>9.9999999999999985E-3</v>
      </c>
      <c r="R312" s="91">
        <f>TETCO_TRANSCO!N325</f>
        <v>0.26500000000000001</v>
      </c>
      <c r="S312" s="91">
        <f>TETCO_TRANSCO!O325</f>
        <v>-5.5E-2</v>
      </c>
      <c r="T312" s="91">
        <f>IROQ!E325</f>
        <v>0</v>
      </c>
      <c r="U312" s="91">
        <f>IROQ!F325</f>
        <v>0</v>
      </c>
      <c r="V312" s="91">
        <f>IROQ!H325</f>
        <v>0</v>
      </c>
      <c r="W312" s="91">
        <f>IROQ!I325</f>
        <v>0</v>
      </c>
      <c r="X312" s="91">
        <f>IROQ!L325</f>
        <v>0</v>
      </c>
      <c r="Y312" s="91">
        <f>IROQ!M325</f>
        <v>0</v>
      </c>
      <c r="Z312" s="91">
        <f>IROQ!O325</f>
        <v>0</v>
      </c>
      <c r="AA312" s="91">
        <f>IROQ!P325</f>
        <v>0</v>
      </c>
      <c r="AB312" s="154">
        <f t="shared" si="21"/>
        <v>-5.0000000000000001E-3</v>
      </c>
      <c r="AC312" s="154">
        <f t="shared" si="22"/>
        <v>9.9999999999999985E-3</v>
      </c>
      <c r="AD312" s="153">
        <f t="shared" si="23"/>
        <v>-5.5E-2</v>
      </c>
      <c r="AE312" s="153">
        <f t="shared" si="24"/>
        <v>9.9999999999999985E-3</v>
      </c>
    </row>
    <row r="313" spans="2:31" x14ac:dyDescent="0.2">
      <c r="B313" t="str">
        <f t="shared" si="20"/>
        <v>0.5550.050.5550.140.5550.050.5550.140.340.040.44-0.170.440.060.44-0.05000000000.040.06-0.050.06</v>
      </c>
      <c r="C313" s="46">
        <v>46327</v>
      </c>
      <c r="D313">
        <f>ALGO_TENN!E326</f>
        <v>0.55500000000000005</v>
      </c>
      <c r="E313" s="91">
        <f>ALGO_TENN!F326</f>
        <v>0.05</v>
      </c>
      <c r="F313" s="91">
        <f>ALGO_TENN!H326</f>
        <v>0.55500000000000005</v>
      </c>
      <c r="G313" s="91">
        <f>ALGO_TENN!I326</f>
        <v>0.14000000000000001</v>
      </c>
      <c r="H313" s="91">
        <f>ALGO_TENN!K326</f>
        <v>0.55500000000000005</v>
      </c>
      <c r="I313" s="91">
        <f>ALGO_TENN!L326</f>
        <v>0.05</v>
      </c>
      <c r="J313" s="91">
        <f>ALGO_TENN!N326</f>
        <v>0.55500000000000005</v>
      </c>
      <c r="K313" s="91">
        <f>ALGO_TENN!O326</f>
        <v>0.14000000000000001</v>
      </c>
      <c r="L313" s="91">
        <f>TETCO_TRANSCO!E326</f>
        <v>0.34</v>
      </c>
      <c r="M313" s="91">
        <f>TETCO_TRANSCO!F326</f>
        <v>0.04</v>
      </c>
      <c r="N313" s="91">
        <f>TETCO_TRANSCO!H326</f>
        <v>0.44000000000000006</v>
      </c>
      <c r="O313" s="91">
        <f>TETCO_TRANSCO!I326</f>
        <v>-0.16999999999999998</v>
      </c>
      <c r="P313" s="91">
        <f>TETCO_TRANSCO!K326</f>
        <v>0.44000000000000006</v>
      </c>
      <c r="Q313" s="91">
        <f>TETCO_TRANSCO!L326</f>
        <v>0.06</v>
      </c>
      <c r="R313" s="91">
        <f>TETCO_TRANSCO!N326</f>
        <v>0.44000000000000006</v>
      </c>
      <c r="S313" s="91">
        <f>TETCO_TRANSCO!O326</f>
        <v>-0.05</v>
      </c>
      <c r="T313" s="91">
        <f>IROQ!E326</f>
        <v>0</v>
      </c>
      <c r="U313" s="91">
        <f>IROQ!F326</f>
        <v>0</v>
      </c>
      <c r="V313" s="91">
        <f>IROQ!H326</f>
        <v>0</v>
      </c>
      <c r="W313" s="91">
        <f>IROQ!I326</f>
        <v>0</v>
      </c>
      <c r="X313" s="91">
        <f>IROQ!L326</f>
        <v>0</v>
      </c>
      <c r="Y313" s="91">
        <f>IROQ!M326</f>
        <v>0</v>
      </c>
      <c r="Z313" s="91">
        <f>IROQ!O326</f>
        <v>0</v>
      </c>
      <c r="AA313" s="91">
        <f>IROQ!P326</f>
        <v>0</v>
      </c>
      <c r="AB313" s="154">
        <f t="shared" si="21"/>
        <v>0.04</v>
      </c>
      <c r="AC313" s="154">
        <f t="shared" si="22"/>
        <v>0.06</v>
      </c>
      <c r="AD313" s="153">
        <f t="shared" si="23"/>
        <v>-0.05</v>
      </c>
      <c r="AE313" s="153">
        <f t="shared" si="24"/>
        <v>0.06</v>
      </c>
    </row>
    <row r="314" spans="2:31" x14ac:dyDescent="0.2">
      <c r="B314" t="str">
        <f t="shared" si="20"/>
        <v>0.910.050.910.290.910.050.910.290.6550.040.98-0.130.980.110.98-0.05000000000.040.11-0.050.11</v>
      </c>
      <c r="C314" s="46">
        <v>46357</v>
      </c>
      <c r="D314">
        <f>ALGO_TENN!E327</f>
        <v>0.91</v>
      </c>
      <c r="E314" s="91">
        <f>ALGO_TENN!F327</f>
        <v>0.05</v>
      </c>
      <c r="F314" s="91">
        <f>ALGO_TENN!H327</f>
        <v>0.91</v>
      </c>
      <c r="G314" s="91">
        <f>ALGO_TENN!I327</f>
        <v>0.28999999999999998</v>
      </c>
      <c r="H314" s="91">
        <f>ALGO_TENN!K327</f>
        <v>0.91</v>
      </c>
      <c r="I314" s="91">
        <f>ALGO_TENN!L327</f>
        <v>0.05</v>
      </c>
      <c r="J314" s="91">
        <f>ALGO_TENN!N327</f>
        <v>0.91</v>
      </c>
      <c r="K314" s="91">
        <f>ALGO_TENN!O327</f>
        <v>0.28999999999999998</v>
      </c>
      <c r="L314" s="91">
        <f>TETCO_TRANSCO!E327</f>
        <v>0.65500000000000003</v>
      </c>
      <c r="M314" s="91">
        <f>TETCO_TRANSCO!F327</f>
        <v>0.04</v>
      </c>
      <c r="N314" s="91">
        <f>TETCO_TRANSCO!H327</f>
        <v>0.98</v>
      </c>
      <c r="O314" s="91">
        <f>TETCO_TRANSCO!I327</f>
        <v>-0.13</v>
      </c>
      <c r="P314" s="91">
        <f>TETCO_TRANSCO!K327</f>
        <v>0.98</v>
      </c>
      <c r="Q314" s="91">
        <f>TETCO_TRANSCO!L327</f>
        <v>0.11</v>
      </c>
      <c r="R314" s="91">
        <f>TETCO_TRANSCO!N327</f>
        <v>0.98</v>
      </c>
      <c r="S314" s="91">
        <f>TETCO_TRANSCO!O327</f>
        <v>-0.05</v>
      </c>
      <c r="T314" s="91">
        <f>IROQ!E327</f>
        <v>0</v>
      </c>
      <c r="U314" s="91">
        <f>IROQ!F327</f>
        <v>0</v>
      </c>
      <c r="V314" s="91">
        <f>IROQ!H327</f>
        <v>0</v>
      </c>
      <c r="W314" s="91">
        <f>IROQ!I327</f>
        <v>0</v>
      </c>
      <c r="X314" s="91">
        <f>IROQ!L327</f>
        <v>0</v>
      </c>
      <c r="Y314" s="91">
        <f>IROQ!M327</f>
        <v>0</v>
      </c>
      <c r="Z314" s="91">
        <f>IROQ!O327</f>
        <v>0</v>
      </c>
      <c r="AA314" s="91">
        <f>IROQ!P327</f>
        <v>0</v>
      </c>
      <c r="AB314" s="154">
        <f t="shared" si="21"/>
        <v>0.04</v>
      </c>
      <c r="AC314" s="154">
        <f t="shared" si="22"/>
        <v>0.11</v>
      </c>
      <c r="AD314" s="153">
        <f t="shared" si="23"/>
        <v>-0.05</v>
      </c>
      <c r="AE314" s="153">
        <f t="shared" si="24"/>
        <v>0.11</v>
      </c>
    </row>
    <row r="315" spans="2:31" x14ac:dyDescent="0.2">
      <c r="B315" t="str">
        <f t="shared" si="20"/>
        <v>1.2150.051.2150.321.2150.051.2150.320.8950.041.6-0.251.60.291.6-0.2000000000.040.29-0.20.29</v>
      </c>
      <c r="C315" s="46">
        <v>46388</v>
      </c>
      <c r="D315">
        <f>ALGO_TENN!E328</f>
        <v>1.2149999999999999</v>
      </c>
      <c r="E315" s="91">
        <f>ALGO_TENN!F328</f>
        <v>0.05</v>
      </c>
      <c r="F315" s="91">
        <f>ALGO_TENN!H328</f>
        <v>1.2149999999999999</v>
      </c>
      <c r="G315" s="91">
        <f>ALGO_TENN!I328</f>
        <v>0.32</v>
      </c>
      <c r="H315" s="91">
        <f>ALGO_TENN!K328</f>
        <v>1.2149999999999999</v>
      </c>
      <c r="I315" s="91">
        <f>ALGO_TENN!L328</f>
        <v>0.05</v>
      </c>
      <c r="J315" s="91">
        <f>ALGO_TENN!N328</f>
        <v>1.2149999999999999</v>
      </c>
      <c r="K315" s="91">
        <f>ALGO_TENN!O328</f>
        <v>0.32</v>
      </c>
      <c r="L315" s="91">
        <f>TETCO_TRANSCO!E328</f>
        <v>0.89500000000000002</v>
      </c>
      <c r="M315" s="91">
        <f>TETCO_TRANSCO!F328</f>
        <v>0.04</v>
      </c>
      <c r="N315" s="91">
        <f>TETCO_TRANSCO!H328</f>
        <v>1.6</v>
      </c>
      <c r="O315" s="91">
        <f>TETCO_TRANSCO!I328</f>
        <v>-0.25</v>
      </c>
      <c r="P315" s="91">
        <f>TETCO_TRANSCO!K328</f>
        <v>1.6</v>
      </c>
      <c r="Q315" s="91">
        <f>TETCO_TRANSCO!L328</f>
        <v>0.28999999999999998</v>
      </c>
      <c r="R315" s="91">
        <f>TETCO_TRANSCO!N328</f>
        <v>1.6</v>
      </c>
      <c r="S315" s="91">
        <f>TETCO_TRANSCO!O328</f>
        <v>-0.2</v>
      </c>
      <c r="T315" s="91">
        <f>IROQ!E328</f>
        <v>0</v>
      </c>
      <c r="U315" s="91">
        <f>IROQ!F328</f>
        <v>0</v>
      </c>
      <c r="V315" s="91">
        <f>IROQ!H328</f>
        <v>0</v>
      </c>
      <c r="W315" s="91">
        <f>IROQ!I328</f>
        <v>0</v>
      </c>
      <c r="X315" s="91">
        <f>IROQ!L328</f>
        <v>0</v>
      </c>
      <c r="Y315" s="91">
        <f>IROQ!M328</f>
        <v>0</v>
      </c>
      <c r="Z315" s="91">
        <f>IROQ!O328</f>
        <v>0</v>
      </c>
      <c r="AA315" s="91">
        <f>IROQ!P328</f>
        <v>0</v>
      </c>
      <c r="AB315" s="154">
        <f t="shared" si="21"/>
        <v>0.04</v>
      </c>
      <c r="AC315" s="154">
        <f t="shared" si="22"/>
        <v>0.28999999999999998</v>
      </c>
      <c r="AD315" s="153">
        <f t="shared" si="23"/>
        <v>-0.2</v>
      </c>
      <c r="AE315" s="153">
        <f t="shared" si="24"/>
        <v>0.28999999999999998</v>
      </c>
    </row>
    <row r="316" spans="2:31" x14ac:dyDescent="0.2">
      <c r="B316" t="str">
        <f t="shared" si="20"/>
        <v>1.2150.051.2150.321.2150.051.2150.320.8750.041.6-0.281.60.291.6-0.2000000000.040.29-0.20.29</v>
      </c>
      <c r="C316" s="46">
        <v>46419</v>
      </c>
      <c r="D316">
        <f>ALGO_TENN!E329</f>
        <v>1.2149999999999999</v>
      </c>
      <c r="E316" s="91">
        <f>ALGO_TENN!F329</f>
        <v>0.05</v>
      </c>
      <c r="F316" s="91">
        <f>ALGO_TENN!H329</f>
        <v>1.2149999999999999</v>
      </c>
      <c r="G316" s="91">
        <f>ALGO_TENN!I329</f>
        <v>0.32</v>
      </c>
      <c r="H316" s="91">
        <f>ALGO_TENN!K329</f>
        <v>1.2149999999999999</v>
      </c>
      <c r="I316" s="91">
        <f>ALGO_TENN!L329</f>
        <v>0.05</v>
      </c>
      <c r="J316" s="91">
        <f>ALGO_TENN!N329</f>
        <v>1.2149999999999999</v>
      </c>
      <c r="K316" s="91">
        <f>ALGO_TENN!O329</f>
        <v>0.32</v>
      </c>
      <c r="L316" s="91">
        <f>TETCO_TRANSCO!E329</f>
        <v>0.875</v>
      </c>
      <c r="M316" s="91">
        <f>TETCO_TRANSCO!F329</f>
        <v>0.04</v>
      </c>
      <c r="N316" s="91">
        <f>TETCO_TRANSCO!H329</f>
        <v>1.6</v>
      </c>
      <c r="O316" s="91">
        <f>TETCO_TRANSCO!I329</f>
        <v>-0.28000000000000003</v>
      </c>
      <c r="P316" s="91">
        <f>TETCO_TRANSCO!K329</f>
        <v>1.6</v>
      </c>
      <c r="Q316" s="91">
        <f>TETCO_TRANSCO!L329</f>
        <v>0.28999999999999998</v>
      </c>
      <c r="R316" s="91">
        <f>TETCO_TRANSCO!N329</f>
        <v>1.6</v>
      </c>
      <c r="S316" s="91">
        <f>TETCO_TRANSCO!O329</f>
        <v>-0.2</v>
      </c>
      <c r="T316" s="91">
        <f>IROQ!E329</f>
        <v>0</v>
      </c>
      <c r="U316" s="91">
        <f>IROQ!F329</f>
        <v>0</v>
      </c>
      <c r="V316" s="91">
        <f>IROQ!H329</f>
        <v>0</v>
      </c>
      <c r="W316" s="91">
        <f>IROQ!I329</f>
        <v>0</v>
      </c>
      <c r="X316" s="91">
        <f>IROQ!L329</f>
        <v>0</v>
      </c>
      <c r="Y316" s="91">
        <f>IROQ!M329</f>
        <v>0</v>
      </c>
      <c r="Z316" s="91">
        <f>IROQ!O329</f>
        <v>0</v>
      </c>
      <c r="AA316" s="91">
        <f>IROQ!P329</f>
        <v>0</v>
      </c>
      <c r="AB316" s="154">
        <f t="shared" si="21"/>
        <v>0.04</v>
      </c>
      <c r="AC316" s="154">
        <f t="shared" si="22"/>
        <v>0.28999999999999998</v>
      </c>
      <c r="AD316" s="153">
        <f t="shared" si="23"/>
        <v>-0.2</v>
      </c>
      <c r="AE316" s="153">
        <f t="shared" si="24"/>
        <v>0.28999999999999998</v>
      </c>
    </row>
    <row r="317" spans="2:31" x14ac:dyDescent="0.2">
      <c r="B317" t="str">
        <f t="shared" si="20"/>
        <v>0.6550.050.6550.150.6550.050.6550.150.410.040.46-0.170.460.0750.46-0.05000000000.040.075-0.050.075</v>
      </c>
      <c r="C317" s="46">
        <v>46447</v>
      </c>
      <c r="D317">
        <f>ALGO_TENN!E330</f>
        <v>0.65500000000000003</v>
      </c>
      <c r="E317" s="91">
        <f>ALGO_TENN!F330</f>
        <v>0.05</v>
      </c>
      <c r="F317" s="91">
        <f>ALGO_TENN!H330</f>
        <v>0.65500000000000003</v>
      </c>
      <c r="G317" s="91">
        <f>ALGO_TENN!I330</f>
        <v>0.15000000000000002</v>
      </c>
      <c r="H317" s="91">
        <f>ALGO_TENN!K330</f>
        <v>0.65500000000000003</v>
      </c>
      <c r="I317" s="91">
        <f>ALGO_TENN!L330</f>
        <v>0.05</v>
      </c>
      <c r="J317" s="91">
        <f>ALGO_TENN!N330</f>
        <v>0.65500000000000003</v>
      </c>
      <c r="K317" s="91">
        <f>ALGO_TENN!O330</f>
        <v>0.15000000000000002</v>
      </c>
      <c r="L317" s="91">
        <f>TETCO_TRANSCO!E330</f>
        <v>0.41000000000000003</v>
      </c>
      <c r="M317" s="91">
        <f>TETCO_TRANSCO!F330</f>
        <v>0.04</v>
      </c>
      <c r="N317" s="91">
        <f>TETCO_TRANSCO!H330</f>
        <v>0.45999999999999996</v>
      </c>
      <c r="O317" s="91">
        <f>TETCO_TRANSCO!I330</f>
        <v>-0.16999999999999998</v>
      </c>
      <c r="P317" s="91">
        <f>TETCO_TRANSCO!K330</f>
        <v>0.45999999999999996</v>
      </c>
      <c r="Q317" s="91">
        <f>TETCO_TRANSCO!L330</f>
        <v>7.4999999999999997E-2</v>
      </c>
      <c r="R317" s="91">
        <f>TETCO_TRANSCO!N330</f>
        <v>0.45999999999999996</v>
      </c>
      <c r="S317" s="91">
        <f>TETCO_TRANSCO!O330</f>
        <v>-0.05</v>
      </c>
      <c r="T317" s="91">
        <f>IROQ!E330</f>
        <v>0</v>
      </c>
      <c r="U317" s="91">
        <f>IROQ!F330</f>
        <v>0</v>
      </c>
      <c r="V317" s="91">
        <f>IROQ!H330</f>
        <v>0</v>
      </c>
      <c r="W317" s="91">
        <f>IROQ!I330</f>
        <v>0</v>
      </c>
      <c r="X317" s="91">
        <f>IROQ!L330</f>
        <v>0</v>
      </c>
      <c r="Y317" s="91">
        <f>IROQ!M330</f>
        <v>0</v>
      </c>
      <c r="Z317" s="91">
        <f>IROQ!O330</f>
        <v>0</v>
      </c>
      <c r="AA317" s="91">
        <f>IROQ!P330</f>
        <v>0</v>
      </c>
      <c r="AB317" s="154">
        <f t="shared" si="21"/>
        <v>0.04</v>
      </c>
      <c r="AC317" s="154">
        <f t="shared" si="22"/>
        <v>7.4999999999999997E-2</v>
      </c>
      <c r="AD317" s="153">
        <f t="shared" si="23"/>
        <v>-0.05</v>
      </c>
      <c r="AE317" s="153">
        <f t="shared" si="24"/>
        <v>7.4999999999999997E-2</v>
      </c>
    </row>
    <row r="318" spans="2:31" x14ac:dyDescent="0.2">
      <c r="B318" t="str">
        <f t="shared" si="20"/>
        <v>0.4350.020.4350.050.4350.020.4350.050.30750.00250.305-0.0850.3050.0250.305-0.045000000000.00250.025-0.0450.025</v>
      </c>
      <c r="C318" s="46">
        <v>46478</v>
      </c>
      <c r="D318">
        <f>ALGO_TENN!E331</f>
        <v>0.435</v>
      </c>
      <c r="E318" s="91">
        <f>ALGO_TENN!F331</f>
        <v>0.02</v>
      </c>
      <c r="F318" s="91">
        <f>ALGO_TENN!H331</f>
        <v>0.435</v>
      </c>
      <c r="G318" s="91">
        <f>ALGO_TENN!I331</f>
        <v>0.05</v>
      </c>
      <c r="H318" s="91">
        <f>ALGO_TENN!K331</f>
        <v>0.435</v>
      </c>
      <c r="I318" s="91">
        <f>ALGO_TENN!L331</f>
        <v>0.02</v>
      </c>
      <c r="J318" s="91">
        <f>ALGO_TENN!N331</f>
        <v>0.435</v>
      </c>
      <c r="K318" s="91">
        <f>ALGO_TENN!O331</f>
        <v>0.05</v>
      </c>
      <c r="L318" s="91">
        <f>TETCO_TRANSCO!E331</f>
        <v>0.3075</v>
      </c>
      <c r="M318" s="91">
        <f>TETCO_TRANSCO!F331</f>
        <v>2.5000000000000001E-3</v>
      </c>
      <c r="N318" s="91">
        <f>TETCO_TRANSCO!H331</f>
        <v>0.30500000000000005</v>
      </c>
      <c r="O318" s="91">
        <f>TETCO_TRANSCO!I331</f>
        <v>-8.4999999999999992E-2</v>
      </c>
      <c r="P318" s="91">
        <f>TETCO_TRANSCO!K331</f>
        <v>0.30500000000000005</v>
      </c>
      <c r="Q318" s="91">
        <f>TETCO_TRANSCO!L331</f>
        <v>2.5000000000000001E-2</v>
      </c>
      <c r="R318" s="91">
        <f>TETCO_TRANSCO!N331</f>
        <v>0.30500000000000005</v>
      </c>
      <c r="S318" s="91">
        <f>TETCO_TRANSCO!O331</f>
        <v>-4.4999999999999998E-2</v>
      </c>
      <c r="T318" s="91">
        <f>IROQ!E331</f>
        <v>0</v>
      </c>
      <c r="U318" s="91">
        <f>IROQ!F331</f>
        <v>0</v>
      </c>
      <c r="V318" s="91">
        <f>IROQ!H331</f>
        <v>0</v>
      </c>
      <c r="W318" s="91">
        <f>IROQ!I331</f>
        <v>0</v>
      </c>
      <c r="X318" s="91">
        <f>IROQ!L331</f>
        <v>0</v>
      </c>
      <c r="Y318" s="91">
        <f>IROQ!M331</f>
        <v>0</v>
      </c>
      <c r="Z318" s="91">
        <f>IROQ!O331</f>
        <v>0</v>
      </c>
      <c r="AA318" s="91">
        <f>IROQ!P331</f>
        <v>0</v>
      </c>
      <c r="AB318" s="154">
        <f t="shared" si="21"/>
        <v>2.5000000000000001E-3</v>
      </c>
      <c r="AC318" s="154">
        <f t="shared" si="22"/>
        <v>2.5000000000000001E-2</v>
      </c>
      <c r="AD318" s="153">
        <f t="shared" si="23"/>
        <v>-4.4999999999999998E-2</v>
      </c>
      <c r="AE318" s="153">
        <f t="shared" si="24"/>
        <v>2.5000000000000001E-2</v>
      </c>
    </row>
    <row r="319" spans="2:31" x14ac:dyDescent="0.2">
      <c r="B319" t="str">
        <f t="shared" si="20"/>
        <v>0.3850.020.3850.050.3850.020.3850.050.28750.00250.28-0.0650.280.0250.28-0.035000000000.00250.025-0.0350.025</v>
      </c>
      <c r="C319" s="46">
        <v>46508</v>
      </c>
      <c r="D319">
        <f>ALGO_TENN!E332</f>
        <v>0.38500000000000001</v>
      </c>
      <c r="E319" s="91">
        <f>ALGO_TENN!F332</f>
        <v>0.02</v>
      </c>
      <c r="F319" s="91">
        <f>ALGO_TENN!H332</f>
        <v>0.38500000000000001</v>
      </c>
      <c r="G319" s="91">
        <f>ALGO_TENN!I332</f>
        <v>0.05</v>
      </c>
      <c r="H319" s="91">
        <f>ALGO_TENN!K332</f>
        <v>0.38500000000000001</v>
      </c>
      <c r="I319" s="91">
        <f>ALGO_TENN!L332</f>
        <v>0.02</v>
      </c>
      <c r="J319" s="91">
        <f>ALGO_TENN!N332</f>
        <v>0.38500000000000001</v>
      </c>
      <c r="K319" s="91">
        <f>ALGO_TENN!O332</f>
        <v>0.05</v>
      </c>
      <c r="L319" s="91">
        <f>TETCO_TRANSCO!E332</f>
        <v>0.28749999999999998</v>
      </c>
      <c r="M319" s="91">
        <f>TETCO_TRANSCO!F332</f>
        <v>2.5000000000000001E-3</v>
      </c>
      <c r="N319" s="91">
        <f>TETCO_TRANSCO!H332</f>
        <v>0.28000000000000003</v>
      </c>
      <c r="O319" s="91">
        <f>TETCO_TRANSCO!I332</f>
        <v>-6.5000000000000002E-2</v>
      </c>
      <c r="P319" s="91">
        <f>TETCO_TRANSCO!K332</f>
        <v>0.28000000000000003</v>
      </c>
      <c r="Q319" s="91">
        <f>TETCO_TRANSCO!L332</f>
        <v>2.5000000000000001E-2</v>
      </c>
      <c r="R319" s="91">
        <f>TETCO_TRANSCO!N332</f>
        <v>0.28000000000000003</v>
      </c>
      <c r="S319" s="91">
        <f>TETCO_TRANSCO!O332</f>
        <v>-3.5000000000000003E-2</v>
      </c>
      <c r="T319" s="91">
        <f>IROQ!E332</f>
        <v>0</v>
      </c>
      <c r="U319" s="91">
        <f>IROQ!F332</f>
        <v>0</v>
      </c>
      <c r="V319" s="91">
        <f>IROQ!H332</f>
        <v>0</v>
      </c>
      <c r="W319" s="91">
        <f>IROQ!I332</f>
        <v>0</v>
      </c>
      <c r="X319" s="91">
        <f>IROQ!L332</f>
        <v>0</v>
      </c>
      <c r="Y319" s="91">
        <f>IROQ!M332</f>
        <v>0</v>
      </c>
      <c r="Z319" s="91">
        <f>IROQ!O332</f>
        <v>0</v>
      </c>
      <c r="AA319" s="91">
        <f>IROQ!P332</f>
        <v>0</v>
      </c>
      <c r="AB319" s="154">
        <f t="shared" si="21"/>
        <v>2.5000000000000001E-3</v>
      </c>
      <c r="AC319" s="154">
        <f t="shared" si="22"/>
        <v>2.5000000000000001E-2</v>
      </c>
      <c r="AD319" s="153">
        <f t="shared" si="23"/>
        <v>-3.5000000000000003E-2</v>
      </c>
      <c r="AE319" s="153">
        <f t="shared" si="24"/>
        <v>2.5000000000000001E-2</v>
      </c>
    </row>
    <row r="320" spans="2:31" x14ac:dyDescent="0.2">
      <c r="B320" t="str">
        <f t="shared" si="20"/>
        <v>0.3850.020.3850.060.3850.020.3850.060.2975-0.00250.265-0.0550.2650.0250.265-0.03500000000-0.00250.025-0.0350.025</v>
      </c>
      <c r="C320" s="46">
        <v>46539</v>
      </c>
      <c r="D320">
        <f>ALGO_TENN!E333</f>
        <v>0.38500000000000001</v>
      </c>
      <c r="E320" s="91">
        <f>ALGO_TENN!F333</f>
        <v>0.02</v>
      </c>
      <c r="F320" s="91">
        <f>ALGO_TENN!H333</f>
        <v>0.38500000000000001</v>
      </c>
      <c r="G320" s="91">
        <f>ALGO_TENN!I333</f>
        <v>0.06</v>
      </c>
      <c r="H320" s="91">
        <f>ALGO_TENN!K333</f>
        <v>0.38500000000000001</v>
      </c>
      <c r="I320" s="91">
        <f>ALGO_TENN!L333</f>
        <v>0.02</v>
      </c>
      <c r="J320" s="91">
        <f>ALGO_TENN!N333</f>
        <v>0.38500000000000001</v>
      </c>
      <c r="K320" s="91">
        <f>ALGO_TENN!O333</f>
        <v>0.06</v>
      </c>
      <c r="L320" s="91">
        <f>TETCO_TRANSCO!E333</f>
        <v>0.29749999999999999</v>
      </c>
      <c r="M320" s="91">
        <f>TETCO_TRANSCO!F333</f>
        <v>-2.5000000000000001E-3</v>
      </c>
      <c r="N320" s="91">
        <f>TETCO_TRANSCO!H333</f>
        <v>0.26500000000000001</v>
      </c>
      <c r="O320" s="91">
        <f>TETCO_TRANSCO!I333</f>
        <v>-5.5000000000000007E-2</v>
      </c>
      <c r="P320" s="91">
        <f>TETCO_TRANSCO!K333</f>
        <v>0.26500000000000001</v>
      </c>
      <c r="Q320" s="91">
        <f>TETCO_TRANSCO!L333</f>
        <v>2.5000000000000001E-2</v>
      </c>
      <c r="R320" s="91">
        <f>TETCO_TRANSCO!N333</f>
        <v>0.26500000000000001</v>
      </c>
      <c r="S320" s="91">
        <f>TETCO_TRANSCO!O333</f>
        <v>-3.5000000000000003E-2</v>
      </c>
      <c r="T320" s="91">
        <f>IROQ!E333</f>
        <v>0</v>
      </c>
      <c r="U320" s="91">
        <f>IROQ!F333</f>
        <v>0</v>
      </c>
      <c r="V320" s="91">
        <f>IROQ!H333</f>
        <v>0</v>
      </c>
      <c r="W320" s="91">
        <f>IROQ!I333</f>
        <v>0</v>
      </c>
      <c r="X320" s="91">
        <f>IROQ!L333</f>
        <v>0</v>
      </c>
      <c r="Y320" s="91">
        <f>IROQ!M333</f>
        <v>0</v>
      </c>
      <c r="Z320" s="91">
        <f>IROQ!O333</f>
        <v>0</v>
      </c>
      <c r="AA320" s="91">
        <f>IROQ!P333</f>
        <v>0</v>
      </c>
      <c r="AB320" s="154">
        <f t="shared" si="21"/>
        <v>-2.5000000000000001E-3</v>
      </c>
      <c r="AC320" s="154">
        <f t="shared" si="22"/>
        <v>2.5000000000000001E-2</v>
      </c>
      <c r="AD320" s="153">
        <f t="shared" si="23"/>
        <v>-3.5000000000000003E-2</v>
      </c>
      <c r="AE320" s="153">
        <f t="shared" si="24"/>
        <v>2.5000000000000001E-2</v>
      </c>
    </row>
    <row r="321" spans="2:31" x14ac:dyDescent="0.2">
      <c r="B321" t="str">
        <f t="shared" si="20"/>
        <v>0.39750.020.39750.070.39750.020.39750.070.3125-0.00250.335-0.020.3350.0250.335-0.0200000000-0.00250.025-0.020.025</v>
      </c>
      <c r="C321" s="46">
        <v>46569</v>
      </c>
      <c r="D321">
        <f>ALGO_TENN!E334</f>
        <v>0.39750000000000002</v>
      </c>
      <c r="E321" s="91">
        <f>ALGO_TENN!F334</f>
        <v>0.02</v>
      </c>
      <c r="F321" s="91">
        <f>ALGO_TENN!H334</f>
        <v>0.39750000000000002</v>
      </c>
      <c r="G321" s="91">
        <f>ALGO_TENN!I334</f>
        <v>7.0000000000000007E-2</v>
      </c>
      <c r="H321" s="91">
        <f>ALGO_TENN!K334</f>
        <v>0.39750000000000002</v>
      </c>
      <c r="I321" s="91">
        <f>ALGO_TENN!L334</f>
        <v>0.02</v>
      </c>
      <c r="J321" s="91">
        <f>ALGO_TENN!N334</f>
        <v>0.39750000000000002</v>
      </c>
      <c r="K321" s="91">
        <f>ALGO_TENN!O334</f>
        <v>7.0000000000000007E-2</v>
      </c>
      <c r="L321" s="91">
        <f>TETCO_TRANSCO!E334</f>
        <v>0.3125</v>
      </c>
      <c r="M321" s="91">
        <f>TETCO_TRANSCO!F334</f>
        <v>-2.5000000000000001E-3</v>
      </c>
      <c r="N321" s="91">
        <f>TETCO_TRANSCO!H334</f>
        <v>0.33500000000000002</v>
      </c>
      <c r="O321" s="91">
        <f>TETCO_TRANSCO!I334</f>
        <v>-0.02</v>
      </c>
      <c r="P321" s="91">
        <f>TETCO_TRANSCO!K334</f>
        <v>0.33500000000000002</v>
      </c>
      <c r="Q321" s="91">
        <f>TETCO_TRANSCO!L334</f>
        <v>2.5000000000000001E-2</v>
      </c>
      <c r="R321" s="91">
        <f>TETCO_TRANSCO!N334</f>
        <v>0.33500000000000002</v>
      </c>
      <c r="S321" s="91">
        <f>TETCO_TRANSCO!O334</f>
        <v>-0.02</v>
      </c>
      <c r="T321" s="91">
        <f>IROQ!E334</f>
        <v>0</v>
      </c>
      <c r="U321" s="91">
        <f>IROQ!F334</f>
        <v>0</v>
      </c>
      <c r="V321" s="91">
        <f>IROQ!H334</f>
        <v>0</v>
      </c>
      <c r="W321" s="91">
        <f>IROQ!I334</f>
        <v>0</v>
      </c>
      <c r="X321" s="91">
        <f>IROQ!L334</f>
        <v>0</v>
      </c>
      <c r="Y321" s="91">
        <f>IROQ!M334</f>
        <v>0</v>
      </c>
      <c r="Z321" s="91">
        <f>IROQ!O334</f>
        <v>0</v>
      </c>
      <c r="AA321" s="91">
        <f>IROQ!P334</f>
        <v>0</v>
      </c>
      <c r="AB321" s="154">
        <f t="shared" si="21"/>
        <v>-2.5000000000000001E-3</v>
      </c>
      <c r="AC321" s="154">
        <f t="shared" si="22"/>
        <v>2.5000000000000001E-2</v>
      </c>
      <c r="AD321" s="153">
        <f t="shared" si="23"/>
        <v>-0.02</v>
      </c>
      <c r="AE321" s="153">
        <f t="shared" si="24"/>
        <v>2.5000000000000001E-2</v>
      </c>
    </row>
    <row r="322" spans="2:31" x14ac:dyDescent="0.2">
      <c r="B322" t="str">
        <f t="shared" si="20"/>
        <v>0.40.020.40.070.40.020.40.070.3125-0.00250.335-0.020.3350.0150.335-0.0200000000-0.00250.015-0.020.015</v>
      </c>
      <c r="C322" s="46">
        <v>46600</v>
      </c>
      <c r="D322">
        <f>ALGO_TENN!E335</f>
        <v>0.4</v>
      </c>
      <c r="E322" s="91">
        <f>ALGO_TENN!F335</f>
        <v>0.02</v>
      </c>
      <c r="F322" s="91">
        <f>ALGO_TENN!H335</f>
        <v>0.4</v>
      </c>
      <c r="G322" s="91">
        <f>ALGO_TENN!I335</f>
        <v>7.0000000000000007E-2</v>
      </c>
      <c r="H322" s="91">
        <f>ALGO_TENN!K335</f>
        <v>0.4</v>
      </c>
      <c r="I322" s="91">
        <f>ALGO_TENN!L335</f>
        <v>0.02</v>
      </c>
      <c r="J322" s="91">
        <f>ALGO_TENN!N335</f>
        <v>0.4</v>
      </c>
      <c r="K322" s="91">
        <f>ALGO_TENN!O335</f>
        <v>7.0000000000000007E-2</v>
      </c>
      <c r="L322" s="91">
        <f>TETCO_TRANSCO!E335</f>
        <v>0.3125</v>
      </c>
      <c r="M322" s="91">
        <f>TETCO_TRANSCO!F335</f>
        <v>-2.5000000000000001E-3</v>
      </c>
      <c r="N322" s="91">
        <f>TETCO_TRANSCO!H335</f>
        <v>0.33500000000000002</v>
      </c>
      <c r="O322" s="91">
        <f>TETCO_TRANSCO!I335</f>
        <v>-0.02</v>
      </c>
      <c r="P322" s="91">
        <f>TETCO_TRANSCO!K335</f>
        <v>0.33500000000000002</v>
      </c>
      <c r="Q322" s="91">
        <f>TETCO_TRANSCO!L335</f>
        <v>1.4999999999999999E-2</v>
      </c>
      <c r="R322" s="91">
        <f>TETCO_TRANSCO!N335</f>
        <v>0.33500000000000002</v>
      </c>
      <c r="S322" s="91">
        <f>TETCO_TRANSCO!O335</f>
        <v>-0.02</v>
      </c>
      <c r="T322" s="91">
        <f>IROQ!E335</f>
        <v>0</v>
      </c>
      <c r="U322" s="91">
        <f>IROQ!F335</f>
        <v>0</v>
      </c>
      <c r="V322" s="91">
        <f>IROQ!H335</f>
        <v>0</v>
      </c>
      <c r="W322" s="91">
        <f>IROQ!I335</f>
        <v>0</v>
      </c>
      <c r="X322" s="91">
        <f>IROQ!L335</f>
        <v>0</v>
      </c>
      <c r="Y322" s="91">
        <f>IROQ!M335</f>
        <v>0</v>
      </c>
      <c r="Z322" s="91">
        <f>IROQ!O335</f>
        <v>0</v>
      </c>
      <c r="AA322" s="91">
        <f>IROQ!P335</f>
        <v>0</v>
      </c>
      <c r="AB322" s="154">
        <f t="shared" si="21"/>
        <v>-2.5000000000000001E-3</v>
      </c>
      <c r="AC322" s="154">
        <f t="shared" si="22"/>
        <v>1.4999999999999999E-2</v>
      </c>
      <c r="AD322" s="153">
        <f t="shared" si="23"/>
        <v>-0.02</v>
      </c>
      <c r="AE322" s="153">
        <f t="shared" si="24"/>
        <v>1.4999999999999999E-2</v>
      </c>
    </row>
    <row r="323" spans="2:31" x14ac:dyDescent="0.2">
      <c r="B323" t="str">
        <f t="shared" si="20"/>
        <v>0.39750.020.39750.050.39750.020.39750.050.2875-0.00250.245-0.040.2450.0150.245-0.0200000000-0.00250.015-0.020.015</v>
      </c>
      <c r="C323" s="46">
        <v>46631</v>
      </c>
      <c r="D323">
        <f>ALGO_TENN!E336</f>
        <v>0.39750000000000002</v>
      </c>
      <c r="E323" s="91">
        <f>ALGO_TENN!F336</f>
        <v>0.02</v>
      </c>
      <c r="F323" s="91">
        <f>ALGO_TENN!H336</f>
        <v>0.39750000000000002</v>
      </c>
      <c r="G323" s="91">
        <f>ALGO_TENN!I336</f>
        <v>0.05</v>
      </c>
      <c r="H323" s="91">
        <f>ALGO_TENN!K336</f>
        <v>0.39750000000000002</v>
      </c>
      <c r="I323" s="91">
        <f>ALGO_TENN!L336</f>
        <v>0.02</v>
      </c>
      <c r="J323" s="91">
        <f>ALGO_TENN!N336</f>
        <v>0.39750000000000002</v>
      </c>
      <c r="K323" s="91">
        <f>ALGO_TENN!O336</f>
        <v>0.05</v>
      </c>
      <c r="L323" s="91">
        <f>TETCO_TRANSCO!E336</f>
        <v>0.28749999999999998</v>
      </c>
      <c r="M323" s="91">
        <f>TETCO_TRANSCO!F336</f>
        <v>-2.5000000000000001E-3</v>
      </c>
      <c r="N323" s="91">
        <f>TETCO_TRANSCO!H336</f>
        <v>0.245</v>
      </c>
      <c r="O323" s="91">
        <f>TETCO_TRANSCO!I336</f>
        <v>-0.04</v>
      </c>
      <c r="P323" s="91">
        <f>TETCO_TRANSCO!K336</f>
        <v>0.245</v>
      </c>
      <c r="Q323" s="91">
        <f>TETCO_TRANSCO!L336</f>
        <v>1.4999999999999999E-2</v>
      </c>
      <c r="R323" s="91">
        <f>TETCO_TRANSCO!N336</f>
        <v>0.245</v>
      </c>
      <c r="S323" s="91">
        <f>TETCO_TRANSCO!O336</f>
        <v>-0.02</v>
      </c>
      <c r="T323" s="91">
        <f>IROQ!E336</f>
        <v>0</v>
      </c>
      <c r="U323" s="91">
        <f>IROQ!F336</f>
        <v>0</v>
      </c>
      <c r="V323" s="91">
        <f>IROQ!H336</f>
        <v>0</v>
      </c>
      <c r="W323" s="91">
        <f>IROQ!I336</f>
        <v>0</v>
      </c>
      <c r="X323" s="91">
        <f>IROQ!L336</f>
        <v>0</v>
      </c>
      <c r="Y323" s="91">
        <f>IROQ!M336</f>
        <v>0</v>
      </c>
      <c r="Z323" s="91">
        <f>IROQ!O336</f>
        <v>0</v>
      </c>
      <c r="AA323" s="91">
        <f>IROQ!P336</f>
        <v>0</v>
      </c>
      <c r="AB323" s="154">
        <f t="shared" si="21"/>
        <v>-2.5000000000000001E-3</v>
      </c>
      <c r="AC323" s="154">
        <f t="shared" si="22"/>
        <v>1.4999999999999999E-2</v>
      </c>
      <c r="AD323" s="153">
        <f t="shared" si="23"/>
        <v>-0.02</v>
      </c>
      <c r="AE323" s="153">
        <f t="shared" si="24"/>
        <v>1.4999999999999999E-2</v>
      </c>
    </row>
    <row r="324" spans="2:31" x14ac:dyDescent="0.2">
      <c r="B324" t="str">
        <f t="shared" si="20"/>
        <v>0.40.020.40.050.40.020.40.050.3475-0.0050.265-0.0850.2650.010.265-0.05500000000-0.0050.01-0.0550.01</v>
      </c>
      <c r="C324" s="46">
        <v>46661</v>
      </c>
      <c r="D324">
        <f>ALGO_TENN!E337</f>
        <v>0.4</v>
      </c>
      <c r="E324" s="91">
        <f>ALGO_TENN!F337</f>
        <v>0.02</v>
      </c>
      <c r="F324" s="91">
        <f>ALGO_TENN!H337</f>
        <v>0.4</v>
      </c>
      <c r="G324" s="91">
        <f>ALGO_TENN!I337</f>
        <v>0.05</v>
      </c>
      <c r="H324" s="91">
        <f>ALGO_TENN!K337</f>
        <v>0.4</v>
      </c>
      <c r="I324" s="91">
        <f>ALGO_TENN!L337</f>
        <v>0.02</v>
      </c>
      <c r="J324" s="91">
        <f>ALGO_TENN!N337</f>
        <v>0.4</v>
      </c>
      <c r="K324" s="91">
        <f>ALGO_TENN!O337</f>
        <v>0.05</v>
      </c>
      <c r="L324" s="91">
        <f>TETCO_TRANSCO!E337</f>
        <v>0.34750000000000003</v>
      </c>
      <c r="M324" s="91">
        <f>TETCO_TRANSCO!F337</f>
        <v>-5.0000000000000001E-3</v>
      </c>
      <c r="N324" s="91">
        <f>TETCO_TRANSCO!H337</f>
        <v>0.26500000000000001</v>
      </c>
      <c r="O324" s="91">
        <f>TETCO_TRANSCO!I337</f>
        <v>-8.4999999999999992E-2</v>
      </c>
      <c r="P324" s="91">
        <f>TETCO_TRANSCO!K337</f>
        <v>0.26500000000000001</v>
      </c>
      <c r="Q324" s="91">
        <f>TETCO_TRANSCO!L337</f>
        <v>9.9999999999999985E-3</v>
      </c>
      <c r="R324" s="91">
        <f>TETCO_TRANSCO!N337</f>
        <v>0.26500000000000001</v>
      </c>
      <c r="S324" s="91">
        <f>TETCO_TRANSCO!O337</f>
        <v>-5.5E-2</v>
      </c>
      <c r="T324" s="91">
        <f>IROQ!E337</f>
        <v>0</v>
      </c>
      <c r="U324" s="91">
        <f>IROQ!F337</f>
        <v>0</v>
      </c>
      <c r="V324" s="91">
        <f>IROQ!H337</f>
        <v>0</v>
      </c>
      <c r="W324" s="91">
        <f>IROQ!I337</f>
        <v>0</v>
      </c>
      <c r="X324" s="91">
        <f>IROQ!L337</f>
        <v>0</v>
      </c>
      <c r="Y324" s="91">
        <f>IROQ!M337</f>
        <v>0</v>
      </c>
      <c r="Z324" s="91">
        <f>IROQ!O337</f>
        <v>0</v>
      </c>
      <c r="AA324" s="91">
        <f>IROQ!P337</f>
        <v>0</v>
      </c>
      <c r="AB324" s="154">
        <f t="shared" si="21"/>
        <v>-5.0000000000000001E-3</v>
      </c>
      <c r="AC324" s="154">
        <f t="shared" si="22"/>
        <v>9.9999999999999985E-3</v>
      </c>
      <c r="AD324" s="153">
        <f t="shared" si="23"/>
        <v>-5.5E-2</v>
      </c>
      <c r="AE324" s="153">
        <f t="shared" si="24"/>
        <v>9.9999999999999985E-3</v>
      </c>
    </row>
    <row r="325" spans="2:31" x14ac:dyDescent="0.2">
      <c r="B325" t="str">
        <f t="shared" si="20"/>
        <v>0.5550.050.5550.140.5550.050.5550.140.340.040.44-0.170.440.060.44-0.05000000000.040.06-0.050.06</v>
      </c>
      <c r="C325" s="46">
        <v>46692</v>
      </c>
      <c r="D325">
        <f>ALGO_TENN!E338</f>
        <v>0.55500000000000005</v>
      </c>
      <c r="E325" s="91">
        <f>ALGO_TENN!F338</f>
        <v>0.05</v>
      </c>
      <c r="F325" s="91">
        <f>ALGO_TENN!H338</f>
        <v>0.55500000000000005</v>
      </c>
      <c r="G325" s="91">
        <f>ALGO_TENN!I338</f>
        <v>0.14000000000000001</v>
      </c>
      <c r="H325" s="91">
        <f>ALGO_TENN!K338</f>
        <v>0.55500000000000005</v>
      </c>
      <c r="I325" s="91">
        <f>ALGO_TENN!L338</f>
        <v>0.05</v>
      </c>
      <c r="J325" s="91">
        <f>ALGO_TENN!N338</f>
        <v>0.55500000000000005</v>
      </c>
      <c r="K325" s="91">
        <f>ALGO_TENN!O338</f>
        <v>0.14000000000000001</v>
      </c>
      <c r="L325" s="91">
        <f>TETCO_TRANSCO!E338</f>
        <v>0.34</v>
      </c>
      <c r="M325" s="91">
        <f>TETCO_TRANSCO!F338</f>
        <v>0.04</v>
      </c>
      <c r="N325" s="91">
        <f>TETCO_TRANSCO!H338</f>
        <v>0.44000000000000006</v>
      </c>
      <c r="O325" s="91">
        <f>TETCO_TRANSCO!I338</f>
        <v>-0.16999999999999998</v>
      </c>
      <c r="P325" s="91">
        <f>TETCO_TRANSCO!K338</f>
        <v>0.44000000000000006</v>
      </c>
      <c r="Q325" s="91">
        <f>TETCO_TRANSCO!L338</f>
        <v>0.06</v>
      </c>
      <c r="R325" s="91">
        <f>TETCO_TRANSCO!N338</f>
        <v>0.44000000000000006</v>
      </c>
      <c r="S325" s="91">
        <f>TETCO_TRANSCO!O338</f>
        <v>-0.05</v>
      </c>
      <c r="T325" s="91">
        <f>IROQ!E338</f>
        <v>0</v>
      </c>
      <c r="U325" s="91">
        <f>IROQ!F338</f>
        <v>0</v>
      </c>
      <c r="V325" s="91">
        <f>IROQ!H338</f>
        <v>0</v>
      </c>
      <c r="W325" s="91">
        <f>IROQ!I338</f>
        <v>0</v>
      </c>
      <c r="X325" s="91">
        <f>IROQ!L338</f>
        <v>0</v>
      </c>
      <c r="Y325" s="91">
        <f>IROQ!M338</f>
        <v>0</v>
      </c>
      <c r="Z325" s="91">
        <f>IROQ!O338</f>
        <v>0</v>
      </c>
      <c r="AA325" s="91">
        <f>IROQ!P338</f>
        <v>0</v>
      </c>
      <c r="AB325" s="154">
        <f t="shared" si="21"/>
        <v>0.04</v>
      </c>
      <c r="AC325" s="154">
        <f t="shared" si="22"/>
        <v>0.06</v>
      </c>
      <c r="AD325" s="153">
        <f t="shared" si="23"/>
        <v>-0.05</v>
      </c>
      <c r="AE325" s="153">
        <f t="shared" si="24"/>
        <v>0.06</v>
      </c>
    </row>
    <row r="326" spans="2:31" x14ac:dyDescent="0.2">
      <c r="B326" t="str">
        <f t="shared" si="20"/>
        <v>0.910.050.910.290.910.050.910.290.6550.040.98-0.130.980.110.98-0.05000000000.040.11-0.050.11</v>
      </c>
      <c r="C326" s="46">
        <v>46722</v>
      </c>
      <c r="D326">
        <f>ALGO_TENN!E339</f>
        <v>0.91</v>
      </c>
      <c r="E326" s="91">
        <f>ALGO_TENN!F339</f>
        <v>0.05</v>
      </c>
      <c r="F326" s="91">
        <f>ALGO_TENN!H339</f>
        <v>0.91</v>
      </c>
      <c r="G326" s="91">
        <f>ALGO_TENN!I339</f>
        <v>0.28999999999999998</v>
      </c>
      <c r="H326" s="91">
        <f>ALGO_TENN!K339</f>
        <v>0.91</v>
      </c>
      <c r="I326" s="91">
        <f>ALGO_TENN!L339</f>
        <v>0.05</v>
      </c>
      <c r="J326" s="91">
        <f>ALGO_TENN!N339</f>
        <v>0.91</v>
      </c>
      <c r="K326" s="91">
        <f>ALGO_TENN!O339</f>
        <v>0.28999999999999998</v>
      </c>
      <c r="L326" s="91">
        <f>TETCO_TRANSCO!E339</f>
        <v>0.65500000000000003</v>
      </c>
      <c r="M326" s="91">
        <f>TETCO_TRANSCO!F339</f>
        <v>0.04</v>
      </c>
      <c r="N326" s="91">
        <f>TETCO_TRANSCO!H339</f>
        <v>0.98</v>
      </c>
      <c r="O326" s="91">
        <f>TETCO_TRANSCO!I339</f>
        <v>-0.13</v>
      </c>
      <c r="P326" s="91">
        <f>TETCO_TRANSCO!K339</f>
        <v>0.98</v>
      </c>
      <c r="Q326" s="91">
        <f>TETCO_TRANSCO!L339</f>
        <v>0.11</v>
      </c>
      <c r="R326" s="91">
        <f>TETCO_TRANSCO!N339</f>
        <v>0.98</v>
      </c>
      <c r="S326" s="91">
        <f>TETCO_TRANSCO!O339</f>
        <v>-0.05</v>
      </c>
      <c r="T326" s="91">
        <f>IROQ!E339</f>
        <v>0</v>
      </c>
      <c r="U326" s="91">
        <f>IROQ!F339</f>
        <v>0</v>
      </c>
      <c r="V326" s="91">
        <f>IROQ!H339</f>
        <v>0</v>
      </c>
      <c r="W326" s="91">
        <f>IROQ!I339</f>
        <v>0</v>
      </c>
      <c r="X326" s="91">
        <f>IROQ!L339</f>
        <v>0</v>
      </c>
      <c r="Y326" s="91">
        <f>IROQ!M339</f>
        <v>0</v>
      </c>
      <c r="Z326" s="91">
        <f>IROQ!O339</f>
        <v>0</v>
      </c>
      <c r="AA326" s="91">
        <f>IROQ!P339</f>
        <v>0</v>
      </c>
      <c r="AB326" s="154">
        <f t="shared" si="21"/>
        <v>0.04</v>
      </c>
      <c r="AC326" s="154">
        <f t="shared" si="22"/>
        <v>0.11</v>
      </c>
      <c r="AD326" s="153">
        <f t="shared" si="23"/>
        <v>-0.05</v>
      </c>
      <c r="AE326" s="153">
        <f t="shared" si="24"/>
        <v>0.11</v>
      </c>
    </row>
    <row r="327" spans="2:31" x14ac:dyDescent="0.2">
      <c r="B327" t="str">
        <f t="shared" si="20"/>
        <v>1.2150.051.2150.321.2150.051.2150.320.8950.041.6-0.251.60.291.6-0.2000000000.040.29-0.20.29</v>
      </c>
      <c r="C327" s="46">
        <v>46753</v>
      </c>
      <c r="D327">
        <f>ALGO_TENN!E340</f>
        <v>1.2149999999999999</v>
      </c>
      <c r="E327" s="91">
        <f>ALGO_TENN!F340</f>
        <v>0.05</v>
      </c>
      <c r="F327" s="91">
        <f>ALGO_TENN!H340</f>
        <v>1.2149999999999999</v>
      </c>
      <c r="G327" s="91">
        <f>ALGO_TENN!I340</f>
        <v>0.32</v>
      </c>
      <c r="H327" s="91">
        <f>ALGO_TENN!K340</f>
        <v>1.2149999999999999</v>
      </c>
      <c r="I327" s="91">
        <f>ALGO_TENN!L340</f>
        <v>0.05</v>
      </c>
      <c r="J327" s="91">
        <f>ALGO_TENN!N340</f>
        <v>1.2149999999999999</v>
      </c>
      <c r="K327" s="91">
        <f>ALGO_TENN!O340</f>
        <v>0.32</v>
      </c>
      <c r="L327" s="91">
        <f>TETCO_TRANSCO!E340</f>
        <v>0.89500000000000002</v>
      </c>
      <c r="M327" s="91">
        <f>TETCO_TRANSCO!F340</f>
        <v>0.04</v>
      </c>
      <c r="N327" s="91">
        <f>TETCO_TRANSCO!H340</f>
        <v>1.6</v>
      </c>
      <c r="O327" s="91">
        <f>TETCO_TRANSCO!I340</f>
        <v>-0.25</v>
      </c>
      <c r="P327" s="91">
        <f>TETCO_TRANSCO!K340</f>
        <v>1.6</v>
      </c>
      <c r="Q327" s="91">
        <f>TETCO_TRANSCO!L340</f>
        <v>0.28999999999999998</v>
      </c>
      <c r="R327" s="91">
        <f>TETCO_TRANSCO!N340</f>
        <v>1.6</v>
      </c>
      <c r="S327" s="91">
        <f>TETCO_TRANSCO!O340</f>
        <v>-0.2</v>
      </c>
      <c r="T327" s="91">
        <f>IROQ!E340</f>
        <v>0</v>
      </c>
      <c r="U327" s="91">
        <f>IROQ!F340</f>
        <v>0</v>
      </c>
      <c r="V327" s="91">
        <f>IROQ!H340</f>
        <v>0</v>
      </c>
      <c r="W327" s="91">
        <f>IROQ!I340</f>
        <v>0</v>
      </c>
      <c r="X327" s="91">
        <f>IROQ!L340</f>
        <v>0</v>
      </c>
      <c r="Y327" s="91">
        <f>IROQ!M340</f>
        <v>0</v>
      </c>
      <c r="Z327" s="91">
        <f>IROQ!O340</f>
        <v>0</v>
      </c>
      <c r="AA327" s="91">
        <f>IROQ!P340</f>
        <v>0</v>
      </c>
      <c r="AB327" s="154">
        <f t="shared" si="21"/>
        <v>0.04</v>
      </c>
      <c r="AC327" s="154">
        <f t="shared" si="22"/>
        <v>0.28999999999999998</v>
      </c>
      <c r="AD327" s="153">
        <f t="shared" si="23"/>
        <v>-0.2</v>
      </c>
      <c r="AE327" s="153">
        <f t="shared" si="24"/>
        <v>0.28999999999999998</v>
      </c>
    </row>
    <row r="328" spans="2:31" x14ac:dyDescent="0.2">
      <c r="B328" t="str">
        <f t="shared" si="20"/>
        <v>1.2150.051.2150.321.2150.051.2150.320.8750.041.6-0.281.60.291.6-0.2000000000.040.29-0.20.29</v>
      </c>
      <c r="C328" s="46">
        <v>46784</v>
      </c>
      <c r="D328">
        <f>ALGO_TENN!E341</f>
        <v>1.2149999999999999</v>
      </c>
      <c r="E328" s="91">
        <f>ALGO_TENN!F341</f>
        <v>0.05</v>
      </c>
      <c r="F328" s="91">
        <f>ALGO_TENN!H341</f>
        <v>1.2149999999999999</v>
      </c>
      <c r="G328" s="91">
        <f>ALGO_TENN!I341</f>
        <v>0.32</v>
      </c>
      <c r="H328" s="91">
        <f>ALGO_TENN!K341</f>
        <v>1.2149999999999999</v>
      </c>
      <c r="I328" s="91">
        <f>ALGO_TENN!L341</f>
        <v>0.05</v>
      </c>
      <c r="J328" s="91">
        <f>ALGO_TENN!N341</f>
        <v>1.2149999999999999</v>
      </c>
      <c r="K328" s="91">
        <f>ALGO_TENN!O341</f>
        <v>0.32</v>
      </c>
      <c r="L328" s="91">
        <f>TETCO_TRANSCO!E341</f>
        <v>0.875</v>
      </c>
      <c r="M328" s="91">
        <f>TETCO_TRANSCO!F341</f>
        <v>0.04</v>
      </c>
      <c r="N328" s="91">
        <f>TETCO_TRANSCO!H341</f>
        <v>1.6</v>
      </c>
      <c r="O328" s="91">
        <f>TETCO_TRANSCO!I341</f>
        <v>-0.28000000000000003</v>
      </c>
      <c r="P328" s="91">
        <f>TETCO_TRANSCO!K341</f>
        <v>1.6</v>
      </c>
      <c r="Q328" s="91">
        <f>TETCO_TRANSCO!L341</f>
        <v>0.28999999999999998</v>
      </c>
      <c r="R328" s="91">
        <f>TETCO_TRANSCO!N341</f>
        <v>1.6</v>
      </c>
      <c r="S328" s="91">
        <f>TETCO_TRANSCO!O341</f>
        <v>-0.2</v>
      </c>
      <c r="T328" s="91">
        <f>IROQ!E341</f>
        <v>0</v>
      </c>
      <c r="U328" s="91">
        <f>IROQ!F341</f>
        <v>0</v>
      </c>
      <c r="V328" s="91">
        <f>IROQ!H341</f>
        <v>0</v>
      </c>
      <c r="W328" s="91">
        <f>IROQ!I341</f>
        <v>0</v>
      </c>
      <c r="X328" s="91">
        <f>IROQ!L341</f>
        <v>0</v>
      </c>
      <c r="Y328" s="91">
        <f>IROQ!M341</f>
        <v>0</v>
      </c>
      <c r="Z328" s="91">
        <f>IROQ!O341</f>
        <v>0</v>
      </c>
      <c r="AA328" s="91">
        <f>IROQ!P341</f>
        <v>0</v>
      </c>
      <c r="AB328" s="154">
        <f t="shared" si="21"/>
        <v>0.04</v>
      </c>
      <c r="AC328" s="154">
        <f t="shared" si="22"/>
        <v>0.28999999999999998</v>
      </c>
      <c r="AD328" s="153">
        <f t="shared" si="23"/>
        <v>-0.2</v>
      </c>
      <c r="AE328" s="153">
        <f t="shared" si="24"/>
        <v>0.28999999999999998</v>
      </c>
    </row>
    <row r="329" spans="2:31" x14ac:dyDescent="0.2">
      <c r="B329" t="str">
        <f t="shared" ref="B329:B351" si="25">(D329 &amp; E329 &amp; F329 &amp; G329 &amp; H329 &amp; I329 &amp; J329 &amp; K329 &amp; L329 &amp; M329 &amp; N329 &amp; O329 &amp; P329 &amp; Q329 &amp; R329 &amp; S329 &amp; T329 &amp; U329 &amp; V329 &amp; W329 &amp; X329 &amp; Y329 &amp; Z329 &amp; AA329 &amp; AB329 &amp; AC329 &amp; AD329 &amp; AE329)</f>
        <v>0.6550.050.6550.150.6550.050.6550.150.410.040.46-0.170.460.0750.46-0.05000000000.040.075-0.050.075</v>
      </c>
      <c r="C329" s="46">
        <v>46813</v>
      </c>
      <c r="D329">
        <f>ALGO_TENN!E342</f>
        <v>0.65500000000000003</v>
      </c>
      <c r="E329" s="91">
        <f>ALGO_TENN!F342</f>
        <v>0.05</v>
      </c>
      <c r="F329" s="91">
        <f>ALGO_TENN!H342</f>
        <v>0.65500000000000003</v>
      </c>
      <c r="G329" s="91">
        <f>ALGO_TENN!I342</f>
        <v>0.15000000000000002</v>
      </c>
      <c r="H329" s="91">
        <f>ALGO_TENN!K342</f>
        <v>0.65500000000000003</v>
      </c>
      <c r="I329" s="91">
        <f>ALGO_TENN!L342</f>
        <v>0.05</v>
      </c>
      <c r="J329" s="91">
        <f>ALGO_TENN!N342</f>
        <v>0.65500000000000003</v>
      </c>
      <c r="K329" s="91">
        <f>ALGO_TENN!O342</f>
        <v>0.15000000000000002</v>
      </c>
      <c r="L329" s="91">
        <f>TETCO_TRANSCO!E342</f>
        <v>0.41000000000000003</v>
      </c>
      <c r="M329" s="91">
        <f>TETCO_TRANSCO!F342</f>
        <v>0.04</v>
      </c>
      <c r="N329" s="91">
        <f>TETCO_TRANSCO!H342</f>
        <v>0.45999999999999996</v>
      </c>
      <c r="O329" s="91">
        <f>TETCO_TRANSCO!I342</f>
        <v>-0.16999999999999998</v>
      </c>
      <c r="P329" s="91">
        <f>TETCO_TRANSCO!K342</f>
        <v>0.45999999999999996</v>
      </c>
      <c r="Q329" s="91">
        <f>TETCO_TRANSCO!L342</f>
        <v>7.4999999999999997E-2</v>
      </c>
      <c r="R329" s="91">
        <f>TETCO_TRANSCO!N342</f>
        <v>0.45999999999999996</v>
      </c>
      <c r="S329" s="91">
        <f>TETCO_TRANSCO!O342</f>
        <v>-0.05</v>
      </c>
      <c r="T329" s="91">
        <f>IROQ!E342</f>
        <v>0</v>
      </c>
      <c r="U329" s="91">
        <f>IROQ!F342</f>
        <v>0</v>
      </c>
      <c r="V329" s="91">
        <f>IROQ!H342</f>
        <v>0</v>
      </c>
      <c r="W329" s="91">
        <f>IROQ!I342</f>
        <v>0</v>
      </c>
      <c r="X329" s="91">
        <f>IROQ!L342</f>
        <v>0</v>
      </c>
      <c r="Y329" s="91">
        <f>IROQ!M342</f>
        <v>0</v>
      </c>
      <c r="Z329" s="91">
        <f>IROQ!O342</f>
        <v>0</v>
      </c>
      <c r="AA329" s="91">
        <f>IROQ!P342</f>
        <v>0</v>
      </c>
      <c r="AB329" s="154">
        <f t="shared" si="21"/>
        <v>0.04</v>
      </c>
      <c r="AC329" s="154">
        <f t="shared" si="22"/>
        <v>7.4999999999999997E-2</v>
      </c>
      <c r="AD329" s="153">
        <f t="shared" si="23"/>
        <v>-0.05</v>
      </c>
      <c r="AE329" s="153">
        <f t="shared" si="24"/>
        <v>7.4999999999999997E-2</v>
      </c>
    </row>
    <row r="330" spans="2:31" x14ac:dyDescent="0.2">
      <c r="B330" t="str">
        <f t="shared" si="25"/>
        <v>0.4350.020.4350.050.4350.020.4350.050.30750.00250.305-0.0850.3050.0250.305-0.045000000000.00250.025-0.0450.025</v>
      </c>
      <c r="C330" s="46">
        <v>46844</v>
      </c>
      <c r="D330">
        <f>ALGO_TENN!E343</f>
        <v>0.435</v>
      </c>
      <c r="E330" s="91">
        <f>ALGO_TENN!F343</f>
        <v>0.02</v>
      </c>
      <c r="F330" s="91">
        <f>ALGO_TENN!H343</f>
        <v>0.435</v>
      </c>
      <c r="G330" s="91">
        <f>ALGO_TENN!I343</f>
        <v>0.05</v>
      </c>
      <c r="H330" s="91">
        <f>ALGO_TENN!K343</f>
        <v>0.435</v>
      </c>
      <c r="I330" s="91">
        <f>ALGO_TENN!L343</f>
        <v>0.02</v>
      </c>
      <c r="J330" s="91">
        <f>ALGO_TENN!N343</f>
        <v>0.435</v>
      </c>
      <c r="K330" s="91">
        <f>ALGO_TENN!O343</f>
        <v>0.05</v>
      </c>
      <c r="L330" s="91">
        <f>TETCO_TRANSCO!E343</f>
        <v>0.3075</v>
      </c>
      <c r="M330" s="91">
        <f>TETCO_TRANSCO!F343</f>
        <v>2.5000000000000001E-3</v>
      </c>
      <c r="N330" s="91">
        <f>TETCO_TRANSCO!H343</f>
        <v>0.30500000000000005</v>
      </c>
      <c r="O330" s="91">
        <f>TETCO_TRANSCO!I343</f>
        <v>-8.4999999999999992E-2</v>
      </c>
      <c r="P330" s="91">
        <f>TETCO_TRANSCO!K343</f>
        <v>0.30500000000000005</v>
      </c>
      <c r="Q330" s="91">
        <f>TETCO_TRANSCO!L343</f>
        <v>2.5000000000000001E-2</v>
      </c>
      <c r="R330" s="91">
        <f>TETCO_TRANSCO!N343</f>
        <v>0.30500000000000005</v>
      </c>
      <c r="S330" s="91">
        <f>TETCO_TRANSCO!O343</f>
        <v>-4.4999999999999998E-2</v>
      </c>
      <c r="T330" s="91">
        <f>IROQ!E343</f>
        <v>0</v>
      </c>
      <c r="U330" s="91">
        <f>IROQ!F343</f>
        <v>0</v>
      </c>
      <c r="V330" s="91">
        <f>IROQ!H343</f>
        <v>0</v>
      </c>
      <c r="W330" s="91">
        <f>IROQ!I343</f>
        <v>0</v>
      </c>
      <c r="X330" s="91">
        <f>IROQ!L343</f>
        <v>0</v>
      </c>
      <c r="Y330" s="91">
        <f>IROQ!M343</f>
        <v>0</v>
      </c>
      <c r="Z330" s="91">
        <f>IROQ!O343</f>
        <v>0</v>
      </c>
      <c r="AA330" s="91">
        <f>IROQ!P343</f>
        <v>0</v>
      </c>
      <c r="AB330" s="154">
        <f t="shared" si="21"/>
        <v>2.5000000000000001E-3</v>
      </c>
      <c r="AC330" s="154">
        <f t="shared" si="22"/>
        <v>2.5000000000000001E-2</v>
      </c>
      <c r="AD330" s="153">
        <f t="shared" si="23"/>
        <v>-4.4999999999999998E-2</v>
      </c>
      <c r="AE330" s="153">
        <f t="shared" si="24"/>
        <v>2.5000000000000001E-2</v>
      </c>
    </row>
    <row r="331" spans="2:31" x14ac:dyDescent="0.2">
      <c r="B331" t="str">
        <f t="shared" si="25"/>
        <v>0.3850.020.3850.050.3850.020.3850.050.28750.00250.28-0.0650.280.0250.28-0.035000000000.00250.025-0.0350.025</v>
      </c>
      <c r="C331" s="46">
        <v>46874</v>
      </c>
      <c r="D331">
        <f>ALGO_TENN!E344</f>
        <v>0.38500000000000001</v>
      </c>
      <c r="E331" s="91">
        <f>ALGO_TENN!F344</f>
        <v>0.02</v>
      </c>
      <c r="F331" s="91">
        <f>ALGO_TENN!H344</f>
        <v>0.38500000000000001</v>
      </c>
      <c r="G331" s="91">
        <f>ALGO_TENN!I344</f>
        <v>0.05</v>
      </c>
      <c r="H331" s="91">
        <f>ALGO_TENN!K344</f>
        <v>0.38500000000000001</v>
      </c>
      <c r="I331" s="91">
        <f>ALGO_TENN!L344</f>
        <v>0.02</v>
      </c>
      <c r="J331" s="91">
        <f>ALGO_TENN!N344</f>
        <v>0.38500000000000001</v>
      </c>
      <c r="K331" s="91">
        <f>ALGO_TENN!O344</f>
        <v>0.05</v>
      </c>
      <c r="L331" s="91">
        <f>TETCO_TRANSCO!E344</f>
        <v>0.28749999999999998</v>
      </c>
      <c r="M331" s="91">
        <f>TETCO_TRANSCO!F344</f>
        <v>2.5000000000000001E-3</v>
      </c>
      <c r="N331" s="91">
        <f>TETCO_TRANSCO!H344</f>
        <v>0.28000000000000003</v>
      </c>
      <c r="O331" s="91">
        <f>TETCO_TRANSCO!I344</f>
        <v>-6.5000000000000002E-2</v>
      </c>
      <c r="P331" s="91">
        <f>TETCO_TRANSCO!K344</f>
        <v>0.28000000000000003</v>
      </c>
      <c r="Q331" s="91">
        <f>TETCO_TRANSCO!L344</f>
        <v>2.5000000000000001E-2</v>
      </c>
      <c r="R331" s="91">
        <f>TETCO_TRANSCO!N344</f>
        <v>0.28000000000000003</v>
      </c>
      <c r="S331" s="91">
        <f>TETCO_TRANSCO!O344</f>
        <v>-3.5000000000000003E-2</v>
      </c>
      <c r="T331" s="91">
        <f>IROQ!E344</f>
        <v>0</v>
      </c>
      <c r="U331" s="91">
        <f>IROQ!F344</f>
        <v>0</v>
      </c>
      <c r="V331" s="91">
        <f>IROQ!H344</f>
        <v>0</v>
      </c>
      <c r="W331" s="91">
        <f>IROQ!I344</f>
        <v>0</v>
      </c>
      <c r="X331" s="91">
        <f>IROQ!L344</f>
        <v>0</v>
      </c>
      <c r="Y331" s="91">
        <f>IROQ!M344</f>
        <v>0</v>
      </c>
      <c r="Z331" s="91">
        <f>IROQ!O344</f>
        <v>0</v>
      </c>
      <c r="AA331" s="91">
        <f>IROQ!P344</f>
        <v>0</v>
      </c>
      <c r="AB331" s="154">
        <f t="shared" ref="AB331:AB350" si="26">M331</f>
        <v>2.5000000000000001E-3</v>
      </c>
      <c r="AC331" s="154">
        <f t="shared" ref="AC331:AC350" si="27">Q331</f>
        <v>2.5000000000000001E-2</v>
      </c>
      <c r="AD331" s="153">
        <f t="shared" ref="AD331:AD350" si="28">S331</f>
        <v>-3.5000000000000003E-2</v>
      </c>
      <c r="AE331" s="153">
        <f t="shared" ref="AE331:AE350" si="29">Q331</f>
        <v>2.5000000000000001E-2</v>
      </c>
    </row>
    <row r="332" spans="2:31" x14ac:dyDescent="0.2">
      <c r="B332" t="str">
        <f t="shared" si="25"/>
        <v>0.3850.020.3850.060.3850.020.3850.060.2975-0.00250.265-0.0550.2650.0250.265-0.03500000000-0.00250.025-0.0350.025</v>
      </c>
      <c r="C332" s="46">
        <v>46905</v>
      </c>
      <c r="D332">
        <f>ALGO_TENN!E345</f>
        <v>0.38500000000000001</v>
      </c>
      <c r="E332" s="91">
        <f>ALGO_TENN!F345</f>
        <v>0.02</v>
      </c>
      <c r="F332" s="91">
        <f>ALGO_TENN!H345</f>
        <v>0.38500000000000001</v>
      </c>
      <c r="G332" s="91">
        <f>ALGO_TENN!I345</f>
        <v>0.06</v>
      </c>
      <c r="H332" s="91">
        <f>ALGO_TENN!K345</f>
        <v>0.38500000000000001</v>
      </c>
      <c r="I332" s="91">
        <f>ALGO_TENN!L345</f>
        <v>0.02</v>
      </c>
      <c r="J332" s="91">
        <f>ALGO_TENN!N345</f>
        <v>0.38500000000000001</v>
      </c>
      <c r="K332" s="91">
        <f>ALGO_TENN!O345</f>
        <v>0.06</v>
      </c>
      <c r="L332" s="91">
        <f>TETCO_TRANSCO!E345</f>
        <v>0.29749999999999999</v>
      </c>
      <c r="M332" s="91">
        <f>TETCO_TRANSCO!F345</f>
        <v>-2.5000000000000001E-3</v>
      </c>
      <c r="N332" s="91">
        <f>TETCO_TRANSCO!H345</f>
        <v>0.26500000000000001</v>
      </c>
      <c r="O332" s="91">
        <f>TETCO_TRANSCO!I345</f>
        <v>-5.5000000000000007E-2</v>
      </c>
      <c r="P332" s="91">
        <f>TETCO_TRANSCO!K345</f>
        <v>0.26500000000000001</v>
      </c>
      <c r="Q332" s="91">
        <f>TETCO_TRANSCO!L345</f>
        <v>2.5000000000000001E-2</v>
      </c>
      <c r="R332" s="91">
        <f>TETCO_TRANSCO!N345</f>
        <v>0.26500000000000001</v>
      </c>
      <c r="S332" s="91">
        <f>TETCO_TRANSCO!O345</f>
        <v>-3.5000000000000003E-2</v>
      </c>
      <c r="T332" s="91">
        <f>IROQ!E345</f>
        <v>0</v>
      </c>
      <c r="U332" s="91">
        <f>IROQ!F345</f>
        <v>0</v>
      </c>
      <c r="V332" s="91">
        <f>IROQ!H345</f>
        <v>0</v>
      </c>
      <c r="W332" s="91">
        <f>IROQ!I345</f>
        <v>0</v>
      </c>
      <c r="X332" s="91">
        <f>IROQ!L345</f>
        <v>0</v>
      </c>
      <c r="Y332" s="91">
        <f>IROQ!M345</f>
        <v>0</v>
      </c>
      <c r="Z332" s="91">
        <f>IROQ!O345</f>
        <v>0</v>
      </c>
      <c r="AA332" s="91">
        <f>IROQ!P345</f>
        <v>0</v>
      </c>
      <c r="AB332" s="154">
        <f t="shared" si="26"/>
        <v>-2.5000000000000001E-3</v>
      </c>
      <c r="AC332" s="154">
        <f t="shared" si="27"/>
        <v>2.5000000000000001E-2</v>
      </c>
      <c r="AD332" s="153">
        <f t="shared" si="28"/>
        <v>-3.5000000000000003E-2</v>
      </c>
      <c r="AE332" s="153">
        <f t="shared" si="29"/>
        <v>2.5000000000000001E-2</v>
      </c>
    </row>
    <row r="333" spans="2:31" x14ac:dyDescent="0.2">
      <c r="B333" t="str">
        <f t="shared" si="25"/>
        <v>0.39750.020.39750.070.39750.020.39750.070.3125-0.00250.335-0.020.3350.0250.335-0.0200000000-0.00250.025-0.020.025</v>
      </c>
      <c r="C333" s="46">
        <v>46935</v>
      </c>
      <c r="D333">
        <f>ALGO_TENN!E346</f>
        <v>0.39750000000000002</v>
      </c>
      <c r="E333" s="91">
        <f>ALGO_TENN!F346</f>
        <v>0.02</v>
      </c>
      <c r="F333" s="91">
        <f>ALGO_TENN!H346</f>
        <v>0.39750000000000002</v>
      </c>
      <c r="G333" s="91">
        <f>ALGO_TENN!I346</f>
        <v>7.0000000000000007E-2</v>
      </c>
      <c r="H333" s="91">
        <f>ALGO_TENN!K346</f>
        <v>0.39750000000000002</v>
      </c>
      <c r="I333" s="91">
        <f>ALGO_TENN!L346</f>
        <v>0.02</v>
      </c>
      <c r="J333" s="91">
        <f>ALGO_TENN!N346</f>
        <v>0.39750000000000002</v>
      </c>
      <c r="K333" s="91">
        <f>ALGO_TENN!O346</f>
        <v>7.0000000000000007E-2</v>
      </c>
      <c r="L333" s="91">
        <f>TETCO_TRANSCO!E346</f>
        <v>0.3125</v>
      </c>
      <c r="M333" s="91">
        <f>TETCO_TRANSCO!F346</f>
        <v>-2.5000000000000001E-3</v>
      </c>
      <c r="N333" s="91">
        <f>TETCO_TRANSCO!H346</f>
        <v>0.33500000000000002</v>
      </c>
      <c r="O333" s="91">
        <f>TETCO_TRANSCO!I346</f>
        <v>-0.02</v>
      </c>
      <c r="P333" s="91">
        <f>TETCO_TRANSCO!K346</f>
        <v>0.33500000000000002</v>
      </c>
      <c r="Q333" s="91">
        <f>TETCO_TRANSCO!L346</f>
        <v>2.5000000000000001E-2</v>
      </c>
      <c r="R333" s="91">
        <f>TETCO_TRANSCO!N346</f>
        <v>0.33500000000000002</v>
      </c>
      <c r="S333" s="91">
        <f>TETCO_TRANSCO!O346</f>
        <v>-0.02</v>
      </c>
      <c r="T333" s="91">
        <f>IROQ!E346</f>
        <v>0</v>
      </c>
      <c r="U333" s="91">
        <f>IROQ!F346</f>
        <v>0</v>
      </c>
      <c r="V333" s="91">
        <f>IROQ!H346</f>
        <v>0</v>
      </c>
      <c r="W333" s="91">
        <f>IROQ!I346</f>
        <v>0</v>
      </c>
      <c r="X333" s="91">
        <f>IROQ!L346</f>
        <v>0</v>
      </c>
      <c r="Y333" s="91">
        <f>IROQ!M346</f>
        <v>0</v>
      </c>
      <c r="Z333" s="91">
        <f>IROQ!O346</f>
        <v>0</v>
      </c>
      <c r="AA333" s="91">
        <f>IROQ!P346</f>
        <v>0</v>
      </c>
      <c r="AB333" s="154">
        <f t="shared" si="26"/>
        <v>-2.5000000000000001E-3</v>
      </c>
      <c r="AC333" s="154">
        <f t="shared" si="27"/>
        <v>2.5000000000000001E-2</v>
      </c>
      <c r="AD333" s="153">
        <f t="shared" si="28"/>
        <v>-0.02</v>
      </c>
      <c r="AE333" s="153">
        <f t="shared" si="29"/>
        <v>2.5000000000000001E-2</v>
      </c>
    </row>
    <row r="334" spans="2:31" x14ac:dyDescent="0.2">
      <c r="B334" t="str">
        <f t="shared" si="25"/>
        <v>0.40.020.40.070.40.020.40.070.3125-0.00250.335-0.020.3350.0150.335-0.0200000000-0.00250.015-0.020.015</v>
      </c>
      <c r="C334" s="46">
        <v>46966</v>
      </c>
      <c r="D334">
        <f>ALGO_TENN!E347</f>
        <v>0.4</v>
      </c>
      <c r="E334" s="91">
        <f>ALGO_TENN!F347</f>
        <v>0.02</v>
      </c>
      <c r="F334" s="91">
        <f>ALGO_TENN!H347</f>
        <v>0.4</v>
      </c>
      <c r="G334" s="91">
        <f>ALGO_TENN!I347</f>
        <v>7.0000000000000007E-2</v>
      </c>
      <c r="H334" s="91">
        <f>ALGO_TENN!K347</f>
        <v>0.4</v>
      </c>
      <c r="I334" s="91">
        <f>ALGO_TENN!L347</f>
        <v>0.02</v>
      </c>
      <c r="J334" s="91">
        <f>ALGO_TENN!N347</f>
        <v>0.4</v>
      </c>
      <c r="K334" s="91">
        <f>ALGO_TENN!O347</f>
        <v>7.0000000000000007E-2</v>
      </c>
      <c r="L334" s="91">
        <f>TETCO_TRANSCO!E347</f>
        <v>0.3125</v>
      </c>
      <c r="M334" s="91">
        <f>TETCO_TRANSCO!F347</f>
        <v>-2.5000000000000001E-3</v>
      </c>
      <c r="N334" s="91">
        <f>TETCO_TRANSCO!H347</f>
        <v>0.33500000000000002</v>
      </c>
      <c r="O334" s="91">
        <f>TETCO_TRANSCO!I347</f>
        <v>-0.02</v>
      </c>
      <c r="P334" s="91">
        <f>TETCO_TRANSCO!K347</f>
        <v>0.33500000000000002</v>
      </c>
      <c r="Q334" s="91">
        <f>TETCO_TRANSCO!L347</f>
        <v>1.4999999999999999E-2</v>
      </c>
      <c r="R334" s="91">
        <f>TETCO_TRANSCO!N347</f>
        <v>0.33500000000000002</v>
      </c>
      <c r="S334" s="91">
        <f>TETCO_TRANSCO!O347</f>
        <v>-0.02</v>
      </c>
      <c r="T334" s="91">
        <f>IROQ!E347</f>
        <v>0</v>
      </c>
      <c r="U334" s="91">
        <f>IROQ!F347</f>
        <v>0</v>
      </c>
      <c r="V334" s="91">
        <f>IROQ!H347</f>
        <v>0</v>
      </c>
      <c r="W334" s="91">
        <f>IROQ!I347</f>
        <v>0</v>
      </c>
      <c r="X334" s="91">
        <f>IROQ!L347</f>
        <v>0</v>
      </c>
      <c r="Y334" s="91">
        <f>IROQ!M347</f>
        <v>0</v>
      </c>
      <c r="Z334" s="91">
        <f>IROQ!O347</f>
        <v>0</v>
      </c>
      <c r="AA334" s="91">
        <f>IROQ!P347</f>
        <v>0</v>
      </c>
      <c r="AB334" s="154">
        <f t="shared" si="26"/>
        <v>-2.5000000000000001E-3</v>
      </c>
      <c r="AC334" s="154">
        <f t="shared" si="27"/>
        <v>1.4999999999999999E-2</v>
      </c>
      <c r="AD334" s="153">
        <f t="shared" si="28"/>
        <v>-0.02</v>
      </c>
      <c r="AE334" s="153">
        <f t="shared" si="29"/>
        <v>1.4999999999999999E-2</v>
      </c>
    </row>
    <row r="335" spans="2:31" x14ac:dyDescent="0.2">
      <c r="B335" t="str">
        <f t="shared" si="25"/>
        <v>0.39750.020.39750.050.39750.020.39750.050.2875-0.00250.245-0.040.2450.0150.245-0.0200000000-0.00250.015-0.020.015</v>
      </c>
      <c r="C335" s="46">
        <v>46997</v>
      </c>
      <c r="D335">
        <f>ALGO_TENN!E348</f>
        <v>0.39750000000000002</v>
      </c>
      <c r="E335" s="91">
        <f>ALGO_TENN!F348</f>
        <v>0.02</v>
      </c>
      <c r="F335" s="91">
        <f>ALGO_TENN!H348</f>
        <v>0.39750000000000002</v>
      </c>
      <c r="G335" s="91">
        <f>ALGO_TENN!I348</f>
        <v>0.05</v>
      </c>
      <c r="H335" s="91">
        <f>ALGO_TENN!K348</f>
        <v>0.39750000000000002</v>
      </c>
      <c r="I335" s="91">
        <f>ALGO_TENN!L348</f>
        <v>0.02</v>
      </c>
      <c r="J335" s="91">
        <f>ALGO_TENN!N348</f>
        <v>0.39750000000000002</v>
      </c>
      <c r="K335" s="91">
        <f>ALGO_TENN!O348</f>
        <v>0.05</v>
      </c>
      <c r="L335" s="91">
        <f>TETCO_TRANSCO!E348</f>
        <v>0.28749999999999998</v>
      </c>
      <c r="M335" s="91">
        <f>TETCO_TRANSCO!F348</f>
        <v>-2.5000000000000001E-3</v>
      </c>
      <c r="N335" s="91">
        <f>TETCO_TRANSCO!H348</f>
        <v>0.245</v>
      </c>
      <c r="O335" s="91">
        <f>TETCO_TRANSCO!I348</f>
        <v>-0.04</v>
      </c>
      <c r="P335" s="91">
        <f>TETCO_TRANSCO!K348</f>
        <v>0.245</v>
      </c>
      <c r="Q335" s="91">
        <f>TETCO_TRANSCO!L348</f>
        <v>1.4999999999999999E-2</v>
      </c>
      <c r="R335" s="91">
        <f>TETCO_TRANSCO!N348</f>
        <v>0.245</v>
      </c>
      <c r="S335" s="91">
        <f>TETCO_TRANSCO!O348</f>
        <v>-0.02</v>
      </c>
      <c r="T335" s="91">
        <f>IROQ!E348</f>
        <v>0</v>
      </c>
      <c r="U335" s="91">
        <f>IROQ!F348</f>
        <v>0</v>
      </c>
      <c r="V335" s="91">
        <f>IROQ!H348</f>
        <v>0</v>
      </c>
      <c r="W335" s="91">
        <f>IROQ!I348</f>
        <v>0</v>
      </c>
      <c r="X335" s="91">
        <f>IROQ!L348</f>
        <v>0</v>
      </c>
      <c r="Y335" s="91">
        <f>IROQ!M348</f>
        <v>0</v>
      </c>
      <c r="Z335" s="91">
        <f>IROQ!O348</f>
        <v>0</v>
      </c>
      <c r="AA335" s="91">
        <f>IROQ!P348</f>
        <v>0</v>
      </c>
      <c r="AB335" s="154">
        <f t="shared" si="26"/>
        <v>-2.5000000000000001E-3</v>
      </c>
      <c r="AC335" s="154">
        <f t="shared" si="27"/>
        <v>1.4999999999999999E-2</v>
      </c>
      <c r="AD335" s="153">
        <f t="shared" si="28"/>
        <v>-0.02</v>
      </c>
      <c r="AE335" s="153">
        <f t="shared" si="29"/>
        <v>1.4999999999999999E-2</v>
      </c>
    </row>
    <row r="336" spans="2:31" x14ac:dyDescent="0.2">
      <c r="B336" t="str">
        <f t="shared" si="25"/>
        <v>0.40.020.40.050.40.020.40.050.3475-0.0050.265-0.0850.2650.010.265-0.05500000000-0.0050.01-0.0550.01</v>
      </c>
      <c r="C336" s="46">
        <v>47027</v>
      </c>
      <c r="D336">
        <f>ALGO_TENN!E349</f>
        <v>0.4</v>
      </c>
      <c r="E336" s="91">
        <f>ALGO_TENN!F349</f>
        <v>0.02</v>
      </c>
      <c r="F336" s="91">
        <f>ALGO_TENN!H349</f>
        <v>0.4</v>
      </c>
      <c r="G336" s="91">
        <f>ALGO_TENN!I349</f>
        <v>0.05</v>
      </c>
      <c r="H336" s="91">
        <f>ALGO_TENN!K349</f>
        <v>0.4</v>
      </c>
      <c r="I336" s="91">
        <f>ALGO_TENN!L349</f>
        <v>0.02</v>
      </c>
      <c r="J336" s="91">
        <f>ALGO_TENN!N349</f>
        <v>0.4</v>
      </c>
      <c r="K336" s="91">
        <f>ALGO_TENN!O349</f>
        <v>0.05</v>
      </c>
      <c r="L336" s="91">
        <f>TETCO_TRANSCO!E349</f>
        <v>0.34750000000000003</v>
      </c>
      <c r="M336" s="91">
        <f>TETCO_TRANSCO!F349</f>
        <v>-5.0000000000000001E-3</v>
      </c>
      <c r="N336" s="91">
        <f>TETCO_TRANSCO!H349</f>
        <v>0.26500000000000001</v>
      </c>
      <c r="O336" s="91">
        <f>TETCO_TRANSCO!I349</f>
        <v>-8.4999999999999992E-2</v>
      </c>
      <c r="P336" s="91">
        <f>TETCO_TRANSCO!K349</f>
        <v>0.26500000000000001</v>
      </c>
      <c r="Q336" s="91">
        <f>TETCO_TRANSCO!L349</f>
        <v>9.9999999999999985E-3</v>
      </c>
      <c r="R336" s="91">
        <f>TETCO_TRANSCO!N349</f>
        <v>0.26500000000000001</v>
      </c>
      <c r="S336" s="91">
        <f>TETCO_TRANSCO!O349</f>
        <v>-5.5E-2</v>
      </c>
      <c r="T336" s="91">
        <f>IROQ!E349</f>
        <v>0</v>
      </c>
      <c r="U336" s="91">
        <f>IROQ!F349</f>
        <v>0</v>
      </c>
      <c r="V336" s="91">
        <f>IROQ!H349</f>
        <v>0</v>
      </c>
      <c r="W336" s="91">
        <f>IROQ!I349</f>
        <v>0</v>
      </c>
      <c r="X336" s="91">
        <f>IROQ!L349</f>
        <v>0</v>
      </c>
      <c r="Y336" s="91">
        <f>IROQ!M349</f>
        <v>0</v>
      </c>
      <c r="Z336" s="91">
        <f>IROQ!O349</f>
        <v>0</v>
      </c>
      <c r="AA336" s="91">
        <f>IROQ!P349</f>
        <v>0</v>
      </c>
      <c r="AB336" s="154">
        <f t="shared" si="26"/>
        <v>-5.0000000000000001E-3</v>
      </c>
      <c r="AC336" s="154">
        <f t="shared" si="27"/>
        <v>9.9999999999999985E-3</v>
      </c>
      <c r="AD336" s="153">
        <f t="shared" si="28"/>
        <v>-5.5E-2</v>
      </c>
      <c r="AE336" s="153">
        <f t="shared" si="29"/>
        <v>9.9999999999999985E-3</v>
      </c>
    </row>
    <row r="337" spans="2:31" x14ac:dyDescent="0.2">
      <c r="B337" t="str">
        <f t="shared" si="25"/>
        <v>0.5550.050.5550.140.5550.050.5550.140.340.040.44-0.170.440.060.44-0.05000000000.040.06-0.050.06</v>
      </c>
      <c r="C337" s="46">
        <v>47058</v>
      </c>
      <c r="D337">
        <f>ALGO_TENN!E350</f>
        <v>0.55500000000000005</v>
      </c>
      <c r="E337" s="91">
        <f>ALGO_TENN!F350</f>
        <v>0.05</v>
      </c>
      <c r="F337" s="91">
        <f>ALGO_TENN!H350</f>
        <v>0.55500000000000005</v>
      </c>
      <c r="G337" s="91">
        <f>ALGO_TENN!I350</f>
        <v>0.14000000000000001</v>
      </c>
      <c r="H337" s="91">
        <f>ALGO_TENN!K350</f>
        <v>0.55500000000000005</v>
      </c>
      <c r="I337" s="91">
        <f>ALGO_TENN!L350</f>
        <v>0.05</v>
      </c>
      <c r="J337" s="91">
        <f>ALGO_TENN!N350</f>
        <v>0.55500000000000005</v>
      </c>
      <c r="K337" s="91">
        <f>ALGO_TENN!O350</f>
        <v>0.14000000000000001</v>
      </c>
      <c r="L337" s="91">
        <f>TETCO_TRANSCO!E350</f>
        <v>0.34</v>
      </c>
      <c r="M337" s="91">
        <f>TETCO_TRANSCO!F350</f>
        <v>0.04</v>
      </c>
      <c r="N337" s="91">
        <f>TETCO_TRANSCO!H350</f>
        <v>0.44000000000000006</v>
      </c>
      <c r="O337" s="91">
        <f>TETCO_TRANSCO!I350</f>
        <v>-0.16999999999999998</v>
      </c>
      <c r="P337" s="91">
        <f>TETCO_TRANSCO!K350</f>
        <v>0.44000000000000006</v>
      </c>
      <c r="Q337" s="91">
        <f>TETCO_TRANSCO!L350</f>
        <v>0.06</v>
      </c>
      <c r="R337" s="91">
        <f>TETCO_TRANSCO!N350</f>
        <v>0.44000000000000006</v>
      </c>
      <c r="S337" s="91">
        <f>TETCO_TRANSCO!O350</f>
        <v>-0.05</v>
      </c>
      <c r="T337" s="91">
        <f>IROQ!E350</f>
        <v>0</v>
      </c>
      <c r="U337" s="91">
        <f>IROQ!F350</f>
        <v>0</v>
      </c>
      <c r="V337" s="91">
        <f>IROQ!H350</f>
        <v>0</v>
      </c>
      <c r="W337" s="91">
        <f>IROQ!I350</f>
        <v>0</v>
      </c>
      <c r="X337" s="91">
        <f>IROQ!L350</f>
        <v>0</v>
      </c>
      <c r="Y337" s="91">
        <f>IROQ!M350</f>
        <v>0</v>
      </c>
      <c r="Z337" s="91">
        <f>IROQ!O350</f>
        <v>0</v>
      </c>
      <c r="AA337" s="91">
        <f>IROQ!P350</f>
        <v>0</v>
      </c>
      <c r="AB337" s="154">
        <f t="shared" si="26"/>
        <v>0.04</v>
      </c>
      <c r="AC337" s="154">
        <f t="shared" si="27"/>
        <v>0.06</v>
      </c>
      <c r="AD337" s="153">
        <f t="shared" si="28"/>
        <v>-0.05</v>
      </c>
      <c r="AE337" s="153">
        <f t="shared" si="29"/>
        <v>0.06</v>
      </c>
    </row>
    <row r="338" spans="2:31" x14ac:dyDescent="0.2">
      <c r="B338" t="str">
        <f t="shared" si="25"/>
        <v>0.910.050.910.290.910.050.910.290.6550.040.98-0.130.980.110.98-0.05000000000.040.11-0.050.11</v>
      </c>
      <c r="C338" s="46">
        <v>47088</v>
      </c>
      <c r="D338">
        <f>ALGO_TENN!E351</f>
        <v>0.91</v>
      </c>
      <c r="E338" s="91">
        <f>ALGO_TENN!F351</f>
        <v>0.05</v>
      </c>
      <c r="F338" s="91">
        <f>ALGO_TENN!H351</f>
        <v>0.91</v>
      </c>
      <c r="G338" s="91">
        <f>ALGO_TENN!I351</f>
        <v>0.28999999999999998</v>
      </c>
      <c r="H338" s="91">
        <f>ALGO_TENN!K351</f>
        <v>0.91</v>
      </c>
      <c r="I338" s="91">
        <f>ALGO_TENN!L351</f>
        <v>0.05</v>
      </c>
      <c r="J338" s="91">
        <f>ALGO_TENN!N351</f>
        <v>0.91</v>
      </c>
      <c r="K338" s="91">
        <f>ALGO_TENN!O351</f>
        <v>0.28999999999999998</v>
      </c>
      <c r="L338" s="91">
        <f>TETCO_TRANSCO!E351</f>
        <v>0.65500000000000003</v>
      </c>
      <c r="M338" s="91">
        <f>TETCO_TRANSCO!F351</f>
        <v>0.04</v>
      </c>
      <c r="N338" s="91">
        <f>TETCO_TRANSCO!H351</f>
        <v>0.98</v>
      </c>
      <c r="O338" s="91">
        <f>TETCO_TRANSCO!I351</f>
        <v>-0.13</v>
      </c>
      <c r="P338" s="91">
        <f>TETCO_TRANSCO!K351</f>
        <v>0.98</v>
      </c>
      <c r="Q338" s="91">
        <f>TETCO_TRANSCO!L351</f>
        <v>0.11</v>
      </c>
      <c r="R338" s="91">
        <f>TETCO_TRANSCO!N351</f>
        <v>0.98</v>
      </c>
      <c r="S338" s="91">
        <f>TETCO_TRANSCO!O351</f>
        <v>-0.05</v>
      </c>
      <c r="T338" s="91">
        <f>IROQ!E351</f>
        <v>0</v>
      </c>
      <c r="U338" s="91">
        <f>IROQ!F351</f>
        <v>0</v>
      </c>
      <c r="V338" s="91">
        <f>IROQ!H351</f>
        <v>0</v>
      </c>
      <c r="W338" s="91">
        <f>IROQ!I351</f>
        <v>0</v>
      </c>
      <c r="X338" s="91">
        <f>IROQ!L351</f>
        <v>0</v>
      </c>
      <c r="Y338" s="91">
        <f>IROQ!M351</f>
        <v>0</v>
      </c>
      <c r="Z338" s="91">
        <f>IROQ!O351</f>
        <v>0</v>
      </c>
      <c r="AA338" s="91">
        <f>IROQ!P351</f>
        <v>0</v>
      </c>
      <c r="AB338" s="154">
        <f t="shared" si="26"/>
        <v>0.04</v>
      </c>
      <c r="AC338" s="154">
        <f t="shared" si="27"/>
        <v>0.11</v>
      </c>
      <c r="AD338" s="153">
        <f t="shared" si="28"/>
        <v>-0.05</v>
      </c>
      <c r="AE338" s="153">
        <f t="shared" si="29"/>
        <v>0.11</v>
      </c>
    </row>
    <row r="339" spans="2:31" x14ac:dyDescent="0.2">
      <c r="B339" t="str">
        <f t="shared" si="25"/>
        <v>1.2150.051.2150.321.2150.051.2150.320.8950.041.6-0.251.60.291.6-0.2000000000.040.29-0.20.29</v>
      </c>
      <c r="C339" s="46">
        <v>47119</v>
      </c>
      <c r="D339">
        <f>ALGO_TENN!E352</f>
        <v>1.2149999999999999</v>
      </c>
      <c r="E339" s="91">
        <f>ALGO_TENN!F352</f>
        <v>0.05</v>
      </c>
      <c r="F339" s="91">
        <f>ALGO_TENN!H352</f>
        <v>1.2149999999999999</v>
      </c>
      <c r="G339" s="91">
        <f>ALGO_TENN!I352</f>
        <v>0.32</v>
      </c>
      <c r="H339" s="91">
        <f>ALGO_TENN!K352</f>
        <v>1.2149999999999999</v>
      </c>
      <c r="I339" s="91">
        <f>ALGO_TENN!L352</f>
        <v>0.05</v>
      </c>
      <c r="J339" s="91">
        <f>ALGO_TENN!N352</f>
        <v>1.2149999999999999</v>
      </c>
      <c r="K339" s="91">
        <f>ALGO_TENN!O352</f>
        <v>0.32</v>
      </c>
      <c r="L339" s="91">
        <f>TETCO_TRANSCO!E352</f>
        <v>0.89500000000000002</v>
      </c>
      <c r="M339" s="91">
        <f>TETCO_TRANSCO!F352</f>
        <v>0.04</v>
      </c>
      <c r="N339" s="91">
        <f>TETCO_TRANSCO!H352</f>
        <v>1.6</v>
      </c>
      <c r="O339" s="91">
        <f>TETCO_TRANSCO!I352</f>
        <v>-0.25</v>
      </c>
      <c r="P339" s="91">
        <f>TETCO_TRANSCO!K352</f>
        <v>1.6</v>
      </c>
      <c r="Q339" s="91">
        <f>TETCO_TRANSCO!L352</f>
        <v>0.28999999999999998</v>
      </c>
      <c r="R339" s="91">
        <f>TETCO_TRANSCO!N352</f>
        <v>1.6</v>
      </c>
      <c r="S339" s="91">
        <f>TETCO_TRANSCO!O352</f>
        <v>-0.2</v>
      </c>
      <c r="T339" s="91">
        <f>IROQ!E352</f>
        <v>0</v>
      </c>
      <c r="U339" s="91">
        <f>IROQ!F352</f>
        <v>0</v>
      </c>
      <c r="V339" s="91">
        <f>IROQ!H352</f>
        <v>0</v>
      </c>
      <c r="W339" s="91">
        <f>IROQ!I352</f>
        <v>0</v>
      </c>
      <c r="X339" s="91">
        <f>IROQ!L352</f>
        <v>0</v>
      </c>
      <c r="Y339" s="91">
        <f>IROQ!M352</f>
        <v>0</v>
      </c>
      <c r="Z339" s="91">
        <f>IROQ!O352</f>
        <v>0</v>
      </c>
      <c r="AA339" s="91">
        <f>IROQ!P352</f>
        <v>0</v>
      </c>
      <c r="AB339" s="154">
        <f t="shared" si="26"/>
        <v>0.04</v>
      </c>
      <c r="AC339" s="154">
        <f t="shared" si="27"/>
        <v>0.28999999999999998</v>
      </c>
      <c r="AD339" s="153">
        <f t="shared" si="28"/>
        <v>-0.2</v>
      </c>
      <c r="AE339" s="153">
        <f t="shared" si="29"/>
        <v>0.28999999999999998</v>
      </c>
    </row>
    <row r="340" spans="2:31" x14ac:dyDescent="0.2">
      <c r="B340" t="str">
        <f t="shared" si="25"/>
        <v>1.2150.051.2150.321.2150.051.2150.320.8750.041.6-0.281.60.291.6-0.2000000000.040.29-0.20.29</v>
      </c>
      <c r="C340" s="46">
        <v>47150</v>
      </c>
      <c r="D340">
        <f>ALGO_TENN!E353</f>
        <v>1.2149999999999999</v>
      </c>
      <c r="E340" s="91">
        <f>ALGO_TENN!F353</f>
        <v>0.05</v>
      </c>
      <c r="F340" s="91">
        <f>ALGO_TENN!H353</f>
        <v>1.2149999999999999</v>
      </c>
      <c r="G340" s="91">
        <f>ALGO_TENN!I353</f>
        <v>0.32</v>
      </c>
      <c r="H340" s="91">
        <f>ALGO_TENN!K353</f>
        <v>1.2149999999999999</v>
      </c>
      <c r="I340" s="91">
        <f>ALGO_TENN!L353</f>
        <v>0.05</v>
      </c>
      <c r="J340" s="91">
        <f>ALGO_TENN!N353</f>
        <v>1.2149999999999999</v>
      </c>
      <c r="K340" s="91">
        <f>ALGO_TENN!O353</f>
        <v>0.32</v>
      </c>
      <c r="L340" s="91">
        <f>TETCO_TRANSCO!E353</f>
        <v>0.875</v>
      </c>
      <c r="M340" s="91">
        <f>TETCO_TRANSCO!F353</f>
        <v>0.04</v>
      </c>
      <c r="N340" s="91">
        <f>TETCO_TRANSCO!H353</f>
        <v>1.6</v>
      </c>
      <c r="O340" s="91">
        <f>TETCO_TRANSCO!I353</f>
        <v>-0.28000000000000003</v>
      </c>
      <c r="P340" s="91">
        <f>TETCO_TRANSCO!K353</f>
        <v>1.6</v>
      </c>
      <c r="Q340" s="91">
        <f>TETCO_TRANSCO!L353</f>
        <v>0.28999999999999998</v>
      </c>
      <c r="R340" s="91">
        <f>TETCO_TRANSCO!N353</f>
        <v>1.6</v>
      </c>
      <c r="S340" s="91">
        <f>TETCO_TRANSCO!O353</f>
        <v>-0.2</v>
      </c>
      <c r="T340" s="91">
        <f>IROQ!E353</f>
        <v>0</v>
      </c>
      <c r="U340" s="91">
        <f>IROQ!F353</f>
        <v>0</v>
      </c>
      <c r="V340" s="91">
        <f>IROQ!H353</f>
        <v>0</v>
      </c>
      <c r="W340" s="91">
        <f>IROQ!I353</f>
        <v>0</v>
      </c>
      <c r="X340" s="91">
        <f>IROQ!L353</f>
        <v>0</v>
      </c>
      <c r="Y340" s="91">
        <f>IROQ!M353</f>
        <v>0</v>
      </c>
      <c r="Z340" s="91">
        <f>IROQ!O353</f>
        <v>0</v>
      </c>
      <c r="AA340" s="91">
        <f>IROQ!P353</f>
        <v>0</v>
      </c>
      <c r="AB340" s="154">
        <f t="shared" si="26"/>
        <v>0.04</v>
      </c>
      <c r="AC340" s="154">
        <f t="shared" si="27"/>
        <v>0.28999999999999998</v>
      </c>
      <c r="AD340" s="153">
        <f t="shared" si="28"/>
        <v>-0.2</v>
      </c>
      <c r="AE340" s="153">
        <f t="shared" si="29"/>
        <v>0.28999999999999998</v>
      </c>
    </row>
    <row r="341" spans="2:31" x14ac:dyDescent="0.2">
      <c r="B341" t="str">
        <f t="shared" si="25"/>
        <v>0.6550.050.6550.150.6550.050.6550.150.410.040.46-0.170.460.0750.46-0.05000000000.040.075-0.050.075</v>
      </c>
      <c r="C341" s="46">
        <v>47178</v>
      </c>
      <c r="D341">
        <f>ALGO_TENN!E354</f>
        <v>0.65500000000000003</v>
      </c>
      <c r="E341" s="91">
        <f>ALGO_TENN!F354</f>
        <v>0.05</v>
      </c>
      <c r="F341" s="91">
        <f>ALGO_TENN!H354</f>
        <v>0.65500000000000003</v>
      </c>
      <c r="G341" s="91">
        <f>ALGO_TENN!I354</f>
        <v>0.15000000000000002</v>
      </c>
      <c r="H341" s="91">
        <f>ALGO_TENN!K354</f>
        <v>0.65500000000000003</v>
      </c>
      <c r="I341" s="91">
        <f>ALGO_TENN!L354</f>
        <v>0.05</v>
      </c>
      <c r="J341" s="91">
        <f>ALGO_TENN!N354</f>
        <v>0.65500000000000003</v>
      </c>
      <c r="K341" s="91">
        <f>ALGO_TENN!O354</f>
        <v>0.15000000000000002</v>
      </c>
      <c r="L341" s="91">
        <f>TETCO_TRANSCO!E354</f>
        <v>0.41000000000000003</v>
      </c>
      <c r="M341" s="91">
        <f>TETCO_TRANSCO!F354</f>
        <v>0.04</v>
      </c>
      <c r="N341" s="91">
        <f>TETCO_TRANSCO!H354</f>
        <v>0.45999999999999996</v>
      </c>
      <c r="O341" s="91">
        <f>TETCO_TRANSCO!I354</f>
        <v>-0.16999999999999998</v>
      </c>
      <c r="P341" s="91">
        <f>TETCO_TRANSCO!K354</f>
        <v>0.45999999999999996</v>
      </c>
      <c r="Q341" s="91">
        <f>TETCO_TRANSCO!L354</f>
        <v>7.4999999999999997E-2</v>
      </c>
      <c r="R341" s="91">
        <f>TETCO_TRANSCO!N354</f>
        <v>0.45999999999999996</v>
      </c>
      <c r="S341" s="91">
        <f>TETCO_TRANSCO!O354</f>
        <v>-0.05</v>
      </c>
      <c r="T341" s="91">
        <f>IROQ!E354</f>
        <v>0</v>
      </c>
      <c r="U341" s="91">
        <f>IROQ!F354</f>
        <v>0</v>
      </c>
      <c r="V341" s="91">
        <f>IROQ!H354</f>
        <v>0</v>
      </c>
      <c r="W341" s="91">
        <f>IROQ!I354</f>
        <v>0</v>
      </c>
      <c r="X341" s="91">
        <f>IROQ!L354</f>
        <v>0</v>
      </c>
      <c r="Y341" s="91">
        <f>IROQ!M354</f>
        <v>0</v>
      </c>
      <c r="Z341" s="91">
        <f>IROQ!O354</f>
        <v>0</v>
      </c>
      <c r="AA341" s="91">
        <f>IROQ!P354</f>
        <v>0</v>
      </c>
      <c r="AB341" s="154">
        <f t="shared" si="26"/>
        <v>0.04</v>
      </c>
      <c r="AC341" s="154">
        <f t="shared" si="27"/>
        <v>7.4999999999999997E-2</v>
      </c>
      <c r="AD341" s="153">
        <f t="shared" si="28"/>
        <v>-0.05</v>
      </c>
      <c r="AE341" s="153">
        <f t="shared" si="29"/>
        <v>7.4999999999999997E-2</v>
      </c>
    </row>
    <row r="342" spans="2:31" x14ac:dyDescent="0.2">
      <c r="B342" t="str">
        <f t="shared" si="25"/>
        <v>0.4350.020.4350.050.4350.020.4350.050.30750.00250.305-0.0850.3050.0250.305-0.045000000000.00250.025-0.0450.025</v>
      </c>
      <c r="C342" s="46">
        <v>47209</v>
      </c>
      <c r="D342">
        <f>ALGO_TENN!E355</f>
        <v>0.435</v>
      </c>
      <c r="E342" s="91">
        <f>ALGO_TENN!F355</f>
        <v>0.02</v>
      </c>
      <c r="F342" s="91">
        <f>ALGO_TENN!H355</f>
        <v>0.435</v>
      </c>
      <c r="G342" s="91">
        <f>ALGO_TENN!I355</f>
        <v>0.05</v>
      </c>
      <c r="H342" s="91">
        <f>ALGO_TENN!K355</f>
        <v>0.435</v>
      </c>
      <c r="I342" s="91">
        <f>ALGO_TENN!L355</f>
        <v>0.02</v>
      </c>
      <c r="J342" s="91">
        <f>ALGO_TENN!N355</f>
        <v>0.435</v>
      </c>
      <c r="K342" s="91">
        <f>ALGO_TENN!O355</f>
        <v>0.05</v>
      </c>
      <c r="L342" s="91">
        <f>TETCO_TRANSCO!E355</f>
        <v>0.3075</v>
      </c>
      <c r="M342" s="91">
        <f>TETCO_TRANSCO!F355</f>
        <v>2.5000000000000001E-3</v>
      </c>
      <c r="N342" s="91">
        <f>TETCO_TRANSCO!H355</f>
        <v>0.30500000000000005</v>
      </c>
      <c r="O342" s="91">
        <f>TETCO_TRANSCO!I355</f>
        <v>-8.4999999999999992E-2</v>
      </c>
      <c r="P342" s="91">
        <f>TETCO_TRANSCO!K355</f>
        <v>0.30500000000000005</v>
      </c>
      <c r="Q342" s="91">
        <f>TETCO_TRANSCO!L355</f>
        <v>2.5000000000000001E-2</v>
      </c>
      <c r="R342" s="91">
        <f>TETCO_TRANSCO!N355</f>
        <v>0.30500000000000005</v>
      </c>
      <c r="S342" s="91">
        <f>TETCO_TRANSCO!O355</f>
        <v>-4.4999999999999998E-2</v>
      </c>
      <c r="T342" s="91">
        <f>IROQ!E355</f>
        <v>0</v>
      </c>
      <c r="U342" s="91">
        <f>IROQ!F355</f>
        <v>0</v>
      </c>
      <c r="V342" s="91">
        <f>IROQ!H355</f>
        <v>0</v>
      </c>
      <c r="W342" s="91">
        <f>IROQ!I355</f>
        <v>0</v>
      </c>
      <c r="X342" s="91">
        <f>IROQ!L355</f>
        <v>0</v>
      </c>
      <c r="Y342" s="91">
        <f>IROQ!M355</f>
        <v>0</v>
      </c>
      <c r="Z342" s="91">
        <f>IROQ!O355</f>
        <v>0</v>
      </c>
      <c r="AA342" s="91">
        <f>IROQ!P355</f>
        <v>0</v>
      </c>
      <c r="AB342" s="154">
        <f t="shared" si="26"/>
        <v>2.5000000000000001E-3</v>
      </c>
      <c r="AC342" s="154">
        <f t="shared" si="27"/>
        <v>2.5000000000000001E-2</v>
      </c>
      <c r="AD342" s="153">
        <f t="shared" si="28"/>
        <v>-4.4999999999999998E-2</v>
      </c>
      <c r="AE342" s="153">
        <f t="shared" si="29"/>
        <v>2.5000000000000001E-2</v>
      </c>
    </row>
    <row r="343" spans="2:31" x14ac:dyDescent="0.2">
      <c r="B343" t="str">
        <f t="shared" si="25"/>
        <v>0.3850.020.3850.050.3850.020.3850.050.28750.00250.28-0.0650.280.0250.28-0.035000000000.00250.025-0.0350.025</v>
      </c>
      <c r="C343" s="46">
        <v>47239</v>
      </c>
      <c r="D343">
        <f>ALGO_TENN!E356</f>
        <v>0.38500000000000001</v>
      </c>
      <c r="E343" s="91">
        <f>ALGO_TENN!F356</f>
        <v>0.02</v>
      </c>
      <c r="F343" s="91">
        <f>ALGO_TENN!H356</f>
        <v>0.38500000000000001</v>
      </c>
      <c r="G343" s="91">
        <f>ALGO_TENN!I356</f>
        <v>0.05</v>
      </c>
      <c r="H343" s="91">
        <f>ALGO_TENN!K356</f>
        <v>0.38500000000000001</v>
      </c>
      <c r="I343" s="91">
        <f>ALGO_TENN!L356</f>
        <v>0.02</v>
      </c>
      <c r="J343" s="91">
        <f>ALGO_TENN!N356</f>
        <v>0.38500000000000001</v>
      </c>
      <c r="K343" s="91">
        <f>ALGO_TENN!O356</f>
        <v>0.05</v>
      </c>
      <c r="L343" s="91">
        <f>TETCO_TRANSCO!E356</f>
        <v>0.28749999999999998</v>
      </c>
      <c r="M343" s="91">
        <f>TETCO_TRANSCO!F356</f>
        <v>2.5000000000000001E-3</v>
      </c>
      <c r="N343" s="91">
        <f>TETCO_TRANSCO!H356</f>
        <v>0.28000000000000003</v>
      </c>
      <c r="O343" s="91">
        <f>TETCO_TRANSCO!I356</f>
        <v>-6.5000000000000002E-2</v>
      </c>
      <c r="P343" s="91">
        <f>TETCO_TRANSCO!K356</f>
        <v>0.28000000000000003</v>
      </c>
      <c r="Q343" s="91">
        <f>TETCO_TRANSCO!L356</f>
        <v>2.5000000000000001E-2</v>
      </c>
      <c r="R343" s="91">
        <f>TETCO_TRANSCO!N356</f>
        <v>0.28000000000000003</v>
      </c>
      <c r="S343" s="91">
        <f>TETCO_TRANSCO!O356</f>
        <v>-3.5000000000000003E-2</v>
      </c>
      <c r="T343" s="91">
        <f>IROQ!E356</f>
        <v>0</v>
      </c>
      <c r="U343" s="91">
        <f>IROQ!F356</f>
        <v>0</v>
      </c>
      <c r="V343" s="91">
        <f>IROQ!H356</f>
        <v>0</v>
      </c>
      <c r="W343" s="91">
        <f>IROQ!I356</f>
        <v>0</v>
      </c>
      <c r="X343" s="91">
        <f>IROQ!L356</f>
        <v>0</v>
      </c>
      <c r="Y343" s="91">
        <f>IROQ!M356</f>
        <v>0</v>
      </c>
      <c r="Z343" s="91">
        <f>IROQ!O356</f>
        <v>0</v>
      </c>
      <c r="AA343" s="91">
        <f>IROQ!P356</f>
        <v>0</v>
      </c>
      <c r="AB343" s="154">
        <f t="shared" si="26"/>
        <v>2.5000000000000001E-3</v>
      </c>
      <c r="AC343" s="154">
        <f t="shared" si="27"/>
        <v>2.5000000000000001E-2</v>
      </c>
      <c r="AD343" s="153">
        <f t="shared" si="28"/>
        <v>-3.5000000000000003E-2</v>
      </c>
      <c r="AE343" s="153">
        <f t="shared" si="29"/>
        <v>2.5000000000000001E-2</v>
      </c>
    </row>
    <row r="344" spans="2:31" x14ac:dyDescent="0.2">
      <c r="B344" t="str">
        <f t="shared" si="25"/>
        <v>0.3850.020.3850.060.3850.020.3850.060.2975-0.00250.265-0.0550.2650.0250.265-0.03500000000-0.00250.025-0.0350.025</v>
      </c>
      <c r="C344" s="46">
        <v>47270</v>
      </c>
      <c r="D344">
        <f>ALGO_TENN!E357</f>
        <v>0.38500000000000001</v>
      </c>
      <c r="E344" s="91">
        <f>ALGO_TENN!F357</f>
        <v>0.02</v>
      </c>
      <c r="F344" s="91">
        <f>ALGO_TENN!H357</f>
        <v>0.38500000000000001</v>
      </c>
      <c r="G344" s="91">
        <f>ALGO_TENN!I357</f>
        <v>0.06</v>
      </c>
      <c r="H344" s="91">
        <f>ALGO_TENN!K357</f>
        <v>0.38500000000000001</v>
      </c>
      <c r="I344" s="91">
        <f>ALGO_TENN!L357</f>
        <v>0.02</v>
      </c>
      <c r="J344" s="91">
        <f>ALGO_TENN!N357</f>
        <v>0.38500000000000001</v>
      </c>
      <c r="K344" s="91">
        <f>ALGO_TENN!O357</f>
        <v>0.06</v>
      </c>
      <c r="L344" s="91">
        <f>TETCO_TRANSCO!E357</f>
        <v>0.29749999999999999</v>
      </c>
      <c r="M344" s="91">
        <f>TETCO_TRANSCO!F357</f>
        <v>-2.5000000000000001E-3</v>
      </c>
      <c r="N344" s="91">
        <f>TETCO_TRANSCO!H357</f>
        <v>0.26500000000000001</v>
      </c>
      <c r="O344" s="91">
        <f>TETCO_TRANSCO!I357</f>
        <v>-5.5000000000000007E-2</v>
      </c>
      <c r="P344" s="91">
        <f>TETCO_TRANSCO!K357</f>
        <v>0.26500000000000001</v>
      </c>
      <c r="Q344" s="91">
        <f>TETCO_TRANSCO!L357</f>
        <v>2.5000000000000001E-2</v>
      </c>
      <c r="R344" s="91">
        <f>TETCO_TRANSCO!N357</f>
        <v>0.26500000000000001</v>
      </c>
      <c r="S344" s="91">
        <f>TETCO_TRANSCO!O357</f>
        <v>-3.5000000000000003E-2</v>
      </c>
      <c r="T344" s="91">
        <f>IROQ!E357</f>
        <v>0</v>
      </c>
      <c r="U344" s="91">
        <f>IROQ!F357</f>
        <v>0</v>
      </c>
      <c r="V344" s="91">
        <f>IROQ!H357</f>
        <v>0</v>
      </c>
      <c r="W344" s="91">
        <f>IROQ!I357</f>
        <v>0</v>
      </c>
      <c r="X344" s="91">
        <f>IROQ!L357</f>
        <v>0</v>
      </c>
      <c r="Y344" s="91">
        <f>IROQ!M357</f>
        <v>0</v>
      </c>
      <c r="Z344" s="91">
        <f>IROQ!O357</f>
        <v>0</v>
      </c>
      <c r="AA344" s="91">
        <f>IROQ!P357</f>
        <v>0</v>
      </c>
      <c r="AB344" s="154">
        <f t="shared" si="26"/>
        <v>-2.5000000000000001E-3</v>
      </c>
      <c r="AC344" s="154">
        <f t="shared" si="27"/>
        <v>2.5000000000000001E-2</v>
      </c>
      <c r="AD344" s="153">
        <f t="shared" si="28"/>
        <v>-3.5000000000000003E-2</v>
      </c>
      <c r="AE344" s="153">
        <f t="shared" si="29"/>
        <v>2.5000000000000001E-2</v>
      </c>
    </row>
    <row r="345" spans="2:31" x14ac:dyDescent="0.2">
      <c r="B345" t="str">
        <f t="shared" si="25"/>
        <v>0.39750.020.39750.070.39750.020.39750.070.3125-0.00250.335-0.020.3350.0250.335-0.0200000000-0.00250.025-0.020.025</v>
      </c>
      <c r="C345" s="46">
        <v>47300</v>
      </c>
      <c r="D345">
        <f>ALGO_TENN!E358</f>
        <v>0.39750000000000002</v>
      </c>
      <c r="E345" s="91">
        <f>ALGO_TENN!F358</f>
        <v>0.02</v>
      </c>
      <c r="F345" s="91">
        <f>ALGO_TENN!H358</f>
        <v>0.39750000000000002</v>
      </c>
      <c r="G345" s="91">
        <f>ALGO_TENN!I358</f>
        <v>7.0000000000000007E-2</v>
      </c>
      <c r="H345" s="91">
        <f>ALGO_TENN!K358</f>
        <v>0.39750000000000002</v>
      </c>
      <c r="I345" s="91">
        <f>ALGO_TENN!L358</f>
        <v>0.02</v>
      </c>
      <c r="J345" s="91">
        <f>ALGO_TENN!N358</f>
        <v>0.39750000000000002</v>
      </c>
      <c r="K345" s="91">
        <f>ALGO_TENN!O358</f>
        <v>7.0000000000000007E-2</v>
      </c>
      <c r="L345" s="91">
        <f>TETCO_TRANSCO!E358</f>
        <v>0.3125</v>
      </c>
      <c r="M345" s="91">
        <f>TETCO_TRANSCO!F358</f>
        <v>-2.5000000000000001E-3</v>
      </c>
      <c r="N345" s="91">
        <f>TETCO_TRANSCO!H358</f>
        <v>0.33500000000000002</v>
      </c>
      <c r="O345" s="91">
        <f>TETCO_TRANSCO!I358</f>
        <v>-0.02</v>
      </c>
      <c r="P345" s="91">
        <f>TETCO_TRANSCO!K358</f>
        <v>0.33500000000000002</v>
      </c>
      <c r="Q345" s="91">
        <f>TETCO_TRANSCO!L358</f>
        <v>2.5000000000000001E-2</v>
      </c>
      <c r="R345" s="91">
        <f>TETCO_TRANSCO!N358</f>
        <v>0.33500000000000002</v>
      </c>
      <c r="S345" s="91">
        <f>TETCO_TRANSCO!O358</f>
        <v>-0.02</v>
      </c>
      <c r="T345" s="91">
        <f>IROQ!E358</f>
        <v>0</v>
      </c>
      <c r="U345" s="91">
        <f>IROQ!F358</f>
        <v>0</v>
      </c>
      <c r="V345" s="91">
        <f>IROQ!H358</f>
        <v>0</v>
      </c>
      <c r="W345" s="91">
        <f>IROQ!I358</f>
        <v>0</v>
      </c>
      <c r="X345" s="91">
        <f>IROQ!L358</f>
        <v>0</v>
      </c>
      <c r="Y345" s="91">
        <f>IROQ!M358</f>
        <v>0</v>
      </c>
      <c r="Z345" s="91">
        <f>IROQ!O358</f>
        <v>0</v>
      </c>
      <c r="AA345" s="91">
        <f>IROQ!P358</f>
        <v>0</v>
      </c>
      <c r="AB345" s="154">
        <f t="shared" si="26"/>
        <v>-2.5000000000000001E-3</v>
      </c>
      <c r="AC345" s="154">
        <f t="shared" si="27"/>
        <v>2.5000000000000001E-2</v>
      </c>
      <c r="AD345" s="153">
        <f t="shared" si="28"/>
        <v>-0.02</v>
      </c>
      <c r="AE345" s="153">
        <f t="shared" si="29"/>
        <v>2.5000000000000001E-2</v>
      </c>
    </row>
    <row r="346" spans="2:31" x14ac:dyDescent="0.2">
      <c r="B346" t="str">
        <f t="shared" si="25"/>
        <v>0.40.020.40.070.40.020.40.070.3125-0.00250.335-0.020.3350.0150.335-0.0200000000-0.00250.015-0.020.015</v>
      </c>
      <c r="C346" s="46">
        <v>47331</v>
      </c>
      <c r="D346">
        <f>ALGO_TENN!E359</f>
        <v>0.4</v>
      </c>
      <c r="E346" s="91">
        <f>ALGO_TENN!F359</f>
        <v>0.02</v>
      </c>
      <c r="F346" s="91">
        <f>ALGO_TENN!H359</f>
        <v>0.4</v>
      </c>
      <c r="G346" s="91">
        <f>ALGO_TENN!I359</f>
        <v>7.0000000000000007E-2</v>
      </c>
      <c r="H346" s="91">
        <f>ALGO_TENN!K359</f>
        <v>0.4</v>
      </c>
      <c r="I346" s="91">
        <f>ALGO_TENN!L359</f>
        <v>0.02</v>
      </c>
      <c r="J346" s="91">
        <f>ALGO_TENN!N359</f>
        <v>0.4</v>
      </c>
      <c r="K346" s="91">
        <f>ALGO_TENN!O359</f>
        <v>7.0000000000000007E-2</v>
      </c>
      <c r="L346" s="91">
        <f>TETCO_TRANSCO!E359</f>
        <v>0.3125</v>
      </c>
      <c r="M346" s="91">
        <f>TETCO_TRANSCO!F359</f>
        <v>-2.5000000000000001E-3</v>
      </c>
      <c r="N346" s="91">
        <f>TETCO_TRANSCO!H359</f>
        <v>0.33500000000000002</v>
      </c>
      <c r="O346" s="91">
        <f>TETCO_TRANSCO!I359</f>
        <v>-0.02</v>
      </c>
      <c r="P346" s="91">
        <f>TETCO_TRANSCO!K359</f>
        <v>0.33500000000000002</v>
      </c>
      <c r="Q346" s="91">
        <f>TETCO_TRANSCO!L359</f>
        <v>1.4999999999999999E-2</v>
      </c>
      <c r="R346" s="91">
        <f>TETCO_TRANSCO!N359</f>
        <v>0.33500000000000002</v>
      </c>
      <c r="S346" s="91">
        <f>TETCO_TRANSCO!O359</f>
        <v>-0.02</v>
      </c>
      <c r="T346" s="91">
        <f>IROQ!E359</f>
        <v>0</v>
      </c>
      <c r="U346" s="91">
        <f>IROQ!F359</f>
        <v>0</v>
      </c>
      <c r="V346" s="91">
        <f>IROQ!H359</f>
        <v>0</v>
      </c>
      <c r="W346" s="91">
        <f>IROQ!I359</f>
        <v>0</v>
      </c>
      <c r="X346" s="91">
        <f>IROQ!L359</f>
        <v>0</v>
      </c>
      <c r="Y346" s="91">
        <f>IROQ!M359</f>
        <v>0</v>
      </c>
      <c r="Z346" s="91">
        <f>IROQ!O359</f>
        <v>0</v>
      </c>
      <c r="AA346" s="91">
        <f>IROQ!P359</f>
        <v>0</v>
      </c>
      <c r="AB346" s="154">
        <f t="shared" si="26"/>
        <v>-2.5000000000000001E-3</v>
      </c>
      <c r="AC346" s="154">
        <f t="shared" si="27"/>
        <v>1.4999999999999999E-2</v>
      </c>
      <c r="AD346" s="153">
        <f t="shared" si="28"/>
        <v>-0.02</v>
      </c>
      <c r="AE346" s="153">
        <f t="shared" si="29"/>
        <v>1.4999999999999999E-2</v>
      </c>
    </row>
    <row r="347" spans="2:31" x14ac:dyDescent="0.2">
      <c r="B347" t="str">
        <f t="shared" si="25"/>
        <v>0.39750.020.39750.050.39750.020.39750.050.2875-0.00250.245-0.040.2450.0150.245-0.0200000000-0.00250.015-0.020.015</v>
      </c>
      <c r="C347" s="46">
        <v>47362</v>
      </c>
      <c r="D347">
        <f>ALGO_TENN!E360</f>
        <v>0.39750000000000002</v>
      </c>
      <c r="E347" s="91">
        <f>ALGO_TENN!F360</f>
        <v>0.02</v>
      </c>
      <c r="F347" s="91">
        <f>ALGO_TENN!H360</f>
        <v>0.39750000000000002</v>
      </c>
      <c r="G347" s="91">
        <f>ALGO_TENN!I360</f>
        <v>0.05</v>
      </c>
      <c r="H347" s="91">
        <f>ALGO_TENN!K360</f>
        <v>0.39750000000000002</v>
      </c>
      <c r="I347" s="91">
        <f>ALGO_TENN!L360</f>
        <v>0.02</v>
      </c>
      <c r="J347" s="91">
        <f>ALGO_TENN!N360</f>
        <v>0.39750000000000002</v>
      </c>
      <c r="K347" s="91">
        <f>ALGO_TENN!O360</f>
        <v>0.05</v>
      </c>
      <c r="L347" s="91">
        <f>TETCO_TRANSCO!E360</f>
        <v>0.28749999999999998</v>
      </c>
      <c r="M347" s="91">
        <f>TETCO_TRANSCO!F360</f>
        <v>-2.5000000000000001E-3</v>
      </c>
      <c r="N347" s="91">
        <f>TETCO_TRANSCO!H360</f>
        <v>0.245</v>
      </c>
      <c r="O347" s="91">
        <f>TETCO_TRANSCO!I360</f>
        <v>-0.04</v>
      </c>
      <c r="P347" s="91">
        <f>TETCO_TRANSCO!K360</f>
        <v>0.245</v>
      </c>
      <c r="Q347" s="91">
        <f>TETCO_TRANSCO!L360</f>
        <v>1.4999999999999999E-2</v>
      </c>
      <c r="R347" s="91">
        <f>TETCO_TRANSCO!N360</f>
        <v>0.245</v>
      </c>
      <c r="S347" s="91">
        <f>TETCO_TRANSCO!O360</f>
        <v>-0.02</v>
      </c>
      <c r="T347" s="91">
        <f>IROQ!E360</f>
        <v>0</v>
      </c>
      <c r="U347" s="91">
        <f>IROQ!F360</f>
        <v>0</v>
      </c>
      <c r="V347" s="91">
        <f>IROQ!H360</f>
        <v>0</v>
      </c>
      <c r="W347" s="91">
        <f>IROQ!I360</f>
        <v>0</v>
      </c>
      <c r="X347" s="91">
        <f>IROQ!L360</f>
        <v>0</v>
      </c>
      <c r="Y347" s="91">
        <f>IROQ!M360</f>
        <v>0</v>
      </c>
      <c r="Z347" s="91">
        <f>IROQ!O360</f>
        <v>0</v>
      </c>
      <c r="AA347" s="91">
        <f>IROQ!P360</f>
        <v>0</v>
      </c>
      <c r="AB347" s="154">
        <f t="shared" si="26"/>
        <v>-2.5000000000000001E-3</v>
      </c>
      <c r="AC347" s="154">
        <f t="shared" si="27"/>
        <v>1.4999999999999999E-2</v>
      </c>
      <c r="AD347" s="153">
        <f t="shared" si="28"/>
        <v>-0.02</v>
      </c>
      <c r="AE347" s="153">
        <f t="shared" si="29"/>
        <v>1.4999999999999999E-2</v>
      </c>
    </row>
    <row r="348" spans="2:31" x14ac:dyDescent="0.2">
      <c r="B348" t="str">
        <f t="shared" si="25"/>
        <v>0.40.020.40.050.40.020.40.050.3475-0.0050.265-0.0850.2650.010.265-0.05500000000-0.0050.01-0.0550.01</v>
      </c>
      <c r="C348" s="46">
        <v>47392</v>
      </c>
      <c r="D348">
        <f>ALGO_TENN!E361</f>
        <v>0.4</v>
      </c>
      <c r="E348" s="91">
        <f>ALGO_TENN!F361</f>
        <v>0.02</v>
      </c>
      <c r="F348" s="91">
        <f>ALGO_TENN!H361</f>
        <v>0.4</v>
      </c>
      <c r="G348" s="91">
        <f>ALGO_TENN!I361</f>
        <v>0.05</v>
      </c>
      <c r="H348" s="91">
        <f>ALGO_TENN!K361</f>
        <v>0.4</v>
      </c>
      <c r="I348" s="91">
        <f>ALGO_TENN!L361</f>
        <v>0.02</v>
      </c>
      <c r="J348" s="91">
        <f>ALGO_TENN!N361</f>
        <v>0.4</v>
      </c>
      <c r="K348" s="91">
        <f>ALGO_TENN!O361</f>
        <v>0.05</v>
      </c>
      <c r="L348" s="91">
        <f>TETCO_TRANSCO!E361</f>
        <v>0.34750000000000003</v>
      </c>
      <c r="M348" s="91">
        <f>TETCO_TRANSCO!F361</f>
        <v>-5.0000000000000001E-3</v>
      </c>
      <c r="N348" s="91">
        <f>TETCO_TRANSCO!H361</f>
        <v>0.26500000000000001</v>
      </c>
      <c r="O348" s="91">
        <f>TETCO_TRANSCO!I361</f>
        <v>-8.4999999999999992E-2</v>
      </c>
      <c r="P348" s="91">
        <f>TETCO_TRANSCO!K361</f>
        <v>0.26500000000000001</v>
      </c>
      <c r="Q348" s="91">
        <f>TETCO_TRANSCO!L361</f>
        <v>9.9999999999999985E-3</v>
      </c>
      <c r="R348" s="91">
        <f>TETCO_TRANSCO!N361</f>
        <v>0.26500000000000001</v>
      </c>
      <c r="S348" s="91">
        <f>TETCO_TRANSCO!O361</f>
        <v>-5.5E-2</v>
      </c>
      <c r="T348" s="91">
        <f>IROQ!E361</f>
        <v>0</v>
      </c>
      <c r="U348" s="91">
        <f>IROQ!F361</f>
        <v>0</v>
      </c>
      <c r="V348" s="91">
        <f>IROQ!H361</f>
        <v>0</v>
      </c>
      <c r="W348" s="91">
        <f>IROQ!I361</f>
        <v>0</v>
      </c>
      <c r="X348" s="91">
        <f>IROQ!L361</f>
        <v>0</v>
      </c>
      <c r="Y348" s="91">
        <f>IROQ!M361</f>
        <v>0</v>
      </c>
      <c r="Z348" s="91">
        <f>IROQ!O361</f>
        <v>0</v>
      </c>
      <c r="AA348" s="91">
        <f>IROQ!P361</f>
        <v>0</v>
      </c>
      <c r="AB348" s="154">
        <f t="shared" si="26"/>
        <v>-5.0000000000000001E-3</v>
      </c>
      <c r="AC348" s="154">
        <f t="shared" si="27"/>
        <v>9.9999999999999985E-3</v>
      </c>
      <c r="AD348" s="153">
        <f t="shared" si="28"/>
        <v>-5.5E-2</v>
      </c>
      <c r="AE348" s="153">
        <f t="shared" si="29"/>
        <v>9.9999999999999985E-3</v>
      </c>
    </row>
    <row r="349" spans="2:31" x14ac:dyDescent="0.2">
      <c r="B349" t="str">
        <f t="shared" si="25"/>
        <v>0.5550.050.5550.140.5550.050.5550.140.340.040.44-0.620.440.060.44-0.5000000000.040.06-0.50.06</v>
      </c>
      <c r="C349" s="46">
        <v>47423</v>
      </c>
      <c r="D349">
        <f>ALGO_TENN!E362</f>
        <v>0.55500000000000005</v>
      </c>
      <c r="E349" s="91">
        <f>ALGO_TENN!F362</f>
        <v>0.05</v>
      </c>
      <c r="F349" s="91">
        <f>ALGO_TENN!H362</f>
        <v>0.55500000000000005</v>
      </c>
      <c r="G349" s="91">
        <f>ALGO_TENN!I362</f>
        <v>0.14000000000000001</v>
      </c>
      <c r="H349" s="91">
        <f>ALGO_TENN!K362</f>
        <v>0.55500000000000005</v>
      </c>
      <c r="I349" s="91">
        <f>ALGO_TENN!L362</f>
        <v>0.05</v>
      </c>
      <c r="J349" s="91">
        <f>ALGO_TENN!N362</f>
        <v>0.55500000000000005</v>
      </c>
      <c r="K349" s="91">
        <f>ALGO_TENN!O362</f>
        <v>0.14000000000000001</v>
      </c>
      <c r="L349" s="91">
        <f>TETCO_TRANSCO!E362</f>
        <v>0.34</v>
      </c>
      <c r="M349" s="91">
        <f>TETCO_TRANSCO!F362</f>
        <v>0.04</v>
      </c>
      <c r="N349" s="91">
        <f>TETCO_TRANSCO!H362</f>
        <v>0.44000000000000006</v>
      </c>
      <c r="O349" s="91">
        <f>TETCO_TRANSCO!I362</f>
        <v>-0.62</v>
      </c>
      <c r="P349" s="91">
        <f>TETCO_TRANSCO!K362</f>
        <v>0.44000000000000006</v>
      </c>
      <c r="Q349" s="91">
        <f>TETCO_TRANSCO!L362</f>
        <v>0.06</v>
      </c>
      <c r="R349" s="91">
        <f>TETCO_TRANSCO!N362</f>
        <v>0.44000000000000006</v>
      </c>
      <c r="S349" s="91">
        <f>TETCO_TRANSCO!O362</f>
        <v>-0.5</v>
      </c>
      <c r="T349" s="91">
        <f>IROQ!E362</f>
        <v>0</v>
      </c>
      <c r="U349" s="91">
        <f>IROQ!F362</f>
        <v>0</v>
      </c>
      <c r="V349" s="91">
        <f>IROQ!H362</f>
        <v>0</v>
      </c>
      <c r="W349" s="91">
        <f>IROQ!I362</f>
        <v>0</v>
      </c>
      <c r="X349" s="91">
        <f>IROQ!L362</f>
        <v>0</v>
      </c>
      <c r="Y349" s="91">
        <f>IROQ!M362</f>
        <v>0</v>
      </c>
      <c r="Z349" s="91">
        <f>IROQ!O362</f>
        <v>0</v>
      </c>
      <c r="AA349" s="91">
        <f>IROQ!P362</f>
        <v>0</v>
      </c>
      <c r="AB349" s="154">
        <f t="shared" si="26"/>
        <v>0.04</v>
      </c>
      <c r="AC349" s="154">
        <f t="shared" si="27"/>
        <v>0.06</v>
      </c>
      <c r="AD349" s="153">
        <f t="shared" si="28"/>
        <v>-0.5</v>
      </c>
      <c r="AE349" s="153">
        <f t="shared" si="29"/>
        <v>0.06</v>
      </c>
    </row>
    <row r="350" spans="2:31" x14ac:dyDescent="0.2">
      <c r="B350" t="str">
        <f t="shared" si="25"/>
        <v>0.910.050.910.290.910.050.910.290.6550.040.98-0.780.980.110.98-0.7000000000.040.11-0.70.11</v>
      </c>
      <c r="C350" s="46">
        <v>47453</v>
      </c>
      <c r="D350">
        <f>ALGO_TENN!E363</f>
        <v>0.91</v>
      </c>
      <c r="E350" s="91">
        <f>ALGO_TENN!F363</f>
        <v>0.05</v>
      </c>
      <c r="F350" s="91">
        <f>ALGO_TENN!H363</f>
        <v>0.91</v>
      </c>
      <c r="G350" s="91">
        <f>ALGO_TENN!I363</f>
        <v>0.28999999999999998</v>
      </c>
      <c r="H350" s="91">
        <f>ALGO_TENN!K363</f>
        <v>0.91</v>
      </c>
      <c r="I350" s="91">
        <f>ALGO_TENN!L363</f>
        <v>0.05</v>
      </c>
      <c r="J350" s="91">
        <f>ALGO_TENN!N363</f>
        <v>0.91</v>
      </c>
      <c r="K350" s="91">
        <f>ALGO_TENN!O363</f>
        <v>0.28999999999999998</v>
      </c>
      <c r="L350" s="91">
        <f>TETCO_TRANSCO!E363</f>
        <v>0.65500000000000003</v>
      </c>
      <c r="M350" s="91">
        <f>TETCO_TRANSCO!F363</f>
        <v>0.04</v>
      </c>
      <c r="N350" s="91">
        <f>TETCO_TRANSCO!H363</f>
        <v>0.98</v>
      </c>
      <c r="O350" s="91">
        <f>TETCO_TRANSCO!I363</f>
        <v>-0.77999999999999992</v>
      </c>
      <c r="P350" s="91">
        <f>TETCO_TRANSCO!K363</f>
        <v>0.98</v>
      </c>
      <c r="Q350" s="91">
        <f>TETCO_TRANSCO!L363</f>
        <v>0.11</v>
      </c>
      <c r="R350" s="91">
        <f>TETCO_TRANSCO!N363</f>
        <v>0.98</v>
      </c>
      <c r="S350" s="91">
        <f>TETCO_TRANSCO!O363</f>
        <v>-0.7</v>
      </c>
      <c r="T350" s="91">
        <f>IROQ!E363</f>
        <v>0</v>
      </c>
      <c r="U350" s="91">
        <f>IROQ!F363</f>
        <v>0</v>
      </c>
      <c r="V350" s="91">
        <f>IROQ!H363</f>
        <v>0</v>
      </c>
      <c r="W350" s="91">
        <f>IROQ!I363</f>
        <v>0</v>
      </c>
      <c r="X350" s="91">
        <f>IROQ!L363</f>
        <v>0</v>
      </c>
      <c r="Y350" s="91">
        <f>IROQ!M363</f>
        <v>0</v>
      </c>
      <c r="Z350" s="91">
        <f>IROQ!O363</f>
        <v>0</v>
      </c>
      <c r="AA350" s="91">
        <f>IROQ!P363</f>
        <v>0</v>
      </c>
      <c r="AB350" s="154">
        <f t="shared" si="26"/>
        <v>0.04</v>
      </c>
      <c r="AC350" s="154">
        <f t="shared" si="27"/>
        <v>0.11</v>
      </c>
      <c r="AD350" s="153">
        <f t="shared" si="28"/>
        <v>-0.7</v>
      </c>
      <c r="AE350" s="153">
        <f t="shared" si="29"/>
        <v>0.11</v>
      </c>
    </row>
    <row r="351" spans="2:31" x14ac:dyDescent="0.2">
      <c r="B351" t="str">
        <f t="shared" si="25"/>
        <v/>
      </c>
      <c r="C351" s="46"/>
      <c r="AB351" s="154" t="s">
        <v>39</v>
      </c>
      <c r="AC351" s="154" t="s">
        <v>39</v>
      </c>
    </row>
    <row r="352" spans="2:31" x14ac:dyDescent="0.2">
      <c r="C352" s="46"/>
      <c r="AB352" s="154" t="s">
        <v>39</v>
      </c>
      <c r="AC352" s="154" t="s">
        <v>39</v>
      </c>
    </row>
    <row r="353" spans="3:29" x14ac:dyDescent="0.2">
      <c r="C353" s="46"/>
      <c r="AB353" s="154" t="s">
        <v>39</v>
      </c>
      <c r="AC353" s="154" t="s">
        <v>39</v>
      </c>
    </row>
    <row r="354" spans="3:29" x14ac:dyDescent="0.2">
      <c r="C354" s="46"/>
      <c r="AB354" s="154" t="s">
        <v>39</v>
      </c>
      <c r="AC354" s="154" t="s">
        <v>39</v>
      </c>
    </row>
    <row r="355" spans="3:29" x14ac:dyDescent="0.2">
      <c r="C355" s="46"/>
      <c r="AB355" s="154" t="s">
        <v>39</v>
      </c>
      <c r="AC355" s="154" t="s">
        <v>39</v>
      </c>
    </row>
    <row r="356" spans="3:29" x14ac:dyDescent="0.2">
      <c r="C356" s="46"/>
      <c r="AB356" s="154" t="s">
        <v>39</v>
      </c>
      <c r="AC356" s="154" t="s">
        <v>39</v>
      </c>
    </row>
    <row r="357" spans="3:29" x14ac:dyDescent="0.2">
      <c r="C357" s="9"/>
      <c r="AB357" s="154" t="s">
        <v>39</v>
      </c>
      <c r="AC357" s="154" t="s">
        <v>39</v>
      </c>
    </row>
    <row r="358" spans="3:29" x14ac:dyDescent="0.2">
      <c r="C358" s="9"/>
      <c r="AB358" s="154" t="s">
        <v>39</v>
      </c>
      <c r="AC358" s="154" t="s">
        <v>39</v>
      </c>
    </row>
    <row r="359" spans="3:29" x14ac:dyDescent="0.2">
      <c r="C359" s="9"/>
      <c r="AB359" s="154" t="s">
        <v>39</v>
      </c>
      <c r="AC359" s="154" t="s">
        <v>39</v>
      </c>
    </row>
    <row r="360" spans="3:29" x14ac:dyDescent="0.2">
      <c r="C360" s="9"/>
      <c r="AB360" s="154" t="s">
        <v>39</v>
      </c>
      <c r="AC360" s="154" t="s">
        <v>39</v>
      </c>
    </row>
    <row r="361" spans="3:29" x14ac:dyDescent="0.2">
      <c r="C361" s="9"/>
      <c r="AB361" s="154" t="s">
        <v>39</v>
      </c>
      <c r="AC361" s="154" t="s">
        <v>39</v>
      </c>
    </row>
    <row r="362" spans="3:29" x14ac:dyDescent="0.2">
      <c r="C362" s="9"/>
      <c r="AB362" s="154" t="s">
        <v>39</v>
      </c>
      <c r="AC362" s="154" t="s">
        <v>39</v>
      </c>
    </row>
    <row r="363" spans="3:29" x14ac:dyDescent="0.2">
      <c r="C363" s="9"/>
      <c r="AB363" s="154" t="s">
        <v>39</v>
      </c>
      <c r="AC363" s="154" t="s">
        <v>39</v>
      </c>
    </row>
    <row r="364" spans="3:29" x14ac:dyDescent="0.2">
      <c r="C364" s="9"/>
      <c r="AB364" s="154" t="s">
        <v>39</v>
      </c>
      <c r="AC364" s="154" t="s">
        <v>39</v>
      </c>
    </row>
    <row r="365" spans="3:29" x14ac:dyDescent="0.2">
      <c r="C365" s="9"/>
      <c r="AB365" s="154" t="s">
        <v>39</v>
      </c>
      <c r="AC365" s="154" t="s">
        <v>39</v>
      </c>
    </row>
    <row r="366" spans="3:29" x14ac:dyDescent="0.2">
      <c r="C366" s="9"/>
      <c r="AB366" s="154" t="s">
        <v>39</v>
      </c>
      <c r="AC366" s="154" t="s">
        <v>39</v>
      </c>
    </row>
    <row r="367" spans="3:29" x14ac:dyDescent="0.2">
      <c r="C367" s="9"/>
      <c r="AB367" s="154" t="s">
        <v>39</v>
      </c>
      <c r="AC367" s="154" t="s">
        <v>39</v>
      </c>
    </row>
    <row r="368" spans="3:29" x14ac:dyDescent="0.2">
      <c r="C368" s="9"/>
      <c r="AB368" s="154" t="s">
        <v>39</v>
      </c>
      <c r="AC368" s="154" t="s">
        <v>39</v>
      </c>
    </row>
    <row r="369" spans="3:29" x14ac:dyDescent="0.2">
      <c r="C369" s="9"/>
      <c r="AB369" s="154" t="s">
        <v>39</v>
      </c>
      <c r="AC369" s="154" t="s">
        <v>39</v>
      </c>
    </row>
    <row r="370" spans="3:29" x14ac:dyDescent="0.2">
      <c r="C370" s="9"/>
      <c r="AB370" s="154" t="s">
        <v>39</v>
      </c>
      <c r="AC370" s="154" t="s">
        <v>39</v>
      </c>
    </row>
    <row r="371" spans="3:29" x14ac:dyDescent="0.2">
      <c r="C371" s="9"/>
      <c r="AB371" s="154" t="s">
        <v>39</v>
      </c>
      <c r="AC371" s="154" t="s">
        <v>39</v>
      </c>
    </row>
    <row r="372" spans="3:29" x14ac:dyDescent="0.2">
      <c r="C372" s="9"/>
      <c r="AB372" s="154" t="s">
        <v>39</v>
      </c>
      <c r="AC372" s="154" t="s">
        <v>39</v>
      </c>
    </row>
    <row r="373" spans="3:29" x14ac:dyDescent="0.2">
      <c r="C373" s="9"/>
      <c r="AB373" s="154" t="s">
        <v>39</v>
      </c>
      <c r="AC373" s="154" t="s">
        <v>39</v>
      </c>
    </row>
    <row r="374" spans="3:29" x14ac:dyDescent="0.2">
      <c r="C374" s="9"/>
      <c r="AB374" s="154" t="s">
        <v>39</v>
      </c>
      <c r="AC374" s="154" t="s">
        <v>39</v>
      </c>
    </row>
    <row r="375" spans="3:29" x14ac:dyDescent="0.2">
      <c r="C375" s="9"/>
      <c r="AB375" s="154" t="s">
        <v>39</v>
      </c>
      <c r="AC375" s="154" t="s">
        <v>39</v>
      </c>
    </row>
    <row r="376" spans="3:29" x14ac:dyDescent="0.2">
      <c r="C376" s="9"/>
      <c r="AB376" s="154" t="s">
        <v>39</v>
      </c>
      <c r="AC376" s="154" t="s">
        <v>39</v>
      </c>
    </row>
    <row r="377" spans="3:29" x14ac:dyDescent="0.2">
      <c r="C377" s="9"/>
      <c r="AB377" s="154" t="s">
        <v>39</v>
      </c>
      <c r="AC377" s="154" t="s">
        <v>39</v>
      </c>
    </row>
    <row r="378" spans="3:29" x14ac:dyDescent="0.2">
      <c r="C378" s="9"/>
      <c r="AB378" s="154" t="s">
        <v>39</v>
      </c>
      <c r="AC378" s="154" t="s">
        <v>39</v>
      </c>
    </row>
    <row r="379" spans="3:29" x14ac:dyDescent="0.2">
      <c r="C379" s="9"/>
      <c r="AB379" s="154" t="s">
        <v>39</v>
      </c>
      <c r="AC379" s="154" t="s">
        <v>39</v>
      </c>
    </row>
    <row r="380" spans="3:29" x14ac:dyDescent="0.2">
      <c r="C380" s="9"/>
      <c r="AB380" s="154" t="s">
        <v>39</v>
      </c>
      <c r="AC380" s="154" t="s">
        <v>39</v>
      </c>
    </row>
    <row r="381" spans="3:29" x14ac:dyDescent="0.2">
      <c r="C381" s="9"/>
    </row>
    <row r="382" spans="3:29" x14ac:dyDescent="0.2">
      <c r="C382" s="9"/>
    </row>
    <row r="383" spans="3:29" x14ac:dyDescent="0.2">
      <c r="C383" s="9"/>
    </row>
    <row r="384" spans="3:29" x14ac:dyDescent="0.2">
      <c r="C384" s="9"/>
    </row>
    <row r="385" spans="3:3" x14ac:dyDescent="0.2">
      <c r="C385" s="9"/>
    </row>
    <row r="386" spans="3:3" x14ac:dyDescent="0.2">
      <c r="C386" s="9"/>
    </row>
    <row r="387" spans="3:3" x14ac:dyDescent="0.2">
      <c r="C387" s="9"/>
    </row>
    <row r="388" spans="3:3" x14ac:dyDescent="0.2">
      <c r="C388" s="9"/>
    </row>
    <row r="389" spans="3:3" x14ac:dyDescent="0.2">
      <c r="C389" s="9"/>
    </row>
    <row r="390" spans="3:3" x14ac:dyDescent="0.2">
      <c r="C390" s="9"/>
    </row>
    <row r="391" spans="3:3" x14ac:dyDescent="0.2">
      <c r="C391" s="9"/>
    </row>
    <row r="392" spans="3:3" x14ac:dyDescent="0.2">
      <c r="C392" s="9"/>
    </row>
    <row r="393" spans="3:3" x14ac:dyDescent="0.2">
      <c r="C393" s="9"/>
    </row>
    <row r="394" spans="3:3" x14ac:dyDescent="0.2">
      <c r="C394" s="9"/>
    </row>
    <row r="395" spans="3:3" x14ac:dyDescent="0.2">
      <c r="C395" s="9"/>
    </row>
    <row r="396" spans="3:3" x14ac:dyDescent="0.2">
      <c r="C396" s="9"/>
    </row>
    <row r="397" spans="3:3" x14ac:dyDescent="0.2">
      <c r="C397" s="9"/>
    </row>
    <row r="398" spans="3:3" x14ac:dyDescent="0.2">
      <c r="C398" s="9"/>
    </row>
    <row r="399" spans="3:3" x14ac:dyDescent="0.2">
      <c r="C399" s="9"/>
    </row>
    <row r="400" spans="3:3" x14ac:dyDescent="0.2">
      <c r="C400" s="9"/>
    </row>
    <row r="401" spans="3:3" x14ac:dyDescent="0.2">
      <c r="C401" s="9"/>
    </row>
    <row r="402" spans="3:3" x14ac:dyDescent="0.2">
      <c r="C402" s="9"/>
    </row>
    <row r="403" spans="3:3" x14ac:dyDescent="0.2">
      <c r="C403" s="9"/>
    </row>
    <row r="404" spans="3:3" x14ac:dyDescent="0.2">
      <c r="C404" s="9"/>
    </row>
    <row r="405" spans="3:3" x14ac:dyDescent="0.2">
      <c r="C405" s="9"/>
    </row>
    <row r="406" spans="3:3" x14ac:dyDescent="0.2">
      <c r="C406" s="9"/>
    </row>
    <row r="407" spans="3:3" x14ac:dyDescent="0.2">
      <c r="C407" s="9"/>
    </row>
    <row r="408" spans="3:3" x14ac:dyDescent="0.2">
      <c r="C408" s="9"/>
    </row>
    <row r="409" spans="3:3" x14ac:dyDescent="0.2">
      <c r="C409" s="9"/>
    </row>
    <row r="410" spans="3:3" x14ac:dyDescent="0.2">
      <c r="C410" s="9"/>
    </row>
    <row r="411" spans="3:3" x14ac:dyDescent="0.2">
      <c r="C411" s="9"/>
    </row>
    <row r="412" spans="3:3" x14ac:dyDescent="0.2">
      <c r="C412" s="9"/>
    </row>
    <row r="413" spans="3:3" x14ac:dyDescent="0.2">
      <c r="C413" s="9"/>
    </row>
    <row r="414" spans="3:3" x14ac:dyDescent="0.2">
      <c r="C414" s="9"/>
    </row>
    <row r="415" spans="3:3" x14ac:dyDescent="0.2">
      <c r="C415" s="9"/>
    </row>
    <row r="416" spans="3:3" x14ac:dyDescent="0.2">
      <c r="C416" s="9"/>
    </row>
    <row r="417" spans="3:3" x14ac:dyDescent="0.2">
      <c r="C417" s="9"/>
    </row>
    <row r="418" spans="3:3" x14ac:dyDescent="0.2">
      <c r="C418" s="9"/>
    </row>
    <row r="419" spans="3:3" x14ac:dyDescent="0.2">
      <c r="C419" s="9"/>
    </row>
    <row r="420" spans="3:3" x14ac:dyDescent="0.2">
      <c r="C420" s="9"/>
    </row>
    <row r="421" spans="3:3" x14ac:dyDescent="0.2">
      <c r="C421" s="9"/>
    </row>
    <row r="422" spans="3:3" x14ac:dyDescent="0.2">
      <c r="C422" s="9"/>
    </row>
    <row r="423" spans="3:3" x14ac:dyDescent="0.2">
      <c r="C423" s="9"/>
    </row>
    <row r="424" spans="3:3" x14ac:dyDescent="0.2">
      <c r="C424" s="9"/>
    </row>
    <row r="425" spans="3:3" x14ac:dyDescent="0.2">
      <c r="C425" s="9"/>
    </row>
    <row r="426" spans="3:3" x14ac:dyDescent="0.2">
      <c r="C426" s="9"/>
    </row>
    <row r="427" spans="3:3" x14ac:dyDescent="0.2">
      <c r="C427" s="9"/>
    </row>
    <row r="428" spans="3:3" x14ac:dyDescent="0.2">
      <c r="C428" s="9"/>
    </row>
    <row r="429" spans="3:3" x14ac:dyDescent="0.2">
      <c r="C429" s="9"/>
    </row>
    <row r="430" spans="3:3" x14ac:dyDescent="0.2">
      <c r="C430" s="9"/>
    </row>
    <row r="431" spans="3:3" x14ac:dyDescent="0.2">
      <c r="C431" s="9"/>
    </row>
    <row r="432" spans="3:3" x14ac:dyDescent="0.2">
      <c r="C432" s="9"/>
    </row>
    <row r="433" spans="3:3" x14ac:dyDescent="0.2">
      <c r="C433" s="9"/>
    </row>
    <row r="434" spans="3:3" x14ac:dyDescent="0.2">
      <c r="C434" s="9"/>
    </row>
    <row r="435" spans="3:3" x14ac:dyDescent="0.2">
      <c r="C435" s="9"/>
    </row>
    <row r="436" spans="3:3" x14ac:dyDescent="0.2">
      <c r="C436" s="9"/>
    </row>
    <row r="437" spans="3:3" x14ac:dyDescent="0.2">
      <c r="C437" s="9"/>
    </row>
    <row r="438" spans="3:3" x14ac:dyDescent="0.2">
      <c r="C438" s="9"/>
    </row>
    <row r="439" spans="3:3" x14ac:dyDescent="0.2">
      <c r="C439" s="9"/>
    </row>
    <row r="440" spans="3:3" x14ac:dyDescent="0.2">
      <c r="C440" s="9"/>
    </row>
    <row r="441" spans="3:3" x14ac:dyDescent="0.2">
      <c r="C441" s="9"/>
    </row>
    <row r="442" spans="3:3" x14ac:dyDescent="0.2">
      <c r="C442" s="5"/>
    </row>
    <row r="443" spans="3:3" x14ac:dyDescent="0.2">
      <c r="C443" s="5"/>
    </row>
    <row r="444" spans="3:3" x14ac:dyDescent="0.2">
      <c r="C444" s="5"/>
    </row>
    <row r="445" spans="3:3" x14ac:dyDescent="0.2">
      <c r="C445" s="5"/>
    </row>
    <row r="446" spans="3:3" x14ac:dyDescent="0.2">
      <c r="C446" s="5"/>
    </row>
    <row r="447" spans="3:3" x14ac:dyDescent="0.2">
      <c r="C447" s="5"/>
    </row>
    <row r="448" spans="3:3" x14ac:dyDescent="0.2">
      <c r="C448" s="5"/>
    </row>
    <row r="449" spans="3:3" x14ac:dyDescent="0.2">
      <c r="C449" s="5"/>
    </row>
    <row r="450" spans="3:3" x14ac:dyDescent="0.2">
      <c r="C450" s="5"/>
    </row>
    <row r="451" spans="3:3" x14ac:dyDescent="0.2">
      <c r="C451" s="5"/>
    </row>
    <row r="452" spans="3:3" x14ac:dyDescent="0.2">
      <c r="C452" s="5"/>
    </row>
    <row r="453" spans="3:3" x14ac:dyDescent="0.2">
      <c r="C453" s="5"/>
    </row>
    <row r="454" spans="3:3" x14ac:dyDescent="0.2">
      <c r="C454" s="5"/>
    </row>
    <row r="455" spans="3:3" x14ac:dyDescent="0.2">
      <c r="C455" s="5"/>
    </row>
    <row r="456" spans="3:3" x14ac:dyDescent="0.2">
      <c r="C456" s="5"/>
    </row>
    <row r="457" spans="3:3" x14ac:dyDescent="0.2">
      <c r="C457" s="5"/>
    </row>
    <row r="458" spans="3:3" x14ac:dyDescent="0.2">
      <c r="C458" s="5"/>
    </row>
    <row r="459" spans="3:3" x14ac:dyDescent="0.2">
      <c r="C459" s="5"/>
    </row>
    <row r="460" spans="3:3" x14ac:dyDescent="0.2">
      <c r="C460" s="5"/>
    </row>
    <row r="461" spans="3:3" x14ac:dyDescent="0.2">
      <c r="C461" s="5"/>
    </row>
    <row r="462" spans="3:3" x14ac:dyDescent="0.2">
      <c r="C462" s="5"/>
    </row>
    <row r="463" spans="3:3" x14ac:dyDescent="0.2">
      <c r="C463" s="5"/>
    </row>
    <row r="464" spans="3:3" x14ac:dyDescent="0.2">
      <c r="C464" s="5"/>
    </row>
    <row r="465" spans="3:3" x14ac:dyDescent="0.2">
      <c r="C465" s="5"/>
    </row>
    <row r="466" spans="3:3" x14ac:dyDescent="0.2">
      <c r="C466" s="5"/>
    </row>
    <row r="467" spans="3:3" x14ac:dyDescent="0.2">
      <c r="C467" s="5"/>
    </row>
    <row r="468" spans="3:3" x14ac:dyDescent="0.2">
      <c r="C468" s="5"/>
    </row>
    <row r="469" spans="3:3" x14ac:dyDescent="0.2">
      <c r="C469" s="5"/>
    </row>
    <row r="470" spans="3:3" x14ac:dyDescent="0.2">
      <c r="C470" s="5"/>
    </row>
    <row r="471" spans="3:3" x14ac:dyDescent="0.2">
      <c r="C471" s="5"/>
    </row>
    <row r="472" spans="3:3" x14ac:dyDescent="0.2">
      <c r="C472" s="5"/>
    </row>
    <row r="473" spans="3:3" x14ac:dyDescent="0.2">
      <c r="C473" s="5"/>
    </row>
    <row r="474" spans="3:3" x14ac:dyDescent="0.2">
      <c r="C474" s="5"/>
    </row>
    <row r="475" spans="3:3" x14ac:dyDescent="0.2">
      <c r="C475" s="5"/>
    </row>
    <row r="476" spans="3:3" x14ac:dyDescent="0.2">
      <c r="C476" s="5"/>
    </row>
    <row r="477" spans="3:3" x14ac:dyDescent="0.2">
      <c r="C477" s="5"/>
    </row>
    <row r="478" spans="3:3" x14ac:dyDescent="0.2">
      <c r="C478" s="5"/>
    </row>
    <row r="479" spans="3:3" x14ac:dyDescent="0.2">
      <c r="C479" s="5"/>
    </row>
    <row r="480" spans="3:3" x14ac:dyDescent="0.2">
      <c r="C480" s="5"/>
    </row>
    <row r="481" spans="3:3" x14ac:dyDescent="0.2">
      <c r="C481" s="5"/>
    </row>
    <row r="482" spans="3:3" x14ac:dyDescent="0.2">
      <c r="C482" s="5"/>
    </row>
    <row r="483" spans="3:3" x14ac:dyDescent="0.2">
      <c r="C483" s="5"/>
    </row>
    <row r="484" spans="3:3" x14ac:dyDescent="0.2">
      <c r="C484" s="5"/>
    </row>
    <row r="485" spans="3:3" x14ac:dyDescent="0.2">
      <c r="C485" s="5"/>
    </row>
    <row r="486" spans="3:3" x14ac:dyDescent="0.2">
      <c r="C486" s="5"/>
    </row>
    <row r="487" spans="3:3" x14ac:dyDescent="0.2">
      <c r="C487" s="5"/>
    </row>
    <row r="488" spans="3:3" x14ac:dyDescent="0.2">
      <c r="C488" s="5"/>
    </row>
    <row r="489" spans="3:3" x14ac:dyDescent="0.2">
      <c r="C489" s="5"/>
    </row>
    <row r="490" spans="3:3" x14ac:dyDescent="0.2">
      <c r="C490" s="5"/>
    </row>
    <row r="491" spans="3:3" x14ac:dyDescent="0.2">
      <c r="C491" s="5"/>
    </row>
    <row r="492" spans="3:3" x14ac:dyDescent="0.2">
      <c r="C492" s="5"/>
    </row>
    <row r="493" spans="3:3" x14ac:dyDescent="0.2">
      <c r="C493" s="5"/>
    </row>
    <row r="494" spans="3:3" x14ac:dyDescent="0.2">
      <c r="C494" s="5"/>
    </row>
    <row r="495" spans="3:3" x14ac:dyDescent="0.2">
      <c r="C495" s="5"/>
    </row>
    <row r="496" spans="3:3" x14ac:dyDescent="0.2">
      <c r="C496" s="5"/>
    </row>
    <row r="497" spans="3:3" x14ac:dyDescent="0.2">
      <c r="C497" s="5"/>
    </row>
    <row r="498" spans="3:3" x14ac:dyDescent="0.2">
      <c r="C498" s="5"/>
    </row>
    <row r="499" spans="3:3" x14ac:dyDescent="0.2">
      <c r="C499" s="5"/>
    </row>
    <row r="500" spans="3:3" x14ac:dyDescent="0.2">
      <c r="C500" s="5"/>
    </row>
    <row r="501" spans="3:3" x14ac:dyDescent="0.2">
      <c r="C501" s="5"/>
    </row>
    <row r="502" spans="3:3" x14ac:dyDescent="0.2">
      <c r="C502" s="5"/>
    </row>
    <row r="503" spans="3:3" x14ac:dyDescent="0.2">
      <c r="C503" s="5"/>
    </row>
    <row r="504" spans="3:3" x14ac:dyDescent="0.2">
      <c r="C504" s="5"/>
    </row>
    <row r="505" spans="3:3" x14ac:dyDescent="0.2">
      <c r="C505" s="5"/>
    </row>
    <row r="506" spans="3:3" x14ac:dyDescent="0.2">
      <c r="C506" s="5"/>
    </row>
    <row r="507" spans="3:3" x14ac:dyDescent="0.2">
      <c r="C507" s="5"/>
    </row>
    <row r="508" spans="3:3" x14ac:dyDescent="0.2">
      <c r="C508" s="5"/>
    </row>
    <row r="509" spans="3:3" x14ac:dyDescent="0.2">
      <c r="C509" s="5"/>
    </row>
    <row r="510" spans="3:3" x14ac:dyDescent="0.2">
      <c r="C510" s="5"/>
    </row>
    <row r="511" spans="3:3" x14ac:dyDescent="0.2">
      <c r="C511" s="5"/>
    </row>
    <row r="512" spans="3:3" x14ac:dyDescent="0.2">
      <c r="C512" s="5"/>
    </row>
    <row r="513" spans="3:3" x14ac:dyDescent="0.2">
      <c r="C513" s="5"/>
    </row>
    <row r="514" spans="3:3" x14ac:dyDescent="0.2">
      <c r="C514" s="5"/>
    </row>
    <row r="515" spans="3:3" x14ac:dyDescent="0.2">
      <c r="C515" s="5"/>
    </row>
    <row r="516" spans="3:3" x14ac:dyDescent="0.2">
      <c r="C516" s="5"/>
    </row>
    <row r="517" spans="3:3" x14ac:dyDescent="0.2">
      <c r="C517" s="5"/>
    </row>
    <row r="518" spans="3:3" x14ac:dyDescent="0.2">
      <c r="C518" s="5"/>
    </row>
    <row r="519" spans="3:3" x14ac:dyDescent="0.2">
      <c r="C519" s="5"/>
    </row>
    <row r="520" spans="3:3" x14ac:dyDescent="0.2">
      <c r="C520" s="5"/>
    </row>
    <row r="521" spans="3:3" x14ac:dyDescent="0.2">
      <c r="C521" s="5"/>
    </row>
    <row r="522" spans="3:3" x14ac:dyDescent="0.2">
      <c r="C522" s="5"/>
    </row>
    <row r="523" spans="3:3" x14ac:dyDescent="0.2">
      <c r="C523" s="5"/>
    </row>
    <row r="524" spans="3:3" x14ac:dyDescent="0.2">
      <c r="C524" s="5"/>
    </row>
    <row r="525" spans="3:3" x14ac:dyDescent="0.2">
      <c r="C525" s="5"/>
    </row>
    <row r="526" spans="3:3" x14ac:dyDescent="0.2">
      <c r="C526" s="5"/>
    </row>
    <row r="527" spans="3:3" x14ac:dyDescent="0.2">
      <c r="C527" s="5"/>
    </row>
    <row r="528" spans="3:3" x14ac:dyDescent="0.2">
      <c r="C528" s="5"/>
    </row>
    <row r="529" spans="3:3" x14ac:dyDescent="0.2">
      <c r="C529" s="5"/>
    </row>
    <row r="530" spans="3:3" x14ac:dyDescent="0.2">
      <c r="C530" s="5"/>
    </row>
    <row r="531" spans="3:3" x14ac:dyDescent="0.2">
      <c r="C531" s="5"/>
    </row>
    <row r="532" spans="3:3" x14ac:dyDescent="0.2">
      <c r="C532" s="5"/>
    </row>
    <row r="533" spans="3:3" x14ac:dyDescent="0.2">
      <c r="C533" s="5"/>
    </row>
    <row r="534" spans="3:3" x14ac:dyDescent="0.2">
      <c r="C534" s="5"/>
    </row>
    <row r="535" spans="3:3" x14ac:dyDescent="0.2">
      <c r="C535" s="5"/>
    </row>
    <row r="536" spans="3:3" x14ac:dyDescent="0.2">
      <c r="C536" s="5"/>
    </row>
    <row r="537" spans="3:3" x14ac:dyDescent="0.2">
      <c r="C537" s="5"/>
    </row>
    <row r="538" spans="3:3" x14ac:dyDescent="0.2">
      <c r="C538" s="5"/>
    </row>
    <row r="539" spans="3:3" x14ac:dyDescent="0.2">
      <c r="C539" s="5"/>
    </row>
    <row r="540" spans="3:3" x14ac:dyDescent="0.2">
      <c r="C540" s="5"/>
    </row>
    <row r="541" spans="3:3" x14ac:dyDescent="0.2">
      <c r="C541" s="5"/>
    </row>
    <row r="542" spans="3:3" x14ac:dyDescent="0.2">
      <c r="C542" s="5"/>
    </row>
    <row r="543" spans="3:3" x14ac:dyDescent="0.2">
      <c r="C543" s="5"/>
    </row>
    <row r="544" spans="3:3" x14ac:dyDescent="0.2">
      <c r="C544" s="5"/>
    </row>
    <row r="545" spans="3:3" x14ac:dyDescent="0.2">
      <c r="C545" s="5"/>
    </row>
    <row r="546" spans="3:3" x14ac:dyDescent="0.2">
      <c r="C546" s="5"/>
    </row>
    <row r="547" spans="3:3" x14ac:dyDescent="0.2">
      <c r="C547" s="5"/>
    </row>
    <row r="548" spans="3:3" x14ac:dyDescent="0.2">
      <c r="C548" s="5"/>
    </row>
    <row r="549" spans="3:3" x14ac:dyDescent="0.2">
      <c r="C549" s="5"/>
    </row>
    <row r="550" spans="3:3" x14ac:dyDescent="0.2">
      <c r="C550" s="5"/>
    </row>
    <row r="551" spans="3:3" x14ac:dyDescent="0.2">
      <c r="C551" s="5"/>
    </row>
    <row r="552" spans="3:3" x14ac:dyDescent="0.2">
      <c r="C552" s="5"/>
    </row>
    <row r="553" spans="3:3" x14ac:dyDescent="0.2">
      <c r="C553" s="5"/>
    </row>
    <row r="554" spans="3:3" x14ac:dyDescent="0.2">
      <c r="C554" s="5"/>
    </row>
    <row r="555" spans="3:3" x14ac:dyDescent="0.2">
      <c r="C555" s="5"/>
    </row>
    <row r="556" spans="3:3" x14ac:dyDescent="0.2">
      <c r="C556" s="5"/>
    </row>
    <row r="557" spans="3:3" x14ac:dyDescent="0.2">
      <c r="C557" s="5"/>
    </row>
    <row r="558" spans="3:3" x14ac:dyDescent="0.2">
      <c r="C558" s="5"/>
    </row>
    <row r="559" spans="3:3" x14ac:dyDescent="0.2">
      <c r="C559" s="5"/>
    </row>
    <row r="560" spans="3:3" x14ac:dyDescent="0.2">
      <c r="C560" s="5"/>
    </row>
    <row r="561" spans="3:3" x14ac:dyDescent="0.2">
      <c r="C561" s="5"/>
    </row>
    <row r="562" spans="3:3" x14ac:dyDescent="0.2">
      <c r="C562" s="5"/>
    </row>
    <row r="563" spans="3:3" x14ac:dyDescent="0.2">
      <c r="C563" s="5"/>
    </row>
    <row r="564" spans="3:3" x14ac:dyDescent="0.2">
      <c r="C564" s="5"/>
    </row>
    <row r="565" spans="3:3" x14ac:dyDescent="0.2">
      <c r="C565" s="5"/>
    </row>
    <row r="566" spans="3:3" x14ac:dyDescent="0.2">
      <c r="C566" s="5"/>
    </row>
    <row r="567" spans="3:3" x14ac:dyDescent="0.2">
      <c r="C567" s="5"/>
    </row>
    <row r="568" spans="3:3" x14ac:dyDescent="0.2">
      <c r="C568" s="5"/>
    </row>
    <row r="569" spans="3:3" x14ac:dyDescent="0.2">
      <c r="C569" s="5"/>
    </row>
    <row r="570" spans="3:3" x14ac:dyDescent="0.2">
      <c r="C570" s="5"/>
    </row>
    <row r="571" spans="3:3" x14ac:dyDescent="0.2">
      <c r="C571" s="5"/>
    </row>
    <row r="572" spans="3:3" x14ac:dyDescent="0.2">
      <c r="C572" s="5"/>
    </row>
    <row r="573" spans="3:3" x14ac:dyDescent="0.2">
      <c r="C573" s="5"/>
    </row>
    <row r="574" spans="3:3" x14ac:dyDescent="0.2">
      <c r="C574" s="5"/>
    </row>
    <row r="575" spans="3:3" x14ac:dyDescent="0.2">
      <c r="C575" s="5"/>
    </row>
    <row r="576" spans="3:3" x14ac:dyDescent="0.2">
      <c r="C576" s="5"/>
    </row>
    <row r="577" spans="3:3" x14ac:dyDescent="0.2">
      <c r="C577" s="5"/>
    </row>
    <row r="578" spans="3:3" x14ac:dyDescent="0.2">
      <c r="C578" s="5"/>
    </row>
    <row r="579" spans="3:3" x14ac:dyDescent="0.2">
      <c r="C579" s="5"/>
    </row>
    <row r="580" spans="3:3" x14ac:dyDescent="0.2">
      <c r="C580" s="5"/>
    </row>
    <row r="581" spans="3:3" x14ac:dyDescent="0.2">
      <c r="C581" s="5"/>
    </row>
    <row r="582" spans="3:3" x14ac:dyDescent="0.2">
      <c r="C582" s="5"/>
    </row>
    <row r="583" spans="3:3" x14ac:dyDescent="0.2">
      <c r="C583" s="5"/>
    </row>
    <row r="584" spans="3:3" x14ac:dyDescent="0.2">
      <c r="C584" s="5"/>
    </row>
    <row r="585" spans="3:3" x14ac:dyDescent="0.2">
      <c r="C585" s="5"/>
    </row>
    <row r="586" spans="3:3" x14ac:dyDescent="0.2">
      <c r="C586" s="5"/>
    </row>
    <row r="587" spans="3:3" x14ac:dyDescent="0.2">
      <c r="C587" s="5"/>
    </row>
    <row r="588" spans="3:3" x14ac:dyDescent="0.2">
      <c r="C588" s="5"/>
    </row>
    <row r="589" spans="3:3" x14ac:dyDescent="0.2">
      <c r="C589" s="5"/>
    </row>
    <row r="590" spans="3:3" x14ac:dyDescent="0.2">
      <c r="C590" s="5"/>
    </row>
    <row r="591" spans="3:3" x14ac:dyDescent="0.2">
      <c r="C591" s="5"/>
    </row>
    <row r="592" spans="3:3" x14ac:dyDescent="0.2">
      <c r="C592" s="5"/>
    </row>
    <row r="593" spans="3:3" x14ac:dyDescent="0.2">
      <c r="C593" s="5"/>
    </row>
    <row r="594" spans="3:3" x14ac:dyDescent="0.2">
      <c r="C594" s="5"/>
    </row>
    <row r="595" spans="3:3" x14ac:dyDescent="0.2">
      <c r="C595" s="5"/>
    </row>
    <row r="596" spans="3:3" x14ac:dyDescent="0.2">
      <c r="C596" s="5"/>
    </row>
    <row r="597" spans="3:3" x14ac:dyDescent="0.2">
      <c r="C597" s="5"/>
    </row>
    <row r="598" spans="3:3" x14ac:dyDescent="0.2">
      <c r="C598" s="5"/>
    </row>
    <row r="599" spans="3:3" x14ac:dyDescent="0.2">
      <c r="C599" s="5"/>
    </row>
    <row r="600" spans="3:3" x14ac:dyDescent="0.2">
      <c r="C600" s="5"/>
    </row>
    <row r="601" spans="3:3" x14ac:dyDescent="0.2">
      <c r="C601" s="5"/>
    </row>
    <row r="602" spans="3:3" x14ac:dyDescent="0.2">
      <c r="C602" s="5"/>
    </row>
    <row r="603" spans="3:3" x14ac:dyDescent="0.2">
      <c r="C603" s="5"/>
    </row>
    <row r="604" spans="3:3" x14ac:dyDescent="0.2">
      <c r="C604" s="5"/>
    </row>
    <row r="605" spans="3:3" x14ac:dyDescent="0.2">
      <c r="C605" s="5"/>
    </row>
    <row r="606" spans="3:3" x14ac:dyDescent="0.2">
      <c r="C606" s="5"/>
    </row>
    <row r="607" spans="3:3" x14ac:dyDescent="0.2">
      <c r="C607" s="5"/>
    </row>
    <row r="608" spans="3:3" x14ac:dyDescent="0.2">
      <c r="C608" s="5"/>
    </row>
    <row r="609" spans="3:3" x14ac:dyDescent="0.2">
      <c r="C609" s="5"/>
    </row>
    <row r="610" spans="3:3" x14ac:dyDescent="0.2">
      <c r="C610" s="5"/>
    </row>
    <row r="611" spans="3:3" x14ac:dyDescent="0.2">
      <c r="C611" s="5"/>
    </row>
    <row r="612" spans="3:3" x14ac:dyDescent="0.2">
      <c r="C612" s="5"/>
    </row>
    <row r="613" spans="3:3" x14ac:dyDescent="0.2">
      <c r="C613" s="5"/>
    </row>
    <row r="614" spans="3:3" x14ac:dyDescent="0.2">
      <c r="C614" s="5"/>
    </row>
    <row r="615" spans="3:3" x14ac:dyDescent="0.2">
      <c r="C615" s="5"/>
    </row>
    <row r="616" spans="3:3" x14ac:dyDescent="0.2">
      <c r="C616" s="5"/>
    </row>
    <row r="617" spans="3:3" x14ac:dyDescent="0.2">
      <c r="C617" s="5"/>
    </row>
    <row r="618" spans="3:3" x14ac:dyDescent="0.2">
      <c r="C618" s="5"/>
    </row>
    <row r="619" spans="3:3" x14ac:dyDescent="0.2">
      <c r="C619" s="5"/>
    </row>
    <row r="620" spans="3:3" x14ac:dyDescent="0.2">
      <c r="C620" s="5"/>
    </row>
    <row r="621" spans="3:3" x14ac:dyDescent="0.2">
      <c r="C621" s="5"/>
    </row>
    <row r="622" spans="3:3" x14ac:dyDescent="0.2">
      <c r="C622" s="5"/>
    </row>
    <row r="623" spans="3:3" x14ac:dyDescent="0.2">
      <c r="C623" s="5"/>
    </row>
    <row r="624" spans="3:3" x14ac:dyDescent="0.2">
      <c r="C624" s="5"/>
    </row>
    <row r="625" spans="3:3" x14ac:dyDescent="0.2">
      <c r="C625" s="5"/>
    </row>
    <row r="626" spans="3:3" x14ac:dyDescent="0.2">
      <c r="C626" s="5"/>
    </row>
    <row r="627" spans="3:3" x14ac:dyDescent="0.2">
      <c r="C627" s="5"/>
    </row>
    <row r="628" spans="3:3" x14ac:dyDescent="0.2">
      <c r="C628" s="5"/>
    </row>
    <row r="629" spans="3:3" x14ac:dyDescent="0.2">
      <c r="C629" s="5"/>
    </row>
    <row r="630" spans="3:3" x14ac:dyDescent="0.2">
      <c r="C630" s="5"/>
    </row>
    <row r="631" spans="3:3" x14ac:dyDescent="0.2">
      <c r="C631" s="5"/>
    </row>
    <row r="632" spans="3:3" x14ac:dyDescent="0.2">
      <c r="C632" s="5"/>
    </row>
    <row r="633" spans="3:3" x14ac:dyDescent="0.2">
      <c r="C633" s="5"/>
    </row>
    <row r="634" spans="3:3" x14ac:dyDescent="0.2">
      <c r="C634" s="5"/>
    </row>
    <row r="635" spans="3:3" x14ac:dyDescent="0.2">
      <c r="C635" s="5"/>
    </row>
    <row r="636" spans="3:3" x14ac:dyDescent="0.2">
      <c r="C636" s="5"/>
    </row>
    <row r="637" spans="3:3" x14ac:dyDescent="0.2">
      <c r="C637" s="5"/>
    </row>
    <row r="638" spans="3:3" x14ac:dyDescent="0.2">
      <c r="C638" s="5"/>
    </row>
    <row r="639" spans="3:3" x14ac:dyDescent="0.2">
      <c r="C639" s="5"/>
    </row>
    <row r="640" spans="3:3" x14ac:dyDescent="0.2">
      <c r="C640" s="5"/>
    </row>
    <row r="641" spans="3:3" x14ac:dyDescent="0.2">
      <c r="C641" s="5"/>
    </row>
    <row r="642" spans="3:3" x14ac:dyDescent="0.2">
      <c r="C642" s="5"/>
    </row>
    <row r="643" spans="3:3" x14ac:dyDescent="0.2">
      <c r="C643" s="5"/>
    </row>
    <row r="644" spans="3:3" x14ac:dyDescent="0.2">
      <c r="C644" s="5"/>
    </row>
    <row r="645" spans="3:3" x14ac:dyDescent="0.2">
      <c r="C645" s="5"/>
    </row>
    <row r="646" spans="3:3" x14ac:dyDescent="0.2">
      <c r="C646" s="5"/>
    </row>
    <row r="647" spans="3:3" x14ac:dyDescent="0.2">
      <c r="C647" s="5"/>
    </row>
    <row r="648" spans="3:3" x14ac:dyDescent="0.2">
      <c r="C648" s="5"/>
    </row>
    <row r="649" spans="3:3" x14ac:dyDescent="0.2">
      <c r="C649" s="5"/>
    </row>
    <row r="650" spans="3:3" x14ac:dyDescent="0.2">
      <c r="C650" s="5"/>
    </row>
    <row r="651" spans="3:3" x14ac:dyDescent="0.2">
      <c r="C651" s="5"/>
    </row>
    <row r="652" spans="3:3" x14ac:dyDescent="0.2">
      <c r="C652" s="5"/>
    </row>
    <row r="653" spans="3:3" x14ac:dyDescent="0.2">
      <c r="C653" s="5"/>
    </row>
    <row r="654" spans="3:3" x14ac:dyDescent="0.2">
      <c r="C654" s="5"/>
    </row>
  </sheetData>
  <phoneticPr fontId="0" type="noConversion"/>
  <pageMargins left="0.75" right="0.75" top="1" bottom="1" header="0.5" footer="0.5"/>
  <pageSetup paperSize="5" scale="10" fitToWidth="3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4100" r:id="rId4" name="CheckBox1">
          <controlPr autoLine="0" r:id="rId5">
            <anchor moveWithCells="1" sizeWithCells="1">
              <from>
                <xdr:col>2</xdr:col>
                <xdr:colOff>133350</xdr:colOff>
                <xdr:row>0</xdr:row>
                <xdr:rowOff>104775</xdr:rowOff>
              </from>
              <to>
                <xdr:col>2</xdr:col>
                <xdr:colOff>1019175</xdr:colOff>
                <xdr:row>1</xdr:row>
                <xdr:rowOff>161925</xdr:rowOff>
              </to>
            </anchor>
          </controlPr>
        </control>
      </mc:Choice>
      <mc:Fallback>
        <control shapeId="4100" r:id="rId4" name="CheckBox1"/>
      </mc:Fallback>
    </mc:AlternateContent>
    <mc:AlternateContent xmlns:mc="http://schemas.openxmlformats.org/markup-compatibility/2006">
      <mc:Choice Requires="x14">
        <control shapeId="4099" r:id="rId6" name="CommandButton1">
          <controlPr autoLine="0" r:id="rId7">
            <anchor moveWithCells="1" sizeWithCells="1">
              <from>
                <xdr:col>2</xdr:col>
                <xdr:colOff>114300</xdr:colOff>
                <xdr:row>1</xdr:row>
                <xdr:rowOff>190500</xdr:rowOff>
              </from>
              <to>
                <xdr:col>2</xdr:col>
                <xdr:colOff>1009650</xdr:colOff>
                <xdr:row>2</xdr:row>
                <xdr:rowOff>180975</xdr:rowOff>
              </to>
            </anchor>
          </controlPr>
        </control>
      </mc:Choice>
      <mc:Fallback>
        <control shapeId="4099" r:id="rId6" name="CommandButton1"/>
      </mc:Fallback>
    </mc:AlternateContent>
    <mc:AlternateContent xmlns:mc="http://schemas.openxmlformats.org/markup-compatibility/2006">
      <mc:Choice Requires="x14">
        <control shapeId="4113" r:id="rId8" name="TextBox1">
          <controlPr defaultSize="0" autoLine="0" autoPict="0" r:id="rId9">
            <anchor moveWithCells="1">
              <from>
                <xdr:col>7</xdr:col>
                <xdr:colOff>323850</xdr:colOff>
                <xdr:row>1</xdr:row>
                <xdr:rowOff>200025</xdr:rowOff>
              </from>
              <to>
                <xdr:col>9</xdr:col>
                <xdr:colOff>342900</xdr:colOff>
                <xdr:row>2</xdr:row>
                <xdr:rowOff>171450</xdr:rowOff>
              </to>
            </anchor>
          </controlPr>
        </control>
      </mc:Choice>
      <mc:Fallback>
        <control shapeId="4113" r:id="rId8" name="TextBox1"/>
      </mc:Fallback>
    </mc:AlternateContent>
    <mc:AlternateContent xmlns:mc="http://schemas.openxmlformats.org/markup-compatibility/2006">
      <mc:Choice Requires="x14">
        <control shapeId="4108" r:id="rId10" name="CommandButton2">
          <controlPr autoLine="0" r:id="rId11">
            <anchor moveWithCells="1">
              <from>
                <xdr:col>7</xdr:col>
                <xdr:colOff>323850</xdr:colOff>
                <xdr:row>1</xdr:row>
                <xdr:rowOff>0</xdr:rowOff>
              </from>
              <to>
                <xdr:col>9</xdr:col>
                <xdr:colOff>304800</xdr:colOff>
                <xdr:row>1</xdr:row>
                <xdr:rowOff>95250</xdr:rowOff>
              </to>
            </anchor>
          </controlPr>
        </control>
      </mc:Choice>
      <mc:Fallback>
        <control shapeId="4108" r:id="rId10" name="CommandButton2"/>
      </mc:Fallback>
    </mc:AlternateContent>
    <mc:AlternateContent xmlns:mc="http://schemas.openxmlformats.org/markup-compatibility/2006">
      <mc:Choice Requires="x14">
        <control shapeId="4107" r:id="rId12" name="Label1">
          <controlPr defaultSize="0" autoLine="0" r:id="rId13">
            <anchor moveWithCells="1">
              <from>
                <xdr:col>7</xdr:col>
                <xdr:colOff>314325</xdr:colOff>
                <xdr:row>0</xdr:row>
                <xdr:rowOff>104775</xdr:rowOff>
              </from>
              <to>
                <xdr:col>9</xdr:col>
                <xdr:colOff>352425</xdr:colOff>
                <xdr:row>1</xdr:row>
                <xdr:rowOff>152400</xdr:rowOff>
              </to>
            </anchor>
          </controlPr>
        </control>
      </mc:Choice>
      <mc:Fallback>
        <control shapeId="4107" r:id="rId12" name="Label1"/>
      </mc:Fallback>
    </mc:AlternateContent>
    <mc:AlternateContent xmlns:mc="http://schemas.openxmlformats.org/markup-compatibility/2006">
      <mc:Choice Requires="x14">
        <control shapeId="4101" r:id="rId14" name="Rvx1">
          <controlPr defaultSize="0" autoLine="0" autoPict="0" r:id="rId15">
            <anchor moveWithCells="1">
              <from>
                <xdr:col>11</xdr:col>
                <xdr:colOff>0</xdr:colOff>
                <xdr:row>1</xdr:row>
                <xdr:rowOff>0</xdr:rowOff>
              </from>
              <to>
                <xdr:col>11</xdr:col>
                <xdr:colOff>266700</xdr:colOff>
                <xdr:row>2</xdr:row>
                <xdr:rowOff>28575</xdr:rowOff>
              </to>
            </anchor>
          </controlPr>
        </control>
      </mc:Choice>
      <mc:Fallback>
        <control shapeId="4101" r:id="rId14" name="Rvx1"/>
      </mc:Fallback>
    </mc:AlternateContent>
    <mc:AlternateContent xmlns:mc="http://schemas.openxmlformats.org/markup-compatibility/2006">
      <mc:Choice Requires="x14">
        <control shapeId="4097" r:id="rId16" name="Button 1">
          <controlPr defaultSize="0" print="0" autoFill="0" autoPict="0" macro="[0]!refreshDataCurves">
            <anchor moveWithCells="1" sizeWithCells="1">
              <from>
                <xdr:col>5</xdr:col>
                <xdr:colOff>66675</xdr:colOff>
                <xdr:row>1</xdr:row>
                <xdr:rowOff>85725</xdr:rowOff>
              </from>
              <to>
                <xdr:col>6</xdr:col>
                <xdr:colOff>619125</xdr:colOff>
                <xdr:row>2</xdr:row>
                <xdr:rowOff>66675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2" r:id="rId17" name="Button 6">
          <controlPr defaultSize="0" print="0" autoFill="0" autoPict="0" macro="[0]!SaveSelectionToDB">
            <anchor moveWithCells="1" sizeWithCells="1">
              <from>
                <xdr:col>2</xdr:col>
                <xdr:colOff>1152525</xdr:colOff>
                <xdr:row>0</xdr:row>
                <xdr:rowOff>95250</xdr:rowOff>
              </from>
              <to>
                <xdr:col>4</xdr:col>
                <xdr:colOff>723900</xdr:colOff>
                <xdr:row>1</xdr:row>
                <xdr:rowOff>142875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3" r:id="rId18" name="Button 7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180975</xdr:rowOff>
              </from>
              <to>
                <xdr:col>4</xdr:col>
                <xdr:colOff>733425</xdr:colOff>
                <xdr:row>2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19" r:id="rId19" name="Group Box 23">
          <controlPr defaultSize="0" autoFill="0" autoPict="0">
            <anchor moveWithCells="1">
              <from>
                <xdr:col>2</xdr:col>
                <xdr:colOff>1123950</xdr:colOff>
                <xdr:row>0</xdr:row>
                <xdr:rowOff>28575</xdr:rowOff>
              </from>
              <to>
                <xdr:col>4</xdr:col>
                <xdr:colOff>638175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0" r:id="rId20" name="Group Box 24">
          <controlPr defaultSize="0" autoFill="0" autoPict="0">
            <anchor moveWithCells="1">
              <from>
                <xdr:col>2</xdr:col>
                <xdr:colOff>66675</xdr:colOff>
                <xdr:row>0</xdr:row>
                <xdr:rowOff>38100</xdr:rowOff>
              </from>
              <to>
                <xdr:col>2</xdr:col>
                <xdr:colOff>1057275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1" r:id="rId21" name="Group Box 25">
          <controlPr defaultSize="0" autoFill="0" autoPict="0">
            <anchor moveWithCells="1">
              <from>
                <xdr:col>5</xdr:col>
                <xdr:colOff>38100</xdr:colOff>
                <xdr:row>0</xdr:row>
                <xdr:rowOff>47625</xdr:rowOff>
              </from>
              <to>
                <xdr:col>6</xdr:col>
                <xdr:colOff>419100</xdr:colOff>
                <xdr:row>2</xdr:row>
                <xdr:rowOff>219075</xdr:rowOff>
              </to>
            </anchor>
          </controlPr>
        </control>
      </mc:Choice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veraging"/>
  <dimension ref="A1:CY1253"/>
  <sheetViews>
    <sheetView workbookViewId="0">
      <pane xSplit="1" ySplit="5" topLeftCell="B6" activePane="bottomRight" state="frozen"/>
      <selection activeCell="E3" sqref="E3:F4"/>
      <selection pane="topRight" activeCell="E3" sqref="E3:F4"/>
      <selection pane="bottomLeft" activeCell="E3" sqref="E3:F4"/>
      <selection pane="bottomRight" activeCell="A15" sqref="A15"/>
    </sheetView>
  </sheetViews>
  <sheetFormatPr defaultRowHeight="12.75" x14ac:dyDescent="0.2"/>
  <cols>
    <col min="1" max="1" width="17.28515625" style="43" customWidth="1"/>
    <col min="2" max="2" width="6.5703125" style="20" bestFit="1" customWidth="1"/>
    <col min="3" max="3" width="14.5703125" style="20" bestFit="1" customWidth="1"/>
    <col min="4" max="4" width="7.140625" style="20" bestFit="1" customWidth="1"/>
    <col min="5" max="5" width="10.7109375" style="20" bestFit="1" customWidth="1"/>
    <col min="6" max="6" width="8.42578125" style="20" bestFit="1" customWidth="1"/>
    <col min="7" max="7" width="12" style="20" bestFit="1" customWidth="1"/>
    <col min="8" max="8" width="9.140625" style="6"/>
    <col min="9" max="14" width="9.140625" style="20"/>
    <col min="15" max="15" width="10.140625" style="20" customWidth="1"/>
    <col min="16" max="62" width="9.140625" style="20"/>
    <col min="63" max="63" width="9.140625" style="13"/>
    <col min="64" max="16384" width="9.140625" style="7"/>
  </cols>
  <sheetData>
    <row r="1" spans="1:103" s="23" customFormat="1" x14ac:dyDescent="0.2">
      <c r="A1" s="40"/>
      <c r="B1" s="15"/>
      <c r="C1" s="15"/>
      <c r="D1" s="15"/>
      <c r="E1" s="15"/>
      <c r="F1" s="15"/>
      <c r="G1" s="15"/>
      <c r="H1" s="27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21"/>
    </row>
    <row r="2" spans="1:103" s="23" customFormat="1" x14ac:dyDescent="0.2">
      <c r="A2" s="40"/>
      <c r="B2" s="16"/>
      <c r="C2" s="16"/>
      <c r="D2" s="16"/>
      <c r="E2" s="16"/>
      <c r="F2" s="16"/>
      <c r="G2" s="16"/>
      <c r="H2" s="28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22"/>
    </row>
    <row r="3" spans="1:103" s="24" customFormat="1" ht="14.25" customHeight="1" x14ac:dyDescent="0.2">
      <c r="A3" s="41" t="s">
        <v>2</v>
      </c>
      <c r="B3" s="17" t="s">
        <v>4</v>
      </c>
      <c r="C3" s="44" t="s">
        <v>78</v>
      </c>
      <c r="D3" s="44" t="s">
        <v>78</v>
      </c>
      <c r="E3" s="44" t="s">
        <v>35</v>
      </c>
      <c r="F3" s="44" t="s">
        <v>35</v>
      </c>
      <c r="G3" s="44" t="s">
        <v>36</v>
      </c>
      <c r="H3" s="44" t="s">
        <v>36</v>
      </c>
      <c r="I3" s="44" t="s">
        <v>37</v>
      </c>
      <c r="J3" s="44" t="s">
        <v>37</v>
      </c>
      <c r="K3" s="44" t="s">
        <v>40</v>
      </c>
      <c r="L3" s="44" t="s">
        <v>40</v>
      </c>
      <c r="M3" s="44" t="s">
        <v>41</v>
      </c>
      <c r="N3" s="44" t="s">
        <v>41</v>
      </c>
      <c r="O3" s="44" t="s">
        <v>42</v>
      </c>
      <c r="P3" s="44" t="s">
        <v>42</v>
      </c>
      <c r="Q3" s="44" t="s">
        <v>43</v>
      </c>
      <c r="R3" s="44" t="s">
        <v>43</v>
      </c>
      <c r="S3" s="44" t="s">
        <v>44</v>
      </c>
      <c r="T3" s="44" t="s">
        <v>44</v>
      </c>
      <c r="U3" s="44" t="s">
        <v>45</v>
      </c>
      <c r="V3" s="44" t="s">
        <v>45</v>
      </c>
      <c r="W3" s="44" t="s">
        <v>46</v>
      </c>
      <c r="X3" s="44" t="s">
        <v>46</v>
      </c>
      <c r="Y3" s="44" t="s">
        <v>47</v>
      </c>
      <c r="Z3" s="44" t="s">
        <v>47</v>
      </c>
      <c r="AA3" s="44" t="s">
        <v>48</v>
      </c>
      <c r="AB3" s="44" t="s">
        <v>48</v>
      </c>
      <c r="AC3" s="44" t="s">
        <v>50</v>
      </c>
      <c r="AD3" s="44" t="s">
        <v>50</v>
      </c>
      <c r="AE3" s="44" t="s">
        <v>58</v>
      </c>
      <c r="AF3" s="44" t="s">
        <v>58</v>
      </c>
      <c r="AG3" s="44" t="s">
        <v>59</v>
      </c>
      <c r="AH3" s="44" t="s">
        <v>59</v>
      </c>
      <c r="AI3" s="44" t="s">
        <v>60</v>
      </c>
      <c r="AJ3" s="44" t="s">
        <v>60</v>
      </c>
      <c r="AK3" s="44" t="s">
        <v>61</v>
      </c>
      <c r="AL3" s="44" t="s">
        <v>61</v>
      </c>
      <c r="AM3" s="44" t="s">
        <v>62</v>
      </c>
      <c r="AN3" s="44" t="s">
        <v>62</v>
      </c>
      <c r="AO3" s="44" t="s">
        <v>63</v>
      </c>
      <c r="AP3" s="44" t="s">
        <v>63</v>
      </c>
      <c r="AQ3" s="44" t="s">
        <v>64</v>
      </c>
      <c r="AR3" s="44" t="s">
        <v>64</v>
      </c>
      <c r="AS3" s="44" t="s">
        <v>79</v>
      </c>
      <c r="AT3" s="44" t="s">
        <v>79</v>
      </c>
      <c r="AU3" s="44" t="s">
        <v>65</v>
      </c>
      <c r="AV3" s="44" t="s">
        <v>65</v>
      </c>
      <c r="AW3" s="49" t="s">
        <v>82</v>
      </c>
      <c r="AX3" s="49"/>
      <c r="CW3" s="49"/>
      <c r="CX3" s="49"/>
      <c r="CY3" s="49"/>
    </row>
    <row r="4" spans="1:103" s="25" customFormat="1" x14ac:dyDescent="0.2">
      <c r="A4" s="41" t="s">
        <v>12</v>
      </c>
      <c r="B4" s="18" t="s">
        <v>5</v>
      </c>
      <c r="C4" s="45" t="s">
        <v>6</v>
      </c>
      <c r="D4" s="45" t="s">
        <v>31</v>
      </c>
      <c r="E4" s="45" t="s">
        <v>6</v>
      </c>
      <c r="F4" s="45" t="s">
        <v>31</v>
      </c>
      <c r="G4" s="45" t="s">
        <v>6</v>
      </c>
      <c r="H4" s="45" t="s">
        <v>31</v>
      </c>
      <c r="I4" s="45" t="s">
        <v>6</v>
      </c>
      <c r="J4" s="45" t="s">
        <v>31</v>
      </c>
      <c r="K4" s="45" t="s">
        <v>6</v>
      </c>
      <c r="L4" s="45" t="s">
        <v>31</v>
      </c>
      <c r="M4" s="45" t="s">
        <v>6</v>
      </c>
      <c r="N4" s="45" t="s">
        <v>31</v>
      </c>
      <c r="O4" s="45" t="s">
        <v>6</v>
      </c>
      <c r="P4" s="45" t="s">
        <v>31</v>
      </c>
      <c r="Q4" s="45" t="s">
        <v>6</v>
      </c>
      <c r="R4" s="45" t="s">
        <v>31</v>
      </c>
      <c r="S4" s="45" t="s">
        <v>6</v>
      </c>
      <c r="T4" s="45" t="s">
        <v>31</v>
      </c>
      <c r="U4" s="45" t="s">
        <v>6</v>
      </c>
      <c r="V4" s="45" t="s">
        <v>31</v>
      </c>
      <c r="W4" s="45" t="s">
        <v>6</v>
      </c>
      <c r="X4" s="45" t="s">
        <v>31</v>
      </c>
      <c r="Y4" s="45" t="s">
        <v>6</v>
      </c>
      <c r="Z4" s="45" t="s">
        <v>31</v>
      </c>
      <c r="AA4" s="45" t="s">
        <v>6</v>
      </c>
      <c r="AB4" s="45" t="s">
        <v>31</v>
      </c>
      <c r="AC4" s="45" t="s">
        <v>6</v>
      </c>
      <c r="AD4" s="45" t="s">
        <v>31</v>
      </c>
      <c r="AE4" s="45" t="s">
        <v>6</v>
      </c>
      <c r="AF4" s="45" t="s">
        <v>31</v>
      </c>
      <c r="AG4" s="45" t="s">
        <v>6</v>
      </c>
      <c r="AH4" s="45" t="s">
        <v>31</v>
      </c>
      <c r="AI4" s="45" t="s">
        <v>6</v>
      </c>
      <c r="AJ4" s="45" t="s">
        <v>31</v>
      </c>
      <c r="AK4" s="45" t="s">
        <v>6</v>
      </c>
      <c r="AL4" s="45" t="s">
        <v>31</v>
      </c>
      <c r="AM4" s="45" t="s">
        <v>6</v>
      </c>
      <c r="AN4" s="45" t="s">
        <v>31</v>
      </c>
      <c r="AO4" s="45" t="s">
        <v>6</v>
      </c>
      <c r="AP4" s="45" t="s">
        <v>31</v>
      </c>
      <c r="AQ4" s="45" t="s">
        <v>6</v>
      </c>
      <c r="AR4" s="45" t="s">
        <v>31</v>
      </c>
      <c r="AS4" s="45" t="s">
        <v>6</v>
      </c>
      <c r="AT4" s="45" t="s">
        <v>31</v>
      </c>
      <c r="AU4" s="45" t="s">
        <v>6</v>
      </c>
      <c r="AV4" s="45" t="s">
        <v>31</v>
      </c>
      <c r="AW4" s="51" t="s">
        <v>6</v>
      </c>
      <c r="AX4" s="51"/>
      <c r="CW4" s="51"/>
      <c r="CX4" s="51"/>
      <c r="CY4" s="63"/>
    </row>
    <row r="5" spans="1:103" s="26" customFormat="1" ht="1.5" hidden="1" customHeight="1" x14ac:dyDescent="0.2">
      <c r="A5" s="42"/>
      <c r="B5" s="19"/>
      <c r="C5" s="19"/>
      <c r="D5" s="19"/>
      <c r="E5" s="19"/>
      <c r="F5" s="19"/>
      <c r="G5" s="19"/>
      <c r="H5" s="29"/>
      <c r="I5" s="19"/>
      <c r="J5" s="19"/>
      <c r="K5" s="19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1"/>
    </row>
    <row r="6" spans="1:103" s="35" customFormat="1" x14ac:dyDescent="0.2">
      <c r="A6" s="39" t="s">
        <v>25</v>
      </c>
      <c r="B6" s="32">
        <f>(+Listen!$C10*Listen!$A10*30+Listen!$C11*Listen!$A11*31+Listen!$C12*Listen!$A12*31+Listen!$C13*Listen!$A13*28+Listen!$C14*Listen!$A14*31)/(+Listen!$A10*30+Listen!$A11*31+Listen!$A12*31+Listen!$A13*28+Listen!$A14*31)</f>
        <v>0</v>
      </c>
      <c r="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F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G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H6" s="33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I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J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K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L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M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N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O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P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Q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R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S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T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U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V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W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X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Y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Z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A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B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F6" s="34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G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H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I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J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K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L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M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N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O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P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Q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R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S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T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U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V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W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</row>
    <row r="7" spans="1:103" s="35" customFormat="1" x14ac:dyDescent="0.2">
      <c r="A7" s="39" t="s">
        <v>26</v>
      </c>
      <c r="B7" s="32">
        <f>(+Listen!$C15*Listen!$A15*30+Listen!$C16*Listen!$A16*31+Listen!$C17*Listen!$A17*30+Listen!$C18*Listen!$A18*31+Listen!$C19*Listen!$A19*31+Listen!$C20*Listen!$A20*30+Listen!$C21*Listen!$A21*31)/(+Listen!$A15*30+Listen!$A16*31+Listen!$A17*30+Listen!$A18*31+Listen!$A19*31+Listen!$A20*30+Listen!$A21*31)</f>
        <v>0</v>
      </c>
      <c r="C7" s="32" t="e">
        <f>(+Publish!#REF!*Publish!#REF!*30+Publish!#REF!*Publish!#REF!*31+Publish!#REF!*Publish!#REF!*30+Publish!#REF!*Publish!#REF!*31+Publish!$D10*Publish!$A10*31+Publish!$D11*Publish!$A11*30+Publish!$D12*Publish!$A12*31)/(+Publish!#REF!*30+Publish!#REF!*31+Publish!#REF!*30+Publish!#REF!*31+Publish!$A10*31+Publish!$A11*30+Publish!$A12*31)</f>
        <v>#REF!</v>
      </c>
      <c r="D7" s="32" t="e">
        <f>(+Publish!#REF!*Publish!#REF!*30+Publish!#REF!*Publish!#REF!*31+Publish!#REF!*Publish!#REF!*30+Publish!#REF!*Publish!#REF!*31+Publish!$E10*Publish!$A10*31+Publish!$E11*Publish!$A11*30+Publish!$E12*Publish!$A12*31)/(+Publish!#REF!*30+Publish!#REF!*31+Publish!#REF!*30+Publish!#REF!*31+Publish!$A10*31+Publish!$A11*30+Publish!$A12*31)</f>
        <v>#REF!</v>
      </c>
      <c r="E7" s="32" t="e">
        <f>(+Publish!#REF!*Publish!#REF!*30+Publish!#REF!*Publish!#REF!*31+Publish!#REF!*Publish!#REF!*30+Publish!#REF!*Publish!#REF!*31+Publish!$F10*Publish!$A10*31+Publish!$F11*Publish!$A11*30+Publish!$F12*Publish!$A12*31)/(+Publish!#REF!*30+Publish!#REF!*31+Publish!#REF!*30+Publish!#REF!*31+Publish!$A10*31+Publish!$A11*30+Publish!$A12*31)</f>
        <v>#REF!</v>
      </c>
      <c r="F7" s="32" t="e">
        <f>(+Publish!#REF!*Publish!#REF!*30+Publish!#REF!*Publish!#REF!*31+Publish!#REF!*Publish!#REF!*30+Publish!#REF!*Publish!#REF!*31+Publish!$G10*Publish!$A10*31+Publish!$G11*Publish!$A11*30+Publish!$G12*Publish!$A12*31)/(+Publish!#REF!*30+Publish!#REF!*31+Publish!#REF!*30+Publish!#REF!*31+Publish!$A10*31+Publish!$A11*30+Publish!$A12*31)</f>
        <v>#REF!</v>
      </c>
      <c r="G7" s="32" t="e">
        <f>(+Publish!#REF!*Publish!#REF!*30+Publish!#REF!*Publish!#REF!*31+Publish!#REF!*Publish!#REF!*30+Publish!#REF!*Publish!#REF!*31+Publish!$H10*Publish!$A10*31+Publish!$H11*Publish!$A11*30+Publish!$H12*Publish!$A12*31)/(+Publish!#REF!*30+Publish!#REF!*31+Publish!#REF!*30+Publish!#REF!*31+Publish!$A10*31+Publish!$A11*30+Publish!$A12*31)</f>
        <v>#REF!</v>
      </c>
      <c r="H7" s="33" t="e">
        <f>(+Publish!#REF!*Publish!#REF!*30+Publish!#REF!*Publish!#REF!*31+Publish!#REF!*Publish!#REF!*30+Publish!#REF!*Publish!#REF!*31+Publish!$I10*Publish!$A10*31+Publish!$I11*Publish!$A11*30+Publish!$I12*Publish!$A12*31)/(+Publish!#REF!*30+Publish!#REF!*31+Publish!#REF!*30+Publish!#REF!*31+Publish!$A10*31+Publish!$A11*30+Publish!$A12*31)</f>
        <v>#REF!</v>
      </c>
      <c r="I7" s="32" t="e">
        <f>(+Publish!#REF!*Publish!#REF!*30+Publish!#REF!*Publish!#REF!*31+Publish!#REF!*Publish!#REF!*30+Publish!#REF!*Publish!#REF!*31+Publish!$J10*Publish!$A10*31+Publish!$J11*Publish!$A11*30+Publish!$J12*Publish!$A12*31)/(+Publish!#REF!*30+Publish!#REF!*31+Publish!#REF!*30+Publish!#REF!*31+Publish!$A10*31+Publish!$A11*30+Publish!$A12*31)</f>
        <v>#REF!</v>
      </c>
      <c r="J7" s="32" t="e">
        <f>(+Publish!#REF!*Publish!#REF!*30+Publish!#REF!*Publish!#REF!*31+Publish!#REF!*Publish!#REF!*30+Publish!#REF!*Publish!#REF!*31+Publish!$K10*Publish!$A10*31+Publish!$K11*Publish!$A11*30+Publish!$K12*Publish!$A12*31)/(+Publish!#REF!*30+Publish!#REF!*31+Publish!#REF!*30+Publish!#REF!*31+Publish!$A10*31+Publish!$A11*30+Publish!$A12*31)</f>
        <v>#REF!</v>
      </c>
      <c r="K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L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M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N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O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P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Q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R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S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T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U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V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W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X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Y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Z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A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B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C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D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E7" s="32" t="e">
        <f>(+Publish!#REF!*Publish!#REF!*30+Publish!#REF!*Publish!#REF!*31+Publish!#REF!*Publish!#REF!*30+Publish!#REF!*Publish!#REF!*31+Publish!$L10*Publish!$A10*31+Publish!$L11*Publish!$A11*30+Publish!$L12*Publish!$A12*31)/(+Publish!#REF!*30+Publish!#REF!*31+Publish!#REF!*30+Publish!#REF!*31+Publish!$A10*31+Publish!$A11*30+Publish!$A12*31)</f>
        <v>#REF!</v>
      </c>
      <c r="AF7" s="34" t="e">
        <f>(+Publish!#REF!*Publish!#REF!*30+Publish!#REF!*Publish!#REF!*31+Publish!#REF!*Publish!#REF!*30+Publish!#REF!*Publish!#REF!*31+Publish!$M10*Publish!$A10*31+Publish!$M11*Publish!$A11*30+Publish!$M12*Publish!$A12*31)/(+Publish!#REF!*30+Publish!#REF!*31+Publish!#REF!*30+Publish!#REF!*31+Publish!$A10*31+Publish!$A11*30+Publish!$A12*31)</f>
        <v>#REF!</v>
      </c>
      <c r="AG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H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I7" s="35" t="e">
        <f>(+Publish!#REF!*Publish!#REF!*30+Publish!#REF!*Publish!#REF!*31+Publish!#REF!*Publish!#REF!*30+Publish!#REF!*Publish!#REF!*31+Publish!$P10*Publish!$A10*31+Publish!$P11*Publish!$A11*30+Publish!$P12*Publish!$A12*31)/(+Publish!#REF!*30+Publish!#REF!*31+Publish!#REF!*30+Publish!#REF!*31+Publish!$A10*31+Publish!$A11*30+Publish!$A12*31)</f>
        <v>#REF!</v>
      </c>
      <c r="AJ7" s="35" t="e">
        <f>(+Publish!#REF!*Publish!#REF!*30+Publish!#REF!*Publish!#REF!*31+Publish!#REF!*Publish!#REF!*30+Publish!#REF!*Publish!#REF!*31+Publish!$Q10*Publish!$A10*31+Publish!$Q11*Publish!$A11*30+Publish!$Q12*Publish!$A12*31)/(+Publish!#REF!*30+Publish!#REF!*31+Publish!#REF!*30+Publish!#REF!*31+Publish!$A10*31+Publish!$A11*30+Publish!$A12*31)</f>
        <v>#REF!</v>
      </c>
      <c r="AK7" s="35" t="e">
        <f>(+Publish!#REF!*Publish!#REF!*30+Publish!#REF!*Publish!#REF!*31+Publish!#REF!*Publish!#REF!*30+Publish!#REF!*Publish!#REF!*31+Publish!$R10*Publish!$A10*31+Publish!$R11*Publish!$A11*30+Publish!$R12*Publish!$A12*31)/(+Publish!#REF!*30+Publish!#REF!*31+Publish!#REF!*30+Publish!#REF!*31+Publish!$A10*31+Publish!$A11*30+Publish!$A12*31)</f>
        <v>#REF!</v>
      </c>
      <c r="AL7" s="35" t="e">
        <f>(+Publish!#REF!*Publish!#REF!*30+Publish!#REF!*Publish!#REF!*31+Publish!#REF!*Publish!#REF!*30+Publish!#REF!*Publish!#REF!*31+Publish!$S10*Publish!$A10*31+Publish!$S11*Publish!$A11*30+Publish!$S12*Publish!$A12*31)/(+Publish!#REF!*30+Publish!#REF!*31+Publish!#REF!*30+Publish!#REF!*31+Publish!$A10*31+Publish!$A11*30+Publish!$A12*31)</f>
        <v>#REF!</v>
      </c>
      <c r="AM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N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O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P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Q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R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S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T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U7" s="35" t="e">
        <f>(+Publish!#REF!*Publish!#REF!*30+Publish!#REF!*Publish!#REF!*31+Publish!#REF!*Publish!#REF!*30+Publish!#REF!*Publish!#REF!*31+Publish!$Z10*Publish!$A10*31+Publish!$Z11*Publish!$A11*30+Publish!$Z12*Publish!$A12*31)/(+Publish!#REF!*30+Publish!#REF!*31+Publish!#REF!*30+Publish!#REF!*31+Publish!$A10*31+Publish!$A11*30+Publish!$A12*31)</f>
        <v>#REF!</v>
      </c>
      <c r="AV7" s="35" t="e">
        <f>(+Publish!#REF!*Publish!#REF!*30+Publish!#REF!*Publish!#REF!*31+Publish!#REF!*Publish!#REF!*30+Publish!#REF!*Publish!#REF!*31+Publish!$AA10*Publish!$A10*31+Publish!$AA11*Publish!$A11*30+Publish!$AA12*Publish!$A12*31)/(+Publish!#REF!*30+Publish!#REF!*31+Publish!#REF!*30+Publish!#REF!*31+Publish!$A10*31+Publish!$A11*30+Publish!$A12*31)</f>
        <v>#REF!</v>
      </c>
      <c r="AW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</row>
    <row r="8" spans="1:103" s="35" customFormat="1" x14ac:dyDescent="0.2">
      <c r="A8" s="39" t="s">
        <v>27</v>
      </c>
      <c r="B8" s="32">
        <f>(+Listen!$C22*Listen!$A22*30+Listen!$C23*Listen!$A23*31+Listen!$C24*Listen!$A24*31+Listen!$C25*Listen!$A25*28+Listen!$C26*Listen!$A26*31)/(+Listen!$A22*30+Listen!$A23*31+Listen!$A24*31+Listen!$A25*28+Listen!$A26*31)</f>
        <v>2.0854563947028106</v>
      </c>
      <c r="C8" s="32">
        <f>(+Publish!$D13*Publish!$A13*30+Publish!$D14*Publish!$A14*31+Publish!$D15*Publish!$A15*31+Publish!$D16*Publish!$A16*28+Publish!$D17*Publish!$A17*31)/(+Publish!$A13*30+Publish!$A14*31+Publish!$A15*31+Publish!$A16*28+Publish!$A17*31)</f>
        <v>0.82105503203004748</v>
      </c>
      <c r="D8" s="32">
        <f>(+Publish!$E13*Publish!$A13*30+Publish!$E14*Publish!$A14*31+Publish!$E15*Publish!$A15*31+Publish!$E16*Publish!$A16*28+Publish!$E17*Publish!$A17*31)/(+Publish!$A13*30+Publish!$A14*31+Publish!$A15*31+Publish!$A16*28+Publish!$A17*31)</f>
        <v>8.0000000000000016E-2</v>
      </c>
      <c r="E8" s="32">
        <f>(+Publish!$F13*Publish!$A13*30+Publish!$F14*Publish!$A14*31+Publish!$F15*Publish!$A15*31+Publish!$F16*Publish!$A16*28+Publish!$F17*Publish!$A17*31)/(+Publish!$A13*30+Publish!$A14*31+Publish!$A15*31+Publish!$A16*28+Publish!$A17*31)</f>
        <v>0.82105503203004748</v>
      </c>
      <c r="F8" s="32">
        <f>(+Publish!$G13*Publish!$A13*30+Publish!$G14*Publish!$A14*31+Publish!$G15*Publish!$A15*31+Publish!$G16*Publish!$A16*28+Publish!$G17*Publish!$A17*31)/(+Publish!$A13*30+Publish!$A14*31+Publish!$A15*31+Publish!$A16*28+Publish!$A17*31)</f>
        <v>0.27312371276996233</v>
      </c>
      <c r="G8" s="32">
        <f>(+Publish!$H13*Publish!$A13*30+Publish!$H14*Publish!$A14*31+Publish!$H15*Publish!$A15*31+Publish!$H16*Publish!$A16*28+Publish!$H17*Publish!$A17*31)/(+Publish!$A13*30+Publish!$A14*31+Publish!$A15*31+Publish!$A16*28+Publish!$A17*31)</f>
        <v>1.1410550320300477</v>
      </c>
      <c r="H8" s="33">
        <f>(+Publish!$I13*Publish!$A13*30+Publish!$I14*Publish!$A14*31+Publish!$I15*Publish!$A15*31+Publish!$I16*Publish!$A16*28+Publish!$I17*Publish!$A17*31)/(+Publish!$A13*30+Publish!$A14*31+Publish!$A15*31+Publish!$A16*28+Publish!$A17*31)</f>
        <v>8.0000000000000016E-2</v>
      </c>
      <c r="I8" s="32">
        <f>(+Publish!$J13*Publish!$A13*30+Publish!$J14*Publish!$A14*31+Publish!$J15*Publish!$A15*31+Publish!$J16*Publish!$A16*28+Publish!$J17*Publish!$A17*31)/(+Publish!$A13*30+Publish!$A14*31+Publish!$A15*31+Publish!$A16*28+Publish!$A17*31)</f>
        <v>0.82105503203004748</v>
      </c>
      <c r="J8" s="32">
        <f>(+Publish!$K13*Publish!$A13*30+Publish!$K14*Publish!$A14*31+Publish!$K15*Publish!$A15*31+Publish!$K16*Publish!$A16*28+Publish!$K17*Publish!$A17*31)/(+Publish!$A13*30+Publish!$A14*31+Publish!$A15*31+Publish!$A16*28+Publish!$A17*31)</f>
        <v>0.27312371276996233</v>
      </c>
      <c r="K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L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M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N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O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P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Q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R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S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T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U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V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W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X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Y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Z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A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B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C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D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E8" s="32">
        <f>(+Publish!$L13*Publish!$A13*30+Publish!$L14*Publish!$A14*31+Publish!$L15*Publish!$A15*31+Publish!$L16*Publish!$A16*28+Publish!$L17*Publish!$A17*31)/(+Publish!$A13*30+Publish!$A14*31+Publish!$A15*31+Publish!$A16*28+Publish!$A17*31)</f>
        <v>0.51577357921756761</v>
      </c>
      <c r="AF8" s="34">
        <f>(+Publish!$M13*Publish!$A13*30+Publish!$M14*Publish!$A14*31+Publish!$M15*Publish!$A15*31+Publish!$M16*Publish!$A16*28+Publish!$M17*Publish!$A17*31)/(+Publish!$A13*30+Publish!$A14*31+Publish!$A15*31+Publish!$A16*28+Publish!$A17*31)</f>
        <v>2.5311414886931716E-2</v>
      </c>
      <c r="AG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H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I8" s="35">
        <f>(+Publish!$P13*Publish!$A13*30+Publish!$P14*Publish!$A14*31+Publish!$P15*Publish!$A15*31+Publish!$P16*Publish!$A16*28+Publish!$P17*Publish!$A17*31)/(+Publish!$A13*30+Publish!$A14*31+Publish!$A15*31+Publish!$A16*28+Publish!$A17*31)</f>
        <v>0.81449152209471398</v>
      </c>
      <c r="AJ8" s="35">
        <f>(+Publish!$Q13*Publish!$A13*30+Publish!$Q14*Publish!$A14*31+Publish!$Q15*Publish!$A15*31+Publish!$Q16*Publish!$A16*28+Publish!$Q17*Publish!$A17*31)/(+Publish!$A13*30+Publish!$A14*31+Publish!$A15*31+Publish!$A16*28+Publish!$A17*31)</f>
        <v>0.13439278351945677</v>
      </c>
      <c r="AK8" s="35">
        <f>(+Publish!$R13*Publish!$A13*30+Publish!$R14*Publish!$A14*31+Publish!$R15*Publish!$A15*31+Publish!$R16*Publish!$A16*28+Publish!$R17*Publish!$A17*31)/(+Publish!$A13*30+Publish!$A14*31+Publish!$A15*31+Publish!$A16*28+Publish!$A17*31)</f>
        <v>0.81449152209471398</v>
      </c>
      <c r="AL8" s="35">
        <f>(+Publish!$S13*Publish!$A13*30+Publish!$S14*Publish!$A14*31+Publish!$S15*Publish!$A15*31+Publish!$S16*Publish!$A16*28+Publish!$S17*Publish!$A17*31)/(+Publish!$A13*30+Publish!$A14*31+Publish!$A15*31+Publish!$A16*28+Publish!$A17*31)</f>
        <v>-0.14219919745787643</v>
      </c>
      <c r="AM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N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O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P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Q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R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S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T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U8" s="35">
        <f>(+Publish!$Z13*Publish!$A13*30+Publish!$Z14*Publish!$A14*31+Publish!$Z15*Publish!$A15*31+Publish!$Z16*Publish!$A16*28+Publish!$Z17*Publish!$A17*31)/(+Publish!$A13*30+Publish!$A14*31+Publish!$A15*31+Publish!$A16*28+Publish!$A17*31)</f>
        <v>0.74523855759746138</v>
      </c>
      <c r="AV8" s="35">
        <f>(+Publish!$AA13*Publish!$A13*30+Publish!$AA14*Publish!$A14*31+Publish!$AA15*Publish!$A15*31+Publish!$AA16*Publish!$A16*28+Publish!$AA17*Publish!$A17*31)/(+Publish!$A13*30+Publish!$A14*31+Publish!$A15*31+Publish!$A16*28+Publish!$A17*31)</f>
        <v>0.1</v>
      </c>
      <c r="AW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</row>
    <row r="9" spans="1:103" s="35" customFormat="1" x14ac:dyDescent="0.2">
      <c r="A9" s="39" t="s">
        <v>83</v>
      </c>
      <c r="B9" s="32">
        <f>(+Listen!$C27*Listen!$A27*30+Listen!$C28*Listen!$A28*31+Listen!$C29*Listen!$A29*30+Listen!$C30*Listen!$A30*31+Listen!$C31*Listen!$A31*31+Listen!$C32*Listen!$A32*30+Listen!$C33*Listen!$A33*31)/(+Listen!$A27*30+Listen!$A28*31+Listen!$A29*30+Listen!$A30*31+Listen!$A31*31+Listen!$A32*30+Listen!$A33*31)</f>
        <v>2.8424387890938041</v>
      </c>
      <c r="C9" s="32">
        <f>(+Publish!$D18*Publish!$A18*30+Publish!$D19*Publish!$A19*31+Publish!$D20*Publish!$A20*30+Publish!$D21*Publish!$A21*31+Publish!$D22*Publish!$A22*31+Publish!$D23*Publish!$A23*30+Publish!$D24*Publish!$A24*31)/(+Publish!$A18*30+Publish!$A19*31+Publish!$A20*30+Publish!$A21*31+Publish!$A22*31+Publish!$A23*30+Publish!$A24*31)</f>
        <v>0.36351522511913842</v>
      </c>
      <c r="D9" s="32">
        <f>(+Publish!$E18*Publish!$A18*30+Publish!$E19*Publish!$A19*31+Publish!$E20*Publish!$A20*30+Publish!$E21*Publish!$A21*31+Publish!$E22*Publish!$A22*31+Publish!$E23*Publish!$A23*30+Publish!$E24*Publish!$A24*31)/(+Publish!$A18*30+Publish!$A19*31+Publish!$A20*30+Publish!$A21*31+Publish!$A22*31+Publish!$A23*30+Publish!$A24*31)</f>
        <v>2.0000000000000004E-2</v>
      </c>
      <c r="E9" s="32">
        <f>(+Publish!$F18*Publish!$A18*30+Publish!$F19*Publish!$A19*31+Publish!$F20*Publish!$A20*30+Publish!$F21*Publish!$A21*31+Publish!$F22*Publish!$A22*31+Publish!$F23*Publish!$A23*30+Publish!$F24*Publish!$A24*31)/(+Publish!$A18*30+Publish!$A19*31+Publish!$A20*30+Publish!$A21*31+Publish!$A22*31+Publish!$A23*30+Publish!$A24*31)</f>
        <v>0.36351522511913842</v>
      </c>
      <c r="F9" s="32">
        <f>(+Publish!$G18*Publish!$A18*30+Publish!$G19*Publish!$A19*31+Publish!$G20*Publish!$A20*30+Publish!$G21*Publish!$A21*31+Publish!$G22*Publish!$A22*31+Publish!$G23*Publish!$A23*30+Publish!$G24*Publish!$A24*31)/(+Publish!$A18*30+Publish!$A19*31+Publish!$A20*30+Publish!$A21*31+Publish!$A22*31+Publish!$A23*30+Publish!$A24*31)</f>
        <v>5.7187301570944475E-2</v>
      </c>
      <c r="G9" s="32">
        <f>(+Publish!$H18*Publish!$A18*30+Publish!$H19*Publish!$A19*31+Publish!$H20*Publish!$A20*30+Publish!$H21*Publish!$A21*31+Publish!$H22*Publish!$A22*31+Publish!$H23*Publish!$A23*30+Publish!$H24*Publish!$A24*31)/(+Publish!$A18*30+Publish!$A19*31+Publish!$A20*30+Publish!$A21*31+Publish!$A22*31+Publish!$A23*30+Publish!$A24*31)</f>
        <v>0.68351522511913843</v>
      </c>
      <c r="H9" s="33">
        <f>(+Publish!$I18*Publish!$A18*30+Publish!$I19*Publish!$A19*31+Publish!$I20*Publish!$A20*30+Publish!$I21*Publish!$A21*31+Publish!$I22*Publish!$A22*31+Publish!$I23*Publish!$A23*30+Publish!$I24*Publish!$A24*31)/(+Publish!$A18*30+Publish!$A19*31+Publish!$A20*30+Publish!$A21*31+Publish!$A22*31+Publish!$A23*30+Publish!$A24*31)</f>
        <v>2.0000000000000004E-2</v>
      </c>
      <c r="I9" s="32">
        <f>(+Publish!$J18*Publish!$A18*30+Publish!$J19*Publish!$A19*31+Publish!$J20*Publish!$A20*30+Publish!$J21*Publish!$A21*31+Publish!$J22*Publish!$A22*31+Publish!$J23*Publish!$A23*30+Publish!$J24*Publish!$A24*31)/(+Publish!$A18*30+Publish!$A19*31+Publish!$A20*30+Publish!$A21*31+Publish!$A22*31+Publish!$A23*30+Publish!$A24*31)</f>
        <v>0.36351522511913842</v>
      </c>
      <c r="J9" s="32">
        <f>(+Publish!$K18*Publish!$A18*30+Publish!$K19*Publish!$A19*31+Publish!$K20*Publish!$A20*30+Publish!$K21*Publish!$A21*31+Publish!$K22*Publish!$A22*31+Publish!$K23*Publish!$A23*30+Publish!$K24*Publish!$A24*31)/(+Publish!$A18*30+Publish!$A19*31+Publish!$A20*30+Publish!$A21*31+Publish!$A22*31+Publish!$A23*30+Publish!$A24*31)</f>
        <v>5.7187301570944475E-2</v>
      </c>
      <c r="K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L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M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N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O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P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Q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R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S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T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U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V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W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X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Y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Z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A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B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C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D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E9" s="32">
        <f>(+Publish!$L18*Publish!$A18*30+Publish!$L19*Publish!$A19*31+Publish!$L20*Publish!$A20*30+Publish!$L21*Publish!$A21*31+Publish!$L22*Publish!$A22*31+Publish!$L23*Publish!$A23*30+Publish!$L24*Publish!$A24*31)/(+Publish!$A18*30+Publish!$A19*31+Publish!$A20*30+Publish!$A21*31+Publish!$A22*31+Publish!$A23*30+Publish!$A24*31)</f>
        <v>0.23252140701194357</v>
      </c>
      <c r="AF9" s="34">
        <f>(+Publish!$M18*Publish!$A18*30+Publish!$M19*Publish!$A19*31+Publish!$M20*Publish!$A20*30+Publish!$M21*Publish!$A21*31+Publish!$M22*Publish!$A22*31+Publish!$M23*Publish!$A23*30+Publish!$M24*Publish!$A24*31)/(+Publish!$A18*30+Publish!$A19*31+Publish!$A20*30+Publish!$A21*31+Publish!$A22*31+Publish!$A23*30+Publish!$A24*31)</f>
        <v>-1.4086519360998766E-3</v>
      </c>
      <c r="AG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H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I9" s="35">
        <f>(+Publish!$P18*Publish!$A18*30+Publish!$P19*Publish!$A19*31+Publish!$P20*Publish!$A20*30+Publish!$P21*Publish!$A21*31+Publish!$P22*Publish!$A22*31+Publish!$P23*Publish!$A23*30+Publish!$P24*Publish!$A24*31)/(+Publish!$A18*30+Publish!$A19*31+Publish!$A20*30+Publish!$A21*31+Publish!$A22*31+Publish!$A23*30+Publish!$A24*31)</f>
        <v>0.2653595492376436</v>
      </c>
      <c r="AJ9" s="35">
        <f>(+Publish!$Q18*Publish!$A18*30+Publish!$Q19*Publish!$A19*31+Publish!$Q20*Publish!$A20*30+Publish!$Q21*Publish!$A21*31+Publish!$Q22*Publish!$A22*31+Publish!$Q23*Publish!$A23*30+Publish!$Q24*Publish!$A24*31)/(+Publish!$A18*30+Publish!$A19*31+Publish!$A20*30+Publish!$A21*31+Publish!$A22*31+Publish!$A23*30+Publish!$A24*31)</f>
        <v>5.0417238660796339E-3</v>
      </c>
      <c r="AK9" s="35">
        <f>(+Publish!$R18*Publish!$A18*30+Publish!$R19*Publish!$A19*31+Publish!$R20*Publish!$A20*30+Publish!$R21*Publish!$A21*31+Publish!$R22*Publish!$A22*31+Publish!$R23*Publish!$A23*30+Publish!$R24*Publish!$A24*31)/(+Publish!$A18*30+Publish!$A19*31+Publish!$A20*30+Publish!$A21*31+Publish!$A22*31+Publish!$A23*30+Publish!$A24*31)</f>
        <v>0.2653595492376436</v>
      </c>
      <c r="AL9" s="35">
        <f>(+Publish!$S18*Publish!$A18*30+Publish!$S19*Publish!$A19*31+Publish!$S20*Publish!$A20*30+Publish!$S21*Publish!$A21*31+Publish!$S22*Publish!$A22*31+Publish!$S23*Publish!$A23*30+Publish!$S24*Publish!$A24*31)/(+Publish!$A18*30+Publish!$A19*31+Publish!$A20*30+Publish!$A21*31+Publish!$A22*31+Publish!$A23*30+Publish!$A24*31)</f>
        <v>5.0165093562400198E-3</v>
      </c>
      <c r="AM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N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O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P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Q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R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S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T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U9" s="35">
        <f>(+Publish!$Z18*Publish!$A18*30+Publish!$Z19*Publish!$A19*31+Publish!$Z20*Publish!$A20*30+Publish!$Z21*Publish!$A21*31+Publish!$Z22*Publish!$A22*31+Publish!$Z23*Publish!$A23*30+Publish!$Z24*Publish!$A24*31)/(+Publish!$A18*30+Publish!$A19*31+Publish!$A20*30+Publish!$A21*31+Publish!$A22*31+Publish!$A23*30+Publish!$A24*31)</f>
        <v>0.35351522511913847</v>
      </c>
      <c r="AV9" s="35">
        <f>(+Publish!$AA18*Publish!$A18*30+Publish!$AA19*Publish!$A19*31+Publish!$AA20*Publish!$A20*30+Publish!$AA21*Publish!$A21*31+Publish!$AA22*Publish!$A22*31+Publish!$AA23*Publish!$A23*30+Publish!$AA24*Publish!$A24*31)/(+Publish!$A18*30+Publish!$A19*31+Publish!$A20*30+Publish!$A21*31+Publish!$A22*31+Publish!$A23*30+Publish!$A24*31)</f>
        <v>4.0000000000000008E-2</v>
      </c>
      <c r="AW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</row>
    <row r="10" spans="1:103" s="35" customFormat="1" x14ac:dyDescent="0.2">
      <c r="A10" s="39"/>
      <c r="B10" s="32"/>
      <c r="C10" s="32"/>
      <c r="D10" s="32"/>
      <c r="E10" s="32"/>
      <c r="F10" s="32"/>
      <c r="G10" s="32"/>
      <c r="H10" s="3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4"/>
    </row>
    <row r="11" spans="1:103" s="35" customFormat="1" x14ac:dyDescent="0.2">
      <c r="A11" s="39"/>
      <c r="B11" s="32"/>
      <c r="C11" s="32"/>
      <c r="D11" s="32"/>
      <c r="E11" s="32"/>
      <c r="F11" s="32"/>
      <c r="G11" s="32"/>
      <c r="H11" s="3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4"/>
    </row>
    <row r="12" spans="1:103" s="35" customFormat="1" x14ac:dyDescent="0.2">
      <c r="A12" s="39"/>
      <c r="B12" s="32"/>
      <c r="C12" s="32"/>
      <c r="D12" s="32"/>
      <c r="E12" s="32"/>
      <c r="F12" s="32"/>
      <c r="G12" s="32"/>
      <c r="H12" s="33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4"/>
    </row>
    <row r="13" spans="1:103" s="35" customFormat="1" x14ac:dyDescent="0.2">
      <c r="A13" s="39"/>
      <c r="B13" s="32"/>
      <c r="C13" s="32"/>
      <c r="D13" s="32"/>
      <c r="E13" s="32"/>
      <c r="F13" s="32"/>
      <c r="G13" s="32"/>
      <c r="H13" s="33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4"/>
    </row>
    <row r="14" spans="1:103" s="35" customFormat="1" x14ac:dyDescent="0.2">
      <c r="A14" s="39"/>
      <c r="B14" s="32"/>
      <c r="C14" s="32"/>
      <c r="D14" s="32"/>
      <c r="E14" s="32"/>
      <c r="F14" s="32"/>
      <c r="G14" s="32"/>
      <c r="H14" s="33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4"/>
    </row>
    <row r="15" spans="1:103" s="35" customFormat="1" x14ac:dyDescent="0.2">
      <c r="A15" s="39"/>
      <c r="B15" s="32"/>
      <c r="C15" s="32"/>
      <c r="D15" s="32"/>
      <c r="E15" s="32"/>
      <c r="F15" s="32"/>
      <c r="G15" s="32"/>
      <c r="H15" s="33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4"/>
    </row>
    <row r="16" spans="1:103" s="35" customFormat="1" x14ac:dyDescent="0.2">
      <c r="A16" s="39"/>
      <c r="B16" s="32"/>
      <c r="C16" s="32"/>
      <c r="D16" s="32"/>
      <c r="E16" s="32"/>
      <c r="F16" s="32"/>
      <c r="G16" s="32"/>
      <c r="H16" s="33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4"/>
    </row>
    <row r="17" spans="1:63" s="35" customFormat="1" x14ac:dyDescent="0.2">
      <c r="A17" s="39"/>
      <c r="B17" s="32"/>
      <c r="C17" s="32"/>
      <c r="D17" s="32"/>
      <c r="E17" s="32"/>
      <c r="F17" s="32"/>
      <c r="G17" s="32"/>
      <c r="H17" s="33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4"/>
    </row>
    <row r="18" spans="1:63" s="35" customFormat="1" x14ac:dyDescent="0.2">
      <c r="A18" s="39"/>
      <c r="B18" s="32"/>
      <c r="C18" s="32"/>
      <c r="D18" s="32"/>
      <c r="E18" s="32"/>
      <c r="F18" s="32"/>
      <c r="G18" s="32"/>
      <c r="H18" s="33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4"/>
    </row>
    <row r="19" spans="1:63" s="35" customFormat="1" x14ac:dyDescent="0.2">
      <c r="A19" s="39"/>
      <c r="B19" s="32"/>
      <c r="C19" s="32"/>
      <c r="D19" s="32"/>
      <c r="E19" s="32"/>
      <c r="F19" s="32"/>
      <c r="G19" s="32"/>
      <c r="H19" s="33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4"/>
    </row>
    <row r="20" spans="1:63" s="35" customFormat="1" x14ac:dyDescent="0.2">
      <c r="A20" s="39"/>
      <c r="B20" s="32"/>
      <c r="C20" s="32"/>
      <c r="D20" s="32"/>
      <c r="E20" s="32"/>
      <c r="F20" s="32"/>
      <c r="G20" s="32"/>
      <c r="H20" s="33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4"/>
    </row>
    <row r="21" spans="1:63" s="35" customFormat="1" x14ac:dyDescent="0.2">
      <c r="A21" s="39"/>
      <c r="B21" s="32"/>
      <c r="C21" s="32"/>
      <c r="D21" s="32"/>
      <c r="E21" s="32"/>
      <c r="F21" s="32"/>
      <c r="G21" s="32"/>
      <c r="H21" s="33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4"/>
    </row>
    <row r="22" spans="1:63" s="35" customFormat="1" x14ac:dyDescent="0.2">
      <c r="A22" s="39"/>
      <c r="B22" s="32"/>
      <c r="C22" s="32"/>
      <c r="D22" s="32"/>
      <c r="E22" s="32"/>
      <c r="F22" s="32"/>
      <c r="G22" s="32"/>
      <c r="H22" s="33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4"/>
    </row>
    <row r="23" spans="1:63" s="35" customFormat="1" x14ac:dyDescent="0.2">
      <c r="A23" s="39"/>
      <c r="B23" s="32"/>
      <c r="C23" s="32"/>
      <c r="D23" s="32"/>
      <c r="E23" s="32"/>
      <c r="F23" s="32"/>
      <c r="G23" s="32"/>
      <c r="H23" s="33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4"/>
    </row>
    <row r="24" spans="1:63" s="35" customFormat="1" x14ac:dyDescent="0.2">
      <c r="A24" s="39"/>
      <c r="B24" s="32"/>
      <c r="C24" s="32"/>
      <c r="D24" s="32"/>
      <c r="E24" s="32"/>
      <c r="F24" s="32"/>
      <c r="G24" s="32"/>
      <c r="H24" s="33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4"/>
    </row>
    <row r="25" spans="1:63" s="35" customFormat="1" x14ac:dyDescent="0.2">
      <c r="A25" s="39"/>
      <c r="B25" s="32"/>
      <c r="C25" s="32"/>
      <c r="D25" s="32"/>
      <c r="E25" s="32"/>
      <c r="F25" s="32"/>
      <c r="G25" s="32"/>
      <c r="H25" s="33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4"/>
    </row>
    <row r="26" spans="1:63" s="35" customFormat="1" x14ac:dyDescent="0.2">
      <c r="A26" s="39"/>
      <c r="B26" s="32"/>
      <c r="C26" s="32"/>
      <c r="D26" s="32"/>
      <c r="E26" s="32"/>
      <c r="F26" s="32"/>
      <c r="G26" s="32"/>
      <c r="H26" s="33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4"/>
    </row>
    <row r="27" spans="1:63" s="35" customFormat="1" x14ac:dyDescent="0.2">
      <c r="A27" s="39"/>
      <c r="B27" s="32"/>
      <c r="C27" s="32"/>
      <c r="D27" s="32"/>
      <c r="E27" s="32"/>
      <c r="F27" s="32"/>
      <c r="G27" s="32"/>
      <c r="H27" s="33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4"/>
    </row>
    <row r="28" spans="1:63" s="35" customFormat="1" x14ac:dyDescent="0.2">
      <c r="A28" s="39"/>
      <c r="B28" s="32"/>
      <c r="C28" s="32"/>
      <c r="D28" s="32"/>
      <c r="E28" s="32"/>
      <c r="F28" s="32"/>
      <c r="G28" s="32"/>
      <c r="H28" s="33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4"/>
    </row>
    <row r="29" spans="1:63" s="35" customFormat="1" x14ac:dyDescent="0.2">
      <c r="A29" s="39"/>
      <c r="B29" s="32"/>
      <c r="C29" s="32"/>
      <c r="D29" s="32"/>
      <c r="E29" s="32"/>
      <c r="F29" s="32"/>
      <c r="G29" s="32"/>
      <c r="H29" s="33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4"/>
    </row>
    <row r="30" spans="1:63" s="35" customFormat="1" x14ac:dyDescent="0.2">
      <c r="A30" s="39"/>
      <c r="B30" s="32"/>
      <c r="C30" s="32"/>
      <c r="D30" s="32"/>
      <c r="E30" s="32"/>
      <c r="F30" s="32"/>
      <c r="G30" s="32"/>
      <c r="H30" s="33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4"/>
    </row>
    <row r="31" spans="1:63" s="35" customFormat="1" x14ac:dyDescent="0.2">
      <c r="A31" s="39"/>
      <c r="B31" s="32"/>
      <c r="C31" s="32"/>
      <c r="D31" s="32"/>
      <c r="E31" s="32"/>
      <c r="F31" s="32"/>
      <c r="G31" s="32"/>
      <c r="H31" s="33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4"/>
    </row>
    <row r="32" spans="1:63" s="35" customFormat="1" x14ac:dyDescent="0.2">
      <c r="A32" s="39"/>
      <c r="B32" s="32"/>
      <c r="C32" s="32"/>
      <c r="D32" s="32"/>
      <c r="E32" s="32"/>
      <c r="F32" s="32"/>
      <c r="G32" s="32"/>
      <c r="H32" s="33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4"/>
    </row>
    <row r="33" spans="1:63" s="35" customFormat="1" x14ac:dyDescent="0.2">
      <c r="A33" s="39"/>
      <c r="B33" s="32"/>
      <c r="C33" s="32"/>
      <c r="D33" s="32"/>
      <c r="E33" s="32"/>
      <c r="F33" s="32"/>
      <c r="G33" s="32"/>
      <c r="H33" s="33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4"/>
    </row>
    <row r="34" spans="1:63" s="35" customFormat="1" x14ac:dyDescent="0.2">
      <c r="A34" s="39"/>
      <c r="B34" s="32"/>
      <c r="C34" s="32"/>
      <c r="D34" s="32"/>
      <c r="E34" s="32"/>
      <c r="F34" s="32"/>
      <c r="G34" s="32"/>
      <c r="H34" s="33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4"/>
    </row>
    <row r="35" spans="1:63" s="35" customFormat="1" x14ac:dyDescent="0.2">
      <c r="A35" s="39"/>
      <c r="B35" s="32"/>
      <c r="C35" s="32"/>
      <c r="D35" s="32"/>
      <c r="E35" s="32"/>
      <c r="F35" s="32"/>
      <c r="G35" s="32"/>
      <c r="H35" s="33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4"/>
    </row>
    <row r="36" spans="1:63" s="35" customFormat="1" x14ac:dyDescent="0.2">
      <c r="A36" s="39"/>
      <c r="B36" s="32"/>
      <c r="C36" s="32"/>
      <c r="D36" s="32"/>
      <c r="E36" s="32"/>
      <c r="F36" s="32"/>
      <c r="G36" s="32"/>
      <c r="H36" s="33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4"/>
    </row>
    <row r="37" spans="1:63" s="35" customFormat="1" x14ac:dyDescent="0.2">
      <c r="A37" s="39"/>
      <c r="B37" s="32"/>
      <c r="C37" s="32"/>
      <c r="D37" s="32"/>
      <c r="E37" s="32"/>
      <c r="F37" s="32"/>
      <c r="G37" s="32"/>
      <c r="H37" s="33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4"/>
    </row>
    <row r="38" spans="1:63" s="35" customFormat="1" x14ac:dyDescent="0.2">
      <c r="A38" s="39"/>
      <c r="B38" s="32"/>
      <c r="C38" s="32"/>
      <c r="D38" s="32"/>
      <c r="E38" s="32"/>
      <c r="F38" s="32"/>
      <c r="G38" s="32"/>
      <c r="H38" s="33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4"/>
    </row>
    <row r="39" spans="1:63" s="35" customFormat="1" x14ac:dyDescent="0.2">
      <c r="A39" s="39"/>
      <c r="B39" s="32"/>
      <c r="C39" s="32"/>
      <c r="D39" s="32"/>
      <c r="E39" s="32"/>
      <c r="F39" s="32"/>
      <c r="G39" s="32"/>
      <c r="H39" s="33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4"/>
    </row>
    <row r="40" spans="1:63" s="35" customFormat="1" x14ac:dyDescent="0.2">
      <c r="A40" s="39"/>
      <c r="B40" s="32"/>
      <c r="C40" s="32"/>
      <c r="D40" s="32"/>
      <c r="E40" s="32"/>
      <c r="F40" s="32"/>
      <c r="G40" s="32"/>
      <c r="H40" s="33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4"/>
    </row>
    <row r="41" spans="1:63" s="35" customFormat="1" x14ac:dyDescent="0.2">
      <c r="A41" s="39"/>
      <c r="B41" s="32"/>
      <c r="C41" s="32"/>
      <c r="D41" s="32"/>
      <c r="E41" s="32"/>
      <c r="F41" s="32"/>
      <c r="G41" s="32"/>
      <c r="H41" s="33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4"/>
    </row>
    <row r="42" spans="1:63" s="35" customFormat="1" x14ac:dyDescent="0.2">
      <c r="A42" s="39"/>
      <c r="B42" s="32"/>
      <c r="C42" s="32"/>
      <c r="D42" s="32"/>
      <c r="E42" s="32"/>
      <c r="F42" s="32"/>
      <c r="G42" s="32"/>
      <c r="H42" s="33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4"/>
    </row>
    <row r="43" spans="1:63" s="35" customFormat="1" x14ac:dyDescent="0.2">
      <c r="A43" s="39"/>
      <c r="B43" s="32"/>
      <c r="C43" s="32"/>
      <c r="D43" s="32"/>
      <c r="E43" s="32"/>
      <c r="F43" s="32"/>
      <c r="G43" s="32"/>
      <c r="H43" s="33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4"/>
    </row>
    <row r="44" spans="1:63" s="35" customFormat="1" x14ac:dyDescent="0.2">
      <c r="A44" s="39"/>
      <c r="B44" s="32"/>
      <c r="C44" s="32"/>
      <c r="D44" s="32"/>
      <c r="E44" s="32"/>
      <c r="F44" s="32"/>
      <c r="G44" s="32"/>
      <c r="H44" s="33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4"/>
    </row>
    <row r="45" spans="1:63" s="35" customFormat="1" x14ac:dyDescent="0.2">
      <c r="A45" s="39"/>
      <c r="B45" s="32"/>
      <c r="C45" s="32"/>
      <c r="D45" s="32"/>
      <c r="E45" s="32"/>
      <c r="F45" s="32"/>
      <c r="G45" s="32"/>
      <c r="H45" s="33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4"/>
    </row>
    <row r="46" spans="1:63" s="35" customFormat="1" x14ac:dyDescent="0.2">
      <c r="A46" s="39"/>
      <c r="B46" s="32"/>
      <c r="C46" s="32"/>
      <c r="D46" s="32"/>
      <c r="E46" s="32"/>
      <c r="F46" s="32"/>
      <c r="G46" s="32"/>
      <c r="H46" s="33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4"/>
    </row>
    <row r="47" spans="1:63" s="35" customFormat="1" x14ac:dyDescent="0.2">
      <c r="A47" s="39"/>
      <c r="B47" s="32"/>
      <c r="C47" s="32"/>
      <c r="D47" s="32"/>
      <c r="E47" s="32"/>
      <c r="F47" s="32"/>
      <c r="G47" s="32"/>
      <c r="H47" s="33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4"/>
    </row>
    <row r="48" spans="1:63" s="35" customFormat="1" x14ac:dyDescent="0.2">
      <c r="A48" s="39"/>
      <c r="B48" s="32"/>
      <c r="C48" s="32"/>
      <c r="D48" s="32"/>
      <c r="E48" s="32"/>
      <c r="F48" s="32"/>
      <c r="G48" s="32"/>
      <c r="H48" s="33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4"/>
    </row>
    <row r="49" spans="1:63" s="35" customFormat="1" x14ac:dyDescent="0.2">
      <c r="A49" s="39"/>
      <c r="B49" s="32"/>
      <c r="C49" s="32"/>
      <c r="D49" s="32"/>
      <c r="E49" s="32"/>
      <c r="F49" s="32"/>
      <c r="G49" s="32"/>
      <c r="H49" s="33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4"/>
    </row>
    <row r="50" spans="1:63" s="35" customFormat="1" x14ac:dyDescent="0.2">
      <c r="A50" s="39"/>
      <c r="B50" s="32"/>
      <c r="C50" s="32"/>
      <c r="D50" s="32"/>
      <c r="E50" s="32"/>
      <c r="F50" s="32"/>
      <c r="G50" s="32"/>
      <c r="H50" s="33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4"/>
    </row>
    <row r="51" spans="1:63" s="35" customFormat="1" x14ac:dyDescent="0.2">
      <c r="A51" s="39"/>
      <c r="B51" s="32"/>
      <c r="C51" s="32"/>
      <c r="D51" s="32"/>
      <c r="E51" s="32"/>
      <c r="F51" s="32"/>
      <c r="G51" s="32"/>
      <c r="H51" s="33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4"/>
    </row>
    <row r="52" spans="1:63" s="35" customFormat="1" x14ac:dyDescent="0.2">
      <c r="A52" s="39"/>
      <c r="B52" s="32"/>
      <c r="C52" s="32"/>
      <c r="D52" s="32"/>
      <c r="E52" s="32"/>
      <c r="F52" s="32"/>
      <c r="G52" s="32"/>
      <c r="H52" s="33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4"/>
    </row>
    <row r="53" spans="1:63" s="35" customFormat="1" x14ac:dyDescent="0.2">
      <c r="A53" s="39"/>
      <c r="B53" s="32"/>
      <c r="C53" s="32"/>
      <c r="D53" s="32"/>
      <c r="E53" s="32"/>
      <c r="F53" s="32"/>
      <c r="G53" s="32"/>
      <c r="H53" s="33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4"/>
    </row>
    <row r="54" spans="1:63" s="35" customFormat="1" x14ac:dyDescent="0.2">
      <c r="A54" s="39"/>
      <c r="B54" s="32"/>
      <c r="C54" s="32"/>
      <c r="D54" s="32"/>
      <c r="E54" s="32"/>
      <c r="F54" s="32"/>
      <c r="G54" s="32"/>
      <c r="H54" s="33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4"/>
    </row>
    <row r="55" spans="1:63" s="35" customFormat="1" x14ac:dyDescent="0.2">
      <c r="A55" s="39"/>
      <c r="B55" s="32"/>
      <c r="C55" s="32"/>
      <c r="D55" s="32"/>
      <c r="E55" s="32"/>
      <c r="F55" s="32"/>
      <c r="G55" s="32"/>
      <c r="H55" s="33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4"/>
    </row>
    <row r="56" spans="1:63" s="35" customFormat="1" x14ac:dyDescent="0.2">
      <c r="A56" s="39"/>
      <c r="B56" s="32"/>
      <c r="C56" s="32"/>
      <c r="D56" s="32"/>
      <c r="E56" s="32"/>
      <c r="F56" s="32"/>
      <c r="G56" s="32"/>
      <c r="H56" s="33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4"/>
    </row>
    <row r="57" spans="1:63" s="35" customFormat="1" x14ac:dyDescent="0.2">
      <c r="A57" s="39"/>
      <c r="B57" s="32"/>
      <c r="C57" s="32"/>
      <c r="D57" s="32"/>
      <c r="E57" s="32"/>
      <c r="F57" s="32"/>
      <c r="G57" s="32"/>
      <c r="H57" s="33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4"/>
    </row>
    <row r="58" spans="1:63" s="35" customFormat="1" x14ac:dyDescent="0.2">
      <c r="A58" s="39"/>
      <c r="B58" s="32"/>
      <c r="C58" s="32"/>
      <c r="D58" s="32"/>
      <c r="E58" s="32"/>
      <c r="F58" s="32"/>
      <c r="G58" s="32"/>
      <c r="H58" s="33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4"/>
    </row>
    <row r="59" spans="1:63" s="35" customFormat="1" x14ac:dyDescent="0.2">
      <c r="A59" s="39"/>
      <c r="B59" s="32"/>
      <c r="C59" s="32"/>
      <c r="D59" s="32"/>
      <c r="E59" s="32"/>
      <c r="F59" s="32"/>
      <c r="G59" s="32"/>
      <c r="H59" s="33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4"/>
    </row>
    <row r="60" spans="1:63" s="35" customFormat="1" x14ac:dyDescent="0.2">
      <c r="A60" s="39"/>
      <c r="B60" s="32"/>
      <c r="C60" s="32"/>
      <c r="D60" s="32"/>
      <c r="E60" s="32"/>
      <c r="F60" s="32"/>
      <c r="G60" s="32"/>
      <c r="H60" s="33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4"/>
    </row>
    <row r="61" spans="1:63" s="35" customFormat="1" x14ac:dyDescent="0.2">
      <c r="A61" s="39"/>
      <c r="B61" s="32"/>
      <c r="C61" s="32"/>
      <c r="D61" s="32"/>
      <c r="E61" s="32"/>
      <c r="F61" s="32"/>
      <c r="G61" s="32"/>
      <c r="H61" s="33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4"/>
    </row>
    <row r="62" spans="1:63" s="35" customFormat="1" x14ac:dyDescent="0.2">
      <c r="A62" s="39"/>
      <c r="B62" s="32"/>
      <c r="C62" s="32"/>
      <c r="D62" s="32"/>
      <c r="E62" s="32"/>
      <c r="F62" s="32"/>
      <c r="G62" s="32"/>
      <c r="H62" s="33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4"/>
    </row>
    <row r="63" spans="1:63" s="35" customFormat="1" x14ac:dyDescent="0.2">
      <c r="A63" s="39"/>
      <c r="B63" s="32"/>
      <c r="C63" s="32"/>
      <c r="D63" s="32"/>
      <c r="E63" s="32"/>
      <c r="F63" s="32"/>
      <c r="G63" s="32"/>
      <c r="H63" s="33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4"/>
    </row>
    <row r="64" spans="1:63" s="35" customFormat="1" x14ac:dyDescent="0.2">
      <c r="A64" s="39"/>
      <c r="B64" s="32"/>
      <c r="C64" s="32"/>
      <c r="D64" s="32"/>
      <c r="E64" s="32"/>
      <c r="F64" s="32"/>
      <c r="G64" s="32"/>
      <c r="H64" s="33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4"/>
    </row>
    <row r="65" spans="1:63" s="35" customFormat="1" x14ac:dyDescent="0.2">
      <c r="A65" s="39"/>
      <c r="B65" s="32"/>
      <c r="C65" s="32"/>
      <c r="D65" s="32"/>
      <c r="E65" s="32"/>
      <c r="F65" s="32"/>
      <c r="G65" s="32"/>
      <c r="H65" s="33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4"/>
    </row>
    <row r="66" spans="1:63" s="35" customFormat="1" x14ac:dyDescent="0.2">
      <c r="A66" s="39"/>
      <c r="B66" s="32"/>
      <c r="C66" s="32"/>
      <c r="D66" s="32"/>
      <c r="E66" s="32"/>
      <c r="F66" s="32"/>
      <c r="G66" s="32"/>
      <c r="H66" s="33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4"/>
    </row>
    <row r="67" spans="1:63" s="35" customFormat="1" x14ac:dyDescent="0.2">
      <c r="A67" s="39"/>
      <c r="B67" s="32"/>
      <c r="C67" s="32"/>
      <c r="D67" s="32"/>
      <c r="E67" s="32"/>
      <c r="F67" s="32"/>
      <c r="G67" s="32"/>
      <c r="H67" s="33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4"/>
    </row>
    <row r="68" spans="1:63" s="35" customFormat="1" x14ac:dyDescent="0.2">
      <c r="A68" s="39"/>
      <c r="B68" s="32"/>
      <c r="C68" s="32"/>
      <c r="D68" s="32"/>
      <c r="E68" s="32"/>
      <c r="F68" s="32"/>
      <c r="G68" s="32"/>
      <c r="H68" s="33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4"/>
    </row>
    <row r="69" spans="1:63" s="35" customFormat="1" x14ac:dyDescent="0.2">
      <c r="A69" s="39"/>
      <c r="B69" s="32"/>
      <c r="C69" s="32"/>
      <c r="D69" s="32"/>
      <c r="E69" s="32"/>
      <c r="F69" s="32"/>
      <c r="G69" s="32"/>
      <c r="H69" s="33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4"/>
    </row>
    <row r="70" spans="1:63" s="35" customFormat="1" x14ac:dyDescent="0.2">
      <c r="A70" s="39"/>
      <c r="B70" s="32"/>
      <c r="C70" s="32"/>
      <c r="D70" s="32"/>
      <c r="E70" s="32"/>
      <c r="F70" s="32"/>
      <c r="G70" s="32"/>
      <c r="H70" s="33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4"/>
    </row>
    <row r="71" spans="1:63" s="35" customFormat="1" x14ac:dyDescent="0.2">
      <c r="A71" s="39"/>
      <c r="B71" s="32"/>
      <c r="C71" s="32"/>
      <c r="D71" s="32"/>
      <c r="E71" s="32"/>
      <c r="F71" s="32"/>
      <c r="G71" s="32"/>
      <c r="H71" s="33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4"/>
    </row>
    <row r="72" spans="1:63" s="35" customFormat="1" x14ac:dyDescent="0.2">
      <c r="A72" s="39"/>
      <c r="B72" s="32"/>
      <c r="C72" s="32"/>
      <c r="D72" s="32"/>
      <c r="E72" s="32"/>
      <c r="F72" s="32"/>
      <c r="G72" s="32"/>
      <c r="H72" s="33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4"/>
    </row>
    <row r="73" spans="1:63" s="35" customFormat="1" x14ac:dyDescent="0.2">
      <c r="A73" s="39"/>
      <c r="B73" s="32"/>
      <c r="C73" s="32"/>
      <c r="D73" s="32"/>
      <c r="E73" s="32"/>
      <c r="F73" s="32"/>
      <c r="G73" s="32"/>
      <c r="H73" s="33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4"/>
    </row>
    <row r="74" spans="1:63" s="35" customFormat="1" x14ac:dyDescent="0.2">
      <c r="A74" s="39"/>
      <c r="B74" s="32"/>
      <c r="C74" s="32"/>
      <c r="D74" s="32"/>
      <c r="E74" s="32"/>
      <c r="F74" s="32"/>
      <c r="G74" s="32"/>
      <c r="H74" s="33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4"/>
    </row>
    <row r="75" spans="1:63" s="35" customFormat="1" x14ac:dyDescent="0.2">
      <c r="A75" s="39"/>
      <c r="B75" s="32"/>
      <c r="C75" s="32"/>
      <c r="D75" s="32"/>
      <c r="E75" s="32"/>
      <c r="F75" s="32"/>
      <c r="G75" s="32"/>
      <c r="H75" s="33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4"/>
    </row>
    <row r="76" spans="1:63" s="35" customFormat="1" x14ac:dyDescent="0.2">
      <c r="A76" s="39"/>
      <c r="B76" s="32"/>
      <c r="C76" s="32"/>
      <c r="D76" s="32"/>
      <c r="E76" s="32"/>
      <c r="F76" s="32"/>
      <c r="G76" s="32"/>
      <c r="H76" s="33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4"/>
    </row>
    <row r="77" spans="1:63" s="35" customFormat="1" x14ac:dyDescent="0.2">
      <c r="A77" s="39"/>
      <c r="B77" s="32"/>
      <c r="C77" s="32"/>
      <c r="D77" s="32"/>
      <c r="E77" s="32"/>
      <c r="F77" s="32"/>
      <c r="G77" s="32"/>
      <c r="H77" s="33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4"/>
    </row>
    <row r="78" spans="1:63" s="35" customFormat="1" x14ac:dyDescent="0.2">
      <c r="A78" s="39"/>
      <c r="B78" s="32"/>
      <c r="C78" s="32"/>
      <c r="D78" s="32"/>
      <c r="E78" s="32"/>
      <c r="F78" s="32"/>
      <c r="G78" s="32"/>
      <c r="H78" s="33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4"/>
    </row>
    <row r="79" spans="1:63" s="35" customFormat="1" x14ac:dyDescent="0.2">
      <c r="A79" s="39"/>
      <c r="B79" s="32"/>
      <c r="C79" s="32"/>
      <c r="D79" s="32"/>
      <c r="E79" s="32"/>
      <c r="F79" s="32"/>
      <c r="G79" s="32"/>
      <c r="H79" s="33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4"/>
    </row>
    <row r="80" spans="1:63" s="35" customFormat="1" x14ac:dyDescent="0.2">
      <c r="A80" s="39"/>
      <c r="B80" s="32"/>
      <c r="C80" s="32"/>
      <c r="D80" s="32"/>
      <c r="E80" s="32"/>
      <c r="F80" s="32"/>
      <c r="G80" s="32"/>
      <c r="H80" s="33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4"/>
    </row>
    <row r="81" spans="1:63" s="35" customFormat="1" x14ac:dyDescent="0.2">
      <c r="A81" s="39"/>
      <c r="B81" s="32"/>
      <c r="C81" s="32"/>
      <c r="D81" s="32"/>
      <c r="E81" s="32"/>
      <c r="F81" s="32"/>
      <c r="G81" s="32"/>
      <c r="H81" s="33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4"/>
    </row>
    <row r="82" spans="1:63" s="35" customFormat="1" x14ac:dyDescent="0.2">
      <c r="A82" s="39"/>
      <c r="B82" s="32"/>
      <c r="C82" s="32"/>
      <c r="D82" s="32"/>
      <c r="E82" s="32"/>
      <c r="F82" s="32"/>
      <c r="G82" s="32"/>
      <c r="H82" s="33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4"/>
    </row>
    <row r="83" spans="1:63" s="35" customFormat="1" x14ac:dyDescent="0.2">
      <c r="A83" s="39"/>
      <c r="B83" s="32"/>
      <c r="C83" s="32"/>
      <c r="D83" s="32"/>
      <c r="E83" s="32"/>
      <c r="F83" s="32"/>
      <c r="G83" s="32"/>
      <c r="H83" s="33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4"/>
    </row>
    <row r="84" spans="1:63" s="35" customFormat="1" x14ac:dyDescent="0.2">
      <c r="A84" s="39"/>
      <c r="B84" s="32"/>
      <c r="C84" s="32"/>
      <c r="D84" s="32"/>
      <c r="E84" s="32"/>
      <c r="F84" s="32"/>
      <c r="G84" s="32"/>
      <c r="H84" s="33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4"/>
    </row>
    <row r="85" spans="1:63" s="35" customFormat="1" x14ac:dyDescent="0.2">
      <c r="A85" s="39"/>
      <c r="B85" s="32"/>
      <c r="C85" s="32"/>
      <c r="D85" s="32"/>
      <c r="E85" s="32"/>
      <c r="F85" s="32"/>
      <c r="G85" s="32"/>
      <c r="H85" s="33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4"/>
    </row>
    <row r="86" spans="1:63" s="35" customFormat="1" x14ac:dyDescent="0.2">
      <c r="A86" s="39"/>
      <c r="B86" s="32"/>
      <c r="C86" s="32"/>
      <c r="D86" s="32"/>
      <c r="E86" s="32"/>
      <c r="F86" s="32"/>
      <c r="G86" s="32"/>
      <c r="H86" s="33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4"/>
    </row>
    <row r="87" spans="1:63" s="35" customFormat="1" x14ac:dyDescent="0.2">
      <c r="A87" s="39"/>
      <c r="B87" s="32"/>
      <c r="C87" s="32"/>
      <c r="D87" s="32"/>
      <c r="E87" s="32"/>
      <c r="F87" s="32"/>
      <c r="G87" s="32"/>
      <c r="H87" s="33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4"/>
    </row>
    <row r="88" spans="1:63" s="35" customFormat="1" x14ac:dyDescent="0.2">
      <c r="A88" s="39"/>
      <c r="B88" s="32"/>
      <c r="C88" s="32"/>
      <c r="D88" s="32"/>
      <c r="E88" s="32"/>
      <c r="F88" s="32"/>
      <c r="G88" s="32"/>
      <c r="H88" s="33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4"/>
    </row>
    <row r="89" spans="1:63" s="35" customFormat="1" x14ac:dyDescent="0.2">
      <c r="A89" s="39"/>
      <c r="B89" s="32"/>
      <c r="C89" s="32"/>
      <c r="D89" s="32"/>
      <c r="E89" s="32"/>
      <c r="F89" s="32"/>
      <c r="G89" s="32"/>
      <c r="H89" s="33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4"/>
    </row>
    <row r="90" spans="1:63" s="35" customFormat="1" x14ac:dyDescent="0.2">
      <c r="A90" s="39"/>
      <c r="B90" s="32"/>
      <c r="C90" s="32"/>
      <c r="D90" s="32"/>
      <c r="E90" s="32"/>
      <c r="F90" s="32"/>
      <c r="G90" s="32"/>
      <c r="H90" s="33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4"/>
    </row>
    <row r="91" spans="1:63" s="35" customFormat="1" x14ac:dyDescent="0.2">
      <c r="A91" s="39"/>
      <c r="B91" s="32"/>
      <c r="C91" s="32"/>
      <c r="D91" s="32"/>
      <c r="E91" s="32"/>
      <c r="F91" s="32"/>
      <c r="G91" s="32"/>
      <c r="H91" s="33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4"/>
    </row>
    <row r="92" spans="1:63" s="35" customFormat="1" x14ac:dyDescent="0.2">
      <c r="A92" s="39"/>
      <c r="B92" s="32"/>
      <c r="C92" s="32"/>
      <c r="D92" s="32"/>
      <c r="E92" s="32"/>
      <c r="F92" s="32"/>
      <c r="G92" s="32"/>
      <c r="H92" s="33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4"/>
    </row>
    <row r="93" spans="1:63" s="35" customFormat="1" x14ac:dyDescent="0.2">
      <c r="A93" s="39"/>
      <c r="B93" s="32"/>
      <c r="C93" s="32"/>
      <c r="D93" s="32"/>
      <c r="E93" s="32"/>
      <c r="F93" s="32"/>
      <c r="G93" s="32"/>
      <c r="H93" s="33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4"/>
    </row>
    <row r="94" spans="1:63" s="35" customFormat="1" x14ac:dyDescent="0.2">
      <c r="A94" s="39"/>
      <c r="B94" s="32"/>
      <c r="C94" s="32"/>
      <c r="D94" s="32"/>
      <c r="E94" s="32"/>
      <c r="F94" s="32"/>
      <c r="G94" s="32"/>
      <c r="H94" s="33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4"/>
    </row>
    <row r="95" spans="1:63" s="35" customFormat="1" x14ac:dyDescent="0.2">
      <c r="A95" s="39"/>
      <c r="B95" s="32"/>
      <c r="C95" s="32"/>
      <c r="D95" s="32"/>
      <c r="E95" s="32"/>
      <c r="F95" s="32"/>
      <c r="G95" s="32"/>
      <c r="H95" s="33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4"/>
    </row>
    <row r="96" spans="1:63" s="35" customFormat="1" x14ac:dyDescent="0.2">
      <c r="A96" s="39"/>
      <c r="B96" s="32"/>
      <c r="C96" s="32"/>
      <c r="D96" s="32"/>
      <c r="E96" s="32"/>
      <c r="F96" s="32"/>
      <c r="G96" s="32"/>
      <c r="H96" s="33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4"/>
    </row>
    <row r="97" spans="1:63" s="35" customFormat="1" x14ac:dyDescent="0.2">
      <c r="A97" s="39"/>
      <c r="B97" s="32"/>
      <c r="C97" s="32"/>
      <c r="D97" s="32"/>
      <c r="E97" s="32"/>
      <c r="F97" s="32"/>
      <c r="G97" s="32"/>
      <c r="H97" s="33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4"/>
    </row>
    <row r="98" spans="1:63" s="35" customFormat="1" x14ac:dyDescent="0.2">
      <c r="A98" s="39"/>
      <c r="B98" s="32"/>
      <c r="C98" s="32"/>
      <c r="D98" s="32"/>
      <c r="E98" s="32"/>
      <c r="F98" s="32"/>
      <c r="G98" s="32"/>
      <c r="H98" s="33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4"/>
    </row>
    <row r="99" spans="1:63" s="35" customFormat="1" x14ac:dyDescent="0.2">
      <c r="A99" s="39"/>
      <c r="B99" s="32"/>
      <c r="C99" s="32"/>
      <c r="D99" s="32"/>
      <c r="E99" s="32"/>
      <c r="F99" s="32"/>
      <c r="G99" s="32"/>
      <c r="H99" s="33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4"/>
    </row>
    <row r="100" spans="1:63" s="35" customFormat="1" x14ac:dyDescent="0.2">
      <c r="A100" s="39"/>
      <c r="B100" s="32"/>
      <c r="C100" s="32"/>
      <c r="D100" s="32"/>
      <c r="E100" s="32"/>
      <c r="F100" s="32"/>
      <c r="G100" s="32"/>
      <c r="H100" s="33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4"/>
    </row>
    <row r="101" spans="1:63" s="35" customFormat="1" x14ac:dyDescent="0.2">
      <c r="A101" s="39"/>
      <c r="B101" s="32"/>
      <c r="C101" s="32"/>
      <c r="D101" s="32"/>
      <c r="E101" s="32"/>
      <c r="F101" s="32"/>
      <c r="G101" s="32"/>
      <c r="H101" s="33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4"/>
    </row>
    <row r="102" spans="1:63" s="35" customFormat="1" x14ac:dyDescent="0.2">
      <c r="A102" s="39"/>
      <c r="B102" s="32"/>
      <c r="C102" s="32"/>
      <c r="D102" s="32"/>
      <c r="E102" s="32"/>
      <c r="F102" s="32"/>
      <c r="G102" s="32"/>
      <c r="H102" s="33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4"/>
    </row>
    <row r="103" spans="1:63" s="35" customFormat="1" x14ac:dyDescent="0.2">
      <c r="A103" s="39"/>
      <c r="B103" s="32"/>
      <c r="C103" s="32"/>
      <c r="D103" s="32"/>
      <c r="E103" s="32"/>
      <c r="F103" s="32"/>
      <c r="G103" s="32"/>
      <c r="H103" s="33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4"/>
    </row>
    <row r="104" spans="1:63" s="35" customFormat="1" x14ac:dyDescent="0.2">
      <c r="A104" s="39"/>
      <c r="B104" s="32"/>
      <c r="C104" s="32"/>
      <c r="D104" s="32"/>
      <c r="E104" s="32"/>
      <c r="F104" s="32"/>
      <c r="G104" s="32"/>
      <c r="H104" s="33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4"/>
    </row>
    <row r="105" spans="1:63" s="35" customFormat="1" x14ac:dyDescent="0.2">
      <c r="A105" s="39"/>
      <c r="B105" s="32"/>
      <c r="C105" s="32"/>
      <c r="D105" s="32"/>
      <c r="E105" s="32"/>
      <c r="F105" s="32"/>
      <c r="G105" s="32"/>
      <c r="H105" s="33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4"/>
    </row>
    <row r="106" spans="1:63" s="35" customFormat="1" x14ac:dyDescent="0.2">
      <c r="A106" s="39"/>
      <c r="B106" s="32"/>
      <c r="C106" s="32"/>
      <c r="D106" s="32"/>
      <c r="E106" s="32"/>
      <c r="F106" s="32"/>
      <c r="G106" s="32"/>
      <c r="H106" s="33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4"/>
    </row>
    <row r="107" spans="1:63" s="35" customFormat="1" x14ac:dyDescent="0.2">
      <c r="A107" s="39"/>
      <c r="B107" s="32"/>
      <c r="C107" s="32"/>
      <c r="D107" s="32"/>
      <c r="E107" s="32"/>
      <c r="F107" s="32"/>
      <c r="G107" s="32"/>
      <c r="H107" s="33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4"/>
    </row>
    <row r="108" spans="1:63" s="35" customFormat="1" x14ac:dyDescent="0.2">
      <c r="A108" s="39"/>
      <c r="B108" s="32"/>
      <c r="C108" s="32"/>
      <c r="D108" s="32"/>
      <c r="E108" s="32"/>
      <c r="F108" s="32"/>
      <c r="G108" s="32"/>
      <c r="H108" s="33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4"/>
    </row>
    <row r="109" spans="1:63" s="35" customFormat="1" x14ac:dyDescent="0.2">
      <c r="A109" s="39"/>
      <c r="B109" s="32"/>
      <c r="C109" s="32"/>
      <c r="D109" s="32"/>
      <c r="E109" s="32"/>
      <c r="F109" s="32"/>
      <c r="G109" s="32"/>
      <c r="H109" s="33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4"/>
    </row>
    <row r="110" spans="1:63" s="35" customFormat="1" x14ac:dyDescent="0.2">
      <c r="A110" s="39"/>
      <c r="B110" s="32"/>
      <c r="C110" s="32"/>
      <c r="D110" s="32"/>
      <c r="E110" s="32"/>
      <c r="F110" s="32"/>
      <c r="G110" s="32"/>
      <c r="H110" s="33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4"/>
    </row>
    <row r="111" spans="1:63" s="35" customFormat="1" x14ac:dyDescent="0.2">
      <c r="A111" s="39"/>
      <c r="B111" s="32"/>
      <c r="C111" s="32"/>
      <c r="D111" s="32"/>
      <c r="E111" s="32"/>
      <c r="F111" s="32"/>
      <c r="G111" s="32"/>
      <c r="H111" s="33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4"/>
    </row>
    <row r="112" spans="1:63" s="35" customFormat="1" x14ac:dyDescent="0.2">
      <c r="A112" s="39"/>
      <c r="B112" s="32"/>
      <c r="C112" s="32"/>
      <c r="D112" s="32"/>
      <c r="E112" s="32"/>
      <c r="F112" s="32"/>
      <c r="G112" s="32"/>
      <c r="H112" s="33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4"/>
    </row>
    <row r="113" spans="1:63" s="35" customFormat="1" x14ac:dyDescent="0.2">
      <c r="A113" s="39"/>
      <c r="B113" s="32"/>
      <c r="C113" s="32"/>
      <c r="D113" s="32"/>
      <c r="E113" s="32"/>
      <c r="F113" s="32"/>
      <c r="G113" s="32"/>
      <c r="H113" s="33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4"/>
    </row>
    <row r="114" spans="1:63" s="35" customFormat="1" x14ac:dyDescent="0.2">
      <c r="A114" s="39"/>
      <c r="B114" s="32"/>
      <c r="C114" s="32"/>
      <c r="D114" s="32"/>
      <c r="E114" s="32"/>
      <c r="F114" s="32"/>
      <c r="G114" s="32"/>
      <c r="H114" s="33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4"/>
    </row>
    <row r="115" spans="1:63" s="35" customFormat="1" x14ac:dyDescent="0.2">
      <c r="A115" s="39"/>
      <c r="B115" s="32"/>
      <c r="C115" s="32"/>
      <c r="D115" s="32"/>
      <c r="E115" s="32"/>
      <c r="F115" s="32"/>
      <c r="G115" s="32"/>
      <c r="H115" s="33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4"/>
    </row>
    <row r="116" spans="1:63" s="35" customFormat="1" x14ac:dyDescent="0.2">
      <c r="A116" s="39"/>
      <c r="B116" s="32"/>
      <c r="C116" s="32"/>
      <c r="D116" s="32"/>
      <c r="E116" s="32"/>
      <c r="F116" s="32"/>
      <c r="G116" s="32"/>
      <c r="H116" s="33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4"/>
    </row>
    <row r="117" spans="1:63" s="35" customFormat="1" x14ac:dyDescent="0.2">
      <c r="A117" s="39"/>
      <c r="B117" s="32"/>
      <c r="C117" s="32"/>
      <c r="D117" s="32"/>
      <c r="E117" s="32"/>
      <c r="F117" s="32"/>
      <c r="G117" s="32"/>
      <c r="H117" s="33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4"/>
    </row>
    <row r="118" spans="1:63" s="35" customFormat="1" x14ac:dyDescent="0.2">
      <c r="A118" s="39"/>
      <c r="B118" s="32"/>
      <c r="C118" s="32"/>
      <c r="D118" s="32"/>
      <c r="E118" s="32"/>
      <c r="F118" s="32"/>
      <c r="G118" s="32"/>
      <c r="H118" s="33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4"/>
    </row>
    <row r="119" spans="1:63" s="35" customFormat="1" x14ac:dyDescent="0.2">
      <c r="A119" s="39"/>
      <c r="B119" s="32"/>
      <c r="C119" s="32"/>
      <c r="D119" s="32"/>
      <c r="E119" s="32"/>
      <c r="F119" s="32"/>
      <c r="G119" s="32"/>
      <c r="H119" s="33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4"/>
    </row>
    <row r="120" spans="1:63" s="35" customFormat="1" x14ac:dyDescent="0.2">
      <c r="A120" s="39"/>
      <c r="B120" s="32"/>
      <c r="C120" s="32"/>
      <c r="D120" s="32"/>
      <c r="E120" s="32"/>
      <c r="F120" s="32"/>
      <c r="G120" s="32"/>
      <c r="H120" s="33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4"/>
    </row>
    <row r="121" spans="1:63" s="35" customFormat="1" x14ac:dyDescent="0.2">
      <c r="A121" s="39"/>
      <c r="B121" s="32"/>
      <c r="C121" s="32"/>
      <c r="D121" s="32"/>
      <c r="E121" s="32"/>
      <c r="F121" s="32"/>
      <c r="G121" s="32"/>
      <c r="H121" s="33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4"/>
    </row>
    <row r="122" spans="1:63" s="35" customFormat="1" x14ac:dyDescent="0.2">
      <c r="A122" s="39"/>
      <c r="B122" s="32"/>
      <c r="C122" s="32"/>
      <c r="D122" s="32"/>
      <c r="E122" s="32"/>
      <c r="F122" s="32"/>
      <c r="G122" s="32"/>
      <c r="H122" s="33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4"/>
    </row>
    <row r="123" spans="1:63" s="35" customFormat="1" x14ac:dyDescent="0.2">
      <c r="A123" s="39"/>
      <c r="B123" s="32"/>
      <c r="C123" s="32"/>
      <c r="D123" s="32"/>
      <c r="E123" s="32"/>
      <c r="F123" s="32"/>
      <c r="G123" s="32"/>
      <c r="H123" s="33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4"/>
    </row>
    <row r="124" spans="1:63" s="35" customFormat="1" x14ac:dyDescent="0.2">
      <c r="A124" s="39"/>
      <c r="B124" s="32"/>
      <c r="C124" s="32"/>
      <c r="D124" s="32"/>
      <c r="E124" s="32"/>
      <c r="F124" s="32"/>
      <c r="G124" s="32"/>
      <c r="H124" s="33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4"/>
    </row>
    <row r="125" spans="1:63" s="35" customFormat="1" x14ac:dyDescent="0.2">
      <c r="A125" s="39"/>
      <c r="B125" s="32"/>
      <c r="C125" s="32"/>
      <c r="D125" s="32"/>
      <c r="E125" s="32"/>
      <c r="F125" s="32"/>
      <c r="G125" s="32"/>
      <c r="H125" s="33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4"/>
    </row>
    <row r="126" spans="1:63" s="35" customFormat="1" x14ac:dyDescent="0.2">
      <c r="A126" s="39"/>
      <c r="B126" s="32"/>
      <c r="C126" s="32"/>
      <c r="D126" s="32"/>
      <c r="E126" s="32"/>
      <c r="F126" s="32"/>
      <c r="G126" s="32"/>
      <c r="H126" s="33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4"/>
    </row>
    <row r="127" spans="1:63" s="35" customFormat="1" x14ac:dyDescent="0.2">
      <c r="A127" s="39"/>
      <c r="B127" s="32"/>
      <c r="C127" s="32"/>
      <c r="D127" s="32"/>
      <c r="E127" s="32"/>
      <c r="F127" s="32"/>
      <c r="G127" s="32"/>
      <c r="H127" s="33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4"/>
    </row>
    <row r="128" spans="1:63" s="35" customFormat="1" x14ac:dyDescent="0.2">
      <c r="A128" s="39"/>
      <c r="B128" s="32"/>
      <c r="C128" s="32"/>
      <c r="D128" s="32"/>
      <c r="E128" s="32"/>
      <c r="F128" s="32"/>
      <c r="G128" s="32"/>
      <c r="H128" s="33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4"/>
    </row>
    <row r="129" spans="1:63" s="35" customFormat="1" x14ac:dyDescent="0.2">
      <c r="A129" s="39"/>
      <c r="B129" s="32"/>
      <c r="C129" s="32"/>
      <c r="D129" s="32"/>
      <c r="E129" s="32"/>
      <c r="F129" s="32"/>
      <c r="G129" s="32"/>
      <c r="H129" s="33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4"/>
    </row>
    <row r="130" spans="1:63" s="35" customFormat="1" x14ac:dyDescent="0.2">
      <c r="A130" s="39"/>
      <c r="B130" s="32"/>
      <c r="C130" s="32"/>
      <c r="D130" s="32"/>
      <c r="E130" s="32"/>
      <c r="F130" s="32"/>
      <c r="G130" s="32"/>
      <c r="H130" s="33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4"/>
    </row>
    <row r="131" spans="1:63" s="35" customFormat="1" x14ac:dyDescent="0.2">
      <c r="A131" s="39"/>
      <c r="B131" s="32"/>
      <c r="C131" s="32"/>
      <c r="D131" s="32"/>
      <c r="E131" s="32"/>
      <c r="F131" s="32"/>
      <c r="G131" s="32"/>
      <c r="H131" s="33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4"/>
    </row>
    <row r="132" spans="1:63" s="35" customFormat="1" x14ac:dyDescent="0.2">
      <c r="A132" s="39"/>
      <c r="B132" s="32"/>
      <c r="C132" s="32"/>
      <c r="D132" s="32"/>
      <c r="E132" s="32"/>
      <c r="F132" s="32"/>
      <c r="G132" s="32"/>
      <c r="H132" s="33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4"/>
    </row>
    <row r="133" spans="1:63" s="35" customFormat="1" x14ac:dyDescent="0.2">
      <c r="A133" s="39"/>
      <c r="B133" s="32"/>
      <c r="C133" s="32"/>
      <c r="D133" s="32"/>
      <c r="E133" s="32"/>
      <c r="F133" s="32"/>
      <c r="G133" s="32"/>
      <c r="H133" s="33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4"/>
    </row>
    <row r="134" spans="1:63" s="35" customFormat="1" x14ac:dyDescent="0.2">
      <c r="A134" s="39"/>
      <c r="B134" s="32"/>
      <c r="C134" s="32"/>
      <c r="D134" s="32"/>
      <c r="E134" s="32"/>
      <c r="F134" s="32"/>
      <c r="G134" s="32"/>
      <c r="H134" s="33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4"/>
    </row>
    <row r="135" spans="1:63" s="35" customFormat="1" x14ac:dyDescent="0.2">
      <c r="A135" s="39"/>
      <c r="B135" s="32"/>
      <c r="C135" s="32"/>
      <c r="D135" s="32"/>
      <c r="E135" s="32"/>
      <c r="F135" s="32"/>
      <c r="G135" s="32"/>
      <c r="H135" s="33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4"/>
    </row>
    <row r="136" spans="1:63" s="35" customFormat="1" x14ac:dyDescent="0.2">
      <c r="A136" s="39"/>
      <c r="B136" s="32"/>
      <c r="C136" s="32"/>
      <c r="D136" s="32"/>
      <c r="E136" s="32"/>
      <c r="F136" s="32"/>
      <c r="G136" s="32"/>
      <c r="H136" s="33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4"/>
    </row>
    <row r="137" spans="1:63" s="35" customFormat="1" x14ac:dyDescent="0.2">
      <c r="A137" s="39"/>
      <c r="B137" s="32"/>
      <c r="C137" s="32"/>
      <c r="D137" s="32"/>
      <c r="E137" s="32"/>
      <c r="F137" s="32"/>
      <c r="G137" s="32"/>
      <c r="H137" s="33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4"/>
    </row>
    <row r="138" spans="1:63" s="35" customFormat="1" x14ac:dyDescent="0.2">
      <c r="A138" s="39"/>
      <c r="B138" s="32"/>
      <c r="C138" s="32"/>
      <c r="D138" s="32"/>
      <c r="E138" s="32"/>
      <c r="F138" s="32"/>
      <c r="G138" s="32"/>
      <c r="H138" s="33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4"/>
    </row>
    <row r="139" spans="1:63" s="35" customFormat="1" x14ac:dyDescent="0.2">
      <c r="A139" s="39"/>
      <c r="B139" s="32"/>
      <c r="C139" s="32"/>
      <c r="D139" s="32"/>
      <c r="E139" s="32"/>
      <c r="F139" s="32"/>
      <c r="G139" s="32"/>
      <c r="H139" s="33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4"/>
    </row>
    <row r="140" spans="1:63" s="35" customFormat="1" x14ac:dyDescent="0.2">
      <c r="A140" s="39"/>
      <c r="B140" s="32"/>
      <c r="C140" s="32"/>
      <c r="D140" s="32"/>
      <c r="E140" s="32"/>
      <c r="F140" s="32"/>
      <c r="G140" s="32"/>
      <c r="H140" s="33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4"/>
    </row>
    <row r="141" spans="1:63" s="35" customFormat="1" x14ac:dyDescent="0.2">
      <c r="A141" s="39"/>
      <c r="B141" s="32"/>
      <c r="C141" s="32"/>
      <c r="D141" s="32"/>
      <c r="E141" s="32"/>
      <c r="F141" s="32"/>
      <c r="G141" s="32"/>
      <c r="H141" s="33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4"/>
    </row>
    <row r="142" spans="1:63" s="35" customFormat="1" x14ac:dyDescent="0.2">
      <c r="A142" s="39"/>
      <c r="B142" s="32"/>
      <c r="C142" s="32"/>
      <c r="D142" s="32"/>
      <c r="E142" s="32"/>
      <c r="F142" s="32"/>
      <c r="G142" s="32"/>
      <c r="H142" s="33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4"/>
    </row>
    <row r="143" spans="1:63" s="35" customFormat="1" x14ac:dyDescent="0.2">
      <c r="A143" s="39"/>
      <c r="B143" s="32"/>
      <c r="C143" s="32"/>
      <c r="D143" s="32"/>
      <c r="E143" s="32"/>
      <c r="F143" s="32"/>
      <c r="G143" s="32"/>
      <c r="H143" s="33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4"/>
    </row>
    <row r="144" spans="1:63" s="35" customFormat="1" x14ac:dyDescent="0.2">
      <c r="A144" s="39"/>
      <c r="B144" s="32"/>
      <c r="C144" s="32"/>
      <c r="D144" s="32"/>
      <c r="E144" s="32"/>
      <c r="F144" s="32"/>
      <c r="G144" s="32"/>
      <c r="H144" s="33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4"/>
    </row>
    <row r="145" spans="1:63" s="35" customFormat="1" x14ac:dyDescent="0.2">
      <c r="A145" s="39"/>
      <c r="B145" s="32"/>
      <c r="C145" s="32"/>
      <c r="D145" s="32"/>
      <c r="E145" s="32"/>
      <c r="F145" s="32"/>
      <c r="G145" s="32"/>
      <c r="H145" s="33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4"/>
    </row>
    <row r="146" spans="1:63" s="35" customFormat="1" x14ac:dyDescent="0.2">
      <c r="A146" s="39"/>
      <c r="B146" s="32"/>
      <c r="C146" s="32"/>
      <c r="D146" s="32"/>
      <c r="E146" s="32"/>
      <c r="F146" s="32"/>
      <c r="G146" s="32"/>
      <c r="H146" s="33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4"/>
    </row>
    <row r="147" spans="1:63" s="35" customFormat="1" x14ac:dyDescent="0.2">
      <c r="A147" s="39"/>
      <c r="B147" s="32"/>
      <c r="C147" s="32"/>
      <c r="D147" s="32"/>
      <c r="E147" s="32"/>
      <c r="F147" s="32"/>
      <c r="G147" s="32"/>
      <c r="H147" s="33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4"/>
    </row>
    <row r="148" spans="1:63" s="35" customFormat="1" x14ac:dyDescent="0.2">
      <c r="A148" s="39"/>
      <c r="B148" s="32"/>
      <c r="C148" s="32"/>
      <c r="D148" s="32"/>
      <c r="E148" s="32"/>
      <c r="F148" s="32"/>
      <c r="G148" s="32"/>
      <c r="H148" s="33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4"/>
    </row>
    <row r="149" spans="1:63" s="35" customFormat="1" x14ac:dyDescent="0.2">
      <c r="A149" s="39"/>
      <c r="B149" s="32"/>
      <c r="C149" s="32"/>
      <c r="D149" s="32"/>
      <c r="E149" s="32"/>
      <c r="F149" s="32"/>
      <c r="G149" s="32"/>
      <c r="H149" s="33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4"/>
    </row>
    <row r="150" spans="1:63" s="35" customFormat="1" x14ac:dyDescent="0.2">
      <c r="A150" s="39"/>
      <c r="B150" s="32"/>
      <c r="C150" s="32"/>
      <c r="D150" s="32"/>
      <c r="E150" s="32"/>
      <c r="F150" s="32"/>
      <c r="G150" s="32"/>
      <c r="H150" s="33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4"/>
    </row>
    <row r="151" spans="1:63" s="35" customFormat="1" x14ac:dyDescent="0.2">
      <c r="A151" s="39"/>
      <c r="B151" s="32"/>
      <c r="C151" s="32"/>
      <c r="D151" s="32"/>
      <c r="E151" s="32"/>
      <c r="F151" s="32"/>
      <c r="G151" s="32"/>
      <c r="H151" s="33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4"/>
    </row>
    <row r="152" spans="1:63" s="35" customFormat="1" x14ac:dyDescent="0.2">
      <c r="A152" s="39"/>
      <c r="B152" s="32"/>
      <c r="C152" s="32"/>
      <c r="D152" s="32"/>
      <c r="E152" s="32"/>
      <c r="F152" s="32"/>
      <c r="G152" s="32"/>
      <c r="H152" s="33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4"/>
    </row>
    <row r="153" spans="1:63" s="35" customFormat="1" x14ac:dyDescent="0.2">
      <c r="A153" s="39"/>
      <c r="B153" s="32"/>
      <c r="C153" s="32"/>
      <c r="D153" s="32"/>
      <c r="E153" s="32"/>
      <c r="F153" s="32"/>
      <c r="G153" s="32"/>
      <c r="H153" s="33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4"/>
    </row>
    <row r="154" spans="1:63" s="35" customFormat="1" x14ac:dyDescent="0.2">
      <c r="A154" s="39"/>
      <c r="B154" s="32"/>
      <c r="C154" s="32"/>
      <c r="D154" s="32"/>
      <c r="E154" s="32"/>
      <c r="F154" s="32"/>
      <c r="G154" s="32"/>
      <c r="H154" s="33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4"/>
    </row>
    <row r="155" spans="1:63" s="35" customFormat="1" x14ac:dyDescent="0.2">
      <c r="A155" s="39"/>
      <c r="B155" s="32"/>
      <c r="C155" s="32"/>
      <c r="D155" s="32"/>
      <c r="E155" s="32"/>
      <c r="F155" s="32"/>
      <c r="G155" s="32"/>
      <c r="H155" s="33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4"/>
    </row>
    <row r="156" spans="1:63" s="35" customFormat="1" x14ac:dyDescent="0.2">
      <c r="A156" s="39"/>
      <c r="B156" s="32"/>
      <c r="C156" s="32"/>
      <c r="D156" s="32"/>
      <c r="E156" s="32"/>
      <c r="F156" s="32"/>
      <c r="G156" s="32"/>
      <c r="H156" s="33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4"/>
    </row>
    <row r="157" spans="1:63" s="35" customFormat="1" x14ac:dyDescent="0.2">
      <c r="A157" s="39"/>
      <c r="B157" s="32"/>
      <c r="C157" s="32"/>
      <c r="D157" s="32"/>
      <c r="E157" s="32"/>
      <c r="F157" s="32"/>
      <c r="G157" s="32"/>
      <c r="H157" s="33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4"/>
    </row>
    <row r="158" spans="1:63" s="35" customFormat="1" x14ac:dyDescent="0.2">
      <c r="A158" s="39"/>
      <c r="B158" s="32"/>
      <c r="C158" s="32"/>
      <c r="D158" s="32"/>
      <c r="E158" s="32"/>
      <c r="F158" s="32"/>
      <c r="G158" s="32"/>
      <c r="H158" s="33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4"/>
    </row>
    <row r="159" spans="1:63" s="35" customFormat="1" x14ac:dyDescent="0.2">
      <c r="A159" s="39"/>
      <c r="B159" s="32"/>
      <c r="C159" s="32"/>
      <c r="D159" s="32"/>
      <c r="E159" s="32"/>
      <c r="F159" s="32"/>
      <c r="G159" s="32"/>
      <c r="H159" s="33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4"/>
    </row>
    <row r="160" spans="1:63" s="35" customFormat="1" x14ac:dyDescent="0.2">
      <c r="A160" s="39"/>
      <c r="B160" s="32"/>
      <c r="C160" s="32"/>
      <c r="D160" s="32"/>
      <c r="E160" s="32"/>
      <c r="F160" s="32"/>
      <c r="G160" s="32"/>
      <c r="H160" s="33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4"/>
    </row>
    <row r="161" spans="1:63" s="35" customFormat="1" x14ac:dyDescent="0.2">
      <c r="A161" s="39"/>
      <c r="B161" s="32"/>
      <c r="C161" s="32"/>
      <c r="D161" s="32"/>
      <c r="E161" s="32"/>
      <c r="F161" s="32"/>
      <c r="G161" s="32"/>
      <c r="H161" s="33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4"/>
    </row>
    <row r="162" spans="1:63" s="35" customFormat="1" x14ac:dyDescent="0.2">
      <c r="A162" s="39"/>
      <c r="B162" s="32"/>
      <c r="C162" s="32"/>
      <c r="D162" s="32"/>
      <c r="E162" s="32"/>
      <c r="F162" s="32"/>
      <c r="G162" s="32"/>
      <c r="H162" s="33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4"/>
    </row>
    <row r="163" spans="1:63" s="35" customFormat="1" x14ac:dyDescent="0.2">
      <c r="A163" s="39"/>
      <c r="B163" s="32"/>
      <c r="C163" s="32"/>
      <c r="D163" s="32"/>
      <c r="E163" s="32"/>
      <c r="F163" s="32"/>
      <c r="G163" s="32"/>
      <c r="H163" s="33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4"/>
    </row>
    <row r="164" spans="1:63" s="35" customFormat="1" x14ac:dyDescent="0.2">
      <c r="A164" s="39"/>
      <c r="B164" s="32"/>
      <c r="C164" s="32"/>
      <c r="D164" s="32"/>
      <c r="E164" s="32"/>
      <c r="F164" s="32"/>
      <c r="G164" s="32"/>
      <c r="H164" s="33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4"/>
    </row>
    <row r="165" spans="1:63" s="35" customFormat="1" x14ac:dyDescent="0.2">
      <c r="A165" s="39"/>
      <c r="B165" s="32"/>
      <c r="C165" s="32"/>
      <c r="D165" s="32"/>
      <c r="E165" s="32"/>
      <c r="F165" s="32"/>
      <c r="G165" s="32"/>
      <c r="H165" s="33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4"/>
    </row>
    <row r="166" spans="1:63" s="35" customFormat="1" x14ac:dyDescent="0.2">
      <c r="A166" s="39"/>
      <c r="B166" s="32"/>
      <c r="C166" s="32"/>
      <c r="D166" s="32"/>
      <c r="E166" s="32"/>
      <c r="F166" s="32"/>
      <c r="G166" s="32"/>
      <c r="H166" s="33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4"/>
    </row>
    <row r="167" spans="1:63" s="35" customFormat="1" x14ac:dyDescent="0.2">
      <c r="A167" s="39"/>
      <c r="B167" s="32"/>
      <c r="C167" s="32"/>
      <c r="D167" s="32"/>
      <c r="E167" s="32"/>
      <c r="F167" s="32"/>
      <c r="G167" s="32"/>
      <c r="H167" s="33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4"/>
    </row>
    <row r="168" spans="1:63" s="35" customFormat="1" x14ac:dyDescent="0.2">
      <c r="A168" s="39"/>
      <c r="B168" s="32"/>
      <c r="C168" s="32"/>
      <c r="D168" s="32"/>
      <c r="E168" s="32"/>
      <c r="F168" s="32"/>
      <c r="G168" s="32"/>
      <c r="H168" s="33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4"/>
    </row>
    <row r="169" spans="1:63" s="35" customFormat="1" x14ac:dyDescent="0.2">
      <c r="A169" s="39"/>
      <c r="B169" s="32"/>
      <c r="C169" s="32"/>
      <c r="D169" s="32"/>
      <c r="E169" s="32"/>
      <c r="F169" s="32"/>
      <c r="G169" s="32"/>
      <c r="H169" s="33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4"/>
    </row>
    <row r="170" spans="1:63" s="35" customFormat="1" x14ac:dyDescent="0.2">
      <c r="A170" s="39"/>
      <c r="B170" s="32"/>
      <c r="C170" s="32"/>
      <c r="D170" s="32"/>
      <c r="E170" s="32"/>
      <c r="F170" s="32"/>
      <c r="G170" s="32"/>
      <c r="H170" s="33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4"/>
    </row>
    <row r="171" spans="1:63" s="35" customFormat="1" x14ac:dyDescent="0.2">
      <c r="A171" s="39"/>
      <c r="B171" s="32"/>
      <c r="C171" s="32"/>
      <c r="D171" s="32"/>
      <c r="E171" s="32"/>
      <c r="F171" s="32"/>
      <c r="G171" s="32"/>
      <c r="H171" s="33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4"/>
    </row>
    <row r="172" spans="1:63" s="35" customFormat="1" x14ac:dyDescent="0.2">
      <c r="A172" s="39"/>
      <c r="B172" s="32"/>
      <c r="C172" s="32"/>
      <c r="D172" s="32"/>
      <c r="E172" s="32"/>
      <c r="F172" s="32"/>
      <c r="G172" s="32"/>
      <c r="H172" s="33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4"/>
    </row>
    <row r="173" spans="1:63" s="35" customFormat="1" x14ac:dyDescent="0.2">
      <c r="A173" s="39"/>
      <c r="B173" s="32"/>
      <c r="C173" s="32"/>
      <c r="D173" s="32"/>
      <c r="E173" s="32"/>
      <c r="F173" s="32"/>
      <c r="G173" s="32"/>
      <c r="H173" s="33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4"/>
    </row>
    <row r="174" spans="1:63" s="35" customFormat="1" x14ac:dyDescent="0.2">
      <c r="A174" s="39"/>
      <c r="B174" s="32"/>
      <c r="C174" s="32"/>
      <c r="D174" s="32"/>
      <c r="E174" s="32"/>
      <c r="F174" s="32"/>
      <c r="G174" s="32"/>
      <c r="H174" s="33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4"/>
    </row>
    <row r="175" spans="1:63" s="35" customFormat="1" x14ac:dyDescent="0.2">
      <c r="A175" s="39"/>
      <c r="B175" s="32"/>
      <c r="C175" s="32"/>
      <c r="D175" s="32"/>
      <c r="E175" s="32"/>
      <c r="F175" s="32"/>
      <c r="G175" s="32"/>
      <c r="H175" s="33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4"/>
    </row>
    <row r="176" spans="1:63" s="35" customFormat="1" x14ac:dyDescent="0.2">
      <c r="A176" s="39"/>
      <c r="B176" s="32"/>
      <c r="C176" s="32"/>
      <c r="D176" s="32"/>
      <c r="E176" s="32"/>
      <c r="F176" s="32"/>
      <c r="G176" s="32"/>
      <c r="H176" s="33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4"/>
    </row>
    <row r="177" spans="1:63" s="35" customFormat="1" x14ac:dyDescent="0.2">
      <c r="A177" s="39"/>
      <c r="B177" s="32"/>
      <c r="C177" s="32"/>
      <c r="D177" s="32"/>
      <c r="E177" s="32"/>
      <c r="F177" s="32"/>
      <c r="G177" s="32"/>
      <c r="H177" s="33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4"/>
    </row>
    <row r="178" spans="1:63" s="35" customFormat="1" x14ac:dyDescent="0.2">
      <c r="A178" s="39"/>
      <c r="B178" s="32"/>
      <c r="C178" s="32"/>
      <c r="D178" s="32"/>
      <c r="E178" s="32"/>
      <c r="F178" s="32"/>
      <c r="G178" s="32"/>
      <c r="H178" s="33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4"/>
    </row>
    <row r="179" spans="1:63" s="35" customFormat="1" x14ac:dyDescent="0.2">
      <c r="A179" s="39"/>
      <c r="B179" s="32"/>
      <c r="C179" s="32"/>
      <c r="D179" s="32"/>
      <c r="E179" s="32"/>
      <c r="F179" s="32"/>
      <c r="G179" s="32"/>
      <c r="H179" s="33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4"/>
    </row>
    <row r="180" spans="1:63" s="35" customFormat="1" x14ac:dyDescent="0.2">
      <c r="A180" s="39"/>
      <c r="B180" s="32"/>
      <c r="C180" s="32"/>
      <c r="D180" s="32"/>
      <c r="E180" s="32"/>
      <c r="F180" s="32"/>
      <c r="G180" s="32"/>
      <c r="H180" s="33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4"/>
    </row>
    <row r="181" spans="1:63" s="35" customFormat="1" x14ac:dyDescent="0.2">
      <c r="A181" s="39"/>
      <c r="B181" s="32"/>
      <c r="C181" s="32"/>
      <c r="D181" s="32"/>
      <c r="E181" s="32"/>
      <c r="F181" s="32"/>
      <c r="G181" s="32"/>
      <c r="H181" s="33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4"/>
    </row>
    <row r="182" spans="1:63" s="35" customFormat="1" x14ac:dyDescent="0.2">
      <c r="A182" s="39"/>
      <c r="B182" s="32"/>
      <c r="C182" s="32"/>
      <c r="D182" s="32"/>
      <c r="E182" s="32"/>
      <c r="F182" s="32"/>
      <c r="G182" s="32"/>
      <c r="H182" s="33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4"/>
    </row>
    <row r="183" spans="1:63" s="35" customFormat="1" x14ac:dyDescent="0.2">
      <c r="A183" s="39"/>
      <c r="B183" s="32"/>
      <c r="C183" s="32"/>
      <c r="D183" s="32"/>
      <c r="E183" s="32"/>
      <c r="F183" s="32"/>
      <c r="G183" s="32"/>
      <c r="H183" s="33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4"/>
    </row>
    <row r="184" spans="1:63" s="35" customFormat="1" x14ac:dyDescent="0.2">
      <c r="A184" s="39"/>
      <c r="B184" s="32"/>
      <c r="C184" s="32"/>
      <c r="D184" s="32"/>
      <c r="E184" s="32"/>
      <c r="F184" s="32"/>
      <c r="G184" s="32"/>
      <c r="H184" s="33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4"/>
    </row>
    <row r="185" spans="1:63" s="35" customFormat="1" x14ac:dyDescent="0.2">
      <c r="A185" s="39"/>
      <c r="B185" s="32"/>
      <c r="C185" s="32"/>
      <c r="D185" s="32"/>
      <c r="E185" s="32"/>
      <c r="F185" s="32"/>
      <c r="G185" s="32"/>
      <c r="H185" s="33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4"/>
    </row>
    <row r="186" spans="1:63" s="35" customFormat="1" x14ac:dyDescent="0.2">
      <c r="A186" s="39"/>
      <c r="B186" s="32"/>
      <c r="C186" s="32"/>
      <c r="D186" s="32"/>
      <c r="E186" s="32"/>
      <c r="F186" s="32"/>
      <c r="G186" s="32"/>
      <c r="H186" s="33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4"/>
    </row>
    <row r="187" spans="1:63" s="35" customFormat="1" x14ac:dyDescent="0.2">
      <c r="A187" s="39"/>
      <c r="B187" s="32"/>
      <c r="C187" s="32"/>
      <c r="D187" s="32"/>
      <c r="E187" s="32"/>
      <c r="F187" s="32"/>
      <c r="G187" s="32"/>
      <c r="H187" s="33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4"/>
    </row>
    <row r="188" spans="1:63" s="35" customFormat="1" x14ac:dyDescent="0.2">
      <c r="A188" s="39"/>
      <c r="B188" s="32"/>
      <c r="C188" s="32"/>
      <c r="D188" s="32"/>
      <c r="E188" s="32"/>
      <c r="F188" s="32"/>
      <c r="G188" s="32"/>
      <c r="H188" s="33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4"/>
    </row>
    <row r="189" spans="1:63" s="35" customFormat="1" x14ac:dyDescent="0.2">
      <c r="A189" s="39"/>
      <c r="B189" s="32"/>
      <c r="C189" s="32"/>
      <c r="D189" s="32"/>
      <c r="E189" s="32"/>
      <c r="F189" s="32"/>
      <c r="G189" s="32"/>
      <c r="H189" s="33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4"/>
    </row>
    <row r="190" spans="1:63" s="35" customFormat="1" x14ac:dyDescent="0.2">
      <c r="A190" s="39"/>
      <c r="B190" s="32"/>
      <c r="C190" s="32"/>
      <c r="D190" s="32"/>
      <c r="E190" s="32"/>
      <c r="F190" s="32"/>
      <c r="G190" s="32"/>
      <c r="H190" s="33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4"/>
    </row>
    <row r="191" spans="1:63" s="35" customFormat="1" x14ac:dyDescent="0.2">
      <c r="A191" s="39"/>
      <c r="B191" s="32"/>
      <c r="C191" s="32"/>
      <c r="D191" s="32"/>
      <c r="E191" s="32"/>
      <c r="F191" s="32"/>
      <c r="G191" s="32"/>
      <c r="H191" s="33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4"/>
    </row>
    <row r="192" spans="1:63" s="35" customFormat="1" x14ac:dyDescent="0.2">
      <c r="A192" s="39"/>
      <c r="B192" s="32"/>
      <c r="C192" s="32"/>
      <c r="D192" s="32"/>
      <c r="E192" s="32"/>
      <c r="F192" s="32"/>
      <c r="G192" s="32"/>
      <c r="H192" s="33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4"/>
    </row>
    <row r="193" spans="1:63" s="35" customFormat="1" x14ac:dyDescent="0.2">
      <c r="A193" s="39"/>
      <c r="B193" s="32"/>
      <c r="C193" s="32"/>
      <c r="D193" s="32"/>
      <c r="E193" s="32"/>
      <c r="F193" s="32"/>
      <c r="G193" s="32"/>
      <c r="H193" s="33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4"/>
    </row>
    <row r="194" spans="1:63" s="35" customFormat="1" x14ac:dyDescent="0.2">
      <c r="A194" s="39"/>
      <c r="B194" s="32"/>
      <c r="C194" s="32"/>
      <c r="D194" s="32"/>
      <c r="E194" s="32"/>
      <c r="F194" s="32"/>
      <c r="G194" s="32"/>
      <c r="H194" s="33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4"/>
    </row>
    <row r="195" spans="1:63" s="35" customFormat="1" x14ac:dyDescent="0.2">
      <c r="A195" s="39"/>
      <c r="B195" s="32"/>
      <c r="C195" s="32"/>
      <c r="D195" s="32"/>
      <c r="E195" s="32"/>
      <c r="F195" s="32"/>
      <c r="G195" s="32"/>
      <c r="H195" s="33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4"/>
    </row>
    <row r="196" spans="1:63" s="35" customFormat="1" x14ac:dyDescent="0.2">
      <c r="A196" s="39"/>
      <c r="B196" s="32"/>
      <c r="C196" s="32"/>
      <c r="D196" s="32"/>
      <c r="E196" s="32"/>
      <c r="F196" s="32"/>
      <c r="G196" s="32"/>
      <c r="H196" s="33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4"/>
    </row>
    <row r="197" spans="1:63" s="35" customFormat="1" x14ac:dyDescent="0.2">
      <c r="A197" s="39"/>
      <c r="B197" s="32"/>
      <c r="C197" s="32"/>
      <c r="D197" s="32"/>
      <c r="E197" s="32"/>
      <c r="F197" s="32"/>
      <c r="G197" s="32"/>
      <c r="H197" s="33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4"/>
    </row>
    <row r="198" spans="1:63" s="35" customFormat="1" x14ac:dyDescent="0.2">
      <c r="A198" s="39"/>
      <c r="B198" s="32"/>
      <c r="C198" s="32"/>
      <c r="D198" s="32"/>
      <c r="E198" s="32"/>
      <c r="F198" s="32"/>
      <c r="G198" s="32"/>
      <c r="H198" s="33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4"/>
    </row>
    <row r="199" spans="1:63" s="35" customFormat="1" x14ac:dyDescent="0.2">
      <c r="A199" s="39"/>
      <c r="B199" s="32"/>
      <c r="C199" s="32"/>
      <c r="D199" s="32"/>
      <c r="E199" s="32"/>
      <c r="F199" s="32"/>
      <c r="G199" s="32"/>
      <c r="H199" s="33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4"/>
    </row>
    <row r="200" spans="1:63" s="35" customFormat="1" x14ac:dyDescent="0.2">
      <c r="A200" s="39"/>
      <c r="B200" s="32"/>
      <c r="C200" s="32"/>
      <c r="D200" s="32"/>
      <c r="E200" s="32"/>
      <c r="F200" s="32"/>
      <c r="G200" s="32"/>
      <c r="H200" s="33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4"/>
    </row>
    <row r="201" spans="1:63" s="35" customFormat="1" x14ac:dyDescent="0.2">
      <c r="A201" s="39"/>
      <c r="B201" s="32"/>
      <c r="C201" s="32"/>
      <c r="D201" s="32"/>
      <c r="E201" s="32"/>
      <c r="F201" s="32"/>
      <c r="G201" s="32"/>
      <c r="H201" s="33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4"/>
    </row>
    <row r="202" spans="1:63" s="35" customFormat="1" x14ac:dyDescent="0.2">
      <c r="A202" s="39"/>
      <c r="B202" s="32"/>
      <c r="C202" s="32"/>
      <c r="D202" s="32"/>
      <c r="E202" s="32"/>
      <c r="F202" s="32"/>
      <c r="G202" s="32"/>
      <c r="H202" s="33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4"/>
    </row>
    <row r="203" spans="1:63" s="35" customFormat="1" x14ac:dyDescent="0.2">
      <c r="A203" s="39"/>
      <c r="B203" s="32"/>
      <c r="C203" s="32"/>
      <c r="D203" s="32"/>
      <c r="E203" s="32"/>
      <c r="F203" s="32"/>
      <c r="G203" s="32"/>
      <c r="H203" s="33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4"/>
    </row>
    <row r="204" spans="1:63" s="35" customFormat="1" x14ac:dyDescent="0.2">
      <c r="A204" s="39"/>
      <c r="B204" s="32"/>
      <c r="C204" s="32"/>
      <c r="D204" s="32"/>
      <c r="E204" s="32"/>
      <c r="F204" s="32"/>
      <c r="G204" s="32"/>
      <c r="H204" s="33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4"/>
    </row>
    <row r="205" spans="1:63" s="35" customFormat="1" x14ac:dyDescent="0.2">
      <c r="A205" s="39"/>
      <c r="B205" s="32"/>
      <c r="C205" s="32"/>
      <c r="D205" s="32"/>
      <c r="E205" s="32"/>
      <c r="F205" s="32"/>
      <c r="G205" s="32"/>
      <c r="H205" s="33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4"/>
    </row>
    <row r="206" spans="1:63" s="35" customFormat="1" x14ac:dyDescent="0.2">
      <c r="A206" s="39"/>
      <c r="B206" s="32"/>
      <c r="C206" s="32"/>
      <c r="D206" s="32"/>
      <c r="E206" s="32"/>
      <c r="F206" s="32"/>
      <c r="G206" s="32"/>
      <c r="H206" s="33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4"/>
    </row>
    <row r="207" spans="1:63" s="35" customFormat="1" x14ac:dyDescent="0.2">
      <c r="A207" s="39"/>
      <c r="B207" s="32"/>
      <c r="C207" s="32"/>
      <c r="D207" s="32"/>
      <c r="E207" s="32"/>
      <c r="F207" s="32"/>
      <c r="G207" s="32"/>
      <c r="H207" s="33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4"/>
    </row>
    <row r="208" spans="1:63" s="35" customFormat="1" x14ac:dyDescent="0.2">
      <c r="A208" s="39"/>
      <c r="B208" s="32"/>
      <c r="C208" s="32"/>
      <c r="D208" s="32"/>
      <c r="E208" s="32"/>
      <c r="F208" s="32"/>
      <c r="G208" s="32"/>
      <c r="H208" s="33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4"/>
    </row>
    <row r="209" spans="1:63" s="35" customFormat="1" x14ac:dyDescent="0.2">
      <c r="A209" s="39"/>
      <c r="B209" s="32"/>
      <c r="C209" s="32"/>
      <c r="D209" s="32"/>
      <c r="E209" s="32"/>
      <c r="F209" s="32"/>
      <c r="G209" s="32"/>
      <c r="H209" s="33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4"/>
    </row>
    <row r="210" spans="1:63" s="35" customFormat="1" x14ac:dyDescent="0.2">
      <c r="A210" s="39"/>
      <c r="B210" s="32"/>
      <c r="C210" s="32"/>
      <c r="D210" s="32"/>
      <c r="E210" s="32"/>
      <c r="F210" s="32"/>
      <c r="G210" s="32"/>
      <c r="H210" s="33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4"/>
    </row>
    <row r="211" spans="1:63" s="35" customFormat="1" x14ac:dyDescent="0.2">
      <c r="A211" s="39"/>
      <c r="B211" s="32"/>
      <c r="C211" s="32"/>
      <c r="D211" s="32"/>
      <c r="E211" s="32"/>
      <c r="F211" s="32"/>
      <c r="G211" s="32"/>
      <c r="H211" s="33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4"/>
    </row>
    <row r="212" spans="1:63" s="35" customFormat="1" x14ac:dyDescent="0.2">
      <c r="A212" s="39"/>
      <c r="B212" s="32"/>
      <c r="C212" s="32"/>
      <c r="D212" s="32"/>
      <c r="E212" s="32"/>
      <c r="F212" s="32"/>
      <c r="G212" s="32"/>
      <c r="H212" s="33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4"/>
    </row>
    <row r="213" spans="1:63" s="35" customFormat="1" x14ac:dyDescent="0.2">
      <c r="A213" s="39"/>
      <c r="B213" s="32"/>
      <c r="C213" s="32"/>
      <c r="D213" s="32"/>
      <c r="E213" s="32"/>
      <c r="F213" s="32"/>
      <c r="G213" s="32"/>
      <c r="H213" s="33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4"/>
    </row>
    <row r="214" spans="1:63" s="35" customFormat="1" x14ac:dyDescent="0.2">
      <c r="A214" s="39"/>
      <c r="B214" s="32"/>
      <c r="C214" s="32"/>
      <c r="D214" s="32"/>
      <c r="E214" s="32"/>
      <c r="F214" s="32"/>
      <c r="G214" s="32"/>
      <c r="H214" s="33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4"/>
    </row>
    <row r="215" spans="1:63" s="35" customFormat="1" x14ac:dyDescent="0.2">
      <c r="A215" s="39"/>
      <c r="B215" s="32"/>
      <c r="C215" s="32"/>
      <c r="D215" s="32"/>
      <c r="E215" s="32"/>
      <c r="F215" s="32"/>
      <c r="G215" s="32"/>
      <c r="H215" s="33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4"/>
    </row>
    <row r="216" spans="1:63" s="35" customFormat="1" x14ac:dyDescent="0.2">
      <c r="A216" s="39"/>
      <c r="B216" s="32"/>
      <c r="C216" s="32"/>
      <c r="D216" s="32"/>
      <c r="E216" s="32"/>
      <c r="F216" s="32"/>
      <c r="G216" s="32"/>
      <c r="H216" s="33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4"/>
    </row>
    <row r="217" spans="1:63" s="35" customFormat="1" x14ac:dyDescent="0.2">
      <c r="A217" s="39"/>
      <c r="B217" s="32"/>
      <c r="C217" s="32"/>
      <c r="D217" s="32"/>
      <c r="E217" s="32"/>
      <c r="F217" s="32"/>
      <c r="G217" s="32"/>
      <c r="H217" s="33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4"/>
    </row>
    <row r="218" spans="1:63" s="35" customFormat="1" x14ac:dyDescent="0.2">
      <c r="A218" s="39"/>
      <c r="B218" s="32"/>
      <c r="C218" s="32"/>
      <c r="D218" s="32"/>
      <c r="E218" s="32"/>
      <c r="F218" s="32"/>
      <c r="G218" s="32"/>
      <c r="H218" s="33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4"/>
    </row>
    <row r="219" spans="1:63" s="35" customFormat="1" x14ac:dyDescent="0.2">
      <c r="A219" s="39"/>
      <c r="B219" s="32"/>
      <c r="C219" s="32"/>
      <c r="D219" s="32"/>
      <c r="E219" s="32"/>
      <c r="F219" s="32"/>
      <c r="G219" s="32"/>
      <c r="H219" s="33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4"/>
    </row>
    <row r="220" spans="1:63" s="35" customFormat="1" x14ac:dyDescent="0.2">
      <c r="A220" s="39"/>
      <c r="B220" s="32"/>
      <c r="C220" s="32"/>
      <c r="D220" s="32"/>
      <c r="E220" s="32"/>
      <c r="F220" s="32"/>
      <c r="G220" s="32"/>
      <c r="H220" s="33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4"/>
    </row>
    <row r="221" spans="1:63" s="35" customFormat="1" x14ac:dyDescent="0.2">
      <c r="A221" s="39"/>
      <c r="B221" s="32"/>
      <c r="C221" s="32"/>
      <c r="D221" s="32"/>
      <c r="E221" s="32"/>
      <c r="F221" s="32"/>
      <c r="G221" s="32"/>
      <c r="H221" s="33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4"/>
    </row>
    <row r="222" spans="1:63" s="35" customFormat="1" x14ac:dyDescent="0.2">
      <c r="A222" s="39"/>
      <c r="B222" s="32"/>
      <c r="C222" s="32"/>
      <c r="D222" s="32"/>
      <c r="E222" s="32"/>
      <c r="F222" s="32"/>
      <c r="G222" s="32"/>
      <c r="H222" s="33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4"/>
    </row>
    <row r="223" spans="1:63" s="35" customFormat="1" x14ac:dyDescent="0.2">
      <c r="A223" s="39"/>
      <c r="B223" s="32"/>
      <c r="C223" s="32"/>
      <c r="D223" s="32"/>
      <c r="E223" s="32"/>
      <c r="F223" s="32"/>
      <c r="G223" s="32"/>
      <c r="H223" s="33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4"/>
    </row>
    <row r="224" spans="1:63" s="35" customFormat="1" x14ac:dyDescent="0.2">
      <c r="A224" s="39"/>
      <c r="B224" s="32"/>
      <c r="C224" s="32"/>
      <c r="D224" s="32"/>
      <c r="E224" s="32"/>
      <c r="F224" s="32"/>
      <c r="G224" s="32"/>
      <c r="H224" s="33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4"/>
    </row>
    <row r="225" spans="1:63" s="35" customFormat="1" x14ac:dyDescent="0.2">
      <c r="A225" s="39"/>
      <c r="B225" s="32"/>
      <c r="C225" s="32"/>
      <c r="D225" s="32"/>
      <c r="E225" s="32"/>
      <c r="F225" s="32"/>
      <c r="G225" s="32"/>
      <c r="H225" s="33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4"/>
    </row>
    <row r="226" spans="1:63" s="35" customFormat="1" x14ac:dyDescent="0.2">
      <c r="A226" s="39"/>
      <c r="B226" s="32"/>
      <c r="C226" s="32"/>
      <c r="D226" s="32"/>
      <c r="E226" s="32"/>
      <c r="F226" s="32"/>
      <c r="G226" s="32"/>
      <c r="H226" s="33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4"/>
    </row>
    <row r="227" spans="1:63" s="35" customFormat="1" x14ac:dyDescent="0.2">
      <c r="A227" s="39"/>
      <c r="B227" s="32"/>
      <c r="C227" s="32"/>
      <c r="D227" s="32"/>
      <c r="E227" s="32"/>
      <c r="F227" s="32"/>
      <c r="G227" s="32"/>
      <c r="H227" s="33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4"/>
    </row>
    <row r="228" spans="1:63" s="35" customFormat="1" x14ac:dyDescent="0.2">
      <c r="A228" s="39"/>
      <c r="B228" s="32"/>
      <c r="C228" s="32"/>
      <c r="D228" s="32"/>
      <c r="E228" s="32"/>
      <c r="F228" s="32"/>
      <c r="G228" s="32"/>
      <c r="H228" s="33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4"/>
    </row>
    <row r="229" spans="1:63" s="35" customFormat="1" x14ac:dyDescent="0.2">
      <c r="A229" s="39"/>
      <c r="B229" s="32"/>
      <c r="C229" s="32"/>
      <c r="D229" s="32"/>
      <c r="E229" s="32"/>
      <c r="F229" s="32"/>
      <c r="G229" s="32"/>
      <c r="H229" s="33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4"/>
    </row>
    <row r="230" spans="1:63" s="35" customFormat="1" x14ac:dyDescent="0.2">
      <c r="A230" s="39"/>
      <c r="B230" s="32"/>
      <c r="C230" s="32"/>
      <c r="D230" s="32"/>
      <c r="E230" s="32"/>
      <c r="F230" s="32"/>
      <c r="G230" s="32"/>
      <c r="H230" s="33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4"/>
    </row>
    <row r="231" spans="1:63" s="35" customFormat="1" x14ac:dyDescent="0.2">
      <c r="A231" s="39"/>
      <c r="B231" s="32"/>
      <c r="C231" s="32"/>
      <c r="D231" s="32"/>
      <c r="E231" s="32"/>
      <c r="F231" s="32"/>
      <c r="G231" s="32"/>
      <c r="H231" s="33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4"/>
    </row>
    <row r="232" spans="1:63" s="35" customFormat="1" x14ac:dyDescent="0.2">
      <c r="A232" s="39"/>
      <c r="B232" s="32"/>
      <c r="C232" s="32"/>
      <c r="D232" s="32"/>
      <c r="E232" s="32"/>
      <c r="F232" s="32"/>
      <c r="G232" s="32"/>
      <c r="H232" s="33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4"/>
    </row>
    <row r="233" spans="1:63" s="35" customFormat="1" x14ac:dyDescent="0.2">
      <c r="A233" s="39"/>
      <c r="B233" s="32"/>
      <c r="C233" s="32"/>
      <c r="D233" s="32"/>
      <c r="E233" s="32"/>
      <c r="F233" s="32"/>
      <c r="G233" s="32"/>
      <c r="H233" s="33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4"/>
    </row>
    <row r="234" spans="1:63" s="35" customFormat="1" x14ac:dyDescent="0.2">
      <c r="A234" s="39"/>
      <c r="B234" s="32"/>
      <c r="C234" s="32"/>
      <c r="D234" s="32"/>
      <c r="E234" s="32"/>
      <c r="F234" s="32"/>
      <c r="G234" s="32"/>
      <c r="H234" s="33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4"/>
    </row>
    <row r="235" spans="1:63" s="35" customFormat="1" x14ac:dyDescent="0.2">
      <c r="A235" s="39"/>
      <c r="B235" s="32"/>
      <c r="C235" s="32"/>
      <c r="D235" s="32"/>
      <c r="E235" s="32"/>
      <c r="F235" s="32"/>
      <c r="G235" s="32"/>
      <c r="H235" s="33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4"/>
    </row>
    <row r="236" spans="1:63" s="35" customFormat="1" x14ac:dyDescent="0.2">
      <c r="A236" s="39"/>
      <c r="B236" s="32"/>
      <c r="C236" s="32"/>
      <c r="D236" s="32"/>
      <c r="E236" s="32"/>
      <c r="F236" s="32"/>
      <c r="G236" s="32"/>
      <c r="H236" s="33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4"/>
    </row>
    <row r="237" spans="1:63" s="35" customFormat="1" x14ac:dyDescent="0.2">
      <c r="A237" s="39"/>
      <c r="B237" s="32"/>
      <c r="C237" s="32"/>
      <c r="D237" s="32"/>
      <c r="E237" s="32"/>
      <c r="F237" s="32"/>
      <c r="G237" s="32"/>
      <c r="H237" s="33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4"/>
    </row>
    <row r="238" spans="1:63" s="35" customFormat="1" x14ac:dyDescent="0.2">
      <c r="A238" s="39"/>
      <c r="B238" s="32"/>
      <c r="C238" s="32"/>
      <c r="D238" s="32"/>
      <c r="E238" s="32"/>
      <c r="F238" s="32"/>
      <c r="G238" s="32"/>
      <c r="H238" s="33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4"/>
    </row>
    <row r="239" spans="1:63" s="35" customFormat="1" x14ac:dyDescent="0.2">
      <c r="A239" s="39"/>
      <c r="B239" s="32"/>
      <c r="C239" s="32"/>
      <c r="D239" s="32"/>
      <c r="E239" s="32"/>
      <c r="F239" s="32"/>
      <c r="G239" s="32"/>
      <c r="H239" s="33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4"/>
    </row>
    <row r="240" spans="1:63" s="35" customFormat="1" x14ac:dyDescent="0.2">
      <c r="A240" s="39"/>
      <c r="B240" s="32"/>
      <c r="C240" s="32"/>
      <c r="D240" s="32"/>
      <c r="E240" s="32"/>
      <c r="F240" s="32"/>
      <c r="G240" s="32"/>
      <c r="H240" s="33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4"/>
    </row>
    <row r="241" spans="1:63" s="35" customFormat="1" x14ac:dyDescent="0.2">
      <c r="A241" s="39"/>
      <c r="B241" s="32"/>
      <c r="C241" s="32"/>
      <c r="D241" s="32"/>
      <c r="E241" s="32"/>
      <c r="F241" s="32"/>
      <c r="G241" s="32"/>
      <c r="H241" s="33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4"/>
    </row>
    <row r="242" spans="1:63" s="35" customFormat="1" x14ac:dyDescent="0.2">
      <c r="A242" s="39"/>
      <c r="B242" s="32"/>
      <c r="C242" s="32"/>
      <c r="D242" s="32"/>
      <c r="E242" s="32"/>
      <c r="F242" s="32"/>
      <c r="G242" s="32"/>
      <c r="H242" s="33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4"/>
    </row>
    <row r="243" spans="1:63" s="35" customFormat="1" x14ac:dyDescent="0.2">
      <c r="A243" s="39"/>
      <c r="B243" s="32"/>
      <c r="C243" s="32"/>
      <c r="D243" s="32"/>
      <c r="E243" s="32"/>
      <c r="F243" s="32"/>
      <c r="G243" s="32"/>
      <c r="H243" s="33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4"/>
    </row>
    <row r="244" spans="1:63" s="35" customFormat="1" x14ac:dyDescent="0.2">
      <c r="A244" s="39"/>
      <c r="B244" s="32"/>
      <c r="C244" s="32"/>
      <c r="D244" s="32"/>
      <c r="E244" s="32"/>
      <c r="F244" s="32"/>
      <c r="G244" s="32"/>
      <c r="H244" s="33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4"/>
    </row>
    <row r="245" spans="1:63" s="35" customFormat="1" x14ac:dyDescent="0.2">
      <c r="A245" s="39"/>
      <c r="B245" s="32"/>
      <c r="C245" s="32"/>
      <c r="D245" s="32"/>
      <c r="E245" s="32"/>
      <c r="F245" s="32"/>
      <c r="G245" s="32"/>
      <c r="H245" s="33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4"/>
    </row>
    <row r="246" spans="1:63" s="35" customFormat="1" x14ac:dyDescent="0.2">
      <c r="A246" s="39"/>
      <c r="B246" s="32"/>
      <c r="C246" s="32"/>
      <c r="D246" s="32"/>
      <c r="E246" s="32"/>
      <c r="F246" s="32"/>
      <c r="G246" s="32"/>
      <c r="H246" s="33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4"/>
    </row>
    <row r="247" spans="1:63" s="35" customFormat="1" x14ac:dyDescent="0.2">
      <c r="A247" s="39"/>
      <c r="B247" s="32"/>
      <c r="C247" s="32"/>
      <c r="D247" s="32"/>
      <c r="E247" s="32"/>
      <c r="F247" s="32"/>
      <c r="G247" s="32"/>
      <c r="H247" s="33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4"/>
    </row>
    <row r="248" spans="1:63" s="35" customFormat="1" x14ac:dyDescent="0.2">
      <c r="A248" s="39"/>
      <c r="B248" s="32"/>
      <c r="C248" s="32"/>
      <c r="D248" s="32"/>
      <c r="E248" s="32"/>
      <c r="F248" s="32"/>
      <c r="G248" s="32"/>
      <c r="H248" s="33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4"/>
    </row>
    <row r="249" spans="1:63" s="35" customFormat="1" x14ac:dyDescent="0.2">
      <c r="A249" s="39"/>
      <c r="B249" s="32"/>
      <c r="C249" s="32"/>
      <c r="D249" s="32"/>
      <c r="E249" s="32"/>
      <c r="F249" s="32"/>
      <c r="G249" s="32"/>
      <c r="H249" s="33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4"/>
    </row>
    <row r="250" spans="1:63" s="35" customFormat="1" x14ac:dyDescent="0.2">
      <c r="A250" s="39"/>
      <c r="B250" s="32"/>
      <c r="C250" s="32"/>
      <c r="D250" s="32"/>
      <c r="E250" s="32"/>
      <c r="F250" s="32"/>
      <c r="G250" s="32"/>
      <c r="H250" s="33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4"/>
    </row>
    <row r="251" spans="1:63" s="35" customFormat="1" x14ac:dyDescent="0.2">
      <c r="A251" s="39"/>
      <c r="B251" s="32"/>
      <c r="C251" s="32"/>
      <c r="D251" s="32"/>
      <c r="E251" s="32"/>
      <c r="F251" s="32"/>
      <c r="G251" s="32"/>
      <c r="H251" s="33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4"/>
    </row>
    <row r="252" spans="1:63" s="35" customFormat="1" x14ac:dyDescent="0.2">
      <c r="A252" s="39"/>
      <c r="B252" s="32"/>
      <c r="C252" s="32"/>
      <c r="D252" s="32"/>
      <c r="E252" s="32"/>
      <c r="F252" s="32"/>
      <c r="G252" s="32"/>
      <c r="H252" s="33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4"/>
    </row>
    <row r="253" spans="1:63" s="35" customFormat="1" x14ac:dyDescent="0.2">
      <c r="A253" s="39"/>
      <c r="B253" s="32"/>
      <c r="C253" s="32"/>
      <c r="D253" s="32"/>
      <c r="E253" s="32"/>
      <c r="F253" s="32"/>
      <c r="G253" s="32"/>
      <c r="H253" s="33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4"/>
    </row>
    <row r="254" spans="1:63" s="35" customFormat="1" x14ac:dyDescent="0.2">
      <c r="A254" s="39"/>
      <c r="B254" s="32"/>
      <c r="C254" s="32"/>
      <c r="D254" s="32"/>
      <c r="E254" s="32"/>
      <c r="F254" s="32"/>
      <c r="G254" s="32"/>
      <c r="H254" s="33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4"/>
    </row>
    <row r="255" spans="1:63" s="35" customFormat="1" x14ac:dyDescent="0.2">
      <c r="A255" s="39"/>
      <c r="B255" s="32"/>
      <c r="C255" s="32"/>
      <c r="D255" s="32"/>
      <c r="E255" s="32"/>
      <c r="F255" s="32"/>
      <c r="G255" s="32"/>
      <c r="H255" s="33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4"/>
    </row>
    <row r="256" spans="1:63" s="35" customFormat="1" x14ac:dyDescent="0.2">
      <c r="A256" s="39"/>
      <c r="B256" s="32"/>
      <c r="C256" s="32"/>
      <c r="D256" s="32"/>
      <c r="E256" s="32"/>
      <c r="F256" s="32"/>
      <c r="G256" s="32"/>
      <c r="H256" s="33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4"/>
    </row>
    <row r="257" spans="1:63" s="35" customFormat="1" x14ac:dyDescent="0.2">
      <c r="A257" s="39"/>
      <c r="B257" s="32"/>
      <c r="C257" s="32"/>
      <c r="D257" s="32"/>
      <c r="E257" s="32"/>
      <c r="F257" s="32"/>
      <c r="G257" s="32"/>
      <c r="H257" s="33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4"/>
    </row>
    <row r="258" spans="1:63" s="35" customFormat="1" x14ac:dyDescent="0.2">
      <c r="A258" s="39"/>
      <c r="B258" s="32"/>
      <c r="C258" s="32"/>
      <c r="D258" s="32"/>
      <c r="E258" s="32"/>
      <c r="F258" s="32"/>
      <c r="G258" s="32"/>
      <c r="H258" s="33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4"/>
    </row>
    <row r="259" spans="1:63" s="35" customFormat="1" x14ac:dyDescent="0.2">
      <c r="A259" s="39"/>
      <c r="B259" s="32"/>
      <c r="C259" s="32"/>
      <c r="D259" s="32"/>
      <c r="E259" s="32"/>
      <c r="F259" s="32"/>
      <c r="G259" s="32"/>
      <c r="H259" s="33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4"/>
    </row>
    <row r="260" spans="1:63" s="35" customFormat="1" x14ac:dyDescent="0.2">
      <c r="A260" s="39"/>
      <c r="B260" s="32"/>
      <c r="C260" s="32"/>
      <c r="D260" s="32"/>
      <c r="E260" s="32"/>
      <c r="F260" s="32"/>
      <c r="G260" s="32"/>
      <c r="H260" s="33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4"/>
    </row>
    <row r="261" spans="1:63" s="35" customFormat="1" x14ac:dyDescent="0.2">
      <c r="A261" s="39"/>
      <c r="B261" s="32"/>
      <c r="C261" s="32"/>
      <c r="D261" s="32"/>
      <c r="E261" s="32"/>
      <c r="F261" s="32"/>
      <c r="G261" s="32"/>
      <c r="H261" s="33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4"/>
    </row>
    <row r="262" spans="1:63" s="35" customFormat="1" x14ac:dyDescent="0.2">
      <c r="A262" s="39"/>
      <c r="B262" s="32"/>
      <c r="C262" s="32"/>
      <c r="D262" s="32"/>
      <c r="E262" s="32"/>
      <c r="F262" s="32"/>
      <c r="G262" s="32"/>
      <c r="H262" s="33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4"/>
    </row>
    <row r="263" spans="1:63" s="35" customFormat="1" x14ac:dyDescent="0.2">
      <c r="A263" s="39"/>
      <c r="B263" s="32"/>
      <c r="C263" s="32"/>
      <c r="D263" s="32"/>
      <c r="E263" s="32"/>
      <c r="F263" s="32"/>
      <c r="G263" s="32"/>
      <c r="H263" s="33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4"/>
    </row>
    <row r="264" spans="1:63" s="35" customFormat="1" x14ac:dyDescent="0.2">
      <c r="A264" s="39"/>
      <c r="B264" s="32"/>
      <c r="C264" s="32"/>
      <c r="D264" s="32"/>
      <c r="E264" s="32"/>
      <c r="F264" s="32"/>
      <c r="G264" s="32"/>
      <c r="H264" s="33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4"/>
    </row>
    <row r="265" spans="1:63" s="35" customFormat="1" x14ac:dyDescent="0.2">
      <c r="A265" s="39"/>
      <c r="B265" s="32"/>
      <c r="C265" s="32"/>
      <c r="D265" s="32"/>
      <c r="E265" s="32"/>
      <c r="F265" s="32"/>
      <c r="G265" s="32"/>
      <c r="H265" s="33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4"/>
    </row>
    <row r="266" spans="1:63" s="35" customFormat="1" x14ac:dyDescent="0.2">
      <c r="A266" s="39"/>
      <c r="B266" s="32"/>
      <c r="C266" s="32"/>
      <c r="D266" s="32"/>
      <c r="E266" s="32"/>
      <c r="F266" s="32"/>
      <c r="G266" s="32"/>
      <c r="H266" s="33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4"/>
    </row>
    <row r="267" spans="1:63" s="35" customFormat="1" x14ac:dyDescent="0.2">
      <c r="A267" s="39"/>
      <c r="B267" s="32"/>
      <c r="C267" s="32"/>
      <c r="D267" s="32"/>
      <c r="E267" s="32"/>
      <c r="F267" s="32"/>
      <c r="G267" s="32"/>
      <c r="H267" s="33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4"/>
    </row>
    <row r="268" spans="1:63" s="35" customFormat="1" x14ac:dyDescent="0.2">
      <c r="A268" s="39"/>
      <c r="B268" s="32"/>
      <c r="C268" s="32"/>
      <c r="D268" s="32"/>
      <c r="E268" s="32"/>
      <c r="F268" s="32"/>
      <c r="G268" s="32"/>
      <c r="H268" s="33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4"/>
    </row>
    <row r="269" spans="1:63" s="35" customFormat="1" x14ac:dyDescent="0.2">
      <c r="A269" s="39"/>
      <c r="B269" s="32"/>
      <c r="C269" s="32"/>
      <c r="D269" s="32"/>
      <c r="E269" s="32"/>
      <c r="F269" s="32"/>
      <c r="G269" s="32"/>
      <c r="H269" s="33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4"/>
    </row>
    <row r="270" spans="1:63" s="35" customFormat="1" x14ac:dyDescent="0.2">
      <c r="A270" s="39"/>
      <c r="B270" s="32"/>
      <c r="C270" s="32"/>
      <c r="D270" s="32"/>
      <c r="E270" s="32"/>
      <c r="F270" s="32"/>
      <c r="G270" s="32"/>
      <c r="H270" s="33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4"/>
    </row>
    <row r="271" spans="1:63" s="35" customFormat="1" x14ac:dyDescent="0.2">
      <c r="A271" s="39"/>
      <c r="B271" s="32"/>
      <c r="C271" s="32"/>
      <c r="D271" s="32"/>
      <c r="E271" s="32"/>
      <c r="F271" s="32"/>
      <c r="G271" s="32"/>
      <c r="H271" s="33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4"/>
    </row>
    <row r="272" spans="1:63" s="35" customFormat="1" x14ac:dyDescent="0.2">
      <c r="A272" s="39"/>
      <c r="B272" s="32"/>
      <c r="C272" s="32"/>
      <c r="D272" s="32"/>
      <c r="E272" s="32"/>
      <c r="F272" s="32"/>
      <c r="G272" s="32"/>
      <c r="H272" s="33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4"/>
    </row>
    <row r="273" spans="1:63" s="35" customFormat="1" x14ac:dyDescent="0.2">
      <c r="A273" s="39"/>
      <c r="B273" s="32"/>
      <c r="C273" s="32"/>
      <c r="D273" s="32"/>
      <c r="E273" s="32"/>
      <c r="F273" s="32"/>
      <c r="G273" s="32"/>
      <c r="H273" s="33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4"/>
    </row>
    <row r="274" spans="1:63" s="35" customFormat="1" x14ac:dyDescent="0.2">
      <c r="A274" s="39"/>
      <c r="B274" s="32"/>
      <c r="C274" s="32"/>
      <c r="D274" s="32"/>
      <c r="E274" s="32"/>
      <c r="F274" s="32"/>
      <c r="G274" s="32"/>
      <c r="H274" s="33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4"/>
    </row>
    <row r="275" spans="1:63" s="35" customFormat="1" x14ac:dyDescent="0.2">
      <c r="A275" s="39"/>
      <c r="B275" s="32"/>
      <c r="C275" s="32"/>
      <c r="D275" s="32"/>
      <c r="E275" s="32"/>
      <c r="F275" s="32"/>
      <c r="G275" s="32"/>
      <c r="H275" s="33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4"/>
    </row>
    <row r="276" spans="1:63" s="35" customFormat="1" x14ac:dyDescent="0.2">
      <c r="A276" s="39"/>
      <c r="B276" s="32"/>
      <c r="C276" s="32"/>
      <c r="D276" s="32"/>
      <c r="E276" s="32"/>
      <c r="F276" s="32"/>
      <c r="G276" s="32"/>
      <c r="H276" s="33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4"/>
    </row>
    <row r="277" spans="1:63" s="35" customFormat="1" x14ac:dyDescent="0.2">
      <c r="A277" s="39"/>
      <c r="B277" s="32"/>
      <c r="C277" s="32"/>
      <c r="D277" s="32"/>
      <c r="E277" s="32"/>
      <c r="F277" s="32"/>
      <c r="G277" s="32"/>
      <c r="H277" s="33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4"/>
    </row>
    <row r="278" spans="1:63" s="35" customFormat="1" x14ac:dyDescent="0.2">
      <c r="A278" s="39"/>
      <c r="B278" s="32"/>
      <c r="C278" s="32"/>
      <c r="D278" s="32"/>
      <c r="E278" s="32"/>
      <c r="F278" s="32"/>
      <c r="G278" s="32"/>
      <c r="H278" s="33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4"/>
    </row>
    <row r="279" spans="1:63" s="35" customFormat="1" x14ac:dyDescent="0.2">
      <c r="A279" s="39"/>
      <c r="B279" s="32"/>
      <c r="C279" s="32"/>
      <c r="D279" s="32"/>
      <c r="E279" s="32"/>
      <c r="F279" s="32"/>
      <c r="G279" s="32"/>
      <c r="H279" s="33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4"/>
    </row>
    <row r="280" spans="1:63" s="35" customFormat="1" x14ac:dyDescent="0.2">
      <c r="A280" s="39"/>
      <c r="B280" s="32"/>
      <c r="C280" s="32"/>
      <c r="D280" s="32"/>
      <c r="E280" s="32"/>
      <c r="F280" s="32"/>
      <c r="G280" s="32"/>
      <c r="H280" s="33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4"/>
    </row>
    <row r="281" spans="1:63" s="35" customFormat="1" x14ac:dyDescent="0.2">
      <c r="A281" s="39"/>
      <c r="B281" s="32"/>
      <c r="C281" s="32"/>
      <c r="D281" s="32"/>
      <c r="E281" s="32"/>
      <c r="F281" s="32"/>
      <c r="G281" s="32"/>
      <c r="H281" s="33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4"/>
    </row>
    <row r="282" spans="1:63" s="35" customFormat="1" x14ac:dyDescent="0.2">
      <c r="A282" s="39"/>
      <c r="B282" s="32"/>
      <c r="C282" s="32"/>
      <c r="D282" s="32"/>
      <c r="E282" s="32"/>
      <c r="F282" s="32"/>
      <c r="G282" s="32"/>
      <c r="H282" s="33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4"/>
    </row>
    <row r="283" spans="1:63" s="35" customFormat="1" x14ac:dyDescent="0.2">
      <c r="A283" s="39"/>
      <c r="B283" s="32"/>
      <c r="C283" s="32"/>
      <c r="D283" s="32"/>
      <c r="E283" s="32"/>
      <c r="F283" s="32"/>
      <c r="G283" s="32"/>
      <c r="H283" s="33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4"/>
    </row>
    <row r="284" spans="1:63" s="35" customFormat="1" x14ac:dyDescent="0.2">
      <c r="A284" s="39"/>
      <c r="B284" s="32"/>
      <c r="C284" s="32"/>
      <c r="D284" s="32"/>
      <c r="E284" s="32"/>
      <c r="F284" s="32"/>
      <c r="G284" s="32"/>
      <c r="H284" s="33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4"/>
    </row>
    <row r="285" spans="1:63" s="35" customFormat="1" x14ac:dyDescent="0.2">
      <c r="A285" s="39"/>
      <c r="B285" s="32"/>
      <c r="C285" s="32"/>
      <c r="D285" s="32"/>
      <c r="E285" s="32"/>
      <c r="F285" s="32"/>
      <c r="G285" s="32"/>
      <c r="H285" s="33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4"/>
    </row>
    <row r="286" spans="1:63" s="35" customFormat="1" x14ac:dyDescent="0.2">
      <c r="A286" s="39"/>
      <c r="B286" s="32"/>
      <c r="C286" s="32"/>
      <c r="D286" s="32"/>
      <c r="E286" s="32"/>
      <c r="F286" s="32"/>
      <c r="G286" s="32"/>
      <c r="H286" s="33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4"/>
    </row>
    <row r="287" spans="1:63" s="35" customFormat="1" x14ac:dyDescent="0.2">
      <c r="A287" s="39"/>
      <c r="B287" s="32"/>
      <c r="C287" s="32"/>
      <c r="D287" s="32"/>
      <c r="E287" s="32"/>
      <c r="F287" s="32"/>
      <c r="G287" s="32"/>
      <c r="H287" s="33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4"/>
    </row>
    <row r="288" spans="1:63" s="35" customFormat="1" x14ac:dyDescent="0.2">
      <c r="A288" s="39"/>
      <c r="B288" s="32"/>
      <c r="C288" s="32"/>
      <c r="D288" s="32"/>
      <c r="E288" s="32"/>
      <c r="F288" s="32"/>
      <c r="G288" s="32"/>
      <c r="H288" s="33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4"/>
    </row>
    <row r="289" spans="1:63" s="35" customFormat="1" x14ac:dyDescent="0.2">
      <c r="A289" s="39"/>
      <c r="B289" s="32"/>
      <c r="C289" s="32"/>
      <c r="D289" s="32"/>
      <c r="E289" s="32"/>
      <c r="F289" s="32"/>
      <c r="G289" s="32"/>
      <c r="H289" s="33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4"/>
    </row>
    <row r="290" spans="1:63" s="35" customFormat="1" x14ac:dyDescent="0.2">
      <c r="A290" s="39"/>
      <c r="B290" s="32"/>
      <c r="C290" s="32"/>
      <c r="D290" s="32"/>
      <c r="E290" s="32"/>
      <c r="F290" s="32"/>
      <c r="G290" s="32"/>
      <c r="H290" s="33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4"/>
    </row>
    <row r="291" spans="1:63" s="35" customFormat="1" x14ac:dyDescent="0.2">
      <c r="A291" s="39"/>
      <c r="B291" s="32"/>
      <c r="C291" s="32"/>
      <c r="D291" s="32"/>
      <c r="E291" s="32"/>
      <c r="F291" s="32"/>
      <c r="G291" s="32"/>
      <c r="H291" s="33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4"/>
    </row>
    <row r="292" spans="1:63" s="35" customFormat="1" x14ac:dyDescent="0.2">
      <c r="A292" s="39"/>
      <c r="B292" s="32"/>
      <c r="C292" s="32"/>
      <c r="D292" s="32"/>
      <c r="E292" s="32"/>
      <c r="F292" s="32"/>
      <c r="G292" s="32"/>
      <c r="H292" s="33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4"/>
    </row>
    <row r="293" spans="1:63" s="35" customFormat="1" x14ac:dyDescent="0.2">
      <c r="A293" s="39"/>
      <c r="B293" s="32"/>
      <c r="C293" s="32"/>
      <c r="D293" s="32"/>
      <c r="E293" s="32"/>
      <c r="F293" s="32"/>
      <c r="G293" s="32"/>
      <c r="H293" s="33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4"/>
    </row>
    <row r="294" spans="1:63" s="35" customFormat="1" x14ac:dyDescent="0.2">
      <c r="A294" s="39"/>
      <c r="B294" s="32"/>
      <c r="C294" s="32"/>
      <c r="D294" s="32"/>
      <c r="E294" s="32"/>
      <c r="F294" s="32"/>
      <c r="G294" s="32"/>
      <c r="H294" s="33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4"/>
    </row>
    <row r="295" spans="1:63" s="35" customFormat="1" x14ac:dyDescent="0.2">
      <c r="A295" s="39"/>
      <c r="B295" s="32"/>
      <c r="C295" s="32"/>
      <c r="D295" s="32"/>
      <c r="E295" s="32"/>
      <c r="F295" s="32"/>
      <c r="G295" s="32"/>
      <c r="H295" s="33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4"/>
    </row>
    <row r="296" spans="1:63" s="35" customFormat="1" x14ac:dyDescent="0.2">
      <c r="A296" s="39"/>
      <c r="B296" s="32"/>
      <c r="C296" s="32"/>
      <c r="D296" s="32"/>
      <c r="E296" s="32"/>
      <c r="F296" s="32"/>
      <c r="G296" s="32"/>
      <c r="H296" s="33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4"/>
    </row>
    <row r="297" spans="1:63" s="35" customFormat="1" x14ac:dyDescent="0.2">
      <c r="A297" s="39"/>
      <c r="B297" s="32"/>
      <c r="C297" s="32"/>
      <c r="D297" s="32"/>
      <c r="E297" s="32"/>
      <c r="F297" s="32"/>
      <c r="G297" s="32"/>
      <c r="H297" s="33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4"/>
    </row>
    <row r="298" spans="1:63" s="35" customFormat="1" x14ac:dyDescent="0.2">
      <c r="A298" s="39"/>
      <c r="B298" s="32"/>
      <c r="C298" s="32"/>
      <c r="D298" s="32"/>
      <c r="E298" s="32"/>
      <c r="F298" s="32"/>
      <c r="G298" s="32"/>
      <c r="H298" s="33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4"/>
    </row>
    <row r="299" spans="1:63" s="35" customFormat="1" x14ac:dyDescent="0.2">
      <c r="A299" s="39"/>
      <c r="B299" s="32"/>
      <c r="C299" s="32"/>
      <c r="D299" s="32"/>
      <c r="E299" s="32"/>
      <c r="F299" s="32"/>
      <c r="G299" s="32"/>
      <c r="H299" s="33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4"/>
    </row>
    <row r="300" spans="1:63" s="35" customFormat="1" x14ac:dyDescent="0.2">
      <c r="A300" s="39"/>
      <c r="B300" s="32"/>
      <c r="C300" s="32"/>
      <c r="D300" s="32"/>
      <c r="E300" s="32"/>
      <c r="F300" s="32"/>
      <c r="G300" s="32"/>
      <c r="H300" s="33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4"/>
    </row>
    <row r="301" spans="1:63" s="35" customFormat="1" x14ac:dyDescent="0.2">
      <c r="A301" s="39"/>
      <c r="B301" s="32"/>
      <c r="C301" s="32"/>
      <c r="D301" s="32"/>
      <c r="E301" s="32"/>
      <c r="F301" s="32"/>
      <c r="G301" s="32"/>
      <c r="H301" s="33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4"/>
    </row>
    <row r="302" spans="1:63" s="35" customFormat="1" x14ac:dyDescent="0.2">
      <c r="A302" s="39"/>
      <c r="B302" s="32"/>
      <c r="C302" s="32"/>
      <c r="D302" s="32"/>
      <c r="E302" s="32"/>
      <c r="F302" s="32"/>
      <c r="G302" s="32"/>
      <c r="H302" s="33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4"/>
    </row>
    <row r="303" spans="1:63" s="35" customFormat="1" x14ac:dyDescent="0.2">
      <c r="A303" s="39"/>
      <c r="B303" s="32"/>
      <c r="C303" s="32"/>
      <c r="D303" s="32"/>
      <c r="E303" s="32"/>
      <c r="F303" s="32"/>
      <c r="G303" s="32"/>
      <c r="H303" s="33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4"/>
    </row>
    <row r="304" spans="1:63" s="35" customFormat="1" x14ac:dyDescent="0.2">
      <c r="A304" s="39"/>
      <c r="B304" s="32"/>
      <c r="C304" s="32"/>
      <c r="D304" s="32"/>
      <c r="E304" s="32"/>
      <c r="F304" s="32"/>
      <c r="G304" s="32"/>
      <c r="H304" s="33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4"/>
    </row>
    <row r="305" spans="1:63" s="35" customFormat="1" x14ac:dyDescent="0.2">
      <c r="A305" s="39"/>
      <c r="B305" s="32"/>
      <c r="C305" s="32"/>
      <c r="D305" s="32"/>
      <c r="E305" s="32"/>
      <c r="F305" s="32"/>
      <c r="G305" s="32"/>
      <c r="H305" s="33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4"/>
    </row>
    <row r="306" spans="1:63" s="35" customFormat="1" x14ac:dyDescent="0.2">
      <c r="A306" s="39"/>
      <c r="B306" s="32"/>
      <c r="C306" s="32"/>
      <c r="D306" s="32"/>
      <c r="E306" s="32"/>
      <c r="F306" s="32"/>
      <c r="G306" s="32"/>
      <c r="H306" s="33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4"/>
    </row>
    <row r="307" spans="1:63" s="35" customFormat="1" x14ac:dyDescent="0.2">
      <c r="A307" s="39"/>
      <c r="B307" s="32"/>
      <c r="C307" s="32"/>
      <c r="D307" s="32"/>
      <c r="E307" s="32"/>
      <c r="F307" s="32"/>
      <c r="G307" s="32"/>
      <c r="H307" s="33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4"/>
    </row>
    <row r="308" spans="1:63" s="35" customFormat="1" x14ac:dyDescent="0.2">
      <c r="A308" s="39"/>
      <c r="B308" s="32"/>
      <c r="C308" s="32"/>
      <c r="D308" s="32"/>
      <c r="E308" s="32"/>
      <c r="F308" s="32"/>
      <c r="G308" s="32"/>
      <c r="H308" s="33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4"/>
    </row>
    <row r="309" spans="1:63" s="35" customFormat="1" x14ac:dyDescent="0.2">
      <c r="A309" s="39"/>
      <c r="B309" s="32"/>
      <c r="C309" s="32"/>
      <c r="D309" s="32"/>
      <c r="E309" s="32"/>
      <c r="F309" s="32"/>
      <c r="G309" s="32"/>
      <c r="H309" s="33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4"/>
    </row>
    <row r="310" spans="1:63" s="35" customFormat="1" x14ac:dyDescent="0.2">
      <c r="A310" s="39"/>
      <c r="B310" s="32"/>
      <c r="C310" s="32"/>
      <c r="D310" s="32"/>
      <c r="E310" s="32"/>
      <c r="F310" s="32"/>
      <c r="G310" s="32"/>
      <c r="H310" s="33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4"/>
    </row>
    <row r="311" spans="1:63" s="35" customFormat="1" x14ac:dyDescent="0.2">
      <c r="A311" s="39"/>
      <c r="B311" s="32"/>
      <c r="C311" s="32"/>
      <c r="D311" s="32"/>
      <c r="E311" s="32"/>
      <c r="F311" s="32"/>
      <c r="G311" s="32"/>
      <c r="H311" s="33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4"/>
    </row>
    <row r="312" spans="1:63" s="35" customFormat="1" x14ac:dyDescent="0.2">
      <c r="A312" s="39"/>
      <c r="B312" s="32"/>
      <c r="C312" s="32"/>
      <c r="D312" s="32"/>
      <c r="E312" s="32"/>
      <c r="F312" s="32"/>
      <c r="G312" s="32"/>
      <c r="H312" s="33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4"/>
    </row>
    <row r="313" spans="1:63" s="35" customFormat="1" x14ac:dyDescent="0.2">
      <c r="A313" s="39"/>
      <c r="B313" s="32"/>
      <c r="C313" s="32"/>
      <c r="D313" s="32"/>
      <c r="E313" s="32"/>
      <c r="F313" s="32"/>
      <c r="G313" s="32"/>
      <c r="H313" s="33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4"/>
    </row>
    <row r="314" spans="1:63" s="35" customFormat="1" x14ac:dyDescent="0.2">
      <c r="A314" s="39"/>
      <c r="B314" s="32"/>
      <c r="C314" s="32"/>
      <c r="D314" s="32"/>
      <c r="E314" s="32"/>
      <c r="F314" s="32"/>
      <c r="G314" s="32"/>
      <c r="H314" s="33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4"/>
    </row>
    <row r="315" spans="1:63" s="35" customFormat="1" x14ac:dyDescent="0.2">
      <c r="A315" s="39"/>
      <c r="B315" s="32"/>
      <c r="C315" s="32"/>
      <c r="D315" s="32"/>
      <c r="E315" s="32"/>
      <c r="F315" s="32"/>
      <c r="G315" s="32"/>
      <c r="H315" s="33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4"/>
    </row>
    <row r="316" spans="1:63" s="35" customFormat="1" x14ac:dyDescent="0.2">
      <c r="A316" s="39"/>
      <c r="B316" s="32"/>
      <c r="C316" s="32"/>
      <c r="D316" s="32"/>
      <c r="E316" s="32"/>
      <c r="F316" s="32"/>
      <c r="G316" s="32"/>
      <c r="H316" s="33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4"/>
    </row>
    <row r="317" spans="1:63" s="35" customFormat="1" x14ac:dyDescent="0.2">
      <c r="A317" s="39"/>
      <c r="B317" s="32"/>
      <c r="C317" s="32"/>
      <c r="D317" s="32"/>
      <c r="E317" s="32"/>
      <c r="F317" s="32"/>
      <c r="G317" s="32"/>
      <c r="H317" s="33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4"/>
    </row>
    <row r="318" spans="1:63" s="35" customFormat="1" x14ac:dyDescent="0.2">
      <c r="A318" s="39"/>
      <c r="B318" s="32"/>
      <c r="C318" s="32"/>
      <c r="D318" s="32"/>
      <c r="E318" s="32"/>
      <c r="F318" s="32"/>
      <c r="G318" s="32"/>
      <c r="H318" s="33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4"/>
    </row>
    <row r="319" spans="1:63" s="35" customFormat="1" x14ac:dyDescent="0.2">
      <c r="A319" s="39"/>
      <c r="B319" s="32"/>
      <c r="C319" s="32"/>
      <c r="D319" s="32"/>
      <c r="E319" s="32"/>
      <c r="F319" s="32"/>
      <c r="G319" s="32"/>
      <c r="H319" s="33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4"/>
    </row>
    <row r="320" spans="1:63" s="35" customFormat="1" x14ac:dyDescent="0.2">
      <c r="A320" s="39"/>
      <c r="B320" s="32"/>
      <c r="C320" s="32"/>
      <c r="D320" s="32"/>
      <c r="E320" s="32"/>
      <c r="F320" s="32"/>
      <c r="G320" s="32"/>
      <c r="H320" s="33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4"/>
    </row>
    <row r="321" spans="1:63" s="35" customFormat="1" x14ac:dyDescent="0.2">
      <c r="A321" s="39"/>
      <c r="B321" s="32"/>
      <c r="C321" s="32"/>
      <c r="D321" s="32"/>
      <c r="E321" s="32"/>
      <c r="F321" s="32"/>
      <c r="G321" s="32"/>
      <c r="H321" s="33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4"/>
    </row>
    <row r="322" spans="1:63" s="35" customFormat="1" x14ac:dyDescent="0.2">
      <c r="A322" s="39"/>
      <c r="B322" s="32"/>
      <c r="C322" s="32"/>
      <c r="D322" s="32"/>
      <c r="E322" s="32"/>
      <c r="F322" s="32"/>
      <c r="G322" s="32"/>
      <c r="H322" s="33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4"/>
    </row>
    <row r="323" spans="1:63" s="35" customFormat="1" x14ac:dyDescent="0.2">
      <c r="A323" s="39"/>
      <c r="B323" s="32"/>
      <c r="C323" s="32"/>
      <c r="D323" s="32"/>
      <c r="E323" s="32"/>
      <c r="F323" s="32"/>
      <c r="G323" s="32"/>
      <c r="H323" s="33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4"/>
    </row>
    <row r="324" spans="1:63" s="35" customFormat="1" x14ac:dyDescent="0.2">
      <c r="A324" s="39"/>
      <c r="B324" s="32"/>
      <c r="C324" s="32"/>
      <c r="D324" s="32"/>
      <c r="E324" s="32"/>
      <c r="F324" s="32"/>
      <c r="G324" s="32"/>
      <c r="H324" s="33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4"/>
    </row>
    <row r="325" spans="1:63" s="35" customFormat="1" x14ac:dyDescent="0.2">
      <c r="A325" s="39"/>
      <c r="B325" s="32"/>
      <c r="C325" s="32"/>
      <c r="D325" s="32"/>
      <c r="E325" s="32"/>
      <c r="F325" s="32"/>
      <c r="G325" s="32"/>
      <c r="H325" s="33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4"/>
    </row>
    <row r="326" spans="1:63" s="35" customFormat="1" x14ac:dyDescent="0.2">
      <c r="A326" s="39"/>
      <c r="B326" s="32"/>
      <c r="C326" s="32"/>
      <c r="D326" s="32"/>
      <c r="E326" s="32"/>
      <c r="F326" s="32"/>
      <c r="G326" s="32"/>
      <c r="H326" s="33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4"/>
    </row>
    <row r="327" spans="1:63" s="35" customFormat="1" x14ac:dyDescent="0.2">
      <c r="A327" s="39"/>
      <c r="B327" s="32"/>
      <c r="C327" s="32"/>
      <c r="D327" s="32"/>
      <c r="E327" s="32"/>
      <c r="F327" s="32"/>
      <c r="G327" s="32"/>
      <c r="H327" s="33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4"/>
    </row>
    <row r="328" spans="1:63" s="35" customFormat="1" x14ac:dyDescent="0.2">
      <c r="A328" s="39"/>
      <c r="B328" s="32"/>
      <c r="C328" s="32"/>
      <c r="D328" s="32"/>
      <c r="E328" s="32"/>
      <c r="F328" s="32"/>
      <c r="G328" s="32"/>
      <c r="H328" s="33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4"/>
    </row>
    <row r="329" spans="1:63" s="35" customFormat="1" x14ac:dyDescent="0.2">
      <c r="A329" s="39"/>
      <c r="B329" s="32"/>
      <c r="C329" s="32"/>
      <c r="D329" s="32"/>
      <c r="E329" s="32"/>
      <c r="F329" s="32"/>
      <c r="G329" s="32"/>
      <c r="H329" s="33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4"/>
    </row>
    <row r="330" spans="1:63" s="35" customFormat="1" x14ac:dyDescent="0.2">
      <c r="A330" s="39"/>
      <c r="B330" s="32"/>
      <c r="C330" s="32"/>
      <c r="D330" s="32"/>
      <c r="E330" s="32"/>
      <c r="F330" s="32"/>
      <c r="G330" s="32"/>
      <c r="H330" s="33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4"/>
    </row>
    <row r="331" spans="1:63" s="35" customFormat="1" x14ac:dyDescent="0.2">
      <c r="A331" s="39"/>
      <c r="B331" s="32"/>
      <c r="C331" s="32"/>
      <c r="D331" s="32"/>
      <c r="E331" s="32"/>
      <c r="F331" s="32"/>
      <c r="G331" s="32"/>
      <c r="H331" s="33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4"/>
    </row>
    <row r="332" spans="1:63" s="35" customFormat="1" x14ac:dyDescent="0.2">
      <c r="A332" s="39"/>
      <c r="B332" s="32"/>
      <c r="C332" s="32"/>
      <c r="D332" s="32"/>
      <c r="E332" s="32"/>
      <c r="F332" s="32"/>
      <c r="G332" s="32"/>
      <c r="H332" s="33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4"/>
    </row>
    <row r="333" spans="1:63" s="35" customFormat="1" x14ac:dyDescent="0.2">
      <c r="A333" s="39"/>
      <c r="B333" s="32"/>
      <c r="C333" s="32"/>
      <c r="D333" s="32"/>
      <c r="E333" s="32"/>
      <c r="F333" s="32"/>
      <c r="G333" s="32"/>
      <c r="H333" s="33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4"/>
    </row>
    <row r="334" spans="1:63" s="35" customFormat="1" x14ac:dyDescent="0.2">
      <c r="A334" s="39"/>
      <c r="B334" s="32"/>
      <c r="C334" s="32"/>
      <c r="D334" s="32"/>
      <c r="E334" s="32"/>
      <c r="F334" s="32"/>
      <c r="G334" s="32"/>
      <c r="H334" s="33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4"/>
    </row>
    <row r="335" spans="1:63" s="35" customFormat="1" x14ac:dyDescent="0.2">
      <c r="A335" s="39"/>
      <c r="B335" s="32"/>
      <c r="C335" s="32"/>
      <c r="D335" s="32"/>
      <c r="E335" s="32"/>
      <c r="F335" s="32"/>
      <c r="G335" s="32"/>
      <c r="H335" s="33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4"/>
    </row>
    <row r="336" spans="1:63" s="35" customFormat="1" x14ac:dyDescent="0.2">
      <c r="A336" s="39"/>
      <c r="B336" s="32"/>
      <c r="C336" s="32"/>
      <c r="D336" s="32"/>
      <c r="E336" s="32"/>
      <c r="F336" s="32"/>
      <c r="G336" s="32"/>
      <c r="H336" s="33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4"/>
    </row>
    <row r="337" spans="1:63" s="35" customFormat="1" x14ac:dyDescent="0.2">
      <c r="A337" s="39"/>
      <c r="B337" s="32"/>
      <c r="C337" s="32"/>
      <c r="D337" s="32"/>
      <c r="E337" s="32"/>
      <c r="F337" s="32"/>
      <c r="G337" s="32"/>
      <c r="H337" s="33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4"/>
    </row>
    <row r="338" spans="1:63" s="35" customFormat="1" x14ac:dyDescent="0.2">
      <c r="A338" s="39"/>
      <c r="B338" s="32"/>
      <c r="C338" s="32"/>
      <c r="D338" s="32"/>
      <c r="E338" s="32"/>
      <c r="F338" s="32"/>
      <c r="G338" s="32"/>
      <c r="H338" s="33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4"/>
    </row>
    <row r="339" spans="1:63" s="35" customFormat="1" x14ac:dyDescent="0.2">
      <c r="A339" s="39"/>
      <c r="B339" s="32"/>
      <c r="C339" s="32"/>
      <c r="D339" s="32"/>
      <c r="E339" s="32"/>
      <c r="F339" s="32"/>
      <c r="G339" s="32"/>
      <c r="H339" s="33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4"/>
    </row>
    <row r="340" spans="1:63" s="35" customFormat="1" x14ac:dyDescent="0.2">
      <c r="A340" s="39"/>
      <c r="B340" s="32"/>
      <c r="C340" s="32"/>
      <c r="D340" s="32"/>
      <c r="E340" s="32"/>
      <c r="F340" s="32"/>
      <c r="G340" s="32"/>
      <c r="H340" s="33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4"/>
    </row>
    <row r="341" spans="1:63" s="35" customFormat="1" x14ac:dyDescent="0.2">
      <c r="A341" s="39"/>
      <c r="B341" s="32"/>
      <c r="C341" s="32"/>
      <c r="D341" s="32"/>
      <c r="E341" s="32"/>
      <c r="F341" s="32"/>
      <c r="G341" s="32"/>
      <c r="H341" s="33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4"/>
    </row>
    <row r="342" spans="1:63" s="35" customFormat="1" x14ac:dyDescent="0.2">
      <c r="A342" s="39"/>
      <c r="B342" s="32"/>
      <c r="C342" s="32"/>
      <c r="D342" s="32"/>
      <c r="E342" s="32"/>
      <c r="F342" s="32"/>
      <c r="G342" s="32"/>
      <c r="H342" s="33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4"/>
    </row>
    <row r="343" spans="1:63" s="35" customFormat="1" x14ac:dyDescent="0.2">
      <c r="A343" s="39"/>
      <c r="B343" s="32"/>
      <c r="C343" s="32"/>
      <c r="D343" s="32"/>
      <c r="E343" s="32"/>
      <c r="F343" s="32"/>
      <c r="G343" s="32"/>
      <c r="H343" s="33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4"/>
    </row>
    <row r="344" spans="1:63" s="35" customFormat="1" x14ac:dyDescent="0.2">
      <c r="A344" s="39"/>
      <c r="B344" s="32"/>
      <c r="C344" s="32"/>
      <c r="D344" s="32"/>
      <c r="E344" s="32"/>
      <c r="F344" s="32"/>
      <c r="G344" s="32"/>
      <c r="H344" s="33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4"/>
    </row>
    <row r="345" spans="1:63" s="35" customFormat="1" x14ac:dyDescent="0.2">
      <c r="A345" s="39"/>
      <c r="B345" s="32"/>
      <c r="C345" s="32"/>
      <c r="D345" s="32"/>
      <c r="E345" s="32"/>
      <c r="F345" s="32"/>
      <c r="G345" s="32"/>
      <c r="H345" s="33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4"/>
    </row>
    <row r="346" spans="1:63" s="35" customFormat="1" x14ac:dyDescent="0.2">
      <c r="A346" s="39"/>
      <c r="B346" s="32"/>
      <c r="C346" s="32"/>
      <c r="D346" s="32"/>
      <c r="E346" s="32"/>
      <c r="F346" s="32"/>
      <c r="G346" s="32"/>
      <c r="H346" s="33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4"/>
    </row>
    <row r="347" spans="1:63" s="35" customFormat="1" x14ac:dyDescent="0.2">
      <c r="A347" s="39"/>
      <c r="B347" s="32"/>
      <c r="C347" s="32"/>
      <c r="D347" s="32"/>
      <c r="E347" s="32"/>
      <c r="F347" s="32"/>
      <c r="G347" s="32"/>
      <c r="H347" s="33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4"/>
    </row>
    <row r="348" spans="1:63" s="35" customFormat="1" x14ac:dyDescent="0.2">
      <c r="A348" s="39"/>
      <c r="B348" s="32"/>
      <c r="C348" s="32"/>
      <c r="D348" s="32"/>
      <c r="E348" s="32"/>
      <c r="F348" s="32"/>
      <c r="G348" s="32"/>
      <c r="H348" s="33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4"/>
    </row>
    <row r="349" spans="1:63" s="35" customFormat="1" x14ac:dyDescent="0.2">
      <c r="A349" s="39"/>
      <c r="B349" s="32"/>
      <c r="C349" s="32"/>
      <c r="D349" s="32"/>
      <c r="E349" s="32"/>
      <c r="F349" s="32"/>
      <c r="G349" s="32"/>
      <c r="H349" s="33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4"/>
    </row>
    <row r="350" spans="1:63" s="35" customFormat="1" x14ac:dyDescent="0.2">
      <c r="A350" s="39"/>
      <c r="B350" s="32"/>
      <c r="C350" s="32"/>
      <c r="D350" s="32"/>
      <c r="E350" s="32"/>
      <c r="F350" s="32"/>
      <c r="G350" s="32"/>
      <c r="H350" s="33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4"/>
    </row>
    <row r="351" spans="1:63" s="35" customFormat="1" x14ac:dyDescent="0.2">
      <c r="A351" s="39"/>
      <c r="B351" s="32"/>
      <c r="C351" s="32"/>
      <c r="D351" s="32"/>
      <c r="E351" s="32"/>
      <c r="F351" s="32"/>
      <c r="G351" s="32"/>
      <c r="H351" s="33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4"/>
    </row>
    <row r="352" spans="1:63" s="35" customFormat="1" x14ac:dyDescent="0.2">
      <c r="A352" s="39"/>
      <c r="B352" s="32"/>
      <c r="C352" s="32"/>
      <c r="D352" s="32"/>
      <c r="E352" s="32"/>
      <c r="F352" s="32"/>
      <c r="G352" s="32"/>
      <c r="H352" s="33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4"/>
    </row>
    <row r="353" spans="1:63" s="35" customFormat="1" x14ac:dyDescent="0.2">
      <c r="A353" s="39"/>
      <c r="B353" s="32"/>
      <c r="C353" s="32"/>
      <c r="D353" s="32"/>
      <c r="E353" s="32"/>
      <c r="F353" s="32"/>
      <c r="G353" s="32"/>
      <c r="H353" s="33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4"/>
    </row>
    <row r="354" spans="1:63" s="35" customFormat="1" x14ac:dyDescent="0.2">
      <c r="A354" s="39"/>
      <c r="B354" s="32"/>
      <c r="C354" s="32"/>
      <c r="D354" s="32"/>
      <c r="E354" s="32"/>
      <c r="F354" s="32"/>
      <c r="G354" s="32"/>
      <c r="H354" s="33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4"/>
    </row>
    <row r="355" spans="1:63" s="35" customFormat="1" x14ac:dyDescent="0.2">
      <c r="A355" s="39"/>
      <c r="B355" s="32"/>
      <c r="C355" s="32"/>
      <c r="D355" s="32"/>
      <c r="E355" s="32"/>
      <c r="F355" s="32"/>
      <c r="G355" s="32"/>
      <c r="H355" s="33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4"/>
    </row>
    <row r="356" spans="1:63" s="35" customFormat="1" x14ac:dyDescent="0.2">
      <c r="A356" s="39"/>
      <c r="B356" s="32"/>
      <c r="C356" s="32"/>
      <c r="D356" s="32"/>
      <c r="E356" s="32"/>
      <c r="F356" s="32"/>
      <c r="G356" s="32"/>
      <c r="H356" s="33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4"/>
    </row>
    <row r="357" spans="1:63" s="35" customFormat="1" x14ac:dyDescent="0.2">
      <c r="A357" s="39"/>
      <c r="B357" s="32"/>
      <c r="C357" s="32"/>
      <c r="D357" s="32"/>
      <c r="E357" s="32"/>
      <c r="F357" s="32"/>
      <c r="G357" s="32"/>
      <c r="H357" s="33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4"/>
    </row>
    <row r="358" spans="1:63" s="35" customFormat="1" x14ac:dyDescent="0.2">
      <c r="A358" s="39"/>
      <c r="B358" s="32"/>
      <c r="C358" s="32"/>
      <c r="D358" s="32"/>
      <c r="E358" s="32"/>
      <c r="F358" s="32"/>
      <c r="G358" s="32"/>
      <c r="H358" s="33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4"/>
    </row>
    <row r="359" spans="1:63" s="35" customFormat="1" x14ac:dyDescent="0.2">
      <c r="A359" s="39"/>
      <c r="B359" s="32"/>
      <c r="C359" s="32"/>
      <c r="D359" s="32"/>
      <c r="E359" s="32"/>
      <c r="F359" s="32"/>
      <c r="G359" s="32"/>
      <c r="H359" s="33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4"/>
    </row>
    <row r="360" spans="1:63" s="35" customFormat="1" x14ac:dyDescent="0.2">
      <c r="A360" s="39"/>
      <c r="B360" s="32"/>
      <c r="C360" s="32"/>
      <c r="D360" s="32"/>
      <c r="E360" s="32"/>
      <c r="F360" s="32"/>
      <c r="G360" s="32"/>
      <c r="H360" s="33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4"/>
    </row>
    <row r="361" spans="1:63" s="35" customFormat="1" x14ac:dyDescent="0.2">
      <c r="A361" s="39"/>
      <c r="B361" s="32"/>
      <c r="C361" s="32"/>
      <c r="D361" s="32"/>
      <c r="E361" s="32"/>
      <c r="F361" s="32"/>
      <c r="G361" s="32"/>
      <c r="H361" s="33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4"/>
    </row>
    <row r="362" spans="1:63" s="35" customFormat="1" x14ac:dyDescent="0.2">
      <c r="A362" s="39"/>
      <c r="B362" s="32"/>
      <c r="C362" s="32"/>
      <c r="D362" s="32"/>
      <c r="E362" s="32"/>
      <c r="F362" s="32"/>
      <c r="G362" s="32"/>
      <c r="H362" s="33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4"/>
    </row>
    <row r="363" spans="1:63" s="35" customFormat="1" x14ac:dyDescent="0.2">
      <c r="A363" s="39"/>
      <c r="B363" s="32"/>
      <c r="C363" s="32"/>
      <c r="D363" s="32"/>
      <c r="E363" s="32"/>
      <c r="F363" s="32"/>
      <c r="G363" s="32"/>
      <c r="H363" s="33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4"/>
    </row>
    <row r="364" spans="1:63" s="35" customFormat="1" x14ac:dyDescent="0.2">
      <c r="A364" s="39"/>
      <c r="B364" s="32"/>
      <c r="C364" s="32"/>
      <c r="D364" s="32"/>
      <c r="E364" s="32"/>
      <c r="F364" s="32"/>
      <c r="G364" s="32"/>
      <c r="H364" s="33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4"/>
    </row>
    <row r="365" spans="1:63" s="35" customFormat="1" x14ac:dyDescent="0.2">
      <c r="A365" s="39"/>
      <c r="B365" s="32"/>
      <c r="C365" s="32"/>
      <c r="D365" s="32"/>
      <c r="E365" s="32"/>
      <c r="F365" s="32"/>
      <c r="G365" s="32"/>
      <c r="H365" s="33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4"/>
    </row>
    <row r="366" spans="1:63" s="35" customFormat="1" x14ac:dyDescent="0.2">
      <c r="A366" s="39"/>
      <c r="B366" s="32"/>
      <c r="C366" s="32"/>
      <c r="D366" s="32"/>
      <c r="E366" s="32"/>
      <c r="F366" s="32"/>
      <c r="G366" s="32"/>
      <c r="H366" s="33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4"/>
    </row>
    <row r="367" spans="1:63" s="35" customFormat="1" x14ac:dyDescent="0.2">
      <c r="A367" s="39"/>
      <c r="B367" s="32"/>
      <c r="C367" s="32"/>
      <c r="D367" s="32"/>
      <c r="E367" s="32"/>
      <c r="F367" s="32"/>
      <c r="G367" s="32"/>
      <c r="H367" s="33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4"/>
    </row>
    <row r="368" spans="1:63" s="35" customFormat="1" x14ac:dyDescent="0.2">
      <c r="A368" s="39"/>
      <c r="B368" s="32"/>
      <c r="C368" s="32"/>
      <c r="D368" s="32"/>
      <c r="E368" s="32"/>
      <c r="F368" s="32"/>
      <c r="G368" s="32"/>
      <c r="H368" s="33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4"/>
    </row>
    <row r="369" spans="1:63" s="35" customFormat="1" x14ac:dyDescent="0.2">
      <c r="A369" s="39"/>
      <c r="B369" s="32"/>
      <c r="C369" s="32"/>
      <c r="D369" s="32"/>
      <c r="E369" s="32"/>
      <c r="F369" s="32"/>
      <c r="G369" s="32"/>
      <c r="H369" s="33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4"/>
    </row>
    <row r="370" spans="1:63" s="35" customFormat="1" x14ac:dyDescent="0.2">
      <c r="A370" s="39"/>
      <c r="B370" s="32"/>
      <c r="C370" s="32"/>
      <c r="D370" s="32"/>
      <c r="E370" s="32"/>
      <c r="F370" s="32"/>
      <c r="G370" s="32"/>
      <c r="H370" s="33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4"/>
    </row>
    <row r="371" spans="1:63" s="35" customFormat="1" x14ac:dyDescent="0.2">
      <c r="A371" s="39"/>
      <c r="B371" s="32"/>
      <c r="C371" s="32"/>
      <c r="D371" s="32"/>
      <c r="E371" s="32"/>
      <c r="F371" s="32"/>
      <c r="G371" s="32"/>
      <c r="H371" s="33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4"/>
    </row>
    <row r="372" spans="1:63" s="35" customFormat="1" x14ac:dyDescent="0.2">
      <c r="A372" s="39"/>
      <c r="B372" s="32"/>
      <c r="C372" s="32"/>
      <c r="D372" s="32"/>
      <c r="E372" s="32"/>
      <c r="F372" s="32"/>
      <c r="G372" s="32"/>
      <c r="H372" s="33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4"/>
    </row>
    <row r="373" spans="1:63" s="35" customFormat="1" x14ac:dyDescent="0.2">
      <c r="A373" s="39"/>
      <c r="B373" s="32"/>
      <c r="C373" s="32"/>
      <c r="D373" s="32"/>
      <c r="E373" s="32"/>
      <c r="F373" s="32"/>
      <c r="G373" s="32"/>
      <c r="H373" s="33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4"/>
    </row>
    <row r="374" spans="1:63" s="35" customFormat="1" x14ac:dyDescent="0.2">
      <c r="A374" s="39"/>
      <c r="B374" s="32"/>
      <c r="C374" s="32"/>
      <c r="D374" s="32"/>
      <c r="E374" s="32"/>
      <c r="F374" s="32"/>
      <c r="G374" s="32"/>
      <c r="H374" s="33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4"/>
    </row>
    <row r="375" spans="1:63" s="35" customFormat="1" x14ac:dyDescent="0.2">
      <c r="A375" s="39"/>
      <c r="B375" s="32"/>
      <c r="C375" s="32"/>
      <c r="D375" s="32"/>
      <c r="E375" s="32"/>
      <c r="F375" s="32"/>
      <c r="G375" s="32"/>
      <c r="H375" s="33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4"/>
    </row>
    <row r="376" spans="1:63" s="35" customFormat="1" x14ac:dyDescent="0.2">
      <c r="A376" s="39"/>
      <c r="B376" s="32"/>
      <c r="C376" s="32"/>
      <c r="D376" s="32"/>
      <c r="E376" s="32"/>
      <c r="F376" s="32"/>
      <c r="G376" s="32"/>
      <c r="H376" s="33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4"/>
    </row>
    <row r="377" spans="1:63" s="35" customFormat="1" x14ac:dyDescent="0.2">
      <c r="A377" s="39"/>
      <c r="B377" s="32"/>
      <c r="C377" s="32"/>
      <c r="D377" s="32"/>
      <c r="E377" s="32"/>
      <c r="F377" s="32"/>
      <c r="G377" s="32"/>
      <c r="H377" s="33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4"/>
    </row>
    <row r="378" spans="1:63" s="35" customFormat="1" x14ac:dyDescent="0.2">
      <c r="A378" s="39"/>
      <c r="B378" s="32"/>
      <c r="C378" s="32"/>
      <c r="D378" s="32"/>
      <c r="E378" s="32"/>
      <c r="F378" s="32"/>
      <c r="G378" s="32"/>
      <c r="H378" s="33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4"/>
    </row>
    <row r="379" spans="1:63" s="35" customFormat="1" x14ac:dyDescent="0.2">
      <c r="A379" s="39"/>
      <c r="B379" s="32"/>
      <c r="C379" s="32"/>
      <c r="D379" s="32"/>
      <c r="E379" s="32"/>
      <c r="F379" s="32"/>
      <c r="G379" s="32"/>
      <c r="H379" s="33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4"/>
    </row>
    <row r="380" spans="1:63" s="35" customFormat="1" x14ac:dyDescent="0.2">
      <c r="A380" s="39"/>
      <c r="B380" s="32"/>
      <c r="C380" s="32"/>
      <c r="D380" s="32"/>
      <c r="E380" s="32"/>
      <c r="F380" s="32"/>
      <c r="G380" s="32"/>
      <c r="H380" s="33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4"/>
    </row>
    <row r="381" spans="1:63" s="35" customFormat="1" x14ac:dyDescent="0.2">
      <c r="A381" s="39"/>
      <c r="B381" s="32"/>
      <c r="C381" s="32"/>
      <c r="D381" s="32"/>
      <c r="E381" s="32"/>
      <c r="F381" s="32"/>
      <c r="G381" s="32"/>
      <c r="H381" s="33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4"/>
    </row>
    <row r="382" spans="1:63" s="35" customFormat="1" x14ac:dyDescent="0.2">
      <c r="A382" s="39"/>
      <c r="B382" s="32"/>
      <c r="C382" s="32"/>
      <c r="D382" s="32"/>
      <c r="E382" s="32"/>
      <c r="F382" s="32"/>
      <c r="G382" s="32"/>
      <c r="H382" s="33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4"/>
    </row>
    <row r="383" spans="1:63" s="35" customFormat="1" x14ac:dyDescent="0.2">
      <c r="A383" s="39"/>
      <c r="B383" s="32"/>
      <c r="C383" s="32"/>
      <c r="D383" s="32"/>
      <c r="E383" s="32"/>
      <c r="F383" s="32"/>
      <c r="G383" s="32"/>
      <c r="H383" s="33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4"/>
    </row>
    <row r="384" spans="1:63" s="35" customFormat="1" x14ac:dyDescent="0.2">
      <c r="A384" s="39"/>
      <c r="B384" s="32"/>
      <c r="C384" s="32"/>
      <c r="D384" s="32"/>
      <c r="E384" s="32"/>
      <c r="F384" s="32"/>
      <c r="G384" s="32"/>
      <c r="H384" s="33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4"/>
    </row>
    <row r="385" spans="1:63" s="35" customFormat="1" x14ac:dyDescent="0.2">
      <c r="A385" s="39"/>
      <c r="B385" s="32"/>
      <c r="C385" s="32"/>
      <c r="D385" s="32"/>
      <c r="E385" s="32"/>
      <c r="F385" s="32"/>
      <c r="G385" s="32"/>
      <c r="H385" s="33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4"/>
    </row>
    <row r="386" spans="1:63" s="35" customFormat="1" x14ac:dyDescent="0.2">
      <c r="A386" s="39"/>
      <c r="B386" s="32"/>
      <c r="C386" s="32"/>
      <c r="D386" s="32"/>
      <c r="E386" s="32"/>
      <c r="F386" s="32"/>
      <c r="G386" s="32"/>
      <c r="H386" s="33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4"/>
    </row>
    <row r="387" spans="1:63" s="35" customFormat="1" x14ac:dyDescent="0.2">
      <c r="A387" s="39"/>
      <c r="B387" s="32"/>
      <c r="C387" s="32"/>
      <c r="D387" s="32"/>
      <c r="E387" s="32"/>
      <c r="F387" s="32"/>
      <c r="G387" s="32"/>
      <c r="H387" s="33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4"/>
    </row>
    <row r="388" spans="1:63" s="35" customFormat="1" x14ac:dyDescent="0.2">
      <c r="A388" s="39"/>
      <c r="B388" s="32"/>
      <c r="C388" s="32"/>
      <c r="D388" s="32"/>
      <c r="E388" s="32"/>
      <c r="F388" s="32"/>
      <c r="G388" s="32"/>
      <c r="H388" s="33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4"/>
    </row>
    <row r="389" spans="1:63" s="35" customFormat="1" x14ac:dyDescent="0.2">
      <c r="A389" s="39"/>
      <c r="B389" s="32"/>
      <c r="C389" s="32"/>
      <c r="D389" s="32"/>
      <c r="E389" s="32"/>
      <c r="F389" s="32"/>
      <c r="G389" s="32"/>
      <c r="H389" s="33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4"/>
    </row>
    <row r="390" spans="1:63" s="35" customFormat="1" x14ac:dyDescent="0.2">
      <c r="A390" s="39"/>
      <c r="B390" s="32"/>
      <c r="C390" s="32"/>
      <c r="D390" s="32"/>
      <c r="E390" s="32"/>
      <c r="F390" s="32"/>
      <c r="G390" s="32"/>
      <c r="H390" s="33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4"/>
    </row>
    <row r="391" spans="1:63" s="35" customFormat="1" x14ac:dyDescent="0.2">
      <c r="A391" s="39"/>
      <c r="B391" s="32"/>
      <c r="C391" s="32"/>
      <c r="D391" s="32"/>
      <c r="E391" s="32"/>
      <c r="F391" s="32"/>
      <c r="G391" s="32"/>
      <c r="H391" s="33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4"/>
    </row>
    <row r="392" spans="1:63" s="35" customFormat="1" x14ac:dyDescent="0.2">
      <c r="A392" s="39"/>
      <c r="B392" s="32"/>
      <c r="C392" s="32"/>
      <c r="D392" s="32"/>
      <c r="E392" s="32"/>
      <c r="F392" s="32"/>
      <c r="G392" s="32"/>
      <c r="H392" s="33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4"/>
    </row>
    <row r="393" spans="1:63" s="35" customFormat="1" x14ac:dyDescent="0.2">
      <c r="A393" s="39"/>
      <c r="B393" s="32"/>
      <c r="C393" s="32"/>
      <c r="D393" s="32"/>
      <c r="E393" s="32"/>
      <c r="F393" s="32"/>
      <c r="G393" s="32"/>
      <c r="H393" s="33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4"/>
    </row>
    <row r="394" spans="1:63" s="35" customFormat="1" x14ac:dyDescent="0.2">
      <c r="A394" s="39"/>
      <c r="B394" s="32"/>
      <c r="C394" s="32"/>
      <c r="D394" s="32"/>
      <c r="E394" s="32"/>
      <c r="F394" s="32"/>
      <c r="G394" s="32"/>
      <c r="H394" s="33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4"/>
    </row>
    <row r="395" spans="1:63" s="35" customFormat="1" x14ac:dyDescent="0.2">
      <c r="A395" s="39"/>
      <c r="B395" s="32"/>
      <c r="C395" s="32"/>
      <c r="D395" s="32"/>
      <c r="E395" s="32"/>
      <c r="F395" s="32"/>
      <c r="G395" s="32"/>
      <c r="H395" s="33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4"/>
    </row>
    <row r="396" spans="1:63" s="35" customFormat="1" x14ac:dyDescent="0.2">
      <c r="A396" s="39"/>
      <c r="B396" s="32"/>
      <c r="C396" s="32"/>
      <c r="D396" s="32"/>
      <c r="E396" s="32"/>
      <c r="F396" s="32"/>
      <c r="G396" s="32"/>
      <c r="H396" s="33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4"/>
    </row>
    <row r="397" spans="1:63" s="35" customFormat="1" x14ac:dyDescent="0.2">
      <c r="A397" s="39"/>
      <c r="B397" s="32"/>
      <c r="C397" s="32"/>
      <c r="D397" s="32"/>
      <c r="E397" s="32"/>
      <c r="F397" s="32"/>
      <c r="G397" s="32"/>
      <c r="H397" s="33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4"/>
    </row>
    <row r="398" spans="1:63" s="35" customFormat="1" x14ac:dyDescent="0.2">
      <c r="A398" s="39"/>
      <c r="B398" s="32"/>
      <c r="C398" s="32"/>
      <c r="D398" s="32"/>
      <c r="E398" s="32"/>
      <c r="F398" s="32"/>
      <c r="G398" s="32"/>
      <c r="H398" s="33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4"/>
    </row>
    <row r="399" spans="1:63" s="35" customFormat="1" x14ac:dyDescent="0.2">
      <c r="A399" s="39"/>
      <c r="B399" s="32"/>
      <c r="C399" s="32"/>
      <c r="D399" s="32"/>
      <c r="E399" s="32"/>
      <c r="F399" s="32"/>
      <c r="G399" s="32"/>
      <c r="H399" s="33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4"/>
    </row>
    <row r="400" spans="1:63" s="35" customFormat="1" x14ac:dyDescent="0.2">
      <c r="A400" s="39"/>
      <c r="B400" s="32"/>
      <c r="C400" s="32"/>
      <c r="D400" s="32"/>
      <c r="E400" s="32"/>
      <c r="F400" s="32"/>
      <c r="G400" s="32"/>
      <c r="H400" s="33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4"/>
    </row>
    <row r="401" spans="1:63" s="35" customFormat="1" x14ac:dyDescent="0.2">
      <c r="A401" s="39"/>
      <c r="B401" s="32"/>
      <c r="C401" s="32"/>
      <c r="D401" s="32"/>
      <c r="E401" s="32"/>
      <c r="F401" s="32"/>
      <c r="G401" s="32"/>
      <c r="H401" s="33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4"/>
    </row>
    <row r="402" spans="1:63" s="35" customFormat="1" x14ac:dyDescent="0.2">
      <c r="A402" s="39"/>
      <c r="B402" s="32"/>
      <c r="C402" s="32"/>
      <c r="D402" s="32"/>
      <c r="E402" s="32"/>
      <c r="F402" s="32"/>
      <c r="G402" s="32"/>
      <c r="H402" s="33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4"/>
    </row>
    <row r="403" spans="1:63" s="35" customFormat="1" x14ac:dyDescent="0.2">
      <c r="A403" s="39"/>
      <c r="B403" s="32"/>
      <c r="C403" s="32"/>
      <c r="D403" s="32"/>
      <c r="E403" s="32"/>
      <c r="F403" s="32"/>
      <c r="G403" s="32"/>
      <c r="H403" s="33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4"/>
    </row>
    <row r="404" spans="1:63" s="35" customFormat="1" x14ac:dyDescent="0.2">
      <c r="A404" s="39"/>
      <c r="B404" s="32"/>
      <c r="C404" s="32"/>
      <c r="D404" s="32"/>
      <c r="E404" s="32"/>
      <c r="F404" s="32"/>
      <c r="G404" s="32"/>
      <c r="H404" s="33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4"/>
    </row>
    <row r="405" spans="1:63" s="35" customFormat="1" x14ac:dyDescent="0.2">
      <c r="A405" s="39"/>
      <c r="B405" s="32"/>
      <c r="C405" s="32"/>
      <c r="D405" s="32"/>
      <c r="E405" s="32"/>
      <c r="F405" s="32"/>
      <c r="G405" s="32"/>
      <c r="H405" s="33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4"/>
    </row>
    <row r="406" spans="1:63" s="35" customFormat="1" x14ac:dyDescent="0.2">
      <c r="A406" s="39"/>
      <c r="B406" s="32"/>
      <c r="C406" s="32"/>
      <c r="D406" s="32"/>
      <c r="E406" s="32"/>
      <c r="F406" s="32"/>
      <c r="G406" s="32"/>
      <c r="H406" s="33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4"/>
    </row>
    <row r="407" spans="1:63" s="35" customFormat="1" x14ac:dyDescent="0.2">
      <c r="A407" s="39"/>
      <c r="B407" s="32"/>
      <c r="C407" s="32"/>
      <c r="D407" s="32"/>
      <c r="E407" s="32"/>
      <c r="F407" s="32"/>
      <c r="G407" s="32"/>
      <c r="H407" s="33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4"/>
    </row>
    <row r="408" spans="1:63" s="35" customFormat="1" x14ac:dyDescent="0.2">
      <c r="A408" s="39"/>
      <c r="B408" s="32"/>
      <c r="C408" s="32"/>
      <c r="D408" s="32"/>
      <c r="E408" s="32"/>
      <c r="F408" s="32"/>
      <c r="G408" s="32"/>
      <c r="H408" s="33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4"/>
    </row>
    <row r="409" spans="1:63" s="35" customFormat="1" x14ac:dyDescent="0.2">
      <c r="A409" s="39"/>
      <c r="B409" s="32"/>
      <c r="C409" s="32"/>
      <c r="D409" s="32"/>
      <c r="E409" s="32"/>
      <c r="F409" s="32"/>
      <c r="G409" s="32"/>
      <c r="H409" s="33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4"/>
    </row>
    <row r="410" spans="1:63" s="35" customFormat="1" x14ac:dyDescent="0.2">
      <c r="A410" s="39"/>
      <c r="B410" s="32"/>
      <c r="C410" s="32"/>
      <c r="D410" s="32"/>
      <c r="E410" s="32"/>
      <c r="F410" s="32"/>
      <c r="G410" s="32"/>
      <c r="H410" s="33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4"/>
    </row>
    <row r="411" spans="1:63" s="35" customFormat="1" x14ac:dyDescent="0.2">
      <c r="A411" s="39"/>
      <c r="B411" s="32"/>
      <c r="C411" s="32"/>
      <c r="D411" s="32"/>
      <c r="E411" s="32"/>
      <c r="F411" s="32"/>
      <c r="G411" s="32"/>
      <c r="H411" s="33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4"/>
    </row>
    <row r="412" spans="1:63" s="35" customFormat="1" x14ac:dyDescent="0.2">
      <c r="A412" s="39"/>
      <c r="B412" s="32"/>
      <c r="C412" s="32"/>
      <c r="D412" s="32"/>
      <c r="E412" s="32"/>
      <c r="F412" s="32"/>
      <c r="G412" s="32"/>
      <c r="H412" s="33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4"/>
    </row>
    <row r="413" spans="1:63" s="35" customFormat="1" x14ac:dyDescent="0.2">
      <c r="A413" s="39"/>
      <c r="B413" s="32"/>
      <c r="C413" s="32"/>
      <c r="D413" s="32"/>
      <c r="E413" s="32"/>
      <c r="F413" s="32"/>
      <c r="G413" s="32"/>
      <c r="H413" s="33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4"/>
    </row>
    <row r="414" spans="1:63" s="35" customFormat="1" x14ac:dyDescent="0.2">
      <c r="A414" s="39"/>
      <c r="B414" s="32"/>
      <c r="C414" s="32"/>
      <c r="D414" s="32"/>
      <c r="E414" s="32"/>
      <c r="F414" s="32"/>
      <c r="G414" s="32"/>
      <c r="H414" s="33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4"/>
    </row>
    <row r="415" spans="1:63" s="35" customFormat="1" x14ac:dyDescent="0.2">
      <c r="A415" s="39"/>
      <c r="B415" s="32"/>
      <c r="C415" s="32"/>
      <c r="D415" s="32"/>
      <c r="E415" s="32"/>
      <c r="F415" s="32"/>
      <c r="G415" s="32"/>
      <c r="H415" s="33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4"/>
    </row>
    <row r="416" spans="1:63" s="35" customFormat="1" x14ac:dyDescent="0.2">
      <c r="A416" s="39"/>
      <c r="B416" s="32"/>
      <c r="C416" s="32"/>
      <c r="D416" s="32"/>
      <c r="E416" s="32"/>
      <c r="F416" s="32"/>
      <c r="G416" s="32"/>
      <c r="H416" s="33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4"/>
    </row>
    <row r="417" spans="1:63" s="35" customFormat="1" x14ac:dyDescent="0.2">
      <c r="A417" s="39"/>
      <c r="B417" s="32"/>
      <c r="C417" s="32"/>
      <c r="D417" s="32"/>
      <c r="E417" s="32"/>
      <c r="F417" s="32"/>
      <c r="G417" s="32"/>
      <c r="H417" s="33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4"/>
    </row>
    <row r="418" spans="1:63" s="35" customFormat="1" x14ac:dyDescent="0.2">
      <c r="A418" s="39"/>
      <c r="B418" s="32"/>
      <c r="C418" s="32"/>
      <c r="D418" s="32"/>
      <c r="E418" s="32"/>
      <c r="F418" s="32"/>
      <c r="G418" s="32"/>
      <c r="H418" s="33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4"/>
    </row>
    <row r="419" spans="1:63" s="35" customFormat="1" x14ac:dyDescent="0.2">
      <c r="A419" s="39"/>
      <c r="B419" s="32"/>
      <c r="C419" s="32"/>
      <c r="D419" s="32"/>
      <c r="E419" s="32"/>
      <c r="F419" s="32"/>
      <c r="G419" s="32"/>
      <c r="H419" s="33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4"/>
    </row>
    <row r="420" spans="1:63" s="35" customFormat="1" x14ac:dyDescent="0.2">
      <c r="A420" s="39"/>
      <c r="B420" s="32"/>
      <c r="C420" s="32"/>
      <c r="D420" s="32"/>
      <c r="E420" s="32"/>
      <c r="F420" s="32"/>
      <c r="G420" s="32"/>
      <c r="H420" s="33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4"/>
    </row>
    <row r="421" spans="1:63" s="35" customFormat="1" x14ac:dyDescent="0.2">
      <c r="A421" s="39"/>
      <c r="B421" s="32"/>
      <c r="C421" s="32"/>
      <c r="D421" s="32"/>
      <c r="E421" s="32"/>
      <c r="F421" s="32"/>
      <c r="G421" s="32"/>
      <c r="H421" s="33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4"/>
    </row>
    <row r="422" spans="1:63" s="35" customFormat="1" x14ac:dyDescent="0.2">
      <c r="A422" s="39"/>
      <c r="B422" s="32"/>
      <c r="C422" s="32"/>
      <c r="D422" s="32"/>
      <c r="E422" s="32"/>
      <c r="F422" s="32"/>
      <c r="G422" s="32"/>
      <c r="H422" s="33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4"/>
    </row>
    <row r="423" spans="1:63" s="35" customFormat="1" x14ac:dyDescent="0.2">
      <c r="A423" s="39"/>
      <c r="B423" s="32"/>
      <c r="C423" s="32"/>
      <c r="D423" s="32"/>
      <c r="E423" s="32"/>
      <c r="F423" s="32"/>
      <c r="G423" s="32"/>
      <c r="H423" s="33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4"/>
    </row>
    <row r="424" spans="1:63" s="35" customFormat="1" x14ac:dyDescent="0.2">
      <c r="A424" s="39"/>
      <c r="B424" s="32"/>
      <c r="C424" s="32"/>
      <c r="D424" s="32"/>
      <c r="E424" s="32"/>
      <c r="F424" s="32"/>
      <c r="G424" s="32"/>
      <c r="H424" s="33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4"/>
    </row>
    <row r="425" spans="1:63" s="35" customFormat="1" x14ac:dyDescent="0.2">
      <c r="A425" s="39"/>
      <c r="B425" s="32"/>
      <c r="C425" s="32"/>
      <c r="D425" s="32"/>
      <c r="E425" s="32"/>
      <c r="F425" s="32"/>
      <c r="G425" s="32"/>
      <c r="H425" s="33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4"/>
    </row>
    <row r="426" spans="1:63" s="35" customFormat="1" x14ac:dyDescent="0.2">
      <c r="A426" s="39"/>
      <c r="B426" s="32"/>
      <c r="C426" s="32"/>
      <c r="D426" s="32"/>
      <c r="E426" s="32"/>
      <c r="F426" s="32"/>
      <c r="G426" s="32"/>
      <c r="H426" s="33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4"/>
    </row>
    <row r="427" spans="1:63" s="35" customFormat="1" x14ac:dyDescent="0.2">
      <c r="A427" s="39"/>
      <c r="B427" s="32"/>
      <c r="C427" s="32"/>
      <c r="D427" s="32"/>
      <c r="E427" s="32"/>
      <c r="F427" s="32"/>
      <c r="G427" s="32"/>
      <c r="H427" s="33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4"/>
    </row>
    <row r="428" spans="1:63" s="35" customFormat="1" x14ac:dyDescent="0.2">
      <c r="A428" s="39"/>
      <c r="B428" s="32"/>
      <c r="C428" s="32"/>
      <c r="D428" s="32"/>
      <c r="E428" s="32"/>
      <c r="F428" s="32"/>
      <c r="G428" s="32"/>
      <c r="H428" s="33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4"/>
    </row>
    <row r="429" spans="1:63" s="35" customFormat="1" x14ac:dyDescent="0.2">
      <c r="A429" s="39"/>
      <c r="B429" s="32"/>
      <c r="C429" s="32"/>
      <c r="D429" s="32"/>
      <c r="E429" s="32"/>
      <c r="F429" s="32"/>
      <c r="G429" s="32"/>
      <c r="H429" s="33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4"/>
    </row>
    <row r="430" spans="1:63" s="35" customFormat="1" x14ac:dyDescent="0.2">
      <c r="A430" s="39"/>
      <c r="B430" s="32"/>
      <c r="C430" s="32"/>
      <c r="D430" s="32"/>
      <c r="E430" s="32"/>
      <c r="F430" s="32"/>
      <c r="G430" s="32"/>
      <c r="H430" s="33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4"/>
    </row>
    <row r="431" spans="1:63" s="35" customFormat="1" x14ac:dyDescent="0.2">
      <c r="A431" s="39"/>
      <c r="B431" s="32"/>
      <c r="C431" s="32"/>
      <c r="D431" s="32"/>
      <c r="E431" s="32"/>
      <c r="F431" s="32"/>
      <c r="G431" s="32"/>
      <c r="H431" s="33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4"/>
    </row>
    <row r="432" spans="1:63" s="35" customFormat="1" x14ac:dyDescent="0.2">
      <c r="A432" s="39"/>
      <c r="B432" s="32"/>
      <c r="C432" s="32"/>
      <c r="D432" s="32"/>
      <c r="E432" s="32"/>
      <c r="F432" s="32"/>
      <c r="G432" s="32"/>
      <c r="H432" s="33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4"/>
    </row>
    <row r="433" spans="1:63" s="35" customFormat="1" x14ac:dyDescent="0.2">
      <c r="A433" s="39"/>
      <c r="B433" s="32"/>
      <c r="C433" s="32"/>
      <c r="D433" s="32"/>
      <c r="E433" s="32"/>
      <c r="F433" s="32"/>
      <c r="G433" s="32"/>
      <c r="H433" s="33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4"/>
    </row>
    <row r="434" spans="1:63" s="35" customFormat="1" x14ac:dyDescent="0.2">
      <c r="A434" s="39"/>
      <c r="B434" s="32"/>
      <c r="C434" s="32"/>
      <c r="D434" s="32"/>
      <c r="E434" s="32"/>
      <c r="F434" s="32"/>
      <c r="G434" s="32"/>
      <c r="H434" s="33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4"/>
    </row>
    <row r="435" spans="1:63" s="35" customFormat="1" x14ac:dyDescent="0.2">
      <c r="A435" s="39"/>
      <c r="B435" s="32"/>
      <c r="C435" s="32"/>
      <c r="D435" s="32"/>
      <c r="E435" s="32"/>
      <c r="F435" s="32"/>
      <c r="G435" s="32"/>
      <c r="H435" s="33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4"/>
    </row>
    <row r="436" spans="1:63" s="35" customFormat="1" x14ac:dyDescent="0.2">
      <c r="A436" s="39"/>
      <c r="B436" s="32"/>
      <c r="C436" s="32"/>
      <c r="D436" s="32"/>
      <c r="E436" s="32"/>
      <c r="F436" s="32"/>
      <c r="G436" s="32"/>
      <c r="H436" s="33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4"/>
    </row>
    <row r="437" spans="1:63" s="35" customFormat="1" x14ac:dyDescent="0.2">
      <c r="A437" s="39"/>
      <c r="B437" s="32"/>
      <c r="C437" s="32"/>
      <c r="D437" s="32"/>
      <c r="E437" s="32"/>
      <c r="F437" s="32"/>
      <c r="G437" s="32"/>
      <c r="H437" s="33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4"/>
    </row>
    <row r="438" spans="1:63" s="35" customFormat="1" x14ac:dyDescent="0.2">
      <c r="A438" s="39"/>
      <c r="B438" s="32"/>
      <c r="C438" s="32"/>
      <c r="D438" s="32"/>
      <c r="E438" s="32"/>
      <c r="F438" s="32"/>
      <c r="G438" s="32"/>
      <c r="H438" s="33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4"/>
    </row>
    <row r="439" spans="1:63" s="35" customFormat="1" x14ac:dyDescent="0.2">
      <c r="A439" s="39"/>
      <c r="B439" s="32"/>
      <c r="C439" s="32"/>
      <c r="D439" s="32"/>
      <c r="E439" s="32"/>
      <c r="F439" s="32"/>
      <c r="G439" s="32"/>
      <c r="H439" s="33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4"/>
    </row>
    <row r="440" spans="1:63" s="35" customFormat="1" x14ac:dyDescent="0.2">
      <c r="A440" s="39"/>
      <c r="B440" s="32"/>
      <c r="C440" s="32"/>
      <c r="D440" s="32"/>
      <c r="E440" s="32"/>
      <c r="F440" s="32"/>
      <c r="G440" s="32"/>
      <c r="H440" s="33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4"/>
    </row>
    <row r="441" spans="1:63" s="35" customFormat="1" x14ac:dyDescent="0.2">
      <c r="A441" s="39"/>
      <c r="B441" s="32"/>
      <c r="C441" s="32"/>
      <c r="D441" s="32"/>
      <c r="E441" s="32"/>
      <c r="F441" s="32"/>
      <c r="G441" s="32"/>
      <c r="H441" s="33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4"/>
    </row>
    <row r="442" spans="1:63" s="35" customFormat="1" x14ac:dyDescent="0.2">
      <c r="A442" s="39"/>
      <c r="B442" s="32"/>
      <c r="C442" s="32"/>
      <c r="D442" s="32"/>
      <c r="E442" s="32"/>
      <c r="F442" s="32"/>
      <c r="G442" s="32"/>
      <c r="H442" s="33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4"/>
    </row>
    <row r="443" spans="1:63" s="35" customFormat="1" x14ac:dyDescent="0.2">
      <c r="A443" s="39"/>
      <c r="B443" s="32"/>
      <c r="C443" s="32"/>
      <c r="D443" s="32"/>
      <c r="E443" s="32"/>
      <c r="F443" s="32"/>
      <c r="G443" s="32"/>
      <c r="H443" s="33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4"/>
    </row>
    <row r="444" spans="1:63" s="35" customFormat="1" x14ac:dyDescent="0.2">
      <c r="A444" s="39"/>
      <c r="B444" s="32"/>
      <c r="C444" s="32"/>
      <c r="D444" s="32"/>
      <c r="E444" s="32"/>
      <c r="F444" s="32"/>
      <c r="G444" s="32"/>
      <c r="H444" s="33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4"/>
    </row>
    <row r="445" spans="1:63" s="35" customFormat="1" x14ac:dyDescent="0.2">
      <c r="A445" s="39"/>
      <c r="B445" s="32"/>
      <c r="C445" s="32"/>
      <c r="D445" s="32"/>
      <c r="E445" s="32"/>
      <c r="F445" s="32"/>
      <c r="G445" s="32"/>
      <c r="H445" s="33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4"/>
    </row>
    <row r="446" spans="1:63" s="35" customFormat="1" x14ac:dyDescent="0.2">
      <c r="A446" s="39"/>
      <c r="B446" s="32"/>
      <c r="C446" s="32"/>
      <c r="D446" s="32"/>
      <c r="E446" s="32"/>
      <c r="F446" s="32"/>
      <c r="G446" s="32"/>
      <c r="H446" s="33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4"/>
    </row>
    <row r="447" spans="1:63" s="35" customFormat="1" x14ac:dyDescent="0.2">
      <c r="A447" s="39"/>
      <c r="B447" s="32"/>
      <c r="C447" s="32"/>
      <c r="D447" s="32"/>
      <c r="E447" s="32"/>
      <c r="F447" s="32"/>
      <c r="G447" s="32"/>
      <c r="H447" s="33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4"/>
    </row>
    <row r="448" spans="1:63" s="35" customFormat="1" x14ac:dyDescent="0.2">
      <c r="A448" s="39"/>
      <c r="B448" s="32"/>
      <c r="C448" s="32"/>
      <c r="D448" s="32"/>
      <c r="E448" s="32"/>
      <c r="F448" s="32"/>
      <c r="G448" s="32"/>
      <c r="H448" s="33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4"/>
    </row>
    <row r="449" spans="1:63" s="35" customFormat="1" x14ac:dyDescent="0.2">
      <c r="A449" s="39"/>
      <c r="B449" s="32"/>
      <c r="C449" s="32"/>
      <c r="D449" s="32"/>
      <c r="E449" s="32"/>
      <c r="F449" s="32"/>
      <c r="G449" s="32"/>
      <c r="H449" s="33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4"/>
    </row>
    <row r="450" spans="1:63" s="35" customFormat="1" x14ac:dyDescent="0.2">
      <c r="A450" s="39"/>
      <c r="B450" s="32"/>
      <c r="C450" s="32"/>
      <c r="D450" s="32"/>
      <c r="E450" s="32"/>
      <c r="F450" s="32"/>
      <c r="G450" s="32"/>
      <c r="H450" s="33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4"/>
    </row>
    <row r="451" spans="1:63" s="35" customFormat="1" x14ac:dyDescent="0.2">
      <c r="A451" s="39"/>
      <c r="B451" s="32"/>
      <c r="C451" s="32"/>
      <c r="D451" s="32"/>
      <c r="E451" s="32"/>
      <c r="F451" s="32"/>
      <c r="G451" s="32"/>
      <c r="H451" s="33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4"/>
    </row>
    <row r="452" spans="1:63" s="35" customFormat="1" x14ac:dyDescent="0.2">
      <c r="A452" s="39"/>
      <c r="B452" s="32"/>
      <c r="C452" s="32"/>
      <c r="D452" s="32"/>
      <c r="E452" s="32"/>
      <c r="F452" s="32"/>
      <c r="G452" s="32"/>
      <c r="H452" s="33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4"/>
    </row>
    <row r="453" spans="1:63" s="35" customFormat="1" x14ac:dyDescent="0.2">
      <c r="A453" s="39"/>
      <c r="B453" s="32"/>
      <c r="C453" s="32"/>
      <c r="D453" s="32"/>
      <c r="E453" s="32"/>
      <c r="F453" s="32"/>
      <c r="G453" s="32"/>
      <c r="H453" s="33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4"/>
    </row>
    <row r="454" spans="1:63" s="35" customFormat="1" x14ac:dyDescent="0.2">
      <c r="A454" s="39"/>
      <c r="B454" s="32"/>
      <c r="C454" s="32"/>
      <c r="D454" s="32"/>
      <c r="E454" s="32"/>
      <c r="F454" s="32"/>
      <c r="G454" s="32"/>
      <c r="H454" s="33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4"/>
    </row>
    <row r="455" spans="1:63" s="35" customFormat="1" x14ac:dyDescent="0.2">
      <c r="A455" s="39"/>
      <c r="B455" s="32"/>
      <c r="C455" s="32"/>
      <c r="D455" s="32"/>
      <c r="E455" s="32"/>
      <c r="F455" s="32"/>
      <c r="G455" s="32"/>
      <c r="H455" s="33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4"/>
    </row>
    <row r="456" spans="1:63" s="35" customFormat="1" x14ac:dyDescent="0.2">
      <c r="A456" s="39"/>
      <c r="B456" s="32"/>
      <c r="C456" s="32"/>
      <c r="D456" s="32"/>
      <c r="E456" s="32"/>
      <c r="F456" s="32"/>
      <c r="G456" s="32"/>
      <c r="H456" s="33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4"/>
    </row>
    <row r="457" spans="1:63" s="35" customFormat="1" x14ac:dyDescent="0.2">
      <c r="A457" s="39"/>
      <c r="B457" s="32"/>
      <c r="C457" s="32"/>
      <c r="D457" s="32"/>
      <c r="E457" s="32"/>
      <c r="F457" s="32"/>
      <c r="G457" s="32"/>
      <c r="H457" s="33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4"/>
    </row>
    <row r="458" spans="1:63" s="35" customFormat="1" x14ac:dyDescent="0.2">
      <c r="A458" s="39"/>
      <c r="B458" s="32"/>
      <c r="C458" s="32"/>
      <c r="D458" s="32"/>
      <c r="E458" s="32"/>
      <c r="F458" s="32"/>
      <c r="G458" s="32"/>
      <c r="H458" s="33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4"/>
    </row>
    <row r="459" spans="1:63" s="35" customFormat="1" x14ac:dyDescent="0.2">
      <c r="A459" s="39"/>
      <c r="B459" s="32"/>
      <c r="C459" s="32"/>
      <c r="D459" s="32"/>
      <c r="E459" s="32"/>
      <c r="F459" s="32"/>
      <c r="G459" s="32"/>
      <c r="H459" s="33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4"/>
    </row>
    <row r="460" spans="1:63" s="35" customFormat="1" x14ac:dyDescent="0.2">
      <c r="A460" s="39"/>
      <c r="B460" s="32"/>
      <c r="C460" s="32"/>
      <c r="D460" s="32"/>
      <c r="E460" s="32"/>
      <c r="F460" s="32"/>
      <c r="G460" s="32"/>
      <c r="H460" s="33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4"/>
    </row>
    <row r="461" spans="1:63" s="35" customFormat="1" x14ac:dyDescent="0.2">
      <c r="A461" s="39"/>
      <c r="B461" s="32"/>
      <c r="C461" s="32"/>
      <c r="D461" s="32"/>
      <c r="E461" s="32"/>
      <c r="F461" s="32"/>
      <c r="G461" s="32"/>
      <c r="H461" s="33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4"/>
    </row>
    <row r="462" spans="1:63" s="35" customFormat="1" x14ac:dyDescent="0.2">
      <c r="A462" s="39"/>
      <c r="B462" s="32"/>
      <c r="C462" s="32"/>
      <c r="D462" s="32"/>
      <c r="E462" s="32"/>
      <c r="F462" s="32"/>
      <c r="G462" s="32"/>
      <c r="H462" s="33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4"/>
    </row>
    <row r="463" spans="1:63" s="35" customFormat="1" x14ac:dyDescent="0.2">
      <c r="A463" s="39"/>
      <c r="B463" s="32"/>
      <c r="C463" s="32"/>
      <c r="D463" s="32"/>
      <c r="E463" s="32"/>
      <c r="F463" s="32"/>
      <c r="G463" s="32"/>
      <c r="H463" s="33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4"/>
    </row>
    <row r="464" spans="1:63" s="35" customFormat="1" x14ac:dyDescent="0.2">
      <c r="A464" s="39"/>
      <c r="B464" s="32"/>
      <c r="C464" s="32"/>
      <c r="D464" s="32"/>
      <c r="E464" s="32"/>
      <c r="F464" s="32"/>
      <c r="G464" s="32"/>
      <c r="H464" s="33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4"/>
    </row>
    <row r="465" spans="1:63" s="35" customFormat="1" x14ac:dyDescent="0.2">
      <c r="A465" s="39"/>
      <c r="B465" s="32"/>
      <c r="C465" s="32"/>
      <c r="D465" s="32"/>
      <c r="E465" s="32"/>
      <c r="F465" s="32"/>
      <c r="G465" s="32"/>
      <c r="H465" s="33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4"/>
    </row>
    <row r="466" spans="1:63" s="35" customFormat="1" x14ac:dyDescent="0.2">
      <c r="A466" s="39"/>
      <c r="B466" s="32"/>
      <c r="C466" s="32"/>
      <c r="D466" s="32"/>
      <c r="E466" s="32"/>
      <c r="F466" s="32"/>
      <c r="G466" s="32"/>
      <c r="H466" s="33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4"/>
    </row>
    <row r="467" spans="1:63" s="35" customFormat="1" x14ac:dyDescent="0.2">
      <c r="A467" s="39"/>
      <c r="B467" s="32"/>
      <c r="C467" s="32"/>
      <c r="D467" s="32"/>
      <c r="E467" s="32"/>
      <c r="F467" s="32"/>
      <c r="G467" s="32"/>
      <c r="H467" s="33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4"/>
    </row>
    <row r="468" spans="1:63" s="35" customFormat="1" x14ac:dyDescent="0.2">
      <c r="A468" s="39"/>
      <c r="B468" s="32"/>
      <c r="C468" s="32"/>
      <c r="D468" s="32"/>
      <c r="E468" s="32"/>
      <c r="F468" s="32"/>
      <c r="G468" s="32"/>
      <c r="H468" s="33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4"/>
    </row>
    <row r="469" spans="1:63" s="35" customFormat="1" x14ac:dyDescent="0.2">
      <c r="A469" s="39"/>
      <c r="B469" s="32"/>
      <c r="C469" s="32"/>
      <c r="D469" s="32"/>
      <c r="E469" s="32"/>
      <c r="F469" s="32"/>
      <c r="G469" s="32"/>
      <c r="H469" s="33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4"/>
    </row>
    <row r="470" spans="1:63" s="35" customFormat="1" x14ac:dyDescent="0.2">
      <c r="A470" s="39"/>
      <c r="B470" s="32"/>
      <c r="C470" s="32"/>
      <c r="D470" s="32"/>
      <c r="E470" s="32"/>
      <c r="F470" s="32"/>
      <c r="G470" s="32"/>
      <c r="H470" s="33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4"/>
    </row>
    <row r="471" spans="1:63" s="35" customFormat="1" x14ac:dyDescent="0.2">
      <c r="A471" s="39"/>
      <c r="B471" s="32"/>
      <c r="C471" s="32"/>
      <c r="D471" s="32"/>
      <c r="E471" s="32"/>
      <c r="F471" s="32"/>
      <c r="G471" s="32"/>
      <c r="H471" s="33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4"/>
    </row>
    <row r="472" spans="1:63" s="35" customFormat="1" x14ac:dyDescent="0.2">
      <c r="A472" s="39"/>
      <c r="B472" s="32"/>
      <c r="C472" s="32"/>
      <c r="D472" s="32"/>
      <c r="E472" s="32"/>
      <c r="F472" s="32"/>
      <c r="G472" s="32"/>
      <c r="H472" s="33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4"/>
    </row>
    <row r="473" spans="1:63" s="35" customFormat="1" x14ac:dyDescent="0.2">
      <c r="A473" s="39"/>
      <c r="B473" s="32"/>
      <c r="C473" s="32"/>
      <c r="D473" s="32"/>
      <c r="E473" s="32"/>
      <c r="F473" s="32"/>
      <c r="G473" s="32"/>
      <c r="H473" s="33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4"/>
    </row>
    <row r="474" spans="1:63" s="35" customFormat="1" x14ac:dyDescent="0.2">
      <c r="A474" s="39"/>
      <c r="B474" s="32"/>
      <c r="C474" s="32"/>
      <c r="D474" s="32"/>
      <c r="E474" s="32"/>
      <c r="F474" s="32"/>
      <c r="G474" s="32"/>
      <c r="H474" s="33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4"/>
    </row>
    <row r="475" spans="1:63" s="35" customFormat="1" x14ac:dyDescent="0.2">
      <c r="A475" s="39"/>
      <c r="B475" s="32"/>
      <c r="C475" s="32"/>
      <c r="D475" s="32"/>
      <c r="E475" s="32"/>
      <c r="F475" s="32"/>
      <c r="G475" s="32"/>
      <c r="H475" s="33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4"/>
    </row>
    <row r="476" spans="1:63" s="35" customFormat="1" x14ac:dyDescent="0.2">
      <c r="A476" s="39"/>
      <c r="B476" s="32"/>
      <c r="C476" s="32"/>
      <c r="D476" s="32"/>
      <c r="E476" s="32"/>
      <c r="F476" s="32"/>
      <c r="G476" s="32"/>
      <c r="H476" s="33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4"/>
    </row>
    <row r="477" spans="1:63" s="35" customFormat="1" x14ac:dyDescent="0.2">
      <c r="A477" s="39"/>
      <c r="B477" s="32"/>
      <c r="C477" s="32"/>
      <c r="D477" s="32"/>
      <c r="E477" s="32"/>
      <c r="F477" s="32"/>
      <c r="G477" s="32"/>
      <c r="H477" s="33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4"/>
    </row>
    <row r="478" spans="1:63" s="35" customFormat="1" x14ac:dyDescent="0.2">
      <c r="A478" s="39"/>
      <c r="B478" s="32"/>
      <c r="C478" s="32"/>
      <c r="D478" s="32"/>
      <c r="E478" s="32"/>
      <c r="F478" s="32"/>
      <c r="G478" s="32"/>
      <c r="H478" s="33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4"/>
    </row>
    <row r="479" spans="1:63" s="35" customFormat="1" x14ac:dyDescent="0.2">
      <c r="A479" s="39"/>
      <c r="B479" s="32"/>
      <c r="C479" s="32"/>
      <c r="D479" s="32"/>
      <c r="E479" s="32"/>
      <c r="F479" s="32"/>
      <c r="G479" s="32"/>
      <c r="H479" s="33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4"/>
    </row>
    <row r="480" spans="1:63" s="35" customFormat="1" x14ac:dyDescent="0.2">
      <c r="A480" s="39"/>
      <c r="B480" s="32"/>
      <c r="C480" s="32"/>
      <c r="D480" s="32"/>
      <c r="E480" s="32"/>
      <c r="F480" s="32"/>
      <c r="G480" s="32"/>
      <c r="H480" s="33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4"/>
    </row>
    <row r="481" spans="1:63" s="35" customFormat="1" x14ac:dyDescent="0.2">
      <c r="A481" s="39"/>
      <c r="B481" s="32"/>
      <c r="C481" s="32"/>
      <c r="D481" s="32"/>
      <c r="E481" s="32"/>
      <c r="F481" s="32"/>
      <c r="G481" s="32"/>
      <c r="H481" s="33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4"/>
    </row>
    <row r="482" spans="1:63" s="35" customFormat="1" x14ac:dyDescent="0.2">
      <c r="A482" s="39"/>
      <c r="B482" s="32"/>
      <c r="C482" s="32"/>
      <c r="D482" s="32"/>
      <c r="E482" s="32"/>
      <c r="F482" s="32"/>
      <c r="G482" s="32"/>
      <c r="H482" s="33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4"/>
    </row>
    <row r="483" spans="1:63" s="35" customFormat="1" x14ac:dyDescent="0.2">
      <c r="A483" s="39"/>
      <c r="B483" s="32"/>
      <c r="C483" s="32"/>
      <c r="D483" s="32"/>
      <c r="E483" s="32"/>
      <c r="F483" s="32"/>
      <c r="G483" s="32"/>
      <c r="H483" s="33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4"/>
    </row>
    <row r="484" spans="1:63" s="35" customFormat="1" x14ac:dyDescent="0.2">
      <c r="A484" s="39"/>
      <c r="B484" s="32"/>
      <c r="C484" s="32"/>
      <c r="D484" s="32"/>
      <c r="E484" s="32"/>
      <c r="F484" s="32"/>
      <c r="G484" s="32"/>
      <c r="H484" s="33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4"/>
    </row>
    <row r="485" spans="1:63" s="35" customFormat="1" x14ac:dyDescent="0.2">
      <c r="A485" s="39"/>
      <c r="B485" s="32"/>
      <c r="C485" s="32"/>
      <c r="D485" s="32"/>
      <c r="E485" s="32"/>
      <c r="F485" s="32"/>
      <c r="G485" s="32"/>
      <c r="H485" s="33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4"/>
    </row>
    <row r="486" spans="1:63" s="35" customFormat="1" x14ac:dyDescent="0.2">
      <c r="A486" s="39"/>
      <c r="B486" s="32"/>
      <c r="C486" s="32"/>
      <c r="D486" s="32"/>
      <c r="E486" s="32"/>
      <c r="F486" s="32"/>
      <c r="G486" s="32"/>
      <c r="H486" s="33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4"/>
    </row>
    <row r="487" spans="1:63" s="35" customFormat="1" x14ac:dyDescent="0.2">
      <c r="A487" s="39"/>
      <c r="B487" s="32"/>
      <c r="C487" s="32"/>
      <c r="D487" s="32"/>
      <c r="E487" s="32"/>
      <c r="F487" s="32"/>
      <c r="G487" s="32"/>
      <c r="H487" s="33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4"/>
    </row>
    <row r="488" spans="1:63" s="35" customFormat="1" x14ac:dyDescent="0.2">
      <c r="A488" s="39"/>
      <c r="B488" s="32"/>
      <c r="C488" s="32"/>
      <c r="D488" s="32"/>
      <c r="E488" s="32"/>
      <c r="F488" s="32"/>
      <c r="G488" s="32"/>
      <c r="H488" s="33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  <c r="BK488" s="34"/>
    </row>
    <row r="489" spans="1:63" s="35" customFormat="1" x14ac:dyDescent="0.2">
      <c r="A489" s="39"/>
      <c r="B489" s="32"/>
      <c r="C489" s="32"/>
      <c r="D489" s="32"/>
      <c r="E489" s="32"/>
      <c r="F489" s="32"/>
      <c r="G489" s="32"/>
      <c r="H489" s="33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4"/>
    </row>
    <row r="490" spans="1:63" s="35" customFormat="1" x14ac:dyDescent="0.2">
      <c r="A490" s="39"/>
      <c r="B490" s="32"/>
      <c r="C490" s="32"/>
      <c r="D490" s="32"/>
      <c r="E490" s="32"/>
      <c r="F490" s="32"/>
      <c r="G490" s="32"/>
      <c r="H490" s="33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4"/>
    </row>
    <row r="491" spans="1:63" s="35" customFormat="1" x14ac:dyDescent="0.2">
      <c r="A491" s="39"/>
      <c r="B491" s="32"/>
      <c r="C491" s="32"/>
      <c r="D491" s="32"/>
      <c r="E491" s="32"/>
      <c r="F491" s="32"/>
      <c r="G491" s="32"/>
      <c r="H491" s="33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4"/>
    </row>
    <row r="492" spans="1:63" s="35" customFormat="1" x14ac:dyDescent="0.2">
      <c r="A492" s="39"/>
      <c r="B492" s="32"/>
      <c r="C492" s="32"/>
      <c r="D492" s="32"/>
      <c r="E492" s="32"/>
      <c r="F492" s="32"/>
      <c r="G492" s="32"/>
      <c r="H492" s="33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4"/>
    </row>
    <row r="493" spans="1:63" s="35" customFormat="1" x14ac:dyDescent="0.2">
      <c r="A493" s="39"/>
      <c r="B493" s="32"/>
      <c r="C493" s="32"/>
      <c r="D493" s="32"/>
      <c r="E493" s="32"/>
      <c r="F493" s="32"/>
      <c r="G493" s="32"/>
      <c r="H493" s="33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4"/>
    </row>
    <row r="494" spans="1:63" s="35" customFormat="1" x14ac:dyDescent="0.2">
      <c r="A494" s="39"/>
      <c r="B494" s="32"/>
      <c r="C494" s="32"/>
      <c r="D494" s="32"/>
      <c r="E494" s="32"/>
      <c r="F494" s="32"/>
      <c r="G494" s="32"/>
      <c r="H494" s="33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4"/>
    </row>
    <row r="495" spans="1:63" s="35" customFormat="1" x14ac:dyDescent="0.2">
      <c r="A495" s="39"/>
      <c r="B495" s="32"/>
      <c r="C495" s="32"/>
      <c r="D495" s="32"/>
      <c r="E495" s="32"/>
      <c r="F495" s="32"/>
      <c r="G495" s="32"/>
      <c r="H495" s="33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4"/>
    </row>
    <row r="496" spans="1:63" s="35" customFormat="1" x14ac:dyDescent="0.2">
      <c r="A496" s="39"/>
      <c r="B496" s="32"/>
      <c r="C496" s="32"/>
      <c r="D496" s="32"/>
      <c r="E496" s="32"/>
      <c r="F496" s="32"/>
      <c r="G496" s="32"/>
      <c r="H496" s="33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4"/>
    </row>
    <row r="497" spans="1:63" s="35" customFormat="1" x14ac:dyDescent="0.2">
      <c r="A497" s="39"/>
      <c r="B497" s="32"/>
      <c r="C497" s="32"/>
      <c r="D497" s="32"/>
      <c r="E497" s="32"/>
      <c r="F497" s="32"/>
      <c r="G497" s="32"/>
      <c r="H497" s="33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4"/>
    </row>
    <row r="498" spans="1:63" s="35" customFormat="1" x14ac:dyDescent="0.2">
      <c r="A498" s="39"/>
      <c r="B498" s="32"/>
      <c r="C498" s="32"/>
      <c r="D498" s="32"/>
      <c r="E498" s="32"/>
      <c r="F498" s="32"/>
      <c r="G498" s="32"/>
      <c r="H498" s="33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4"/>
    </row>
    <row r="499" spans="1:63" s="35" customFormat="1" x14ac:dyDescent="0.2">
      <c r="A499" s="39"/>
      <c r="B499" s="32"/>
      <c r="C499" s="32"/>
      <c r="D499" s="32"/>
      <c r="E499" s="32"/>
      <c r="F499" s="32"/>
      <c r="G499" s="32"/>
      <c r="H499" s="33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4"/>
    </row>
    <row r="500" spans="1:63" s="35" customFormat="1" x14ac:dyDescent="0.2">
      <c r="A500" s="39"/>
      <c r="B500" s="32"/>
      <c r="C500" s="32"/>
      <c r="D500" s="32"/>
      <c r="E500" s="32"/>
      <c r="F500" s="32"/>
      <c r="G500" s="32"/>
      <c r="H500" s="33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4"/>
    </row>
    <row r="501" spans="1:63" s="35" customFormat="1" x14ac:dyDescent="0.2">
      <c r="A501" s="39"/>
      <c r="B501" s="32"/>
      <c r="C501" s="32"/>
      <c r="D501" s="32"/>
      <c r="E501" s="32"/>
      <c r="F501" s="32"/>
      <c r="G501" s="32"/>
      <c r="H501" s="33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4"/>
    </row>
    <row r="502" spans="1:63" s="35" customFormat="1" x14ac:dyDescent="0.2">
      <c r="A502" s="39"/>
      <c r="B502" s="32"/>
      <c r="C502" s="32"/>
      <c r="D502" s="32"/>
      <c r="E502" s="32"/>
      <c r="F502" s="32"/>
      <c r="G502" s="32"/>
      <c r="H502" s="33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4"/>
    </row>
    <row r="503" spans="1:63" s="35" customFormat="1" x14ac:dyDescent="0.2">
      <c r="A503" s="39"/>
      <c r="B503" s="32"/>
      <c r="C503" s="32"/>
      <c r="D503" s="32"/>
      <c r="E503" s="32"/>
      <c r="F503" s="32"/>
      <c r="G503" s="32"/>
      <c r="H503" s="33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4"/>
    </row>
    <row r="504" spans="1:63" s="35" customFormat="1" x14ac:dyDescent="0.2">
      <c r="A504" s="39"/>
      <c r="B504" s="32"/>
      <c r="C504" s="32"/>
      <c r="D504" s="32"/>
      <c r="E504" s="32"/>
      <c r="F504" s="32"/>
      <c r="G504" s="32"/>
      <c r="H504" s="33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4"/>
    </row>
    <row r="505" spans="1:63" s="35" customFormat="1" x14ac:dyDescent="0.2">
      <c r="A505" s="39"/>
      <c r="B505" s="32"/>
      <c r="C505" s="32"/>
      <c r="D505" s="32"/>
      <c r="E505" s="32"/>
      <c r="F505" s="32"/>
      <c r="G505" s="32"/>
      <c r="H505" s="33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4"/>
    </row>
    <row r="506" spans="1:63" s="35" customFormat="1" x14ac:dyDescent="0.2">
      <c r="A506" s="39"/>
      <c r="B506" s="32"/>
      <c r="C506" s="32"/>
      <c r="D506" s="32"/>
      <c r="E506" s="32"/>
      <c r="F506" s="32"/>
      <c r="G506" s="32"/>
      <c r="H506" s="33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4"/>
    </row>
    <row r="507" spans="1:63" s="35" customFormat="1" x14ac:dyDescent="0.2">
      <c r="A507" s="39"/>
      <c r="B507" s="32"/>
      <c r="C507" s="32"/>
      <c r="D507" s="32"/>
      <c r="E507" s="32"/>
      <c r="F507" s="32"/>
      <c r="G507" s="32"/>
      <c r="H507" s="33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4"/>
    </row>
    <row r="508" spans="1:63" s="35" customFormat="1" x14ac:dyDescent="0.2">
      <c r="A508" s="39"/>
      <c r="B508" s="32"/>
      <c r="C508" s="32"/>
      <c r="D508" s="32"/>
      <c r="E508" s="32"/>
      <c r="F508" s="32"/>
      <c r="G508" s="32"/>
      <c r="H508" s="33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4"/>
    </row>
    <row r="509" spans="1:63" s="35" customFormat="1" x14ac:dyDescent="0.2">
      <c r="A509" s="39"/>
      <c r="B509" s="32"/>
      <c r="C509" s="32"/>
      <c r="D509" s="32"/>
      <c r="E509" s="32"/>
      <c r="F509" s="32"/>
      <c r="G509" s="32"/>
      <c r="H509" s="33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4"/>
    </row>
    <row r="510" spans="1:63" s="35" customFormat="1" x14ac:dyDescent="0.2">
      <c r="A510" s="39"/>
      <c r="B510" s="32"/>
      <c r="C510" s="32"/>
      <c r="D510" s="32"/>
      <c r="E510" s="32"/>
      <c r="F510" s="32"/>
      <c r="G510" s="32"/>
      <c r="H510" s="33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4"/>
    </row>
    <row r="511" spans="1:63" s="35" customFormat="1" x14ac:dyDescent="0.2">
      <c r="A511" s="39"/>
      <c r="B511" s="32"/>
      <c r="C511" s="32"/>
      <c r="D511" s="32"/>
      <c r="E511" s="32"/>
      <c r="F511" s="32"/>
      <c r="G511" s="32"/>
      <c r="H511" s="33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4"/>
    </row>
    <row r="512" spans="1:63" s="35" customFormat="1" x14ac:dyDescent="0.2">
      <c r="A512" s="39"/>
      <c r="B512" s="32"/>
      <c r="C512" s="32"/>
      <c r="D512" s="32"/>
      <c r="E512" s="32"/>
      <c r="F512" s="32"/>
      <c r="G512" s="32"/>
      <c r="H512" s="33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4"/>
    </row>
    <row r="513" spans="1:63" s="35" customFormat="1" x14ac:dyDescent="0.2">
      <c r="A513" s="39"/>
      <c r="B513" s="32"/>
      <c r="C513" s="32"/>
      <c r="D513" s="32"/>
      <c r="E513" s="32"/>
      <c r="F513" s="32"/>
      <c r="G513" s="32"/>
      <c r="H513" s="33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4"/>
    </row>
    <row r="514" spans="1:63" s="35" customFormat="1" x14ac:dyDescent="0.2">
      <c r="A514" s="39"/>
      <c r="B514" s="32"/>
      <c r="C514" s="32"/>
      <c r="D514" s="32"/>
      <c r="E514" s="32"/>
      <c r="F514" s="32"/>
      <c r="G514" s="32"/>
      <c r="H514" s="33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4"/>
    </row>
    <row r="515" spans="1:63" s="35" customFormat="1" x14ac:dyDescent="0.2">
      <c r="A515" s="39"/>
      <c r="B515" s="32"/>
      <c r="C515" s="32"/>
      <c r="D515" s="32"/>
      <c r="E515" s="32"/>
      <c r="F515" s="32"/>
      <c r="G515" s="32"/>
      <c r="H515" s="33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4"/>
    </row>
    <row r="516" spans="1:63" s="35" customFormat="1" x14ac:dyDescent="0.2">
      <c r="A516" s="39"/>
      <c r="B516" s="32"/>
      <c r="C516" s="32"/>
      <c r="D516" s="32"/>
      <c r="E516" s="32"/>
      <c r="F516" s="32"/>
      <c r="G516" s="32"/>
      <c r="H516" s="33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4"/>
    </row>
    <row r="517" spans="1:63" s="35" customFormat="1" x14ac:dyDescent="0.2">
      <c r="A517" s="39"/>
      <c r="B517" s="32"/>
      <c r="C517" s="32"/>
      <c r="D517" s="32"/>
      <c r="E517" s="32"/>
      <c r="F517" s="32"/>
      <c r="G517" s="32"/>
      <c r="H517" s="33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4"/>
    </row>
    <row r="518" spans="1:63" s="35" customFormat="1" x14ac:dyDescent="0.2">
      <c r="A518" s="39"/>
      <c r="B518" s="32"/>
      <c r="C518" s="32"/>
      <c r="D518" s="32"/>
      <c r="E518" s="32"/>
      <c r="F518" s="32"/>
      <c r="G518" s="32"/>
      <c r="H518" s="33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4"/>
    </row>
    <row r="519" spans="1:63" s="35" customFormat="1" x14ac:dyDescent="0.2">
      <c r="A519" s="39"/>
      <c r="B519" s="32"/>
      <c r="C519" s="32"/>
      <c r="D519" s="32"/>
      <c r="E519" s="32"/>
      <c r="F519" s="32"/>
      <c r="G519" s="32"/>
      <c r="H519" s="33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4"/>
    </row>
    <row r="520" spans="1:63" s="35" customFormat="1" x14ac:dyDescent="0.2">
      <c r="A520" s="39"/>
      <c r="B520" s="32"/>
      <c r="C520" s="32"/>
      <c r="D520" s="32"/>
      <c r="E520" s="32"/>
      <c r="F520" s="32"/>
      <c r="G520" s="32"/>
      <c r="H520" s="33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4"/>
    </row>
    <row r="521" spans="1:63" s="35" customFormat="1" x14ac:dyDescent="0.2">
      <c r="A521" s="39"/>
      <c r="B521" s="32"/>
      <c r="C521" s="32"/>
      <c r="D521" s="32"/>
      <c r="E521" s="32"/>
      <c r="F521" s="32"/>
      <c r="G521" s="32"/>
      <c r="H521" s="33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4"/>
    </row>
    <row r="522" spans="1:63" s="35" customFormat="1" x14ac:dyDescent="0.2">
      <c r="A522" s="39"/>
      <c r="B522" s="32"/>
      <c r="C522" s="32"/>
      <c r="D522" s="32"/>
      <c r="E522" s="32"/>
      <c r="F522" s="32"/>
      <c r="G522" s="32"/>
      <c r="H522" s="33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4"/>
    </row>
    <row r="523" spans="1:63" s="35" customFormat="1" x14ac:dyDescent="0.2">
      <c r="A523" s="39"/>
      <c r="B523" s="32"/>
      <c r="C523" s="32"/>
      <c r="D523" s="32"/>
      <c r="E523" s="32"/>
      <c r="F523" s="32"/>
      <c r="G523" s="32"/>
      <c r="H523" s="33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4"/>
    </row>
    <row r="524" spans="1:63" s="35" customFormat="1" x14ac:dyDescent="0.2">
      <c r="A524" s="39"/>
      <c r="B524" s="32"/>
      <c r="C524" s="32"/>
      <c r="D524" s="32"/>
      <c r="E524" s="32"/>
      <c r="F524" s="32"/>
      <c r="G524" s="32"/>
      <c r="H524" s="33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4"/>
    </row>
    <row r="525" spans="1:63" s="35" customFormat="1" x14ac:dyDescent="0.2">
      <c r="A525" s="39"/>
      <c r="B525" s="32"/>
      <c r="C525" s="32"/>
      <c r="D525" s="32"/>
      <c r="E525" s="32"/>
      <c r="F525" s="32"/>
      <c r="G525" s="32"/>
      <c r="H525" s="33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4"/>
    </row>
    <row r="526" spans="1:63" s="35" customFormat="1" x14ac:dyDescent="0.2">
      <c r="A526" s="39"/>
      <c r="B526" s="32"/>
      <c r="C526" s="32"/>
      <c r="D526" s="32"/>
      <c r="E526" s="32"/>
      <c r="F526" s="32"/>
      <c r="G526" s="32"/>
      <c r="H526" s="33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4"/>
    </row>
    <row r="527" spans="1:63" s="35" customFormat="1" x14ac:dyDescent="0.2">
      <c r="A527" s="39"/>
      <c r="B527" s="32"/>
      <c r="C527" s="32"/>
      <c r="D527" s="32"/>
      <c r="E527" s="32"/>
      <c r="F527" s="32"/>
      <c r="G527" s="32"/>
      <c r="H527" s="33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4"/>
    </row>
    <row r="528" spans="1:63" s="35" customFormat="1" x14ac:dyDescent="0.2">
      <c r="A528" s="39"/>
      <c r="B528" s="32"/>
      <c r="C528" s="32"/>
      <c r="D528" s="32"/>
      <c r="E528" s="32"/>
      <c r="F528" s="32"/>
      <c r="G528" s="32"/>
      <c r="H528" s="33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4"/>
    </row>
    <row r="529" spans="1:63" s="35" customFormat="1" x14ac:dyDescent="0.2">
      <c r="A529" s="39"/>
      <c r="B529" s="32"/>
      <c r="C529" s="32"/>
      <c r="D529" s="32"/>
      <c r="E529" s="32"/>
      <c r="F529" s="32"/>
      <c r="G529" s="32"/>
      <c r="H529" s="33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4"/>
    </row>
    <row r="530" spans="1:63" s="35" customFormat="1" x14ac:dyDescent="0.2">
      <c r="A530" s="39"/>
      <c r="B530" s="32"/>
      <c r="C530" s="32"/>
      <c r="D530" s="32"/>
      <c r="E530" s="32"/>
      <c r="F530" s="32"/>
      <c r="G530" s="32"/>
      <c r="H530" s="33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4"/>
    </row>
    <row r="531" spans="1:63" s="35" customFormat="1" x14ac:dyDescent="0.2">
      <c r="A531" s="39"/>
      <c r="B531" s="32"/>
      <c r="C531" s="32"/>
      <c r="D531" s="32"/>
      <c r="E531" s="32"/>
      <c r="F531" s="32"/>
      <c r="G531" s="32"/>
      <c r="H531" s="33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4"/>
    </row>
    <row r="532" spans="1:63" s="35" customFormat="1" x14ac:dyDescent="0.2">
      <c r="A532" s="39"/>
      <c r="B532" s="32"/>
      <c r="C532" s="32"/>
      <c r="D532" s="32"/>
      <c r="E532" s="32"/>
      <c r="F532" s="32"/>
      <c r="G532" s="32"/>
      <c r="H532" s="33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4"/>
    </row>
    <row r="533" spans="1:63" s="35" customFormat="1" x14ac:dyDescent="0.2">
      <c r="A533" s="39"/>
      <c r="B533" s="32"/>
      <c r="C533" s="32"/>
      <c r="D533" s="32"/>
      <c r="E533" s="32"/>
      <c r="F533" s="32"/>
      <c r="G533" s="32"/>
      <c r="H533" s="33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4"/>
    </row>
    <row r="534" spans="1:63" s="35" customFormat="1" x14ac:dyDescent="0.2">
      <c r="A534" s="39"/>
      <c r="B534" s="32"/>
      <c r="C534" s="32"/>
      <c r="D534" s="32"/>
      <c r="E534" s="32"/>
      <c r="F534" s="32"/>
      <c r="G534" s="32"/>
      <c r="H534" s="33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4"/>
    </row>
    <row r="535" spans="1:63" s="35" customFormat="1" x14ac:dyDescent="0.2">
      <c r="A535" s="39"/>
      <c r="B535" s="32"/>
      <c r="C535" s="32"/>
      <c r="D535" s="32"/>
      <c r="E535" s="32"/>
      <c r="F535" s="32"/>
      <c r="G535" s="32"/>
      <c r="H535" s="33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4"/>
    </row>
    <row r="536" spans="1:63" s="35" customFormat="1" x14ac:dyDescent="0.2">
      <c r="A536" s="39"/>
      <c r="B536" s="32"/>
      <c r="C536" s="32"/>
      <c r="D536" s="32"/>
      <c r="E536" s="32"/>
      <c r="F536" s="32"/>
      <c r="G536" s="32"/>
      <c r="H536" s="33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4"/>
    </row>
    <row r="537" spans="1:63" s="35" customFormat="1" x14ac:dyDescent="0.2">
      <c r="A537" s="39"/>
      <c r="B537" s="32"/>
      <c r="C537" s="32"/>
      <c r="D537" s="32"/>
      <c r="E537" s="32"/>
      <c r="F537" s="32"/>
      <c r="G537" s="32"/>
      <c r="H537" s="33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4"/>
    </row>
    <row r="538" spans="1:63" s="35" customFormat="1" x14ac:dyDescent="0.2">
      <c r="A538" s="39"/>
      <c r="B538" s="32"/>
      <c r="C538" s="32"/>
      <c r="D538" s="32"/>
      <c r="E538" s="32"/>
      <c r="F538" s="32"/>
      <c r="G538" s="32"/>
      <c r="H538" s="33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4"/>
    </row>
    <row r="539" spans="1:63" s="35" customFormat="1" x14ac:dyDescent="0.2">
      <c r="A539" s="39"/>
      <c r="B539" s="32"/>
      <c r="C539" s="32"/>
      <c r="D539" s="32"/>
      <c r="E539" s="32"/>
      <c r="F539" s="32"/>
      <c r="G539" s="32"/>
      <c r="H539" s="33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4"/>
    </row>
    <row r="540" spans="1:63" s="35" customFormat="1" x14ac:dyDescent="0.2">
      <c r="A540" s="39"/>
      <c r="B540" s="32"/>
      <c r="C540" s="32"/>
      <c r="D540" s="32"/>
      <c r="E540" s="32"/>
      <c r="F540" s="32"/>
      <c r="G540" s="32"/>
      <c r="H540" s="33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4"/>
    </row>
    <row r="541" spans="1:63" s="35" customFormat="1" x14ac:dyDescent="0.2">
      <c r="A541" s="39"/>
      <c r="B541" s="32"/>
      <c r="C541" s="32"/>
      <c r="D541" s="32"/>
      <c r="E541" s="32"/>
      <c r="F541" s="32"/>
      <c r="G541" s="32"/>
      <c r="H541" s="33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4"/>
    </row>
    <row r="542" spans="1:63" s="35" customFormat="1" x14ac:dyDescent="0.2">
      <c r="A542" s="39"/>
      <c r="B542" s="32"/>
      <c r="C542" s="32"/>
      <c r="D542" s="32"/>
      <c r="E542" s="32"/>
      <c r="F542" s="32"/>
      <c r="G542" s="32"/>
      <c r="H542" s="33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4"/>
    </row>
    <row r="543" spans="1:63" s="35" customFormat="1" x14ac:dyDescent="0.2">
      <c r="A543" s="39"/>
      <c r="B543" s="32"/>
      <c r="C543" s="32"/>
      <c r="D543" s="32"/>
      <c r="E543" s="32"/>
      <c r="F543" s="32"/>
      <c r="G543" s="32"/>
      <c r="H543" s="33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4"/>
    </row>
    <row r="544" spans="1:63" s="35" customFormat="1" x14ac:dyDescent="0.2">
      <c r="A544" s="39"/>
      <c r="B544" s="32"/>
      <c r="C544" s="32"/>
      <c r="D544" s="32"/>
      <c r="E544" s="32"/>
      <c r="F544" s="32"/>
      <c r="G544" s="32"/>
      <c r="H544" s="33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4"/>
    </row>
    <row r="545" spans="1:63" s="35" customFormat="1" x14ac:dyDescent="0.2">
      <c r="A545" s="39"/>
      <c r="B545" s="32"/>
      <c r="C545" s="32"/>
      <c r="D545" s="32"/>
      <c r="E545" s="32"/>
      <c r="F545" s="32"/>
      <c r="G545" s="32"/>
      <c r="H545" s="33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4"/>
    </row>
    <row r="546" spans="1:63" s="35" customFormat="1" x14ac:dyDescent="0.2">
      <c r="A546" s="39"/>
      <c r="B546" s="32"/>
      <c r="C546" s="32"/>
      <c r="D546" s="32"/>
      <c r="E546" s="32"/>
      <c r="F546" s="32"/>
      <c r="G546" s="32"/>
      <c r="H546" s="33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4"/>
    </row>
    <row r="547" spans="1:63" s="35" customFormat="1" x14ac:dyDescent="0.2">
      <c r="A547" s="39"/>
      <c r="B547" s="32"/>
      <c r="C547" s="32"/>
      <c r="D547" s="32"/>
      <c r="E547" s="32"/>
      <c r="F547" s="32"/>
      <c r="G547" s="32"/>
      <c r="H547" s="33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4"/>
    </row>
    <row r="548" spans="1:63" s="35" customFormat="1" x14ac:dyDescent="0.2">
      <c r="A548" s="39"/>
      <c r="B548" s="32"/>
      <c r="C548" s="32"/>
      <c r="D548" s="32"/>
      <c r="E548" s="32"/>
      <c r="F548" s="32"/>
      <c r="G548" s="32"/>
      <c r="H548" s="33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4"/>
    </row>
    <row r="549" spans="1:63" s="35" customFormat="1" x14ac:dyDescent="0.2">
      <c r="A549" s="39"/>
      <c r="B549" s="32"/>
      <c r="C549" s="32"/>
      <c r="D549" s="32"/>
      <c r="E549" s="32"/>
      <c r="F549" s="32"/>
      <c r="G549" s="32"/>
      <c r="H549" s="33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4"/>
    </row>
    <row r="550" spans="1:63" s="35" customFormat="1" x14ac:dyDescent="0.2">
      <c r="A550" s="39"/>
      <c r="B550" s="32"/>
      <c r="C550" s="32"/>
      <c r="D550" s="32"/>
      <c r="E550" s="32"/>
      <c r="F550" s="32"/>
      <c r="G550" s="32"/>
      <c r="H550" s="33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4"/>
    </row>
    <row r="551" spans="1:63" s="35" customFormat="1" x14ac:dyDescent="0.2">
      <c r="A551" s="39"/>
      <c r="B551" s="32"/>
      <c r="C551" s="32"/>
      <c r="D551" s="32"/>
      <c r="E551" s="32"/>
      <c r="F551" s="32"/>
      <c r="G551" s="32"/>
      <c r="H551" s="33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4"/>
    </row>
    <row r="552" spans="1:63" s="35" customFormat="1" x14ac:dyDescent="0.2">
      <c r="A552" s="39"/>
      <c r="B552" s="32"/>
      <c r="C552" s="32"/>
      <c r="D552" s="32"/>
      <c r="E552" s="32"/>
      <c r="F552" s="32"/>
      <c r="G552" s="32"/>
      <c r="H552" s="33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4"/>
    </row>
    <row r="553" spans="1:63" s="35" customFormat="1" x14ac:dyDescent="0.2">
      <c r="A553" s="39"/>
      <c r="B553" s="32"/>
      <c r="C553" s="32"/>
      <c r="D553" s="32"/>
      <c r="E553" s="32"/>
      <c r="F553" s="32"/>
      <c r="G553" s="32"/>
      <c r="H553" s="33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4"/>
    </row>
    <row r="554" spans="1:63" s="35" customFormat="1" x14ac:dyDescent="0.2">
      <c r="A554" s="39"/>
      <c r="B554" s="32"/>
      <c r="C554" s="32"/>
      <c r="D554" s="32"/>
      <c r="E554" s="32"/>
      <c r="F554" s="32"/>
      <c r="G554" s="32"/>
      <c r="H554" s="33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4"/>
    </row>
    <row r="555" spans="1:63" s="35" customFormat="1" x14ac:dyDescent="0.2">
      <c r="A555" s="39"/>
      <c r="B555" s="32"/>
      <c r="C555" s="32"/>
      <c r="D555" s="32"/>
      <c r="E555" s="32"/>
      <c r="F555" s="32"/>
      <c r="G555" s="32"/>
      <c r="H555" s="33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4"/>
    </row>
    <row r="556" spans="1:63" s="35" customFormat="1" x14ac:dyDescent="0.2">
      <c r="A556" s="39"/>
      <c r="B556" s="32"/>
      <c r="C556" s="32"/>
      <c r="D556" s="32"/>
      <c r="E556" s="32"/>
      <c r="F556" s="32"/>
      <c r="G556" s="32"/>
      <c r="H556" s="33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4"/>
    </row>
    <row r="557" spans="1:63" s="35" customFormat="1" x14ac:dyDescent="0.2">
      <c r="A557" s="39"/>
      <c r="B557" s="32"/>
      <c r="C557" s="32"/>
      <c r="D557" s="32"/>
      <c r="E557" s="32"/>
      <c r="F557" s="32"/>
      <c r="G557" s="32"/>
      <c r="H557" s="33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4"/>
    </row>
    <row r="558" spans="1:63" s="35" customFormat="1" x14ac:dyDescent="0.2">
      <c r="A558" s="39"/>
      <c r="B558" s="32"/>
      <c r="C558" s="32"/>
      <c r="D558" s="32"/>
      <c r="E558" s="32"/>
      <c r="F558" s="32"/>
      <c r="G558" s="32"/>
      <c r="H558" s="33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4"/>
    </row>
    <row r="559" spans="1:63" s="35" customFormat="1" x14ac:dyDescent="0.2">
      <c r="A559" s="39"/>
      <c r="B559" s="32"/>
      <c r="C559" s="32"/>
      <c r="D559" s="32"/>
      <c r="E559" s="32"/>
      <c r="F559" s="32"/>
      <c r="G559" s="32"/>
      <c r="H559" s="33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4"/>
    </row>
    <row r="560" spans="1:63" s="35" customFormat="1" x14ac:dyDescent="0.2">
      <c r="A560" s="39"/>
      <c r="B560" s="32"/>
      <c r="C560" s="32"/>
      <c r="D560" s="32"/>
      <c r="E560" s="32"/>
      <c r="F560" s="32"/>
      <c r="G560" s="32"/>
      <c r="H560" s="33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4"/>
    </row>
    <row r="561" spans="1:63" s="35" customFormat="1" x14ac:dyDescent="0.2">
      <c r="A561" s="39"/>
      <c r="B561" s="32"/>
      <c r="C561" s="32"/>
      <c r="D561" s="32"/>
      <c r="E561" s="32"/>
      <c r="F561" s="32"/>
      <c r="G561" s="32"/>
      <c r="H561" s="33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4"/>
    </row>
    <row r="562" spans="1:63" s="35" customFormat="1" x14ac:dyDescent="0.2">
      <c r="A562" s="39"/>
      <c r="B562" s="32"/>
      <c r="C562" s="32"/>
      <c r="D562" s="32"/>
      <c r="E562" s="32"/>
      <c r="F562" s="32"/>
      <c r="G562" s="32"/>
      <c r="H562" s="33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4"/>
    </row>
    <row r="563" spans="1:63" s="35" customFormat="1" x14ac:dyDescent="0.2">
      <c r="A563" s="39"/>
      <c r="B563" s="32"/>
      <c r="C563" s="32"/>
      <c r="D563" s="32"/>
      <c r="E563" s="32"/>
      <c r="F563" s="32"/>
      <c r="G563" s="32"/>
      <c r="H563" s="33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4"/>
    </row>
    <row r="564" spans="1:63" s="35" customFormat="1" x14ac:dyDescent="0.2">
      <c r="A564" s="39"/>
      <c r="B564" s="32"/>
      <c r="C564" s="32"/>
      <c r="D564" s="32"/>
      <c r="E564" s="32"/>
      <c r="F564" s="32"/>
      <c r="G564" s="32"/>
      <c r="H564" s="33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4"/>
    </row>
    <row r="565" spans="1:63" s="35" customFormat="1" x14ac:dyDescent="0.2">
      <c r="A565" s="39"/>
      <c r="B565" s="32"/>
      <c r="C565" s="32"/>
      <c r="D565" s="32"/>
      <c r="E565" s="32"/>
      <c r="F565" s="32"/>
      <c r="G565" s="32"/>
      <c r="H565" s="33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4"/>
    </row>
    <row r="566" spans="1:63" s="35" customFormat="1" x14ac:dyDescent="0.2">
      <c r="A566" s="39"/>
      <c r="B566" s="32"/>
      <c r="C566" s="32"/>
      <c r="D566" s="32"/>
      <c r="E566" s="32"/>
      <c r="F566" s="32"/>
      <c r="G566" s="32"/>
      <c r="H566" s="33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4"/>
    </row>
    <row r="567" spans="1:63" s="35" customFormat="1" x14ac:dyDescent="0.2">
      <c r="A567" s="39"/>
      <c r="B567" s="32"/>
      <c r="C567" s="32"/>
      <c r="D567" s="32"/>
      <c r="E567" s="32"/>
      <c r="F567" s="32"/>
      <c r="G567" s="32"/>
      <c r="H567" s="33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4"/>
    </row>
    <row r="568" spans="1:63" s="35" customFormat="1" x14ac:dyDescent="0.2">
      <c r="A568" s="39"/>
      <c r="B568" s="32"/>
      <c r="C568" s="32"/>
      <c r="D568" s="32"/>
      <c r="E568" s="32"/>
      <c r="F568" s="32"/>
      <c r="G568" s="32"/>
      <c r="H568" s="33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4"/>
    </row>
    <row r="569" spans="1:63" s="35" customFormat="1" x14ac:dyDescent="0.2">
      <c r="A569" s="39"/>
      <c r="B569" s="32"/>
      <c r="C569" s="32"/>
      <c r="D569" s="32"/>
      <c r="E569" s="32"/>
      <c r="F569" s="32"/>
      <c r="G569" s="32"/>
      <c r="H569" s="33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4"/>
    </row>
    <row r="570" spans="1:63" s="35" customFormat="1" x14ac:dyDescent="0.2">
      <c r="A570" s="39"/>
      <c r="B570" s="32"/>
      <c r="C570" s="32"/>
      <c r="D570" s="32"/>
      <c r="E570" s="32"/>
      <c r="F570" s="32"/>
      <c r="G570" s="32"/>
      <c r="H570" s="33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4"/>
    </row>
    <row r="571" spans="1:63" s="35" customFormat="1" x14ac:dyDescent="0.2">
      <c r="A571" s="39"/>
      <c r="B571" s="32"/>
      <c r="C571" s="32"/>
      <c r="D571" s="32"/>
      <c r="E571" s="32"/>
      <c r="F571" s="32"/>
      <c r="G571" s="32"/>
      <c r="H571" s="33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4"/>
    </row>
    <row r="572" spans="1:63" s="35" customFormat="1" x14ac:dyDescent="0.2">
      <c r="A572" s="39"/>
      <c r="B572" s="32"/>
      <c r="C572" s="32"/>
      <c r="D572" s="32"/>
      <c r="E572" s="32"/>
      <c r="F572" s="32"/>
      <c r="G572" s="32"/>
      <c r="H572" s="33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4"/>
    </row>
    <row r="573" spans="1:63" s="35" customFormat="1" x14ac:dyDescent="0.2">
      <c r="A573" s="39"/>
      <c r="B573" s="32"/>
      <c r="C573" s="32"/>
      <c r="D573" s="32"/>
      <c r="E573" s="32"/>
      <c r="F573" s="32"/>
      <c r="G573" s="32"/>
      <c r="H573" s="33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4"/>
    </row>
    <row r="574" spans="1:63" s="35" customFormat="1" x14ac:dyDescent="0.2">
      <c r="A574" s="39"/>
      <c r="B574" s="32"/>
      <c r="C574" s="32"/>
      <c r="D574" s="32"/>
      <c r="E574" s="32"/>
      <c r="F574" s="32"/>
      <c r="G574" s="32"/>
      <c r="H574" s="33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4"/>
    </row>
    <row r="575" spans="1:63" s="35" customFormat="1" x14ac:dyDescent="0.2">
      <c r="A575" s="39"/>
      <c r="B575" s="32"/>
      <c r="C575" s="32"/>
      <c r="D575" s="32"/>
      <c r="E575" s="32"/>
      <c r="F575" s="32"/>
      <c r="G575" s="32"/>
      <c r="H575" s="33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4"/>
    </row>
    <row r="576" spans="1:63" s="35" customFormat="1" x14ac:dyDescent="0.2">
      <c r="A576" s="39"/>
      <c r="B576" s="32"/>
      <c r="C576" s="32"/>
      <c r="D576" s="32"/>
      <c r="E576" s="32"/>
      <c r="F576" s="32"/>
      <c r="G576" s="32"/>
      <c r="H576" s="33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4"/>
    </row>
    <row r="577" spans="1:63" s="35" customFormat="1" x14ac:dyDescent="0.2">
      <c r="A577" s="39"/>
      <c r="B577" s="32"/>
      <c r="C577" s="32"/>
      <c r="D577" s="32"/>
      <c r="E577" s="32"/>
      <c r="F577" s="32"/>
      <c r="G577" s="32"/>
      <c r="H577" s="33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4"/>
    </row>
    <row r="578" spans="1:63" s="35" customFormat="1" x14ac:dyDescent="0.2">
      <c r="A578" s="39"/>
      <c r="B578" s="32"/>
      <c r="C578" s="32"/>
      <c r="D578" s="32"/>
      <c r="E578" s="32"/>
      <c r="F578" s="32"/>
      <c r="G578" s="32"/>
      <c r="H578" s="33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4"/>
    </row>
    <row r="579" spans="1:63" s="35" customFormat="1" x14ac:dyDescent="0.2">
      <c r="A579" s="39"/>
      <c r="B579" s="32"/>
      <c r="C579" s="32"/>
      <c r="D579" s="32"/>
      <c r="E579" s="32"/>
      <c r="F579" s="32"/>
      <c r="G579" s="32"/>
      <c r="H579" s="33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4"/>
    </row>
    <row r="580" spans="1:63" s="35" customFormat="1" x14ac:dyDescent="0.2">
      <c r="A580" s="39"/>
      <c r="B580" s="32"/>
      <c r="C580" s="32"/>
      <c r="D580" s="32"/>
      <c r="E580" s="32"/>
      <c r="F580" s="32"/>
      <c r="G580" s="32"/>
      <c r="H580" s="33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4"/>
    </row>
    <row r="581" spans="1:63" s="35" customFormat="1" x14ac:dyDescent="0.2">
      <c r="A581" s="39"/>
      <c r="B581" s="32"/>
      <c r="C581" s="32"/>
      <c r="D581" s="32"/>
      <c r="E581" s="32"/>
      <c r="F581" s="32"/>
      <c r="G581" s="32"/>
      <c r="H581" s="33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4"/>
    </row>
    <row r="582" spans="1:63" s="35" customFormat="1" x14ac:dyDescent="0.2">
      <c r="A582" s="39"/>
      <c r="B582" s="32"/>
      <c r="C582" s="32"/>
      <c r="D582" s="32"/>
      <c r="E582" s="32"/>
      <c r="F582" s="32"/>
      <c r="G582" s="32"/>
      <c r="H582" s="33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4"/>
    </row>
    <row r="583" spans="1:63" s="35" customFormat="1" x14ac:dyDescent="0.2">
      <c r="A583" s="39"/>
      <c r="B583" s="32"/>
      <c r="C583" s="32"/>
      <c r="D583" s="32"/>
      <c r="E583" s="32"/>
      <c r="F583" s="32"/>
      <c r="G583" s="32"/>
      <c r="H583" s="33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4"/>
    </row>
    <row r="584" spans="1:63" s="35" customFormat="1" x14ac:dyDescent="0.2">
      <c r="A584" s="39"/>
      <c r="B584" s="32"/>
      <c r="C584" s="32"/>
      <c r="D584" s="32"/>
      <c r="E584" s="32"/>
      <c r="F584" s="32"/>
      <c r="G584" s="32"/>
      <c r="H584" s="33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4"/>
    </row>
    <row r="585" spans="1:63" s="35" customFormat="1" x14ac:dyDescent="0.2">
      <c r="A585" s="39"/>
      <c r="B585" s="32"/>
      <c r="C585" s="32"/>
      <c r="D585" s="32"/>
      <c r="E585" s="32"/>
      <c r="F585" s="32"/>
      <c r="G585" s="32"/>
      <c r="H585" s="33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4"/>
    </row>
    <row r="586" spans="1:63" s="35" customFormat="1" x14ac:dyDescent="0.2">
      <c r="A586" s="39"/>
      <c r="B586" s="32"/>
      <c r="C586" s="32"/>
      <c r="D586" s="32"/>
      <c r="E586" s="32"/>
      <c r="F586" s="32"/>
      <c r="G586" s="32"/>
      <c r="H586" s="33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4"/>
    </row>
    <row r="587" spans="1:63" s="35" customFormat="1" x14ac:dyDescent="0.2">
      <c r="A587" s="39"/>
      <c r="B587" s="32"/>
      <c r="C587" s="32"/>
      <c r="D587" s="32"/>
      <c r="E587" s="32"/>
      <c r="F587" s="32"/>
      <c r="G587" s="32"/>
      <c r="H587" s="33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4"/>
    </row>
    <row r="588" spans="1:63" s="35" customFormat="1" x14ac:dyDescent="0.2">
      <c r="A588" s="39"/>
      <c r="B588" s="32"/>
      <c r="C588" s="32"/>
      <c r="D588" s="32"/>
      <c r="E588" s="32"/>
      <c r="F588" s="32"/>
      <c r="G588" s="32"/>
      <c r="H588" s="33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4"/>
    </row>
    <row r="589" spans="1:63" s="35" customFormat="1" x14ac:dyDescent="0.2">
      <c r="A589" s="39"/>
      <c r="B589" s="32"/>
      <c r="C589" s="32"/>
      <c r="D589" s="32"/>
      <c r="E589" s="32"/>
      <c r="F589" s="32"/>
      <c r="G589" s="32"/>
      <c r="H589" s="33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4"/>
    </row>
    <row r="590" spans="1:63" s="35" customFormat="1" x14ac:dyDescent="0.2">
      <c r="A590" s="39"/>
      <c r="B590" s="32"/>
      <c r="C590" s="32"/>
      <c r="D590" s="32"/>
      <c r="E590" s="32"/>
      <c r="F590" s="32"/>
      <c r="G590" s="32"/>
      <c r="H590" s="33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4"/>
    </row>
    <row r="591" spans="1:63" s="35" customFormat="1" x14ac:dyDescent="0.2">
      <c r="A591" s="39"/>
      <c r="B591" s="32"/>
      <c r="C591" s="32"/>
      <c r="D591" s="32"/>
      <c r="E591" s="32"/>
      <c r="F591" s="32"/>
      <c r="G591" s="32"/>
      <c r="H591" s="33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4"/>
    </row>
    <row r="592" spans="1:63" s="35" customFormat="1" x14ac:dyDescent="0.2">
      <c r="A592" s="39"/>
      <c r="B592" s="32"/>
      <c r="C592" s="32"/>
      <c r="D592" s="32"/>
      <c r="E592" s="32"/>
      <c r="F592" s="32"/>
      <c r="G592" s="32"/>
      <c r="H592" s="33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4"/>
    </row>
    <row r="593" spans="1:63" s="35" customFormat="1" x14ac:dyDescent="0.2">
      <c r="A593" s="39"/>
      <c r="B593" s="32"/>
      <c r="C593" s="32"/>
      <c r="D593" s="32"/>
      <c r="E593" s="32"/>
      <c r="F593" s="32"/>
      <c r="G593" s="32"/>
      <c r="H593" s="33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4"/>
    </row>
    <row r="594" spans="1:63" s="35" customFormat="1" x14ac:dyDescent="0.2">
      <c r="A594" s="39"/>
      <c r="B594" s="32"/>
      <c r="C594" s="32"/>
      <c r="D594" s="32"/>
      <c r="E594" s="32"/>
      <c r="F594" s="32"/>
      <c r="G594" s="32"/>
      <c r="H594" s="33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4"/>
    </row>
    <row r="595" spans="1:63" s="35" customFormat="1" x14ac:dyDescent="0.2">
      <c r="A595" s="39"/>
      <c r="B595" s="32"/>
      <c r="C595" s="32"/>
      <c r="D595" s="32"/>
      <c r="E595" s="32"/>
      <c r="F595" s="32"/>
      <c r="G595" s="32"/>
      <c r="H595" s="33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4"/>
    </row>
    <row r="596" spans="1:63" s="35" customFormat="1" x14ac:dyDescent="0.2">
      <c r="A596" s="39"/>
      <c r="B596" s="32"/>
      <c r="C596" s="32"/>
      <c r="D596" s="32"/>
      <c r="E596" s="32"/>
      <c r="F596" s="32"/>
      <c r="G596" s="32"/>
      <c r="H596" s="33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4"/>
    </row>
    <row r="597" spans="1:63" s="35" customFormat="1" x14ac:dyDescent="0.2">
      <c r="A597" s="39"/>
      <c r="B597" s="32"/>
      <c r="C597" s="32"/>
      <c r="D597" s="32"/>
      <c r="E597" s="32"/>
      <c r="F597" s="32"/>
      <c r="G597" s="32"/>
      <c r="H597" s="33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4"/>
    </row>
    <row r="598" spans="1:63" s="35" customFormat="1" x14ac:dyDescent="0.2">
      <c r="A598" s="39"/>
      <c r="B598" s="32"/>
      <c r="C598" s="32"/>
      <c r="D598" s="32"/>
      <c r="E598" s="32"/>
      <c r="F598" s="32"/>
      <c r="G598" s="32"/>
      <c r="H598" s="33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4"/>
    </row>
    <row r="599" spans="1:63" s="35" customFormat="1" x14ac:dyDescent="0.2">
      <c r="A599" s="39"/>
      <c r="B599" s="32"/>
      <c r="C599" s="32"/>
      <c r="D599" s="32"/>
      <c r="E599" s="32"/>
      <c r="F599" s="32"/>
      <c r="G599" s="32"/>
      <c r="H599" s="33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4"/>
    </row>
    <row r="600" spans="1:63" s="35" customFormat="1" x14ac:dyDescent="0.2">
      <c r="A600" s="39"/>
      <c r="B600" s="32"/>
      <c r="C600" s="32"/>
      <c r="D600" s="32"/>
      <c r="E600" s="32"/>
      <c r="F600" s="32"/>
      <c r="G600" s="32"/>
      <c r="H600" s="33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4"/>
    </row>
    <row r="601" spans="1:63" s="35" customFormat="1" x14ac:dyDescent="0.2">
      <c r="A601" s="39"/>
      <c r="B601" s="32"/>
      <c r="C601" s="32"/>
      <c r="D601" s="32"/>
      <c r="E601" s="32"/>
      <c r="F601" s="32"/>
      <c r="G601" s="32"/>
      <c r="H601" s="33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4"/>
    </row>
    <row r="602" spans="1:63" s="35" customFormat="1" x14ac:dyDescent="0.2">
      <c r="A602" s="39"/>
      <c r="B602" s="32"/>
      <c r="C602" s="32"/>
      <c r="D602" s="32"/>
      <c r="E602" s="32"/>
      <c r="F602" s="32"/>
      <c r="G602" s="32"/>
      <c r="H602" s="33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4"/>
    </row>
    <row r="603" spans="1:63" s="35" customFormat="1" x14ac:dyDescent="0.2">
      <c r="A603" s="39"/>
      <c r="B603" s="32"/>
      <c r="C603" s="32"/>
      <c r="D603" s="32"/>
      <c r="E603" s="32"/>
      <c r="F603" s="32"/>
      <c r="G603" s="32"/>
      <c r="H603" s="33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4"/>
    </row>
    <row r="604" spans="1:63" s="35" customFormat="1" x14ac:dyDescent="0.2">
      <c r="A604" s="39"/>
      <c r="B604" s="32"/>
      <c r="C604" s="32"/>
      <c r="D604" s="32"/>
      <c r="E604" s="32"/>
      <c r="F604" s="32"/>
      <c r="G604" s="32"/>
      <c r="H604" s="33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4"/>
    </row>
    <row r="605" spans="1:63" s="35" customFormat="1" x14ac:dyDescent="0.2">
      <c r="A605" s="39"/>
      <c r="B605" s="32"/>
      <c r="C605" s="32"/>
      <c r="D605" s="32"/>
      <c r="E605" s="32"/>
      <c r="F605" s="32"/>
      <c r="G605" s="32"/>
      <c r="H605" s="33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4"/>
    </row>
    <row r="606" spans="1:63" s="35" customFormat="1" x14ac:dyDescent="0.2">
      <c r="A606" s="39"/>
      <c r="B606" s="32"/>
      <c r="C606" s="32"/>
      <c r="D606" s="32"/>
      <c r="E606" s="32"/>
      <c r="F606" s="32"/>
      <c r="G606" s="32"/>
      <c r="H606" s="33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4"/>
    </row>
    <row r="607" spans="1:63" s="35" customFormat="1" x14ac:dyDescent="0.2">
      <c r="A607" s="39"/>
      <c r="B607" s="32"/>
      <c r="C607" s="32"/>
      <c r="D607" s="32"/>
      <c r="E607" s="32"/>
      <c r="F607" s="32"/>
      <c r="G607" s="32"/>
      <c r="H607" s="33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4"/>
    </row>
    <row r="608" spans="1:63" s="35" customFormat="1" x14ac:dyDescent="0.2">
      <c r="A608" s="39"/>
      <c r="B608" s="32"/>
      <c r="C608" s="32"/>
      <c r="D608" s="32"/>
      <c r="E608" s="32"/>
      <c r="F608" s="32"/>
      <c r="G608" s="32"/>
      <c r="H608" s="33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4"/>
    </row>
    <row r="609" spans="1:63" s="35" customFormat="1" x14ac:dyDescent="0.2">
      <c r="A609" s="39"/>
      <c r="B609" s="32"/>
      <c r="C609" s="32"/>
      <c r="D609" s="32"/>
      <c r="E609" s="32"/>
      <c r="F609" s="32"/>
      <c r="G609" s="32"/>
      <c r="H609" s="33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4"/>
    </row>
    <row r="610" spans="1:63" s="35" customFormat="1" x14ac:dyDescent="0.2">
      <c r="A610" s="39"/>
      <c r="B610" s="32"/>
      <c r="C610" s="32"/>
      <c r="D610" s="32"/>
      <c r="E610" s="32"/>
      <c r="F610" s="32"/>
      <c r="G610" s="32"/>
      <c r="H610" s="33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4"/>
    </row>
    <row r="611" spans="1:63" s="35" customFormat="1" x14ac:dyDescent="0.2">
      <c r="A611" s="39"/>
      <c r="B611" s="32"/>
      <c r="C611" s="32"/>
      <c r="D611" s="32"/>
      <c r="E611" s="32"/>
      <c r="F611" s="32"/>
      <c r="G611" s="32"/>
      <c r="H611" s="33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4"/>
    </row>
    <row r="612" spans="1:63" s="35" customFormat="1" x14ac:dyDescent="0.2">
      <c r="A612" s="39"/>
      <c r="B612" s="32"/>
      <c r="C612" s="32"/>
      <c r="D612" s="32"/>
      <c r="E612" s="32"/>
      <c r="F612" s="32"/>
      <c r="G612" s="32"/>
      <c r="H612" s="33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4"/>
    </row>
    <row r="613" spans="1:63" s="35" customFormat="1" x14ac:dyDescent="0.2">
      <c r="A613" s="39"/>
      <c r="B613" s="32"/>
      <c r="C613" s="32"/>
      <c r="D613" s="32"/>
      <c r="E613" s="32"/>
      <c r="F613" s="32"/>
      <c r="G613" s="32"/>
      <c r="H613" s="33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4"/>
    </row>
    <row r="614" spans="1:63" s="35" customFormat="1" x14ac:dyDescent="0.2">
      <c r="A614" s="39"/>
      <c r="B614" s="32"/>
      <c r="C614" s="32"/>
      <c r="D614" s="32"/>
      <c r="E614" s="32"/>
      <c r="F614" s="32"/>
      <c r="G614" s="32"/>
      <c r="H614" s="33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4"/>
    </row>
    <row r="615" spans="1:63" s="35" customFormat="1" x14ac:dyDescent="0.2">
      <c r="A615" s="39"/>
      <c r="B615" s="32"/>
      <c r="C615" s="32"/>
      <c r="D615" s="32"/>
      <c r="E615" s="32"/>
      <c r="F615" s="32"/>
      <c r="G615" s="32"/>
      <c r="H615" s="33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4"/>
    </row>
    <row r="616" spans="1:63" s="35" customFormat="1" x14ac:dyDescent="0.2">
      <c r="A616" s="39"/>
      <c r="B616" s="32"/>
      <c r="C616" s="32"/>
      <c r="D616" s="32"/>
      <c r="E616" s="32"/>
      <c r="F616" s="32"/>
      <c r="G616" s="32"/>
      <c r="H616" s="33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4"/>
    </row>
    <row r="617" spans="1:63" s="35" customFormat="1" x14ac:dyDescent="0.2">
      <c r="A617" s="39"/>
      <c r="B617" s="32"/>
      <c r="C617" s="32"/>
      <c r="D617" s="32"/>
      <c r="E617" s="32"/>
      <c r="F617" s="32"/>
      <c r="G617" s="32"/>
      <c r="H617" s="33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4"/>
    </row>
    <row r="618" spans="1:63" s="35" customFormat="1" x14ac:dyDescent="0.2">
      <c r="A618" s="39"/>
      <c r="B618" s="32"/>
      <c r="C618" s="32"/>
      <c r="D618" s="32"/>
      <c r="E618" s="32"/>
      <c r="F618" s="32"/>
      <c r="G618" s="32"/>
      <c r="H618" s="33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4"/>
    </row>
    <row r="619" spans="1:63" s="35" customFormat="1" x14ac:dyDescent="0.2">
      <c r="A619" s="39"/>
      <c r="B619" s="32"/>
      <c r="C619" s="32"/>
      <c r="D619" s="32"/>
      <c r="E619" s="32"/>
      <c r="F619" s="32"/>
      <c r="G619" s="32"/>
      <c r="H619" s="33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4"/>
    </row>
    <row r="620" spans="1:63" s="35" customFormat="1" x14ac:dyDescent="0.2">
      <c r="A620" s="39"/>
      <c r="B620" s="32"/>
      <c r="C620" s="32"/>
      <c r="D620" s="32"/>
      <c r="E620" s="32"/>
      <c r="F620" s="32"/>
      <c r="G620" s="32"/>
      <c r="H620" s="33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4"/>
    </row>
    <row r="621" spans="1:63" s="35" customFormat="1" x14ac:dyDescent="0.2">
      <c r="A621" s="39"/>
      <c r="B621" s="32"/>
      <c r="C621" s="32"/>
      <c r="D621" s="32"/>
      <c r="E621" s="32"/>
      <c r="F621" s="32"/>
      <c r="G621" s="32"/>
      <c r="H621" s="33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4"/>
    </row>
    <row r="622" spans="1:63" s="35" customFormat="1" x14ac:dyDescent="0.2">
      <c r="A622" s="39"/>
      <c r="B622" s="32"/>
      <c r="C622" s="32"/>
      <c r="D622" s="32"/>
      <c r="E622" s="32"/>
      <c r="F622" s="32"/>
      <c r="G622" s="32"/>
      <c r="H622" s="33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4"/>
    </row>
    <row r="623" spans="1:63" s="35" customFormat="1" x14ac:dyDescent="0.2">
      <c r="A623" s="39"/>
      <c r="B623" s="32"/>
      <c r="C623" s="32"/>
      <c r="D623" s="32"/>
      <c r="E623" s="32"/>
      <c r="F623" s="32"/>
      <c r="G623" s="32"/>
      <c r="H623" s="33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4"/>
    </row>
    <row r="624" spans="1:63" s="35" customFormat="1" x14ac:dyDescent="0.2">
      <c r="A624" s="39"/>
      <c r="B624" s="32"/>
      <c r="C624" s="32"/>
      <c r="D624" s="32"/>
      <c r="E624" s="32"/>
      <c r="F624" s="32"/>
      <c r="G624" s="32"/>
      <c r="H624" s="33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4"/>
    </row>
    <row r="625" spans="1:63" s="35" customFormat="1" x14ac:dyDescent="0.2">
      <c r="A625" s="39"/>
      <c r="B625" s="32"/>
      <c r="C625" s="32"/>
      <c r="D625" s="32"/>
      <c r="E625" s="32"/>
      <c r="F625" s="32"/>
      <c r="G625" s="32"/>
      <c r="H625" s="33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4"/>
    </row>
    <row r="626" spans="1:63" s="35" customFormat="1" x14ac:dyDescent="0.2">
      <c r="A626" s="39"/>
      <c r="B626" s="32"/>
      <c r="C626" s="32"/>
      <c r="D626" s="32"/>
      <c r="E626" s="32"/>
      <c r="F626" s="32"/>
      <c r="G626" s="32"/>
      <c r="H626" s="33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4"/>
    </row>
    <row r="627" spans="1:63" s="35" customFormat="1" x14ac:dyDescent="0.2">
      <c r="A627" s="39"/>
      <c r="B627" s="32"/>
      <c r="C627" s="32"/>
      <c r="D627" s="32"/>
      <c r="E627" s="32"/>
      <c r="F627" s="32"/>
      <c r="G627" s="32"/>
      <c r="H627" s="33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4"/>
    </row>
    <row r="628" spans="1:63" s="35" customFormat="1" x14ac:dyDescent="0.2">
      <c r="A628" s="39"/>
      <c r="B628" s="32"/>
      <c r="C628" s="32"/>
      <c r="D628" s="32"/>
      <c r="E628" s="32"/>
      <c r="F628" s="32"/>
      <c r="G628" s="32"/>
      <c r="H628" s="33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4"/>
    </row>
    <row r="629" spans="1:63" s="35" customFormat="1" x14ac:dyDescent="0.2">
      <c r="A629" s="39"/>
      <c r="B629" s="32"/>
      <c r="C629" s="32"/>
      <c r="D629" s="32"/>
      <c r="E629" s="32"/>
      <c r="F629" s="32"/>
      <c r="G629" s="32"/>
      <c r="H629" s="33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4"/>
    </row>
    <row r="630" spans="1:63" s="35" customFormat="1" x14ac:dyDescent="0.2">
      <c r="A630" s="39"/>
      <c r="B630" s="32"/>
      <c r="C630" s="32"/>
      <c r="D630" s="32"/>
      <c r="E630" s="32"/>
      <c r="F630" s="32"/>
      <c r="G630" s="32"/>
      <c r="H630" s="33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4"/>
    </row>
    <row r="631" spans="1:63" s="35" customFormat="1" x14ac:dyDescent="0.2">
      <c r="A631" s="39"/>
      <c r="B631" s="32"/>
      <c r="C631" s="32"/>
      <c r="D631" s="32"/>
      <c r="E631" s="32"/>
      <c r="F631" s="32"/>
      <c r="G631" s="32"/>
      <c r="H631" s="33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4"/>
    </row>
    <row r="632" spans="1:63" s="35" customFormat="1" x14ac:dyDescent="0.2">
      <c r="A632" s="39"/>
      <c r="B632" s="32"/>
      <c r="C632" s="32"/>
      <c r="D632" s="32"/>
      <c r="E632" s="32"/>
      <c r="F632" s="32"/>
      <c r="G632" s="32"/>
      <c r="H632" s="33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4"/>
    </row>
    <row r="633" spans="1:63" s="35" customFormat="1" x14ac:dyDescent="0.2">
      <c r="A633" s="39"/>
      <c r="B633" s="32"/>
      <c r="C633" s="32"/>
      <c r="D633" s="32"/>
      <c r="E633" s="32"/>
      <c r="F633" s="32"/>
      <c r="G633" s="32"/>
      <c r="H633" s="33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4"/>
    </row>
    <row r="634" spans="1:63" s="35" customFormat="1" x14ac:dyDescent="0.2">
      <c r="A634" s="39"/>
      <c r="B634" s="32"/>
      <c r="C634" s="32"/>
      <c r="D634" s="32"/>
      <c r="E634" s="32"/>
      <c r="F634" s="32"/>
      <c r="G634" s="32"/>
      <c r="H634" s="33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4"/>
    </row>
    <row r="635" spans="1:63" s="35" customFormat="1" x14ac:dyDescent="0.2">
      <c r="A635" s="39"/>
      <c r="B635" s="32"/>
      <c r="C635" s="32"/>
      <c r="D635" s="32"/>
      <c r="E635" s="32"/>
      <c r="F635" s="32"/>
      <c r="G635" s="32"/>
      <c r="H635" s="33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4"/>
    </row>
    <row r="636" spans="1:63" s="35" customFormat="1" x14ac:dyDescent="0.2">
      <c r="A636" s="39"/>
      <c r="B636" s="32"/>
      <c r="C636" s="32"/>
      <c r="D636" s="32"/>
      <c r="E636" s="32"/>
      <c r="F636" s="32"/>
      <c r="G636" s="32"/>
      <c r="H636" s="33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4"/>
    </row>
    <row r="637" spans="1:63" s="35" customFormat="1" x14ac:dyDescent="0.2">
      <c r="A637" s="39"/>
      <c r="B637" s="32"/>
      <c r="C637" s="32"/>
      <c r="D637" s="32"/>
      <c r="E637" s="32"/>
      <c r="F637" s="32"/>
      <c r="G637" s="32"/>
      <c r="H637" s="33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4"/>
    </row>
    <row r="638" spans="1:63" s="35" customFormat="1" x14ac:dyDescent="0.2">
      <c r="A638" s="39"/>
      <c r="B638" s="32"/>
      <c r="C638" s="32"/>
      <c r="D638" s="32"/>
      <c r="E638" s="32"/>
      <c r="F638" s="32"/>
      <c r="G638" s="32"/>
      <c r="H638" s="33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4"/>
    </row>
    <row r="639" spans="1:63" s="35" customFormat="1" x14ac:dyDescent="0.2">
      <c r="A639" s="39"/>
      <c r="B639" s="32"/>
      <c r="C639" s="32"/>
      <c r="D639" s="32"/>
      <c r="E639" s="32"/>
      <c r="F639" s="32"/>
      <c r="G639" s="32"/>
      <c r="H639" s="33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4"/>
    </row>
    <row r="640" spans="1:63" s="35" customFormat="1" x14ac:dyDescent="0.2">
      <c r="A640" s="39"/>
      <c r="B640" s="32"/>
      <c r="C640" s="32"/>
      <c r="D640" s="32"/>
      <c r="E640" s="32"/>
      <c r="F640" s="32"/>
      <c r="G640" s="32"/>
      <c r="H640" s="33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4"/>
    </row>
    <row r="641" spans="1:63" s="35" customFormat="1" x14ac:dyDescent="0.2">
      <c r="A641" s="39"/>
      <c r="B641" s="32"/>
      <c r="C641" s="32"/>
      <c r="D641" s="32"/>
      <c r="E641" s="32"/>
      <c r="F641" s="32"/>
      <c r="G641" s="32"/>
      <c r="H641" s="33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4"/>
    </row>
    <row r="642" spans="1:63" s="35" customFormat="1" x14ac:dyDescent="0.2">
      <c r="A642" s="39"/>
      <c r="B642" s="32"/>
      <c r="C642" s="32"/>
      <c r="D642" s="32"/>
      <c r="E642" s="32"/>
      <c r="F642" s="32"/>
      <c r="G642" s="32"/>
      <c r="H642" s="33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4"/>
    </row>
    <row r="643" spans="1:63" s="35" customFormat="1" x14ac:dyDescent="0.2">
      <c r="A643" s="39"/>
      <c r="B643" s="32"/>
      <c r="C643" s="32"/>
      <c r="D643" s="32"/>
      <c r="E643" s="32"/>
      <c r="F643" s="32"/>
      <c r="G643" s="32"/>
      <c r="H643" s="33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4"/>
    </row>
    <row r="644" spans="1:63" s="35" customFormat="1" x14ac:dyDescent="0.2">
      <c r="A644" s="39"/>
      <c r="B644" s="32"/>
      <c r="C644" s="32"/>
      <c r="D644" s="32"/>
      <c r="E644" s="32"/>
      <c r="F644" s="32"/>
      <c r="G644" s="32"/>
      <c r="H644" s="33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4"/>
    </row>
    <row r="645" spans="1:63" s="35" customFormat="1" x14ac:dyDescent="0.2">
      <c r="A645" s="39"/>
      <c r="B645" s="32"/>
      <c r="C645" s="32"/>
      <c r="D645" s="32"/>
      <c r="E645" s="32"/>
      <c r="F645" s="32"/>
      <c r="G645" s="32"/>
      <c r="H645" s="33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4"/>
    </row>
    <row r="646" spans="1:63" s="35" customFormat="1" x14ac:dyDescent="0.2">
      <c r="A646" s="39"/>
      <c r="B646" s="32"/>
      <c r="C646" s="32"/>
      <c r="D646" s="32"/>
      <c r="E646" s="32"/>
      <c r="F646" s="32"/>
      <c r="G646" s="32"/>
      <c r="H646" s="33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4"/>
    </row>
    <row r="647" spans="1:63" s="35" customFormat="1" x14ac:dyDescent="0.2">
      <c r="A647" s="39"/>
      <c r="B647" s="32"/>
      <c r="C647" s="32"/>
      <c r="D647" s="32"/>
      <c r="E647" s="32"/>
      <c r="F647" s="32"/>
      <c r="G647" s="32"/>
      <c r="H647" s="33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4"/>
    </row>
    <row r="648" spans="1:63" s="35" customFormat="1" x14ac:dyDescent="0.2">
      <c r="A648" s="39"/>
      <c r="B648" s="32"/>
      <c r="C648" s="32"/>
      <c r="D648" s="32"/>
      <c r="E648" s="32"/>
      <c r="F648" s="32"/>
      <c r="G648" s="32"/>
      <c r="H648" s="33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4"/>
    </row>
    <row r="649" spans="1:63" s="35" customFormat="1" x14ac:dyDescent="0.2">
      <c r="A649" s="39"/>
      <c r="B649" s="32"/>
      <c r="C649" s="32"/>
      <c r="D649" s="32"/>
      <c r="E649" s="32"/>
      <c r="F649" s="32"/>
      <c r="G649" s="32"/>
      <c r="H649" s="33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  <c r="BK649" s="34"/>
    </row>
    <row r="650" spans="1:63" s="35" customFormat="1" x14ac:dyDescent="0.2">
      <c r="A650" s="39"/>
      <c r="B650" s="32"/>
      <c r="C650" s="32"/>
      <c r="D650" s="32"/>
      <c r="E650" s="32"/>
      <c r="F650" s="32"/>
      <c r="G650" s="32"/>
      <c r="H650" s="33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  <c r="BK650" s="34"/>
    </row>
    <row r="651" spans="1:63" s="35" customFormat="1" x14ac:dyDescent="0.2">
      <c r="A651" s="39"/>
      <c r="B651" s="32"/>
      <c r="C651" s="32"/>
      <c r="D651" s="32"/>
      <c r="E651" s="32"/>
      <c r="F651" s="32"/>
      <c r="G651" s="32"/>
      <c r="H651" s="33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4"/>
    </row>
    <row r="652" spans="1:63" s="35" customFormat="1" x14ac:dyDescent="0.2">
      <c r="A652" s="39"/>
      <c r="B652" s="32"/>
      <c r="C652" s="32"/>
      <c r="D652" s="32"/>
      <c r="E652" s="32"/>
      <c r="F652" s="32"/>
      <c r="G652" s="32"/>
      <c r="H652" s="33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4"/>
    </row>
    <row r="653" spans="1:63" s="35" customFormat="1" x14ac:dyDescent="0.2">
      <c r="A653" s="39"/>
      <c r="B653" s="32"/>
      <c r="C653" s="32"/>
      <c r="D653" s="32"/>
      <c r="E653" s="32"/>
      <c r="F653" s="32"/>
      <c r="G653" s="32"/>
      <c r="H653" s="33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/>
      <c r="BI653" s="32"/>
      <c r="BJ653" s="32"/>
      <c r="BK653" s="34"/>
    </row>
    <row r="654" spans="1:63" s="35" customFormat="1" x14ac:dyDescent="0.2">
      <c r="A654" s="39"/>
      <c r="B654" s="32"/>
      <c r="C654" s="32"/>
      <c r="D654" s="32"/>
      <c r="E654" s="32"/>
      <c r="F654" s="32"/>
      <c r="G654" s="32"/>
      <c r="H654" s="33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4"/>
    </row>
    <row r="655" spans="1:63" s="35" customFormat="1" x14ac:dyDescent="0.2">
      <c r="A655" s="39"/>
      <c r="B655" s="32"/>
      <c r="C655" s="32"/>
      <c r="D655" s="32"/>
      <c r="E655" s="32"/>
      <c r="F655" s="32"/>
      <c r="G655" s="32"/>
      <c r="H655" s="33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4"/>
    </row>
    <row r="656" spans="1:63" s="35" customFormat="1" x14ac:dyDescent="0.2">
      <c r="A656" s="39"/>
      <c r="B656" s="32"/>
      <c r="C656" s="32"/>
      <c r="D656" s="32"/>
      <c r="E656" s="32"/>
      <c r="F656" s="32"/>
      <c r="G656" s="32"/>
      <c r="H656" s="33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  <c r="BK656" s="34"/>
    </row>
    <row r="657" spans="1:63" s="35" customFormat="1" x14ac:dyDescent="0.2">
      <c r="A657" s="39"/>
      <c r="B657" s="32"/>
      <c r="C657" s="32"/>
      <c r="D657" s="32"/>
      <c r="E657" s="32"/>
      <c r="F657" s="32"/>
      <c r="G657" s="32"/>
      <c r="H657" s="33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4"/>
    </row>
    <row r="658" spans="1:63" s="35" customFormat="1" x14ac:dyDescent="0.2">
      <c r="A658" s="39"/>
      <c r="B658" s="32"/>
      <c r="C658" s="32"/>
      <c r="D658" s="32"/>
      <c r="E658" s="32"/>
      <c r="F658" s="32"/>
      <c r="G658" s="32"/>
      <c r="H658" s="33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4"/>
    </row>
    <row r="659" spans="1:63" s="35" customFormat="1" x14ac:dyDescent="0.2">
      <c r="A659" s="39"/>
      <c r="B659" s="32"/>
      <c r="C659" s="32"/>
      <c r="D659" s="32"/>
      <c r="E659" s="32"/>
      <c r="F659" s="32"/>
      <c r="G659" s="32"/>
      <c r="H659" s="33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4"/>
    </row>
    <row r="660" spans="1:63" s="35" customFormat="1" x14ac:dyDescent="0.2">
      <c r="A660" s="39"/>
      <c r="B660" s="32"/>
      <c r="C660" s="32"/>
      <c r="D660" s="32"/>
      <c r="E660" s="32"/>
      <c r="F660" s="32"/>
      <c r="G660" s="32"/>
      <c r="H660" s="33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4"/>
    </row>
    <row r="661" spans="1:63" s="35" customFormat="1" x14ac:dyDescent="0.2">
      <c r="A661" s="39"/>
      <c r="B661" s="32"/>
      <c r="C661" s="32"/>
      <c r="D661" s="32"/>
      <c r="E661" s="32"/>
      <c r="F661" s="32"/>
      <c r="G661" s="32"/>
      <c r="H661" s="33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4"/>
    </row>
    <row r="662" spans="1:63" s="35" customFormat="1" x14ac:dyDescent="0.2">
      <c r="A662" s="39"/>
      <c r="B662" s="32"/>
      <c r="C662" s="32"/>
      <c r="D662" s="32"/>
      <c r="E662" s="32"/>
      <c r="F662" s="32"/>
      <c r="G662" s="32"/>
      <c r="H662" s="33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  <c r="BK662" s="34"/>
    </row>
    <row r="663" spans="1:63" s="35" customFormat="1" x14ac:dyDescent="0.2">
      <c r="A663" s="39"/>
      <c r="B663" s="32"/>
      <c r="C663" s="32"/>
      <c r="D663" s="32"/>
      <c r="E663" s="32"/>
      <c r="F663" s="32"/>
      <c r="G663" s="32"/>
      <c r="H663" s="33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4"/>
    </row>
    <row r="664" spans="1:63" s="35" customFormat="1" x14ac:dyDescent="0.2">
      <c r="A664" s="39"/>
      <c r="B664" s="32"/>
      <c r="C664" s="32"/>
      <c r="D664" s="32"/>
      <c r="E664" s="32"/>
      <c r="F664" s="32"/>
      <c r="G664" s="32"/>
      <c r="H664" s="33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4"/>
    </row>
    <row r="665" spans="1:63" s="35" customFormat="1" x14ac:dyDescent="0.2">
      <c r="A665" s="39"/>
      <c r="B665" s="32"/>
      <c r="C665" s="32"/>
      <c r="D665" s="32"/>
      <c r="E665" s="32"/>
      <c r="F665" s="32"/>
      <c r="G665" s="32"/>
      <c r="H665" s="33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4"/>
    </row>
    <row r="666" spans="1:63" s="35" customFormat="1" x14ac:dyDescent="0.2">
      <c r="A666" s="39"/>
      <c r="B666" s="32"/>
      <c r="C666" s="32"/>
      <c r="D666" s="32"/>
      <c r="E666" s="32"/>
      <c r="F666" s="32"/>
      <c r="G666" s="32"/>
      <c r="H666" s="33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4"/>
    </row>
    <row r="667" spans="1:63" s="35" customFormat="1" x14ac:dyDescent="0.2">
      <c r="A667" s="39"/>
      <c r="B667" s="32"/>
      <c r="C667" s="32"/>
      <c r="D667" s="32"/>
      <c r="E667" s="32"/>
      <c r="F667" s="32"/>
      <c r="G667" s="32"/>
      <c r="H667" s="33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4"/>
    </row>
    <row r="668" spans="1:63" s="35" customFormat="1" x14ac:dyDescent="0.2">
      <c r="A668" s="39"/>
      <c r="B668" s="32"/>
      <c r="C668" s="32"/>
      <c r="D668" s="32"/>
      <c r="E668" s="32"/>
      <c r="F668" s="32"/>
      <c r="G668" s="32"/>
      <c r="H668" s="33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4"/>
    </row>
    <row r="669" spans="1:63" s="35" customFormat="1" x14ac:dyDescent="0.2">
      <c r="A669" s="39"/>
      <c r="B669" s="32"/>
      <c r="C669" s="32"/>
      <c r="D669" s="32"/>
      <c r="E669" s="32"/>
      <c r="F669" s="32"/>
      <c r="G669" s="32"/>
      <c r="H669" s="33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  <c r="BK669" s="34"/>
    </row>
    <row r="670" spans="1:63" s="35" customFormat="1" x14ac:dyDescent="0.2">
      <c r="A670" s="39"/>
      <c r="B670" s="32"/>
      <c r="C670" s="32"/>
      <c r="D670" s="32"/>
      <c r="E670" s="32"/>
      <c r="F670" s="32"/>
      <c r="G670" s="32"/>
      <c r="H670" s="33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4"/>
    </row>
    <row r="671" spans="1:63" s="35" customFormat="1" x14ac:dyDescent="0.2">
      <c r="A671" s="39"/>
      <c r="B671" s="32"/>
      <c r="C671" s="32"/>
      <c r="D671" s="32"/>
      <c r="E671" s="32"/>
      <c r="F671" s="32"/>
      <c r="G671" s="32"/>
      <c r="H671" s="33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4"/>
    </row>
    <row r="672" spans="1:63" s="35" customFormat="1" x14ac:dyDescent="0.2">
      <c r="A672" s="39"/>
      <c r="B672" s="32"/>
      <c r="C672" s="32"/>
      <c r="D672" s="32"/>
      <c r="E672" s="32"/>
      <c r="F672" s="32"/>
      <c r="G672" s="32"/>
      <c r="H672" s="33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/>
      <c r="BI672" s="32"/>
      <c r="BJ672" s="32"/>
      <c r="BK672" s="34"/>
    </row>
    <row r="673" spans="1:63" s="35" customFormat="1" x14ac:dyDescent="0.2">
      <c r="A673" s="39"/>
      <c r="B673" s="32"/>
      <c r="C673" s="32"/>
      <c r="D673" s="32"/>
      <c r="E673" s="32"/>
      <c r="F673" s="32"/>
      <c r="G673" s="32"/>
      <c r="H673" s="33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4"/>
    </row>
    <row r="674" spans="1:63" s="35" customFormat="1" x14ac:dyDescent="0.2">
      <c r="A674" s="39"/>
      <c r="B674" s="32"/>
      <c r="C674" s="32"/>
      <c r="D674" s="32"/>
      <c r="E674" s="32"/>
      <c r="F674" s="32"/>
      <c r="G674" s="32"/>
      <c r="H674" s="33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4"/>
    </row>
    <row r="675" spans="1:63" s="35" customFormat="1" x14ac:dyDescent="0.2">
      <c r="A675" s="39"/>
      <c r="B675" s="32"/>
      <c r="C675" s="32"/>
      <c r="D675" s="32"/>
      <c r="E675" s="32"/>
      <c r="F675" s="32"/>
      <c r="G675" s="32"/>
      <c r="H675" s="33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4"/>
    </row>
    <row r="676" spans="1:63" s="35" customFormat="1" x14ac:dyDescent="0.2">
      <c r="A676" s="39"/>
      <c r="B676" s="32"/>
      <c r="C676" s="32"/>
      <c r="D676" s="32"/>
      <c r="E676" s="32"/>
      <c r="F676" s="32"/>
      <c r="G676" s="32"/>
      <c r="H676" s="33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4"/>
    </row>
    <row r="677" spans="1:63" s="35" customFormat="1" x14ac:dyDescent="0.2">
      <c r="A677" s="39"/>
      <c r="B677" s="32"/>
      <c r="C677" s="32"/>
      <c r="D677" s="32"/>
      <c r="E677" s="32"/>
      <c r="F677" s="32"/>
      <c r="G677" s="32"/>
      <c r="H677" s="33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4"/>
    </row>
    <row r="678" spans="1:63" s="35" customFormat="1" x14ac:dyDescent="0.2">
      <c r="A678" s="39"/>
      <c r="B678" s="32"/>
      <c r="C678" s="32"/>
      <c r="D678" s="32"/>
      <c r="E678" s="32"/>
      <c r="F678" s="32"/>
      <c r="G678" s="32"/>
      <c r="H678" s="33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4"/>
    </row>
    <row r="679" spans="1:63" s="35" customFormat="1" x14ac:dyDescent="0.2">
      <c r="A679" s="39"/>
      <c r="B679" s="32"/>
      <c r="C679" s="32"/>
      <c r="D679" s="32"/>
      <c r="E679" s="32"/>
      <c r="F679" s="32"/>
      <c r="G679" s="32"/>
      <c r="H679" s="33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4"/>
    </row>
    <row r="680" spans="1:63" s="35" customFormat="1" x14ac:dyDescent="0.2">
      <c r="A680" s="39"/>
      <c r="B680" s="32"/>
      <c r="C680" s="32"/>
      <c r="D680" s="32"/>
      <c r="E680" s="32"/>
      <c r="F680" s="32"/>
      <c r="G680" s="32"/>
      <c r="H680" s="33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4"/>
    </row>
    <row r="681" spans="1:63" s="35" customFormat="1" x14ac:dyDescent="0.2">
      <c r="A681" s="39"/>
      <c r="B681" s="32"/>
      <c r="C681" s="32"/>
      <c r="D681" s="32"/>
      <c r="E681" s="32"/>
      <c r="F681" s="32"/>
      <c r="G681" s="32"/>
      <c r="H681" s="33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4"/>
    </row>
    <row r="682" spans="1:63" s="35" customFormat="1" x14ac:dyDescent="0.2">
      <c r="A682" s="39"/>
      <c r="B682" s="32"/>
      <c r="C682" s="32"/>
      <c r="D682" s="32"/>
      <c r="E682" s="32"/>
      <c r="F682" s="32"/>
      <c r="G682" s="32"/>
      <c r="H682" s="33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4"/>
    </row>
    <row r="683" spans="1:63" s="35" customFormat="1" x14ac:dyDescent="0.2">
      <c r="A683" s="39"/>
      <c r="B683" s="32"/>
      <c r="C683" s="32"/>
      <c r="D683" s="32"/>
      <c r="E683" s="32"/>
      <c r="F683" s="32"/>
      <c r="G683" s="32"/>
      <c r="H683" s="33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4"/>
    </row>
    <row r="684" spans="1:63" s="35" customFormat="1" x14ac:dyDescent="0.2">
      <c r="A684" s="39"/>
      <c r="B684" s="32"/>
      <c r="C684" s="32"/>
      <c r="D684" s="32"/>
      <c r="E684" s="32"/>
      <c r="F684" s="32"/>
      <c r="G684" s="32"/>
      <c r="H684" s="33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4"/>
    </row>
    <row r="685" spans="1:63" s="35" customFormat="1" x14ac:dyDescent="0.2">
      <c r="A685" s="39"/>
      <c r="B685" s="32"/>
      <c r="C685" s="32"/>
      <c r="D685" s="32"/>
      <c r="E685" s="32"/>
      <c r="F685" s="32"/>
      <c r="G685" s="32"/>
      <c r="H685" s="33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4"/>
    </row>
    <row r="686" spans="1:63" s="35" customFormat="1" x14ac:dyDescent="0.2">
      <c r="A686" s="39"/>
      <c r="B686" s="32"/>
      <c r="C686" s="32"/>
      <c r="D686" s="32"/>
      <c r="E686" s="32"/>
      <c r="F686" s="32"/>
      <c r="G686" s="32"/>
      <c r="H686" s="33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4"/>
    </row>
    <row r="687" spans="1:63" s="35" customFormat="1" x14ac:dyDescent="0.2">
      <c r="A687" s="39"/>
      <c r="B687" s="32"/>
      <c r="C687" s="32"/>
      <c r="D687" s="32"/>
      <c r="E687" s="32"/>
      <c r="F687" s="32"/>
      <c r="G687" s="32"/>
      <c r="H687" s="33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4"/>
    </row>
    <row r="688" spans="1:63" s="35" customFormat="1" x14ac:dyDescent="0.2">
      <c r="A688" s="39"/>
      <c r="B688" s="32"/>
      <c r="C688" s="32"/>
      <c r="D688" s="32"/>
      <c r="E688" s="32"/>
      <c r="F688" s="32"/>
      <c r="G688" s="32"/>
      <c r="H688" s="33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4"/>
    </row>
    <row r="689" spans="1:63" s="35" customFormat="1" x14ac:dyDescent="0.2">
      <c r="A689" s="39"/>
      <c r="B689" s="32"/>
      <c r="C689" s="32"/>
      <c r="D689" s="32"/>
      <c r="E689" s="32"/>
      <c r="F689" s="32"/>
      <c r="G689" s="32"/>
      <c r="H689" s="33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4"/>
    </row>
    <row r="690" spans="1:63" s="35" customFormat="1" x14ac:dyDescent="0.2">
      <c r="A690" s="39"/>
      <c r="B690" s="32"/>
      <c r="C690" s="32"/>
      <c r="D690" s="32"/>
      <c r="E690" s="32"/>
      <c r="F690" s="32"/>
      <c r="G690" s="32"/>
      <c r="H690" s="33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4"/>
    </row>
    <row r="691" spans="1:63" s="35" customFormat="1" x14ac:dyDescent="0.2">
      <c r="A691" s="39"/>
      <c r="B691" s="32"/>
      <c r="C691" s="32"/>
      <c r="D691" s="32"/>
      <c r="E691" s="32"/>
      <c r="F691" s="32"/>
      <c r="G691" s="32"/>
      <c r="H691" s="33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4"/>
    </row>
    <row r="692" spans="1:63" s="35" customFormat="1" x14ac:dyDescent="0.2">
      <c r="A692" s="39"/>
      <c r="B692" s="32"/>
      <c r="C692" s="32"/>
      <c r="D692" s="32"/>
      <c r="E692" s="32"/>
      <c r="F692" s="32"/>
      <c r="G692" s="32"/>
      <c r="H692" s="33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4"/>
    </row>
    <row r="693" spans="1:63" s="35" customFormat="1" x14ac:dyDescent="0.2">
      <c r="A693" s="39"/>
      <c r="B693" s="32"/>
      <c r="C693" s="32"/>
      <c r="D693" s="32"/>
      <c r="E693" s="32"/>
      <c r="F693" s="32"/>
      <c r="G693" s="32"/>
      <c r="H693" s="33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4"/>
    </row>
    <row r="694" spans="1:63" s="35" customFormat="1" x14ac:dyDescent="0.2">
      <c r="A694" s="39"/>
      <c r="B694" s="32"/>
      <c r="C694" s="32"/>
      <c r="D694" s="32"/>
      <c r="E694" s="32"/>
      <c r="F694" s="32"/>
      <c r="G694" s="32"/>
      <c r="H694" s="33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4"/>
    </row>
    <row r="695" spans="1:63" s="35" customFormat="1" x14ac:dyDescent="0.2">
      <c r="A695" s="39"/>
      <c r="B695" s="32"/>
      <c r="C695" s="32"/>
      <c r="D695" s="32"/>
      <c r="E695" s="32"/>
      <c r="F695" s="32"/>
      <c r="G695" s="32"/>
      <c r="H695" s="33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4"/>
    </row>
    <row r="696" spans="1:63" s="35" customFormat="1" x14ac:dyDescent="0.2">
      <c r="A696" s="39"/>
      <c r="B696" s="32"/>
      <c r="C696" s="32"/>
      <c r="D696" s="32"/>
      <c r="E696" s="32"/>
      <c r="F696" s="32"/>
      <c r="G696" s="32"/>
      <c r="H696" s="33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4"/>
    </row>
    <row r="697" spans="1:63" s="35" customFormat="1" x14ac:dyDescent="0.2">
      <c r="A697" s="39"/>
      <c r="B697" s="32"/>
      <c r="C697" s="32"/>
      <c r="D697" s="32"/>
      <c r="E697" s="32"/>
      <c r="F697" s="32"/>
      <c r="G697" s="32"/>
      <c r="H697" s="33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4"/>
    </row>
    <row r="698" spans="1:63" s="35" customFormat="1" x14ac:dyDescent="0.2">
      <c r="A698" s="39"/>
      <c r="B698" s="32"/>
      <c r="C698" s="32"/>
      <c r="D698" s="32"/>
      <c r="E698" s="32"/>
      <c r="F698" s="32"/>
      <c r="G698" s="32"/>
      <c r="H698" s="33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4"/>
    </row>
    <row r="699" spans="1:63" s="35" customFormat="1" x14ac:dyDescent="0.2">
      <c r="A699" s="39"/>
      <c r="B699" s="32"/>
      <c r="C699" s="32"/>
      <c r="D699" s="32"/>
      <c r="E699" s="32"/>
      <c r="F699" s="32"/>
      <c r="G699" s="32"/>
      <c r="H699" s="33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4"/>
    </row>
    <row r="700" spans="1:63" s="35" customFormat="1" x14ac:dyDescent="0.2">
      <c r="A700" s="39"/>
      <c r="B700" s="32"/>
      <c r="C700" s="32"/>
      <c r="D700" s="32"/>
      <c r="E700" s="32"/>
      <c r="F700" s="32"/>
      <c r="G700" s="32"/>
      <c r="H700" s="33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4"/>
    </row>
    <row r="701" spans="1:63" s="35" customFormat="1" x14ac:dyDescent="0.2">
      <c r="A701" s="39"/>
      <c r="B701" s="32"/>
      <c r="C701" s="32"/>
      <c r="D701" s="32"/>
      <c r="E701" s="32"/>
      <c r="F701" s="32"/>
      <c r="G701" s="32"/>
      <c r="H701" s="33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4"/>
    </row>
    <row r="702" spans="1:63" s="35" customFormat="1" x14ac:dyDescent="0.2">
      <c r="A702" s="39"/>
      <c r="B702" s="32"/>
      <c r="C702" s="32"/>
      <c r="D702" s="32"/>
      <c r="E702" s="32"/>
      <c r="F702" s="32"/>
      <c r="G702" s="32"/>
      <c r="H702" s="33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4"/>
    </row>
    <row r="703" spans="1:63" s="35" customFormat="1" x14ac:dyDescent="0.2">
      <c r="A703" s="39"/>
      <c r="B703" s="32"/>
      <c r="C703" s="32"/>
      <c r="D703" s="32"/>
      <c r="E703" s="32"/>
      <c r="F703" s="32"/>
      <c r="G703" s="32"/>
      <c r="H703" s="33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4"/>
    </row>
    <row r="704" spans="1:63" s="35" customFormat="1" x14ac:dyDescent="0.2">
      <c r="A704" s="39"/>
      <c r="B704" s="32"/>
      <c r="C704" s="32"/>
      <c r="D704" s="32"/>
      <c r="E704" s="32"/>
      <c r="F704" s="32"/>
      <c r="G704" s="32"/>
      <c r="H704" s="33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4"/>
    </row>
    <row r="705" spans="1:63" s="35" customFormat="1" x14ac:dyDescent="0.2">
      <c r="A705" s="39"/>
      <c r="B705" s="32"/>
      <c r="C705" s="32"/>
      <c r="D705" s="32"/>
      <c r="E705" s="32"/>
      <c r="F705" s="32"/>
      <c r="G705" s="32"/>
      <c r="H705" s="33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4"/>
    </row>
    <row r="706" spans="1:63" s="35" customFormat="1" x14ac:dyDescent="0.2">
      <c r="A706" s="39"/>
      <c r="B706" s="32"/>
      <c r="C706" s="32"/>
      <c r="D706" s="32"/>
      <c r="E706" s="32"/>
      <c r="F706" s="32"/>
      <c r="G706" s="32"/>
      <c r="H706" s="33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4"/>
    </row>
    <row r="707" spans="1:63" s="35" customFormat="1" x14ac:dyDescent="0.2">
      <c r="A707" s="39"/>
      <c r="B707" s="32"/>
      <c r="C707" s="32"/>
      <c r="D707" s="32"/>
      <c r="E707" s="32"/>
      <c r="F707" s="32"/>
      <c r="G707" s="32"/>
      <c r="H707" s="33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4"/>
    </row>
    <row r="708" spans="1:63" s="35" customFormat="1" x14ac:dyDescent="0.2">
      <c r="A708" s="39"/>
      <c r="B708" s="32"/>
      <c r="C708" s="32"/>
      <c r="D708" s="32"/>
      <c r="E708" s="32"/>
      <c r="F708" s="32"/>
      <c r="G708" s="32"/>
      <c r="H708" s="33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4"/>
    </row>
    <row r="709" spans="1:63" s="35" customFormat="1" x14ac:dyDescent="0.2">
      <c r="A709" s="39"/>
      <c r="B709" s="32"/>
      <c r="C709" s="32"/>
      <c r="D709" s="32"/>
      <c r="E709" s="32"/>
      <c r="F709" s="32"/>
      <c r="G709" s="32"/>
      <c r="H709" s="33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4"/>
    </row>
    <row r="710" spans="1:63" s="35" customFormat="1" x14ac:dyDescent="0.2">
      <c r="A710" s="39"/>
      <c r="B710" s="32"/>
      <c r="C710" s="32"/>
      <c r="D710" s="32"/>
      <c r="E710" s="32"/>
      <c r="F710" s="32"/>
      <c r="G710" s="32"/>
      <c r="H710" s="33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4"/>
    </row>
    <row r="711" spans="1:63" s="35" customFormat="1" x14ac:dyDescent="0.2">
      <c r="A711" s="39"/>
      <c r="B711" s="32"/>
      <c r="C711" s="32"/>
      <c r="D711" s="32"/>
      <c r="E711" s="32"/>
      <c r="F711" s="32"/>
      <c r="G711" s="32"/>
      <c r="H711" s="33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4"/>
    </row>
    <row r="712" spans="1:63" s="35" customFormat="1" x14ac:dyDescent="0.2">
      <c r="A712" s="39"/>
      <c r="B712" s="32"/>
      <c r="C712" s="32"/>
      <c r="D712" s="32"/>
      <c r="E712" s="32"/>
      <c r="F712" s="32"/>
      <c r="G712" s="32"/>
      <c r="H712" s="33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4"/>
    </row>
    <row r="713" spans="1:63" s="35" customFormat="1" x14ac:dyDescent="0.2">
      <c r="A713" s="39"/>
      <c r="B713" s="32"/>
      <c r="C713" s="32"/>
      <c r="D713" s="32"/>
      <c r="E713" s="32"/>
      <c r="F713" s="32"/>
      <c r="G713" s="32"/>
      <c r="H713" s="33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4"/>
    </row>
    <row r="714" spans="1:63" s="35" customFormat="1" x14ac:dyDescent="0.2">
      <c r="A714" s="39"/>
      <c r="B714" s="32"/>
      <c r="C714" s="32"/>
      <c r="D714" s="32"/>
      <c r="E714" s="32"/>
      <c r="F714" s="32"/>
      <c r="G714" s="32"/>
      <c r="H714" s="33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4"/>
    </row>
    <row r="715" spans="1:63" s="35" customFormat="1" x14ac:dyDescent="0.2">
      <c r="A715" s="39"/>
      <c r="B715" s="32"/>
      <c r="C715" s="32"/>
      <c r="D715" s="32"/>
      <c r="E715" s="32"/>
      <c r="F715" s="32"/>
      <c r="G715" s="32"/>
      <c r="H715" s="33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4"/>
    </row>
    <row r="716" spans="1:63" s="35" customFormat="1" x14ac:dyDescent="0.2">
      <c r="A716" s="39"/>
      <c r="B716" s="32"/>
      <c r="C716" s="32"/>
      <c r="D716" s="32"/>
      <c r="E716" s="32"/>
      <c r="F716" s="32"/>
      <c r="G716" s="32"/>
      <c r="H716" s="33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4"/>
    </row>
    <row r="717" spans="1:63" s="35" customFormat="1" x14ac:dyDescent="0.2">
      <c r="A717" s="39"/>
      <c r="B717" s="32"/>
      <c r="C717" s="32"/>
      <c r="D717" s="32"/>
      <c r="E717" s="32"/>
      <c r="F717" s="32"/>
      <c r="G717" s="32"/>
      <c r="H717" s="33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4"/>
    </row>
    <row r="718" spans="1:63" s="35" customFormat="1" x14ac:dyDescent="0.2">
      <c r="A718" s="39"/>
      <c r="B718" s="32"/>
      <c r="C718" s="32"/>
      <c r="D718" s="32"/>
      <c r="E718" s="32"/>
      <c r="F718" s="32"/>
      <c r="G718" s="32"/>
      <c r="H718" s="33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4"/>
    </row>
    <row r="719" spans="1:63" s="35" customFormat="1" x14ac:dyDescent="0.2">
      <c r="A719" s="39"/>
      <c r="B719" s="32"/>
      <c r="C719" s="32"/>
      <c r="D719" s="32"/>
      <c r="E719" s="32"/>
      <c r="F719" s="32"/>
      <c r="G719" s="32"/>
      <c r="H719" s="33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4"/>
    </row>
    <row r="720" spans="1:63" s="35" customFormat="1" x14ac:dyDescent="0.2">
      <c r="A720" s="39"/>
      <c r="B720" s="32"/>
      <c r="C720" s="32"/>
      <c r="D720" s="32"/>
      <c r="E720" s="32"/>
      <c r="F720" s="32"/>
      <c r="G720" s="32"/>
      <c r="H720" s="33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4"/>
    </row>
    <row r="721" spans="1:63" s="35" customFormat="1" x14ac:dyDescent="0.2">
      <c r="A721" s="39"/>
      <c r="B721" s="32"/>
      <c r="C721" s="32"/>
      <c r="D721" s="32"/>
      <c r="E721" s="32"/>
      <c r="F721" s="32"/>
      <c r="G721" s="32"/>
      <c r="H721" s="33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4"/>
    </row>
    <row r="722" spans="1:63" s="35" customFormat="1" x14ac:dyDescent="0.2">
      <c r="A722" s="39"/>
      <c r="B722" s="32"/>
      <c r="C722" s="32"/>
      <c r="D722" s="32"/>
      <c r="E722" s="32"/>
      <c r="F722" s="32"/>
      <c r="G722" s="32"/>
      <c r="H722" s="33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4"/>
    </row>
    <row r="723" spans="1:63" s="35" customFormat="1" x14ac:dyDescent="0.2">
      <c r="A723" s="39"/>
      <c r="B723" s="32"/>
      <c r="C723" s="32"/>
      <c r="D723" s="32"/>
      <c r="E723" s="32"/>
      <c r="F723" s="32"/>
      <c r="G723" s="32"/>
      <c r="H723" s="33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4"/>
    </row>
    <row r="724" spans="1:63" s="35" customFormat="1" x14ac:dyDescent="0.2">
      <c r="A724" s="39"/>
      <c r="B724" s="32"/>
      <c r="C724" s="32"/>
      <c r="D724" s="32"/>
      <c r="E724" s="32"/>
      <c r="F724" s="32"/>
      <c r="G724" s="32"/>
      <c r="H724" s="33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4"/>
    </row>
    <row r="725" spans="1:63" s="35" customFormat="1" x14ac:dyDescent="0.2">
      <c r="A725" s="39"/>
      <c r="B725" s="32"/>
      <c r="C725" s="32"/>
      <c r="D725" s="32"/>
      <c r="E725" s="32"/>
      <c r="F725" s="32"/>
      <c r="G725" s="32"/>
      <c r="H725" s="33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4"/>
    </row>
    <row r="726" spans="1:63" s="35" customFormat="1" x14ac:dyDescent="0.2">
      <c r="A726" s="39"/>
      <c r="B726" s="32"/>
      <c r="C726" s="32"/>
      <c r="D726" s="32"/>
      <c r="E726" s="32"/>
      <c r="F726" s="32"/>
      <c r="G726" s="32"/>
      <c r="H726" s="33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4"/>
    </row>
    <row r="727" spans="1:63" s="35" customFormat="1" x14ac:dyDescent="0.2">
      <c r="A727" s="39"/>
      <c r="B727" s="32"/>
      <c r="C727" s="32"/>
      <c r="D727" s="32"/>
      <c r="E727" s="32"/>
      <c r="F727" s="32"/>
      <c r="G727" s="32"/>
      <c r="H727" s="33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  <c r="BK727" s="34"/>
    </row>
    <row r="728" spans="1:63" s="35" customFormat="1" x14ac:dyDescent="0.2">
      <c r="A728" s="39"/>
      <c r="B728" s="32"/>
      <c r="C728" s="32"/>
      <c r="D728" s="32"/>
      <c r="E728" s="32"/>
      <c r="F728" s="32"/>
      <c r="G728" s="32"/>
      <c r="H728" s="33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4"/>
    </row>
    <row r="729" spans="1:63" s="35" customFormat="1" x14ac:dyDescent="0.2">
      <c r="A729" s="39"/>
      <c r="B729" s="32"/>
      <c r="C729" s="32"/>
      <c r="D729" s="32"/>
      <c r="E729" s="32"/>
      <c r="F729" s="32"/>
      <c r="G729" s="32"/>
      <c r="H729" s="33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4"/>
    </row>
    <row r="730" spans="1:63" s="35" customFormat="1" x14ac:dyDescent="0.2">
      <c r="A730" s="39"/>
      <c r="B730" s="32"/>
      <c r="C730" s="32"/>
      <c r="D730" s="32"/>
      <c r="E730" s="32"/>
      <c r="F730" s="32"/>
      <c r="G730" s="32"/>
      <c r="H730" s="33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4"/>
    </row>
    <row r="731" spans="1:63" s="35" customFormat="1" x14ac:dyDescent="0.2">
      <c r="A731" s="39"/>
      <c r="B731" s="32"/>
      <c r="C731" s="32"/>
      <c r="D731" s="32"/>
      <c r="E731" s="32"/>
      <c r="F731" s="32"/>
      <c r="G731" s="32"/>
      <c r="H731" s="33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4"/>
    </row>
    <row r="732" spans="1:63" s="35" customFormat="1" x14ac:dyDescent="0.2">
      <c r="A732" s="39"/>
      <c r="B732" s="32"/>
      <c r="C732" s="32"/>
      <c r="D732" s="32"/>
      <c r="E732" s="32"/>
      <c r="F732" s="32"/>
      <c r="G732" s="32"/>
      <c r="H732" s="33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4"/>
    </row>
    <row r="733" spans="1:63" s="35" customFormat="1" x14ac:dyDescent="0.2">
      <c r="A733" s="39"/>
      <c r="B733" s="32"/>
      <c r="C733" s="32"/>
      <c r="D733" s="32"/>
      <c r="E733" s="32"/>
      <c r="F733" s="32"/>
      <c r="G733" s="32"/>
      <c r="H733" s="33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4"/>
    </row>
    <row r="734" spans="1:63" s="35" customFormat="1" x14ac:dyDescent="0.2">
      <c r="A734" s="39"/>
      <c r="B734" s="32"/>
      <c r="C734" s="32"/>
      <c r="D734" s="32"/>
      <c r="E734" s="32"/>
      <c r="F734" s="32"/>
      <c r="G734" s="32"/>
      <c r="H734" s="33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4"/>
    </row>
    <row r="735" spans="1:63" s="35" customFormat="1" x14ac:dyDescent="0.2">
      <c r="A735" s="39"/>
      <c r="B735" s="32"/>
      <c r="C735" s="32"/>
      <c r="D735" s="32"/>
      <c r="E735" s="32"/>
      <c r="F735" s="32"/>
      <c r="G735" s="32"/>
      <c r="H735" s="33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4"/>
    </row>
    <row r="736" spans="1:63" s="35" customFormat="1" x14ac:dyDescent="0.2">
      <c r="A736" s="39"/>
      <c r="B736" s="32"/>
      <c r="C736" s="32"/>
      <c r="D736" s="32"/>
      <c r="E736" s="32"/>
      <c r="F736" s="32"/>
      <c r="G736" s="32"/>
      <c r="H736" s="33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4"/>
    </row>
    <row r="737" spans="1:63" s="35" customFormat="1" x14ac:dyDescent="0.2">
      <c r="A737" s="39"/>
      <c r="B737" s="32"/>
      <c r="C737" s="32"/>
      <c r="D737" s="32"/>
      <c r="E737" s="32"/>
      <c r="F737" s="32"/>
      <c r="G737" s="32"/>
      <c r="H737" s="33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4"/>
    </row>
    <row r="738" spans="1:63" s="35" customFormat="1" x14ac:dyDescent="0.2">
      <c r="A738" s="39"/>
      <c r="B738" s="32"/>
      <c r="C738" s="32"/>
      <c r="D738" s="32"/>
      <c r="E738" s="32"/>
      <c r="F738" s="32"/>
      <c r="G738" s="32"/>
      <c r="H738" s="33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4"/>
    </row>
    <row r="739" spans="1:63" s="35" customFormat="1" x14ac:dyDescent="0.2">
      <c r="A739" s="39"/>
      <c r="B739" s="32"/>
      <c r="C739" s="32"/>
      <c r="D739" s="32"/>
      <c r="E739" s="32"/>
      <c r="F739" s="32"/>
      <c r="G739" s="32"/>
      <c r="H739" s="33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4"/>
    </row>
    <row r="740" spans="1:63" s="35" customFormat="1" x14ac:dyDescent="0.2">
      <c r="A740" s="39"/>
      <c r="B740" s="32"/>
      <c r="C740" s="32"/>
      <c r="D740" s="32"/>
      <c r="E740" s="32"/>
      <c r="F740" s="32"/>
      <c r="G740" s="32"/>
      <c r="H740" s="33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4"/>
    </row>
    <row r="741" spans="1:63" s="35" customFormat="1" x14ac:dyDescent="0.2">
      <c r="A741" s="39"/>
      <c r="B741" s="32"/>
      <c r="C741" s="32"/>
      <c r="D741" s="32"/>
      <c r="E741" s="32"/>
      <c r="F741" s="32"/>
      <c r="G741" s="32"/>
      <c r="H741" s="33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4"/>
    </row>
    <row r="742" spans="1:63" s="35" customFormat="1" x14ac:dyDescent="0.2">
      <c r="A742" s="39"/>
      <c r="B742" s="32"/>
      <c r="C742" s="32"/>
      <c r="D742" s="32"/>
      <c r="E742" s="32"/>
      <c r="F742" s="32"/>
      <c r="G742" s="32"/>
      <c r="H742" s="33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4"/>
    </row>
    <row r="743" spans="1:63" s="35" customFormat="1" x14ac:dyDescent="0.2">
      <c r="A743" s="39"/>
      <c r="B743" s="32"/>
      <c r="C743" s="32"/>
      <c r="D743" s="32"/>
      <c r="E743" s="32"/>
      <c r="F743" s="32"/>
      <c r="G743" s="32"/>
      <c r="H743" s="33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4"/>
    </row>
    <row r="744" spans="1:63" s="35" customFormat="1" x14ac:dyDescent="0.2">
      <c r="A744" s="39"/>
      <c r="B744" s="32"/>
      <c r="C744" s="32"/>
      <c r="D744" s="32"/>
      <c r="E744" s="32"/>
      <c r="F744" s="32"/>
      <c r="G744" s="32"/>
      <c r="H744" s="33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4"/>
    </row>
    <row r="745" spans="1:63" s="35" customFormat="1" x14ac:dyDescent="0.2">
      <c r="A745" s="39"/>
      <c r="B745" s="32"/>
      <c r="C745" s="32"/>
      <c r="D745" s="32"/>
      <c r="E745" s="32"/>
      <c r="F745" s="32"/>
      <c r="G745" s="32"/>
      <c r="H745" s="33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4"/>
    </row>
    <row r="746" spans="1:63" s="35" customFormat="1" x14ac:dyDescent="0.2">
      <c r="A746" s="39"/>
      <c r="B746" s="32"/>
      <c r="C746" s="32"/>
      <c r="D746" s="32"/>
      <c r="E746" s="32"/>
      <c r="F746" s="32"/>
      <c r="G746" s="32"/>
      <c r="H746" s="33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4"/>
    </row>
    <row r="747" spans="1:63" s="35" customFormat="1" x14ac:dyDescent="0.2">
      <c r="A747" s="43"/>
      <c r="B747" s="32"/>
      <c r="C747" s="32"/>
      <c r="D747" s="32"/>
      <c r="E747" s="32"/>
      <c r="F747" s="32"/>
      <c r="G747" s="32"/>
      <c r="H747" s="33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4"/>
    </row>
    <row r="748" spans="1:63" s="35" customFormat="1" x14ac:dyDescent="0.2">
      <c r="A748" s="43"/>
      <c r="B748" s="32"/>
      <c r="C748" s="32"/>
      <c r="D748" s="32"/>
      <c r="E748" s="32"/>
      <c r="F748" s="32"/>
      <c r="G748" s="32"/>
      <c r="H748" s="33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4"/>
    </row>
    <row r="749" spans="1:63" s="35" customFormat="1" x14ac:dyDescent="0.2">
      <c r="A749" s="43"/>
      <c r="B749" s="32"/>
      <c r="C749" s="32"/>
      <c r="D749" s="32"/>
      <c r="E749" s="32"/>
      <c r="F749" s="32"/>
      <c r="G749" s="32"/>
      <c r="H749" s="33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4"/>
    </row>
    <row r="750" spans="1:63" s="35" customFormat="1" x14ac:dyDescent="0.2">
      <c r="A750" s="43"/>
      <c r="B750" s="32"/>
      <c r="C750" s="32"/>
      <c r="D750" s="32"/>
      <c r="E750" s="32"/>
      <c r="F750" s="32"/>
      <c r="G750" s="32"/>
      <c r="H750" s="33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4"/>
    </row>
    <row r="751" spans="1:63" s="35" customFormat="1" x14ac:dyDescent="0.2">
      <c r="A751" s="43"/>
      <c r="B751" s="32"/>
      <c r="C751" s="32"/>
      <c r="D751" s="32"/>
      <c r="E751" s="32"/>
      <c r="F751" s="32"/>
      <c r="G751" s="32"/>
      <c r="H751" s="33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4"/>
    </row>
    <row r="752" spans="1:63" s="35" customFormat="1" x14ac:dyDescent="0.2">
      <c r="A752" s="43"/>
      <c r="B752" s="32"/>
      <c r="C752" s="32"/>
      <c r="D752" s="32"/>
      <c r="E752" s="32"/>
      <c r="F752" s="32"/>
      <c r="G752" s="32"/>
      <c r="H752" s="33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4"/>
    </row>
    <row r="753" spans="1:63" s="35" customFormat="1" x14ac:dyDescent="0.2">
      <c r="A753" s="43"/>
      <c r="B753" s="32"/>
      <c r="C753" s="32"/>
      <c r="D753" s="32"/>
      <c r="E753" s="32"/>
      <c r="F753" s="32"/>
      <c r="G753" s="32"/>
      <c r="H753" s="33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4"/>
    </row>
    <row r="754" spans="1:63" s="35" customFormat="1" x14ac:dyDescent="0.2">
      <c r="A754" s="43"/>
      <c r="B754" s="32"/>
      <c r="C754" s="32"/>
      <c r="D754" s="32"/>
      <c r="E754" s="32"/>
      <c r="F754" s="32"/>
      <c r="G754" s="32"/>
      <c r="H754" s="33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4"/>
    </row>
    <row r="755" spans="1:63" s="35" customFormat="1" x14ac:dyDescent="0.2">
      <c r="A755" s="43"/>
      <c r="B755" s="32"/>
      <c r="C755" s="32"/>
      <c r="D755" s="32"/>
      <c r="E755" s="32"/>
      <c r="F755" s="32"/>
      <c r="G755" s="32"/>
      <c r="H755" s="33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4"/>
    </row>
    <row r="756" spans="1:63" s="35" customFormat="1" x14ac:dyDescent="0.2">
      <c r="A756" s="43"/>
      <c r="B756" s="32"/>
      <c r="C756" s="32"/>
      <c r="D756" s="32"/>
      <c r="E756" s="32"/>
      <c r="F756" s="32"/>
      <c r="G756" s="32"/>
      <c r="H756" s="33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4"/>
    </row>
    <row r="757" spans="1:63" s="35" customFormat="1" x14ac:dyDescent="0.2">
      <c r="A757" s="43"/>
      <c r="B757" s="32"/>
      <c r="C757" s="32"/>
      <c r="D757" s="32"/>
      <c r="E757" s="32"/>
      <c r="F757" s="32"/>
      <c r="G757" s="32"/>
      <c r="H757" s="33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4"/>
    </row>
    <row r="758" spans="1:63" s="35" customFormat="1" x14ac:dyDescent="0.2">
      <c r="A758" s="43"/>
      <c r="B758" s="32"/>
      <c r="C758" s="32"/>
      <c r="D758" s="32"/>
      <c r="E758" s="32"/>
      <c r="F758" s="32"/>
      <c r="G758" s="32"/>
      <c r="H758" s="33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4"/>
    </row>
    <row r="759" spans="1:63" s="35" customFormat="1" x14ac:dyDescent="0.2">
      <c r="A759" s="43"/>
      <c r="B759" s="32"/>
      <c r="C759" s="32"/>
      <c r="D759" s="32"/>
      <c r="E759" s="32"/>
      <c r="F759" s="32"/>
      <c r="G759" s="32"/>
      <c r="H759" s="33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4"/>
    </row>
    <row r="760" spans="1:63" s="35" customFormat="1" x14ac:dyDescent="0.2">
      <c r="A760" s="43"/>
      <c r="B760" s="32"/>
      <c r="C760" s="32"/>
      <c r="D760" s="32"/>
      <c r="E760" s="32"/>
      <c r="F760" s="32"/>
      <c r="G760" s="32"/>
      <c r="H760" s="33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4"/>
    </row>
    <row r="761" spans="1:63" s="35" customFormat="1" x14ac:dyDescent="0.2">
      <c r="A761" s="43"/>
      <c r="B761" s="32"/>
      <c r="C761" s="32"/>
      <c r="D761" s="32"/>
      <c r="E761" s="32"/>
      <c r="F761" s="32"/>
      <c r="G761" s="32"/>
      <c r="H761" s="33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4"/>
    </row>
    <row r="762" spans="1:63" s="35" customFormat="1" x14ac:dyDescent="0.2">
      <c r="A762" s="43"/>
      <c r="B762" s="32"/>
      <c r="C762" s="32"/>
      <c r="D762" s="32"/>
      <c r="E762" s="32"/>
      <c r="F762" s="32"/>
      <c r="G762" s="32"/>
      <c r="H762" s="33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4"/>
    </row>
    <row r="763" spans="1:63" s="35" customFormat="1" x14ac:dyDescent="0.2">
      <c r="A763" s="43"/>
      <c r="B763" s="32"/>
      <c r="C763" s="32"/>
      <c r="D763" s="32"/>
      <c r="E763" s="32"/>
      <c r="F763" s="32"/>
      <c r="G763" s="32"/>
      <c r="H763" s="33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4"/>
    </row>
    <row r="764" spans="1:63" s="35" customFormat="1" x14ac:dyDescent="0.2">
      <c r="A764" s="43"/>
      <c r="B764" s="32"/>
      <c r="C764" s="32"/>
      <c r="D764" s="32"/>
      <c r="E764" s="32"/>
      <c r="F764" s="32"/>
      <c r="G764" s="32"/>
      <c r="H764" s="33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4"/>
    </row>
    <row r="765" spans="1:63" s="35" customFormat="1" x14ac:dyDescent="0.2">
      <c r="A765" s="43"/>
      <c r="B765" s="32"/>
      <c r="C765" s="32"/>
      <c r="D765" s="32"/>
      <c r="E765" s="32"/>
      <c r="F765" s="32"/>
      <c r="G765" s="32"/>
      <c r="H765" s="33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4"/>
    </row>
    <row r="766" spans="1:63" s="35" customFormat="1" x14ac:dyDescent="0.2">
      <c r="A766" s="43"/>
      <c r="B766" s="32"/>
      <c r="C766" s="32"/>
      <c r="D766" s="32"/>
      <c r="E766" s="32"/>
      <c r="F766" s="32"/>
      <c r="G766" s="32"/>
      <c r="H766" s="33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4"/>
    </row>
    <row r="767" spans="1:63" s="35" customFormat="1" x14ac:dyDescent="0.2">
      <c r="A767" s="43"/>
      <c r="B767" s="32"/>
      <c r="C767" s="32"/>
      <c r="D767" s="32"/>
      <c r="E767" s="32"/>
      <c r="F767" s="32"/>
      <c r="G767" s="32"/>
      <c r="H767" s="33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4"/>
    </row>
    <row r="768" spans="1:63" s="35" customFormat="1" x14ac:dyDescent="0.2">
      <c r="A768" s="43"/>
      <c r="B768" s="32"/>
      <c r="C768" s="32"/>
      <c r="D768" s="32"/>
      <c r="E768" s="32"/>
      <c r="F768" s="32"/>
      <c r="G768" s="32"/>
      <c r="H768" s="33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4"/>
    </row>
    <row r="769" spans="1:63" s="35" customFormat="1" x14ac:dyDescent="0.2">
      <c r="A769" s="43"/>
      <c r="B769" s="32"/>
      <c r="C769" s="32"/>
      <c r="D769" s="32"/>
      <c r="E769" s="32"/>
      <c r="F769" s="32"/>
      <c r="G769" s="32"/>
      <c r="H769" s="33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4"/>
    </row>
    <row r="770" spans="1:63" s="35" customFormat="1" x14ac:dyDescent="0.2">
      <c r="A770" s="43"/>
      <c r="B770" s="32"/>
      <c r="C770" s="32"/>
      <c r="D770" s="32"/>
      <c r="E770" s="32"/>
      <c r="F770" s="32"/>
      <c r="G770" s="32"/>
      <c r="H770" s="33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4"/>
    </row>
    <row r="771" spans="1:63" s="35" customFormat="1" x14ac:dyDescent="0.2">
      <c r="A771" s="43"/>
      <c r="B771" s="32"/>
      <c r="C771" s="32"/>
      <c r="D771" s="32"/>
      <c r="E771" s="32"/>
      <c r="F771" s="32"/>
      <c r="G771" s="32"/>
      <c r="H771" s="33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4"/>
    </row>
    <row r="772" spans="1:63" s="35" customFormat="1" x14ac:dyDescent="0.2">
      <c r="A772" s="43"/>
      <c r="B772" s="32"/>
      <c r="C772" s="32"/>
      <c r="D772" s="32"/>
      <c r="E772" s="32"/>
      <c r="F772" s="32"/>
      <c r="G772" s="32"/>
      <c r="H772" s="33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4"/>
    </row>
    <row r="773" spans="1:63" s="35" customFormat="1" x14ac:dyDescent="0.2">
      <c r="A773" s="43"/>
      <c r="B773" s="32"/>
      <c r="C773" s="32"/>
      <c r="D773" s="32"/>
      <c r="E773" s="32"/>
      <c r="F773" s="32"/>
      <c r="G773" s="32"/>
      <c r="H773" s="33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4"/>
    </row>
    <row r="774" spans="1:63" s="35" customFormat="1" x14ac:dyDescent="0.2">
      <c r="A774" s="43"/>
      <c r="B774" s="32"/>
      <c r="C774" s="32"/>
      <c r="D774" s="32"/>
      <c r="E774" s="32"/>
      <c r="F774" s="32"/>
      <c r="G774" s="32"/>
      <c r="H774" s="33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4"/>
    </row>
    <row r="775" spans="1:63" s="35" customFormat="1" x14ac:dyDescent="0.2">
      <c r="A775" s="43"/>
      <c r="B775" s="32"/>
      <c r="C775" s="32"/>
      <c r="D775" s="32"/>
      <c r="E775" s="32"/>
      <c r="F775" s="32"/>
      <c r="G775" s="32"/>
      <c r="H775" s="33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4"/>
    </row>
    <row r="776" spans="1:63" s="35" customFormat="1" x14ac:dyDescent="0.2">
      <c r="A776" s="43"/>
      <c r="B776" s="32"/>
      <c r="C776" s="32"/>
      <c r="D776" s="32"/>
      <c r="E776" s="32"/>
      <c r="F776" s="32"/>
      <c r="G776" s="32"/>
      <c r="H776" s="33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4"/>
    </row>
    <row r="777" spans="1:63" s="35" customFormat="1" x14ac:dyDescent="0.2">
      <c r="A777" s="43"/>
      <c r="B777" s="32"/>
      <c r="C777" s="32"/>
      <c r="D777" s="32"/>
      <c r="E777" s="32"/>
      <c r="F777" s="32"/>
      <c r="G777" s="32"/>
      <c r="H777" s="33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4"/>
    </row>
    <row r="778" spans="1:63" s="35" customFormat="1" x14ac:dyDescent="0.2">
      <c r="A778" s="43"/>
      <c r="B778" s="32"/>
      <c r="C778" s="32"/>
      <c r="D778" s="32"/>
      <c r="E778" s="32"/>
      <c r="F778" s="32"/>
      <c r="G778" s="32"/>
      <c r="H778" s="33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4"/>
    </row>
    <row r="779" spans="1:63" s="35" customFormat="1" x14ac:dyDescent="0.2">
      <c r="A779" s="43"/>
      <c r="B779" s="32"/>
      <c r="C779" s="32"/>
      <c r="D779" s="32"/>
      <c r="E779" s="32"/>
      <c r="F779" s="32"/>
      <c r="G779" s="32"/>
      <c r="H779" s="33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4"/>
    </row>
    <row r="780" spans="1:63" s="35" customFormat="1" x14ac:dyDescent="0.2">
      <c r="A780" s="43"/>
      <c r="B780" s="32"/>
      <c r="C780" s="32"/>
      <c r="D780" s="32"/>
      <c r="E780" s="32"/>
      <c r="F780" s="32"/>
      <c r="G780" s="32"/>
      <c r="H780" s="33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4"/>
    </row>
    <row r="781" spans="1:63" s="35" customFormat="1" x14ac:dyDescent="0.2">
      <c r="A781" s="43"/>
      <c r="B781" s="32"/>
      <c r="C781" s="32"/>
      <c r="D781" s="32"/>
      <c r="E781" s="32"/>
      <c r="F781" s="32"/>
      <c r="G781" s="32"/>
      <c r="H781" s="33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4"/>
    </row>
    <row r="782" spans="1:63" s="35" customFormat="1" x14ac:dyDescent="0.2">
      <c r="A782" s="43"/>
      <c r="B782" s="32"/>
      <c r="C782" s="32"/>
      <c r="D782" s="32"/>
      <c r="E782" s="32"/>
      <c r="F782" s="32"/>
      <c r="G782" s="32"/>
      <c r="H782" s="33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4"/>
    </row>
    <row r="783" spans="1:63" s="35" customFormat="1" x14ac:dyDescent="0.2">
      <c r="A783" s="43"/>
      <c r="B783" s="32"/>
      <c r="C783" s="32"/>
      <c r="D783" s="32"/>
      <c r="E783" s="32"/>
      <c r="F783" s="32"/>
      <c r="G783" s="32"/>
      <c r="H783" s="33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4"/>
    </row>
    <row r="784" spans="1:63" s="35" customFormat="1" x14ac:dyDescent="0.2">
      <c r="A784" s="43"/>
      <c r="B784" s="32"/>
      <c r="C784" s="32"/>
      <c r="D784" s="32"/>
      <c r="E784" s="32"/>
      <c r="F784" s="32"/>
      <c r="G784" s="32"/>
      <c r="H784" s="33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4"/>
    </row>
    <row r="785" spans="1:63" s="35" customFormat="1" x14ac:dyDescent="0.2">
      <c r="A785" s="43"/>
      <c r="B785" s="32"/>
      <c r="C785" s="32"/>
      <c r="D785" s="32"/>
      <c r="E785" s="32"/>
      <c r="F785" s="32"/>
      <c r="G785" s="32"/>
      <c r="H785" s="33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4"/>
    </row>
    <row r="786" spans="1:63" s="35" customFormat="1" x14ac:dyDescent="0.2">
      <c r="A786" s="43"/>
      <c r="B786" s="32"/>
      <c r="C786" s="32"/>
      <c r="D786" s="32"/>
      <c r="E786" s="32"/>
      <c r="F786" s="32"/>
      <c r="G786" s="32"/>
      <c r="H786" s="33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4"/>
    </row>
    <row r="787" spans="1:63" s="35" customFormat="1" x14ac:dyDescent="0.2">
      <c r="A787" s="43"/>
      <c r="B787" s="32"/>
      <c r="C787" s="32"/>
      <c r="D787" s="32"/>
      <c r="E787" s="32"/>
      <c r="F787" s="32"/>
      <c r="G787" s="32"/>
      <c r="H787" s="33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4"/>
    </row>
    <row r="788" spans="1:63" s="35" customFormat="1" x14ac:dyDescent="0.2">
      <c r="A788" s="43"/>
      <c r="B788" s="32"/>
      <c r="C788" s="32"/>
      <c r="D788" s="32"/>
      <c r="E788" s="32"/>
      <c r="F788" s="32"/>
      <c r="G788" s="32"/>
      <c r="H788" s="33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4"/>
    </row>
    <row r="789" spans="1:63" s="35" customFormat="1" x14ac:dyDescent="0.2">
      <c r="A789" s="43"/>
      <c r="B789" s="32"/>
      <c r="C789" s="32"/>
      <c r="D789" s="32"/>
      <c r="E789" s="32"/>
      <c r="F789" s="32"/>
      <c r="G789" s="32"/>
      <c r="H789" s="33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4"/>
    </row>
    <row r="790" spans="1:63" s="35" customFormat="1" x14ac:dyDescent="0.2">
      <c r="A790" s="43"/>
      <c r="B790" s="32"/>
      <c r="C790" s="32"/>
      <c r="D790" s="32"/>
      <c r="E790" s="32"/>
      <c r="F790" s="32"/>
      <c r="G790" s="32"/>
      <c r="H790" s="33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4"/>
    </row>
    <row r="791" spans="1:63" s="35" customFormat="1" x14ac:dyDescent="0.2">
      <c r="A791" s="43"/>
      <c r="B791" s="32"/>
      <c r="C791" s="32"/>
      <c r="D791" s="32"/>
      <c r="E791" s="32"/>
      <c r="F791" s="32"/>
      <c r="G791" s="32"/>
      <c r="H791" s="33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4"/>
    </row>
    <row r="792" spans="1:63" s="35" customFormat="1" x14ac:dyDescent="0.2">
      <c r="A792" s="43"/>
      <c r="B792" s="32"/>
      <c r="C792" s="32"/>
      <c r="D792" s="32"/>
      <c r="E792" s="32"/>
      <c r="F792" s="32"/>
      <c r="G792" s="32"/>
      <c r="H792" s="33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4"/>
    </row>
    <row r="793" spans="1:63" s="35" customFormat="1" x14ac:dyDescent="0.2">
      <c r="A793" s="43"/>
      <c r="B793" s="32"/>
      <c r="C793" s="32"/>
      <c r="D793" s="32"/>
      <c r="E793" s="32"/>
      <c r="F793" s="32"/>
      <c r="G793" s="32"/>
      <c r="H793" s="33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4"/>
    </row>
    <row r="794" spans="1:63" s="35" customFormat="1" x14ac:dyDescent="0.2">
      <c r="A794" s="43"/>
      <c r="B794" s="32"/>
      <c r="C794" s="32"/>
      <c r="D794" s="32"/>
      <c r="E794" s="32"/>
      <c r="F794" s="32"/>
      <c r="G794" s="32"/>
      <c r="H794" s="33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4"/>
    </row>
    <row r="795" spans="1:63" s="35" customFormat="1" x14ac:dyDescent="0.2">
      <c r="A795" s="43"/>
      <c r="B795" s="32"/>
      <c r="C795" s="32"/>
      <c r="D795" s="32"/>
      <c r="E795" s="32"/>
      <c r="F795" s="32"/>
      <c r="G795" s="32"/>
      <c r="H795" s="33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4"/>
    </row>
    <row r="796" spans="1:63" s="35" customFormat="1" x14ac:dyDescent="0.2">
      <c r="A796" s="43"/>
      <c r="B796" s="32"/>
      <c r="C796" s="32"/>
      <c r="D796" s="32"/>
      <c r="E796" s="32"/>
      <c r="F796" s="32"/>
      <c r="G796" s="32"/>
      <c r="H796" s="33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4"/>
    </row>
    <row r="797" spans="1:63" s="35" customFormat="1" x14ac:dyDescent="0.2">
      <c r="A797" s="43"/>
      <c r="B797" s="32"/>
      <c r="C797" s="32"/>
      <c r="D797" s="32"/>
      <c r="E797" s="32"/>
      <c r="F797" s="32"/>
      <c r="G797" s="32"/>
      <c r="H797" s="33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4"/>
    </row>
    <row r="798" spans="1:63" s="35" customFormat="1" x14ac:dyDescent="0.2">
      <c r="A798" s="43"/>
      <c r="B798" s="32"/>
      <c r="C798" s="32"/>
      <c r="D798" s="32"/>
      <c r="E798" s="32"/>
      <c r="F798" s="32"/>
      <c r="G798" s="32"/>
      <c r="H798" s="33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4"/>
    </row>
    <row r="799" spans="1:63" s="35" customFormat="1" x14ac:dyDescent="0.2">
      <c r="A799" s="43"/>
      <c r="B799" s="32"/>
      <c r="C799" s="32"/>
      <c r="D799" s="32"/>
      <c r="E799" s="32"/>
      <c r="F799" s="32"/>
      <c r="G799" s="32"/>
      <c r="H799" s="33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  <c r="BK799" s="34"/>
    </row>
    <row r="800" spans="1:63" s="35" customFormat="1" x14ac:dyDescent="0.2">
      <c r="A800" s="43"/>
      <c r="B800" s="32"/>
      <c r="C800" s="32"/>
      <c r="D800" s="32"/>
      <c r="E800" s="32"/>
      <c r="F800" s="32"/>
      <c r="G800" s="32"/>
      <c r="H800" s="33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4"/>
    </row>
    <row r="801" spans="1:63" s="35" customFormat="1" x14ac:dyDescent="0.2">
      <c r="A801" s="43"/>
      <c r="B801" s="32"/>
      <c r="C801" s="32"/>
      <c r="D801" s="32"/>
      <c r="E801" s="32"/>
      <c r="F801" s="32"/>
      <c r="G801" s="32"/>
      <c r="H801" s="33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4"/>
    </row>
    <row r="802" spans="1:63" s="35" customFormat="1" x14ac:dyDescent="0.2">
      <c r="A802" s="43"/>
      <c r="B802" s="32"/>
      <c r="C802" s="32"/>
      <c r="D802" s="32"/>
      <c r="E802" s="32"/>
      <c r="F802" s="32"/>
      <c r="G802" s="32"/>
      <c r="H802" s="33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4"/>
    </row>
    <row r="803" spans="1:63" s="35" customFormat="1" x14ac:dyDescent="0.2">
      <c r="A803" s="43"/>
      <c r="B803" s="32"/>
      <c r="C803" s="32"/>
      <c r="D803" s="32"/>
      <c r="E803" s="32"/>
      <c r="F803" s="32"/>
      <c r="G803" s="32"/>
      <c r="H803" s="33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4"/>
    </row>
    <row r="804" spans="1:63" s="35" customFormat="1" x14ac:dyDescent="0.2">
      <c r="A804" s="43"/>
      <c r="B804" s="32"/>
      <c r="C804" s="32"/>
      <c r="D804" s="32"/>
      <c r="E804" s="32"/>
      <c r="F804" s="32"/>
      <c r="G804" s="32"/>
      <c r="H804" s="33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4"/>
    </row>
    <row r="805" spans="1:63" s="35" customFormat="1" x14ac:dyDescent="0.2">
      <c r="A805" s="43"/>
      <c r="B805" s="32"/>
      <c r="C805" s="32"/>
      <c r="D805" s="32"/>
      <c r="E805" s="32"/>
      <c r="F805" s="32"/>
      <c r="G805" s="32"/>
      <c r="H805" s="33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4"/>
    </row>
    <row r="806" spans="1:63" s="35" customFormat="1" x14ac:dyDescent="0.2">
      <c r="A806" s="43"/>
      <c r="B806" s="32"/>
      <c r="C806" s="32"/>
      <c r="D806" s="32"/>
      <c r="E806" s="32"/>
      <c r="F806" s="32"/>
      <c r="G806" s="32"/>
      <c r="H806" s="33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4"/>
    </row>
    <row r="807" spans="1:63" s="35" customFormat="1" x14ac:dyDescent="0.2">
      <c r="A807" s="43"/>
      <c r="B807" s="32"/>
      <c r="C807" s="32"/>
      <c r="D807" s="32"/>
      <c r="E807" s="32"/>
      <c r="F807" s="32"/>
      <c r="G807" s="32"/>
      <c r="H807" s="33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4"/>
    </row>
    <row r="808" spans="1:63" s="35" customFormat="1" x14ac:dyDescent="0.2">
      <c r="A808" s="43"/>
      <c r="B808" s="32"/>
      <c r="C808" s="32"/>
      <c r="D808" s="32"/>
      <c r="E808" s="32"/>
      <c r="F808" s="32"/>
      <c r="G808" s="32"/>
      <c r="H808" s="33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4"/>
    </row>
    <row r="809" spans="1:63" s="35" customFormat="1" x14ac:dyDescent="0.2">
      <c r="A809" s="43"/>
      <c r="B809" s="32"/>
      <c r="C809" s="32"/>
      <c r="D809" s="32"/>
      <c r="E809" s="32"/>
      <c r="F809" s="32"/>
      <c r="G809" s="32"/>
      <c r="H809" s="33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4"/>
    </row>
    <row r="810" spans="1:63" s="35" customFormat="1" x14ac:dyDescent="0.2">
      <c r="A810" s="43"/>
      <c r="B810" s="32"/>
      <c r="C810" s="32"/>
      <c r="D810" s="32"/>
      <c r="E810" s="32"/>
      <c r="F810" s="32"/>
      <c r="G810" s="32"/>
      <c r="H810" s="33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  <c r="BK810" s="34"/>
    </row>
    <row r="811" spans="1:63" s="35" customFormat="1" x14ac:dyDescent="0.2">
      <c r="A811" s="43"/>
      <c r="B811" s="32"/>
      <c r="C811" s="32"/>
      <c r="D811" s="32"/>
      <c r="E811" s="32"/>
      <c r="F811" s="32"/>
      <c r="G811" s="32"/>
      <c r="H811" s="33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  <c r="BK811" s="34"/>
    </row>
    <row r="812" spans="1:63" s="35" customFormat="1" x14ac:dyDescent="0.2">
      <c r="A812" s="43"/>
      <c r="B812" s="32"/>
      <c r="C812" s="32"/>
      <c r="D812" s="32"/>
      <c r="E812" s="32"/>
      <c r="F812" s="32"/>
      <c r="G812" s="32"/>
      <c r="H812" s="33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  <c r="BK812" s="34"/>
    </row>
    <row r="813" spans="1:63" s="35" customFormat="1" x14ac:dyDescent="0.2">
      <c r="A813" s="43"/>
      <c r="B813" s="32"/>
      <c r="C813" s="32"/>
      <c r="D813" s="32"/>
      <c r="E813" s="32"/>
      <c r="F813" s="32"/>
      <c r="G813" s="32"/>
      <c r="H813" s="33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4"/>
    </row>
    <row r="814" spans="1:63" s="35" customFormat="1" x14ac:dyDescent="0.2">
      <c r="A814" s="43"/>
      <c r="B814" s="32"/>
      <c r="C814" s="32"/>
      <c r="D814" s="32"/>
      <c r="E814" s="32"/>
      <c r="F814" s="32"/>
      <c r="G814" s="32"/>
      <c r="H814" s="33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4"/>
    </row>
    <row r="815" spans="1:63" s="35" customFormat="1" x14ac:dyDescent="0.2">
      <c r="A815" s="43"/>
      <c r="B815" s="32"/>
      <c r="C815" s="32"/>
      <c r="D815" s="32"/>
      <c r="E815" s="32"/>
      <c r="F815" s="32"/>
      <c r="G815" s="32"/>
      <c r="H815" s="33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4"/>
    </row>
    <row r="816" spans="1:63" s="35" customFormat="1" x14ac:dyDescent="0.2">
      <c r="A816" s="43"/>
      <c r="B816" s="32"/>
      <c r="C816" s="32"/>
      <c r="D816" s="32"/>
      <c r="E816" s="32"/>
      <c r="F816" s="32"/>
      <c r="G816" s="32"/>
      <c r="H816" s="33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4"/>
    </row>
    <row r="817" spans="1:63" s="35" customFormat="1" x14ac:dyDescent="0.2">
      <c r="A817" s="43"/>
      <c r="B817" s="32"/>
      <c r="C817" s="32"/>
      <c r="D817" s="32"/>
      <c r="E817" s="32"/>
      <c r="F817" s="32"/>
      <c r="G817" s="32"/>
      <c r="H817" s="33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  <c r="BK817" s="34"/>
    </row>
    <row r="818" spans="1:63" s="35" customFormat="1" x14ac:dyDescent="0.2">
      <c r="A818" s="43"/>
      <c r="B818" s="32"/>
      <c r="C818" s="32"/>
      <c r="D818" s="32"/>
      <c r="E818" s="32"/>
      <c r="F818" s="32"/>
      <c r="G818" s="32"/>
      <c r="H818" s="33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4"/>
    </row>
    <row r="819" spans="1:63" s="35" customFormat="1" x14ac:dyDescent="0.2">
      <c r="A819" s="43"/>
      <c r="B819" s="32"/>
      <c r="C819" s="32"/>
      <c r="D819" s="32"/>
      <c r="E819" s="32"/>
      <c r="F819" s="32"/>
      <c r="G819" s="32"/>
      <c r="H819" s="33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4"/>
    </row>
    <row r="820" spans="1:63" s="35" customFormat="1" x14ac:dyDescent="0.2">
      <c r="A820" s="43"/>
      <c r="B820" s="32"/>
      <c r="C820" s="32"/>
      <c r="D820" s="32"/>
      <c r="E820" s="32"/>
      <c r="F820" s="32"/>
      <c r="G820" s="32"/>
      <c r="H820" s="33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4"/>
    </row>
    <row r="821" spans="1:63" s="35" customFormat="1" x14ac:dyDescent="0.2">
      <c r="A821" s="43"/>
      <c r="B821" s="32"/>
      <c r="C821" s="32"/>
      <c r="D821" s="32"/>
      <c r="E821" s="32"/>
      <c r="F821" s="32"/>
      <c r="G821" s="32"/>
      <c r="H821" s="33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4"/>
    </row>
    <row r="822" spans="1:63" s="35" customFormat="1" x14ac:dyDescent="0.2">
      <c r="A822" s="43"/>
      <c r="B822" s="32"/>
      <c r="C822" s="32"/>
      <c r="D822" s="32"/>
      <c r="E822" s="32"/>
      <c r="F822" s="32"/>
      <c r="G822" s="32"/>
      <c r="H822" s="33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4"/>
    </row>
    <row r="823" spans="1:63" s="35" customFormat="1" x14ac:dyDescent="0.2">
      <c r="A823" s="43"/>
      <c r="B823" s="32"/>
      <c r="C823" s="32"/>
      <c r="D823" s="32"/>
      <c r="E823" s="32"/>
      <c r="F823" s="32"/>
      <c r="G823" s="32"/>
      <c r="H823" s="33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4"/>
    </row>
    <row r="824" spans="1:63" s="35" customFormat="1" x14ac:dyDescent="0.2">
      <c r="A824" s="43"/>
      <c r="B824" s="32"/>
      <c r="C824" s="32"/>
      <c r="D824" s="32"/>
      <c r="E824" s="32"/>
      <c r="F824" s="32"/>
      <c r="G824" s="32"/>
      <c r="H824" s="33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  <c r="BK824" s="34"/>
    </row>
    <row r="825" spans="1:63" s="35" customFormat="1" x14ac:dyDescent="0.2">
      <c r="A825" s="43"/>
      <c r="B825" s="32"/>
      <c r="C825" s="32"/>
      <c r="D825" s="32"/>
      <c r="E825" s="32"/>
      <c r="F825" s="32"/>
      <c r="G825" s="32"/>
      <c r="H825" s="33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  <c r="BK825" s="34"/>
    </row>
    <row r="826" spans="1:63" s="35" customFormat="1" x14ac:dyDescent="0.2">
      <c r="A826" s="43"/>
      <c r="B826" s="32"/>
      <c r="C826" s="32"/>
      <c r="D826" s="32"/>
      <c r="E826" s="32"/>
      <c r="F826" s="32"/>
      <c r="G826" s="32"/>
      <c r="H826" s="33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  <c r="BK826" s="34"/>
    </row>
    <row r="827" spans="1:63" s="35" customFormat="1" x14ac:dyDescent="0.2">
      <c r="A827" s="43"/>
      <c r="B827" s="32"/>
      <c r="C827" s="32"/>
      <c r="D827" s="32"/>
      <c r="E827" s="32"/>
      <c r="F827" s="32"/>
      <c r="G827" s="32"/>
      <c r="H827" s="33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4"/>
    </row>
    <row r="828" spans="1:63" s="35" customFormat="1" x14ac:dyDescent="0.2">
      <c r="A828" s="43"/>
      <c r="B828" s="32"/>
      <c r="C828" s="32"/>
      <c r="D828" s="32"/>
      <c r="E828" s="32"/>
      <c r="F828" s="32"/>
      <c r="G828" s="32"/>
      <c r="H828" s="33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4"/>
    </row>
    <row r="829" spans="1:63" s="35" customFormat="1" x14ac:dyDescent="0.2">
      <c r="A829" s="43"/>
      <c r="B829" s="32"/>
      <c r="C829" s="32"/>
      <c r="D829" s="32"/>
      <c r="E829" s="32"/>
      <c r="F829" s="32"/>
      <c r="G829" s="32"/>
      <c r="H829" s="33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4"/>
    </row>
    <row r="830" spans="1:63" s="35" customFormat="1" x14ac:dyDescent="0.2">
      <c r="A830" s="43"/>
      <c r="B830" s="32"/>
      <c r="C830" s="32"/>
      <c r="D830" s="32"/>
      <c r="E830" s="32"/>
      <c r="F830" s="32"/>
      <c r="G830" s="32"/>
      <c r="H830" s="33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4"/>
    </row>
    <row r="831" spans="1:63" s="35" customFormat="1" x14ac:dyDescent="0.2">
      <c r="A831" s="43"/>
      <c r="B831" s="32"/>
      <c r="C831" s="32"/>
      <c r="D831" s="32"/>
      <c r="E831" s="32"/>
      <c r="F831" s="32"/>
      <c r="G831" s="32"/>
      <c r="H831" s="33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4"/>
    </row>
    <row r="832" spans="1:63" s="35" customFormat="1" x14ac:dyDescent="0.2">
      <c r="A832" s="43"/>
      <c r="B832" s="32"/>
      <c r="C832" s="32"/>
      <c r="D832" s="32"/>
      <c r="E832" s="32"/>
      <c r="F832" s="32"/>
      <c r="G832" s="32"/>
      <c r="H832" s="33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4"/>
    </row>
    <row r="833" spans="1:63" s="35" customFormat="1" x14ac:dyDescent="0.2">
      <c r="A833" s="43"/>
      <c r="B833" s="32"/>
      <c r="C833" s="32"/>
      <c r="D833" s="32"/>
      <c r="E833" s="32"/>
      <c r="F833" s="32"/>
      <c r="G833" s="32"/>
      <c r="H833" s="33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4"/>
    </row>
    <row r="834" spans="1:63" s="35" customFormat="1" x14ac:dyDescent="0.2">
      <c r="A834" s="43"/>
      <c r="B834" s="32"/>
      <c r="C834" s="32"/>
      <c r="D834" s="32"/>
      <c r="E834" s="32"/>
      <c r="F834" s="32"/>
      <c r="G834" s="32"/>
      <c r="H834" s="33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4"/>
    </row>
    <row r="835" spans="1:63" s="35" customFormat="1" x14ac:dyDescent="0.2">
      <c r="A835" s="43"/>
      <c r="B835" s="32"/>
      <c r="C835" s="32"/>
      <c r="D835" s="32"/>
      <c r="E835" s="32"/>
      <c r="F835" s="32"/>
      <c r="G835" s="32"/>
      <c r="H835" s="33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4"/>
    </row>
    <row r="836" spans="1:63" s="35" customFormat="1" x14ac:dyDescent="0.2">
      <c r="A836" s="43"/>
      <c r="B836" s="32"/>
      <c r="C836" s="32"/>
      <c r="D836" s="32"/>
      <c r="E836" s="32"/>
      <c r="F836" s="32"/>
      <c r="G836" s="32"/>
      <c r="H836" s="33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4"/>
    </row>
    <row r="837" spans="1:63" s="35" customFormat="1" x14ac:dyDescent="0.2">
      <c r="A837" s="43"/>
      <c r="B837" s="32"/>
      <c r="C837" s="32"/>
      <c r="D837" s="32"/>
      <c r="E837" s="32"/>
      <c r="F837" s="32"/>
      <c r="G837" s="32"/>
      <c r="H837" s="33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4"/>
    </row>
    <row r="838" spans="1:63" s="35" customFormat="1" x14ac:dyDescent="0.2">
      <c r="A838" s="43"/>
      <c r="B838" s="32"/>
      <c r="C838" s="32"/>
      <c r="D838" s="32"/>
      <c r="E838" s="32"/>
      <c r="F838" s="32"/>
      <c r="G838" s="32"/>
      <c r="H838" s="33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4"/>
    </row>
    <row r="839" spans="1:63" s="35" customFormat="1" x14ac:dyDescent="0.2">
      <c r="A839" s="43"/>
      <c r="B839" s="32"/>
      <c r="C839" s="32"/>
      <c r="D839" s="32"/>
      <c r="E839" s="32"/>
      <c r="F839" s="32"/>
      <c r="G839" s="32"/>
      <c r="H839" s="33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  <c r="BK839" s="34"/>
    </row>
    <row r="840" spans="1:63" s="35" customFormat="1" x14ac:dyDescent="0.2">
      <c r="A840" s="43"/>
      <c r="B840" s="32"/>
      <c r="C840" s="32"/>
      <c r="D840" s="32"/>
      <c r="E840" s="32"/>
      <c r="F840" s="32"/>
      <c r="G840" s="32"/>
      <c r="H840" s="33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4"/>
    </row>
    <row r="841" spans="1:63" s="35" customFormat="1" x14ac:dyDescent="0.2">
      <c r="A841" s="43"/>
      <c r="B841" s="32"/>
      <c r="C841" s="32"/>
      <c r="D841" s="32"/>
      <c r="E841" s="32"/>
      <c r="F841" s="32"/>
      <c r="G841" s="32"/>
      <c r="H841" s="33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4"/>
    </row>
    <row r="842" spans="1:63" s="35" customFormat="1" x14ac:dyDescent="0.2">
      <c r="A842" s="43"/>
      <c r="B842" s="32"/>
      <c r="C842" s="32"/>
      <c r="D842" s="32"/>
      <c r="E842" s="32"/>
      <c r="F842" s="32"/>
      <c r="G842" s="32"/>
      <c r="H842" s="33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4"/>
    </row>
    <row r="843" spans="1:63" s="35" customFormat="1" x14ac:dyDescent="0.2">
      <c r="A843" s="43"/>
      <c r="B843" s="32"/>
      <c r="C843" s="32"/>
      <c r="D843" s="32"/>
      <c r="E843" s="32"/>
      <c r="F843" s="32"/>
      <c r="G843" s="32"/>
      <c r="H843" s="33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4"/>
    </row>
    <row r="844" spans="1:63" s="35" customFormat="1" x14ac:dyDescent="0.2">
      <c r="A844" s="43"/>
      <c r="B844" s="32"/>
      <c r="C844" s="32"/>
      <c r="D844" s="32"/>
      <c r="E844" s="32"/>
      <c r="F844" s="32"/>
      <c r="G844" s="32"/>
      <c r="H844" s="33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  <c r="BK844" s="34"/>
    </row>
    <row r="845" spans="1:63" s="35" customFormat="1" x14ac:dyDescent="0.2">
      <c r="A845" s="43"/>
      <c r="B845" s="32"/>
      <c r="C845" s="32"/>
      <c r="D845" s="32"/>
      <c r="E845" s="32"/>
      <c r="F845" s="32"/>
      <c r="G845" s="32"/>
      <c r="H845" s="33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4"/>
    </row>
    <row r="846" spans="1:63" s="35" customFormat="1" x14ac:dyDescent="0.2">
      <c r="A846" s="43"/>
      <c r="B846" s="32"/>
      <c r="C846" s="32"/>
      <c r="D846" s="32"/>
      <c r="E846" s="32"/>
      <c r="F846" s="32"/>
      <c r="G846" s="32"/>
      <c r="H846" s="33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4"/>
    </row>
    <row r="847" spans="1:63" s="35" customFormat="1" x14ac:dyDescent="0.2">
      <c r="A847" s="43"/>
      <c r="B847" s="32"/>
      <c r="C847" s="32"/>
      <c r="D847" s="32"/>
      <c r="E847" s="32"/>
      <c r="F847" s="32"/>
      <c r="G847" s="32"/>
      <c r="H847" s="33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4"/>
    </row>
    <row r="848" spans="1:63" s="35" customFormat="1" x14ac:dyDescent="0.2">
      <c r="A848" s="43"/>
      <c r="B848" s="32"/>
      <c r="C848" s="32"/>
      <c r="D848" s="32"/>
      <c r="E848" s="32"/>
      <c r="F848" s="32"/>
      <c r="G848" s="32"/>
      <c r="H848" s="33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4"/>
    </row>
    <row r="849" spans="1:63" s="35" customFormat="1" x14ac:dyDescent="0.2">
      <c r="A849" s="43"/>
      <c r="B849" s="32"/>
      <c r="C849" s="32"/>
      <c r="D849" s="32"/>
      <c r="E849" s="32"/>
      <c r="F849" s="32"/>
      <c r="G849" s="32"/>
      <c r="H849" s="33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4"/>
    </row>
    <row r="850" spans="1:63" s="35" customFormat="1" x14ac:dyDescent="0.2">
      <c r="A850" s="43"/>
      <c r="B850" s="32"/>
      <c r="C850" s="32"/>
      <c r="D850" s="32"/>
      <c r="E850" s="32"/>
      <c r="F850" s="32"/>
      <c r="G850" s="32"/>
      <c r="H850" s="33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/>
      <c r="BI850" s="32"/>
      <c r="BJ850" s="32"/>
      <c r="BK850" s="34"/>
    </row>
    <row r="851" spans="1:63" s="35" customFormat="1" x14ac:dyDescent="0.2">
      <c r="A851" s="43"/>
      <c r="B851" s="32"/>
      <c r="C851" s="32"/>
      <c r="D851" s="32"/>
      <c r="E851" s="32"/>
      <c r="F851" s="32"/>
      <c r="G851" s="32"/>
      <c r="H851" s="33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4"/>
    </row>
    <row r="852" spans="1:63" s="35" customFormat="1" x14ac:dyDescent="0.2">
      <c r="A852" s="43"/>
      <c r="B852" s="32"/>
      <c r="C852" s="32"/>
      <c r="D852" s="32"/>
      <c r="E852" s="32"/>
      <c r="F852" s="32"/>
      <c r="G852" s="32"/>
      <c r="H852" s="33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4"/>
    </row>
    <row r="853" spans="1:63" s="35" customFormat="1" x14ac:dyDescent="0.2">
      <c r="A853" s="43"/>
      <c r="B853" s="32"/>
      <c r="C853" s="32"/>
      <c r="D853" s="32"/>
      <c r="E853" s="32"/>
      <c r="F853" s="32"/>
      <c r="G853" s="32"/>
      <c r="H853" s="33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4"/>
    </row>
    <row r="854" spans="1:63" s="35" customFormat="1" x14ac:dyDescent="0.2">
      <c r="A854" s="43"/>
      <c r="B854" s="32"/>
      <c r="C854" s="32"/>
      <c r="D854" s="32"/>
      <c r="E854" s="32"/>
      <c r="F854" s="32"/>
      <c r="G854" s="32"/>
      <c r="H854" s="33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  <c r="BK854" s="34"/>
    </row>
    <row r="855" spans="1:63" s="35" customFormat="1" x14ac:dyDescent="0.2">
      <c r="A855" s="43"/>
      <c r="B855" s="32"/>
      <c r="C855" s="32"/>
      <c r="D855" s="32"/>
      <c r="E855" s="32"/>
      <c r="F855" s="32"/>
      <c r="G855" s="32"/>
      <c r="H855" s="33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4"/>
    </row>
    <row r="856" spans="1:63" s="35" customFormat="1" x14ac:dyDescent="0.2">
      <c r="A856" s="43"/>
      <c r="B856" s="32"/>
      <c r="C856" s="32"/>
      <c r="D856" s="32"/>
      <c r="E856" s="32"/>
      <c r="F856" s="32"/>
      <c r="G856" s="32"/>
      <c r="H856" s="33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4"/>
    </row>
    <row r="857" spans="1:63" s="35" customFormat="1" x14ac:dyDescent="0.2">
      <c r="A857" s="43"/>
      <c r="B857" s="32"/>
      <c r="C857" s="32"/>
      <c r="D857" s="32"/>
      <c r="E857" s="32"/>
      <c r="F857" s="32"/>
      <c r="G857" s="32"/>
      <c r="H857" s="33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4"/>
    </row>
    <row r="858" spans="1:63" s="35" customFormat="1" x14ac:dyDescent="0.2">
      <c r="A858" s="43"/>
      <c r="B858" s="32"/>
      <c r="C858" s="32"/>
      <c r="D858" s="32"/>
      <c r="E858" s="32"/>
      <c r="F858" s="32"/>
      <c r="G858" s="32"/>
      <c r="H858" s="33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4"/>
    </row>
    <row r="859" spans="1:63" s="35" customFormat="1" x14ac:dyDescent="0.2">
      <c r="A859" s="43"/>
      <c r="B859" s="32"/>
      <c r="C859" s="32"/>
      <c r="D859" s="32"/>
      <c r="E859" s="32"/>
      <c r="F859" s="32"/>
      <c r="G859" s="32"/>
      <c r="H859" s="33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4"/>
    </row>
    <row r="860" spans="1:63" s="35" customFormat="1" x14ac:dyDescent="0.2">
      <c r="A860" s="43"/>
      <c r="B860" s="32"/>
      <c r="C860" s="32"/>
      <c r="D860" s="32"/>
      <c r="E860" s="32"/>
      <c r="F860" s="32"/>
      <c r="G860" s="32"/>
      <c r="H860" s="33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4"/>
    </row>
    <row r="861" spans="1:63" s="35" customFormat="1" x14ac:dyDescent="0.2">
      <c r="A861" s="43"/>
      <c r="B861" s="32"/>
      <c r="C861" s="32"/>
      <c r="D861" s="32"/>
      <c r="E861" s="32"/>
      <c r="F861" s="32"/>
      <c r="G861" s="32"/>
      <c r="H861" s="33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4"/>
    </row>
    <row r="862" spans="1:63" s="35" customFormat="1" x14ac:dyDescent="0.2">
      <c r="A862" s="43"/>
      <c r="B862" s="32"/>
      <c r="C862" s="32"/>
      <c r="D862" s="32"/>
      <c r="E862" s="32"/>
      <c r="F862" s="32"/>
      <c r="G862" s="32"/>
      <c r="H862" s="33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  <c r="BK862" s="34"/>
    </row>
    <row r="863" spans="1:63" s="35" customFormat="1" x14ac:dyDescent="0.2">
      <c r="A863" s="43"/>
      <c r="B863" s="32"/>
      <c r="C863" s="32"/>
      <c r="D863" s="32"/>
      <c r="E863" s="32"/>
      <c r="F863" s="32"/>
      <c r="G863" s="32"/>
      <c r="H863" s="33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  <c r="BK863" s="34"/>
    </row>
    <row r="864" spans="1:63" s="35" customFormat="1" x14ac:dyDescent="0.2">
      <c r="A864" s="43"/>
      <c r="B864" s="32"/>
      <c r="C864" s="32"/>
      <c r="D864" s="32"/>
      <c r="E864" s="32"/>
      <c r="F864" s="32"/>
      <c r="G864" s="32"/>
      <c r="H864" s="33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4"/>
    </row>
    <row r="865" spans="1:63" s="35" customFormat="1" x14ac:dyDescent="0.2">
      <c r="A865" s="43"/>
      <c r="B865" s="32"/>
      <c r="C865" s="32"/>
      <c r="D865" s="32"/>
      <c r="E865" s="32"/>
      <c r="F865" s="32"/>
      <c r="G865" s="32"/>
      <c r="H865" s="33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4"/>
    </row>
    <row r="866" spans="1:63" s="35" customFormat="1" x14ac:dyDescent="0.2">
      <c r="A866" s="43"/>
      <c r="B866" s="32"/>
      <c r="C866" s="32"/>
      <c r="D866" s="32"/>
      <c r="E866" s="32"/>
      <c r="F866" s="32"/>
      <c r="G866" s="32"/>
      <c r="H866" s="33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  <c r="BK866" s="34"/>
    </row>
    <row r="867" spans="1:63" s="35" customFormat="1" x14ac:dyDescent="0.2">
      <c r="A867" s="43"/>
      <c r="B867" s="32"/>
      <c r="C867" s="32"/>
      <c r="D867" s="32"/>
      <c r="E867" s="32"/>
      <c r="F867" s="32"/>
      <c r="G867" s="32"/>
      <c r="H867" s="33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4"/>
    </row>
    <row r="868" spans="1:63" s="35" customFormat="1" x14ac:dyDescent="0.2">
      <c r="A868" s="43"/>
      <c r="B868" s="32"/>
      <c r="C868" s="32"/>
      <c r="D868" s="32"/>
      <c r="E868" s="32"/>
      <c r="F868" s="32"/>
      <c r="G868" s="32"/>
      <c r="H868" s="33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4"/>
    </row>
    <row r="869" spans="1:63" s="35" customFormat="1" x14ac:dyDescent="0.2">
      <c r="A869" s="43"/>
      <c r="B869" s="32"/>
      <c r="C869" s="32"/>
      <c r="D869" s="32"/>
      <c r="E869" s="32"/>
      <c r="F869" s="32"/>
      <c r="G869" s="32"/>
      <c r="H869" s="33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4"/>
    </row>
    <row r="870" spans="1:63" s="35" customFormat="1" x14ac:dyDescent="0.2">
      <c r="A870" s="43"/>
      <c r="B870" s="32"/>
      <c r="C870" s="32"/>
      <c r="D870" s="32"/>
      <c r="E870" s="32"/>
      <c r="F870" s="32"/>
      <c r="G870" s="32"/>
      <c r="H870" s="33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4"/>
    </row>
    <row r="871" spans="1:63" s="35" customFormat="1" x14ac:dyDescent="0.2">
      <c r="A871" s="43"/>
      <c r="B871" s="32"/>
      <c r="C871" s="32"/>
      <c r="D871" s="32"/>
      <c r="E871" s="32"/>
      <c r="F871" s="32"/>
      <c r="G871" s="32"/>
      <c r="H871" s="33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4"/>
    </row>
    <row r="872" spans="1:63" s="35" customFormat="1" x14ac:dyDescent="0.2">
      <c r="A872" s="43"/>
      <c r="B872" s="32"/>
      <c r="C872" s="32"/>
      <c r="D872" s="32"/>
      <c r="E872" s="32"/>
      <c r="F872" s="32"/>
      <c r="G872" s="32"/>
      <c r="H872" s="33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4"/>
    </row>
    <row r="873" spans="1:63" s="35" customFormat="1" x14ac:dyDescent="0.2">
      <c r="A873" s="43"/>
      <c r="B873" s="32"/>
      <c r="C873" s="32"/>
      <c r="D873" s="32"/>
      <c r="E873" s="32"/>
      <c r="F873" s="32"/>
      <c r="G873" s="32"/>
      <c r="H873" s="33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4"/>
    </row>
    <row r="874" spans="1:63" s="35" customFormat="1" x14ac:dyDescent="0.2">
      <c r="A874" s="43"/>
      <c r="B874" s="32"/>
      <c r="C874" s="32"/>
      <c r="D874" s="32"/>
      <c r="E874" s="32"/>
      <c r="F874" s="32"/>
      <c r="G874" s="32"/>
      <c r="H874" s="33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4"/>
    </row>
    <row r="875" spans="1:63" s="35" customFormat="1" x14ac:dyDescent="0.2">
      <c r="A875" s="43"/>
      <c r="B875" s="32"/>
      <c r="C875" s="32"/>
      <c r="D875" s="32"/>
      <c r="E875" s="32"/>
      <c r="F875" s="32"/>
      <c r="G875" s="32"/>
      <c r="H875" s="33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4"/>
    </row>
    <row r="876" spans="1:63" s="35" customFormat="1" x14ac:dyDescent="0.2">
      <c r="A876" s="43"/>
      <c r="B876" s="32"/>
      <c r="C876" s="32"/>
      <c r="D876" s="32"/>
      <c r="E876" s="32"/>
      <c r="F876" s="32"/>
      <c r="G876" s="32"/>
      <c r="H876" s="33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4"/>
    </row>
    <row r="877" spans="1:63" s="35" customFormat="1" x14ac:dyDescent="0.2">
      <c r="A877" s="43"/>
      <c r="B877" s="32"/>
      <c r="C877" s="32"/>
      <c r="D877" s="32"/>
      <c r="E877" s="32"/>
      <c r="F877" s="32"/>
      <c r="G877" s="32"/>
      <c r="H877" s="33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4"/>
    </row>
    <row r="878" spans="1:63" s="35" customFormat="1" x14ac:dyDescent="0.2">
      <c r="A878" s="43"/>
      <c r="B878" s="32"/>
      <c r="C878" s="32"/>
      <c r="D878" s="32"/>
      <c r="E878" s="32"/>
      <c r="F878" s="32"/>
      <c r="G878" s="32"/>
      <c r="H878" s="33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4"/>
    </row>
    <row r="879" spans="1:63" s="35" customFormat="1" x14ac:dyDescent="0.2">
      <c r="A879" s="43"/>
      <c r="B879" s="32"/>
      <c r="C879" s="32"/>
      <c r="D879" s="32"/>
      <c r="E879" s="32"/>
      <c r="F879" s="32"/>
      <c r="G879" s="32"/>
      <c r="H879" s="33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4"/>
    </row>
    <row r="880" spans="1:63" s="35" customFormat="1" x14ac:dyDescent="0.2">
      <c r="A880" s="43"/>
      <c r="B880" s="32"/>
      <c r="C880" s="32"/>
      <c r="D880" s="32"/>
      <c r="E880" s="32"/>
      <c r="F880" s="32"/>
      <c r="G880" s="32"/>
      <c r="H880" s="33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4"/>
    </row>
    <row r="881" spans="1:63" s="35" customFormat="1" x14ac:dyDescent="0.2">
      <c r="A881" s="43"/>
      <c r="B881" s="32"/>
      <c r="C881" s="32"/>
      <c r="D881" s="32"/>
      <c r="E881" s="32"/>
      <c r="F881" s="32"/>
      <c r="G881" s="32"/>
      <c r="H881" s="33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4"/>
    </row>
    <row r="882" spans="1:63" s="35" customFormat="1" x14ac:dyDescent="0.2">
      <c r="A882" s="43"/>
      <c r="B882" s="32"/>
      <c r="C882" s="32"/>
      <c r="D882" s="32"/>
      <c r="E882" s="32"/>
      <c r="F882" s="32"/>
      <c r="G882" s="32"/>
      <c r="H882" s="33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  <c r="BK882" s="34"/>
    </row>
    <row r="883" spans="1:63" s="35" customFormat="1" x14ac:dyDescent="0.2">
      <c r="A883" s="43"/>
      <c r="B883" s="32"/>
      <c r="C883" s="32"/>
      <c r="D883" s="32"/>
      <c r="E883" s="32"/>
      <c r="F883" s="32"/>
      <c r="G883" s="32"/>
      <c r="H883" s="33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4"/>
    </row>
    <row r="884" spans="1:63" s="35" customFormat="1" x14ac:dyDescent="0.2">
      <c r="A884" s="43"/>
      <c r="B884" s="32"/>
      <c r="C884" s="32"/>
      <c r="D884" s="32"/>
      <c r="E884" s="32"/>
      <c r="F884" s="32"/>
      <c r="G884" s="32"/>
      <c r="H884" s="33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  <c r="BK884" s="34"/>
    </row>
    <row r="885" spans="1:63" s="35" customFormat="1" x14ac:dyDescent="0.2">
      <c r="A885" s="43"/>
      <c r="B885" s="32"/>
      <c r="C885" s="32"/>
      <c r="D885" s="32"/>
      <c r="E885" s="32"/>
      <c r="F885" s="32"/>
      <c r="G885" s="32"/>
      <c r="H885" s="33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4"/>
    </row>
    <row r="886" spans="1:63" s="35" customFormat="1" x14ac:dyDescent="0.2">
      <c r="A886" s="43"/>
      <c r="B886" s="32"/>
      <c r="C886" s="32"/>
      <c r="D886" s="32"/>
      <c r="E886" s="32"/>
      <c r="F886" s="32"/>
      <c r="G886" s="32"/>
      <c r="H886" s="33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4"/>
    </row>
    <row r="887" spans="1:63" s="35" customFormat="1" x14ac:dyDescent="0.2">
      <c r="A887" s="43"/>
      <c r="B887" s="32"/>
      <c r="C887" s="32"/>
      <c r="D887" s="32"/>
      <c r="E887" s="32"/>
      <c r="F887" s="32"/>
      <c r="G887" s="32"/>
      <c r="H887" s="33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4"/>
    </row>
    <row r="888" spans="1:63" s="35" customFormat="1" x14ac:dyDescent="0.2">
      <c r="A888" s="43"/>
      <c r="B888" s="32"/>
      <c r="C888" s="32"/>
      <c r="D888" s="32"/>
      <c r="E888" s="32"/>
      <c r="F888" s="32"/>
      <c r="G888" s="32"/>
      <c r="H888" s="33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4"/>
    </row>
    <row r="889" spans="1:63" s="35" customFormat="1" x14ac:dyDescent="0.2">
      <c r="A889" s="43"/>
      <c r="B889" s="32"/>
      <c r="C889" s="32"/>
      <c r="D889" s="32"/>
      <c r="E889" s="32"/>
      <c r="F889" s="32"/>
      <c r="G889" s="32"/>
      <c r="H889" s="33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4"/>
    </row>
    <row r="890" spans="1:63" s="35" customFormat="1" x14ac:dyDescent="0.2">
      <c r="A890" s="43"/>
      <c r="B890" s="32"/>
      <c r="C890" s="32"/>
      <c r="D890" s="32"/>
      <c r="E890" s="32"/>
      <c r="F890" s="32"/>
      <c r="G890" s="32"/>
      <c r="H890" s="33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4"/>
    </row>
    <row r="891" spans="1:63" s="35" customFormat="1" x14ac:dyDescent="0.2">
      <c r="A891" s="43"/>
      <c r="B891" s="32"/>
      <c r="C891" s="32"/>
      <c r="D891" s="32"/>
      <c r="E891" s="32"/>
      <c r="F891" s="32"/>
      <c r="G891" s="32"/>
      <c r="H891" s="33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4"/>
    </row>
    <row r="892" spans="1:63" s="35" customFormat="1" x14ac:dyDescent="0.2">
      <c r="A892" s="43"/>
      <c r="B892" s="32"/>
      <c r="C892" s="32"/>
      <c r="D892" s="32"/>
      <c r="E892" s="32"/>
      <c r="F892" s="32"/>
      <c r="G892" s="32"/>
      <c r="H892" s="33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4"/>
    </row>
    <row r="893" spans="1:63" s="35" customFormat="1" x14ac:dyDescent="0.2">
      <c r="A893" s="43"/>
      <c r="B893" s="32"/>
      <c r="C893" s="32"/>
      <c r="D893" s="32"/>
      <c r="E893" s="32"/>
      <c r="F893" s="32"/>
      <c r="G893" s="32"/>
      <c r="H893" s="33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4"/>
    </row>
    <row r="894" spans="1:63" s="35" customFormat="1" x14ac:dyDescent="0.2">
      <c r="A894" s="43"/>
      <c r="B894" s="32"/>
      <c r="C894" s="32"/>
      <c r="D894" s="32"/>
      <c r="E894" s="32"/>
      <c r="F894" s="32"/>
      <c r="G894" s="32"/>
      <c r="H894" s="33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4"/>
    </row>
    <row r="895" spans="1:63" s="35" customFormat="1" x14ac:dyDescent="0.2">
      <c r="A895" s="43"/>
      <c r="B895" s="32"/>
      <c r="C895" s="32"/>
      <c r="D895" s="32"/>
      <c r="E895" s="32"/>
      <c r="F895" s="32"/>
      <c r="G895" s="32"/>
      <c r="H895" s="33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4"/>
    </row>
    <row r="896" spans="1:63" s="35" customFormat="1" x14ac:dyDescent="0.2">
      <c r="A896" s="43"/>
      <c r="B896" s="32"/>
      <c r="C896" s="32"/>
      <c r="D896" s="32"/>
      <c r="E896" s="32"/>
      <c r="F896" s="32"/>
      <c r="G896" s="32"/>
      <c r="H896" s="33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4"/>
    </row>
    <row r="897" spans="1:63" s="35" customFormat="1" x14ac:dyDescent="0.2">
      <c r="A897" s="43"/>
      <c r="B897" s="32"/>
      <c r="C897" s="32"/>
      <c r="D897" s="32"/>
      <c r="E897" s="32"/>
      <c r="F897" s="32"/>
      <c r="G897" s="32"/>
      <c r="H897" s="33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4"/>
    </row>
    <row r="898" spans="1:63" s="35" customFormat="1" x14ac:dyDescent="0.2">
      <c r="A898" s="43"/>
      <c r="B898" s="32"/>
      <c r="C898" s="32"/>
      <c r="D898" s="32"/>
      <c r="E898" s="32"/>
      <c r="F898" s="32"/>
      <c r="G898" s="32"/>
      <c r="H898" s="33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4"/>
    </row>
    <row r="899" spans="1:63" s="35" customFormat="1" x14ac:dyDescent="0.2">
      <c r="A899" s="43"/>
      <c r="B899" s="32"/>
      <c r="C899" s="32"/>
      <c r="D899" s="32"/>
      <c r="E899" s="32"/>
      <c r="F899" s="32"/>
      <c r="G899" s="32"/>
      <c r="H899" s="33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4"/>
    </row>
    <row r="900" spans="1:63" s="35" customFormat="1" x14ac:dyDescent="0.2">
      <c r="A900" s="43"/>
      <c r="B900" s="32"/>
      <c r="C900" s="32"/>
      <c r="D900" s="32"/>
      <c r="E900" s="32"/>
      <c r="F900" s="32"/>
      <c r="G900" s="32"/>
      <c r="H900" s="33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4"/>
    </row>
    <row r="901" spans="1:63" s="35" customFormat="1" x14ac:dyDescent="0.2">
      <c r="A901" s="43"/>
      <c r="B901" s="32"/>
      <c r="C901" s="32"/>
      <c r="D901" s="32"/>
      <c r="E901" s="32"/>
      <c r="F901" s="32"/>
      <c r="G901" s="32"/>
      <c r="H901" s="33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4"/>
    </row>
    <row r="902" spans="1:63" s="35" customFormat="1" x14ac:dyDescent="0.2">
      <c r="A902" s="43"/>
      <c r="B902" s="32"/>
      <c r="C902" s="32"/>
      <c r="D902" s="32"/>
      <c r="E902" s="32"/>
      <c r="F902" s="32"/>
      <c r="G902" s="32"/>
      <c r="H902" s="33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4"/>
    </row>
    <row r="903" spans="1:63" s="35" customFormat="1" x14ac:dyDescent="0.2">
      <c r="A903" s="43"/>
      <c r="B903" s="32"/>
      <c r="C903" s="32"/>
      <c r="D903" s="32"/>
      <c r="E903" s="32"/>
      <c r="F903" s="32"/>
      <c r="G903" s="32"/>
      <c r="H903" s="33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  <c r="BK903" s="34"/>
    </row>
    <row r="904" spans="1:63" s="35" customFormat="1" x14ac:dyDescent="0.2">
      <c r="A904" s="43"/>
      <c r="B904" s="32"/>
      <c r="C904" s="32"/>
      <c r="D904" s="32"/>
      <c r="E904" s="32"/>
      <c r="F904" s="32"/>
      <c r="G904" s="32"/>
      <c r="H904" s="33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4"/>
    </row>
    <row r="905" spans="1:63" s="35" customFormat="1" x14ac:dyDescent="0.2">
      <c r="A905" s="43"/>
      <c r="B905" s="32"/>
      <c r="C905" s="32"/>
      <c r="D905" s="32"/>
      <c r="E905" s="32"/>
      <c r="F905" s="32"/>
      <c r="G905" s="32"/>
      <c r="H905" s="33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4"/>
    </row>
    <row r="906" spans="1:63" s="35" customFormat="1" x14ac:dyDescent="0.2">
      <c r="A906" s="43"/>
      <c r="B906" s="32"/>
      <c r="C906" s="32"/>
      <c r="D906" s="32"/>
      <c r="E906" s="32"/>
      <c r="F906" s="32"/>
      <c r="G906" s="32"/>
      <c r="H906" s="33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4"/>
    </row>
    <row r="907" spans="1:63" s="35" customFormat="1" x14ac:dyDescent="0.2">
      <c r="A907" s="43"/>
      <c r="B907" s="32"/>
      <c r="C907" s="32"/>
      <c r="D907" s="32"/>
      <c r="E907" s="32"/>
      <c r="F907" s="32"/>
      <c r="G907" s="32"/>
      <c r="H907" s="33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4"/>
    </row>
    <row r="908" spans="1:63" s="35" customFormat="1" x14ac:dyDescent="0.2">
      <c r="A908" s="43"/>
      <c r="B908" s="32"/>
      <c r="C908" s="32"/>
      <c r="D908" s="32"/>
      <c r="E908" s="32"/>
      <c r="F908" s="32"/>
      <c r="G908" s="32"/>
      <c r="H908" s="33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4"/>
    </row>
    <row r="909" spans="1:63" s="35" customFormat="1" x14ac:dyDescent="0.2">
      <c r="A909" s="43"/>
      <c r="B909" s="32"/>
      <c r="C909" s="32"/>
      <c r="D909" s="32"/>
      <c r="E909" s="32"/>
      <c r="F909" s="32"/>
      <c r="G909" s="32"/>
      <c r="H909" s="33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4"/>
    </row>
    <row r="910" spans="1:63" s="35" customFormat="1" x14ac:dyDescent="0.2">
      <c r="A910" s="43"/>
      <c r="B910" s="32"/>
      <c r="C910" s="32"/>
      <c r="D910" s="32"/>
      <c r="E910" s="32"/>
      <c r="F910" s="32"/>
      <c r="G910" s="32"/>
      <c r="H910" s="33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4"/>
    </row>
    <row r="911" spans="1:63" s="35" customFormat="1" x14ac:dyDescent="0.2">
      <c r="A911" s="43"/>
      <c r="B911" s="32"/>
      <c r="C911" s="32"/>
      <c r="D911" s="32"/>
      <c r="E911" s="32"/>
      <c r="F911" s="32"/>
      <c r="G911" s="32"/>
      <c r="H911" s="33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4"/>
    </row>
    <row r="912" spans="1:63" s="35" customFormat="1" x14ac:dyDescent="0.2">
      <c r="A912" s="43"/>
      <c r="B912" s="32"/>
      <c r="C912" s="32"/>
      <c r="D912" s="32"/>
      <c r="E912" s="32"/>
      <c r="F912" s="32"/>
      <c r="G912" s="32"/>
      <c r="H912" s="33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  <c r="BK912" s="34"/>
    </row>
    <row r="913" spans="1:63" s="35" customFormat="1" x14ac:dyDescent="0.2">
      <c r="A913" s="43"/>
      <c r="B913" s="32"/>
      <c r="C913" s="32"/>
      <c r="D913" s="32"/>
      <c r="E913" s="32"/>
      <c r="F913" s="32"/>
      <c r="G913" s="32"/>
      <c r="H913" s="33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4"/>
    </row>
    <row r="914" spans="1:63" s="35" customFormat="1" x14ac:dyDescent="0.2">
      <c r="A914" s="43"/>
      <c r="B914" s="32"/>
      <c r="C914" s="32"/>
      <c r="D914" s="32"/>
      <c r="E914" s="32"/>
      <c r="F914" s="32"/>
      <c r="G914" s="32"/>
      <c r="H914" s="33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4"/>
    </row>
    <row r="915" spans="1:63" s="35" customFormat="1" x14ac:dyDescent="0.2">
      <c r="A915" s="43"/>
      <c r="B915" s="32"/>
      <c r="C915" s="32"/>
      <c r="D915" s="32"/>
      <c r="E915" s="32"/>
      <c r="F915" s="32"/>
      <c r="G915" s="32"/>
      <c r="H915" s="33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4"/>
    </row>
    <row r="916" spans="1:63" s="35" customFormat="1" x14ac:dyDescent="0.2">
      <c r="A916" s="43"/>
      <c r="B916" s="32"/>
      <c r="C916" s="32"/>
      <c r="D916" s="32"/>
      <c r="E916" s="32"/>
      <c r="F916" s="32"/>
      <c r="G916" s="32"/>
      <c r="H916" s="33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4"/>
    </row>
    <row r="917" spans="1:63" s="35" customFormat="1" x14ac:dyDescent="0.2">
      <c r="A917" s="43"/>
      <c r="B917" s="32"/>
      <c r="C917" s="32"/>
      <c r="D917" s="32"/>
      <c r="E917" s="32"/>
      <c r="F917" s="32"/>
      <c r="G917" s="32"/>
      <c r="H917" s="33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4"/>
    </row>
    <row r="918" spans="1:63" s="35" customFormat="1" x14ac:dyDescent="0.2">
      <c r="A918" s="43"/>
      <c r="B918" s="32"/>
      <c r="C918" s="32"/>
      <c r="D918" s="32"/>
      <c r="E918" s="32"/>
      <c r="F918" s="32"/>
      <c r="G918" s="32"/>
      <c r="H918" s="33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4"/>
    </row>
    <row r="919" spans="1:63" s="35" customFormat="1" x14ac:dyDescent="0.2">
      <c r="A919" s="43"/>
      <c r="B919" s="32"/>
      <c r="C919" s="32"/>
      <c r="D919" s="32"/>
      <c r="E919" s="32"/>
      <c r="F919" s="32"/>
      <c r="G919" s="32"/>
      <c r="H919" s="33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4"/>
    </row>
    <row r="920" spans="1:63" s="35" customFormat="1" x14ac:dyDescent="0.2">
      <c r="A920" s="43"/>
      <c r="B920" s="32"/>
      <c r="C920" s="32"/>
      <c r="D920" s="32"/>
      <c r="E920" s="32"/>
      <c r="F920" s="32"/>
      <c r="G920" s="32"/>
      <c r="H920" s="33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4"/>
    </row>
    <row r="921" spans="1:63" s="35" customFormat="1" x14ac:dyDescent="0.2">
      <c r="A921" s="43"/>
      <c r="B921" s="32"/>
      <c r="C921" s="32"/>
      <c r="D921" s="32"/>
      <c r="E921" s="32"/>
      <c r="F921" s="32"/>
      <c r="G921" s="32"/>
      <c r="H921" s="33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4"/>
    </row>
    <row r="922" spans="1:63" s="35" customFormat="1" x14ac:dyDescent="0.2">
      <c r="A922" s="43"/>
      <c r="B922" s="32"/>
      <c r="C922" s="32"/>
      <c r="D922" s="32"/>
      <c r="E922" s="32"/>
      <c r="F922" s="32"/>
      <c r="G922" s="32"/>
      <c r="H922" s="33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4"/>
    </row>
    <row r="923" spans="1:63" s="35" customFormat="1" x14ac:dyDescent="0.2">
      <c r="A923" s="43"/>
      <c r="B923" s="32"/>
      <c r="C923" s="32"/>
      <c r="D923" s="32"/>
      <c r="E923" s="32"/>
      <c r="F923" s="32"/>
      <c r="G923" s="32"/>
      <c r="H923" s="33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4"/>
    </row>
    <row r="924" spans="1:63" s="35" customFormat="1" x14ac:dyDescent="0.2">
      <c r="A924" s="43"/>
      <c r="B924" s="32"/>
      <c r="C924" s="32"/>
      <c r="D924" s="32"/>
      <c r="E924" s="32"/>
      <c r="F924" s="32"/>
      <c r="G924" s="32"/>
      <c r="H924" s="33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4"/>
    </row>
    <row r="925" spans="1:63" s="35" customFormat="1" x14ac:dyDescent="0.2">
      <c r="A925" s="43"/>
      <c r="B925" s="32"/>
      <c r="C925" s="32"/>
      <c r="D925" s="32"/>
      <c r="E925" s="32"/>
      <c r="F925" s="32"/>
      <c r="G925" s="32"/>
      <c r="H925" s="33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4"/>
    </row>
    <row r="926" spans="1:63" s="35" customFormat="1" x14ac:dyDescent="0.2">
      <c r="A926" s="43"/>
      <c r="B926" s="32"/>
      <c r="C926" s="32"/>
      <c r="D926" s="32"/>
      <c r="E926" s="32"/>
      <c r="F926" s="32"/>
      <c r="G926" s="32"/>
      <c r="H926" s="33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4"/>
    </row>
    <row r="927" spans="1:63" s="35" customFormat="1" x14ac:dyDescent="0.2">
      <c r="A927" s="43"/>
      <c r="B927" s="32"/>
      <c r="C927" s="32"/>
      <c r="D927" s="32"/>
      <c r="E927" s="32"/>
      <c r="F927" s="32"/>
      <c r="G927" s="32"/>
      <c r="H927" s="33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4"/>
    </row>
    <row r="928" spans="1:63" s="35" customFormat="1" x14ac:dyDescent="0.2">
      <c r="A928" s="43"/>
      <c r="B928" s="32"/>
      <c r="C928" s="32"/>
      <c r="D928" s="32"/>
      <c r="E928" s="32"/>
      <c r="F928" s="32"/>
      <c r="G928" s="32"/>
      <c r="H928" s="33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4"/>
    </row>
    <row r="929" spans="1:63" s="35" customFormat="1" x14ac:dyDescent="0.2">
      <c r="A929" s="43"/>
      <c r="B929" s="32"/>
      <c r="C929" s="32"/>
      <c r="D929" s="32"/>
      <c r="E929" s="32"/>
      <c r="F929" s="32"/>
      <c r="G929" s="32"/>
      <c r="H929" s="33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4"/>
    </row>
    <row r="930" spans="1:63" s="35" customFormat="1" x14ac:dyDescent="0.2">
      <c r="A930" s="43"/>
      <c r="B930" s="32"/>
      <c r="C930" s="32"/>
      <c r="D930" s="32"/>
      <c r="E930" s="32"/>
      <c r="F930" s="32"/>
      <c r="G930" s="32"/>
      <c r="H930" s="33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4"/>
    </row>
    <row r="931" spans="1:63" s="35" customFormat="1" x14ac:dyDescent="0.2">
      <c r="A931" s="43"/>
      <c r="B931" s="32"/>
      <c r="C931" s="32"/>
      <c r="D931" s="32"/>
      <c r="E931" s="32"/>
      <c r="F931" s="32"/>
      <c r="G931" s="32"/>
      <c r="H931" s="33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4"/>
    </row>
    <row r="932" spans="1:63" s="35" customFormat="1" x14ac:dyDescent="0.2">
      <c r="A932" s="43"/>
      <c r="B932" s="32"/>
      <c r="C932" s="32"/>
      <c r="D932" s="32"/>
      <c r="E932" s="32"/>
      <c r="F932" s="32"/>
      <c r="G932" s="32"/>
      <c r="H932" s="33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4"/>
    </row>
    <row r="933" spans="1:63" s="35" customFormat="1" x14ac:dyDescent="0.2">
      <c r="A933" s="43"/>
      <c r="B933" s="32"/>
      <c r="C933" s="32"/>
      <c r="D933" s="32"/>
      <c r="E933" s="32"/>
      <c r="F933" s="32"/>
      <c r="G933" s="32"/>
      <c r="H933" s="33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4"/>
    </row>
    <row r="934" spans="1:63" s="35" customFormat="1" x14ac:dyDescent="0.2">
      <c r="A934" s="43"/>
      <c r="B934" s="32"/>
      <c r="C934" s="32"/>
      <c r="D934" s="32"/>
      <c r="E934" s="32"/>
      <c r="F934" s="32"/>
      <c r="G934" s="32"/>
      <c r="H934" s="33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4"/>
    </row>
    <row r="935" spans="1:63" s="35" customFormat="1" x14ac:dyDescent="0.2">
      <c r="A935" s="43"/>
      <c r="B935" s="32"/>
      <c r="C935" s="32"/>
      <c r="D935" s="32"/>
      <c r="E935" s="32"/>
      <c r="F935" s="32"/>
      <c r="G935" s="32"/>
      <c r="H935" s="33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4"/>
    </row>
    <row r="936" spans="1:63" s="35" customFormat="1" x14ac:dyDescent="0.2">
      <c r="A936" s="43"/>
      <c r="B936" s="32"/>
      <c r="C936" s="32"/>
      <c r="D936" s="32"/>
      <c r="E936" s="32"/>
      <c r="F936" s="32"/>
      <c r="G936" s="32"/>
      <c r="H936" s="33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4"/>
    </row>
    <row r="937" spans="1:63" s="35" customFormat="1" x14ac:dyDescent="0.2">
      <c r="A937" s="43"/>
      <c r="B937" s="32"/>
      <c r="C937" s="32"/>
      <c r="D937" s="32"/>
      <c r="E937" s="32"/>
      <c r="F937" s="32"/>
      <c r="G937" s="32"/>
      <c r="H937" s="33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4"/>
    </row>
    <row r="938" spans="1:63" s="35" customFormat="1" x14ac:dyDescent="0.2">
      <c r="A938" s="43"/>
      <c r="B938" s="32"/>
      <c r="C938" s="32"/>
      <c r="D938" s="32"/>
      <c r="E938" s="32"/>
      <c r="F938" s="32"/>
      <c r="G938" s="32"/>
      <c r="H938" s="33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4"/>
    </row>
    <row r="939" spans="1:63" s="35" customFormat="1" x14ac:dyDescent="0.2">
      <c r="A939" s="43"/>
      <c r="B939" s="32"/>
      <c r="C939" s="32"/>
      <c r="D939" s="32"/>
      <c r="E939" s="32"/>
      <c r="F939" s="32"/>
      <c r="G939" s="32"/>
      <c r="H939" s="33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4"/>
    </row>
    <row r="940" spans="1:63" s="35" customFormat="1" x14ac:dyDescent="0.2">
      <c r="A940" s="43"/>
      <c r="B940" s="32"/>
      <c r="C940" s="32"/>
      <c r="D940" s="32"/>
      <c r="E940" s="32"/>
      <c r="F940" s="32"/>
      <c r="G940" s="32"/>
      <c r="H940" s="33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4"/>
    </row>
    <row r="941" spans="1:63" s="35" customFormat="1" x14ac:dyDescent="0.2">
      <c r="A941" s="43"/>
      <c r="B941" s="32"/>
      <c r="C941" s="32"/>
      <c r="D941" s="32"/>
      <c r="E941" s="32"/>
      <c r="F941" s="32"/>
      <c r="G941" s="32"/>
      <c r="H941" s="33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4"/>
    </row>
    <row r="942" spans="1:63" s="35" customFormat="1" x14ac:dyDescent="0.2">
      <c r="A942" s="43"/>
      <c r="B942" s="32"/>
      <c r="C942" s="32"/>
      <c r="D942" s="32"/>
      <c r="E942" s="32"/>
      <c r="F942" s="32"/>
      <c r="G942" s="32"/>
      <c r="H942" s="33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4"/>
    </row>
    <row r="943" spans="1:63" s="35" customFormat="1" x14ac:dyDescent="0.2">
      <c r="A943" s="43"/>
      <c r="B943" s="32"/>
      <c r="C943" s="32"/>
      <c r="D943" s="32"/>
      <c r="E943" s="32"/>
      <c r="F943" s="32"/>
      <c r="G943" s="32"/>
      <c r="H943" s="33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  <c r="BK943" s="34"/>
    </row>
    <row r="944" spans="1:63" s="35" customFormat="1" x14ac:dyDescent="0.2">
      <c r="A944" s="43"/>
      <c r="B944" s="32"/>
      <c r="C944" s="32"/>
      <c r="D944" s="32"/>
      <c r="E944" s="32"/>
      <c r="F944" s="32"/>
      <c r="G944" s="32"/>
      <c r="H944" s="33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4"/>
    </row>
    <row r="945" spans="1:63" s="35" customFormat="1" x14ac:dyDescent="0.2">
      <c r="A945" s="43"/>
      <c r="B945" s="32"/>
      <c r="C945" s="32"/>
      <c r="D945" s="32"/>
      <c r="E945" s="32"/>
      <c r="F945" s="32"/>
      <c r="G945" s="32"/>
      <c r="H945" s="33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4"/>
    </row>
    <row r="946" spans="1:63" s="35" customFormat="1" x14ac:dyDescent="0.2">
      <c r="A946" s="43"/>
      <c r="B946" s="32"/>
      <c r="C946" s="32"/>
      <c r="D946" s="32"/>
      <c r="E946" s="32"/>
      <c r="F946" s="32"/>
      <c r="G946" s="32"/>
      <c r="H946" s="33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4"/>
    </row>
    <row r="947" spans="1:63" s="35" customFormat="1" x14ac:dyDescent="0.2">
      <c r="A947" s="43"/>
      <c r="B947" s="32"/>
      <c r="C947" s="32"/>
      <c r="D947" s="32"/>
      <c r="E947" s="32"/>
      <c r="F947" s="32"/>
      <c r="G947" s="32"/>
      <c r="H947" s="33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4"/>
    </row>
    <row r="948" spans="1:63" s="35" customFormat="1" x14ac:dyDescent="0.2">
      <c r="A948" s="43"/>
      <c r="B948" s="32"/>
      <c r="C948" s="32"/>
      <c r="D948" s="32"/>
      <c r="E948" s="32"/>
      <c r="F948" s="32"/>
      <c r="G948" s="32"/>
      <c r="H948" s="33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4"/>
    </row>
    <row r="949" spans="1:63" s="35" customFormat="1" x14ac:dyDescent="0.2">
      <c r="A949" s="43"/>
      <c r="B949" s="32"/>
      <c r="C949" s="32"/>
      <c r="D949" s="32"/>
      <c r="E949" s="32"/>
      <c r="F949" s="32"/>
      <c r="G949" s="32"/>
      <c r="H949" s="33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4"/>
    </row>
    <row r="950" spans="1:63" s="35" customFormat="1" x14ac:dyDescent="0.2">
      <c r="A950" s="43"/>
      <c r="B950" s="32"/>
      <c r="C950" s="32"/>
      <c r="D950" s="32"/>
      <c r="E950" s="32"/>
      <c r="F950" s="32"/>
      <c r="G950" s="32"/>
      <c r="H950" s="33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4"/>
    </row>
    <row r="951" spans="1:63" s="35" customFormat="1" x14ac:dyDescent="0.2">
      <c r="A951" s="43"/>
      <c r="B951" s="32"/>
      <c r="C951" s="32"/>
      <c r="D951" s="32"/>
      <c r="E951" s="32"/>
      <c r="F951" s="32"/>
      <c r="G951" s="32"/>
      <c r="H951" s="33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4"/>
    </row>
    <row r="952" spans="1:63" s="35" customFormat="1" x14ac:dyDescent="0.2">
      <c r="A952" s="43"/>
      <c r="B952" s="32"/>
      <c r="C952" s="32"/>
      <c r="D952" s="32"/>
      <c r="E952" s="32"/>
      <c r="F952" s="32"/>
      <c r="G952" s="32"/>
      <c r="H952" s="33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4"/>
    </row>
    <row r="953" spans="1:63" s="35" customFormat="1" x14ac:dyDescent="0.2">
      <c r="A953" s="43"/>
      <c r="B953" s="32"/>
      <c r="C953" s="32"/>
      <c r="D953" s="32"/>
      <c r="E953" s="32"/>
      <c r="F953" s="32"/>
      <c r="G953" s="32"/>
      <c r="H953" s="33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4"/>
    </row>
    <row r="954" spans="1:63" s="35" customFormat="1" x14ac:dyDescent="0.2">
      <c r="A954" s="43"/>
      <c r="B954" s="32"/>
      <c r="C954" s="32"/>
      <c r="D954" s="32"/>
      <c r="E954" s="32"/>
      <c r="F954" s="32"/>
      <c r="G954" s="32"/>
      <c r="H954" s="33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4"/>
    </row>
    <row r="955" spans="1:63" s="35" customFormat="1" x14ac:dyDescent="0.2">
      <c r="A955" s="43"/>
      <c r="B955" s="32"/>
      <c r="C955" s="32"/>
      <c r="D955" s="32"/>
      <c r="E955" s="32"/>
      <c r="F955" s="32"/>
      <c r="G955" s="32"/>
      <c r="H955" s="33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4"/>
    </row>
    <row r="956" spans="1:63" s="35" customFormat="1" x14ac:dyDescent="0.2">
      <c r="A956" s="43"/>
      <c r="B956" s="32"/>
      <c r="C956" s="32"/>
      <c r="D956" s="32"/>
      <c r="E956" s="32"/>
      <c r="F956" s="32"/>
      <c r="G956" s="32"/>
      <c r="H956" s="33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4"/>
    </row>
    <row r="957" spans="1:63" s="35" customFormat="1" x14ac:dyDescent="0.2">
      <c r="A957" s="43"/>
      <c r="B957" s="32"/>
      <c r="C957" s="32"/>
      <c r="D957" s="32"/>
      <c r="E957" s="32"/>
      <c r="F957" s="32"/>
      <c r="G957" s="32"/>
      <c r="H957" s="33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4"/>
    </row>
    <row r="958" spans="1:63" s="35" customFormat="1" x14ac:dyDescent="0.2">
      <c r="A958" s="43"/>
      <c r="B958" s="32"/>
      <c r="C958" s="32"/>
      <c r="D958" s="32"/>
      <c r="E958" s="32"/>
      <c r="F958" s="32"/>
      <c r="G958" s="32"/>
      <c r="H958" s="33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4"/>
    </row>
    <row r="959" spans="1:63" s="35" customFormat="1" x14ac:dyDescent="0.2">
      <c r="A959" s="43"/>
      <c r="B959" s="32"/>
      <c r="C959" s="32"/>
      <c r="D959" s="32"/>
      <c r="E959" s="32"/>
      <c r="F959" s="32"/>
      <c r="G959" s="32"/>
      <c r="H959" s="33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4"/>
    </row>
    <row r="960" spans="1:63" s="35" customFormat="1" x14ac:dyDescent="0.2">
      <c r="A960" s="43"/>
      <c r="B960" s="32"/>
      <c r="C960" s="32"/>
      <c r="D960" s="32"/>
      <c r="E960" s="32"/>
      <c r="F960" s="32"/>
      <c r="G960" s="32"/>
      <c r="H960" s="33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4"/>
    </row>
    <row r="961" spans="1:63" s="35" customFormat="1" x14ac:dyDescent="0.2">
      <c r="A961" s="43"/>
      <c r="B961" s="32"/>
      <c r="C961" s="32"/>
      <c r="D961" s="32"/>
      <c r="E961" s="32"/>
      <c r="F961" s="32"/>
      <c r="G961" s="32"/>
      <c r="H961" s="33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4"/>
    </row>
    <row r="962" spans="1:63" s="35" customFormat="1" x14ac:dyDescent="0.2">
      <c r="A962" s="43"/>
      <c r="B962" s="32"/>
      <c r="C962" s="32"/>
      <c r="D962" s="32"/>
      <c r="E962" s="32"/>
      <c r="F962" s="32"/>
      <c r="G962" s="32"/>
      <c r="H962" s="33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4"/>
    </row>
    <row r="963" spans="1:63" s="35" customFormat="1" x14ac:dyDescent="0.2">
      <c r="A963" s="43"/>
      <c r="B963" s="32"/>
      <c r="C963" s="32"/>
      <c r="D963" s="32"/>
      <c r="E963" s="32"/>
      <c r="F963" s="32"/>
      <c r="G963" s="32"/>
      <c r="H963" s="33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4"/>
    </row>
    <row r="964" spans="1:63" s="35" customFormat="1" x14ac:dyDescent="0.2">
      <c r="A964" s="43"/>
      <c r="B964" s="32"/>
      <c r="C964" s="32"/>
      <c r="D964" s="32"/>
      <c r="E964" s="32"/>
      <c r="F964" s="32"/>
      <c r="G964" s="32"/>
      <c r="H964" s="33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4"/>
    </row>
    <row r="965" spans="1:63" s="35" customFormat="1" x14ac:dyDescent="0.2">
      <c r="A965" s="43"/>
      <c r="B965" s="32"/>
      <c r="C965" s="32"/>
      <c r="D965" s="32"/>
      <c r="E965" s="32"/>
      <c r="F965" s="32"/>
      <c r="G965" s="32"/>
      <c r="H965" s="33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4"/>
    </row>
    <row r="966" spans="1:63" s="35" customFormat="1" x14ac:dyDescent="0.2">
      <c r="A966" s="43"/>
      <c r="B966" s="32"/>
      <c r="C966" s="32"/>
      <c r="D966" s="32"/>
      <c r="E966" s="32"/>
      <c r="F966" s="32"/>
      <c r="G966" s="32"/>
      <c r="H966" s="33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4"/>
    </row>
    <row r="967" spans="1:63" s="35" customFormat="1" x14ac:dyDescent="0.2">
      <c r="A967" s="43"/>
      <c r="B967" s="32"/>
      <c r="C967" s="32"/>
      <c r="D967" s="32"/>
      <c r="E967" s="32"/>
      <c r="F967" s="32"/>
      <c r="G967" s="32"/>
      <c r="H967" s="33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4"/>
    </row>
    <row r="968" spans="1:63" s="35" customFormat="1" x14ac:dyDescent="0.2">
      <c r="A968" s="43"/>
      <c r="B968" s="32"/>
      <c r="C968" s="32"/>
      <c r="D968" s="32"/>
      <c r="E968" s="32"/>
      <c r="F968" s="32"/>
      <c r="G968" s="32"/>
      <c r="H968" s="33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4"/>
    </row>
    <row r="969" spans="1:63" s="35" customFormat="1" x14ac:dyDescent="0.2">
      <c r="A969" s="43"/>
      <c r="B969" s="32"/>
      <c r="C969" s="32"/>
      <c r="D969" s="32"/>
      <c r="E969" s="32"/>
      <c r="F969" s="32"/>
      <c r="G969" s="32"/>
      <c r="H969" s="33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4"/>
    </row>
    <row r="970" spans="1:63" s="35" customFormat="1" x14ac:dyDescent="0.2">
      <c r="A970" s="43"/>
      <c r="B970" s="32"/>
      <c r="C970" s="32"/>
      <c r="D970" s="32"/>
      <c r="E970" s="32"/>
      <c r="F970" s="32"/>
      <c r="G970" s="32"/>
      <c r="H970" s="33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4"/>
    </row>
    <row r="971" spans="1:63" s="35" customFormat="1" x14ac:dyDescent="0.2">
      <c r="A971" s="43"/>
      <c r="B971" s="32"/>
      <c r="C971" s="32"/>
      <c r="D971" s="32"/>
      <c r="E971" s="32"/>
      <c r="F971" s="32"/>
      <c r="G971" s="32"/>
      <c r="H971" s="33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4"/>
    </row>
    <row r="972" spans="1:63" s="35" customFormat="1" x14ac:dyDescent="0.2">
      <c r="A972" s="43"/>
      <c r="B972" s="32"/>
      <c r="C972" s="32"/>
      <c r="D972" s="32"/>
      <c r="E972" s="32"/>
      <c r="F972" s="32"/>
      <c r="G972" s="32"/>
      <c r="H972" s="33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4"/>
    </row>
    <row r="973" spans="1:63" s="35" customFormat="1" x14ac:dyDescent="0.2">
      <c r="A973" s="43"/>
      <c r="B973" s="32"/>
      <c r="C973" s="32"/>
      <c r="D973" s="32"/>
      <c r="E973" s="32"/>
      <c r="F973" s="32"/>
      <c r="G973" s="32"/>
      <c r="H973" s="33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4"/>
    </row>
    <row r="974" spans="1:63" s="35" customFormat="1" x14ac:dyDescent="0.2">
      <c r="A974" s="43"/>
      <c r="B974" s="32"/>
      <c r="C974" s="32"/>
      <c r="D974" s="32"/>
      <c r="E974" s="32"/>
      <c r="F974" s="32"/>
      <c r="G974" s="32"/>
      <c r="H974" s="33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4"/>
    </row>
    <row r="975" spans="1:63" s="35" customFormat="1" x14ac:dyDescent="0.2">
      <c r="A975" s="43"/>
      <c r="B975" s="32"/>
      <c r="C975" s="32"/>
      <c r="D975" s="32"/>
      <c r="E975" s="32"/>
      <c r="F975" s="32"/>
      <c r="G975" s="32"/>
      <c r="H975" s="33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4"/>
    </row>
    <row r="976" spans="1:63" s="35" customFormat="1" x14ac:dyDescent="0.2">
      <c r="A976" s="43"/>
      <c r="B976" s="32"/>
      <c r="C976" s="32"/>
      <c r="D976" s="32"/>
      <c r="E976" s="32"/>
      <c r="F976" s="32"/>
      <c r="G976" s="32"/>
      <c r="H976" s="33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4"/>
    </row>
    <row r="977" spans="1:63" s="35" customFormat="1" x14ac:dyDescent="0.2">
      <c r="A977" s="43"/>
      <c r="B977" s="32"/>
      <c r="C977" s="32"/>
      <c r="D977" s="32"/>
      <c r="E977" s="32"/>
      <c r="F977" s="32"/>
      <c r="G977" s="32"/>
      <c r="H977" s="33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  <c r="BK977" s="34"/>
    </row>
    <row r="978" spans="1:63" s="35" customFormat="1" x14ac:dyDescent="0.2">
      <c r="A978" s="43"/>
      <c r="B978" s="32"/>
      <c r="C978" s="32"/>
      <c r="D978" s="32"/>
      <c r="E978" s="32"/>
      <c r="F978" s="32"/>
      <c r="G978" s="32"/>
      <c r="H978" s="33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4"/>
    </row>
    <row r="979" spans="1:63" s="35" customFormat="1" x14ac:dyDescent="0.2">
      <c r="A979" s="43"/>
      <c r="B979" s="32"/>
      <c r="C979" s="32"/>
      <c r="D979" s="32"/>
      <c r="E979" s="32"/>
      <c r="F979" s="32"/>
      <c r="G979" s="32"/>
      <c r="H979" s="33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4"/>
    </row>
    <row r="980" spans="1:63" s="35" customFormat="1" x14ac:dyDescent="0.2">
      <c r="A980" s="43"/>
      <c r="B980" s="32"/>
      <c r="C980" s="32"/>
      <c r="D980" s="32"/>
      <c r="E980" s="32"/>
      <c r="F980" s="32"/>
      <c r="G980" s="32"/>
      <c r="H980" s="33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4"/>
    </row>
    <row r="981" spans="1:63" s="35" customFormat="1" x14ac:dyDescent="0.2">
      <c r="A981" s="43"/>
      <c r="B981" s="32"/>
      <c r="C981" s="32"/>
      <c r="D981" s="32"/>
      <c r="E981" s="32"/>
      <c r="F981" s="32"/>
      <c r="G981" s="32"/>
      <c r="H981" s="33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4"/>
    </row>
    <row r="982" spans="1:63" s="35" customFormat="1" x14ac:dyDescent="0.2">
      <c r="A982" s="43"/>
      <c r="B982" s="32"/>
      <c r="C982" s="32"/>
      <c r="D982" s="32"/>
      <c r="E982" s="32"/>
      <c r="F982" s="32"/>
      <c r="G982" s="32"/>
      <c r="H982" s="33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4"/>
    </row>
    <row r="983" spans="1:63" s="35" customFormat="1" x14ac:dyDescent="0.2">
      <c r="A983" s="43"/>
      <c r="B983" s="32"/>
      <c r="C983" s="32"/>
      <c r="D983" s="32"/>
      <c r="E983" s="32"/>
      <c r="F983" s="32"/>
      <c r="G983" s="32"/>
      <c r="H983" s="33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4"/>
    </row>
    <row r="984" spans="1:63" s="35" customFormat="1" x14ac:dyDescent="0.2">
      <c r="A984" s="43"/>
      <c r="B984" s="32"/>
      <c r="C984" s="32"/>
      <c r="D984" s="32"/>
      <c r="E984" s="32"/>
      <c r="F984" s="32"/>
      <c r="G984" s="32"/>
      <c r="H984" s="33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4"/>
    </row>
    <row r="985" spans="1:63" s="35" customFormat="1" x14ac:dyDescent="0.2">
      <c r="A985" s="43"/>
      <c r="B985" s="32"/>
      <c r="C985" s="32"/>
      <c r="D985" s="32"/>
      <c r="E985" s="32"/>
      <c r="F985" s="32"/>
      <c r="G985" s="32"/>
      <c r="H985" s="33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4"/>
    </row>
    <row r="986" spans="1:63" s="35" customFormat="1" x14ac:dyDescent="0.2">
      <c r="A986" s="43"/>
      <c r="B986" s="32"/>
      <c r="C986" s="32"/>
      <c r="D986" s="32"/>
      <c r="E986" s="32"/>
      <c r="F986" s="32"/>
      <c r="G986" s="32"/>
      <c r="H986" s="33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4"/>
    </row>
    <row r="987" spans="1:63" s="35" customFormat="1" x14ac:dyDescent="0.2">
      <c r="A987" s="43"/>
      <c r="B987" s="32"/>
      <c r="C987" s="32"/>
      <c r="D987" s="32"/>
      <c r="E987" s="32"/>
      <c r="F987" s="32"/>
      <c r="G987" s="32"/>
      <c r="H987" s="33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4"/>
    </row>
    <row r="988" spans="1:63" s="35" customFormat="1" x14ac:dyDescent="0.2">
      <c r="A988" s="43"/>
      <c r="B988" s="32"/>
      <c r="C988" s="32"/>
      <c r="D988" s="32"/>
      <c r="E988" s="32"/>
      <c r="F988" s="32"/>
      <c r="G988" s="32"/>
      <c r="H988" s="33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4"/>
    </row>
    <row r="989" spans="1:63" s="35" customFormat="1" x14ac:dyDescent="0.2">
      <c r="A989" s="43"/>
      <c r="B989" s="32"/>
      <c r="C989" s="32"/>
      <c r="D989" s="32"/>
      <c r="E989" s="32"/>
      <c r="F989" s="32"/>
      <c r="G989" s="32"/>
      <c r="H989" s="33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4"/>
    </row>
    <row r="990" spans="1:63" s="35" customFormat="1" x14ac:dyDescent="0.2">
      <c r="A990" s="43"/>
      <c r="B990" s="32"/>
      <c r="C990" s="32"/>
      <c r="D990" s="32"/>
      <c r="E990" s="32"/>
      <c r="F990" s="32"/>
      <c r="G990" s="32"/>
      <c r="H990" s="33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4"/>
    </row>
    <row r="991" spans="1:63" s="35" customFormat="1" x14ac:dyDescent="0.2">
      <c r="A991" s="43"/>
      <c r="B991" s="32"/>
      <c r="C991" s="32"/>
      <c r="D991" s="32"/>
      <c r="E991" s="32"/>
      <c r="F991" s="32"/>
      <c r="G991" s="32"/>
      <c r="H991" s="33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  <c r="BK991" s="34"/>
    </row>
    <row r="992" spans="1:63" s="35" customFormat="1" x14ac:dyDescent="0.2">
      <c r="A992" s="43"/>
      <c r="B992" s="32"/>
      <c r="C992" s="32"/>
      <c r="D992" s="32"/>
      <c r="E992" s="32"/>
      <c r="F992" s="32"/>
      <c r="G992" s="32"/>
      <c r="H992" s="33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4"/>
    </row>
    <row r="993" spans="1:63" s="35" customFormat="1" x14ac:dyDescent="0.2">
      <c r="A993" s="43"/>
      <c r="B993" s="32"/>
      <c r="C993" s="32"/>
      <c r="D993" s="32"/>
      <c r="E993" s="32"/>
      <c r="F993" s="32"/>
      <c r="G993" s="32"/>
      <c r="H993" s="33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4"/>
    </row>
    <row r="994" spans="1:63" s="35" customFormat="1" x14ac:dyDescent="0.2">
      <c r="A994" s="43"/>
      <c r="B994" s="32"/>
      <c r="C994" s="32"/>
      <c r="D994" s="32"/>
      <c r="E994" s="32"/>
      <c r="F994" s="32"/>
      <c r="G994" s="32"/>
      <c r="H994" s="33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4"/>
    </row>
    <row r="995" spans="1:63" s="35" customFormat="1" x14ac:dyDescent="0.2">
      <c r="A995" s="43"/>
      <c r="B995" s="32"/>
      <c r="C995" s="32"/>
      <c r="D995" s="32"/>
      <c r="E995" s="32"/>
      <c r="F995" s="32"/>
      <c r="G995" s="32"/>
      <c r="H995" s="33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4"/>
    </row>
    <row r="996" spans="1:63" s="35" customFormat="1" x14ac:dyDescent="0.2">
      <c r="A996" s="43"/>
      <c r="B996" s="32"/>
      <c r="C996" s="32"/>
      <c r="D996" s="32"/>
      <c r="E996" s="32"/>
      <c r="F996" s="32"/>
      <c r="G996" s="32"/>
      <c r="H996" s="33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4"/>
    </row>
    <row r="997" spans="1:63" s="35" customFormat="1" x14ac:dyDescent="0.2">
      <c r="A997" s="43"/>
      <c r="B997" s="32"/>
      <c r="C997" s="32"/>
      <c r="D997" s="32"/>
      <c r="E997" s="32"/>
      <c r="F997" s="32"/>
      <c r="G997" s="32"/>
      <c r="H997" s="33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4"/>
    </row>
    <row r="998" spans="1:63" s="35" customFormat="1" x14ac:dyDescent="0.2">
      <c r="A998" s="43"/>
      <c r="B998" s="32"/>
      <c r="C998" s="32"/>
      <c r="D998" s="32"/>
      <c r="E998" s="32"/>
      <c r="F998" s="32"/>
      <c r="G998" s="32"/>
      <c r="H998" s="33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4"/>
    </row>
    <row r="999" spans="1:63" s="35" customFormat="1" x14ac:dyDescent="0.2">
      <c r="A999" s="43"/>
      <c r="B999" s="32"/>
      <c r="C999" s="32"/>
      <c r="D999" s="32"/>
      <c r="E999" s="32"/>
      <c r="F999" s="32"/>
      <c r="G999" s="32"/>
      <c r="H999" s="33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4"/>
    </row>
    <row r="1000" spans="1:63" s="35" customFormat="1" x14ac:dyDescent="0.2">
      <c r="A1000" s="43"/>
      <c r="B1000" s="32"/>
      <c r="C1000" s="32"/>
      <c r="D1000" s="32"/>
      <c r="E1000" s="32"/>
      <c r="F1000" s="32"/>
      <c r="G1000" s="32"/>
      <c r="H1000" s="33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4"/>
    </row>
    <row r="1001" spans="1:63" s="35" customFormat="1" x14ac:dyDescent="0.2">
      <c r="A1001" s="43"/>
      <c r="B1001" s="32"/>
      <c r="C1001" s="32"/>
      <c r="D1001" s="32"/>
      <c r="E1001" s="32"/>
      <c r="F1001" s="32"/>
      <c r="G1001" s="32"/>
      <c r="H1001" s="33"/>
      <c r="I1001" s="32"/>
      <c r="J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  <c r="BK1001" s="34"/>
    </row>
    <row r="1002" spans="1:63" s="35" customFormat="1" x14ac:dyDescent="0.2">
      <c r="A1002" s="43"/>
      <c r="B1002" s="32"/>
      <c r="C1002" s="32"/>
      <c r="D1002" s="32"/>
      <c r="E1002" s="32"/>
      <c r="F1002" s="32"/>
      <c r="G1002" s="32"/>
      <c r="H1002" s="33"/>
      <c r="I1002" s="32"/>
      <c r="J1002" s="32"/>
      <c r="K1002" s="32"/>
      <c r="L1002" s="32"/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  <c r="BK1002" s="34"/>
    </row>
    <row r="1003" spans="1:63" s="35" customFormat="1" x14ac:dyDescent="0.2">
      <c r="A1003" s="43"/>
      <c r="B1003" s="32"/>
      <c r="C1003" s="32"/>
      <c r="D1003" s="32"/>
      <c r="E1003" s="32"/>
      <c r="F1003" s="32"/>
      <c r="G1003" s="32"/>
      <c r="H1003" s="33"/>
      <c r="I1003" s="32"/>
      <c r="J1003" s="32"/>
      <c r="K1003" s="32"/>
      <c r="L1003" s="32"/>
      <c r="M1003" s="32"/>
      <c r="N1003" s="32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  <c r="Y1003" s="32"/>
      <c r="Z1003" s="32"/>
      <c r="AA1003" s="32"/>
      <c r="AB1003" s="32"/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2"/>
      <c r="AR1003" s="32"/>
      <c r="AS1003" s="32"/>
      <c r="AT1003" s="32"/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/>
      <c r="BI1003" s="32"/>
      <c r="BJ1003" s="32"/>
      <c r="BK1003" s="34"/>
    </row>
    <row r="1004" spans="1:63" s="35" customFormat="1" x14ac:dyDescent="0.2">
      <c r="A1004" s="43"/>
      <c r="B1004" s="32"/>
      <c r="C1004" s="32"/>
      <c r="D1004" s="32"/>
      <c r="E1004" s="32"/>
      <c r="F1004" s="32"/>
      <c r="G1004" s="32"/>
      <c r="H1004" s="33"/>
      <c r="I1004" s="32"/>
      <c r="J1004" s="32"/>
      <c r="K1004" s="32"/>
      <c r="L1004" s="32"/>
      <c r="M1004" s="32"/>
      <c r="N1004" s="32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2"/>
      <c r="AR1004" s="32"/>
      <c r="AS1004" s="32"/>
      <c r="AT1004" s="32"/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/>
      <c r="BI1004" s="32"/>
      <c r="BJ1004" s="32"/>
      <c r="BK1004" s="34"/>
    </row>
    <row r="1005" spans="1:63" s="35" customFormat="1" x14ac:dyDescent="0.2">
      <c r="A1005" s="43"/>
      <c r="B1005" s="32"/>
      <c r="C1005" s="32"/>
      <c r="D1005" s="32"/>
      <c r="E1005" s="32"/>
      <c r="F1005" s="32"/>
      <c r="G1005" s="32"/>
      <c r="H1005" s="33"/>
      <c r="I1005" s="32"/>
      <c r="J1005" s="32"/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2"/>
      <c r="AR1005" s="32"/>
      <c r="AS1005" s="32"/>
      <c r="AT1005" s="32"/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/>
      <c r="BI1005" s="32"/>
      <c r="BJ1005" s="32"/>
      <c r="BK1005" s="34"/>
    </row>
    <row r="1006" spans="1:63" s="35" customFormat="1" x14ac:dyDescent="0.2">
      <c r="A1006" s="43"/>
      <c r="B1006" s="32"/>
      <c r="C1006" s="32"/>
      <c r="D1006" s="32"/>
      <c r="E1006" s="32"/>
      <c r="F1006" s="32"/>
      <c r="G1006" s="32"/>
      <c r="H1006" s="33"/>
      <c r="I1006" s="32"/>
      <c r="J1006" s="32"/>
      <c r="K1006" s="32"/>
      <c r="L1006" s="32"/>
      <c r="M1006" s="32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  <c r="Y1006" s="32"/>
      <c r="Z1006" s="32"/>
      <c r="AA1006" s="32"/>
      <c r="AB1006" s="32"/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2"/>
      <c r="AR1006" s="32"/>
      <c r="AS1006" s="32"/>
      <c r="AT1006" s="32"/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/>
      <c r="BI1006" s="32"/>
      <c r="BJ1006" s="32"/>
      <c r="BK1006" s="34"/>
    </row>
    <row r="1007" spans="1:63" s="35" customFormat="1" x14ac:dyDescent="0.2">
      <c r="A1007" s="43"/>
      <c r="B1007" s="32"/>
      <c r="C1007" s="32"/>
      <c r="D1007" s="32"/>
      <c r="E1007" s="32"/>
      <c r="F1007" s="32"/>
      <c r="G1007" s="32"/>
      <c r="H1007" s="33"/>
      <c r="I1007" s="32"/>
      <c r="J1007" s="32"/>
      <c r="K1007" s="32"/>
      <c r="L1007" s="3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  <c r="Y1007" s="32"/>
      <c r="Z1007" s="32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  <c r="BK1007" s="34"/>
    </row>
    <row r="1008" spans="1:63" s="35" customFormat="1" x14ac:dyDescent="0.2">
      <c r="A1008" s="43"/>
      <c r="B1008" s="32"/>
      <c r="C1008" s="32"/>
      <c r="D1008" s="32"/>
      <c r="E1008" s="32"/>
      <c r="F1008" s="32"/>
      <c r="G1008" s="32"/>
      <c r="H1008" s="33"/>
      <c r="I1008" s="32"/>
      <c r="J1008" s="32"/>
      <c r="K1008" s="32"/>
      <c r="L1008" s="32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2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4"/>
    </row>
    <row r="1009" spans="1:63" s="35" customFormat="1" x14ac:dyDescent="0.2">
      <c r="A1009" s="43"/>
      <c r="B1009" s="32"/>
      <c r="C1009" s="32"/>
      <c r="D1009" s="32"/>
      <c r="E1009" s="32"/>
      <c r="F1009" s="32"/>
      <c r="G1009" s="32"/>
      <c r="H1009" s="33"/>
      <c r="I1009" s="32"/>
      <c r="J1009" s="32"/>
      <c r="K1009" s="32"/>
      <c r="L1009" s="32"/>
      <c r="M1009" s="32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2"/>
      <c r="AR1009" s="32"/>
      <c r="AS1009" s="32"/>
      <c r="AT1009" s="32"/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/>
      <c r="BI1009" s="32"/>
      <c r="BJ1009" s="32"/>
      <c r="BK1009" s="34"/>
    </row>
    <row r="1010" spans="1:63" s="35" customFormat="1" x14ac:dyDescent="0.2">
      <c r="A1010" s="43"/>
      <c r="B1010" s="32"/>
      <c r="C1010" s="32"/>
      <c r="D1010" s="32"/>
      <c r="E1010" s="32"/>
      <c r="F1010" s="32"/>
      <c r="G1010" s="32"/>
      <c r="H1010" s="33"/>
      <c r="I1010" s="32"/>
      <c r="J1010" s="32"/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  <c r="Y1010" s="32"/>
      <c r="Z1010" s="32"/>
      <c r="AA1010" s="32"/>
      <c r="AB1010" s="32"/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  <c r="AO1010" s="32"/>
      <c r="AP1010" s="32"/>
      <c r="AQ1010" s="32"/>
      <c r="AR1010" s="32"/>
      <c r="AS1010" s="32"/>
      <c r="AT1010" s="32"/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/>
      <c r="BI1010" s="32"/>
      <c r="BJ1010" s="32"/>
      <c r="BK1010" s="34"/>
    </row>
    <row r="1011" spans="1:63" s="35" customFormat="1" x14ac:dyDescent="0.2">
      <c r="A1011" s="43"/>
      <c r="B1011" s="32"/>
      <c r="C1011" s="32"/>
      <c r="D1011" s="32"/>
      <c r="E1011" s="32"/>
      <c r="F1011" s="32"/>
      <c r="G1011" s="32"/>
      <c r="H1011" s="33"/>
      <c r="I1011" s="32"/>
      <c r="J1011" s="32"/>
      <c r="K1011" s="32"/>
      <c r="L1011" s="32"/>
      <c r="M1011" s="32"/>
      <c r="N1011" s="32"/>
      <c r="O1011" s="32"/>
      <c r="P1011" s="32"/>
      <c r="Q1011" s="32"/>
      <c r="R1011" s="32"/>
      <c r="S1011" s="32"/>
      <c r="T1011" s="32"/>
      <c r="U1011" s="32"/>
      <c r="V1011" s="32"/>
      <c r="W1011" s="32"/>
      <c r="X1011" s="32"/>
      <c r="Y1011" s="32"/>
      <c r="Z1011" s="32"/>
      <c r="AA1011" s="32"/>
      <c r="AB1011" s="32"/>
      <c r="AC1011" s="32"/>
      <c r="AD1011" s="32"/>
      <c r="AE1011" s="32"/>
      <c r="AF1011" s="32"/>
      <c r="AG1011" s="32"/>
      <c r="AH1011" s="32"/>
      <c r="AI1011" s="32"/>
      <c r="AJ1011" s="32"/>
      <c r="AK1011" s="32"/>
      <c r="AL1011" s="32"/>
      <c r="AM1011" s="32"/>
      <c r="AN1011" s="32"/>
      <c r="AO1011" s="32"/>
      <c r="AP1011" s="32"/>
      <c r="AQ1011" s="32"/>
      <c r="AR1011" s="32"/>
      <c r="AS1011" s="32"/>
      <c r="AT1011" s="32"/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/>
      <c r="BI1011" s="32"/>
      <c r="BJ1011" s="32"/>
      <c r="BK1011" s="34"/>
    </row>
    <row r="1012" spans="1:63" s="35" customFormat="1" x14ac:dyDescent="0.2">
      <c r="A1012" s="43"/>
      <c r="B1012" s="32"/>
      <c r="C1012" s="32"/>
      <c r="D1012" s="32"/>
      <c r="E1012" s="32"/>
      <c r="F1012" s="32"/>
      <c r="G1012" s="32"/>
      <c r="H1012" s="33"/>
      <c r="I1012" s="32"/>
      <c r="J1012" s="32"/>
      <c r="K1012" s="32"/>
      <c r="L1012" s="32"/>
      <c r="M1012" s="32"/>
      <c r="N1012" s="32"/>
      <c r="O1012" s="32"/>
      <c r="P1012" s="32"/>
      <c r="Q1012" s="32"/>
      <c r="R1012" s="32"/>
      <c r="S1012" s="32"/>
      <c r="T1012" s="32"/>
      <c r="U1012" s="32"/>
      <c r="V1012" s="32"/>
      <c r="W1012" s="32"/>
      <c r="X1012" s="32"/>
      <c r="Y1012" s="32"/>
      <c r="Z1012" s="32"/>
      <c r="AA1012" s="32"/>
      <c r="AB1012" s="32"/>
      <c r="AC1012" s="32"/>
      <c r="AD1012" s="32"/>
      <c r="AE1012" s="32"/>
      <c r="AF1012" s="32"/>
      <c r="AG1012" s="32"/>
      <c r="AH1012" s="32"/>
      <c r="AI1012" s="32"/>
      <c r="AJ1012" s="32"/>
      <c r="AK1012" s="32"/>
      <c r="AL1012" s="32"/>
      <c r="AM1012" s="32"/>
      <c r="AN1012" s="32"/>
      <c r="AO1012" s="32"/>
      <c r="AP1012" s="32"/>
      <c r="AQ1012" s="32"/>
      <c r="AR1012" s="32"/>
      <c r="AS1012" s="32"/>
      <c r="AT1012" s="32"/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/>
      <c r="BI1012" s="32"/>
      <c r="BJ1012" s="32"/>
      <c r="BK1012" s="34"/>
    </row>
    <row r="1013" spans="1:63" s="35" customFormat="1" x14ac:dyDescent="0.2">
      <c r="A1013" s="43"/>
      <c r="B1013" s="32"/>
      <c r="C1013" s="32"/>
      <c r="D1013" s="32"/>
      <c r="E1013" s="32"/>
      <c r="F1013" s="32"/>
      <c r="G1013" s="32"/>
      <c r="H1013" s="33"/>
      <c r="I1013" s="32"/>
      <c r="J1013" s="32"/>
      <c r="K1013" s="32"/>
      <c r="L1013" s="32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4"/>
    </row>
    <row r="1014" spans="1:63" s="35" customFormat="1" x14ac:dyDescent="0.2">
      <c r="A1014" s="43"/>
      <c r="B1014" s="32"/>
      <c r="C1014" s="32"/>
      <c r="D1014" s="32"/>
      <c r="E1014" s="32"/>
      <c r="F1014" s="32"/>
      <c r="G1014" s="32"/>
      <c r="H1014" s="33"/>
      <c r="I1014" s="32"/>
      <c r="J1014" s="32"/>
      <c r="K1014" s="32"/>
      <c r="L1014" s="32"/>
      <c r="M1014" s="32"/>
      <c r="N1014" s="32"/>
      <c r="O1014" s="32"/>
      <c r="P1014" s="32"/>
      <c r="Q1014" s="32"/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  <c r="AO1014" s="32"/>
      <c r="AP1014" s="32"/>
      <c r="AQ1014" s="32"/>
      <c r="AR1014" s="32"/>
      <c r="AS1014" s="32"/>
      <c r="AT1014" s="32"/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  <c r="BK1014" s="34"/>
    </row>
    <row r="1015" spans="1:63" s="35" customFormat="1" x14ac:dyDescent="0.2">
      <c r="A1015" s="43"/>
      <c r="B1015" s="32"/>
      <c r="C1015" s="32"/>
      <c r="D1015" s="32"/>
      <c r="E1015" s="32"/>
      <c r="F1015" s="32"/>
      <c r="G1015" s="32"/>
      <c r="H1015" s="33"/>
      <c r="I1015" s="32"/>
      <c r="J1015" s="32"/>
      <c r="K1015" s="32"/>
      <c r="L1015" s="32"/>
      <c r="M1015" s="32"/>
      <c r="N1015" s="32"/>
      <c r="O1015" s="32"/>
      <c r="P1015" s="32"/>
      <c r="Q1015" s="32"/>
      <c r="R1015" s="32"/>
      <c r="S1015" s="32"/>
      <c r="T1015" s="32"/>
      <c r="U1015" s="32"/>
      <c r="V1015" s="32"/>
      <c r="W1015" s="32"/>
      <c r="X1015" s="32"/>
      <c r="Y1015" s="32"/>
      <c r="Z1015" s="32"/>
      <c r="AA1015" s="32"/>
      <c r="AB1015" s="32"/>
      <c r="AC1015" s="32"/>
      <c r="AD1015" s="32"/>
      <c r="AE1015" s="32"/>
      <c r="AF1015" s="32"/>
      <c r="AG1015" s="32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2"/>
      <c r="AR1015" s="32"/>
      <c r="AS1015" s="32"/>
      <c r="AT1015" s="32"/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/>
      <c r="BI1015" s="32"/>
      <c r="BJ1015" s="32"/>
      <c r="BK1015" s="34"/>
    </row>
    <row r="1016" spans="1:63" s="35" customFormat="1" x14ac:dyDescent="0.2">
      <c r="A1016" s="43"/>
      <c r="B1016" s="32"/>
      <c r="C1016" s="32"/>
      <c r="D1016" s="32"/>
      <c r="E1016" s="32"/>
      <c r="F1016" s="32"/>
      <c r="G1016" s="32"/>
      <c r="H1016" s="33"/>
      <c r="I1016" s="32"/>
      <c r="J1016" s="32"/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  <c r="AO1016" s="32"/>
      <c r="AP1016" s="32"/>
      <c r="AQ1016" s="32"/>
      <c r="AR1016" s="32"/>
      <c r="AS1016" s="32"/>
      <c r="AT1016" s="32"/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/>
      <c r="BI1016" s="32"/>
      <c r="BJ1016" s="32"/>
      <c r="BK1016" s="34"/>
    </row>
    <row r="1017" spans="1:63" s="35" customFormat="1" x14ac:dyDescent="0.2">
      <c r="A1017" s="43"/>
      <c r="B1017" s="32"/>
      <c r="C1017" s="32"/>
      <c r="D1017" s="32"/>
      <c r="E1017" s="32"/>
      <c r="F1017" s="32"/>
      <c r="G1017" s="32"/>
      <c r="H1017" s="33"/>
      <c r="I1017" s="32"/>
      <c r="J1017" s="32"/>
      <c r="K1017" s="32"/>
      <c r="L1017" s="32"/>
      <c r="M1017" s="32"/>
      <c r="N1017" s="32"/>
      <c r="O1017" s="32"/>
      <c r="P1017" s="32"/>
      <c r="Q1017" s="32"/>
      <c r="R1017" s="32"/>
      <c r="S1017" s="32"/>
      <c r="T1017" s="32"/>
      <c r="U1017" s="32"/>
      <c r="V1017" s="32"/>
      <c r="W1017" s="32"/>
      <c r="X1017" s="32"/>
      <c r="Y1017" s="32"/>
      <c r="Z1017" s="32"/>
      <c r="AA1017" s="32"/>
      <c r="AB1017" s="32"/>
      <c r="AC1017" s="32"/>
      <c r="AD1017" s="32"/>
      <c r="AE1017" s="32"/>
      <c r="AF1017" s="32"/>
      <c r="AG1017" s="32"/>
      <c r="AH1017" s="32"/>
      <c r="AI1017" s="32"/>
      <c r="AJ1017" s="32"/>
      <c r="AK1017" s="32"/>
      <c r="AL1017" s="32"/>
      <c r="AM1017" s="32"/>
      <c r="AN1017" s="32"/>
      <c r="AO1017" s="32"/>
      <c r="AP1017" s="32"/>
      <c r="AQ1017" s="32"/>
      <c r="AR1017" s="32"/>
      <c r="AS1017" s="32"/>
      <c r="AT1017" s="32"/>
      <c r="AU1017" s="32"/>
      <c r="AV1017" s="32"/>
      <c r="AW1017" s="32"/>
      <c r="AX1017" s="32"/>
      <c r="AY1017" s="32"/>
      <c r="AZ1017" s="32"/>
      <c r="BA1017" s="32"/>
      <c r="BB1017" s="32"/>
      <c r="BC1017" s="32"/>
      <c r="BD1017" s="32"/>
      <c r="BE1017" s="32"/>
      <c r="BF1017" s="32"/>
      <c r="BG1017" s="32"/>
      <c r="BH1017" s="32"/>
      <c r="BI1017" s="32"/>
      <c r="BJ1017" s="32"/>
      <c r="BK1017" s="34"/>
    </row>
    <row r="1018" spans="1:63" s="35" customFormat="1" x14ac:dyDescent="0.2">
      <c r="A1018" s="43"/>
      <c r="B1018" s="32"/>
      <c r="C1018" s="32"/>
      <c r="D1018" s="32"/>
      <c r="E1018" s="32"/>
      <c r="F1018" s="32"/>
      <c r="G1018" s="32"/>
      <c r="H1018" s="33"/>
      <c r="I1018" s="32"/>
      <c r="J1018" s="32"/>
      <c r="K1018" s="32"/>
      <c r="L1018" s="32"/>
      <c r="M1018" s="32"/>
      <c r="N1018" s="32"/>
      <c r="O1018" s="32"/>
      <c r="P1018" s="32"/>
      <c r="Q1018" s="32"/>
      <c r="R1018" s="32"/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4"/>
    </row>
    <row r="1019" spans="1:63" s="35" customFormat="1" x14ac:dyDescent="0.2">
      <c r="A1019" s="43"/>
      <c r="B1019" s="32"/>
      <c r="C1019" s="32"/>
      <c r="D1019" s="32"/>
      <c r="E1019" s="32"/>
      <c r="F1019" s="32"/>
      <c r="G1019" s="32"/>
      <c r="H1019" s="33"/>
      <c r="I1019" s="32"/>
      <c r="J1019" s="32"/>
      <c r="K1019" s="32"/>
      <c r="L1019" s="32"/>
      <c r="M1019" s="32"/>
      <c r="N1019" s="32"/>
      <c r="O1019" s="32"/>
      <c r="P1019" s="32"/>
      <c r="Q1019" s="32"/>
      <c r="R1019" s="32"/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/>
      <c r="AN1019" s="32"/>
      <c r="AO1019" s="32"/>
      <c r="AP1019" s="32"/>
      <c r="AQ1019" s="32"/>
      <c r="AR1019" s="32"/>
      <c r="AS1019" s="32"/>
      <c r="AT1019" s="32"/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/>
      <c r="BI1019" s="32"/>
      <c r="BJ1019" s="32"/>
      <c r="BK1019" s="34"/>
    </row>
    <row r="1020" spans="1:63" s="35" customFormat="1" x14ac:dyDescent="0.2">
      <c r="A1020" s="43"/>
      <c r="B1020" s="32"/>
      <c r="C1020" s="32"/>
      <c r="D1020" s="32"/>
      <c r="E1020" s="32"/>
      <c r="F1020" s="32"/>
      <c r="G1020" s="32"/>
      <c r="H1020" s="33"/>
      <c r="I1020" s="32"/>
      <c r="J1020" s="32"/>
      <c r="K1020" s="32"/>
      <c r="L1020" s="32"/>
      <c r="M1020" s="32"/>
      <c r="N1020" s="32"/>
      <c r="O1020" s="32"/>
      <c r="P1020" s="32"/>
      <c r="Q1020" s="32"/>
      <c r="R1020" s="32"/>
      <c r="S1020" s="32"/>
      <c r="T1020" s="32"/>
      <c r="U1020" s="32"/>
      <c r="V1020" s="32"/>
      <c r="W1020" s="32"/>
      <c r="X1020" s="32"/>
      <c r="Y1020" s="32"/>
      <c r="Z1020" s="32"/>
      <c r="AA1020" s="32"/>
      <c r="AB1020" s="32"/>
      <c r="AC1020" s="32"/>
      <c r="AD1020" s="32"/>
      <c r="AE1020" s="32"/>
      <c r="AF1020" s="32"/>
      <c r="AG1020" s="32"/>
      <c r="AH1020" s="32"/>
      <c r="AI1020" s="32"/>
      <c r="AJ1020" s="32"/>
      <c r="AK1020" s="32"/>
      <c r="AL1020" s="32"/>
      <c r="AM1020" s="32"/>
      <c r="AN1020" s="32"/>
      <c r="AO1020" s="32"/>
      <c r="AP1020" s="32"/>
      <c r="AQ1020" s="32"/>
      <c r="AR1020" s="32"/>
      <c r="AS1020" s="32"/>
      <c r="AT1020" s="32"/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/>
      <c r="BI1020" s="32"/>
      <c r="BJ1020" s="32"/>
      <c r="BK1020" s="34"/>
    </row>
    <row r="1021" spans="1:63" s="35" customFormat="1" x14ac:dyDescent="0.2">
      <c r="A1021" s="43"/>
      <c r="B1021" s="32"/>
      <c r="C1021" s="32"/>
      <c r="D1021" s="32"/>
      <c r="E1021" s="32"/>
      <c r="F1021" s="32"/>
      <c r="G1021" s="32"/>
      <c r="H1021" s="33"/>
      <c r="I1021" s="32"/>
      <c r="J1021" s="32"/>
      <c r="K1021" s="32"/>
      <c r="L1021" s="32"/>
      <c r="M1021" s="32"/>
      <c r="N1021" s="32"/>
      <c r="O1021" s="32"/>
      <c r="P1021" s="32"/>
      <c r="Q1021" s="32"/>
      <c r="R1021" s="32"/>
      <c r="S1021" s="32"/>
      <c r="T1021" s="32"/>
      <c r="U1021" s="32"/>
      <c r="V1021" s="32"/>
      <c r="W1021" s="32"/>
      <c r="X1021" s="32"/>
      <c r="Y1021" s="32"/>
      <c r="Z1021" s="32"/>
      <c r="AA1021" s="32"/>
      <c r="AB1021" s="32"/>
      <c r="AC1021" s="32"/>
      <c r="AD1021" s="32"/>
      <c r="AE1021" s="32"/>
      <c r="AF1021" s="32"/>
      <c r="AG1021" s="32"/>
      <c r="AH1021" s="32"/>
      <c r="AI1021" s="32"/>
      <c r="AJ1021" s="32"/>
      <c r="AK1021" s="32"/>
      <c r="AL1021" s="32"/>
      <c r="AM1021" s="32"/>
      <c r="AN1021" s="32"/>
      <c r="AO1021" s="32"/>
      <c r="AP1021" s="32"/>
      <c r="AQ1021" s="32"/>
      <c r="AR1021" s="32"/>
      <c r="AS1021" s="32"/>
      <c r="AT1021" s="32"/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/>
      <c r="BI1021" s="32"/>
      <c r="BJ1021" s="32"/>
      <c r="BK1021" s="34"/>
    </row>
    <row r="1022" spans="1:63" s="35" customFormat="1" x14ac:dyDescent="0.2">
      <c r="A1022" s="43"/>
      <c r="B1022" s="32"/>
      <c r="C1022" s="32"/>
      <c r="D1022" s="32"/>
      <c r="E1022" s="32"/>
      <c r="F1022" s="32"/>
      <c r="G1022" s="32"/>
      <c r="H1022" s="33"/>
      <c r="I1022" s="32"/>
      <c r="J1022" s="32"/>
      <c r="K1022" s="32"/>
      <c r="L1022" s="32"/>
      <c r="M1022" s="32"/>
      <c r="N1022" s="32"/>
      <c r="O1022" s="32"/>
      <c r="P1022" s="32"/>
      <c r="Q1022" s="32"/>
      <c r="R1022" s="32"/>
      <c r="S1022" s="32"/>
      <c r="T1022" s="32"/>
      <c r="U1022" s="32"/>
      <c r="V1022" s="32"/>
      <c r="W1022" s="32"/>
      <c r="X1022" s="32"/>
      <c r="Y1022" s="32"/>
      <c r="Z1022" s="32"/>
      <c r="AA1022" s="32"/>
      <c r="AB1022" s="32"/>
      <c r="AC1022" s="32"/>
      <c r="AD1022" s="32"/>
      <c r="AE1022" s="32"/>
      <c r="AF1022" s="32"/>
      <c r="AG1022" s="32"/>
      <c r="AH1022" s="32"/>
      <c r="AI1022" s="32"/>
      <c r="AJ1022" s="32"/>
      <c r="AK1022" s="32"/>
      <c r="AL1022" s="32"/>
      <c r="AM1022" s="32"/>
      <c r="AN1022" s="32"/>
      <c r="AO1022" s="32"/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  <c r="BK1022" s="34"/>
    </row>
    <row r="1023" spans="1:63" s="35" customFormat="1" x14ac:dyDescent="0.2">
      <c r="A1023" s="43"/>
      <c r="B1023" s="32"/>
      <c r="C1023" s="32"/>
      <c r="D1023" s="32"/>
      <c r="E1023" s="32"/>
      <c r="F1023" s="32"/>
      <c r="G1023" s="32"/>
      <c r="H1023" s="33"/>
      <c r="I1023" s="32"/>
      <c r="J1023" s="32"/>
      <c r="K1023" s="32"/>
      <c r="L1023" s="32"/>
      <c r="M1023" s="32"/>
      <c r="N1023" s="32"/>
      <c r="O1023" s="32"/>
      <c r="P1023" s="32"/>
      <c r="Q1023" s="32"/>
      <c r="R1023" s="32"/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2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4"/>
    </row>
    <row r="1024" spans="1:63" s="35" customFormat="1" x14ac:dyDescent="0.2">
      <c r="A1024" s="43"/>
      <c r="B1024" s="32"/>
      <c r="C1024" s="32"/>
      <c r="D1024" s="32"/>
      <c r="E1024" s="32"/>
      <c r="F1024" s="32"/>
      <c r="G1024" s="32"/>
      <c r="H1024" s="33"/>
      <c r="I1024" s="32"/>
      <c r="J1024" s="32"/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  <c r="AO1024" s="32"/>
      <c r="AP1024" s="32"/>
      <c r="AQ1024" s="32"/>
      <c r="AR1024" s="32"/>
      <c r="AS1024" s="32"/>
      <c r="AT1024" s="32"/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/>
      <c r="BI1024" s="32"/>
      <c r="BJ1024" s="32"/>
      <c r="BK1024" s="34"/>
    </row>
    <row r="1025" spans="1:63" s="35" customFormat="1" x14ac:dyDescent="0.2">
      <c r="A1025" s="43"/>
      <c r="B1025" s="32"/>
      <c r="C1025" s="32"/>
      <c r="D1025" s="32"/>
      <c r="E1025" s="32"/>
      <c r="F1025" s="32"/>
      <c r="G1025" s="32"/>
      <c r="H1025" s="33"/>
      <c r="I1025" s="32"/>
      <c r="J1025" s="32"/>
      <c r="K1025" s="32"/>
      <c r="L1025" s="32"/>
      <c r="M1025" s="32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  <c r="Y1025" s="32"/>
      <c r="Z1025" s="32"/>
      <c r="AA1025" s="32"/>
      <c r="AB1025" s="32"/>
      <c r="AC1025" s="32"/>
      <c r="AD1025" s="32"/>
      <c r="AE1025" s="32"/>
      <c r="AF1025" s="32"/>
      <c r="AG1025" s="32"/>
      <c r="AH1025" s="32"/>
      <c r="AI1025" s="32"/>
      <c r="AJ1025" s="32"/>
      <c r="AK1025" s="32"/>
      <c r="AL1025" s="32"/>
      <c r="AM1025" s="32"/>
      <c r="AN1025" s="32"/>
      <c r="AO1025" s="32"/>
      <c r="AP1025" s="32"/>
      <c r="AQ1025" s="32"/>
      <c r="AR1025" s="32"/>
      <c r="AS1025" s="32"/>
      <c r="AT1025" s="32"/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/>
      <c r="BI1025" s="32"/>
      <c r="BJ1025" s="32"/>
      <c r="BK1025" s="34"/>
    </row>
    <row r="1026" spans="1:63" s="35" customFormat="1" x14ac:dyDescent="0.2">
      <c r="A1026" s="43"/>
      <c r="B1026" s="32"/>
      <c r="C1026" s="32"/>
      <c r="D1026" s="32"/>
      <c r="E1026" s="32"/>
      <c r="F1026" s="32"/>
      <c r="G1026" s="32"/>
      <c r="H1026" s="33"/>
      <c r="I1026" s="32"/>
      <c r="J1026" s="32"/>
      <c r="K1026" s="32"/>
      <c r="L1026" s="32"/>
      <c r="M1026" s="32"/>
      <c r="N1026" s="32"/>
      <c r="O1026" s="32"/>
      <c r="P1026" s="32"/>
      <c r="Q1026" s="32"/>
      <c r="R1026" s="32"/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  <c r="AO1026" s="32"/>
      <c r="AP1026" s="32"/>
      <c r="AQ1026" s="32"/>
      <c r="AR1026" s="32"/>
      <c r="AS1026" s="32"/>
      <c r="AT1026" s="32"/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  <c r="BK1026" s="34"/>
    </row>
    <row r="1027" spans="1:63" s="35" customFormat="1" x14ac:dyDescent="0.2">
      <c r="A1027" s="43"/>
      <c r="B1027" s="32"/>
      <c r="C1027" s="32"/>
      <c r="D1027" s="32"/>
      <c r="E1027" s="32"/>
      <c r="F1027" s="32"/>
      <c r="G1027" s="32"/>
      <c r="H1027" s="33"/>
      <c r="I1027" s="32"/>
      <c r="J1027" s="32"/>
      <c r="K1027" s="32"/>
      <c r="L1027" s="32"/>
      <c r="M1027" s="32"/>
      <c r="N1027" s="32"/>
      <c r="O1027" s="32"/>
      <c r="P1027" s="32"/>
      <c r="Q1027" s="32"/>
      <c r="R1027" s="32"/>
      <c r="S1027" s="32"/>
      <c r="T1027" s="32"/>
      <c r="U1027" s="32"/>
      <c r="V1027" s="32"/>
      <c r="W1027" s="32"/>
      <c r="X1027" s="32"/>
      <c r="Y1027" s="32"/>
      <c r="Z1027" s="32"/>
      <c r="AA1027" s="32"/>
      <c r="AB1027" s="32"/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  <c r="AO1027" s="32"/>
      <c r="AP1027" s="32"/>
      <c r="AQ1027" s="32"/>
      <c r="AR1027" s="32"/>
      <c r="AS1027" s="32"/>
      <c r="AT1027" s="32"/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/>
      <c r="BI1027" s="32"/>
      <c r="BJ1027" s="32"/>
      <c r="BK1027" s="34"/>
    </row>
    <row r="1028" spans="1:63" s="35" customFormat="1" x14ac:dyDescent="0.2">
      <c r="A1028" s="43"/>
      <c r="B1028" s="32"/>
      <c r="C1028" s="32"/>
      <c r="D1028" s="32"/>
      <c r="E1028" s="32"/>
      <c r="F1028" s="32"/>
      <c r="G1028" s="32"/>
      <c r="H1028" s="33"/>
      <c r="I1028" s="32"/>
      <c r="J1028" s="32"/>
      <c r="K1028" s="32"/>
      <c r="L1028" s="32"/>
      <c r="M1028" s="32"/>
      <c r="N1028" s="32"/>
      <c r="O1028" s="32"/>
      <c r="P1028" s="32"/>
      <c r="Q1028" s="32"/>
      <c r="R1028" s="32"/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2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4"/>
    </row>
    <row r="1029" spans="1:63" s="35" customFormat="1" x14ac:dyDescent="0.2">
      <c r="A1029" s="43"/>
      <c r="B1029" s="32"/>
      <c r="C1029" s="32"/>
      <c r="D1029" s="32"/>
      <c r="E1029" s="32"/>
      <c r="F1029" s="32"/>
      <c r="G1029" s="32"/>
      <c r="H1029" s="33"/>
      <c r="I1029" s="32"/>
      <c r="J1029" s="32"/>
      <c r="K1029" s="32"/>
      <c r="L1029" s="32"/>
      <c r="M1029" s="32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  <c r="BK1029" s="34"/>
    </row>
    <row r="1030" spans="1:63" s="35" customFormat="1" x14ac:dyDescent="0.2">
      <c r="A1030" s="43"/>
      <c r="B1030" s="32"/>
      <c r="C1030" s="32"/>
      <c r="D1030" s="32"/>
      <c r="E1030" s="32"/>
      <c r="F1030" s="32"/>
      <c r="G1030" s="32"/>
      <c r="H1030" s="33"/>
      <c r="I1030" s="32"/>
      <c r="J1030" s="32"/>
      <c r="K1030" s="32"/>
      <c r="L1030" s="32"/>
      <c r="M1030" s="32"/>
      <c r="N1030" s="32"/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/>
      <c r="AN1030" s="32"/>
      <c r="AO1030" s="32"/>
      <c r="AP1030" s="32"/>
      <c r="AQ1030" s="32"/>
      <c r="AR1030" s="32"/>
      <c r="AS1030" s="32"/>
      <c r="AT1030" s="32"/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/>
      <c r="BI1030" s="32"/>
      <c r="BJ1030" s="32"/>
      <c r="BK1030" s="34"/>
    </row>
    <row r="1031" spans="1:63" s="35" customFormat="1" x14ac:dyDescent="0.2">
      <c r="A1031" s="43"/>
      <c r="B1031" s="32"/>
      <c r="C1031" s="32"/>
      <c r="D1031" s="32"/>
      <c r="E1031" s="32"/>
      <c r="F1031" s="32"/>
      <c r="G1031" s="32"/>
      <c r="H1031" s="33"/>
      <c r="I1031" s="32"/>
      <c r="J1031" s="32"/>
      <c r="K1031" s="32"/>
      <c r="L1031" s="32"/>
      <c r="M1031" s="32"/>
      <c r="N1031" s="32"/>
      <c r="O1031" s="32"/>
      <c r="P1031" s="32"/>
      <c r="Q1031" s="32"/>
      <c r="R1031" s="32"/>
      <c r="S1031" s="32"/>
      <c r="T1031" s="32"/>
      <c r="U1031" s="32"/>
      <c r="V1031" s="32"/>
      <c r="W1031" s="32"/>
      <c r="X1031" s="32"/>
      <c r="Y1031" s="32"/>
      <c r="Z1031" s="32"/>
      <c r="AA1031" s="32"/>
      <c r="AB1031" s="32"/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/>
      <c r="AN1031" s="32"/>
      <c r="AO1031" s="32"/>
      <c r="AP1031" s="32"/>
      <c r="AQ1031" s="32"/>
      <c r="AR1031" s="32"/>
      <c r="AS1031" s="32"/>
      <c r="AT1031" s="32"/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/>
      <c r="BI1031" s="32"/>
      <c r="BJ1031" s="32"/>
      <c r="BK1031" s="34"/>
    </row>
    <row r="1032" spans="1:63" s="35" customFormat="1" x14ac:dyDescent="0.2">
      <c r="A1032" s="43"/>
      <c r="B1032" s="32"/>
      <c r="C1032" s="32"/>
      <c r="D1032" s="32"/>
      <c r="E1032" s="32"/>
      <c r="F1032" s="32"/>
      <c r="G1032" s="32"/>
      <c r="H1032" s="33"/>
      <c r="I1032" s="32"/>
      <c r="J1032" s="32"/>
      <c r="K1032" s="32"/>
      <c r="L1032" s="32"/>
      <c r="M1032" s="32"/>
      <c r="N1032" s="32"/>
      <c r="O1032" s="32"/>
      <c r="P1032" s="32"/>
      <c r="Q1032" s="32"/>
      <c r="R1032" s="32"/>
      <c r="S1032" s="32"/>
      <c r="T1032" s="32"/>
      <c r="U1032" s="32"/>
      <c r="V1032" s="32"/>
      <c r="W1032" s="32"/>
      <c r="X1032" s="32"/>
      <c r="Y1032" s="32"/>
      <c r="Z1032" s="32"/>
      <c r="AA1032" s="32"/>
      <c r="AB1032" s="32"/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  <c r="AO1032" s="32"/>
      <c r="AP1032" s="32"/>
      <c r="AQ1032" s="32"/>
      <c r="AR1032" s="32"/>
      <c r="AS1032" s="32"/>
      <c r="AT1032" s="32"/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  <c r="BK1032" s="34"/>
    </row>
    <row r="1033" spans="1:63" s="35" customFormat="1" x14ac:dyDescent="0.2">
      <c r="A1033" s="43"/>
      <c r="B1033" s="32"/>
      <c r="C1033" s="32"/>
      <c r="D1033" s="32"/>
      <c r="E1033" s="32"/>
      <c r="F1033" s="32"/>
      <c r="G1033" s="32"/>
      <c r="H1033" s="33"/>
      <c r="I1033" s="32"/>
      <c r="J1033" s="32"/>
      <c r="K1033" s="32"/>
      <c r="L1033" s="32"/>
      <c r="M1033" s="32"/>
      <c r="N1033" s="32"/>
      <c r="O1033" s="32"/>
      <c r="P1033" s="32"/>
      <c r="Q1033" s="32"/>
      <c r="R1033" s="32"/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4"/>
    </row>
    <row r="1034" spans="1:63" s="35" customFormat="1" x14ac:dyDescent="0.2">
      <c r="A1034" s="43"/>
      <c r="B1034" s="32"/>
      <c r="C1034" s="32"/>
      <c r="D1034" s="32"/>
      <c r="E1034" s="32"/>
      <c r="F1034" s="32"/>
      <c r="G1034" s="32"/>
      <c r="H1034" s="33"/>
      <c r="I1034" s="32"/>
      <c r="J1034" s="32"/>
      <c r="K1034" s="32"/>
      <c r="L1034" s="32"/>
      <c r="M1034" s="32"/>
      <c r="N1034" s="32"/>
      <c r="O1034" s="32"/>
      <c r="P1034" s="32"/>
      <c r="Q1034" s="32"/>
      <c r="R1034" s="32"/>
      <c r="S1034" s="32"/>
      <c r="T1034" s="32"/>
      <c r="U1034" s="32"/>
      <c r="V1034" s="32"/>
      <c r="W1034" s="32"/>
      <c r="X1034" s="32"/>
      <c r="Y1034" s="32"/>
      <c r="Z1034" s="32"/>
      <c r="AA1034" s="32"/>
      <c r="AB1034" s="32"/>
      <c r="AC1034" s="32"/>
      <c r="AD1034" s="32"/>
      <c r="AE1034" s="32"/>
      <c r="AF1034" s="32"/>
      <c r="AG1034" s="32"/>
      <c r="AH1034" s="32"/>
      <c r="AI1034" s="32"/>
      <c r="AJ1034" s="32"/>
      <c r="AK1034" s="32"/>
      <c r="AL1034" s="32"/>
      <c r="AM1034" s="32"/>
      <c r="AN1034" s="32"/>
      <c r="AO1034" s="32"/>
      <c r="AP1034" s="32"/>
      <c r="AQ1034" s="32"/>
      <c r="AR1034" s="32"/>
      <c r="AS1034" s="32"/>
      <c r="AT1034" s="32"/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/>
      <c r="BI1034" s="32"/>
      <c r="BJ1034" s="32"/>
      <c r="BK1034" s="34"/>
    </row>
    <row r="1035" spans="1:63" s="35" customFormat="1" x14ac:dyDescent="0.2">
      <c r="A1035" s="43"/>
      <c r="B1035" s="32"/>
      <c r="C1035" s="32"/>
      <c r="D1035" s="32"/>
      <c r="E1035" s="32"/>
      <c r="F1035" s="32"/>
      <c r="G1035" s="32"/>
      <c r="H1035" s="33"/>
      <c r="I1035" s="32"/>
      <c r="J1035" s="32"/>
      <c r="K1035" s="32"/>
      <c r="L1035" s="32"/>
      <c r="M1035" s="32"/>
      <c r="N1035" s="32"/>
      <c r="O1035" s="32"/>
      <c r="P1035" s="32"/>
      <c r="Q1035" s="32"/>
      <c r="R1035" s="32"/>
      <c r="S1035" s="32"/>
      <c r="T1035" s="32"/>
      <c r="U1035" s="32"/>
      <c r="V1035" s="32"/>
      <c r="W1035" s="32"/>
      <c r="X1035" s="32"/>
      <c r="Y1035" s="32"/>
      <c r="Z1035" s="32"/>
      <c r="AA1035" s="32"/>
      <c r="AB1035" s="32"/>
      <c r="AC1035" s="32"/>
      <c r="AD1035" s="32"/>
      <c r="AE1035" s="32"/>
      <c r="AF1035" s="32"/>
      <c r="AG1035" s="32"/>
      <c r="AH1035" s="32"/>
      <c r="AI1035" s="32"/>
      <c r="AJ1035" s="32"/>
      <c r="AK1035" s="32"/>
      <c r="AL1035" s="32"/>
      <c r="AM1035" s="32"/>
      <c r="AN1035" s="32"/>
      <c r="AO1035" s="32"/>
      <c r="AP1035" s="32"/>
      <c r="AQ1035" s="32"/>
      <c r="AR1035" s="32"/>
      <c r="AS1035" s="32"/>
      <c r="AT1035" s="32"/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/>
      <c r="BI1035" s="32"/>
      <c r="BJ1035" s="32"/>
      <c r="BK1035" s="34"/>
    </row>
    <row r="1036" spans="1:63" s="35" customFormat="1" x14ac:dyDescent="0.2">
      <c r="A1036" s="43"/>
      <c r="B1036" s="32"/>
      <c r="C1036" s="32"/>
      <c r="D1036" s="32"/>
      <c r="E1036" s="32"/>
      <c r="F1036" s="32"/>
      <c r="G1036" s="32"/>
      <c r="H1036" s="33"/>
      <c r="I1036" s="32"/>
      <c r="J1036" s="32"/>
      <c r="K1036" s="32"/>
      <c r="L1036" s="32"/>
      <c r="M1036" s="32"/>
      <c r="N1036" s="32"/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  <c r="Y1036" s="32"/>
      <c r="Z1036" s="32"/>
      <c r="AA1036" s="32"/>
      <c r="AB1036" s="32"/>
      <c r="AC1036" s="32"/>
      <c r="AD1036" s="32"/>
      <c r="AE1036" s="32"/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4"/>
    </row>
    <row r="1037" spans="1:63" s="35" customFormat="1" x14ac:dyDescent="0.2">
      <c r="A1037" s="43"/>
      <c r="B1037" s="32"/>
      <c r="C1037" s="32"/>
      <c r="D1037" s="32"/>
      <c r="E1037" s="32"/>
      <c r="F1037" s="32"/>
      <c r="G1037" s="32"/>
      <c r="H1037" s="33"/>
      <c r="I1037" s="32"/>
      <c r="J1037" s="32"/>
      <c r="K1037" s="32"/>
      <c r="L1037" s="32"/>
      <c r="M1037" s="32"/>
      <c r="N1037" s="32"/>
      <c r="O1037" s="32"/>
      <c r="P1037" s="32"/>
      <c r="Q1037" s="32"/>
      <c r="R1037" s="32"/>
      <c r="S1037" s="32"/>
      <c r="T1037" s="32"/>
      <c r="U1037" s="32"/>
      <c r="V1037" s="32"/>
      <c r="W1037" s="32"/>
      <c r="X1037" s="32"/>
      <c r="Y1037" s="32"/>
      <c r="Z1037" s="32"/>
      <c r="AA1037" s="32"/>
      <c r="AB1037" s="32"/>
      <c r="AC1037" s="32"/>
      <c r="AD1037" s="32"/>
      <c r="AE1037" s="32"/>
      <c r="AF1037" s="32"/>
      <c r="AG1037" s="32"/>
      <c r="AH1037" s="32"/>
      <c r="AI1037" s="32"/>
      <c r="AJ1037" s="32"/>
      <c r="AK1037" s="32"/>
      <c r="AL1037" s="32"/>
      <c r="AM1037" s="32"/>
      <c r="AN1037" s="32"/>
      <c r="AO1037" s="32"/>
      <c r="AP1037" s="32"/>
      <c r="AQ1037" s="32"/>
      <c r="AR1037" s="32"/>
      <c r="AS1037" s="32"/>
      <c r="AT1037" s="32"/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/>
      <c r="BI1037" s="32"/>
      <c r="BJ1037" s="32"/>
      <c r="BK1037" s="34"/>
    </row>
    <row r="1038" spans="1:63" s="35" customFormat="1" x14ac:dyDescent="0.2">
      <c r="A1038" s="43"/>
      <c r="B1038" s="32"/>
      <c r="C1038" s="32"/>
      <c r="D1038" s="32"/>
      <c r="E1038" s="32"/>
      <c r="F1038" s="32"/>
      <c r="G1038" s="32"/>
      <c r="H1038" s="33"/>
      <c r="I1038" s="32"/>
      <c r="J1038" s="32"/>
      <c r="K1038" s="32"/>
      <c r="L1038" s="32"/>
      <c r="M1038" s="32"/>
      <c r="N1038" s="32"/>
      <c r="O1038" s="32"/>
      <c r="P1038" s="32"/>
      <c r="Q1038" s="32"/>
      <c r="R1038" s="32"/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4"/>
    </row>
    <row r="1039" spans="1:63" s="35" customFormat="1" x14ac:dyDescent="0.2">
      <c r="A1039" s="43"/>
      <c r="B1039" s="32"/>
      <c r="C1039" s="32"/>
      <c r="D1039" s="32"/>
      <c r="E1039" s="32"/>
      <c r="F1039" s="32"/>
      <c r="G1039" s="32"/>
      <c r="H1039" s="33"/>
      <c r="I1039" s="32"/>
      <c r="J1039" s="32"/>
      <c r="K1039" s="32"/>
      <c r="L1039" s="32"/>
      <c r="M1039" s="32"/>
      <c r="N1039" s="32"/>
      <c r="O1039" s="32"/>
      <c r="P1039" s="32"/>
      <c r="Q1039" s="32"/>
      <c r="R1039" s="32"/>
      <c r="S1039" s="32"/>
      <c r="T1039" s="32"/>
      <c r="U1039" s="32"/>
      <c r="V1039" s="32"/>
      <c r="W1039" s="32"/>
      <c r="X1039" s="32"/>
      <c r="Y1039" s="32"/>
      <c r="Z1039" s="32"/>
      <c r="AA1039" s="32"/>
      <c r="AB1039" s="32"/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  <c r="AO1039" s="32"/>
      <c r="AP1039" s="32"/>
      <c r="AQ1039" s="32"/>
      <c r="AR1039" s="32"/>
      <c r="AS1039" s="32"/>
      <c r="AT1039" s="32"/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/>
      <c r="BI1039" s="32"/>
      <c r="BJ1039" s="32"/>
      <c r="BK1039" s="34"/>
    </row>
    <row r="1040" spans="1:63" s="35" customFormat="1" x14ac:dyDescent="0.2">
      <c r="A1040" s="43"/>
      <c r="B1040" s="32"/>
      <c r="C1040" s="32"/>
      <c r="D1040" s="32"/>
      <c r="E1040" s="32"/>
      <c r="F1040" s="32"/>
      <c r="G1040" s="32"/>
      <c r="H1040" s="33"/>
      <c r="I1040" s="32"/>
      <c r="J1040" s="32"/>
      <c r="K1040" s="32"/>
      <c r="L1040" s="32"/>
      <c r="M1040" s="32"/>
      <c r="N1040" s="32"/>
      <c r="O1040" s="32"/>
      <c r="P1040" s="32"/>
      <c r="Q1040" s="32"/>
      <c r="R1040" s="32"/>
      <c r="S1040" s="32"/>
      <c r="T1040" s="32"/>
      <c r="U1040" s="32"/>
      <c r="V1040" s="32"/>
      <c r="W1040" s="32"/>
      <c r="X1040" s="32"/>
      <c r="Y1040" s="32"/>
      <c r="Z1040" s="32"/>
      <c r="AA1040" s="32"/>
      <c r="AB1040" s="32"/>
      <c r="AC1040" s="32"/>
      <c r="AD1040" s="32"/>
      <c r="AE1040" s="32"/>
      <c r="AF1040" s="32"/>
      <c r="AG1040" s="32"/>
      <c r="AH1040" s="32"/>
      <c r="AI1040" s="32"/>
      <c r="AJ1040" s="32"/>
      <c r="AK1040" s="32"/>
      <c r="AL1040" s="32"/>
      <c r="AM1040" s="32"/>
      <c r="AN1040" s="32"/>
      <c r="AO1040" s="32"/>
      <c r="AP1040" s="32"/>
      <c r="AQ1040" s="32"/>
      <c r="AR1040" s="32"/>
      <c r="AS1040" s="32"/>
      <c r="AT1040" s="32"/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/>
      <c r="BI1040" s="32"/>
      <c r="BJ1040" s="32"/>
      <c r="BK1040" s="34"/>
    </row>
    <row r="1041" spans="1:63" s="35" customFormat="1" x14ac:dyDescent="0.2">
      <c r="A1041" s="43"/>
      <c r="B1041" s="32"/>
      <c r="C1041" s="32"/>
      <c r="D1041" s="32"/>
      <c r="E1041" s="32"/>
      <c r="F1041" s="32"/>
      <c r="G1041" s="32"/>
      <c r="H1041" s="33"/>
      <c r="I1041" s="32"/>
      <c r="J1041" s="32"/>
      <c r="K1041" s="32"/>
      <c r="L1041" s="32"/>
      <c r="M1041" s="32"/>
      <c r="N1041" s="32"/>
      <c r="O1041" s="32"/>
      <c r="P1041" s="32"/>
      <c r="Q1041" s="32"/>
      <c r="R1041" s="32"/>
      <c r="S1041" s="32"/>
      <c r="T1041" s="32"/>
      <c r="U1041" s="32"/>
      <c r="V1041" s="32"/>
      <c r="W1041" s="32"/>
      <c r="X1041" s="32"/>
      <c r="Y1041" s="32"/>
      <c r="Z1041" s="32"/>
      <c r="AA1041" s="32"/>
      <c r="AB1041" s="32"/>
      <c r="AC1041" s="32"/>
      <c r="AD1041" s="32"/>
      <c r="AE1041" s="32"/>
      <c r="AF1041" s="32"/>
      <c r="AG1041" s="32"/>
      <c r="AH1041" s="32"/>
      <c r="AI1041" s="32"/>
      <c r="AJ1041" s="32"/>
      <c r="AK1041" s="32"/>
      <c r="AL1041" s="32"/>
      <c r="AM1041" s="32"/>
      <c r="AN1041" s="32"/>
      <c r="AO1041" s="32"/>
      <c r="AP1041" s="32"/>
      <c r="AQ1041" s="32"/>
      <c r="AR1041" s="32"/>
      <c r="AS1041" s="32"/>
      <c r="AT1041" s="32"/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/>
      <c r="BI1041" s="32"/>
      <c r="BJ1041" s="32"/>
      <c r="BK1041" s="34"/>
    </row>
    <row r="1042" spans="1:63" s="35" customFormat="1" x14ac:dyDescent="0.2">
      <c r="A1042" s="43"/>
      <c r="B1042" s="32"/>
      <c r="C1042" s="32"/>
      <c r="D1042" s="32"/>
      <c r="E1042" s="32"/>
      <c r="F1042" s="32"/>
      <c r="G1042" s="32"/>
      <c r="H1042" s="33"/>
      <c r="I1042" s="32"/>
      <c r="J1042" s="32"/>
      <c r="K1042" s="32"/>
      <c r="L1042" s="32"/>
      <c r="M1042" s="32"/>
      <c r="N1042" s="32"/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4"/>
    </row>
    <row r="1043" spans="1:63" s="35" customFormat="1" x14ac:dyDescent="0.2">
      <c r="A1043" s="43"/>
      <c r="B1043" s="32"/>
      <c r="C1043" s="32"/>
      <c r="D1043" s="32"/>
      <c r="E1043" s="32"/>
      <c r="F1043" s="32"/>
      <c r="G1043" s="32"/>
      <c r="H1043" s="33"/>
      <c r="I1043" s="32"/>
      <c r="J1043" s="32"/>
      <c r="K1043" s="32"/>
      <c r="L1043" s="32"/>
      <c r="M1043" s="32"/>
      <c r="N1043" s="32"/>
      <c r="O1043" s="32"/>
      <c r="P1043" s="32"/>
      <c r="Q1043" s="32"/>
      <c r="R1043" s="32"/>
      <c r="S1043" s="32"/>
      <c r="T1043" s="32"/>
      <c r="U1043" s="32"/>
      <c r="V1043" s="32"/>
      <c r="W1043" s="32"/>
      <c r="X1043" s="32"/>
      <c r="Y1043" s="32"/>
      <c r="Z1043" s="32"/>
      <c r="AA1043" s="32"/>
      <c r="AB1043" s="32"/>
      <c r="AC1043" s="32"/>
      <c r="AD1043" s="32"/>
      <c r="AE1043" s="32"/>
      <c r="AF1043" s="32"/>
      <c r="AG1043" s="32"/>
      <c r="AH1043" s="32"/>
      <c r="AI1043" s="32"/>
      <c r="AJ1043" s="32"/>
      <c r="AK1043" s="32"/>
      <c r="AL1043" s="32"/>
      <c r="AM1043" s="32"/>
      <c r="AN1043" s="32"/>
      <c r="AO1043" s="32"/>
      <c r="AP1043" s="32"/>
      <c r="AQ1043" s="32"/>
      <c r="AR1043" s="32"/>
      <c r="AS1043" s="32"/>
      <c r="AT1043" s="32"/>
      <c r="AU1043" s="32"/>
      <c r="AV1043" s="32"/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/>
      <c r="BI1043" s="32"/>
      <c r="BJ1043" s="32"/>
      <c r="BK1043" s="34"/>
    </row>
    <row r="1044" spans="1:63" s="35" customFormat="1" x14ac:dyDescent="0.2">
      <c r="A1044" s="43"/>
      <c r="B1044" s="32"/>
      <c r="C1044" s="32"/>
      <c r="D1044" s="32"/>
      <c r="E1044" s="32"/>
      <c r="F1044" s="32"/>
      <c r="G1044" s="32"/>
      <c r="H1044" s="33"/>
      <c r="I1044" s="32"/>
      <c r="J1044" s="32"/>
      <c r="K1044" s="32"/>
      <c r="L1044" s="32"/>
      <c r="M1044" s="32"/>
      <c r="N1044" s="32"/>
      <c r="O1044" s="32"/>
      <c r="P1044" s="32"/>
      <c r="Q1044" s="32"/>
      <c r="R1044" s="32"/>
      <c r="S1044" s="32"/>
      <c r="T1044" s="32"/>
      <c r="U1044" s="32"/>
      <c r="V1044" s="32"/>
      <c r="W1044" s="32"/>
      <c r="X1044" s="32"/>
      <c r="Y1044" s="32"/>
      <c r="Z1044" s="32"/>
      <c r="AA1044" s="32"/>
      <c r="AB1044" s="32"/>
      <c r="AC1044" s="32"/>
      <c r="AD1044" s="32"/>
      <c r="AE1044" s="32"/>
      <c r="AF1044" s="32"/>
      <c r="AG1044" s="32"/>
      <c r="AH1044" s="32"/>
      <c r="AI1044" s="32"/>
      <c r="AJ1044" s="32"/>
      <c r="AK1044" s="32"/>
      <c r="AL1044" s="32"/>
      <c r="AM1044" s="32"/>
      <c r="AN1044" s="32"/>
      <c r="AO1044" s="32"/>
      <c r="AP1044" s="32"/>
      <c r="AQ1044" s="32"/>
      <c r="AR1044" s="32"/>
      <c r="AS1044" s="32"/>
      <c r="AT1044" s="32"/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/>
      <c r="BI1044" s="32"/>
      <c r="BJ1044" s="32"/>
      <c r="BK1044" s="34"/>
    </row>
    <row r="1045" spans="1:63" s="35" customFormat="1" x14ac:dyDescent="0.2">
      <c r="A1045" s="43"/>
      <c r="B1045" s="32"/>
      <c r="C1045" s="32"/>
      <c r="D1045" s="32"/>
      <c r="E1045" s="32"/>
      <c r="F1045" s="32"/>
      <c r="G1045" s="32"/>
      <c r="H1045" s="33"/>
      <c r="I1045" s="32"/>
      <c r="J1045" s="32"/>
      <c r="K1045" s="32"/>
      <c r="L1045" s="32"/>
      <c r="M1045" s="32"/>
      <c r="N1045" s="32"/>
      <c r="O1045" s="32"/>
      <c r="P1045" s="32"/>
      <c r="Q1045" s="32"/>
      <c r="R1045" s="32"/>
      <c r="S1045" s="32"/>
      <c r="T1045" s="32"/>
      <c r="U1045" s="32"/>
      <c r="V1045" s="32"/>
      <c r="W1045" s="32"/>
      <c r="X1045" s="32"/>
      <c r="Y1045" s="32"/>
      <c r="Z1045" s="32"/>
      <c r="AA1045" s="32"/>
      <c r="AB1045" s="32"/>
      <c r="AC1045" s="32"/>
      <c r="AD1045" s="32"/>
      <c r="AE1045" s="32"/>
      <c r="AF1045" s="32"/>
      <c r="AG1045" s="32"/>
      <c r="AH1045" s="32"/>
      <c r="AI1045" s="32"/>
      <c r="AJ1045" s="32"/>
      <c r="AK1045" s="32"/>
      <c r="AL1045" s="32"/>
      <c r="AM1045" s="32"/>
      <c r="AN1045" s="32"/>
      <c r="AO1045" s="32"/>
      <c r="AP1045" s="32"/>
      <c r="AQ1045" s="32"/>
      <c r="AR1045" s="32"/>
      <c r="AS1045" s="32"/>
      <c r="AT1045" s="32"/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/>
      <c r="BI1045" s="32"/>
      <c r="BJ1045" s="32"/>
      <c r="BK1045" s="34"/>
    </row>
    <row r="1046" spans="1:63" s="35" customFormat="1" x14ac:dyDescent="0.2">
      <c r="A1046" s="43"/>
      <c r="B1046" s="32"/>
      <c r="C1046" s="32"/>
      <c r="D1046" s="32"/>
      <c r="E1046" s="32"/>
      <c r="F1046" s="32"/>
      <c r="G1046" s="32"/>
      <c r="H1046" s="33"/>
      <c r="I1046" s="32"/>
      <c r="J1046" s="32"/>
      <c r="K1046" s="32"/>
      <c r="L1046" s="32"/>
      <c r="M1046" s="32"/>
      <c r="N1046" s="32"/>
      <c r="O1046" s="32"/>
      <c r="P1046" s="32"/>
      <c r="Q1046" s="32"/>
      <c r="R1046" s="32"/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  <c r="AO1046" s="32"/>
      <c r="AP1046" s="32"/>
      <c r="AQ1046" s="32"/>
      <c r="AR1046" s="32"/>
      <c r="AS1046" s="32"/>
      <c r="AT1046" s="32"/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/>
      <c r="BI1046" s="32"/>
      <c r="BJ1046" s="32"/>
      <c r="BK1046" s="34"/>
    </row>
    <row r="1047" spans="1:63" s="35" customFormat="1" x14ac:dyDescent="0.2">
      <c r="A1047" s="43"/>
      <c r="B1047" s="32"/>
      <c r="C1047" s="32"/>
      <c r="D1047" s="32"/>
      <c r="E1047" s="32"/>
      <c r="F1047" s="32"/>
      <c r="G1047" s="32"/>
      <c r="H1047" s="33"/>
      <c r="I1047" s="32"/>
      <c r="J1047" s="32"/>
      <c r="K1047" s="32"/>
      <c r="L1047" s="32"/>
      <c r="M1047" s="32"/>
      <c r="N1047" s="32"/>
      <c r="O1047" s="32"/>
      <c r="P1047" s="32"/>
      <c r="Q1047" s="32"/>
      <c r="R1047" s="32"/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4"/>
    </row>
    <row r="1048" spans="1:63" s="35" customFormat="1" x14ac:dyDescent="0.2">
      <c r="A1048" s="43"/>
      <c r="B1048" s="32"/>
      <c r="C1048" s="32"/>
      <c r="D1048" s="32"/>
      <c r="E1048" s="32"/>
      <c r="F1048" s="32"/>
      <c r="G1048" s="32"/>
      <c r="H1048" s="33"/>
      <c r="I1048" s="32"/>
      <c r="J1048" s="32"/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  <c r="AO1048" s="32"/>
      <c r="AP1048" s="32"/>
      <c r="AQ1048" s="32"/>
      <c r="AR1048" s="32"/>
      <c r="AS1048" s="32"/>
      <c r="AT1048" s="32"/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/>
      <c r="BI1048" s="32"/>
      <c r="BJ1048" s="32"/>
      <c r="BK1048" s="34"/>
    </row>
    <row r="1049" spans="1:63" s="35" customFormat="1" x14ac:dyDescent="0.2">
      <c r="A1049" s="43"/>
      <c r="B1049" s="32"/>
      <c r="C1049" s="32"/>
      <c r="D1049" s="32"/>
      <c r="E1049" s="32"/>
      <c r="F1049" s="32"/>
      <c r="G1049" s="32"/>
      <c r="H1049" s="33"/>
      <c r="I1049" s="32"/>
      <c r="J1049" s="32"/>
      <c r="K1049" s="32"/>
      <c r="L1049" s="32"/>
      <c r="M1049" s="32"/>
      <c r="N1049" s="32"/>
      <c r="O1049" s="32"/>
      <c r="P1049" s="32"/>
      <c r="Q1049" s="32"/>
      <c r="R1049" s="32"/>
      <c r="S1049" s="32"/>
      <c r="T1049" s="32"/>
      <c r="U1049" s="32"/>
      <c r="V1049" s="32"/>
      <c r="W1049" s="32"/>
      <c r="X1049" s="32"/>
      <c r="Y1049" s="32"/>
      <c r="Z1049" s="32"/>
      <c r="AA1049" s="32"/>
      <c r="AB1049" s="32"/>
      <c r="AC1049" s="32"/>
      <c r="AD1049" s="32"/>
      <c r="AE1049" s="32"/>
      <c r="AF1049" s="32"/>
      <c r="AG1049" s="32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2"/>
      <c r="AR1049" s="32"/>
      <c r="AS1049" s="32"/>
      <c r="AT1049" s="32"/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/>
      <c r="BI1049" s="32"/>
      <c r="BJ1049" s="32"/>
      <c r="BK1049" s="34"/>
    </row>
    <row r="1050" spans="1:63" s="35" customFormat="1" x14ac:dyDescent="0.2">
      <c r="A1050" s="43"/>
      <c r="B1050" s="32"/>
      <c r="C1050" s="32"/>
      <c r="D1050" s="32"/>
      <c r="E1050" s="32"/>
      <c r="F1050" s="32"/>
      <c r="G1050" s="32"/>
      <c r="H1050" s="33"/>
      <c r="I1050" s="32"/>
      <c r="J1050" s="32"/>
      <c r="K1050" s="32"/>
      <c r="L1050" s="32"/>
      <c r="M1050" s="32"/>
      <c r="N1050" s="32"/>
      <c r="O1050" s="32"/>
      <c r="P1050" s="32"/>
      <c r="Q1050" s="32"/>
      <c r="R1050" s="32"/>
      <c r="S1050" s="32"/>
      <c r="T1050" s="32"/>
      <c r="U1050" s="32"/>
      <c r="V1050" s="32"/>
      <c r="W1050" s="32"/>
      <c r="X1050" s="32"/>
      <c r="Y1050" s="32"/>
      <c r="Z1050" s="32"/>
      <c r="AA1050" s="32"/>
      <c r="AB1050" s="32"/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  <c r="AO1050" s="32"/>
      <c r="AP1050" s="32"/>
      <c r="AQ1050" s="32"/>
      <c r="AR1050" s="32"/>
      <c r="AS1050" s="32"/>
      <c r="AT1050" s="32"/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/>
      <c r="BK1050" s="34"/>
    </row>
    <row r="1051" spans="1:63" s="35" customFormat="1" x14ac:dyDescent="0.2">
      <c r="A1051" s="43"/>
      <c r="B1051" s="32"/>
      <c r="C1051" s="32"/>
      <c r="D1051" s="32"/>
      <c r="E1051" s="32"/>
      <c r="F1051" s="32"/>
      <c r="G1051" s="32"/>
      <c r="H1051" s="33"/>
      <c r="I1051" s="32"/>
      <c r="J1051" s="32"/>
      <c r="K1051" s="32"/>
      <c r="L1051" s="32"/>
      <c r="M1051" s="32"/>
      <c r="N1051" s="32"/>
      <c r="O1051" s="32"/>
      <c r="P1051" s="32"/>
      <c r="Q1051" s="32"/>
      <c r="R1051" s="32"/>
      <c r="S1051" s="32"/>
      <c r="T1051" s="32"/>
      <c r="U1051" s="32"/>
      <c r="V1051" s="32"/>
      <c r="W1051" s="32"/>
      <c r="X1051" s="32"/>
      <c r="Y1051" s="32"/>
      <c r="Z1051" s="32"/>
      <c r="AA1051" s="32"/>
      <c r="AB1051" s="32"/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2"/>
      <c r="AR1051" s="32"/>
      <c r="AS1051" s="32"/>
      <c r="AT1051" s="32"/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/>
      <c r="BI1051" s="32"/>
      <c r="BJ1051" s="32"/>
      <c r="BK1051" s="34"/>
    </row>
    <row r="1052" spans="1:63" s="35" customFormat="1" x14ac:dyDescent="0.2">
      <c r="A1052" s="43"/>
      <c r="B1052" s="32"/>
      <c r="C1052" s="32"/>
      <c r="D1052" s="32"/>
      <c r="E1052" s="32"/>
      <c r="F1052" s="32"/>
      <c r="G1052" s="32"/>
      <c r="H1052" s="33"/>
      <c r="I1052" s="32"/>
      <c r="J1052" s="32"/>
      <c r="K1052" s="32"/>
      <c r="L1052" s="32"/>
      <c r="M1052" s="32"/>
      <c r="N1052" s="32"/>
      <c r="O1052" s="32"/>
      <c r="P1052" s="32"/>
      <c r="Q1052" s="32"/>
      <c r="R1052" s="32"/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2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4"/>
    </row>
    <row r="1053" spans="1:63" s="35" customFormat="1" x14ac:dyDescent="0.2">
      <c r="A1053" s="43"/>
      <c r="B1053" s="32"/>
      <c r="C1053" s="32"/>
      <c r="D1053" s="32"/>
      <c r="E1053" s="32"/>
      <c r="F1053" s="32"/>
      <c r="G1053" s="32"/>
      <c r="H1053" s="33"/>
      <c r="I1053" s="32"/>
      <c r="J1053" s="32"/>
      <c r="K1053" s="32"/>
      <c r="L1053" s="32"/>
      <c r="M1053" s="32"/>
      <c r="N1053" s="32"/>
      <c r="O1053" s="32"/>
      <c r="P1053" s="32"/>
      <c r="Q1053" s="32"/>
      <c r="R1053" s="32"/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2"/>
      <c r="AR1053" s="32"/>
      <c r="AS1053" s="32"/>
      <c r="AT1053" s="32"/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/>
      <c r="BI1053" s="32"/>
      <c r="BJ1053" s="32"/>
      <c r="BK1053" s="34"/>
    </row>
    <row r="1054" spans="1:63" s="35" customFormat="1" x14ac:dyDescent="0.2">
      <c r="A1054" s="43"/>
      <c r="B1054" s="32"/>
      <c r="C1054" s="32"/>
      <c r="D1054" s="32"/>
      <c r="E1054" s="32"/>
      <c r="F1054" s="32"/>
      <c r="G1054" s="32"/>
      <c r="H1054" s="33"/>
      <c r="I1054" s="32"/>
      <c r="J1054" s="32"/>
      <c r="K1054" s="32"/>
      <c r="L1054" s="32"/>
      <c r="M1054" s="32"/>
      <c r="N1054" s="32"/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  <c r="AO1054" s="32"/>
      <c r="AP1054" s="32"/>
      <c r="AQ1054" s="32"/>
      <c r="AR1054" s="32"/>
      <c r="AS1054" s="32"/>
      <c r="AT1054" s="32"/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/>
      <c r="BI1054" s="32"/>
      <c r="BJ1054" s="32"/>
      <c r="BK1054" s="34"/>
    </row>
    <row r="1055" spans="1:63" s="35" customFormat="1" x14ac:dyDescent="0.2">
      <c r="A1055" s="43"/>
      <c r="B1055" s="32"/>
      <c r="C1055" s="32"/>
      <c r="D1055" s="32"/>
      <c r="E1055" s="32"/>
      <c r="F1055" s="32"/>
      <c r="G1055" s="32"/>
      <c r="H1055" s="33"/>
      <c r="I1055" s="32"/>
      <c r="J1055" s="32"/>
      <c r="K1055" s="32"/>
      <c r="L1055" s="32"/>
      <c r="M1055" s="32"/>
      <c r="N1055" s="32"/>
      <c r="O1055" s="32"/>
      <c r="P1055" s="32"/>
      <c r="Q1055" s="32"/>
      <c r="R1055" s="32"/>
      <c r="S1055" s="32"/>
      <c r="T1055" s="32"/>
      <c r="U1055" s="32"/>
      <c r="V1055" s="32"/>
      <c r="W1055" s="32"/>
      <c r="X1055" s="32"/>
      <c r="Y1055" s="32"/>
      <c r="Z1055" s="32"/>
      <c r="AA1055" s="32"/>
      <c r="AB1055" s="32"/>
      <c r="AC1055" s="32"/>
      <c r="AD1055" s="32"/>
      <c r="AE1055" s="32"/>
      <c r="AF1055" s="32"/>
      <c r="AG1055" s="32"/>
      <c r="AH1055" s="32"/>
      <c r="AI1055" s="32"/>
      <c r="AJ1055" s="32"/>
      <c r="AK1055" s="32"/>
      <c r="AL1055" s="32"/>
      <c r="AM1055" s="32"/>
      <c r="AN1055" s="32"/>
      <c r="AO1055" s="32"/>
      <c r="AP1055" s="32"/>
      <c r="AQ1055" s="32"/>
      <c r="AR1055" s="32"/>
      <c r="AS1055" s="32"/>
      <c r="AT1055" s="32"/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/>
      <c r="BI1055" s="32"/>
      <c r="BJ1055" s="32"/>
      <c r="BK1055" s="34"/>
    </row>
    <row r="1056" spans="1:63" s="35" customFormat="1" x14ac:dyDescent="0.2">
      <c r="A1056" s="43"/>
      <c r="B1056" s="32"/>
      <c r="C1056" s="32"/>
      <c r="D1056" s="32"/>
      <c r="E1056" s="32"/>
      <c r="F1056" s="32"/>
      <c r="G1056" s="32"/>
      <c r="H1056" s="33"/>
      <c r="I1056" s="32"/>
      <c r="J1056" s="32"/>
      <c r="K1056" s="32"/>
      <c r="L1056" s="32"/>
      <c r="M1056" s="32"/>
      <c r="N1056" s="32"/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  <c r="Y1056" s="32"/>
      <c r="Z1056" s="32"/>
      <c r="AA1056" s="32"/>
      <c r="AB1056" s="32"/>
      <c r="AC1056" s="32"/>
      <c r="AD1056" s="32"/>
      <c r="AE1056" s="32"/>
      <c r="AF1056" s="32"/>
      <c r="AG1056" s="32"/>
      <c r="AH1056" s="32"/>
      <c r="AI1056" s="32"/>
      <c r="AJ1056" s="32"/>
      <c r="AK1056" s="32"/>
      <c r="AL1056" s="32"/>
      <c r="AM1056" s="32"/>
      <c r="AN1056" s="32"/>
      <c r="AO1056" s="32"/>
      <c r="AP1056" s="32"/>
      <c r="AQ1056" s="32"/>
      <c r="AR1056" s="32"/>
      <c r="AS1056" s="32"/>
      <c r="AT1056" s="32"/>
      <c r="AU1056" s="32"/>
      <c r="AV1056" s="32"/>
      <c r="AW1056" s="32"/>
      <c r="AX1056" s="32"/>
      <c r="AY1056" s="32"/>
      <c r="AZ1056" s="32"/>
      <c r="BA1056" s="32"/>
      <c r="BB1056" s="32"/>
      <c r="BC1056" s="32"/>
      <c r="BD1056" s="32"/>
      <c r="BE1056" s="32"/>
      <c r="BF1056" s="32"/>
      <c r="BG1056" s="32"/>
      <c r="BH1056" s="32"/>
      <c r="BI1056" s="32"/>
      <c r="BJ1056" s="32"/>
      <c r="BK1056" s="34"/>
    </row>
    <row r="1057" spans="1:63" s="35" customFormat="1" x14ac:dyDescent="0.2">
      <c r="A1057" s="43"/>
      <c r="B1057" s="32"/>
      <c r="C1057" s="32"/>
      <c r="D1057" s="32"/>
      <c r="E1057" s="32"/>
      <c r="F1057" s="32"/>
      <c r="G1057" s="32"/>
      <c r="H1057" s="33"/>
      <c r="I1057" s="32"/>
      <c r="J1057" s="32"/>
      <c r="K1057" s="32"/>
      <c r="L1057" s="32"/>
      <c r="M1057" s="32"/>
      <c r="N1057" s="32"/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4"/>
    </row>
    <row r="1058" spans="1:63" s="35" customFormat="1" x14ac:dyDescent="0.2">
      <c r="A1058" s="43"/>
      <c r="B1058" s="32"/>
      <c r="C1058" s="32"/>
      <c r="D1058" s="32"/>
      <c r="E1058" s="32"/>
      <c r="F1058" s="32"/>
      <c r="G1058" s="32"/>
      <c r="H1058" s="33"/>
      <c r="I1058" s="32"/>
      <c r="J1058" s="32"/>
      <c r="K1058" s="32"/>
      <c r="L1058" s="32"/>
      <c r="M1058" s="32"/>
      <c r="N1058" s="32"/>
      <c r="O1058" s="32"/>
      <c r="P1058" s="32"/>
      <c r="Q1058" s="32"/>
      <c r="R1058" s="32"/>
      <c r="S1058" s="32"/>
      <c r="T1058" s="32"/>
      <c r="U1058" s="32"/>
      <c r="V1058" s="32"/>
      <c r="W1058" s="32"/>
      <c r="X1058" s="32"/>
      <c r="Y1058" s="32"/>
      <c r="Z1058" s="32"/>
      <c r="AA1058" s="32"/>
      <c r="AB1058" s="32"/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  <c r="AO1058" s="32"/>
      <c r="AP1058" s="32"/>
      <c r="AQ1058" s="32"/>
      <c r="AR1058" s="32"/>
      <c r="AS1058" s="32"/>
      <c r="AT1058" s="32"/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/>
      <c r="BI1058" s="32"/>
      <c r="BJ1058" s="32"/>
      <c r="BK1058" s="34"/>
    </row>
    <row r="1059" spans="1:63" s="35" customFormat="1" x14ac:dyDescent="0.2">
      <c r="A1059" s="43"/>
      <c r="B1059" s="32"/>
      <c r="C1059" s="32"/>
      <c r="D1059" s="32"/>
      <c r="E1059" s="32"/>
      <c r="F1059" s="32"/>
      <c r="G1059" s="32"/>
      <c r="H1059" s="33"/>
      <c r="I1059" s="32"/>
      <c r="J1059" s="32"/>
      <c r="K1059" s="32"/>
      <c r="L1059" s="32"/>
      <c r="M1059" s="32"/>
      <c r="N1059" s="32"/>
      <c r="O1059" s="32"/>
      <c r="P1059" s="32"/>
      <c r="Q1059" s="32"/>
      <c r="R1059" s="32"/>
      <c r="S1059" s="32"/>
      <c r="T1059" s="32"/>
      <c r="U1059" s="32"/>
      <c r="V1059" s="32"/>
      <c r="W1059" s="32"/>
      <c r="X1059" s="32"/>
      <c r="Y1059" s="32"/>
      <c r="Z1059" s="32"/>
      <c r="AA1059" s="32"/>
      <c r="AB1059" s="32"/>
      <c r="AC1059" s="32"/>
      <c r="AD1059" s="32"/>
      <c r="AE1059" s="32"/>
      <c r="AF1059" s="32"/>
      <c r="AG1059" s="32"/>
      <c r="AH1059" s="32"/>
      <c r="AI1059" s="32"/>
      <c r="AJ1059" s="32"/>
      <c r="AK1059" s="32"/>
      <c r="AL1059" s="32"/>
      <c r="AM1059" s="32"/>
      <c r="AN1059" s="32"/>
      <c r="AO1059" s="32"/>
      <c r="AP1059" s="32"/>
      <c r="AQ1059" s="32"/>
      <c r="AR1059" s="32"/>
      <c r="AS1059" s="32"/>
      <c r="AT1059" s="32"/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/>
      <c r="BI1059" s="32"/>
      <c r="BJ1059" s="32"/>
      <c r="BK1059" s="34"/>
    </row>
    <row r="1060" spans="1:63" s="35" customFormat="1" x14ac:dyDescent="0.2">
      <c r="A1060" s="43"/>
      <c r="B1060" s="32"/>
      <c r="C1060" s="32"/>
      <c r="D1060" s="32"/>
      <c r="E1060" s="32"/>
      <c r="F1060" s="32"/>
      <c r="G1060" s="32"/>
      <c r="H1060" s="33"/>
      <c r="I1060" s="32"/>
      <c r="J1060" s="32"/>
      <c r="K1060" s="32"/>
      <c r="L1060" s="32"/>
      <c r="M1060" s="32"/>
      <c r="N1060" s="32"/>
      <c r="O1060" s="32"/>
      <c r="P1060" s="32"/>
      <c r="Q1060" s="32"/>
      <c r="R1060" s="32"/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/>
      <c r="AN1060" s="32"/>
      <c r="AO1060" s="32"/>
      <c r="AP1060" s="32"/>
      <c r="AQ1060" s="32"/>
      <c r="AR1060" s="32"/>
      <c r="AS1060" s="32"/>
      <c r="AT1060" s="32"/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/>
      <c r="BI1060" s="32"/>
      <c r="BJ1060" s="32"/>
      <c r="BK1060" s="34"/>
    </row>
    <row r="1061" spans="1:63" s="35" customFormat="1" x14ac:dyDescent="0.2">
      <c r="A1061" s="43"/>
      <c r="B1061" s="32"/>
      <c r="C1061" s="32"/>
      <c r="D1061" s="32"/>
      <c r="E1061" s="32"/>
      <c r="F1061" s="32"/>
      <c r="G1061" s="32"/>
      <c r="H1061" s="33"/>
      <c r="I1061" s="32"/>
      <c r="J1061" s="32"/>
      <c r="K1061" s="32"/>
      <c r="L1061" s="32"/>
      <c r="M1061" s="32"/>
      <c r="N1061" s="32"/>
      <c r="O1061" s="32"/>
      <c r="P1061" s="32"/>
      <c r="Q1061" s="32"/>
      <c r="R1061" s="32"/>
      <c r="S1061" s="32"/>
      <c r="T1061" s="32"/>
      <c r="U1061" s="32"/>
      <c r="V1061" s="32"/>
      <c r="W1061" s="32"/>
      <c r="X1061" s="32"/>
      <c r="Y1061" s="32"/>
      <c r="Z1061" s="32"/>
      <c r="AA1061" s="32"/>
      <c r="AB1061" s="32"/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2"/>
      <c r="AR1061" s="32"/>
      <c r="AS1061" s="32"/>
      <c r="AT1061" s="32"/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/>
      <c r="BI1061" s="32"/>
      <c r="BJ1061" s="32"/>
      <c r="BK1061" s="34"/>
    </row>
    <row r="1062" spans="1:63" s="35" customFormat="1" x14ac:dyDescent="0.2">
      <c r="A1062" s="43"/>
      <c r="B1062" s="32"/>
      <c r="C1062" s="32"/>
      <c r="D1062" s="32"/>
      <c r="E1062" s="32"/>
      <c r="F1062" s="32"/>
      <c r="G1062" s="32"/>
      <c r="H1062" s="33"/>
      <c r="I1062" s="32"/>
      <c r="J1062" s="32"/>
      <c r="K1062" s="32"/>
      <c r="L1062" s="32"/>
      <c r="M1062" s="32"/>
      <c r="N1062" s="32"/>
      <c r="O1062" s="32"/>
      <c r="P1062" s="32"/>
      <c r="Q1062" s="32"/>
      <c r="R1062" s="32"/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4"/>
    </row>
    <row r="1063" spans="1:63" s="35" customFormat="1" x14ac:dyDescent="0.2">
      <c r="A1063" s="43"/>
      <c r="B1063" s="32"/>
      <c r="C1063" s="32"/>
      <c r="D1063" s="32"/>
      <c r="E1063" s="32"/>
      <c r="F1063" s="32"/>
      <c r="G1063" s="32"/>
      <c r="H1063" s="33"/>
      <c r="I1063" s="32"/>
      <c r="J1063" s="32"/>
      <c r="K1063" s="32"/>
      <c r="L1063" s="32"/>
      <c r="M1063" s="32"/>
      <c r="N1063" s="32"/>
      <c r="O1063" s="32"/>
      <c r="P1063" s="32"/>
      <c r="Q1063" s="32"/>
      <c r="R1063" s="32"/>
      <c r="S1063" s="32"/>
      <c r="T1063" s="32"/>
      <c r="U1063" s="32"/>
      <c r="V1063" s="32"/>
      <c r="W1063" s="32"/>
      <c r="X1063" s="32"/>
      <c r="Y1063" s="32"/>
      <c r="Z1063" s="32"/>
      <c r="AA1063" s="32"/>
      <c r="AB1063" s="32"/>
      <c r="AC1063" s="32"/>
      <c r="AD1063" s="32"/>
      <c r="AE1063" s="32"/>
      <c r="AF1063" s="32"/>
      <c r="AG1063" s="32"/>
      <c r="AH1063" s="32"/>
      <c r="AI1063" s="32"/>
      <c r="AJ1063" s="32"/>
      <c r="AK1063" s="32"/>
      <c r="AL1063" s="32"/>
      <c r="AM1063" s="32"/>
      <c r="AN1063" s="32"/>
      <c r="AO1063" s="32"/>
      <c r="AP1063" s="32"/>
      <c r="AQ1063" s="32"/>
      <c r="AR1063" s="32"/>
      <c r="AS1063" s="32"/>
      <c r="AT1063" s="32"/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/>
      <c r="BI1063" s="32"/>
      <c r="BJ1063" s="32"/>
      <c r="BK1063" s="34"/>
    </row>
    <row r="1064" spans="1:63" s="35" customFormat="1" x14ac:dyDescent="0.2">
      <c r="A1064" s="43"/>
      <c r="B1064" s="32"/>
      <c r="C1064" s="32"/>
      <c r="D1064" s="32"/>
      <c r="E1064" s="32"/>
      <c r="F1064" s="32"/>
      <c r="G1064" s="32"/>
      <c r="H1064" s="33"/>
      <c r="I1064" s="32"/>
      <c r="J1064" s="32"/>
      <c r="K1064" s="32"/>
      <c r="L1064" s="32"/>
      <c r="M1064" s="32"/>
      <c r="N1064" s="32"/>
      <c r="O1064" s="32"/>
      <c r="P1064" s="32"/>
      <c r="Q1064" s="32"/>
      <c r="R1064" s="32"/>
      <c r="S1064" s="32"/>
      <c r="T1064" s="32"/>
      <c r="U1064" s="32"/>
      <c r="V1064" s="32"/>
      <c r="W1064" s="32"/>
      <c r="X1064" s="32"/>
      <c r="Y1064" s="32"/>
      <c r="Z1064" s="32"/>
      <c r="AA1064" s="32"/>
      <c r="AB1064" s="32"/>
      <c r="AC1064" s="32"/>
      <c r="AD1064" s="32"/>
      <c r="AE1064" s="32"/>
      <c r="AF1064" s="32"/>
      <c r="AG1064" s="32"/>
      <c r="AH1064" s="32"/>
      <c r="AI1064" s="32"/>
      <c r="AJ1064" s="32"/>
      <c r="AK1064" s="32"/>
      <c r="AL1064" s="32"/>
      <c r="AM1064" s="32"/>
      <c r="AN1064" s="32"/>
      <c r="AO1064" s="32"/>
      <c r="AP1064" s="32"/>
      <c r="AQ1064" s="32"/>
      <c r="AR1064" s="32"/>
      <c r="AS1064" s="32"/>
      <c r="AT1064" s="32"/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/>
      <c r="BI1064" s="32"/>
      <c r="BJ1064" s="32"/>
      <c r="BK1064" s="34"/>
    </row>
    <row r="1065" spans="1:63" s="35" customFormat="1" x14ac:dyDescent="0.2">
      <c r="A1065" s="43"/>
      <c r="B1065" s="32"/>
      <c r="C1065" s="32"/>
      <c r="D1065" s="32"/>
      <c r="E1065" s="32"/>
      <c r="F1065" s="32"/>
      <c r="G1065" s="32"/>
      <c r="H1065" s="33"/>
      <c r="I1065" s="32"/>
      <c r="J1065" s="32"/>
      <c r="K1065" s="32"/>
      <c r="L1065" s="32"/>
      <c r="M1065" s="32"/>
      <c r="N1065" s="32"/>
      <c r="O1065" s="32"/>
      <c r="P1065" s="32"/>
      <c r="Q1065" s="32"/>
      <c r="R1065" s="32"/>
      <c r="S1065" s="32"/>
      <c r="T1065" s="32"/>
      <c r="U1065" s="32"/>
      <c r="V1065" s="32"/>
      <c r="W1065" s="32"/>
      <c r="X1065" s="32"/>
      <c r="Y1065" s="32"/>
      <c r="Z1065" s="32"/>
      <c r="AA1065" s="32"/>
      <c r="AB1065" s="32"/>
      <c r="AC1065" s="32"/>
      <c r="AD1065" s="32"/>
      <c r="AE1065" s="32"/>
      <c r="AF1065" s="32"/>
      <c r="AG1065" s="32"/>
      <c r="AH1065" s="32"/>
      <c r="AI1065" s="32"/>
      <c r="AJ1065" s="32"/>
      <c r="AK1065" s="32"/>
      <c r="AL1065" s="32"/>
      <c r="AM1065" s="32"/>
      <c r="AN1065" s="32"/>
      <c r="AO1065" s="32"/>
      <c r="AP1065" s="32"/>
      <c r="AQ1065" s="32"/>
      <c r="AR1065" s="32"/>
      <c r="AS1065" s="32"/>
      <c r="AT1065" s="32"/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/>
      <c r="BI1065" s="32"/>
      <c r="BJ1065" s="32"/>
      <c r="BK1065" s="34"/>
    </row>
    <row r="1066" spans="1:63" s="35" customFormat="1" x14ac:dyDescent="0.2">
      <c r="A1066" s="43"/>
      <c r="B1066" s="32"/>
      <c r="C1066" s="32"/>
      <c r="D1066" s="32"/>
      <c r="E1066" s="32"/>
      <c r="F1066" s="32"/>
      <c r="G1066" s="32"/>
      <c r="H1066" s="33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  <c r="S1066" s="32"/>
      <c r="T1066" s="32"/>
      <c r="U1066" s="32"/>
      <c r="V1066" s="32"/>
      <c r="W1066" s="32"/>
      <c r="X1066" s="32"/>
      <c r="Y1066" s="32"/>
      <c r="Z1066" s="32"/>
      <c r="AA1066" s="32"/>
      <c r="AB1066" s="32"/>
      <c r="AC1066" s="32"/>
      <c r="AD1066" s="32"/>
      <c r="AE1066" s="32"/>
      <c r="AF1066" s="32"/>
      <c r="AG1066" s="32"/>
      <c r="AH1066" s="32"/>
      <c r="AI1066" s="32"/>
      <c r="AJ1066" s="32"/>
      <c r="AK1066" s="32"/>
      <c r="AL1066" s="32"/>
      <c r="AM1066" s="32"/>
      <c r="AN1066" s="32"/>
      <c r="AO1066" s="32"/>
      <c r="AP1066" s="32"/>
      <c r="AQ1066" s="32"/>
      <c r="AR1066" s="32"/>
      <c r="AS1066" s="32"/>
      <c r="AT1066" s="32"/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/>
      <c r="BI1066" s="32"/>
      <c r="BJ1066" s="32"/>
      <c r="BK1066" s="34"/>
    </row>
    <row r="1067" spans="1:63" s="35" customFormat="1" x14ac:dyDescent="0.2">
      <c r="A1067" s="43"/>
      <c r="B1067" s="32"/>
      <c r="C1067" s="32"/>
      <c r="D1067" s="32"/>
      <c r="E1067" s="32"/>
      <c r="F1067" s="32"/>
      <c r="G1067" s="32"/>
      <c r="H1067" s="33"/>
      <c r="I1067" s="32"/>
      <c r="J1067" s="32"/>
      <c r="K1067" s="32"/>
      <c r="L1067" s="32"/>
      <c r="M1067" s="32"/>
      <c r="N1067" s="32"/>
      <c r="O1067" s="32"/>
      <c r="P1067" s="32"/>
      <c r="Q1067" s="32"/>
      <c r="R1067" s="32"/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2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4"/>
    </row>
    <row r="1068" spans="1:63" s="35" customFormat="1" x14ac:dyDescent="0.2">
      <c r="A1068" s="43"/>
      <c r="B1068" s="32"/>
      <c r="C1068" s="32"/>
      <c r="D1068" s="32"/>
      <c r="E1068" s="32"/>
      <c r="F1068" s="32"/>
      <c r="G1068" s="32"/>
      <c r="H1068" s="33"/>
      <c r="I1068" s="32"/>
      <c r="J1068" s="32"/>
      <c r="K1068" s="32"/>
      <c r="L1068" s="32"/>
      <c r="M1068" s="32"/>
      <c r="N1068" s="32"/>
      <c r="O1068" s="32"/>
      <c r="P1068" s="32"/>
      <c r="Q1068" s="32"/>
      <c r="R1068" s="32"/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  <c r="AO1068" s="32"/>
      <c r="AP1068" s="32"/>
      <c r="AQ1068" s="32"/>
      <c r="AR1068" s="32"/>
      <c r="AS1068" s="32"/>
      <c r="AT1068" s="32"/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/>
      <c r="BI1068" s="32"/>
      <c r="BJ1068" s="32"/>
      <c r="BK1068" s="34"/>
    </row>
    <row r="1069" spans="1:63" s="35" customFormat="1" x14ac:dyDescent="0.2">
      <c r="A1069" s="43"/>
      <c r="B1069" s="32"/>
      <c r="C1069" s="32"/>
      <c r="D1069" s="32"/>
      <c r="E1069" s="32"/>
      <c r="F1069" s="32"/>
      <c r="G1069" s="32"/>
      <c r="H1069" s="33"/>
      <c r="I1069" s="32"/>
      <c r="J1069" s="32"/>
      <c r="K1069" s="32"/>
      <c r="L1069" s="32"/>
      <c r="M1069" s="32"/>
      <c r="N1069" s="32"/>
      <c r="O1069" s="32"/>
      <c r="P1069" s="32"/>
      <c r="Q1069" s="32"/>
      <c r="R1069" s="32"/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2"/>
      <c r="AR1069" s="32"/>
      <c r="AS1069" s="32"/>
      <c r="AT1069" s="32"/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/>
      <c r="BI1069" s="32"/>
      <c r="BJ1069" s="32"/>
      <c r="BK1069" s="34"/>
    </row>
    <row r="1070" spans="1:63" s="35" customFormat="1" x14ac:dyDescent="0.2">
      <c r="A1070" s="43"/>
      <c r="B1070" s="32"/>
      <c r="C1070" s="32"/>
      <c r="D1070" s="32"/>
      <c r="E1070" s="32"/>
      <c r="F1070" s="32"/>
      <c r="G1070" s="32"/>
      <c r="H1070" s="33"/>
      <c r="I1070" s="32"/>
      <c r="J1070" s="32"/>
      <c r="K1070" s="32"/>
      <c r="L1070" s="32"/>
      <c r="M1070" s="32"/>
      <c r="N1070" s="32"/>
      <c r="O1070" s="32"/>
      <c r="P1070" s="32"/>
      <c r="Q1070" s="32"/>
      <c r="R1070" s="32"/>
      <c r="S1070" s="32"/>
      <c r="T1070" s="32"/>
      <c r="U1070" s="32"/>
      <c r="V1070" s="32"/>
      <c r="W1070" s="32"/>
      <c r="X1070" s="32"/>
      <c r="Y1070" s="32"/>
      <c r="Z1070" s="32"/>
      <c r="AA1070" s="32"/>
      <c r="AB1070" s="32"/>
      <c r="AC1070" s="32"/>
      <c r="AD1070" s="32"/>
      <c r="AE1070" s="32"/>
      <c r="AF1070" s="32"/>
      <c r="AG1070" s="32"/>
      <c r="AH1070" s="32"/>
      <c r="AI1070" s="32"/>
      <c r="AJ1070" s="32"/>
      <c r="AK1070" s="32"/>
      <c r="AL1070" s="32"/>
      <c r="AM1070" s="32"/>
      <c r="AN1070" s="32"/>
      <c r="AO1070" s="32"/>
      <c r="AP1070" s="32"/>
      <c r="AQ1070" s="32"/>
      <c r="AR1070" s="32"/>
      <c r="AS1070" s="32"/>
      <c r="AT1070" s="32"/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/>
      <c r="BI1070" s="32"/>
      <c r="BJ1070" s="32"/>
      <c r="BK1070" s="34"/>
    </row>
    <row r="1071" spans="1:63" s="35" customFormat="1" x14ac:dyDescent="0.2">
      <c r="A1071" s="43"/>
      <c r="B1071" s="32"/>
      <c r="C1071" s="32"/>
      <c r="D1071" s="32"/>
      <c r="E1071" s="32"/>
      <c r="F1071" s="32"/>
      <c r="G1071" s="32"/>
      <c r="H1071" s="33"/>
      <c r="I1071" s="32"/>
      <c r="J1071" s="32"/>
      <c r="K1071" s="32"/>
      <c r="L1071" s="32"/>
      <c r="M1071" s="32"/>
      <c r="N1071" s="32"/>
      <c r="O1071" s="32"/>
      <c r="P1071" s="32"/>
      <c r="Q1071" s="32"/>
      <c r="R1071" s="32"/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4"/>
    </row>
    <row r="1072" spans="1:63" s="35" customFormat="1" x14ac:dyDescent="0.2">
      <c r="A1072" s="43"/>
      <c r="B1072" s="32"/>
      <c r="C1072" s="32"/>
      <c r="D1072" s="32"/>
      <c r="E1072" s="32"/>
      <c r="F1072" s="32"/>
      <c r="G1072" s="32"/>
      <c r="H1072" s="33"/>
      <c r="I1072" s="32"/>
      <c r="J1072" s="32"/>
      <c r="K1072" s="32"/>
      <c r="L1072" s="32"/>
      <c r="M1072" s="32"/>
      <c r="N1072" s="32"/>
      <c r="O1072" s="32"/>
      <c r="P1072" s="32"/>
      <c r="Q1072" s="32"/>
      <c r="R1072" s="32"/>
      <c r="S1072" s="32"/>
      <c r="T1072" s="32"/>
      <c r="U1072" s="32"/>
      <c r="V1072" s="32"/>
      <c r="W1072" s="32"/>
      <c r="X1072" s="32"/>
      <c r="Y1072" s="32"/>
      <c r="Z1072" s="32"/>
      <c r="AA1072" s="32"/>
      <c r="AB1072" s="32"/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  <c r="AO1072" s="32"/>
      <c r="AP1072" s="32"/>
      <c r="AQ1072" s="32"/>
      <c r="AR1072" s="32"/>
      <c r="AS1072" s="32"/>
      <c r="AT1072" s="32"/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/>
      <c r="BI1072" s="32"/>
      <c r="BJ1072" s="32"/>
      <c r="BK1072" s="34"/>
    </row>
    <row r="1073" spans="1:63" s="35" customFormat="1" x14ac:dyDescent="0.2">
      <c r="A1073" s="43"/>
      <c r="B1073" s="32"/>
      <c r="C1073" s="32"/>
      <c r="D1073" s="32"/>
      <c r="E1073" s="32"/>
      <c r="F1073" s="32"/>
      <c r="G1073" s="32"/>
      <c r="H1073" s="33"/>
      <c r="I1073" s="32"/>
      <c r="J1073" s="32"/>
      <c r="K1073" s="32"/>
      <c r="L1073" s="32"/>
      <c r="M1073" s="32"/>
      <c r="N1073" s="32"/>
      <c r="O1073" s="32"/>
      <c r="P1073" s="32"/>
      <c r="Q1073" s="32"/>
      <c r="R1073" s="32"/>
      <c r="S1073" s="32"/>
      <c r="T1073" s="32"/>
      <c r="U1073" s="32"/>
      <c r="V1073" s="32"/>
      <c r="W1073" s="32"/>
      <c r="X1073" s="32"/>
      <c r="Y1073" s="32"/>
      <c r="Z1073" s="32"/>
      <c r="AA1073" s="32"/>
      <c r="AB1073" s="32"/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/>
      <c r="AN1073" s="32"/>
      <c r="AO1073" s="32"/>
      <c r="AP1073" s="32"/>
      <c r="AQ1073" s="32"/>
      <c r="AR1073" s="32"/>
      <c r="AS1073" s="32"/>
      <c r="AT1073" s="32"/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/>
      <c r="BI1073" s="32"/>
      <c r="BJ1073" s="32"/>
      <c r="BK1073" s="34"/>
    </row>
    <row r="1074" spans="1:63" s="35" customFormat="1" x14ac:dyDescent="0.2">
      <c r="A1074" s="43"/>
      <c r="B1074" s="32"/>
      <c r="C1074" s="32"/>
      <c r="D1074" s="32"/>
      <c r="E1074" s="32"/>
      <c r="F1074" s="32"/>
      <c r="G1074" s="32"/>
      <c r="H1074" s="33"/>
      <c r="I1074" s="32"/>
      <c r="J1074" s="32"/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  <c r="AO1074" s="32"/>
      <c r="AP1074" s="32"/>
      <c r="AQ1074" s="32"/>
      <c r="AR1074" s="32"/>
      <c r="AS1074" s="32"/>
      <c r="AT1074" s="32"/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/>
      <c r="BI1074" s="32"/>
      <c r="BJ1074" s="32"/>
      <c r="BK1074" s="34"/>
    </row>
    <row r="1075" spans="1:63" s="35" customFormat="1" x14ac:dyDescent="0.2">
      <c r="A1075" s="43"/>
      <c r="B1075" s="32"/>
      <c r="C1075" s="32"/>
      <c r="D1075" s="32"/>
      <c r="E1075" s="32"/>
      <c r="F1075" s="32"/>
      <c r="G1075" s="32"/>
      <c r="H1075" s="33"/>
      <c r="I1075" s="32"/>
      <c r="J1075" s="32"/>
      <c r="K1075" s="32"/>
      <c r="L1075" s="32"/>
      <c r="M1075" s="32"/>
      <c r="N1075" s="32"/>
      <c r="O1075" s="32"/>
      <c r="P1075" s="32"/>
      <c r="Q1075" s="32"/>
      <c r="R1075" s="32"/>
      <c r="S1075" s="32"/>
      <c r="T1075" s="32"/>
      <c r="U1075" s="32"/>
      <c r="V1075" s="32"/>
      <c r="W1075" s="32"/>
      <c r="X1075" s="32"/>
      <c r="Y1075" s="32"/>
      <c r="Z1075" s="32"/>
      <c r="AA1075" s="32"/>
      <c r="AB1075" s="32"/>
      <c r="AC1075" s="32"/>
      <c r="AD1075" s="32"/>
      <c r="AE1075" s="32"/>
      <c r="AF1075" s="32"/>
      <c r="AG1075" s="32"/>
      <c r="AH1075" s="32"/>
      <c r="AI1075" s="32"/>
      <c r="AJ1075" s="32"/>
      <c r="AK1075" s="32"/>
      <c r="AL1075" s="32"/>
      <c r="AM1075" s="32"/>
      <c r="AN1075" s="32"/>
      <c r="AO1075" s="32"/>
      <c r="AP1075" s="32"/>
      <c r="AQ1075" s="32"/>
      <c r="AR1075" s="32"/>
      <c r="AS1075" s="32"/>
      <c r="AT1075" s="32"/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/>
      <c r="BI1075" s="32"/>
      <c r="BJ1075" s="32"/>
      <c r="BK1075" s="34"/>
    </row>
    <row r="1076" spans="1:63" s="35" customFormat="1" x14ac:dyDescent="0.2">
      <c r="A1076" s="43"/>
      <c r="B1076" s="32"/>
      <c r="C1076" s="32"/>
      <c r="D1076" s="32"/>
      <c r="E1076" s="32"/>
      <c r="F1076" s="32"/>
      <c r="G1076" s="32"/>
      <c r="H1076" s="33"/>
      <c r="I1076" s="32"/>
      <c r="J1076" s="32"/>
      <c r="K1076" s="32"/>
      <c r="L1076" s="32"/>
      <c r="M1076" s="32"/>
      <c r="N1076" s="32"/>
      <c r="O1076" s="32"/>
      <c r="P1076" s="32"/>
      <c r="Q1076" s="32"/>
      <c r="R1076" s="32"/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2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4"/>
    </row>
    <row r="1077" spans="1:63" s="35" customFormat="1" x14ac:dyDescent="0.2">
      <c r="A1077" s="43"/>
      <c r="B1077" s="32"/>
      <c r="C1077" s="32"/>
      <c r="D1077" s="32"/>
      <c r="E1077" s="32"/>
      <c r="F1077" s="32"/>
      <c r="G1077" s="32"/>
      <c r="H1077" s="33"/>
      <c r="I1077" s="32"/>
      <c r="J1077" s="32"/>
      <c r="K1077" s="32"/>
      <c r="L1077" s="32"/>
      <c r="M1077" s="32"/>
      <c r="N1077" s="32"/>
      <c r="O1077" s="32"/>
      <c r="P1077" s="32"/>
      <c r="Q1077" s="32"/>
      <c r="R1077" s="32"/>
      <c r="S1077" s="32"/>
      <c r="T1077" s="32"/>
      <c r="U1077" s="32"/>
      <c r="V1077" s="32"/>
      <c r="W1077" s="32"/>
      <c r="X1077" s="32"/>
      <c r="Y1077" s="32"/>
      <c r="Z1077" s="32"/>
      <c r="AA1077" s="32"/>
      <c r="AB1077" s="32"/>
      <c r="AC1077" s="32"/>
      <c r="AD1077" s="32"/>
      <c r="AE1077" s="32"/>
      <c r="AF1077" s="32"/>
      <c r="AG1077" s="32"/>
      <c r="AH1077" s="32"/>
      <c r="AI1077" s="32"/>
      <c r="AJ1077" s="32"/>
      <c r="AK1077" s="32"/>
      <c r="AL1077" s="32"/>
      <c r="AM1077" s="32"/>
      <c r="AN1077" s="32"/>
      <c r="AO1077" s="32"/>
      <c r="AP1077" s="32"/>
      <c r="AQ1077" s="32"/>
      <c r="AR1077" s="32"/>
      <c r="AS1077" s="32"/>
      <c r="AT1077" s="32"/>
      <c r="AU1077" s="32"/>
      <c r="AV1077" s="32"/>
      <c r="AW1077" s="32"/>
      <c r="AX1077" s="32"/>
      <c r="AY1077" s="32"/>
      <c r="AZ1077" s="32"/>
      <c r="BA1077" s="32"/>
      <c r="BB1077" s="32"/>
      <c r="BC1077" s="32"/>
      <c r="BD1077" s="32"/>
      <c r="BE1077" s="32"/>
      <c r="BF1077" s="32"/>
      <c r="BG1077" s="32"/>
      <c r="BH1077" s="32"/>
      <c r="BI1077" s="32"/>
      <c r="BJ1077" s="32"/>
      <c r="BK1077" s="34"/>
    </row>
    <row r="1078" spans="1:63" s="35" customFormat="1" x14ac:dyDescent="0.2">
      <c r="A1078" s="43"/>
      <c r="B1078" s="32"/>
      <c r="C1078" s="32"/>
      <c r="D1078" s="32"/>
      <c r="E1078" s="32"/>
      <c r="F1078" s="32"/>
      <c r="G1078" s="32"/>
      <c r="H1078" s="33"/>
      <c r="I1078" s="32"/>
      <c r="J1078" s="32"/>
      <c r="K1078" s="32"/>
      <c r="L1078" s="32"/>
      <c r="M1078" s="32"/>
      <c r="N1078" s="32"/>
      <c r="O1078" s="32"/>
      <c r="P1078" s="32"/>
      <c r="Q1078" s="32"/>
      <c r="R1078" s="32"/>
      <c r="S1078" s="32"/>
      <c r="T1078" s="32"/>
      <c r="U1078" s="32"/>
      <c r="V1078" s="32"/>
      <c r="W1078" s="32"/>
      <c r="X1078" s="32"/>
      <c r="Y1078" s="32"/>
      <c r="Z1078" s="32"/>
      <c r="AA1078" s="32"/>
      <c r="AB1078" s="32"/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/>
      <c r="AN1078" s="32"/>
      <c r="AO1078" s="32"/>
      <c r="AP1078" s="32"/>
      <c r="AQ1078" s="32"/>
      <c r="AR1078" s="32"/>
      <c r="AS1078" s="32"/>
      <c r="AT1078" s="32"/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/>
      <c r="BI1078" s="32"/>
      <c r="BJ1078" s="32"/>
      <c r="BK1078" s="34"/>
    </row>
    <row r="1079" spans="1:63" s="35" customFormat="1" x14ac:dyDescent="0.2">
      <c r="A1079" s="43"/>
      <c r="B1079" s="32"/>
      <c r="C1079" s="32"/>
      <c r="D1079" s="32"/>
      <c r="E1079" s="32"/>
      <c r="F1079" s="32"/>
      <c r="G1079" s="32"/>
      <c r="H1079" s="33"/>
      <c r="I1079" s="32"/>
      <c r="J1079" s="32"/>
      <c r="K1079" s="32"/>
      <c r="L1079" s="32"/>
      <c r="M1079" s="32"/>
      <c r="N1079" s="32"/>
      <c r="O1079" s="32"/>
      <c r="P1079" s="32"/>
      <c r="Q1079" s="32"/>
      <c r="R1079" s="32"/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  <c r="AC1079" s="32"/>
      <c r="AD1079" s="32"/>
      <c r="AE1079" s="32"/>
      <c r="AF1079" s="32"/>
      <c r="AG1079" s="32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/>
      <c r="BI1079" s="32"/>
      <c r="BJ1079" s="32"/>
      <c r="BK1079" s="34"/>
    </row>
    <row r="1080" spans="1:63" s="35" customFormat="1" x14ac:dyDescent="0.2">
      <c r="A1080" s="43"/>
      <c r="B1080" s="32"/>
      <c r="C1080" s="32"/>
      <c r="D1080" s="32"/>
      <c r="E1080" s="32"/>
      <c r="F1080" s="32"/>
      <c r="G1080" s="32"/>
      <c r="H1080" s="33"/>
      <c r="I1080" s="32"/>
      <c r="J1080" s="32"/>
      <c r="K1080" s="32"/>
      <c r="L1080" s="32"/>
      <c r="M1080" s="32"/>
      <c r="N1080" s="32"/>
      <c r="O1080" s="32"/>
      <c r="P1080" s="32"/>
      <c r="Q1080" s="32"/>
      <c r="R1080" s="32"/>
      <c r="S1080" s="32"/>
      <c r="T1080" s="32"/>
      <c r="U1080" s="32"/>
      <c r="V1080" s="32"/>
      <c r="W1080" s="32"/>
      <c r="X1080" s="32"/>
      <c r="Y1080" s="32"/>
      <c r="Z1080" s="32"/>
      <c r="AA1080" s="32"/>
      <c r="AB1080" s="32"/>
      <c r="AC1080" s="32"/>
      <c r="AD1080" s="32"/>
      <c r="AE1080" s="32"/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32"/>
      <c r="AQ1080" s="32"/>
      <c r="AR1080" s="32"/>
      <c r="AS1080" s="32"/>
      <c r="AT1080" s="32"/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/>
      <c r="BI1080" s="32"/>
      <c r="BJ1080" s="32"/>
      <c r="BK1080" s="34"/>
    </row>
    <row r="1081" spans="1:63" s="35" customFormat="1" x14ac:dyDescent="0.2">
      <c r="A1081" s="43"/>
      <c r="B1081" s="32"/>
      <c r="C1081" s="32"/>
      <c r="D1081" s="32"/>
      <c r="E1081" s="32"/>
      <c r="F1081" s="32"/>
      <c r="G1081" s="32"/>
      <c r="H1081" s="33"/>
      <c r="I1081" s="32"/>
      <c r="J1081" s="32"/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2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4"/>
    </row>
    <row r="1082" spans="1:63" s="35" customFormat="1" x14ac:dyDescent="0.2">
      <c r="A1082" s="43"/>
      <c r="B1082" s="32"/>
      <c r="C1082" s="32"/>
      <c r="D1082" s="32"/>
      <c r="E1082" s="32"/>
      <c r="F1082" s="32"/>
      <c r="G1082" s="32"/>
      <c r="H1082" s="33"/>
      <c r="I1082" s="32"/>
      <c r="J1082" s="32"/>
      <c r="K1082" s="32"/>
      <c r="L1082" s="32"/>
      <c r="M1082" s="32"/>
      <c r="N1082" s="32"/>
      <c r="O1082" s="32"/>
      <c r="P1082" s="32"/>
      <c r="Q1082" s="32"/>
      <c r="R1082" s="32"/>
      <c r="S1082" s="32"/>
      <c r="T1082" s="32"/>
      <c r="U1082" s="32"/>
      <c r="V1082" s="32"/>
      <c r="W1082" s="32"/>
      <c r="X1082" s="32"/>
      <c r="Y1082" s="32"/>
      <c r="Z1082" s="32"/>
      <c r="AA1082" s="32"/>
      <c r="AB1082" s="32"/>
      <c r="AC1082" s="32"/>
      <c r="AD1082" s="32"/>
      <c r="AE1082" s="32"/>
      <c r="AF1082" s="32"/>
      <c r="AG1082" s="32"/>
      <c r="AH1082" s="32"/>
      <c r="AI1082" s="32"/>
      <c r="AJ1082" s="32"/>
      <c r="AK1082" s="32"/>
      <c r="AL1082" s="32"/>
      <c r="AM1082" s="32"/>
      <c r="AN1082" s="32"/>
      <c r="AO1082" s="32"/>
      <c r="AP1082" s="32"/>
      <c r="AQ1082" s="32"/>
      <c r="AR1082" s="32"/>
      <c r="AS1082" s="32"/>
      <c r="AT1082" s="32"/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/>
      <c r="BI1082" s="32"/>
      <c r="BJ1082" s="32"/>
      <c r="BK1082" s="34"/>
    </row>
    <row r="1083" spans="1:63" s="35" customFormat="1" x14ac:dyDescent="0.2">
      <c r="A1083" s="43"/>
      <c r="B1083" s="32"/>
      <c r="C1083" s="32"/>
      <c r="D1083" s="32"/>
      <c r="E1083" s="32"/>
      <c r="F1083" s="32"/>
      <c r="G1083" s="32"/>
      <c r="H1083" s="33"/>
      <c r="I1083" s="32"/>
      <c r="J1083" s="32"/>
      <c r="K1083" s="32"/>
      <c r="L1083" s="32"/>
      <c r="M1083" s="32"/>
      <c r="N1083" s="32"/>
      <c r="O1083" s="32"/>
      <c r="P1083" s="32"/>
      <c r="Q1083" s="32"/>
      <c r="R1083" s="32"/>
      <c r="S1083" s="32"/>
      <c r="T1083" s="32"/>
      <c r="U1083" s="32"/>
      <c r="V1083" s="32"/>
      <c r="W1083" s="32"/>
      <c r="X1083" s="32"/>
      <c r="Y1083" s="32"/>
      <c r="Z1083" s="32"/>
      <c r="AA1083" s="32"/>
      <c r="AB1083" s="32"/>
      <c r="AC1083" s="32"/>
      <c r="AD1083" s="32"/>
      <c r="AE1083" s="32"/>
      <c r="AF1083" s="32"/>
      <c r="AG1083" s="32"/>
      <c r="AH1083" s="32"/>
      <c r="AI1083" s="32"/>
      <c r="AJ1083" s="32"/>
      <c r="AK1083" s="32"/>
      <c r="AL1083" s="32"/>
      <c r="AM1083" s="32"/>
      <c r="AN1083" s="32"/>
      <c r="AO1083" s="32"/>
      <c r="AP1083" s="32"/>
      <c r="AQ1083" s="32"/>
      <c r="AR1083" s="32"/>
      <c r="AS1083" s="32"/>
      <c r="AT1083" s="32"/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/>
      <c r="BI1083" s="32"/>
      <c r="BJ1083" s="32"/>
      <c r="BK1083" s="34"/>
    </row>
    <row r="1084" spans="1:63" s="35" customFormat="1" x14ac:dyDescent="0.2">
      <c r="A1084" s="43"/>
      <c r="B1084" s="32"/>
      <c r="C1084" s="32"/>
      <c r="D1084" s="32"/>
      <c r="E1084" s="32"/>
      <c r="F1084" s="32"/>
      <c r="G1084" s="32"/>
      <c r="H1084" s="33"/>
      <c r="I1084" s="32"/>
      <c r="J1084" s="32"/>
      <c r="K1084" s="32"/>
      <c r="L1084" s="32"/>
      <c r="M1084" s="32"/>
      <c r="N1084" s="32"/>
      <c r="O1084" s="32"/>
      <c r="P1084" s="32"/>
      <c r="Q1084" s="32"/>
      <c r="R1084" s="32"/>
      <c r="S1084" s="32"/>
      <c r="T1084" s="32"/>
      <c r="U1084" s="32"/>
      <c r="V1084" s="32"/>
      <c r="W1084" s="32"/>
      <c r="X1084" s="32"/>
      <c r="Y1084" s="32"/>
      <c r="Z1084" s="32"/>
      <c r="AA1084" s="32"/>
      <c r="AB1084" s="32"/>
      <c r="AC1084" s="32"/>
      <c r="AD1084" s="32"/>
      <c r="AE1084" s="32"/>
      <c r="AF1084" s="32"/>
      <c r="AG1084" s="32"/>
      <c r="AH1084" s="32"/>
      <c r="AI1084" s="32"/>
      <c r="AJ1084" s="32"/>
      <c r="AK1084" s="32"/>
      <c r="AL1084" s="32"/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/>
      <c r="BI1084" s="32"/>
      <c r="BJ1084" s="32"/>
      <c r="BK1084" s="34"/>
    </row>
    <row r="1085" spans="1:63" s="35" customFormat="1" x14ac:dyDescent="0.2">
      <c r="A1085" s="43"/>
      <c r="B1085" s="32"/>
      <c r="C1085" s="32"/>
      <c r="D1085" s="32"/>
      <c r="E1085" s="32"/>
      <c r="F1085" s="32"/>
      <c r="G1085" s="32"/>
      <c r="H1085" s="33"/>
      <c r="I1085" s="32"/>
      <c r="J1085" s="32"/>
      <c r="K1085" s="32"/>
      <c r="L1085" s="32"/>
      <c r="M1085" s="32"/>
      <c r="N1085" s="32"/>
      <c r="O1085" s="32"/>
      <c r="P1085" s="32"/>
      <c r="Q1085" s="32"/>
      <c r="R1085" s="32"/>
      <c r="S1085" s="32"/>
      <c r="T1085" s="32"/>
      <c r="U1085" s="32"/>
      <c r="V1085" s="32"/>
      <c r="W1085" s="32"/>
      <c r="X1085" s="32"/>
      <c r="Y1085" s="32"/>
      <c r="Z1085" s="32"/>
      <c r="AA1085" s="32"/>
      <c r="AB1085" s="32"/>
      <c r="AC1085" s="32"/>
      <c r="AD1085" s="32"/>
      <c r="AE1085" s="32"/>
      <c r="AF1085" s="32"/>
      <c r="AG1085" s="32"/>
      <c r="AH1085" s="32"/>
      <c r="AI1085" s="32"/>
      <c r="AJ1085" s="32"/>
      <c r="AK1085" s="32"/>
      <c r="AL1085" s="32"/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/>
      <c r="BI1085" s="32"/>
      <c r="BJ1085" s="32"/>
      <c r="BK1085" s="34"/>
    </row>
    <row r="1086" spans="1:63" s="35" customFormat="1" x14ac:dyDescent="0.2">
      <c r="A1086" s="43"/>
      <c r="B1086" s="32"/>
      <c r="C1086" s="32"/>
      <c r="D1086" s="32"/>
      <c r="E1086" s="32"/>
      <c r="F1086" s="32"/>
      <c r="G1086" s="32"/>
      <c r="H1086" s="33"/>
      <c r="I1086" s="32"/>
      <c r="J1086" s="32"/>
      <c r="K1086" s="32"/>
      <c r="L1086" s="32"/>
      <c r="M1086" s="32"/>
      <c r="N1086" s="32"/>
      <c r="O1086" s="32"/>
      <c r="P1086" s="32"/>
      <c r="Q1086" s="32"/>
      <c r="R1086" s="32"/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2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4"/>
    </row>
    <row r="1087" spans="1:63" s="35" customFormat="1" x14ac:dyDescent="0.2">
      <c r="A1087" s="43"/>
      <c r="B1087" s="32"/>
      <c r="C1087" s="32"/>
      <c r="D1087" s="32"/>
      <c r="E1087" s="32"/>
      <c r="F1087" s="32"/>
      <c r="G1087" s="32"/>
      <c r="H1087" s="33"/>
      <c r="I1087" s="32"/>
      <c r="J1087" s="32"/>
      <c r="K1087" s="32"/>
      <c r="L1087" s="32"/>
      <c r="M1087" s="32"/>
      <c r="N1087" s="32"/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  <c r="Y1087" s="32"/>
      <c r="Z1087" s="32"/>
      <c r="AA1087" s="32"/>
      <c r="AB1087" s="32"/>
      <c r="AC1087" s="32"/>
      <c r="AD1087" s="32"/>
      <c r="AE1087" s="32"/>
      <c r="AF1087" s="32"/>
      <c r="AG1087" s="32"/>
      <c r="AH1087" s="32"/>
      <c r="AI1087" s="32"/>
      <c r="AJ1087" s="32"/>
      <c r="AK1087" s="32"/>
      <c r="AL1087" s="32"/>
      <c r="AM1087" s="32"/>
      <c r="AN1087" s="32"/>
      <c r="AO1087" s="32"/>
      <c r="AP1087" s="32"/>
      <c r="AQ1087" s="32"/>
      <c r="AR1087" s="32"/>
      <c r="AS1087" s="32"/>
      <c r="AT1087" s="32"/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/>
      <c r="BI1087" s="32"/>
      <c r="BJ1087" s="32"/>
      <c r="BK1087" s="34"/>
    </row>
    <row r="1088" spans="1:63" s="35" customFormat="1" x14ac:dyDescent="0.2">
      <c r="A1088" s="43"/>
      <c r="B1088" s="32"/>
      <c r="C1088" s="32"/>
      <c r="D1088" s="32"/>
      <c r="E1088" s="32"/>
      <c r="F1088" s="32"/>
      <c r="G1088" s="32"/>
      <c r="H1088" s="33"/>
      <c r="I1088" s="32"/>
      <c r="J1088" s="32"/>
      <c r="K1088" s="32"/>
      <c r="L1088" s="32"/>
      <c r="M1088" s="32"/>
      <c r="N1088" s="32"/>
      <c r="O1088" s="32"/>
      <c r="P1088" s="32"/>
      <c r="Q1088" s="32"/>
      <c r="R1088" s="32"/>
      <c r="S1088" s="32"/>
      <c r="T1088" s="32"/>
      <c r="U1088" s="32"/>
      <c r="V1088" s="32"/>
      <c r="W1088" s="32"/>
      <c r="X1088" s="32"/>
      <c r="Y1088" s="32"/>
      <c r="Z1088" s="32"/>
      <c r="AA1088" s="32"/>
      <c r="AB1088" s="32"/>
      <c r="AC1088" s="32"/>
      <c r="AD1088" s="32"/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  <c r="AO1088" s="32"/>
      <c r="AP1088" s="32"/>
      <c r="AQ1088" s="32"/>
      <c r="AR1088" s="32"/>
      <c r="AS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/>
      <c r="BI1088" s="32"/>
      <c r="BJ1088" s="32"/>
      <c r="BK1088" s="34"/>
    </row>
    <row r="1089" spans="1:63" s="35" customFormat="1" x14ac:dyDescent="0.2">
      <c r="A1089" s="43"/>
      <c r="B1089" s="32"/>
      <c r="C1089" s="32"/>
      <c r="D1089" s="32"/>
      <c r="E1089" s="32"/>
      <c r="F1089" s="32"/>
      <c r="G1089" s="32"/>
      <c r="H1089" s="33"/>
      <c r="I1089" s="32"/>
      <c r="J1089" s="32"/>
      <c r="K1089" s="32"/>
      <c r="L1089" s="32"/>
      <c r="M1089" s="32"/>
      <c r="N1089" s="32"/>
      <c r="O1089" s="32"/>
      <c r="P1089" s="32"/>
      <c r="Q1089" s="32"/>
      <c r="R1089" s="32"/>
      <c r="S1089" s="32"/>
      <c r="T1089" s="32"/>
      <c r="U1089" s="32"/>
      <c r="V1089" s="32"/>
      <c r="W1089" s="32"/>
      <c r="X1089" s="32"/>
      <c r="Y1089" s="32"/>
      <c r="Z1089" s="32"/>
      <c r="AA1089" s="32"/>
      <c r="AB1089" s="32"/>
      <c r="AC1089" s="32"/>
      <c r="AD1089" s="32"/>
      <c r="AE1089" s="32"/>
      <c r="AF1089" s="32"/>
      <c r="AG1089" s="32"/>
      <c r="AH1089" s="32"/>
      <c r="AI1089" s="32"/>
      <c r="AJ1089" s="32"/>
      <c r="AK1089" s="32"/>
      <c r="AL1089" s="32"/>
      <c r="AM1089" s="32"/>
      <c r="AN1089" s="32"/>
      <c r="AO1089" s="32"/>
      <c r="AP1089" s="32"/>
      <c r="AQ1089" s="32"/>
      <c r="AR1089" s="32"/>
      <c r="AS1089" s="32"/>
      <c r="AT1089" s="32"/>
      <c r="AU1089" s="32"/>
      <c r="AV1089" s="32"/>
      <c r="AW1089" s="32"/>
      <c r="AX1089" s="32"/>
      <c r="AY1089" s="32"/>
      <c r="AZ1089" s="32"/>
      <c r="BA1089" s="32"/>
      <c r="BB1089" s="32"/>
      <c r="BC1089" s="32"/>
      <c r="BD1089" s="32"/>
      <c r="BE1089" s="32"/>
      <c r="BF1089" s="32"/>
      <c r="BG1089" s="32"/>
      <c r="BH1089" s="32"/>
      <c r="BI1089" s="32"/>
      <c r="BJ1089" s="32"/>
      <c r="BK1089" s="34"/>
    </row>
    <row r="1090" spans="1:63" s="35" customFormat="1" x14ac:dyDescent="0.2">
      <c r="A1090" s="43"/>
      <c r="B1090" s="32"/>
      <c r="C1090" s="32"/>
      <c r="D1090" s="32"/>
      <c r="E1090" s="32"/>
      <c r="F1090" s="32"/>
      <c r="G1090" s="32"/>
      <c r="H1090" s="33"/>
      <c r="I1090" s="32"/>
      <c r="J1090" s="32"/>
      <c r="K1090" s="32"/>
      <c r="L1090" s="32"/>
      <c r="M1090" s="32"/>
      <c r="N1090" s="32"/>
      <c r="O1090" s="32"/>
      <c r="P1090" s="32"/>
      <c r="Q1090" s="32"/>
      <c r="R1090" s="32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  <c r="AC1090" s="32"/>
      <c r="AD1090" s="32"/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  <c r="AO1090" s="32"/>
      <c r="AP1090" s="32"/>
      <c r="AQ1090" s="32"/>
      <c r="AR1090" s="32"/>
      <c r="AS1090" s="32"/>
      <c r="AT1090" s="32"/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/>
      <c r="BI1090" s="32"/>
      <c r="BJ1090" s="32"/>
      <c r="BK1090" s="34"/>
    </row>
    <row r="1091" spans="1:63" s="35" customFormat="1" x14ac:dyDescent="0.2">
      <c r="A1091" s="43"/>
      <c r="B1091" s="32"/>
      <c r="C1091" s="32"/>
      <c r="D1091" s="32"/>
      <c r="E1091" s="32"/>
      <c r="F1091" s="32"/>
      <c r="G1091" s="32"/>
      <c r="H1091" s="33"/>
      <c r="I1091" s="32"/>
      <c r="J1091" s="32"/>
      <c r="K1091" s="32"/>
      <c r="L1091" s="32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4"/>
    </row>
    <row r="1092" spans="1:63" s="35" customFormat="1" x14ac:dyDescent="0.2">
      <c r="A1092" s="43"/>
      <c r="B1092" s="32"/>
      <c r="C1092" s="32"/>
      <c r="D1092" s="32"/>
      <c r="E1092" s="32"/>
      <c r="F1092" s="32"/>
      <c r="G1092" s="32"/>
      <c r="H1092" s="33"/>
      <c r="I1092" s="32"/>
      <c r="J1092" s="32"/>
      <c r="K1092" s="32"/>
      <c r="L1092" s="32"/>
      <c r="M1092" s="32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  <c r="Y1092" s="32"/>
      <c r="Z1092" s="32"/>
      <c r="AA1092" s="32"/>
      <c r="AB1092" s="32"/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  <c r="BK1092" s="34"/>
    </row>
    <row r="1093" spans="1:63" s="35" customFormat="1" x14ac:dyDescent="0.2">
      <c r="A1093" s="43"/>
      <c r="B1093" s="32"/>
      <c r="C1093" s="32"/>
      <c r="D1093" s="32"/>
      <c r="E1093" s="32"/>
      <c r="F1093" s="32"/>
      <c r="G1093" s="32"/>
      <c r="H1093" s="33"/>
      <c r="I1093" s="32"/>
      <c r="J1093" s="32"/>
      <c r="K1093" s="32"/>
      <c r="L1093" s="32"/>
      <c r="M1093" s="32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  <c r="Y1093" s="32"/>
      <c r="Z1093" s="32"/>
      <c r="AA1093" s="32"/>
      <c r="AB1093" s="32"/>
      <c r="AC1093" s="32"/>
      <c r="AD1093" s="32"/>
      <c r="AE1093" s="32"/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  <c r="BK1093" s="34"/>
    </row>
    <row r="1094" spans="1:63" s="35" customFormat="1" x14ac:dyDescent="0.2">
      <c r="A1094" s="43"/>
      <c r="B1094" s="32"/>
      <c r="C1094" s="32"/>
      <c r="D1094" s="32"/>
      <c r="E1094" s="32"/>
      <c r="F1094" s="32"/>
      <c r="G1094" s="32"/>
      <c r="H1094" s="33"/>
      <c r="I1094" s="32"/>
      <c r="J1094" s="32"/>
      <c r="K1094" s="32"/>
      <c r="L1094" s="32"/>
      <c r="M1094" s="32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  <c r="Y1094" s="32"/>
      <c r="Z1094" s="32"/>
      <c r="AA1094" s="32"/>
      <c r="AB1094" s="32"/>
      <c r="AC1094" s="32"/>
      <c r="AD1094" s="32"/>
      <c r="AE1094" s="32"/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  <c r="BK1094" s="34"/>
    </row>
    <row r="1095" spans="1:63" s="35" customFormat="1" x14ac:dyDescent="0.2">
      <c r="A1095" s="43"/>
      <c r="B1095" s="32"/>
      <c r="C1095" s="32"/>
      <c r="D1095" s="32"/>
      <c r="E1095" s="32"/>
      <c r="F1095" s="32"/>
      <c r="G1095" s="32"/>
      <c r="H1095" s="33"/>
      <c r="I1095" s="32"/>
      <c r="J1095" s="32"/>
      <c r="K1095" s="32"/>
      <c r="L1095" s="32"/>
      <c r="M1095" s="32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  <c r="Y1095" s="32"/>
      <c r="Z1095" s="32"/>
      <c r="AA1095" s="32"/>
      <c r="AB1095" s="32"/>
      <c r="AC1095" s="32"/>
      <c r="AD1095" s="32"/>
      <c r="AE1095" s="32"/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  <c r="BK1095" s="34"/>
    </row>
    <row r="1096" spans="1:63" s="35" customFormat="1" x14ac:dyDescent="0.2">
      <c r="A1096" s="43"/>
      <c r="B1096" s="32"/>
      <c r="C1096" s="32"/>
      <c r="D1096" s="32"/>
      <c r="E1096" s="32"/>
      <c r="F1096" s="32"/>
      <c r="G1096" s="32"/>
      <c r="H1096" s="33"/>
      <c r="I1096" s="32"/>
      <c r="J1096" s="32"/>
      <c r="K1096" s="32"/>
      <c r="L1096" s="32"/>
      <c r="M1096" s="32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4"/>
    </row>
    <row r="1097" spans="1:63" s="35" customFormat="1" x14ac:dyDescent="0.2">
      <c r="A1097" s="43"/>
      <c r="B1097" s="32"/>
      <c r="C1097" s="32"/>
      <c r="D1097" s="32"/>
      <c r="E1097" s="32"/>
      <c r="F1097" s="32"/>
      <c r="G1097" s="32"/>
      <c r="H1097" s="33"/>
      <c r="I1097" s="32"/>
      <c r="J1097" s="32"/>
      <c r="K1097" s="32"/>
      <c r="L1097" s="32"/>
      <c r="M1097" s="32"/>
      <c r="N1097" s="32"/>
      <c r="O1097" s="32"/>
      <c r="P1097" s="32"/>
      <c r="Q1097" s="32"/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/>
      <c r="BK1097" s="34"/>
    </row>
    <row r="1098" spans="1:63" s="35" customFormat="1" x14ac:dyDescent="0.2">
      <c r="A1098" s="43"/>
      <c r="B1098" s="32"/>
      <c r="C1098" s="32"/>
      <c r="D1098" s="32"/>
      <c r="E1098" s="32"/>
      <c r="F1098" s="32"/>
      <c r="G1098" s="32"/>
      <c r="H1098" s="33"/>
      <c r="I1098" s="32"/>
      <c r="J1098" s="32"/>
      <c r="K1098" s="32"/>
      <c r="L1098" s="32"/>
      <c r="M1098" s="32"/>
      <c r="N1098" s="32"/>
      <c r="O1098" s="32"/>
      <c r="P1098" s="32"/>
      <c r="Q1098" s="32"/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/>
      <c r="BI1098" s="32"/>
      <c r="BJ1098" s="32"/>
      <c r="BK1098" s="34"/>
    </row>
    <row r="1099" spans="1:63" s="35" customFormat="1" x14ac:dyDescent="0.2">
      <c r="A1099" s="43"/>
      <c r="B1099" s="32"/>
      <c r="C1099" s="32"/>
      <c r="D1099" s="32"/>
      <c r="E1099" s="32"/>
      <c r="F1099" s="32"/>
      <c r="G1099" s="32"/>
      <c r="H1099" s="33"/>
      <c r="I1099" s="32"/>
      <c r="J1099" s="32"/>
      <c r="K1099" s="32"/>
      <c r="L1099" s="32"/>
      <c r="M1099" s="32"/>
      <c r="N1099" s="32"/>
      <c r="O1099" s="32"/>
      <c r="P1099" s="32"/>
      <c r="Q1099" s="32"/>
      <c r="R1099" s="32"/>
      <c r="S1099" s="32"/>
      <c r="T1099" s="32"/>
      <c r="U1099" s="32"/>
      <c r="V1099" s="32"/>
      <c r="W1099" s="32"/>
      <c r="X1099" s="32"/>
      <c r="Y1099" s="32"/>
      <c r="Z1099" s="32"/>
      <c r="AA1099" s="32"/>
      <c r="AB1099" s="32"/>
      <c r="AC1099" s="32"/>
      <c r="AD1099" s="32"/>
      <c r="AE1099" s="32"/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  <c r="BK1099" s="34"/>
    </row>
    <row r="1100" spans="1:63" s="35" customFormat="1" x14ac:dyDescent="0.2">
      <c r="A1100" s="43"/>
      <c r="B1100" s="32"/>
      <c r="C1100" s="32"/>
      <c r="D1100" s="32"/>
      <c r="E1100" s="32"/>
      <c r="F1100" s="32"/>
      <c r="G1100" s="32"/>
      <c r="H1100" s="33"/>
      <c r="I1100" s="32"/>
      <c r="J1100" s="32"/>
      <c r="K1100" s="32"/>
      <c r="L1100" s="32"/>
      <c r="M1100" s="32"/>
      <c r="N1100" s="32"/>
      <c r="O1100" s="32"/>
      <c r="P1100" s="32"/>
      <c r="Q1100" s="32"/>
      <c r="R1100" s="32"/>
      <c r="S1100" s="32"/>
      <c r="T1100" s="32"/>
      <c r="U1100" s="32"/>
      <c r="V1100" s="32"/>
      <c r="W1100" s="32"/>
      <c r="X1100" s="32"/>
      <c r="Y1100" s="32"/>
      <c r="Z1100" s="32"/>
      <c r="AA1100" s="32"/>
      <c r="AB1100" s="32"/>
      <c r="AC1100" s="32"/>
      <c r="AD1100" s="32"/>
      <c r="AE1100" s="32"/>
      <c r="AF1100" s="32"/>
      <c r="AG1100" s="32"/>
      <c r="AH1100" s="32"/>
      <c r="AI1100" s="32"/>
      <c r="AJ1100" s="32"/>
      <c r="AK1100" s="32"/>
      <c r="AL1100" s="32"/>
      <c r="AM1100" s="32"/>
      <c r="AN1100" s="32"/>
      <c r="AO1100" s="32"/>
      <c r="AP1100" s="32"/>
      <c r="AQ1100" s="32"/>
      <c r="AR1100" s="32"/>
      <c r="AS1100" s="32"/>
      <c r="AT1100" s="32"/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  <c r="BK1100" s="34"/>
    </row>
    <row r="1101" spans="1:63" s="35" customFormat="1" x14ac:dyDescent="0.2">
      <c r="A1101" s="43"/>
      <c r="B1101" s="36"/>
      <c r="C1101" s="36"/>
      <c r="D1101" s="36"/>
      <c r="E1101" s="36"/>
      <c r="F1101" s="36"/>
      <c r="G1101" s="36"/>
      <c r="H1101" s="37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  <c r="V1101" s="36"/>
      <c r="W1101" s="36"/>
      <c r="X1101" s="36"/>
      <c r="Y1101" s="36"/>
      <c r="Z1101" s="36"/>
      <c r="AA1101" s="36"/>
      <c r="AB1101" s="36"/>
      <c r="AC1101" s="36"/>
      <c r="AD1101" s="36"/>
      <c r="AE1101" s="36"/>
      <c r="AF1101" s="36"/>
      <c r="AG1101" s="36"/>
      <c r="AH1101" s="36"/>
      <c r="AI1101" s="36"/>
      <c r="AJ1101" s="36"/>
      <c r="AK1101" s="36"/>
      <c r="AL1101" s="36"/>
      <c r="AM1101" s="36"/>
      <c r="AN1101" s="36"/>
      <c r="AO1101" s="36"/>
      <c r="AP1101" s="36"/>
      <c r="AQ1101" s="36"/>
      <c r="AR1101" s="36"/>
      <c r="AS1101" s="36"/>
      <c r="AT1101" s="36"/>
      <c r="AU1101" s="36"/>
      <c r="AV1101" s="36"/>
      <c r="AW1101" s="36"/>
      <c r="AX1101" s="36"/>
      <c r="AY1101" s="36"/>
      <c r="AZ1101" s="36"/>
      <c r="BA1101" s="36"/>
      <c r="BB1101" s="36"/>
      <c r="BC1101" s="36"/>
      <c r="BD1101" s="36"/>
      <c r="BE1101" s="36"/>
      <c r="BF1101" s="36"/>
      <c r="BG1101" s="36"/>
      <c r="BH1101" s="36"/>
      <c r="BI1101" s="36"/>
      <c r="BJ1101" s="36"/>
      <c r="BK1101" s="12"/>
    </row>
    <row r="1102" spans="1:63" s="35" customFormat="1" x14ac:dyDescent="0.2">
      <c r="A1102" s="43"/>
      <c r="B1102" s="36"/>
      <c r="C1102" s="36"/>
      <c r="D1102" s="36"/>
      <c r="E1102" s="36"/>
      <c r="F1102" s="36"/>
      <c r="G1102" s="36"/>
      <c r="H1102" s="37"/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  <c r="AA1102" s="36"/>
      <c r="AB1102" s="36"/>
      <c r="AC1102" s="36"/>
      <c r="AD1102" s="36"/>
      <c r="AE1102" s="36"/>
      <c r="AF1102" s="36"/>
      <c r="AG1102" s="36"/>
      <c r="AH1102" s="36"/>
      <c r="AI1102" s="36"/>
      <c r="AJ1102" s="36"/>
      <c r="AK1102" s="36"/>
      <c r="AL1102" s="36"/>
      <c r="AM1102" s="36"/>
      <c r="AN1102" s="36"/>
      <c r="AO1102" s="36"/>
      <c r="AP1102" s="36"/>
      <c r="AQ1102" s="36"/>
      <c r="AR1102" s="36"/>
      <c r="AS1102" s="36"/>
      <c r="AT1102" s="36"/>
      <c r="AU1102" s="36"/>
      <c r="AV1102" s="36"/>
      <c r="AW1102" s="36"/>
      <c r="AX1102" s="36"/>
      <c r="AY1102" s="36"/>
      <c r="AZ1102" s="36"/>
      <c r="BA1102" s="36"/>
      <c r="BB1102" s="36"/>
      <c r="BC1102" s="36"/>
      <c r="BD1102" s="36"/>
      <c r="BE1102" s="36"/>
      <c r="BF1102" s="36"/>
      <c r="BG1102" s="36"/>
      <c r="BH1102" s="36"/>
      <c r="BI1102" s="36"/>
      <c r="BJ1102" s="36"/>
      <c r="BK1102" s="12"/>
    </row>
    <row r="1103" spans="1:63" s="35" customFormat="1" x14ac:dyDescent="0.2">
      <c r="A1103" s="43"/>
      <c r="B1103" s="36"/>
      <c r="C1103" s="36"/>
      <c r="D1103" s="36"/>
      <c r="E1103" s="36"/>
      <c r="F1103" s="36"/>
      <c r="G1103" s="36"/>
      <c r="H1103" s="37"/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  <c r="U1103" s="36"/>
      <c r="V1103" s="36"/>
      <c r="W1103" s="36"/>
      <c r="X1103" s="36"/>
      <c r="Y1103" s="36"/>
      <c r="Z1103" s="36"/>
      <c r="AA1103" s="36"/>
      <c r="AB1103" s="36"/>
      <c r="AC1103" s="36"/>
      <c r="AD1103" s="36"/>
      <c r="AE1103" s="36"/>
      <c r="AF1103" s="36"/>
      <c r="AG1103" s="36"/>
      <c r="AH1103" s="36"/>
      <c r="AI1103" s="36"/>
      <c r="AJ1103" s="36"/>
      <c r="AK1103" s="36"/>
      <c r="AL1103" s="36"/>
      <c r="AM1103" s="36"/>
      <c r="AN1103" s="36"/>
      <c r="AO1103" s="36"/>
      <c r="AP1103" s="36"/>
      <c r="AQ1103" s="36"/>
      <c r="AR1103" s="36"/>
      <c r="AS1103" s="36"/>
      <c r="AT1103" s="36"/>
      <c r="AU1103" s="36"/>
      <c r="AV1103" s="36"/>
      <c r="AW1103" s="36"/>
      <c r="AX1103" s="36"/>
      <c r="AY1103" s="36"/>
      <c r="AZ1103" s="36"/>
      <c r="BA1103" s="36"/>
      <c r="BB1103" s="36"/>
      <c r="BC1103" s="36"/>
      <c r="BD1103" s="36"/>
      <c r="BE1103" s="36"/>
      <c r="BF1103" s="36"/>
      <c r="BG1103" s="36"/>
      <c r="BH1103" s="36"/>
      <c r="BI1103" s="36"/>
      <c r="BJ1103" s="36"/>
      <c r="BK1103" s="12"/>
    </row>
    <row r="1104" spans="1:63" s="35" customFormat="1" x14ac:dyDescent="0.2">
      <c r="A1104" s="43"/>
      <c r="B1104" s="36"/>
      <c r="C1104" s="36"/>
      <c r="D1104" s="36"/>
      <c r="E1104" s="36"/>
      <c r="F1104" s="36"/>
      <c r="G1104" s="36"/>
      <c r="H1104" s="37"/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  <c r="U1104" s="36"/>
      <c r="V1104" s="36"/>
      <c r="W1104" s="36"/>
      <c r="X1104" s="36"/>
      <c r="Y1104" s="36"/>
      <c r="Z1104" s="36"/>
      <c r="AA1104" s="36"/>
      <c r="AB1104" s="36"/>
      <c r="AC1104" s="36"/>
      <c r="AD1104" s="36"/>
      <c r="AE1104" s="36"/>
      <c r="AF1104" s="36"/>
      <c r="AG1104" s="36"/>
      <c r="AH1104" s="36"/>
      <c r="AI1104" s="36"/>
      <c r="AJ1104" s="36"/>
      <c r="AK1104" s="36"/>
      <c r="AL1104" s="36"/>
      <c r="AM1104" s="36"/>
      <c r="AN1104" s="36"/>
      <c r="AO1104" s="36"/>
      <c r="AP1104" s="36"/>
      <c r="AQ1104" s="36"/>
      <c r="AR1104" s="36"/>
      <c r="AS1104" s="36"/>
      <c r="AT1104" s="36"/>
      <c r="AU1104" s="36"/>
      <c r="AV1104" s="36"/>
      <c r="AW1104" s="36"/>
      <c r="AX1104" s="36"/>
      <c r="AY1104" s="36"/>
      <c r="AZ1104" s="36"/>
      <c r="BA1104" s="36"/>
      <c r="BB1104" s="36"/>
      <c r="BC1104" s="36"/>
      <c r="BD1104" s="36"/>
      <c r="BE1104" s="36"/>
      <c r="BF1104" s="36"/>
      <c r="BG1104" s="36"/>
      <c r="BH1104" s="36"/>
      <c r="BI1104" s="36"/>
      <c r="BJ1104" s="36"/>
      <c r="BK1104" s="12"/>
    </row>
    <row r="1105" spans="1:63" s="35" customFormat="1" x14ac:dyDescent="0.2">
      <c r="A1105" s="43"/>
      <c r="B1105" s="36"/>
      <c r="C1105" s="36"/>
      <c r="D1105" s="36"/>
      <c r="E1105" s="36"/>
      <c r="F1105" s="36"/>
      <c r="G1105" s="36"/>
      <c r="H1105" s="37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  <c r="V1105" s="36"/>
      <c r="W1105" s="36"/>
      <c r="X1105" s="36"/>
      <c r="Y1105" s="36"/>
      <c r="Z1105" s="36"/>
      <c r="AA1105" s="36"/>
      <c r="AB1105" s="36"/>
      <c r="AC1105" s="36"/>
      <c r="AD1105" s="36"/>
      <c r="AE1105" s="36"/>
      <c r="AF1105" s="36"/>
      <c r="AG1105" s="36"/>
      <c r="AH1105" s="36"/>
      <c r="AI1105" s="36"/>
      <c r="AJ1105" s="36"/>
      <c r="AK1105" s="36"/>
      <c r="AL1105" s="36"/>
      <c r="AM1105" s="36"/>
      <c r="AN1105" s="36"/>
      <c r="AO1105" s="36"/>
      <c r="AP1105" s="36"/>
      <c r="AQ1105" s="36"/>
      <c r="AR1105" s="36"/>
      <c r="AS1105" s="36"/>
      <c r="AT1105" s="36"/>
      <c r="AU1105" s="36"/>
      <c r="AV1105" s="36"/>
      <c r="AW1105" s="36"/>
      <c r="AX1105" s="36"/>
      <c r="AY1105" s="36"/>
      <c r="AZ1105" s="36"/>
      <c r="BA1105" s="36"/>
      <c r="BB1105" s="36"/>
      <c r="BC1105" s="36"/>
      <c r="BD1105" s="36"/>
      <c r="BE1105" s="36"/>
      <c r="BF1105" s="36"/>
      <c r="BG1105" s="36"/>
      <c r="BH1105" s="36"/>
      <c r="BI1105" s="36"/>
      <c r="BJ1105" s="36"/>
      <c r="BK1105" s="12"/>
    </row>
    <row r="1106" spans="1:63" s="35" customFormat="1" x14ac:dyDescent="0.2">
      <c r="A1106" s="43"/>
      <c r="B1106" s="36"/>
      <c r="C1106" s="36"/>
      <c r="D1106" s="36"/>
      <c r="E1106" s="36"/>
      <c r="F1106" s="36"/>
      <c r="G1106" s="36"/>
      <c r="H1106" s="37"/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  <c r="AC1106" s="36"/>
      <c r="AD1106" s="36"/>
      <c r="AE1106" s="36"/>
      <c r="AF1106" s="36"/>
      <c r="AG1106" s="36"/>
      <c r="AH1106" s="36"/>
      <c r="AI1106" s="36"/>
      <c r="AJ1106" s="36"/>
      <c r="AK1106" s="36"/>
      <c r="AL1106" s="36"/>
      <c r="AM1106" s="36"/>
      <c r="AN1106" s="36"/>
      <c r="AO1106" s="36"/>
      <c r="AP1106" s="36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36"/>
      <c r="BB1106" s="36"/>
      <c r="BC1106" s="36"/>
      <c r="BD1106" s="36"/>
      <c r="BE1106" s="36"/>
      <c r="BF1106" s="36"/>
      <c r="BG1106" s="36"/>
      <c r="BH1106" s="36"/>
      <c r="BI1106" s="36"/>
      <c r="BJ1106" s="36"/>
      <c r="BK1106" s="12"/>
    </row>
    <row r="1107" spans="1:63" s="35" customFormat="1" x14ac:dyDescent="0.2">
      <c r="A1107" s="43"/>
      <c r="B1107" s="36"/>
      <c r="C1107" s="36"/>
      <c r="D1107" s="36"/>
      <c r="E1107" s="36"/>
      <c r="F1107" s="36"/>
      <c r="G1107" s="36"/>
      <c r="H1107" s="37"/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T1107" s="36"/>
      <c r="U1107" s="36"/>
      <c r="V1107" s="36"/>
      <c r="W1107" s="36"/>
      <c r="X1107" s="36"/>
      <c r="Y1107" s="36"/>
      <c r="Z1107" s="36"/>
      <c r="AA1107" s="36"/>
      <c r="AB1107" s="36"/>
      <c r="AC1107" s="36"/>
      <c r="AD1107" s="36"/>
      <c r="AE1107" s="36"/>
      <c r="AF1107" s="36"/>
      <c r="AG1107" s="36"/>
      <c r="AH1107" s="36"/>
      <c r="AI1107" s="36"/>
      <c r="AJ1107" s="36"/>
      <c r="AK1107" s="36"/>
      <c r="AL1107" s="36"/>
      <c r="AM1107" s="36"/>
      <c r="AN1107" s="36"/>
      <c r="AO1107" s="36"/>
      <c r="AP1107" s="36"/>
      <c r="AQ1107" s="36"/>
      <c r="AR1107" s="36"/>
      <c r="AS1107" s="36"/>
      <c r="AT1107" s="36"/>
      <c r="AU1107" s="36"/>
      <c r="AV1107" s="36"/>
      <c r="AW1107" s="36"/>
      <c r="AX1107" s="36"/>
      <c r="AY1107" s="36"/>
      <c r="AZ1107" s="36"/>
      <c r="BA1107" s="36"/>
      <c r="BB1107" s="36"/>
      <c r="BC1107" s="36"/>
      <c r="BD1107" s="36"/>
      <c r="BE1107" s="36"/>
      <c r="BF1107" s="36"/>
      <c r="BG1107" s="36"/>
      <c r="BH1107" s="36"/>
      <c r="BI1107" s="36"/>
      <c r="BJ1107" s="36"/>
      <c r="BK1107" s="12"/>
    </row>
    <row r="1108" spans="1:63" s="35" customFormat="1" x14ac:dyDescent="0.2">
      <c r="A1108" s="43"/>
      <c r="B1108" s="36"/>
      <c r="C1108" s="36"/>
      <c r="D1108" s="36"/>
      <c r="E1108" s="36"/>
      <c r="F1108" s="36"/>
      <c r="G1108" s="36"/>
      <c r="H1108" s="37"/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  <c r="V1108" s="36"/>
      <c r="W1108" s="36"/>
      <c r="X1108" s="36"/>
      <c r="Y1108" s="36"/>
      <c r="Z1108" s="36"/>
      <c r="AA1108" s="36"/>
      <c r="AB1108" s="36"/>
      <c r="AC1108" s="36"/>
      <c r="AD1108" s="36"/>
      <c r="AE1108" s="36"/>
      <c r="AF1108" s="36"/>
      <c r="AG1108" s="36"/>
      <c r="AH1108" s="36"/>
      <c r="AI1108" s="36"/>
      <c r="AJ1108" s="36"/>
      <c r="AK1108" s="36"/>
      <c r="AL1108" s="36"/>
      <c r="AM1108" s="36"/>
      <c r="AN1108" s="36"/>
      <c r="AO1108" s="36"/>
      <c r="AP1108" s="36"/>
      <c r="AQ1108" s="36"/>
      <c r="AR1108" s="36"/>
      <c r="AS1108" s="36"/>
      <c r="AT1108" s="36"/>
      <c r="AU1108" s="36"/>
      <c r="AV1108" s="36"/>
      <c r="AW1108" s="36"/>
      <c r="AX1108" s="36"/>
      <c r="AY1108" s="36"/>
      <c r="AZ1108" s="36"/>
      <c r="BA1108" s="36"/>
      <c r="BB1108" s="36"/>
      <c r="BC1108" s="36"/>
      <c r="BD1108" s="36"/>
      <c r="BE1108" s="36"/>
      <c r="BF1108" s="36"/>
      <c r="BG1108" s="36"/>
      <c r="BH1108" s="36"/>
      <c r="BI1108" s="36"/>
      <c r="BJ1108" s="36"/>
      <c r="BK1108" s="12"/>
    </row>
    <row r="1109" spans="1:63" s="35" customFormat="1" x14ac:dyDescent="0.2">
      <c r="A1109" s="43"/>
      <c r="B1109" s="36"/>
      <c r="C1109" s="36"/>
      <c r="D1109" s="36"/>
      <c r="E1109" s="36"/>
      <c r="F1109" s="36"/>
      <c r="G1109" s="36"/>
      <c r="H1109" s="37"/>
      <c r="I1109" s="36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T1109" s="36"/>
      <c r="U1109" s="36"/>
      <c r="V1109" s="36"/>
      <c r="W1109" s="36"/>
      <c r="X1109" s="36"/>
      <c r="Y1109" s="36"/>
      <c r="Z1109" s="36"/>
      <c r="AA1109" s="36"/>
      <c r="AB1109" s="36"/>
      <c r="AC1109" s="36"/>
      <c r="AD1109" s="36"/>
      <c r="AE1109" s="36"/>
      <c r="AF1109" s="36"/>
      <c r="AG1109" s="36"/>
      <c r="AH1109" s="36"/>
      <c r="AI1109" s="36"/>
      <c r="AJ1109" s="36"/>
      <c r="AK1109" s="36"/>
      <c r="AL1109" s="36"/>
      <c r="AM1109" s="36"/>
      <c r="AN1109" s="36"/>
      <c r="AO1109" s="36"/>
      <c r="AP1109" s="36"/>
      <c r="AQ1109" s="36"/>
      <c r="AR1109" s="36"/>
      <c r="AS1109" s="36"/>
      <c r="AT1109" s="36"/>
      <c r="AU1109" s="36"/>
      <c r="AV1109" s="36"/>
      <c r="AW1109" s="36"/>
      <c r="AX1109" s="36"/>
      <c r="AY1109" s="36"/>
      <c r="AZ1109" s="36"/>
      <c r="BA1109" s="36"/>
      <c r="BB1109" s="36"/>
      <c r="BC1109" s="36"/>
      <c r="BD1109" s="36"/>
      <c r="BE1109" s="36"/>
      <c r="BF1109" s="36"/>
      <c r="BG1109" s="36"/>
      <c r="BH1109" s="36"/>
      <c r="BI1109" s="36"/>
      <c r="BJ1109" s="36"/>
      <c r="BK1109" s="12"/>
    </row>
    <row r="1110" spans="1:63" s="35" customFormat="1" x14ac:dyDescent="0.2">
      <c r="A1110" s="43"/>
      <c r="B1110" s="36"/>
      <c r="C1110" s="36"/>
      <c r="D1110" s="36"/>
      <c r="E1110" s="36"/>
      <c r="F1110" s="36"/>
      <c r="G1110" s="36"/>
      <c r="H1110" s="37"/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T1110" s="36"/>
      <c r="U1110" s="36"/>
      <c r="V1110" s="36"/>
      <c r="W1110" s="36"/>
      <c r="X1110" s="36"/>
      <c r="Y1110" s="36"/>
      <c r="Z1110" s="36"/>
      <c r="AA1110" s="36"/>
      <c r="AB1110" s="36"/>
      <c r="AC1110" s="36"/>
      <c r="AD1110" s="36"/>
      <c r="AE1110" s="36"/>
      <c r="AF1110" s="36"/>
      <c r="AG1110" s="36"/>
      <c r="AH1110" s="36"/>
      <c r="AI1110" s="36"/>
      <c r="AJ1110" s="36"/>
      <c r="AK1110" s="36"/>
      <c r="AL1110" s="36"/>
      <c r="AM1110" s="36"/>
      <c r="AN1110" s="36"/>
      <c r="AO1110" s="36"/>
      <c r="AP1110" s="36"/>
      <c r="AQ1110" s="36"/>
      <c r="AR1110" s="36"/>
      <c r="AS1110" s="36"/>
      <c r="AT1110" s="36"/>
      <c r="AU1110" s="36"/>
      <c r="AV1110" s="36"/>
      <c r="AW1110" s="36"/>
      <c r="AX1110" s="36"/>
      <c r="AY1110" s="36"/>
      <c r="AZ1110" s="36"/>
      <c r="BA1110" s="36"/>
      <c r="BB1110" s="36"/>
      <c r="BC1110" s="36"/>
      <c r="BD1110" s="36"/>
      <c r="BE1110" s="36"/>
      <c r="BF1110" s="36"/>
      <c r="BG1110" s="36"/>
      <c r="BH1110" s="36"/>
      <c r="BI1110" s="36"/>
      <c r="BJ1110" s="36"/>
      <c r="BK1110" s="12"/>
    </row>
    <row r="1111" spans="1:63" s="35" customFormat="1" x14ac:dyDescent="0.2">
      <c r="A1111" s="43"/>
      <c r="B1111" s="36"/>
      <c r="C1111" s="36"/>
      <c r="D1111" s="36"/>
      <c r="E1111" s="36"/>
      <c r="F1111" s="36"/>
      <c r="G1111" s="36"/>
      <c r="H1111" s="37"/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T1111" s="36"/>
      <c r="U1111" s="36"/>
      <c r="V1111" s="36"/>
      <c r="W1111" s="36"/>
      <c r="X1111" s="36"/>
      <c r="Y1111" s="36"/>
      <c r="Z1111" s="36"/>
      <c r="AA1111" s="36"/>
      <c r="AB1111" s="36"/>
      <c r="AC1111" s="36"/>
      <c r="AD1111" s="36"/>
      <c r="AE1111" s="36"/>
      <c r="AF1111" s="36"/>
      <c r="AG1111" s="36"/>
      <c r="AH1111" s="36"/>
      <c r="AI1111" s="36"/>
      <c r="AJ1111" s="36"/>
      <c r="AK1111" s="36"/>
      <c r="AL1111" s="36"/>
      <c r="AM1111" s="36"/>
      <c r="AN1111" s="36"/>
      <c r="AO1111" s="36"/>
      <c r="AP1111" s="36"/>
      <c r="AQ1111" s="36"/>
      <c r="AR1111" s="36"/>
      <c r="AS1111" s="36"/>
      <c r="AT1111" s="36"/>
      <c r="AU1111" s="36"/>
      <c r="AV1111" s="36"/>
      <c r="AW1111" s="36"/>
      <c r="AX1111" s="36"/>
      <c r="AY1111" s="36"/>
      <c r="AZ1111" s="36"/>
      <c r="BA1111" s="36"/>
      <c r="BB1111" s="36"/>
      <c r="BC1111" s="36"/>
      <c r="BD1111" s="36"/>
      <c r="BE1111" s="36"/>
      <c r="BF1111" s="36"/>
      <c r="BG1111" s="36"/>
      <c r="BH1111" s="36"/>
      <c r="BI1111" s="36"/>
      <c r="BJ1111" s="36"/>
      <c r="BK1111" s="12"/>
    </row>
    <row r="1112" spans="1:63" s="35" customFormat="1" x14ac:dyDescent="0.2">
      <c r="A1112" s="43"/>
      <c r="B1112" s="36"/>
      <c r="C1112" s="36"/>
      <c r="D1112" s="36"/>
      <c r="E1112" s="36"/>
      <c r="F1112" s="36"/>
      <c r="G1112" s="36"/>
      <c r="H1112" s="37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36"/>
      <c r="AD1112" s="36"/>
      <c r="AE1112" s="36"/>
      <c r="AF1112" s="36"/>
      <c r="AG1112" s="36"/>
      <c r="AH1112" s="36"/>
      <c r="AI1112" s="36"/>
      <c r="AJ1112" s="36"/>
      <c r="AK1112" s="36"/>
      <c r="AL1112" s="36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36"/>
      <c r="BB1112" s="36"/>
      <c r="BC1112" s="36"/>
      <c r="BD1112" s="36"/>
      <c r="BE1112" s="36"/>
      <c r="BF1112" s="36"/>
      <c r="BG1112" s="36"/>
      <c r="BH1112" s="36"/>
      <c r="BI1112" s="36"/>
      <c r="BJ1112" s="36"/>
      <c r="BK1112" s="12"/>
    </row>
    <row r="1113" spans="1:63" s="35" customFormat="1" x14ac:dyDescent="0.2">
      <c r="A1113" s="43"/>
      <c r="B1113" s="36"/>
      <c r="C1113" s="36"/>
      <c r="D1113" s="36"/>
      <c r="E1113" s="36"/>
      <c r="F1113" s="36"/>
      <c r="G1113" s="36"/>
      <c r="H1113" s="37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  <c r="AA1113" s="36"/>
      <c r="AB1113" s="36"/>
      <c r="AC1113" s="36"/>
      <c r="AD1113" s="36"/>
      <c r="AE1113" s="36"/>
      <c r="AF1113" s="36"/>
      <c r="AG1113" s="36"/>
      <c r="AH1113" s="36"/>
      <c r="AI1113" s="36"/>
      <c r="AJ1113" s="36"/>
      <c r="AK1113" s="36"/>
      <c r="AL1113" s="36"/>
      <c r="AM1113" s="36"/>
      <c r="AN1113" s="36"/>
      <c r="AO1113" s="36"/>
      <c r="AP1113" s="36"/>
      <c r="AQ1113" s="36"/>
      <c r="AR1113" s="36"/>
      <c r="AS1113" s="36"/>
      <c r="AT1113" s="36"/>
      <c r="AU1113" s="36"/>
      <c r="AV1113" s="36"/>
      <c r="AW1113" s="36"/>
      <c r="AX1113" s="36"/>
      <c r="AY1113" s="36"/>
      <c r="AZ1113" s="36"/>
      <c r="BA1113" s="36"/>
      <c r="BB1113" s="36"/>
      <c r="BC1113" s="36"/>
      <c r="BD1113" s="36"/>
      <c r="BE1113" s="36"/>
      <c r="BF1113" s="36"/>
      <c r="BG1113" s="36"/>
      <c r="BH1113" s="36"/>
      <c r="BI1113" s="36"/>
      <c r="BJ1113" s="36"/>
      <c r="BK1113" s="12"/>
    </row>
    <row r="1114" spans="1:63" s="35" customFormat="1" x14ac:dyDescent="0.2">
      <c r="A1114" s="43"/>
      <c r="B1114" s="36"/>
      <c r="C1114" s="36"/>
      <c r="D1114" s="36"/>
      <c r="E1114" s="36"/>
      <c r="F1114" s="36"/>
      <c r="G1114" s="36"/>
      <c r="H1114" s="37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36"/>
      <c r="AC1114" s="36"/>
      <c r="AD1114" s="36"/>
      <c r="AE1114" s="36"/>
      <c r="AF1114" s="36"/>
      <c r="AG1114" s="36"/>
      <c r="AH1114" s="36"/>
      <c r="AI1114" s="36"/>
      <c r="AJ1114" s="36"/>
      <c r="AK1114" s="36"/>
      <c r="AL1114" s="36"/>
      <c r="AM1114" s="36"/>
      <c r="AN1114" s="36"/>
      <c r="AO1114" s="36"/>
      <c r="AP1114" s="36"/>
      <c r="AQ1114" s="36"/>
      <c r="AR1114" s="36"/>
      <c r="AS1114" s="36"/>
      <c r="AT1114" s="36"/>
      <c r="AU1114" s="36"/>
      <c r="AV1114" s="36"/>
      <c r="AW1114" s="36"/>
      <c r="AX1114" s="36"/>
      <c r="AY1114" s="36"/>
      <c r="AZ1114" s="36"/>
      <c r="BA1114" s="36"/>
      <c r="BB1114" s="36"/>
      <c r="BC1114" s="36"/>
      <c r="BD1114" s="36"/>
      <c r="BE1114" s="36"/>
      <c r="BF1114" s="36"/>
      <c r="BG1114" s="36"/>
      <c r="BH1114" s="36"/>
      <c r="BI1114" s="36"/>
      <c r="BJ1114" s="36"/>
      <c r="BK1114" s="12"/>
    </row>
    <row r="1115" spans="1:63" s="35" customFormat="1" x14ac:dyDescent="0.2">
      <c r="A1115" s="43"/>
      <c r="B1115" s="36"/>
      <c r="C1115" s="36"/>
      <c r="D1115" s="36"/>
      <c r="E1115" s="36"/>
      <c r="F1115" s="36"/>
      <c r="G1115" s="36"/>
      <c r="H1115" s="37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  <c r="AB1115" s="36"/>
      <c r="AC1115" s="36"/>
      <c r="AD1115" s="36"/>
      <c r="AE1115" s="36"/>
      <c r="AF1115" s="36"/>
      <c r="AG1115" s="36"/>
      <c r="AH1115" s="36"/>
      <c r="AI1115" s="36"/>
      <c r="AJ1115" s="36"/>
      <c r="AK1115" s="36"/>
      <c r="AL1115" s="36"/>
      <c r="AM1115" s="36"/>
      <c r="AN1115" s="36"/>
      <c r="AO1115" s="36"/>
      <c r="AP1115" s="36"/>
      <c r="AQ1115" s="36"/>
      <c r="AR1115" s="36"/>
      <c r="AS1115" s="36"/>
      <c r="AT1115" s="36"/>
      <c r="AU1115" s="36"/>
      <c r="AV1115" s="36"/>
      <c r="AW1115" s="36"/>
      <c r="AX1115" s="36"/>
      <c r="AY1115" s="36"/>
      <c r="AZ1115" s="36"/>
      <c r="BA1115" s="36"/>
      <c r="BB1115" s="36"/>
      <c r="BC1115" s="36"/>
      <c r="BD1115" s="36"/>
      <c r="BE1115" s="36"/>
      <c r="BF1115" s="36"/>
      <c r="BG1115" s="36"/>
      <c r="BH1115" s="36"/>
      <c r="BI1115" s="36"/>
      <c r="BJ1115" s="36"/>
      <c r="BK1115" s="12"/>
    </row>
    <row r="1116" spans="1:63" s="35" customFormat="1" x14ac:dyDescent="0.2">
      <c r="A1116" s="43"/>
      <c r="B1116" s="36"/>
      <c r="C1116" s="36"/>
      <c r="D1116" s="36"/>
      <c r="E1116" s="36"/>
      <c r="F1116" s="36"/>
      <c r="G1116" s="36"/>
      <c r="H1116" s="37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36"/>
      <c r="AD1116" s="36"/>
      <c r="AE1116" s="36"/>
      <c r="AF1116" s="36"/>
      <c r="AG1116" s="36"/>
      <c r="AH1116" s="36"/>
      <c r="AI1116" s="36"/>
      <c r="AJ1116" s="36"/>
      <c r="AK1116" s="36"/>
      <c r="AL1116" s="36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36"/>
      <c r="BB1116" s="36"/>
      <c r="BC1116" s="36"/>
      <c r="BD1116" s="36"/>
      <c r="BE1116" s="36"/>
      <c r="BF1116" s="36"/>
      <c r="BG1116" s="36"/>
      <c r="BH1116" s="36"/>
      <c r="BI1116" s="36"/>
      <c r="BJ1116" s="36"/>
      <c r="BK1116" s="12"/>
    </row>
    <row r="1117" spans="1:63" s="35" customFormat="1" x14ac:dyDescent="0.2">
      <c r="A1117" s="43"/>
      <c r="B1117" s="36"/>
      <c r="C1117" s="36"/>
      <c r="D1117" s="36"/>
      <c r="E1117" s="36"/>
      <c r="F1117" s="36"/>
      <c r="G1117" s="36"/>
      <c r="H1117" s="37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12"/>
    </row>
    <row r="1118" spans="1:63" s="35" customFormat="1" x14ac:dyDescent="0.2">
      <c r="A1118" s="43"/>
      <c r="B1118" s="36"/>
      <c r="C1118" s="36"/>
      <c r="D1118" s="36"/>
      <c r="E1118" s="36"/>
      <c r="F1118" s="36"/>
      <c r="G1118" s="36"/>
      <c r="H1118" s="37"/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36"/>
      <c r="AD1118" s="36"/>
      <c r="AE1118" s="36"/>
      <c r="AF1118" s="36"/>
      <c r="AG1118" s="36"/>
      <c r="AH1118" s="36"/>
      <c r="AI1118" s="36"/>
      <c r="AJ1118" s="36"/>
      <c r="AK1118" s="36"/>
      <c r="AL1118" s="36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36"/>
      <c r="BB1118" s="36"/>
      <c r="BC1118" s="36"/>
      <c r="BD1118" s="36"/>
      <c r="BE1118" s="36"/>
      <c r="BF1118" s="36"/>
      <c r="BG1118" s="36"/>
      <c r="BH1118" s="36"/>
      <c r="BI1118" s="36"/>
      <c r="BJ1118" s="36"/>
      <c r="BK1118" s="12"/>
    </row>
    <row r="1119" spans="1:63" s="35" customFormat="1" x14ac:dyDescent="0.2">
      <c r="A1119" s="43"/>
      <c r="B1119" s="36"/>
      <c r="C1119" s="36"/>
      <c r="D1119" s="36"/>
      <c r="E1119" s="36"/>
      <c r="F1119" s="36"/>
      <c r="G1119" s="36"/>
      <c r="H1119" s="37"/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  <c r="AA1119" s="36"/>
      <c r="AB1119" s="36"/>
      <c r="AC1119" s="36"/>
      <c r="AD1119" s="36"/>
      <c r="AE1119" s="36"/>
      <c r="AF1119" s="36"/>
      <c r="AG1119" s="36"/>
      <c r="AH1119" s="36"/>
      <c r="AI1119" s="36"/>
      <c r="AJ1119" s="36"/>
      <c r="AK1119" s="36"/>
      <c r="AL1119" s="36"/>
      <c r="AM1119" s="36"/>
      <c r="AN1119" s="36"/>
      <c r="AO1119" s="36"/>
      <c r="AP1119" s="36"/>
      <c r="AQ1119" s="36"/>
      <c r="AR1119" s="36"/>
      <c r="AS1119" s="36"/>
      <c r="AT1119" s="36"/>
      <c r="AU1119" s="36"/>
      <c r="AV1119" s="36"/>
      <c r="AW1119" s="36"/>
      <c r="AX1119" s="36"/>
      <c r="AY1119" s="36"/>
      <c r="AZ1119" s="36"/>
      <c r="BA1119" s="36"/>
      <c r="BB1119" s="36"/>
      <c r="BC1119" s="36"/>
      <c r="BD1119" s="36"/>
      <c r="BE1119" s="36"/>
      <c r="BF1119" s="36"/>
      <c r="BG1119" s="36"/>
      <c r="BH1119" s="36"/>
      <c r="BI1119" s="36"/>
      <c r="BJ1119" s="36"/>
      <c r="BK1119" s="12"/>
    </row>
    <row r="1120" spans="1:63" s="35" customFormat="1" x14ac:dyDescent="0.2">
      <c r="A1120" s="43"/>
      <c r="B1120" s="36"/>
      <c r="C1120" s="36"/>
      <c r="D1120" s="36"/>
      <c r="E1120" s="36"/>
      <c r="F1120" s="36"/>
      <c r="G1120" s="36"/>
      <c r="H1120" s="37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12"/>
    </row>
    <row r="1121" spans="1:63" s="35" customFormat="1" x14ac:dyDescent="0.2">
      <c r="A1121" s="43"/>
      <c r="B1121" s="36"/>
      <c r="C1121" s="36"/>
      <c r="D1121" s="36"/>
      <c r="E1121" s="36"/>
      <c r="F1121" s="36"/>
      <c r="G1121" s="36"/>
      <c r="H1121" s="37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  <c r="AB1121" s="36"/>
      <c r="AC1121" s="36"/>
      <c r="AD1121" s="36"/>
      <c r="AE1121" s="36"/>
      <c r="AF1121" s="36"/>
      <c r="AG1121" s="36"/>
      <c r="AH1121" s="36"/>
      <c r="AI1121" s="36"/>
      <c r="AJ1121" s="36"/>
      <c r="AK1121" s="36"/>
      <c r="AL1121" s="36"/>
      <c r="AM1121" s="36"/>
      <c r="AN1121" s="36"/>
      <c r="AO1121" s="36"/>
      <c r="AP1121" s="36"/>
      <c r="AQ1121" s="36"/>
      <c r="AR1121" s="36"/>
      <c r="AS1121" s="36"/>
      <c r="AT1121" s="36"/>
      <c r="AU1121" s="36"/>
      <c r="AV1121" s="36"/>
      <c r="AW1121" s="36"/>
      <c r="AX1121" s="36"/>
      <c r="AY1121" s="36"/>
      <c r="AZ1121" s="36"/>
      <c r="BA1121" s="36"/>
      <c r="BB1121" s="36"/>
      <c r="BC1121" s="36"/>
      <c r="BD1121" s="36"/>
      <c r="BE1121" s="36"/>
      <c r="BF1121" s="36"/>
      <c r="BG1121" s="36"/>
      <c r="BH1121" s="36"/>
      <c r="BI1121" s="36"/>
      <c r="BJ1121" s="36"/>
      <c r="BK1121" s="12"/>
    </row>
    <row r="1122" spans="1:63" s="35" customFormat="1" x14ac:dyDescent="0.2">
      <c r="A1122" s="43"/>
      <c r="B1122" s="36"/>
      <c r="C1122" s="36"/>
      <c r="D1122" s="36"/>
      <c r="E1122" s="36"/>
      <c r="F1122" s="36"/>
      <c r="G1122" s="36"/>
      <c r="H1122" s="37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  <c r="AA1122" s="36"/>
      <c r="AB1122" s="36"/>
      <c r="AC1122" s="36"/>
      <c r="AD1122" s="36"/>
      <c r="AE1122" s="36"/>
      <c r="AF1122" s="36"/>
      <c r="AG1122" s="36"/>
      <c r="AH1122" s="36"/>
      <c r="AI1122" s="36"/>
      <c r="AJ1122" s="36"/>
      <c r="AK1122" s="36"/>
      <c r="AL1122" s="36"/>
      <c r="AM1122" s="36"/>
      <c r="AN1122" s="36"/>
      <c r="AO1122" s="36"/>
      <c r="AP1122" s="36"/>
      <c r="AQ1122" s="36"/>
      <c r="AR1122" s="36"/>
      <c r="AS1122" s="36"/>
      <c r="AT1122" s="36"/>
      <c r="AU1122" s="36"/>
      <c r="AV1122" s="36"/>
      <c r="AW1122" s="36"/>
      <c r="AX1122" s="36"/>
      <c r="AY1122" s="36"/>
      <c r="AZ1122" s="36"/>
      <c r="BA1122" s="36"/>
      <c r="BB1122" s="36"/>
      <c r="BC1122" s="36"/>
      <c r="BD1122" s="36"/>
      <c r="BE1122" s="36"/>
      <c r="BF1122" s="36"/>
      <c r="BG1122" s="36"/>
      <c r="BH1122" s="36"/>
      <c r="BI1122" s="36"/>
      <c r="BJ1122" s="36"/>
      <c r="BK1122" s="12"/>
    </row>
    <row r="1123" spans="1:63" s="35" customFormat="1" x14ac:dyDescent="0.2">
      <c r="A1123" s="43"/>
      <c r="B1123" s="36"/>
      <c r="C1123" s="36"/>
      <c r="D1123" s="36"/>
      <c r="E1123" s="36"/>
      <c r="F1123" s="36"/>
      <c r="G1123" s="36"/>
      <c r="H1123" s="37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36"/>
      <c r="AD1123" s="36"/>
      <c r="AE1123" s="36"/>
      <c r="AF1123" s="36"/>
      <c r="AG1123" s="36"/>
      <c r="AH1123" s="36"/>
      <c r="AI1123" s="36"/>
      <c r="AJ1123" s="36"/>
      <c r="AK1123" s="36"/>
      <c r="AL1123" s="36"/>
      <c r="AM1123" s="36"/>
      <c r="AN1123" s="36"/>
      <c r="AO1123" s="36"/>
      <c r="AP1123" s="36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36"/>
      <c r="BB1123" s="36"/>
      <c r="BC1123" s="36"/>
      <c r="BD1123" s="36"/>
      <c r="BE1123" s="36"/>
      <c r="BF1123" s="36"/>
      <c r="BG1123" s="36"/>
      <c r="BH1123" s="36"/>
      <c r="BI1123" s="36"/>
      <c r="BJ1123" s="36"/>
      <c r="BK1123" s="12"/>
    </row>
    <row r="1124" spans="1:63" s="35" customFormat="1" x14ac:dyDescent="0.2">
      <c r="A1124" s="43"/>
      <c r="B1124" s="36"/>
      <c r="C1124" s="36"/>
      <c r="D1124" s="36"/>
      <c r="E1124" s="36"/>
      <c r="F1124" s="36"/>
      <c r="G1124" s="36"/>
      <c r="H1124" s="37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  <c r="AA1124" s="36"/>
      <c r="AB1124" s="36"/>
      <c r="AC1124" s="36"/>
      <c r="AD1124" s="36"/>
      <c r="AE1124" s="36"/>
      <c r="AF1124" s="36"/>
      <c r="AG1124" s="36"/>
      <c r="AH1124" s="36"/>
      <c r="AI1124" s="36"/>
      <c r="AJ1124" s="36"/>
      <c r="AK1124" s="36"/>
      <c r="AL1124" s="36"/>
      <c r="AM1124" s="36"/>
      <c r="AN1124" s="36"/>
      <c r="AO1124" s="36"/>
      <c r="AP1124" s="36"/>
      <c r="AQ1124" s="36"/>
      <c r="AR1124" s="36"/>
      <c r="AS1124" s="36"/>
      <c r="AT1124" s="36"/>
      <c r="AU1124" s="36"/>
      <c r="AV1124" s="36"/>
      <c r="AW1124" s="36"/>
      <c r="AX1124" s="36"/>
      <c r="AY1124" s="36"/>
      <c r="AZ1124" s="36"/>
      <c r="BA1124" s="36"/>
      <c r="BB1124" s="36"/>
      <c r="BC1124" s="36"/>
      <c r="BD1124" s="36"/>
      <c r="BE1124" s="36"/>
      <c r="BF1124" s="36"/>
      <c r="BG1124" s="36"/>
      <c r="BH1124" s="36"/>
      <c r="BI1124" s="36"/>
      <c r="BJ1124" s="36"/>
      <c r="BK1124" s="12"/>
    </row>
    <row r="1125" spans="1:63" s="35" customFormat="1" x14ac:dyDescent="0.2">
      <c r="A1125" s="43"/>
      <c r="B1125" s="36"/>
      <c r="C1125" s="36"/>
      <c r="D1125" s="36"/>
      <c r="E1125" s="36"/>
      <c r="F1125" s="36"/>
      <c r="G1125" s="36"/>
      <c r="H1125" s="37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  <c r="AA1125" s="36"/>
      <c r="AB1125" s="36"/>
      <c r="AC1125" s="36"/>
      <c r="AD1125" s="36"/>
      <c r="AE1125" s="36"/>
      <c r="AF1125" s="36"/>
      <c r="AG1125" s="36"/>
      <c r="AH1125" s="36"/>
      <c r="AI1125" s="36"/>
      <c r="AJ1125" s="36"/>
      <c r="AK1125" s="36"/>
      <c r="AL1125" s="36"/>
      <c r="AM1125" s="36"/>
      <c r="AN1125" s="36"/>
      <c r="AO1125" s="36"/>
      <c r="AP1125" s="36"/>
      <c r="AQ1125" s="36"/>
      <c r="AR1125" s="36"/>
      <c r="AS1125" s="36"/>
      <c r="AT1125" s="36"/>
      <c r="AU1125" s="36"/>
      <c r="AV1125" s="36"/>
      <c r="AW1125" s="36"/>
      <c r="AX1125" s="36"/>
      <c r="AY1125" s="36"/>
      <c r="AZ1125" s="36"/>
      <c r="BA1125" s="36"/>
      <c r="BB1125" s="36"/>
      <c r="BC1125" s="36"/>
      <c r="BD1125" s="36"/>
      <c r="BE1125" s="36"/>
      <c r="BF1125" s="36"/>
      <c r="BG1125" s="36"/>
      <c r="BH1125" s="36"/>
      <c r="BI1125" s="36"/>
      <c r="BJ1125" s="36"/>
      <c r="BK1125" s="12"/>
    </row>
    <row r="1126" spans="1:63" s="35" customFormat="1" x14ac:dyDescent="0.2">
      <c r="A1126" s="43"/>
      <c r="B1126" s="36"/>
      <c r="C1126" s="36"/>
      <c r="D1126" s="36"/>
      <c r="E1126" s="36"/>
      <c r="F1126" s="36"/>
      <c r="G1126" s="36"/>
      <c r="H1126" s="37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  <c r="AB1126" s="36"/>
      <c r="AC1126" s="36"/>
      <c r="AD1126" s="36"/>
      <c r="AE1126" s="36"/>
      <c r="AF1126" s="36"/>
      <c r="AG1126" s="36"/>
      <c r="AH1126" s="36"/>
      <c r="AI1126" s="36"/>
      <c r="AJ1126" s="36"/>
      <c r="AK1126" s="36"/>
      <c r="AL1126" s="36"/>
      <c r="AM1126" s="36"/>
      <c r="AN1126" s="36"/>
      <c r="AO1126" s="36"/>
      <c r="AP1126" s="36"/>
      <c r="AQ1126" s="36"/>
      <c r="AR1126" s="36"/>
      <c r="AS1126" s="36"/>
      <c r="AT1126" s="36"/>
      <c r="AU1126" s="36"/>
      <c r="AV1126" s="36"/>
      <c r="AW1126" s="36"/>
      <c r="AX1126" s="36"/>
      <c r="AY1126" s="36"/>
      <c r="AZ1126" s="36"/>
      <c r="BA1126" s="36"/>
      <c r="BB1126" s="36"/>
      <c r="BC1126" s="36"/>
      <c r="BD1126" s="36"/>
      <c r="BE1126" s="36"/>
      <c r="BF1126" s="36"/>
      <c r="BG1126" s="36"/>
      <c r="BH1126" s="36"/>
      <c r="BI1126" s="36"/>
      <c r="BJ1126" s="36"/>
      <c r="BK1126" s="12"/>
    </row>
    <row r="1127" spans="1:63" s="35" customFormat="1" x14ac:dyDescent="0.2">
      <c r="A1127" s="43"/>
      <c r="B1127" s="36"/>
      <c r="C1127" s="36"/>
      <c r="D1127" s="36"/>
      <c r="E1127" s="36"/>
      <c r="F1127" s="36"/>
      <c r="G1127" s="36"/>
      <c r="H1127" s="37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  <c r="AB1127" s="36"/>
      <c r="AC1127" s="36"/>
      <c r="AD1127" s="36"/>
      <c r="AE1127" s="36"/>
      <c r="AF1127" s="36"/>
      <c r="AG1127" s="36"/>
      <c r="AH1127" s="36"/>
      <c r="AI1127" s="36"/>
      <c r="AJ1127" s="36"/>
      <c r="AK1127" s="36"/>
      <c r="AL1127" s="36"/>
      <c r="AM1127" s="36"/>
      <c r="AN1127" s="36"/>
      <c r="AO1127" s="36"/>
      <c r="AP1127" s="36"/>
      <c r="AQ1127" s="36"/>
      <c r="AR1127" s="36"/>
      <c r="AS1127" s="36"/>
      <c r="AT1127" s="36"/>
      <c r="AU1127" s="36"/>
      <c r="AV1127" s="36"/>
      <c r="AW1127" s="36"/>
      <c r="AX1127" s="36"/>
      <c r="AY1127" s="36"/>
      <c r="AZ1127" s="36"/>
      <c r="BA1127" s="36"/>
      <c r="BB1127" s="36"/>
      <c r="BC1127" s="36"/>
      <c r="BD1127" s="36"/>
      <c r="BE1127" s="36"/>
      <c r="BF1127" s="36"/>
      <c r="BG1127" s="36"/>
      <c r="BH1127" s="36"/>
      <c r="BI1127" s="36"/>
      <c r="BJ1127" s="36"/>
      <c r="BK1127" s="12"/>
    </row>
    <row r="1128" spans="1:63" s="35" customFormat="1" x14ac:dyDescent="0.2">
      <c r="A1128" s="43"/>
      <c r="B1128" s="36"/>
      <c r="C1128" s="36"/>
      <c r="D1128" s="36"/>
      <c r="E1128" s="36"/>
      <c r="F1128" s="36"/>
      <c r="G1128" s="36"/>
      <c r="H1128" s="37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  <c r="AB1128" s="36"/>
      <c r="AC1128" s="36"/>
      <c r="AD1128" s="36"/>
      <c r="AE1128" s="36"/>
      <c r="AF1128" s="36"/>
      <c r="AG1128" s="36"/>
      <c r="AH1128" s="36"/>
      <c r="AI1128" s="36"/>
      <c r="AJ1128" s="36"/>
      <c r="AK1128" s="36"/>
      <c r="AL1128" s="36"/>
      <c r="AM1128" s="36"/>
      <c r="AN1128" s="36"/>
      <c r="AO1128" s="36"/>
      <c r="AP1128" s="36"/>
      <c r="AQ1128" s="36"/>
      <c r="AR1128" s="36"/>
      <c r="AS1128" s="36"/>
      <c r="AT1128" s="36"/>
      <c r="AU1128" s="36"/>
      <c r="AV1128" s="36"/>
      <c r="AW1128" s="36"/>
      <c r="AX1128" s="36"/>
      <c r="AY1128" s="36"/>
      <c r="AZ1128" s="36"/>
      <c r="BA1128" s="36"/>
      <c r="BB1128" s="36"/>
      <c r="BC1128" s="36"/>
      <c r="BD1128" s="36"/>
      <c r="BE1128" s="36"/>
      <c r="BF1128" s="36"/>
      <c r="BG1128" s="36"/>
      <c r="BH1128" s="36"/>
      <c r="BI1128" s="36"/>
      <c r="BJ1128" s="36"/>
      <c r="BK1128" s="12"/>
    </row>
    <row r="1129" spans="1:63" s="35" customFormat="1" x14ac:dyDescent="0.2">
      <c r="A1129" s="43"/>
      <c r="B1129" s="36"/>
      <c r="C1129" s="36"/>
      <c r="D1129" s="36"/>
      <c r="E1129" s="36"/>
      <c r="F1129" s="36"/>
      <c r="G1129" s="36"/>
      <c r="H1129" s="37"/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  <c r="AA1129" s="36"/>
      <c r="AB1129" s="36"/>
      <c r="AC1129" s="36"/>
      <c r="AD1129" s="36"/>
      <c r="AE1129" s="36"/>
      <c r="AF1129" s="36"/>
      <c r="AG1129" s="36"/>
      <c r="AH1129" s="36"/>
      <c r="AI1129" s="36"/>
      <c r="AJ1129" s="36"/>
      <c r="AK1129" s="36"/>
      <c r="AL1129" s="36"/>
      <c r="AM1129" s="36"/>
      <c r="AN1129" s="36"/>
      <c r="AO1129" s="36"/>
      <c r="AP1129" s="36"/>
      <c r="AQ1129" s="36"/>
      <c r="AR1129" s="36"/>
      <c r="AS1129" s="36"/>
      <c r="AT1129" s="36"/>
      <c r="AU1129" s="36"/>
      <c r="AV1129" s="36"/>
      <c r="AW1129" s="36"/>
      <c r="AX1129" s="36"/>
      <c r="AY1129" s="36"/>
      <c r="AZ1129" s="36"/>
      <c r="BA1129" s="36"/>
      <c r="BB1129" s="36"/>
      <c r="BC1129" s="36"/>
      <c r="BD1129" s="36"/>
      <c r="BE1129" s="36"/>
      <c r="BF1129" s="36"/>
      <c r="BG1129" s="36"/>
      <c r="BH1129" s="36"/>
      <c r="BI1129" s="36"/>
      <c r="BJ1129" s="36"/>
      <c r="BK1129" s="12"/>
    </row>
    <row r="1130" spans="1:63" s="35" customFormat="1" x14ac:dyDescent="0.2">
      <c r="A1130" s="43"/>
      <c r="B1130" s="36"/>
      <c r="C1130" s="36"/>
      <c r="D1130" s="36"/>
      <c r="E1130" s="36"/>
      <c r="F1130" s="36"/>
      <c r="G1130" s="36"/>
      <c r="H1130" s="37"/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  <c r="AB1130" s="36"/>
      <c r="AC1130" s="36"/>
      <c r="AD1130" s="36"/>
      <c r="AE1130" s="36"/>
      <c r="AF1130" s="36"/>
      <c r="AG1130" s="36"/>
      <c r="AH1130" s="36"/>
      <c r="AI1130" s="36"/>
      <c r="AJ1130" s="36"/>
      <c r="AK1130" s="36"/>
      <c r="AL1130" s="36"/>
      <c r="AM1130" s="36"/>
      <c r="AN1130" s="36"/>
      <c r="AO1130" s="36"/>
      <c r="AP1130" s="36"/>
      <c r="AQ1130" s="36"/>
      <c r="AR1130" s="36"/>
      <c r="AS1130" s="36"/>
      <c r="AT1130" s="36"/>
      <c r="AU1130" s="36"/>
      <c r="AV1130" s="36"/>
      <c r="AW1130" s="36"/>
      <c r="AX1130" s="36"/>
      <c r="AY1130" s="36"/>
      <c r="AZ1130" s="36"/>
      <c r="BA1130" s="36"/>
      <c r="BB1130" s="36"/>
      <c r="BC1130" s="36"/>
      <c r="BD1130" s="36"/>
      <c r="BE1130" s="36"/>
      <c r="BF1130" s="36"/>
      <c r="BG1130" s="36"/>
      <c r="BH1130" s="36"/>
      <c r="BI1130" s="36"/>
      <c r="BJ1130" s="36"/>
      <c r="BK1130" s="12"/>
    </row>
    <row r="1131" spans="1:63" s="35" customFormat="1" x14ac:dyDescent="0.2">
      <c r="A1131" s="43"/>
      <c r="B1131" s="36"/>
      <c r="C1131" s="36"/>
      <c r="D1131" s="36"/>
      <c r="E1131" s="36"/>
      <c r="F1131" s="36"/>
      <c r="G1131" s="36"/>
      <c r="H1131" s="37"/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  <c r="AA1131" s="36"/>
      <c r="AB1131" s="36"/>
      <c r="AC1131" s="36"/>
      <c r="AD1131" s="36"/>
      <c r="AE1131" s="36"/>
      <c r="AF1131" s="36"/>
      <c r="AG1131" s="36"/>
      <c r="AH1131" s="36"/>
      <c r="AI1131" s="36"/>
      <c r="AJ1131" s="36"/>
      <c r="AK1131" s="36"/>
      <c r="AL1131" s="36"/>
      <c r="AM1131" s="36"/>
      <c r="AN1131" s="36"/>
      <c r="AO1131" s="36"/>
      <c r="AP1131" s="36"/>
      <c r="AQ1131" s="36"/>
      <c r="AR1131" s="36"/>
      <c r="AS1131" s="36"/>
      <c r="AT1131" s="36"/>
      <c r="AU1131" s="36"/>
      <c r="AV1131" s="36"/>
      <c r="AW1131" s="36"/>
      <c r="AX1131" s="36"/>
      <c r="AY1131" s="36"/>
      <c r="AZ1131" s="36"/>
      <c r="BA1131" s="36"/>
      <c r="BB1131" s="36"/>
      <c r="BC1131" s="36"/>
      <c r="BD1131" s="36"/>
      <c r="BE1131" s="36"/>
      <c r="BF1131" s="36"/>
      <c r="BG1131" s="36"/>
      <c r="BH1131" s="36"/>
      <c r="BI1131" s="36"/>
      <c r="BJ1131" s="36"/>
      <c r="BK1131" s="12"/>
    </row>
    <row r="1132" spans="1:63" s="35" customFormat="1" x14ac:dyDescent="0.2">
      <c r="A1132" s="43"/>
      <c r="B1132" s="36"/>
      <c r="C1132" s="36"/>
      <c r="D1132" s="36"/>
      <c r="E1132" s="36"/>
      <c r="F1132" s="36"/>
      <c r="G1132" s="36"/>
      <c r="H1132" s="37"/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  <c r="AB1132" s="36"/>
      <c r="AC1132" s="36"/>
      <c r="AD1132" s="36"/>
      <c r="AE1132" s="36"/>
      <c r="AF1132" s="36"/>
      <c r="AG1132" s="36"/>
      <c r="AH1132" s="36"/>
      <c r="AI1132" s="36"/>
      <c r="AJ1132" s="36"/>
      <c r="AK1132" s="36"/>
      <c r="AL1132" s="36"/>
      <c r="AM1132" s="36"/>
      <c r="AN1132" s="36"/>
      <c r="AO1132" s="36"/>
      <c r="AP1132" s="36"/>
      <c r="AQ1132" s="36"/>
      <c r="AR1132" s="36"/>
      <c r="AS1132" s="36"/>
      <c r="AT1132" s="36"/>
      <c r="AU1132" s="36"/>
      <c r="AV1132" s="36"/>
      <c r="AW1132" s="36"/>
      <c r="AX1132" s="36"/>
      <c r="AY1132" s="36"/>
      <c r="AZ1132" s="36"/>
      <c r="BA1132" s="36"/>
      <c r="BB1132" s="36"/>
      <c r="BC1132" s="36"/>
      <c r="BD1132" s="36"/>
      <c r="BE1132" s="36"/>
      <c r="BF1132" s="36"/>
      <c r="BG1132" s="36"/>
      <c r="BH1132" s="36"/>
      <c r="BI1132" s="36"/>
      <c r="BJ1132" s="36"/>
      <c r="BK1132" s="12"/>
    </row>
    <row r="1133" spans="1:63" s="35" customFormat="1" x14ac:dyDescent="0.2">
      <c r="A1133" s="43"/>
      <c r="B1133" s="36"/>
      <c r="C1133" s="36"/>
      <c r="D1133" s="36"/>
      <c r="E1133" s="36"/>
      <c r="F1133" s="36"/>
      <c r="G1133" s="36"/>
      <c r="H1133" s="37"/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36"/>
      <c r="AC1133" s="36"/>
      <c r="AD1133" s="36"/>
      <c r="AE1133" s="36"/>
      <c r="AF1133" s="36"/>
      <c r="AG1133" s="36"/>
      <c r="AH1133" s="36"/>
      <c r="AI1133" s="36"/>
      <c r="AJ1133" s="36"/>
      <c r="AK1133" s="36"/>
      <c r="AL1133" s="36"/>
      <c r="AM1133" s="36"/>
      <c r="AN1133" s="36"/>
      <c r="AO1133" s="36"/>
      <c r="AP1133" s="36"/>
      <c r="AQ1133" s="36"/>
      <c r="AR1133" s="36"/>
      <c r="AS1133" s="36"/>
      <c r="AT1133" s="36"/>
      <c r="AU1133" s="36"/>
      <c r="AV1133" s="36"/>
      <c r="AW1133" s="36"/>
      <c r="AX1133" s="36"/>
      <c r="AY1133" s="36"/>
      <c r="AZ1133" s="36"/>
      <c r="BA1133" s="36"/>
      <c r="BB1133" s="36"/>
      <c r="BC1133" s="36"/>
      <c r="BD1133" s="36"/>
      <c r="BE1133" s="36"/>
      <c r="BF1133" s="36"/>
      <c r="BG1133" s="36"/>
      <c r="BH1133" s="36"/>
      <c r="BI1133" s="36"/>
      <c r="BJ1133" s="36"/>
      <c r="BK1133" s="12"/>
    </row>
    <row r="1134" spans="1:63" s="35" customFormat="1" x14ac:dyDescent="0.2">
      <c r="A1134" s="43"/>
      <c r="B1134" s="36"/>
      <c r="C1134" s="36"/>
      <c r="D1134" s="36"/>
      <c r="E1134" s="36"/>
      <c r="F1134" s="36"/>
      <c r="G1134" s="36"/>
      <c r="H1134" s="37"/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36"/>
      <c r="AD1134" s="36"/>
      <c r="AE1134" s="36"/>
      <c r="AF1134" s="36"/>
      <c r="AG1134" s="36"/>
      <c r="AH1134" s="36"/>
      <c r="AI1134" s="36"/>
      <c r="AJ1134" s="36"/>
      <c r="AK1134" s="36"/>
      <c r="AL1134" s="36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36"/>
      <c r="BB1134" s="36"/>
      <c r="BC1134" s="36"/>
      <c r="BD1134" s="36"/>
      <c r="BE1134" s="36"/>
      <c r="BF1134" s="36"/>
      <c r="BG1134" s="36"/>
      <c r="BH1134" s="36"/>
      <c r="BI1134" s="36"/>
      <c r="BJ1134" s="36"/>
      <c r="BK1134" s="12"/>
    </row>
    <row r="1135" spans="1:63" s="35" customFormat="1" x14ac:dyDescent="0.2">
      <c r="A1135" s="43"/>
      <c r="B1135" s="36"/>
      <c r="C1135" s="36"/>
      <c r="D1135" s="36"/>
      <c r="E1135" s="36"/>
      <c r="F1135" s="36"/>
      <c r="G1135" s="36"/>
      <c r="H1135" s="37"/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  <c r="AA1135" s="36"/>
      <c r="AB1135" s="36"/>
      <c r="AC1135" s="36"/>
      <c r="AD1135" s="36"/>
      <c r="AE1135" s="36"/>
      <c r="AF1135" s="36"/>
      <c r="AG1135" s="36"/>
      <c r="AH1135" s="36"/>
      <c r="AI1135" s="36"/>
      <c r="AJ1135" s="36"/>
      <c r="AK1135" s="36"/>
      <c r="AL1135" s="36"/>
      <c r="AM1135" s="36"/>
      <c r="AN1135" s="36"/>
      <c r="AO1135" s="36"/>
      <c r="AP1135" s="36"/>
      <c r="AQ1135" s="36"/>
      <c r="AR1135" s="36"/>
      <c r="AS1135" s="36"/>
      <c r="AT1135" s="36"/>
      <c r="AU1135" s="36"/>
      <c r="AV1135" s="36"/>
      <c r="AW1135" s="36"/>
      <c r="AX1135" s="36"/>
      <c r="AY1135" s="36"/>
      <c r="AZ1135" s="36"/>
      <c r="BA1135" s="36"/>
      <c r="BB1135" s="36"/>
      <c r="BC1135" s="36"/>
      <c r="BD1135" s="36"/>
      <c r="BE1135" s="36"/>
      <c r="BF1135" s="36"/>
      <c r="BG1135" s="36"/>
      <c r="BH1135" s="36"/>
      <c r="BI1135" s="36"/>
      <c r="BJ1135" s="36"/>
      <c r="BK1135" s="12"/>
    </row>
    <row r="1136" spans="1:63" s="35" customFormat="1" x14ac:dyDescent="0.2">
      <c r="A1136" s="43"/>
      <c r="B1136" s="36"/>
      <c r="C1136" s="36"/>
      <c r="D1136" s="36"/>
      <c r="E1136" s="36"/>
      <c r="F1136" s="36"/>
      <c r="G1136" s="36"/>
      <c r="H1136" s="37"/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  <c r="AC1136" s="36"/>
      <c r="AD1136" s="36"/>
      <c r="AE1136" s="36"/>
      <c r="AF1136" s="36"/>
      <c r="AG1136" s="36"/>
      <c r="AH1136" s="36"/>
      <c r="AI1136" s="36"/>
      <c r="AJ1136" s="36"/>
      <c r="AK1136" s="36"/>
      <c r="AL1136" s="36"/>
      <c r="AM1136" s="36"/>
      <c r="AN1136" s="36"/>
      <c r="AO1136" s="36"/>
      <c r="AP1136" s="36"/>
      <c r="AQ1136" s="36"/>
      <c r="AR1136" s="36"/>
      <c r="AS1136" s="36"/>
      <c r="AT1136" s="36"/>
      <c r="AU1136" s="36"/>
      <c r="AV1136" s="36"/>
      <c r="AW1136" s="36"/>
      <c r="AX1136" s="36"/>
      <c r="AY1136" s="36"/>
      <c r="AZ1136" s="36"/>
      <c r="BA1136" s="36"/>
      <c r="BB1136" s="36"/>
      <c r="BC1136" s="36"/>
      <c r="BD1136" s="36"/>
      <c r="BE1136" s="36"/>
      <c r="BF1136" s="36"/>
      <c r="BG1136" s="36"/>
      <c r="BH1136" s="36"/>
      <c r="BI1136" s="36"/>
      <c r="BJ1136" s="36"/>
      <c r="BK1136" s="12"/>
    </row>
    <row r="1137" spans="1:63" s="35" customFormat="1" x14ac:dyDescent="0.2">
      <c r="A1137" s="43"/>
      <c r="B1137" s="36"/>
      <c r="C1137" s="36"/>
      <c r="D1137" s="36"/>
      <c r="E1137" s="36"/>
      <c r="F1137" s="36"/>
      <c r="G1137" s="36"/>
      <c r="H1137" s="37"/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  <c r="AA1137" s="36"/>
      <c r="AB1137" s="36"/>
      <c r="AC1137" s="36"/>
      <c r="AD1137" s="36"/>
      <c r="AE1137" s="36"/>
      <c r="AF1137" s="36"/>
      <c r="AG1137" s="36"/>
      <c r="AH1137" s="36"/>
      <c r="AI1137" s="36"/>
      <c r="AJ1137" s="36"/>
      <c r="AK1137" s="36"/>
      <c r="AL1137" s="36"/>
      <c r="AM1137" s="36"/>
      <c r="AN1137" s="36"/>
      <c r="AO1137" s="36"/>
      <c r="AP1137" s="36"/>
      <c r="AQ1137" s="36"/>
      <c r="AR1137" s="36"/>
      <c r="AS1137" s="36"/>
      <c r="AT1137" s="36"/>
      <c r="AU1137" s="36"/>
      <c r="AV1137" s="36"/>
      <c r="AW1137" s="36"/>
      <c r="AX1137" s="36"/>
      <c r="AY1137" s="36"/>
      <c r="AZ1137" s="36"/>
      <c r="BA1137" s="36"/>
      <c r="BB1137" s="36"/>
      <c r="BC1137" s="36"/>
      <c r="BD1137" s="36"/>
      <c r="BE1137" s="36"/>
      <c r="BF1137" s="36"/>
      <c r="BG1137" s="36"/>
      <c r="BH1137" s="36"/>
      <c r="BI1137" s="36"/>
      <c r="BJ1137" s="36"/>
      <c r="BK1137" s="12"/>
    </row>
    <row r="1138" spans="1:63" s="35" customFormat="1" x14ac:dyDescent="0.2">
      <c r="A1138" s="43"/>
      <c r="B1138" s="36"/>
      <c r="C1138" s="36"/>
      <c r="D1138" s="36"/>
      <c r="E1138" s="36"/>
      <c r="F1138" s="36"/>
      <c r="G1138" s="36"/>
      <c r="H1138" s="37"/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36"/>
      <c r="AC1138" s="36"/>
      <c r="AD1138" s="36"/>
      <c r="AE1138" s="36"/>
      <c r="AF1138" s="36"/>
      <c r="AG1138" s="36"/>
      <c r="AH1138" s="36"/>
      <c r="AI1138" s="36"/>
      <c r="AJ1138" s="36"/>
      <c r="AK1138" s="36"/>
      <c r="AL1138" s="36"/>
      <c r="AM1138" s="36"/>
      <c r="AN1138" s="36"/>
      <c r="AO1138" s="36"/>
      <c r="AP1138" s="36"/>
      <c r="AQ1138" s="36"/>
      <c r="AR1138" s="36"/>
      <c r="AS1138" s="36"/>
      <c r="AT1138" s="36"/>
      <c r="AU1138" s="36"/>
      <c r="AV1138" s="36"/>
      <c r="AW1138" s="36"/>
      <c r="AX1138" s="36"/>
      <c r="AY1138" s="36"/>
      <c r="AZ1138" s="36"/>
      <c r="BA1138" s="36"/>
      <c r="BB1138" s="36"/>
      <c r="BC1138" s="36"/>
      <c r="BD1138" s="36"/>
      <c r="BE1138" s="36"/>
      <c r="BF1138" s="36"/>
      <c r="BG1138" s="36"/>
      <c r="BH1138" s="36"/>
      <c r="BI1138" s="36"/>
      <c r="BJ1138" s="36"/>
      <c r="BK1138" s="12"/>
    </row>
    <row r="1139" spans="1:63" s="35" customFormat="1" x14ac:dyDescent="0.2">
      <c r="A1139" s="43"/>
      <c r="B1139" s="36"/>
      <c r="C1139" s="36"/>
      <c r="D1139" s="36"/>
      <c r="E1139" s="36"/>
      <c r="F1139" s="36"/>
      <c r="G1139" s="36"/>
      <c r="H1139" s="37"/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  <c r="AB1139" s="36"/>
      <c r="AC1139" s="36"/>
      <c r="AD1139" s="36"/>
      <c r="AE1139" s="36"/>
      <c r="AF1139" s="36"/>
      <c r="AG1139" s="36"/>
      <c r="AH1139" s="36"/>
      <c r="AI1139" s="36"/>
      <c r="AJ1139" s="36"/>
      <c r="AK1139" s="36"/>
      <c r="AL1139" s="36"/>
      <c r="AM1139" s="36"/>
      <c r="AN1139" s="36"/>
      <c r="AO1139" s="36"/>
      <c r="AP1139" s="36"/>
      <c r="AQ1139" s="36"/>
      <c r="AR1139" s="36"/>
      <c r="AS1139" s="36"/>
      <c r="AT1139" s="36"/>
      <c r="AU1139" s="36"/>
      <c r="AV1139" s="36"/>
      <c r="AW1139" s="36"/>
      <c r="AX1139" s="36"/>
      <c r="AY1139" s="36"/>
      <c r="AZ1139" s="36"/>
      <c r="BA1139" s="36"/>
      <c r="BB1139" s="36"/>
      <c r="BC1139" s="36"/>
      <c r="BD1139" s="36"/>
      <c r="BE1139" s="36"/>
      <c r="BF1139" s="36"/>
      <c r="BG1139" s="36"/>
      <c r="BH1139" s="36"/>
      <c r="BI1139" s="36"/>
      <c r="BJ1139" s="36"/>
      <c r="BK1139" s="12"/>
    </row>
    <row r="1140" spans="1:63" s="35" customFormat="1" x14ac:dyDescent="0.2">
      <c r="A1140" s="43"/>
      <c r="B1140" s="36"/>
      <c r="C1140" s="36"/>
      <c r="D1140" s="36"/>
      <c r="E1140" s="36"/>
      <c r="F1140" s="36"/>
      <c r="G1140" s="36"/>
      <c r="H1140" s="37"/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36"/>
      <c r="AD1140" s="36"/>
      <c r="AE1140" s="36"/>
      <c r="AF1140" s="36"/>
      <c r="AG1140" s="36"/>
      <c r="AH1140" s="36"/>
      <c r="AI1140" s="36"/>
      <c r="AJ1140" s="36"/>
      <c r="AK1140" s="36"/>
      <c r="AL1140" s="36"/>
      <c r="AM1140" s="36"/>
      <c r="AN1140" s="36"/>
      <c r="AO1140" s="36"/>
      <c r="AP1140" s="36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36"/>
      <c r="BB1140" s="36"/>
      <c r="BC1140" s="36"/>
      <c r="BD1140" s="36"/>
      <c r="BE1140" s="36"/>
      <c r="BF1140" s="36"/>
      <c r="BG1140" s="36"/>
      <c r="BH1140" s="36"/>
      <c r="BI1140" s="36"/>
      <c r="BJ1140" s="36"/>
      <c r="BK1140" s="12"/>
    </row>
    <row r="1141" spans="1:63" s="35" customFormat="1" x14ac:dyDescent="0.2">
      <c r="A1141" s="43"/>
      <c r="B1141" s="36"/>
      <c r="C1141" s="36"/>
      <c r="D1141" s="36"/>
      <c r="E1141" s="36"/>
      <c r="F1141" s="36"/>
      <c r="G1141" s="36"/>
      <c r="H1141" s="37"/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  <c r="AB1141" s="36"/>
      <c r="AC1141" s="36"/>
      <c r="AD1141" s="36"/>
      <c r="AE1141" s="36"/>
      <c r="AF1141" s="36"/>
      <c r="AG1141" s="36"/>
      <c r="AH1141" s="36"/>
      <c r="AI1141" s="36"/>
      <c r="AJ1141" s="36"/>
      <c r="AK1141" s="36"/>
      <c r="AL1141" s="36"/>
      <c r="AM1141" s="36"/>
      <c r="AN1141" s="36"/>
      <c r="AO1141" s="36"/>
      <c r="AP1141" s="36"/>
      <c r="AQ1141" s="36"/>
      <c r="AR1141" s="36"/>
      <c r="AS1141" s="36"/>
      <c r="AT1141" s="36"/>
      <c r="AU1141" s="36"/>
      <c r="AV1141" s="36"/>
      <c r="AW1141" s="36"/>
      <c r="AX1141" s="36"/>
      <c r="AY1141" s="36"/>
      <c r="AZ1141" s="36"/>
      <c r="BA1141" s="36"/>
      <c r="BB1141" s="36"/>
      <c r="BC1141" s="36"/>
      <c r="BD1141" s="36"/>
      <c r="BE1141" s="36"/>
      <c r="BF1141" s="36"/>
      <c r="BG1141" s="36"/>
      <c r="BH1141" s="36"/>
      <c r="BI1141" s="36"/>
      <c r="BJ1141" s="36"/>
      <c r="BK1141" s="12"/>
    </row>
    <row r="1142" spans="1:63" s="35" customFormat="1" x14ac:dyDescent="0.2">
      <c r="A1142" s="43"/>
      <c r="B1142" s="36"/>
      <c r="C1142" s="36"/>
      <c r="D1142" s="36"/>
      <c r="E1142" s="36"/>
      <c r="F1142" s="36"/>
      <c r="G1142" s="36"/>
      <c r="H1142" s="37"/>
      <c r="I1142" s="36"/>
      <c r="J1142" s="36"/>
      <c r="K1142" s="36"/>
      <c r="L1142" s="36"/>
      <c r="M1142" s="36"/>
      <c r="N1142" s="36"/>
      <c r="O1142" s="36"/>
      <c r="P1142" s="36"/>
      <c r="Q1142" s="36"/>
      <c r="R1142" s="36"/>
      <c r="S1142" s="36"/>
      <c r="T1142" s="36"/>
      <c r="U1142" s="36"/>
      <c r="V1142" s="36"/>
      <c r="W1142" s="36"/>
      <c r="X1142" s="36"/>
      <c r="Y1142" s="36"/>
      <c r="Z1142" s="36"/>
      <c r="AA1142" s="36"/>
      <c r="AB1142" s="36"/>
      <c r="AC1142" s="36"/>
      <c r="AD1142" s="36"/>
      <c r="AE1142" s="36"/>
      <c r="AF1142" s="36"/>
      <c r="AG1142" s="36"/>
      <c r="AH1142" s="36"/>
      <c r="AI1142" s="36"/>
      <c r="AJ1142" s="36"/>
      <c r="AK1142" s="36"/>
      <c r="AL1142" s="36"/>
      <c r="AM1142" s="36"/>
      <c r="AN1142" s="36"/>
      <c r="AO1142" s="36"/>
      <c r="AP1142" s="36"/>
      <c r="AQ1142" s="36"/>
      <c r="AR1142" s="36"/>
      <c r="AS1142" s="36"/>
      <c r="AT1142" s="36"/>
      <c r="AU1142" s="36"/>
      <c r="AV1142" s="36"/>
      <c r="AW1142" s="36"/>
      <c r="AX1142" s="36"/>
      <c r="AY1142" s="36"/>
      <c r="AZ1142" s="36"/>
      <c r="BA1142" s="36"/>
      <c r="BB1142" s="36"/>
      <c r="BC1142" s="36"/>
      <c r="BD1142" s="36"/>
      <c r="BE1142" s="36"/>
      <c r="BF1142" s="36"/>
      <c r="BG1142" s="36"/>
      <c r="BH1142" s="36"/>
      <c r="BI1142" s="36"/>
      <c r="BJ1142" s="36"/>
      <c r="BK1142" s="12"/>
    </row>
    <row r="1143" spans="1:63" s="35" customFormat="1" x14ac:dyDescent="0.2">
      <c r="A1143" s="43"/>
      <c r="B1143" s="36"/>
      <c r="C1143" s="36"/>
      <c r="D1143" s="36"/>
      <c r="E1143" s="36"/>
      <c r="F1143" s="36"/>
      <c r="G1143" s="36"/>
      <c r="H1143" s="37"/>
      <c r="I1143" s="36"/>
      <c r="J1143" s="36"/>
      <c r="K1143" s="36"/>
      <c r="L1143" s="36"/>
      <c r="M1143" s="36"/>
      <c r="N1143" s="36"/>
      <c r="O1143" s="36"/>
      <c r="P1143" s="36"/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  <c r="AB1143" s="36"/>
      <c r="AC1143" s="36"/>
      <c r="AD1143" s="36"/>
      <c r="AE1143" s="36"/>
      <c r="AF1143" s="36"/>
      <c r="AG1143" s="36"/>
      <c r="AH1143" s="36"/>
      <c r="AI1143" s="36"/>
      <c r="AJ1143" s="36"/>
      <c r="AK1143" s="36"/>
      <c r="AL1143" s="36"/>
      <c r="AM1143" s="36"/>
      <c r="AN1143" s="3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6"/>
      <c r="BB1143" s="36"/>
      <c r="BC1143" s="36"/>
      <c r="BD1143" s="36"/>
      <c r="BE1143" s="36"/>
      <c r="BF1143" s="36"/>
      <c r="BG1143" s="36"/>
      <c r="BH1143" s="36"/>
      <c r="BI1143" s="36"/>
      <c r="BJ1143" s="36"/>
      <c r="BK1143" s="12"/>
    </row>
    <row r="1144" spans="1:63" s="35" customFormat="1" x14ac:dyDescent="0.2">
      <c r="A1144" s="43"/>
      <c r="B1144" s="36"/>
      <c r="C1144" s="36"/>
      <c r="D1144" s="36"/>
      <c r="E1144" s="36"/>
      <c r="F1144" s="36"/>
      <c r="G1144" s="36"/>
      <c r="H1144" s="37"/>
      <c r="I1144" s="36"/>
      <c r="J1144" s="36"/>
      <c r="K1144" s="36"/>
      <c r="L1144" s="36"/>
      <c r="M1144" s="36"/>
      <c r="N1144" s="36"/>
      <c r="O1144" s="36"/>
      <c r="P1144" s="36"/>
      <c r="Q1144" s="36"/>
      <c r="R1144" s="36"/>
      <c r="S1144" s="36"/>
      <c r="T1144" s="36"/>
      <c r="U1144" s="36"/>
      <c r="V1144" s="36"/>
      <c r="W1144" s="36"/>
      <c r="X1144" s="36"/>
      <c r="Y1144" s="36"/>
      <c r="Z1144" s="36"/>
      <c r="AA1144" s="36"/>
      <c r="AB1144" s="36"/>
      <c r="AC1144" s="36"/>
      <c r="AD1144" s="36"/>
      <c r="AE1144" s="36"/>
      <c r="AF1144" s="36"/>
      <c r="AG1144" s="36"/>
      <c r="AH1144" s="36"/>
      <c r="AI1144" s="36"/>
      <c r="AJ1144" s="36"/>
      <c r="AK1144" s="36"/>
      <c r="AL1144" s="36"/>
      <c r="AM1144" s="36"/>
      <c r="AN1144" s="36"/>
      <c r="AO1144" s="36"/>
      <c r="AP1144" s="36"/>
      <c r="AQ1144" s="36"/>
      <c r="AR1144" s="36"/>
      <c r="AS1144" s="36"/>
      <c r="AT1144" s="36"/>
      <c r="AU1144" s="36"/>
      <c r="AV1144" s="36"/>
      <c r="AW1144" s="36"/>
      <c r="AX1144" s="36"/>
      <c r="AY1144" s="36"/>
      <c r="AZ1144" s="36"/>
      <c r="BA1144" s="36"/>
      <c r="BB1144" s="36"/>
      <c r="BC1144" s="36"/>
      <c r="BD1144" s="36"/>
      <c r="BE1144" s="36"/>
      <c r="BF1144" s="36"/>
      <c r="BG1144" s="36"/>
      <c r="BH1144" s="36"/>
      <c r="BI1144" s="36"/>
      <c r="BJ1144" s="36"/>
      <c r="BK1144" s="12"/>
    </row>
    <row r="1145" spans="1:63" s="35" customFormat="1" x14ac:dyDescent="0.2">
      <c r="A1145" s="43"/>
      <c r="B1145" s="36"/>
      <c r="C1145" s="36"/>
      <c r="D1145" s="36"/>
      <c r="E1145" s="36"/>
      <c r="F1145" s="36"/>
      <c r="G1145" s="36"/>
      <c r="H1145" s="37"/>
      <c r="I1145" s="36"/>
      <c r="J1145" s="36"/>
      <c r="K1145" s="36"/>
      <c r="L1145" s="36"/>
      <c r="M1145" s="36"/>
      <c r="N1145" s="36"/>
      <c r="O1145" s="36"/>
      <c r="P1145" s="36"/>
      <c r="Q1145" s="36"/>
      <c r="R1145" s="36"/>
      <c r="S1145" s="36"/>
      <c r="T1145" s="36"/>
      <c r="U1145" s="36"/>
      <c r="V1145" s="36"/>
      <c r="W1145" s="36"/>
      <c r="X1145" s="36"/>
      <c r="Y1145" s="36"/>
      <c r="Z1145" s="36"/>
      <c r="AA1145" s="36"/>
      <c r="AB1145" s="36"/>
      <c r="AC1145" s="36"/>
      <c r="AD1145" s="36"/>
      <c r="AE1145" s="36"/>
      <c r="AF1145" s="36"/>
      <c r="AG1145" s="36"/>
      <c r="AH1145" s="36"/>
      <c r="AI1145" s="36"/>
      <c r="AJ1145" s="36"/>
      <c r="AK1145" s="36"/>
      <c r="AL1145" s="36"/>
      <c r="AM1145" s="36"/>
      <c r="AN1145" s="36"/>
      <c r="AO1145" s="36"/>
      <c r="AP1145" s="36"/>
      <c r="AQ1145" s="36"/>
      <c r="AR1145" s="36"/>
      <c r="AS1145" s="36"/>
      <c r="AT1145" s="36"/>
      <c r="AU1145" s="36"/>
      <c r="AV1145" s="36"/>
      <c r="AW1145" s="36"/>
      <c r="AX1145" s="36"/>
      <c r="AY1145" s="36"/>
      <c r="AZ1145" s="36"/>
      <c r="BA1145" s="36"/>
      <c r="BB1145" s="36"/>
      <c r="BC1145" s="36"/>
      <c r="BD1145" s="36"/>
      <c r="BE1145" s="36"/>
      <c r="BF1145" s="36"/>
      <c r="BG1145" s="36"/>
      <c r="BH1145" s="36"/>
      <c r="BI1145" s="36"/>
      <c r="BJ1145" s="36"/>
      <c r="BK1145" s="12"/>
    </row>
    <row r="1146" spans="1:63" s="35" customFormat="1" x14ac:dyDescent="0.2">
      <c r="A1146" s="43"/>
      <c r="B1146" s="36"/>
      <c r="C1146" s="36"/>
      <c r="D1146" s="36"/>
      <c r="E1146" s="36"/>
      <c r="F1146" s="36"/>
      <c r="G1146" s="36"/>
      <c r="H1146" s="37"/>
      <c r="I1146" s="36"/>
      <c r="J1146" s="36"/>
      <c r="K1146" s="36"/>
      <c r="L1146" s="36"/>
      <c r="M1146" s="36"/>
      <c r="N1146" s="36"/>
      <c r="O1146" s="36"/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36"/>
      <c r="AC1146" s="36"/>
      <c r="AD1146" s="36"/>
      <c r="AE1146" s="36"/>
      <c r="AF1146" s="36"/>
      <c r="AG1146" s="36"/>
      <c r="AH1146" s="36"/>
      <c r="AI1146" s="36"/>
      <c r="AJ1146" s="36"/>
      <c r="AK1146" s="36"/>
      <c r="AL1146" s="36"/>
      <c r="AM1146" s="36"/>
      <c r="AN1146" s="36"/>
      <c r="AO1146" s="36"/>
      <c r="AP1146" s="36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36"/>
      <c r="BB1146" s="36"/>
      <c r="BC1146" s="36"/>
      <c r="BD1146" s="36"/>
      <c r="BE1146" s="36"/>
      <c r="BF1146" s="36"/>
      <c r="BG1146" s="36"/>
      <c r="BH1146" s="36"/>
      <c r="BI1146" s="36"/>
      <c r="BJ1146" s="36"/>
      <c r="BK1146" s="12"/>
    </row>
    <row r="1147" spans="1:63" s="35" customFormat="1" x14ac:dyDescent="0.2">
      <c r="A1147" s="43"/>
      <c r="B1147" s="36"/>
      <c r="C1147" s="36"/>
      <c r="D1147" s="36"/>
      <c r="E1147" s="36"/>
      <c r="F1147" s="36"/>
      <c r="G1147" s="36"/>
      <c r="H1147" s="37"/>
      <c r="I1147" s="36"/>
      <c r="J1147" s="36"/>
      <c r="K1147" s="36"/>
      <c r="L1147" s="36"/>
      <c r="M1147" s="36"/>
      <c r="N1147" s="36"/>
      <c r="O1147" s="36"/>
      <c r="P1147" s="36"/>
      <c r="Q1147" s="36"/>
      <c r="R1147" s="36"/>
      <c r="S1147" s="36"/>
      <c r="T1147" s="36"/>
      <c r="U1147" s="36"/>
      <c r="V1147" s="36"/>
      <c r="W1147" s="36"/>
      <c r="X1147" s="36"/>
      <c r="Y1147" s="36"/>
      <c r="Z1147" s="36"/>
      <c r="AA1147" s="36"/>
      <c r="AB1147" s="36"/>
      <c r="AC1147" s="36"/>
      <c r="AD1147" s="36"/>
      <c r="AE1147" s="36"/>
      <c r="AF1147" s="36"/>
      <c r="AG1147" s="36"/>
      <c r="AH1147" s="36"/>
      <c r="AI1147" s="36"/>
      <c r="AJ1147" s="36"/>
      <c r="AK1147" s="36"/>
      <c r="AL1147" s="36"/>
      <c r="AM1147" s="36"/>
      <c r="AN1147" s="36"/>
      <c r="AO1147" s="36"/>
      <c r="AP1147" s="36"/>
      <c r="AQ1147" s="36"/>
      <c r="AR1147" s="36"/>
      <c r="AS1147" s="36"/>
      <c r="AT1147" s="36"/>
      <c r="AU1147" s="36"/>
      <c r="AV1147" s="36"/>
      <c r="AW1147" s="36"/>
      <c r="AX1147" s="36"/>
      <c r="AY1147" s="36"/>
      <c r="AZ1147" s="36"/>
      <c r="BA1147" s="36"/>
      <c r="BB1147" s="36"/>
      <c r="BC1147" s="36"/>
      <c r="BD1147" s="36"/>
      <c r="BE1147" s="36"/>
      <c r="BF1147" s="36"/>
      <c r="BG1147" s="36"/>
      <c r="BH1147" s="36"/>
      <c r="BI1147" s="36"/>
      <c r="BJ1147" s="36"/>
      <c r="BK1147" s="12"/>
    </row>
    <row r="1148" spans="1:63" s="35" customFormat="1" x14ac:dyDescent="0.2">
      <c r="A1148" s="43"/>
      <c r="B1148" s="36"/>
      <c r="C1148" s="36"/>
      <c r="D1148" s="36"/>
      <c r="E1148" s="36"/>
      <c r="F1148" s="36"/>
      <c r="G1148" s="36"/>
      <c r="H1148" s="37"/>
      <c r="I1148" s="36"/>
      <c r="J1148" s="36"/>
      <c r="K1148" s="36"/>
      <c r="L1148" s="36"/>
      <c r="M1148" s="36"/>
      <c r="N1148" s="36"/>
      <c r="O1148" s="36"/>
      <c r="P1148" s="36"/>
      <c r="Q1148" s="36"/>
      <c r="R1148" s="36"/>
      <c r="S1148" s="36"/>
      <c r="T1148" s="36"/>
      <c r="U1148" s="36"/>
      <c r="V1148" s="36"/>
      <c r="W1148" s="36"/>
      <c r="X1148" s="36"/>
      <c r="Y1148" s="36"/>
      <c r="Z1148" s="36"/>
      <c r="AA1148" s="36"/>
      <c r="AB1148" s="36"/>
      <c r="AC1148" s="36"/>
      <c r="AD1148" s="36"/>
      <c r="AE1148" s="36"/>
      <c r="AF1148" s="36"/>
      <c r="AG1148" s="36"/>
      <c r="AH1148" s="36"/>
      <c r="AI1148" s="36"/>
      <c r="AJ1148" s="36"/>
      <c r="AK1148" s="36"/>
      <c r="AL1148" s="36"/>
      <c r="AM1148" s="36"/>
      <c r="AN1148" s="36"/>
      <c r="AO1148" s="36"/>
      <c r="AP1148" s="36"/>
      <c r="AQ1148" s="36"/>
      <c r="AR1148" s="36"/>
      <c r="AS1148" s="36"/>
      <c r="AT1148" s="36"/>
      <c r="AU1148" s="36"/>
      <c r="AV1148" s="36"/>
      <c r="AW1148" s="36"/>
      <c r="AX1148" s="36"/>
      <c r="AY1148" s="36"/>
      <c r="AZ1148" s="36"/>
      <c r="BA1148" s="36"/>
      <c r="BB1148" s="36"/>
      <c r="BC1148" s="36"/>
      <c r="BD1148" s="36"/>
      <c r="BE1148" s="36"/>
      <c r="BF1148" s="36"/>
      <c r="BG1148" s="36"/>
      <c r="BH1148" s="36"/>
      <c r="BI1148" s="36"/>
      <c r="BJ1148" s="36"/>
      <c r="BK1148" s="12"/>
    </row>
    <row r="1149" spans="1:63" s="35" customFormat="1" x14ac:dyDescent="0.2">
      <c r="A1149" s="43"/>
      <c r="B1149" s="36"/>
      <c r="C1149" s="36"/>
      <c r="D1149" s="36"/>
      <c r="E1149" s="36"/>
      <c r="F1149" s="36"/>
      <c r="G1149" s="36"/>
      <c r="H1149" s="37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  <c r="AC1149" s="36"/>
      <c r="AD1149" s="36"/>
      <c r="AE1149" s="36"/>
      <c r="AF1149" s="36"/>
      <c r="AG1149" s="36"/>
      <c r="AH1149" s="36"/>
      <c r="AI1149" s="36"/>
      <c r="AJ1149" s="36"/>
      <c r="AK1149" s="36"/>
      <c r="AL1149" s="36"/>
      <c r="AM1149" s="36"/>
      <c r="AN1149" s="36"/>
      <c r="AO1149" s="36"/>
      <c r="AP1149" s="36"/>
      <c r="AQ1149" s="36"/>
      <c r="AR1149" s="36"/>
      <c r="AS1149" s="36"/>
      <c r="AT1149" s="36"/>
      <c r="AU1149" s="36"/>
      <c r="AV1149" s="36"/>
      <c r="AW1149" s="36"/>
      <c r="AX1149" s="36"/>
      <c r="AY1149" s="36"/>
      <c r="AZ1149" s="36"/>
      <c r="BA1149" s="36"/>
      <c r="BB1149" s="36"/>
      <c r="BC1149" s="36"/>
      <c r="BD1149" s="36"/>
      <c r="BE1149" s="36"/>
      <c r="BF1149" s="36"/>
      <c r="BG1149" s="36"/>
      <c r="BH1149" s="36"/>
      <c r="BI1149" s="36"/>
      <c r="BJ1149" s="36"/>
      <c r="BK1149" s="12"/>
    </row>
    <row r="1150" spans="1:63" s="35" customFormat="1" x14ac:dyDescent="0.2">
      <c r="A1150" s="43"/>
      <c r="B1150" s="36"/>
      <c r="C1150" s="36"/>
      <c r="D1150" s="36"/>
      <c r="E1150" s="36"/>
      <c r="F1150" s="36"/>
      <c r="G1150" s="36"/>
      <c r="H1150" s="37"/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  <c r="AB1150" s="36"/>
      <c r="AC1150" s="36"/>
      <c r="AD1150" s="36"/>
      <c r="AE1150" s="36"/>
      <c r="AF1150" s="36"/>
      <c r="AG1150" s="36"/>
      <c r="AH1150" s="36"/>
      <c r="AI1150" s="36"/>
      <c r="AJ1150" s="36"/>
      <c r="AK1150" s="36"/>
      <c r="AL1150" s="36"/>
      <c r="AM1150" s="36"/>
      <c r="AN1150" s="36"/>
      <c r="AO1150" s="36"/>
      <c r="AP1150" s="36"/>
      <c r="AQ1150" s="36"/>
      <c r="AR1150" s="36"/>
      <c r="AS1150" s="36"/>
      <c r="AT1150" s="36"/>
      <c r="AU1150" s="36"/>
      <c r="AV1150" s="36"/>
      <c r="AW1150" s="36"/>
      <c r="AX1150" s="36"/>
      <c r="AY1150" s="36"/>
      <c r="AZ1150" s="36"/>
      <c r="BA1150" s="36"/>
      <c r="BB1150" s="36"/>
      <c r="BC1150" s="36"/>
      <c r="BD1150" s="36"/>
      <c r="BE1150" s="36"/>
      <c r="BF1150" s="36"/>
      <c r="BG1150" s="36"/>
      <c r="BH1150" s="36"/>
      <c r="BI1150" s="36"/>
      <c r="BJ1150" s="36"/>
      <c r="BK1150" s="12"/>
    </row>
    <row r="1151" spans="1:63" s="35" customFormat="1" x14ac:dyDescent="0.2">
      <c r="A1151" s="43"/>
      <c r="B1151" s="36"/>
      <c r="C1151" s="36"/>
      <c r="D1151" s="36"/>
      <c r="E1151" s="36"/>
      <c r="F1151" s="36"/>
      <c r="G1151" s="36"/>
      <c r="H1151" s="37"/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36"/>
      <c r="AC1151" s="36"/>
      <c r="AD1151" s="36"/>
      <c r="AE1151" s="36"/>
      <c r="AF1151" s="36"/>
      <c r="AG1151" s="36"/>
      <c r="AH1151" s="36"/>
      <c r="AI1151" s="36"/>
      <c r="AJ1151" s="36"/>
      <c r="AK1151" s="36"/>
      <c r="AL1151" s="36"/>
      <c r="AM1151" s="36"/>
      <c r="AN1151" s="36"/>
      <c r="AO1151" s="36"/>
      <c r="AP1151" s="36"/>
      <c r="AQ1151" s="36"/>
      <c r="AR1151" s="36"/>
      <c r="AS1151" s="36"/>
      <c r="AT1151" s="36"/>
      <c r="AU1151" s="36"/>
      <c r="AV1151" s="36"/>
      <c r="AW1151" s="36"/>
      <c r="AX1151" s="36"/>
      <c r="AY1151" s="36"/>
      <c r="AZ1151" s="36"/>
      <c r="BA1151" s="36"/>
      <c r="BB1151" s="36"/>
      <c r="BC1151" s="36"/>
      <c r="BD1151" s="36"/>
      <c r="BE1151" s="36"/>
      <c r="BF1151" s="36"/>
      <c r="BG1151" s="36"/>
      <c r="BH1151" s="36"/>
      <c r="BI1151" s="36"/>
      <c r="BJ1151" s="36"/>
      <c r="BK1151" s="12"/>
    </row>
    <row r="1152" spans="1:63" s="35" customFormat="1" x14ac:dyDescent="0.2">
      <c r="A1152" s="43"/>
      <c r="B1152" s="36"/>
      <c r="C1152" s="36"/>
      <c r="D1152" s="36"/>
      <c r="E1152" s="36"/>
      <c r="F1152" s="36"/>
      <c r="G1152" s="36"/>
      <c r="H1152" s="37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12"/>
    </row>
    <row r="1153" spans="1:63" s="35" customFormat="1" x14ac:dyDescent="0.2">
      <c r="A1153" s="43"/>
      <c r="B1153" s="36"/>
      <c r="C1153" s="36"/>
      <c r="D1153" s="36"/>
      <c r="E1153" s="36"/>
      <c r="F1153" s="36"/>
      <c r="G1153" s="36"/>
      <c r="H1153" s="37"/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  <c r="AA1153" s="36"/>
      <c r="AB1153" s="36"/>
      <c r="AC1153" s="36"/>
      <c r="AD1153" s="36"/>
      <c r="AE1153" s="36"/>
      <c r="AF1153" s="36"/>
      <c r="AG1153" s="36"/>
      <c r="AH1153" s="36"/>
      <c r="AI1153" s="36"/>
      <c r="AJ1153" s="36"/>
      <c r="AK1153" s="36"/>
      <c r="AL1153" s="36"/>
      <c r="AM1153" s="36"/>
      <c r="AN1153" s="36"/>
      <c r="AO1153" s="36"/>
      <c r="AP1153" s="36"/>
      <c r="AQ1153" s="36"/>
      <c r="AR1153" s="36"/>
      <c r="AS1153" s="36"/>
      <c r="AT1153" s="36"/>
      <c r="AU1153" s="36"/>
      <c r="AV1153" s="36"/>
      <c r="AW1153" s="36"/>
      <c r="AX1153" s="36"/>
      <c r="AY1153" s="36"/>
      <c r="AZ1153" s="36"/>
      <c r="BA1153" s="36"/>
      <c r="BB1153" s="36"/>
      <c r="BC1153" s="36"/>
      <c r="BD1153" s="36"/>
      <c r="BE1153" s="36"/>
      <c r="BF1153" s="36"/>
      <c r="BG1153" s="36"/>
      <c r="BH1153" s="36"/>
      <c r="BI1153" s="36"/>
      <c r="BJ1153" s="36"/>
      <c r="BK1153" s="12"/>
    </row>
    <row r="1154" spans="1:63" s="35" customFormat="1" x14ac:dyDescent="0.2">
      <c r="A1154" s="43"/>
      <c r="B1154" s="36"/>
      <c r="C1154" s="36"/>
      <c r="D1154" s="36"/>
      <c r="E1154" s="36"/>
      <c r="F1154" s="36"/>
      <c r="G1154" s="36"/>
      <c r="H1154" s="37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  <c r="AB1154" s="36"/>
      <c r="AC1154" s="36"/>
      <c r="AD1154" s="36"/>
      <c r="AE1154" s="36"/>
      <c r="AF1154" s="36"/>
      <c r="AG1154" s="36"/>
      <c r="AH1154" s="36"/>
      <c r="AI1154" s="36"/>
      <c r="AJ1154" s="36"/>
      <c r="AK1154" s="36"/>
      <c r="AL1154" s="36"/>
      <c r="AM1154" s="36"/>
      <c r="AN1154" s="36"/>
      <c r="AO1154" s="36"/>
      <c r="AP1154" s="36"/>
      <c r="AQ1154" s="36"/>
      <c r="AR1154" s="36"/>
      <c r="AS1154" s="36"/>
      <c r="AT1154" s="36"/>
      <c r="AU1154" s="36"/>
      <c r="AV1154" s="36"/>
      <c r="AW1154" s="36"/>
      <c r="AX1154" s="36"/>
      <c r="AY1154" s="36"/>
      <c r="AZ1154" s="36"/>
      <c r="BA1154" s="36"/>
      <c r="BB1154" s="36"/>
      <c r="BC1154" s="36"/>
      <c r="BD1154" s="36"/>
      <c r="BE1154" s="36"/>
      <c r="BF1154" s="36"/>
      <c r="BG1154" s="36"/>
      <c r="BH1154" s="36"/>
      <c r="BI1154" s="36"/>
      <c r="BJ1154" s="36"/>
      <c r="BK1154" s="12"/>
    </row>
    <row r="1155" spans="1:63" s="35" customFormat="1" x14ac:dyDescent="0.2">
      <c r="A1155" s="43"/>
      <c r="B1155" s="36"/>
      <c r="C1155" s="36"/>
      <c r="D1155" s="36"/>
      <c r="E1155" s="36"/>
      <c r="F1155" s="36"/>
      <c r="G1155" s="36"/>
      <c r="H1155" s="37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  <c r="AC1155" s="36"/>
      <c r="AD1155" s="36"/>
      <c r="AE1155" s="36"/>
      <c r="AF1155" s="36"/>
      <c r="AG1155" s="36"/>
      <c r="AH1155" s="36"/>
      <c r="AI1155" s="36"/>
      <c r="AJ1155" s="36"/>
      <c r="AK1155" s="36"/>
      <c r="AL1155" s="36"/>
      <c r="AM1155" s="36"/>
      <c r="AN1155" s="36"/>
      <c r="AO1155" s="36"/>
      <c r="AP1155" s="36"/>
      <c r="AQ1155" s="36"/>
      <c r="AR1155" s="36"/>
      <c r="AS1155" s="36"/>
      <c r="AT1155" s="36"/>
      <c r="AU1155" s="36"/>
      <c r="AV1155" s="36"/>
      <c r="AW1155" s="36"/>
      <c r="AX1155" s="36"/>
      <c r="AY1155" s="36"/>
      <c r="AZ1155" s="36"/>
      <c r="BA1155" s="36"/>
      <c r="BB1155" s="36"/>
      <c r="BC1155" s="36"/>
      <c r="BD1155" s="36"/>
      <c r="BE1155" s="36"/>
      <c r="BF1155" s="36"/>
      <c r="BG1155" s="36"/>
      <c r="BH1155" s="36"/>
      <c r="BI1155" s="36"/>
      <c r="BJ1155" s="36"/>
      <c r="BK1155" s="12"/>
    </row>
    <row r="1156" spans="1:63" s="35" customFormat="1" x14ac:dyDescent="0.2">
      <c r="A1156" s="43"/>
      <c r="B1156" s="36"/>
      <c r="C1156" s="36"/>
      <c r="D1156" s="36"/>
      <c r="E1156" s="36"/>
      <c r="F1156" s="36"/>
      <c r="G1156" s="36"/>
      <c r="H1156" s="37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  <c r="AB1156" s="36"/>
      <c r="AC1156" s="36"/>
      <c r="AD1156" s="36"/>
      <c r="AE1156" s="36"/>
      <c r="AF1156" s="36"/>
      <c r="AG1156" s="36"/>
      <c r="AH1156" s="36"/>
      <c r="AI1156" s="36"/>
      <c r="AJ1156" s="36"/>
      <c r="AK1156" s="36"/>
      <c r="AL1156" s="36"/>
      <c r="AM1156" s="36"/>
      <c r="AN1156" s="36"/>
      <c r="AO1156" s="36"/>
      <c r="AP1156" s="36"/>
      <c r="AQ1156" s="36"/>
      <c r="AR1156" s="36"/>
      <c r="AS1156" s="36"/>
      <c r="AT1156" s="36"/>
      <c r="AU1156" s="36"/>
      <c r="AV1156" s="36"/>
      <c r="AW1156" s="36"/>
      <c r="AX1156" s="36"/>
      <c r="AY1156" s="36"/>
      <c r="AZ1156" s="36"/>
      <c r="BA1156" s="36"/>
      <c r="BB1156" s="36"/>
      <c r="BC1156" s="36"/>
      <c r="BD1156" s="36"/>
      <c r="BE1156" s="36"/>
      <c r="BF1156" s="36"/>
      <c r="BG1156" s="36"/>
      <c r="BH1156" s="36"/>
      <c r="BI1156" s="36"/>
      <c r="BJ1156" s="36"/>
      <c r="BK1156" s="12"/>
    </row>
    <row r="1157" spans="1:63" s="35" customFormat="1" x14ac:dyDescent="0.2">
      <c r="A1157" s="43"/>
      <c r="B1157" s="36"/>
      <c r="C1157" s="36"/>
      <c r="D1157" s="36"/>
      <c r="E1157" s="36"/>
      <c r="F1157" s="36"/>
      <c r="G1157" s="36"/>
      <c r="H1157" s="37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  <c r="AC1157" s="36"/>
      <c r="AD1157" s="36"/>
      <c r="AE1157" s="36"/>
      <c r="AF1157" s="36"/>
      <c r="AG1157" s="36"/>
      <c r="AH1157" s="36"/>
      <c r="AI1157" s="36"/>
      <c r="AJ1157" s="36"/>
      <c r="AK1157" s="36"/>
      <c r="AL1157" s="36"/>
      <c r="AM1157" s="36"/>
      <c r="AN1157" s="36"/>
      <c r="AO1157" s="36"/>
      <c r="AP1157" s="36"/>
      <c r="AQ1157" s="36"/>
      <c r="AR1157" s="36"/>
      <c r="AS1157" s="36"/>
      <c r="AT1157" s="36"/>
      <c r="AU1157" s="36"/>
      <c r="AV1157" s="36"/>
      <c r="AW1157" s="36"/>
      <c r="AX1157" s="36"/>
      <c r="AY1157" s="36"/>
      <c r="AZ1157" s="36"/>
      <c r="BA1157" s="36"/>
      <c r="BB1157" s="36"/>
      <c r="BC1157" s="36"/>
      <c r="BD1157" s="36"/>
      <c r="BE1157" s="36"/>
      <c r="BF1157" s="36"/>
      <c r="BG1157" s="36"/>
      <c r="BH1157" s="36"/>
      <c r="BI1157" s="36"/>
      <c r="BJ1157" s="36"/>
      <c r="BK1157" s="12"/>
    </row>
    <row r="1158" spans="1:63" s="35" customFormat="1" x14ac:dyDescent="0.2">
      <c r="A1158" s="43"/>
      <c r="B1158" s="36"/>
      <c r="C1158" s="36"/>
      <c r="D1158" s="36"/>
      <c r="E1158" s="36"/>
      <c r="F1158" s="36"/>
      <c r="G1158" s="36"/>
      <c r="H1158" s="37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36"/>
      <c r="AD1158" s="36"/>
      <c r="AE1158" s="36"/>
      <c r="AF1158" s="36"/>
      <c r="AG1158" s="36"/>
      <c r="AH1158" s="36"/>
      <c r="AI1158" s="36"/>
      <c r="AJ1158" s="36"/>
      <c r="AK1158" s="36"/>
      <c r="AL1158" s="36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36"/>
      <c r="BB1158" s="36"/>
      <c r="BC1158" s="36"/>
      <c r="BD1158" s="36"/>
      <c r="BE1158" s="36"/>
      <c r="BF1158" s="36"/>
      <c r="BG1158" s="36"/>
      <c r="BH1158" s="36"/>
      <c r="BI1158" s="36"/>
      <c r="BJ1158" s="36"/>
      <c r="BK1158" s="12"/>
    </row>
    <row r="1159" spans="1:63" s="35" customFormat="1" x14ac:dyDescent="0.2">
      <c r="A1159" s="43"/>
      <c r="B1159" s="36"/>
      <c r="C1159" s="36"/>
      <c r="D1159" s="36"/>
      <c r="E1159" s="36"/>
      <c r="F1159" s="36"/>
      <c r="G1159" s="36"/>
      <c r="H1159" s="37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  <c r="AB1159" s="36"/>
      <c r="AC1159" s="36"/>
      <c r="AD1159" s="36"/>
      <c r="AE1159" s="36"/>
      <c r="AF1159" s="36"/>
      <c r="AG1159" s="36"/>
      <c r="AH1159" s="36"/>
      <c r="AI1159" s="36"/>
      <c r="AJ1159" s="36"/>
      <c r="AK1159" s="36"/>
      <c r="AL1159" s="36"/>
      <c r="AM1159" s="36"/>
      <c r="AN1159" s="36"/>
      <c r="AO1159" s="36"/>
      <c r="AP1159" s="36"/>
      <c r="AQ1159" s="36"/>
      <c r="AR1159" s="36"/>
      <c r="AS1159" s="36"/>
      <c r="AT1159" s="36"/>
      <c r="AU1159" s="36"/>
      <c r="AV1159" s="36"/>
      <c r="AW1159" s="36"/>
      <c r="AX1159" s="36"/>
      <c r="AY1159" s="36"/>
      <c r="AZ1159" s="36"/>
      <c r="BA1159" s="36"/>
      <c r="BB1159" s="36"/>
      <c r="BC1159" s="36"/>
      <c r="BD1159" s="36"/>
      <c r="BE1159" s="36"/>
      <c r="BF1159" s="36"/>
      <c r="BG1159" s="36"/>
      <c r="BH1159" s="36"/>
      <c r="BI1159" s="36"/>
      <c r="BJ1159" s="36"/>
      <c r="BK1159" s="12"/>
    </row>
    <row r="1160" spans="1:63" s="35" customFormat="1" x14ac:dyDescent="0.2">
      <c r="A1160" s="43"/>
      <c r="B1160" s="36"/>
      <c r="C1160" s="36"/>
      <c r="D1160" s="36"/>
      <c r="E1160" s="36"/>
      <c r="F1160" s="36"/>
      <c r="G1160" s="36"/>
      <c r="H1160" s="37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  <c r="AB1160" s="36"/>
      <c r="AC1160" s="36"/>
      <c r="AD1160" s="36"/>
      <c r="AE1160" s="36"/>
      <c r="AF1160" s="36"/>
      <c r="AG1160" s="36"/>
      <c r="AH1160" s="36"/>
      <c r="AI1160" s="36"/>
      <c r="AJ1160" s="36"/>
      <c r="AK1160" s="36"/>
      <c r="AL1160" s="36"/>
      <c r="AM1160" s="36"/>
      <c r="AN1160" s="36"/>
      <c r="AO1160" s="36"/>
      <c r="AP1160" s="36"/>
      <c r="AQ1160" s="36"/>
      <c r="AR1160" s="36"/>
      <c r="AS1160" s="36"/>
      <c r="AT1160" s="36"/>
      <c r="AU1160" s="36"/>
      <c r="AV1160" s="36"/>
      <c r="AW1160" s="36"/>
      <c r="AX1160" s="36"/>
      <c r="AY1160" s="36"/>
      <c r="AZ1160" s="36"/>
      <c r="BA1160" s="36"/>
      <c r="BB1160" s="36"/>
      <c r="BC1160" s="36"/>
      <c r="BD1160" s="36"/>
      <c r="BE1160" s="36"/>
      <c r="BF1160" s="36"/>
      <c r="BG1160" s="36"/>
      <c r="BH1160" s="36"/>
      <c r="BI1160" s="36"/>
      <c r="BJ1160" s="36"/>
      <c r="BK1160" s="12"/>
    </row>
    <row r="1161" spans="1:63" s="35" customFormat="1" x14ac:dyDescent="0.2">
      <c r="A1161" s="43"/>
      <c r="B1161" s="36"/>
      <c r="C1161" s="36"/>
      <c r="D1161" s="36"/>
      <c r="E1161" s="36"/>
      <c r="F1161" s="36"/>
      <c r="G1161" s="36"/>
      <c r="H1161" s="37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12"/>
    </row>
    <row r="1162" spans="1:63" s="35" customFormat="1" x14ac:dyDescent="0.2">
      <c r="A1162" s="43"/>
      <c r="B1162" s="36"/>
      <c r="C1162" s="36"/>
      <c r="D1162" s="36"/>
      <c r="E1162" s="36"/>
      <c r="F1162" s="36"/>
      <c r="G1162" s="36"/>
      <c r="H1162" s="37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  <c r="AB1162" s="36"/>
      <c r="AC1162" s="36"/>
      <c r="AD1162" s="36"/>
      <c r="AE1162" s="36"/>
      <c r="AF1162" s="36"/>
      <c r="AG1162" s="36"/>
      <c r="AH1162" s="36"/>
      <c r="AI1162" s="36"/>
      <c r="AJ1162" s="36"/>
      <c r="AK1162" s="36"/>
      <c r="AL1162" s="36"/>
      <c r="AM1162" s="36"/>
      <c r="AN1162" s="36"/>
      <c r="AO1162" s="36"/>
      <c r="AP1162" s="36"/>
      <c r="AQ1162" s="36"/>
      <c r="AR1162" s="36"/>
      <c r="AS1162" s="36"/>
      <c r="AT1162" s="36"/>
      <c r="AU1162" s="36"/>
      <c r="AV1162" s="36"/>
      <c r="AW1162" s="36"/>
      <c r="AX1162" s="36"/>
      <c r="AY1162" s="36"/>
      <c r="AZ1162" s="36"/>
      <c r="BA1162" s="36"/>
      <c r="BB1162" s="36"/>
      <c r="BC1162" s="36"/>
      <c r="BD1162" s="36"/>
      <c r="BE1162" s="36"/>
      <c r="BF1162" s="36"/>
      <c r="BG1162" s="36"/>
      <c r="BH1162" s="36"/>
      <c r="BI1162" s="36"/>
      <c r="BJ1162" s="36"/>
      <c r="BK1162" s="12"/>
    </row>
    <row r="1163" spans="1:63" s="35" customFormat="1" x14ac:dyDescent="0.2">
      <c r="A1163" s="43"/>
      <c r="B1163" s="36"/>
      <c r="C1163" s="36"/>
      <c r="D1163" s="36"/>
      <c r="E1163" s="36"/>
      <c r="F1163" s="36"/>
      <c r="G1163" s="36"/>
      <c r="H1163" s="37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  <c r="AB1163" s="36"/>
      <c r="AC1163" s="36"/>
      <c r="AD1163" s="36"/>
      <c r="AE1163" s="36"/>
      <c r="AF1163" s="36"/>
      <c r="AG1163" s="36"/>
      <c r="AH1163" s="36"/>
      <c r="AI1163" s="36"/>
      <c r="AJ1163" s="36"/>
      <c r="AK1163" s="36"/>
      <c r="AL1163" s="36"/>
      <c r="AM1163" s="36"/>
      <c r="AN1163" s="36"/>
      <c r="AO1163" s="36"/>
      <c r="AP1163" s="36"/>
      <c r="AQ1163" s="36"/>
      <c r="AR1163" s="36"/>
      <c r="AS1163" s="36"/>
      <c r="AT1163" s="36"/>
      <c r="AU1163" s="36"/>
      <c r="AV1163" s="36"/>
      <c r="AW1163" s="36"/>
      <c r="AX1163" s="36"/>
      <c r="AY1163" s="36"/>
      <c r="AZ1163" s="36"/>
      <c r="BA1163" s="36"/>
      <c r="BB1163" s="36"/>
      <c r="BC1163" s="36"/>
      <c r="BD1163" s="36"/>
      <c r="BE1163" s="36"/>
      <c r="BF1163" s="36"/>
      <c r="BG1163" s="36"/>
      <c r="BH1163" s="36"/>
      <c r="BI1163" s="36"/>
      <c r="BJ1163" s="36"/>
      <c r="BK1163" s="12"/>
    </row>
    <row r="1164" spans="1:63" s="35" customFormat="1" x14ac:dyDescent="0.2">
      <c r="A1164" s="43"/>
      <c r="B1164" s="36"/>
      <c r="C1164" s="36"/>
      <c r="D1164" s="36"/>
      <c r="E1164" s="36"/>
      <c r="F1164" s="36"/>
      <c r="G1164" s="36"/>
      <c r="H1164" s="37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36"/>
      <c r="AD1164" s="36"/>
      <c r="AE1164" s="36"/>
      <c r="AF1164" s="36"/>
      <c r="AG1164" s="36"/>
      <c r="AH1164" s="36"/>
      <c r="AI1164" s="36"/>
      <c r="AJ1164" s="36"/>
      <c r="AK1164" s="36"/>
      <c r="AL1164" s="36"/>
      <c r="AM1164" s="36"/>
      <c r="AN1164" s="36"/>
      <c r="AO1164" s="36"/>
      <c r="AP1164" s="36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36"/>
      <c r="BB1164" s="36"/>
      <c r="BC1164" s="36"/>
      <c r="BD1164" s="36"/>
      <c r="BE1164" s="36"/>
      <c r="BF1164" s="36"/>
      <c r="BG1164" s="36"/>
      <c r="BH1164" s="36"/>
      <c r="BI1164" s="36"/>
      <c r="BJ1164" s="36"/>
      <c r="BK1164" s="12"/>
    </row>
    <row r="1165" spans="1:63" s="35" customFormat="1" x14ac:dyDescent="0.2">
      <c r="A1165" s="43"/>
      <c r="B1165" s="36"/>
      <c r="C1165" s="36"/>
      <c r="D1165" s="36"/>
      <c r="E1165" s="36"/>
      <c r="F1165" s="36"/>
      <c r="G1165" s="36"/>
      <c r="H1165" s="37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  <c r="AB1165" s="36"/>
      <c r="AC1165" s="36"/>
      <c r="AD1165" s="36"/>
      <c r="AE1165" s="36"/>
      <c r="AF1165" s="36"/>
      <c r="AG1165" s="36"/>
      <c r="AH1165" s="36"/>
      <c r="AI1165" s="36"/>
      <c r="AJ1165" s="36"/>
      <c r="AK1165" s="36"/>
      <c r="AL1165" s="36"/>
      <c r="AM1165" s="36"/>
      <c r="AN1165" s="36"/>
      <c r="AO1165" s="36"/>
      <c r="AP1165" s="36"/>
      <c r="AQ1165" s="36"/>
      <c r="AR1165" s="36"/>
      <c r="AS1165" s="36"/>
      <c r="AT1165" s="36"/>
      <c r="AU1165" s="36"/>
      <c r="AV1165" s="36"/>
      <c r="AW1165" s="36"/>
      <c r="AX1165" s="36"/>
      <c r="AY1165" s="36"/>
      <c r="AZ1165" s="36"/>
      <c r="BA1165" s="36"/>
      <c r="BB1165" s="36"/>
      <c r="BC1165" s="36"/>
      <c r="BD1165" s="36"/>
      <c r="BE1165" s="36"/>
      <c r="BF1165" s="36"/>
      <c r="BG1165" s="36"/>
      <c r="BH1165" s="36"/>
      <c r="BI1165" s="36"/>
      <c r="BJ1165" s="36"/>
      <c r="BK1165" s="12"/>
    </row>
    <row r="1166" spans="1:63" s="35" customFormat="1" x14ac:dyDescent="0.2">
      <c r="A1166" s="43"/>
      <c r="B1166" s="36"/>
      <c r="C1166" s="36"/>
      <c r="D1166" s="36"/>
      <c r="E1166" s="36"/>
      <c r="F1166" s="36"/>
      <c r="G1166" s="36"/>
      <c r="H1166" s="37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12"/>
    </row>
    <row r="1167" spans="1:63" s="35" customFormat="1" x14ac:dyDescent="0.2">
      <c r="A1167" s="43"/>
      <c r="B1167" s="36"/>
      <c r="C1167" s="36"/>
      <c r="D1167" s="36"/>
      <c r="E1167" s="36"/>
      <c r="F1167" s="36"/>
      <c r="G1167" s="36"/>
      <c r="H1167" s="37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  <c r="AB1167" s="36"/>
      <c r="AC1167" s="36"/>
      <c r="AD1167" s="36"/>
      <c r="AE1167" s="36"/>
      <c r="AF1167" s="36"/>
      <c r="AG1167" s="36"/>
      <c r="AH1167" s="36"/>
      <c r="AI1167" s="36"/>
      <c r="AJ1167" s="36"/>
      <c r="AK1167" s="36"/>
      <c r="AL1167" s="36"/>
      <c r="AM1167" s="36"/>
      <c r="AN1167" s="36"/>
      <c r="AO1167" s="36"/>
      <c r="AP1167" s="36"/>
      <c r="AQ1167" s="36"/>
      <c r="AR1167" s="36"/>
      <c r="AS1167" s="36"/>
      <c r="AT1167" s="36"/>
      <c r="AU1167" s="36"/>
      <c r="AV1167" s="36"/>
      <c r="AW1167" s="36"/>
      <c r="AX1167" s="36"/>
      <c r="AY1167" s="36"/>
      <c r="AZ1167" s="36"/>
      <c r="BA1167" s="36"/>
      <c r="BB1167" s="36"/>
      <c r="BC1167" s="36"/>
      <c r="BD1167" s="36"/>
      <c r="BE1167" s="36"/>
      <c r="BF1167" s="36"/>
      <c r="BG1167" s="36"/>
      <c r="BH1167" s="36"/>
      <c r="BI1167" s="36"/>
      <c r="BJ1167" s="36"/>
      <c r="BK1167" s="12"/>
    </row>
    <row r="1168" spans="1:63" s="35" customFormat="1" x14ac:dyDescent="0.2">
      <c r="A1168" s="43"/>
      <c r="B1168" s="36"/>
      <c r="C1168" s="36"/>
      <c r="D1168" s="36"/>
      <c r="E1168" s="36"/>
      <c r="F1168" s="36"/>
      <c r="G1168" s="36"/>
      <c r="H1168" s="37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  <c r="AB1168" s="36"/>
      <c r="AC1168" s="36"/>
      <c r="AD1168" s="36"/>
      <c r="AE1168" s="36"/>
      <c r="AF1168" s="36"/>
      <c r="AG1168" s="36"/>
      <c r="AH1168" s="36"/>
      <c r="AI1168" s="36"/>
      <c r="AJ1168" s="36"/>
      <c r="AK1168" s="36"/>
      <c r="AL1168" s="36"/>
      <c r="AM1168" s="36"/>
      <c r="AN1168" s="36"/>
      <c r="AO1168" s="36"/>
      <c r="AP1168" s="36"/>
      <c r="AQ1168" s="36"/>
      <c r="AR1168" s="36"/>
      <c r="AS1168" s="36"/>
      <c r="AT1168" s="36"/>
      <c r="AU1168" s="36"/>
      <c r="AV1168" s="36"/>
      <c r="AW1168" s="36"/>
      <c r="AX1168" s="36"/>
      <c r="AY1168" s="36"/>
      <c r="AZ1168" s="36"/>
      <c r="BA1168" s="36"/>
      <c r="BB1168" s="36"/>
      <c r="BC1168" s="36"/>
      <c r="BD1168" s="36"/>
      <c r="BE1168" s="36"/>
      <c r="BF1168" s="36"/>
      <c r="BG1168" s="36"/>
      <c r="BH1168" s="36"/>
      <c r="BI1168" s="36"/>
      <c r="BJ1168" s="36"/>
      <c r="BK1168" s="12"/>
    </row>
    <row r="1169" spans="1:63" s="35" customFormat="1" x14ac:dyDescent="0.2">
      <c r="A1169" s="43"/>
      <c r="B1169" s="36"/>
      <c r="C1169" s="36"/>
      <c r="D1169" s="36"/>
      <c r="E1169" s="36"/>
      <c r="F1169" s="36"/>
      <c r="G1169" s="36"/>
      <c r="H1169" s="37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  <c r="AB1169" s="36"/>
      <c r="AC1169" s="36"/>
      <c r="AD1169" s="36"/>
      <c r="AE1169" s="36"/>
      <c r="AF1169" s="36"/>
      <c r="AG1169" s="36"/>
      <c r="AH1169" s="36"/>
      <c r="AI1169" s="36"/>
      <c r="AJ1169" s="36"/>
      <c r="AK1169" s="36"/>
      <c r="AL1169" s="36"/>
      <c r="AM1169" s="36"/>
      <c r="AN1169" s="36"/>
      <c r="AO1169" s="36"/>
      <c r="AP1169" s="36"/>
      <c r="AQ1169" s="36"/>
      <c r="AR1169" s="36"/>
      <c r="AS1169" s="36"/>
      <c r="AT1169" s="36"/>
      <c r="AU1169" s="36"/>
      <c r="AV1169" s="36"/>
      <c r="AW1169" s="36"/>
      <c r="AX1169" s="36"/>
      <c r="AY1169" s="36"/>
      <c r="AZ1169" s="36"/>
      <c r="BA1169" s="36"/>
      <c r="BB1169" s="36"/>
      <c r="BC1169" s="36"/>
      <c r="BD1169" s="36"/>
      <c r="BE1169" s="36"/>
      <c r="BF1169" s="36"/>
      <c r="BG1169" s="36"/>
      <c r="BH1169" s="36"/>
      <c r="BI1169" s="36"/>
      <c r="BJ1169" s="36"/>
      <c r="BK1169" s="12"/>
    </row>
    <row r="1170" spans="1:63" s="35" customFormat="1" x14ac:dyDescent="0.2">
      <c r="A1170" s="43"/>
      <c r="B1170" s="36"/>
      <c r="C1170" s="36"/>
      <c r="D1170" s="36"/>
      <c r="E1170" s="36"/>
      <c r="F1170" s="36"/>
      <c r="G1170" s="36"/>
      <c r="H1170" s="37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  <c r="AC1170" s="36"/>
      <c r="AD1170" s="36"/>
      <c r="AE1170" s="36"/>
      <c r="AF1170" s="36"/>
      <c r="AG1170" s="36"/>
      <c r="AH1170" s="36"/>
      <c r="AI1170" s="36"/>
      <c r="AJ1170" s="36"/>
      <c r="AK1170" s="36"/>
      <c r="AL1170" s="36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36"/>
      <c r="BB1170" s="36"/>
      <c r="BC1170" s="36"/>
      <c r="BD1170" s="36"/>
      <c r="BE1170" s="36"/>
      <c r="BF1170" s="36"/>
      <c r="BG1170" s="36"/>
      <c r="BH1170" s="36"/>
      <c r="BI1170" s="36"/>
      <c r="BJ1170" s="36"/>
      <c r="BK1170" s="12"/>
    </row>
    <row r="1171" spans="1:63" s="35" customFormat="1" x14ac:dyDescent="0.2">
      <c r="A1171" s="43"/>
      <c r="B1171" s="36"/>
      <c r="C1171" s="36"/>
      <c r="D1171" s="36"/>
      <c r="E1171" s="36"/>
      <c r="F1171" s="36"/>
      <c r="G1171" s="36"/>
      <c r="H1171" s="37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  <c r="AB1171" s="36"/>
      <c r="AC1171" s="36"/>
      <c r="AD1171" s="36"/>
      <c r="AE1171" s="36"/>
      <c r="AF1171" s="36"/>
      <c r="AG1171" s="36"/>
      <c r="AH1171" s="36"/>
      <c r="AI1171" s="36"/>
      <c r="AJ1171" s="36"/>
      <c r="AK1171" s="36"/>
      <c r="AL1171" s="36"/>
      <c r="AM1171" s="36"/>
      <c r="AN1171" s="36"/>
      <c r="AO1171" s="36"/>
      <c r="AP1171" s="36"/>
      <c r="AQ1171" s="36"/>
      <c r="AR1171" s="36"/>
      <c r="AS1171" s="36"/>
      <c r="AT1171" s="36"/>
      <c r="AU1171" s="36"/>
      <c r="AV1171" s="36"/>
      <c r="AW1171" s="36"/>
      <c r="AX1171" s="36"/>
      <c r="AY1171" s="36"/>
      <c r="AZ1171" s="36"/>
      <c r="BA1171" s="36"/>
      <c r="BB1171" s="36"/>
      <c r="BC1171" s="36"/>
      <c r="BD1171" s="36"/>
      <c r="BE1171" s="36"/>
      <c r="BF1171" s="36"/>
      <c r="BG1171" s="36"/>
      <c r="BH1171" s="36"/>
      <c r="BI1171" s="36"/>
      <c r="BJ1171" s="36"/>
      <c r="BK1171" s="12"/>
    </row>
    <row r="1172" spans="1:63" s="35" customFormat="1" x14ac:dyDescent="0.2">
      <c r="A1172" s="43"/>
      <c r="B1172" s="36"/>
      <c r="C1172" s="36"/>
      <c r="D1172" s="36"/>
      <c r="E1172" s="36"/>
      <c r="F1172" s="36"/>
      <c r="G1172" s="36"/>
      <c r="H1172" s="37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  <c r="AB1172" s="36"/>
      <c r="AC1172" s="36"/>
      <c r="AD1172" s="36"/>
      <c r="AE1172" s="36"/>
      <c r="AF1172" s="36"/>
      <c r="AG1172" s="36"/>
      <c r="AH1172" s="36"/>
      <c r="AI1172" s="36"/>
      <c r="AJ1172" s="36"/>
      <c r="AK1172" s="36"/>
      <c r="AL1172" s="36"/>
      <c r="AM1172" s="36"/>
      <c r="AN1172" s="36"/>
      <c r="AO1172" s="36"/>
      <c r="AP1172" s="36"/>
      <c r="AQ1172" s="36"/>
      <c r="AR1172" s="36"/>
      <c r="AS1172" s="36"/>
      <c r="AT1172" s="36"/>
      <c r="AU1172" s="36"/>
      <c r="AV1172" s="36"/>
      <c r="AW1172" s="36"/>
      <c r="AX1172" s="36"/>
      <c r="AY1172" s="36"/>
      <c r="AZ1172" s="36"/>
      <c r="BA1172" s="36"/>
      <c r="BB1172" s="36"/>
      <c r="BC1172" s="36"/>
      <c r="BD1172" s="36"/>
      <c r="BE1172" s="36"/>
      <c r="BF1172" s="36"/>
      <c r="BG1172" s="36"/>
      <c r="BH1172" s="36"/>
      <c r="BI1172" s="36"/>
      <c r="BJ1172" s="36"/>
      <c r="BK1172" s="12"/>
    </row>
    <row r="1173" spans="1:63" s="35" customFormat="1" x14ac:dyDescent="0.2">
      <c r="A1173" s="43"/>
      <c r="B1173" s="36"/>
      <c r="C1173" s="36"/>
      <c r="D1173" s="36"/>
      <c r="E1173" s="36"/>
      <c r="F1173" s="36"/>
      <c r="G1173" s="36"/>
      <c r="H1173" s="37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12"/>
    </row>
    <row r="1174" spans="1:63" s="35" customFormat="1" x14ac:dyDescent="0.2">
      <c r="A1174" s="43"/>
      <c r="B1174" s="36"/>
      <c r="C1174" s="36"/>
      <c r="D1174" s="36"/>
      <c r="E1174" s="36"/>
      <c r="F1174" s="36"/>
      <c r="G1174" s="36"/>
      <c r="H1174" s="37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  <c r="AB1174" s="36"/>
      <c r="AC1174" s="36"/>
      <c r="AD1174" s="36"/>
      <c r="AE1174" s="36"/>
      <c r="AF1174" s="36"/>
      <c r="AG1174" s="36"/>
      <c r="AH1174" s="36"/>
      <c r="AI1174" s="36"/>
      <c r="AJ1174" s="36"/>
      <c r="AK1174" s="36"/>
      <c r="AL1174" s="36"/>
      <c r="AM1174" s="36"/>
      <c r="AN1174" s="36"/>
      <c r="AO1174" s="36"/>
      <c r="AP1174" s="36"/>
      <c r="AQ1174" s="36"/>
      <c r="AR1174" s="36"/>
      <c r="AS1174" s="36"/>
      <c r="AT1174" s="36"/>
      <c r="AU1174" s="36"/>
      <c r="AV1174" s="36"/>
      <c r="AW1174" s="36"/>
      <c r="AX1174" s="36"/>
      <c r="AY1174" s="36"/>
      <c r="AZ1174" s="36"/>
      <c r="BA1174" s="36"/>
      <c r="BB1174" s="36"/>
      <c r="BC1174" s="36"/>
      <c r="BD1174" s="36"/>
      <c r="BE1174" s="36"/>
      <c r="BF1174" s="36"/>
      <c r="BG1174" s="36"/>
      <c r="BH1174" s="36"/>
      <c r="BI1174" s="36"/>
      <c r="BJ1174" s="36"/>
      <c r="BK1174" s="12"/>
    </row>
    <row r="1175" spans="1:63" s="35" customFormat="1" x14ac:dyDescent="0.2">
      <c r="A1175" s="43"/>
      <c r="B1175" s="36"/>
      <c r="C1175" s="36"/>
      <c r="D1175" s="36"/>
      <c r="E1175" s="36"/>
      <c r="F1175" s="36"/>
      <c r="G1175" s="36"/>
      <c r="H1175" s="37"/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6"/>
      <c r="T1175" s="36"/>
      <c r="U1175" s="36"/>
      <c r="V1175" s="36"/>
      <c r="W1175" s="36"/>
      <c r="X1175" s="36"/>
      <c r="Y1175" s="36"/>
      <c r="Z1175" s="36"/>
      <c r="AA1175" s="36"/>
      <c r="AB1175" s="36"/>
      <c r="AC1175" s="36"/>
      <c r="AD1175" s="36"/>
      <c r="AE1175" s="36"/>
      <c r="AF1175" s="36"/>
      <c r="AG1175" s="36"/>
      <c r="AH1175" s="36"/>
      <c r="AI1175" s="36"/>
      <c r="AJ1175" s="36"/>
      <c r="AK1175" s="36"/>
      <c r="AL1175" s="36"/>
      <c r="AM1175" s="36"/>
      <c r="AN1175" s="36"/>
      <c r="AO1175" s="36"/>
      <c r="AP1175" s="36"/>
      <c r="AQ1175" s="36"/>
      <c r="AR1175" s="36"/>
      <c r="AS1175" s="36"/>
      <c r="AT1175" s="36"/>
      <c r="AU1175" s="36"/>
      <c r="AV1175" s="36"/>
      <c r="AW1175" s="36"/>
      <c r="AX1175" s="36"/>
      <c r="AY1175" s="36"/>
      <c r="AZ1175" s="36"/>
      <c r="BA1175" s="36"/>
      <c r="BB1175" s="36"/>
      <c r="BC1175" s="36"/>
      <c r="BD1175" s="36"/>
      <c r="BE1175" s="36"/>
      <c r="BF1175" s="36"/>
      <c r="BG1175" s="36"/>
      <c r="BH1175" s="36"/>
      <c r="BI1175" s="36"/>
      <c r="BJ1175" s="36"/>
      <c r="BK1175" s="12"/>
    </row>
    <row r="1176" spans="1:63" s="35" customFormat="1" x14ac:dyDescent="0.2">
      <c r="A1176" s="43"/>
      <c r="B1176" s="36"/>
      <c r="C1176" s="36"/>
      <c r="D1176" s="36"/>
      <c r="E1176" s="36"/>
      <c r="F1176" s="36"/>
      <c r="G1176" s="36"/>
      <c r="H1176" s="37"/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  <c r="AC1176" s="36"/>
      <c r="AD1176" s="36"/>
      <c r="AE1176" s="36"/>
      <c r="AF1176" s="36"/>
      <c r="AG1176" s="36"/>
      <c r="AH1176" s="36"/>
      <c r="AI1176" s="36"/>
      <c r="AJ1176" s="36"/>
      <c r="AK1176" s="36"/>
      <c r="AL1176" s="36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6"/>
      <c r="BB1176" s="36"/>
      <c r="BC1176" s="36"/>
      <c r="BD1176" s="36"/>
      <c r="BE1176" s="36"/>
      <c r="BF1176" s="36"/>
      <c r="BG1176" s="36"/>
      <c r="BH1176" s="36"/>
      <c r="BI1176" s="36"/>
      <c r="BJ1176" s="36"/>
      <c r="BK1176" s="12"/>
    </row>
    <row r="1177" spans="1:63" s="35" customFormat="1" x14ac:dyDescent="0.2">
      <c r="A1177" s="43"/>
      <c r="B1177" s="36"/>
      <c r="C1177" s="36"/>
      <c r="D1177" s="36"/>
      <c r="E1177" s="36"/>
      <c r="F1177" s="36"/>
      <c r="G1177" s="36"/>
      <c r="H1177" s="37"/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6"/>
      <c r="T1177" s="36"/>
      <c r="U1177" s="36"/>
      <c r="V1177" s="36"/>
      <c r="W1177" s="36"/>
      <c r="X1177" s="36"/>
      <c r="Y1177" s="36"/>
      <c r="Z1177" s="36"/>
      <c r="AA1177" s="36"/>
      <c r="AB1177" s="36"/>
      <c r="AC1177" s="36"/>
      <c r="AD1177" s="36"/>
      <c r="AE1177" s="36"/>
      <c r="AF1177" s="36"/>
      <c r="AG1177" s="36"/>
      <c r="AH1177" s="36"/>
      <c r="AI1177" s="36"/>
      <c r="AJ1177" s="36"/>
      <c r="AK1177" s="36"/>
      <c r="AL1177" s="36"/>
      <c r="AM1177" s="36"/>
      <c r="AN1177" s="36"/>
      <c r="AO1177" s="36"/>
      <c r="AP1177" s="36"/>
      <c r="AQ1177" s="36"/>
      <c r="AR1177" s="36"/>
      <c r="AS1177" s="36"/>
      <c r="AT1177" s="36"/>
      <c r="AU1177" s="36"/>
      <c r="AV1177" s="36"/>
      <c r="AW1177" s="36"/>
      <c r="AX1177" s="36"/>
      <c r="AY1177" s="36"/>
      <c r="AZ1177" s="36"/>
      <c r="BA1177" s="36"/>
      <c r="BB1177" s="36"/>
      <c r="BC1177" s="36"/>
      <c r="BD1177" s="36"/>
      <c r="BE1177" s="36"/>
      <c r="BF1177" s="36"/>
      <c r="BG1177" s="36"/>
      <c r="BH1177" s="36"/>
      <c r="BI1177" s="36"/>
      <c r="BJ1177" s="36"/>
      <c r="BK1177" s="12"/>
    </row>
    <row r="1178" spans="1:63" s="35" customFormat="1" x14ac:dyDescent="0.2">
      <c r="A1178" s="43"/>
      <c r="B1178" s="36"/>
      <c r="C1178" s="36"/>
      <c r="D1178" s="36"/>
      <c r="E1178" s="36"/>
      <c r="F1178" s="36"/>
      <c r="G1178" s="36"/>
      <c r="H1178" s="37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  <c r="AE1178" s="36"/>
      <c r="AF1178" s="36"/>
      <c r="AG1178" s="36"/>
      <c r="AH1178" s="36"/>
      <c r="AI1178" s="36"/>
      <c r="AJ1178" s="36"/>
      <c r="AK1178" s="36"/>
      <c r="AL1178" s="36"/>
      <c r="AM1178" s="36"/>
      <c r="AN1178" s="36"/>
      <c r="AO1178" s="36"/>
      <c r="AP1178" s="36"/>
      <c r="AQ1178" s="36"/>
      <c r="AR1178" s="36"/>
      <c r="AS1178" s="36"/>
      <c r="AT1178" s="36"/>
      <c r="AU1178" s="36"/>
      <c r="AV1178" s="36"/>
      <c r="AW1178" s="36"/>
      <c r="AX1178" s="36"/>
      <c r="AY1178" s="36"/>
      <c r="AZ1178" s="36"/>
      <c r="BA1178" s="36"/>
      <c r="BB1178" s="36"/>
      <c r="BC1178" s="36"/>
      <c r="BD1178" s="36"/>
      <c r="BE1178" s="36"/>
      <c r="BF1178" s="36"/>
      <c r="BG1178" s="36"/>
      <c r="BH1178" s="36"/>
      <c r="BI1178" s="36"/>
      <c r="BJ1178" s="36"/>
      <c r="BK1178" s="12"/>
    </row>
    <row r="1179" spans="1:63" s="35" customFormat="1" x14ac:dyDescent="0.2">
      <c r="A1179" s="43"/>
      <c r="B1179" s="36"/>
      <c r="C1179" s="36"/>
      <c r="D1179" s="36"/>
      <c r="E1179" s="36"/>
      <c r="F1179" s="36"/>
      <c r="G1179" s="36"/>
      <c r="H1179" s="37"/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6"/>
      <c r="T1179" s="36"/>
      <c r="U1179" s="36"/>
      <c r="V1179" s="36"/>
      <c r="W1179" s="36"/>
      <c r="X1179" s="36"/>
      <c r="Y1179" s="36"/>
      <c r="Z1179" s="36"/>
      <c r="AA1179" s="36"/>
      <c r="AB1179" s="36"/>
      <c r="AC1179" s="36"/>
      <c r="AD1179" s="36"/>
      <c r="AE1179" s="36"/>
      <c r="AF1179" s="36"/>
      <c r="AG1179" s="36"/>
      <c r="AH1179" s="36"/>
      <c r="AI1179" s="36"/>
      <c r="AJ1179" s="36"/>
      <c r="AK1179" s="36"/>
      <c r="AL1179" s="36"/>
      <c r="AM1179" s="36"/>
      <c r="AN1179" s="36"/>
      <c r="AO1179" s="36"/>
      <c r="AP1179" s="36"/>
      <c r="AQ1179" s="36"/>
      <c r="AR1179" s="36"/>
      <c r="AS1179" s="36"/>
      <c r="AT1179" s="36"/>
      <c r="AU1179" s="36"/>
      <c r="AV1179" s="36"/>
      <c r="AW1179" s="36"/>
      <c r="AX1179" s="36"/>
      <c r="AY1179" s="36"/>
      <c r="AZ1179" s="36"/>
      <c r="BA1179" s="36"/>
      <c r="BB1179" s="36"/>
      <c r="BC1179" s="36"/>
      <c r="BD1179" s="36"/>
      <c r="BE1179" s="36"/>
      <c r="BF1179" s="36"/>
      <c r="BG1179" s="36"/>
      <c r="BH1179" s="36"/>
      <c r="BI1179" s="36"/>
      <c r="BJ1179" s="36"/>
      <c r="BK1179" s="12"/>
    </row>
    <row r="1180" spans="1:63" s="35" customFormat="1" x14ac:dyDescent="0.2">
      <c r="A1180" s="43"/>
      <c r="B1180" s="36"/>
      <c r="C1180" s="36"/>
      <c r="D1180" s="36"/>
      <c r="E1180" s="36"/>
      <c r="F1180" s="36"/>
      <c r="G1180" s="36"/>
      <c r="H1180" s="37"/>
      <c r="I1180" s="36"/>
      <c r="J1180" s="36"/>
      <c r="K1180" s="36"/>
      <c r="L1180" s="36"/>
      <c r="M1180" s="36"/>
      <c r="N1180" s="36"/>
      <c r="O1180" s="36"/>
      <c r="P1180" s="36"/>
      <c r="Q1180" s="36"/>
      <c r="R1180" s="36"/>
      <c r="S1180" s="36"/>
      <c r="T1180" s="36"/>
      <c r="U1180" s="36"/>
      <c r="V1180" s="36"/>
      <c r="W1180" s="36"/>
      <c r="X1180" s="36"/>
      <c r="Y1180" s="36"/>
      <c r="Z1180" s="36"/>
      <c r="AA1180" s="36"/>
      <c r="AB1180" s="36"/>
      <c r="AC1180" s="36"/>
      <c r="AD1180" s="36"/>
      <c r="AE1180" s="36"/>
      <c r="AF1180" s="36"/>
      <c r="AG1180" s="36"/>
      <c r="AH1180" s="36"/>
      <c r="AI1180" s="36"/>
      <c r="AJ1180" s="36"/>
      <c r="AK1180" s="36"/>
      <c r="AL1180" s="36"/>
      <c r="AM1180" s="36"/>
      <c r="AN1180" s="36"/>
      <c r="AO1180" s="36"/>
      <c r="AP1180" s="36"/>
      <c r="AQ1180" s="36"/>
      <c r="AR1180" s="36"/>
      <c r="AS1180" s="36"/>
      <c r="AT1180" s="36"/>
      <c r="AU1180" s="36"/>
      <c r="AV1180" s="36"/>
      <c r="AW1180" s="36"/>
      <c r="AX1180" s="36"/>
      <c r="AY1180" s="36"/>
      <c r="AZ1180" s="36"/>
      <c r="BA1180" s="36"/>
      <c r="BB1180" s="36"/>
      <c r="BC1180" s="36"/>
      <c r="BD1180" s="36"/>
      <c r="BE1180" s="36"/>
      <c r="BF1180" s="36"/>
      <c r="BG1180" s="36"/>
      <c r="BH1180" s="36"/>
      <c r="BI1180" s="36"/>
      <c r="BJ1180" s="36"/>
      <c r="BK1180" s="12"/>
    </row>
    <row r="1181" spans="1:63" s="35" customFormat="1" x14ac:dyDescent="0.2">
      <c r="A1181" s="43"/>
      <c r="B1181" s="36"/>
      <c r="C1181" s="36"/>
      <c r="D1181" s="36"/>
      <c r="E1181" s="36"/>
      <c r="F1181" s="36"/>
      <c r="G1181" s="36"/>
      <c r="H1181" s="37"/>
      <c r="I1181" s="36"/>
      <c r="J1181" s="36"/>
      <c r="K1181" s="36"/>
      <c r="L1181" s="36"/>
      <c r="M1181" s="36"/>
      <c r="N1181" s="36"/>
      <c r="O1181" s="36"/>
      <c r="P1181" s="36"/>
      <c r="Q1181" s="36"/>
      <c r="R1181" s="36"/>
      <c r="S1181" s="36"/>
      <c r="T1181" s="36"/>
      <c r="U1181" s="36"/>
      <c r="V1181" s="36"/>
      <c r="W1181" s="36"/>
      <c r="X1181" s="36"/>
      <c r="Y1181" s="36"/>
      <c r="Z1181" s="36"/>
      <c r="AA1181" s="36"/>
      <c r="AB1181" s="36"/>
      <c r="AC1181" s="36"/>
      <c r="AD1181" s="36"/>
      <c r="AE1181" s="36"/>
      <c r="AF1181" s="36"/>
      <c r="AG1181" s="36"/>
      <c r="AH1181" s="36"/>
      <c r="AI1181" s="36"/>
      <c r="AJ1181" s="36"/>
      <c r="AK1181" s="36"/>
      <c r="AL1181" s="36"/>
      <c r="AM1181" s="36"/>
      <c r="AN1181" s="36"/>
      <c r="AO1181" s="36"/>
      <c r="AP1181" s="36"/>
      <c r="AQ1181" s="36"/>
      <c r="AR1181" s="36"/>
      <c r="AS1181" s="36"/>
      <c r="AT1181" s="36"/>
      <c r="AU1181" s="36"/>
      <c r="AV1181" s="36"/>
      <c r="AW1181" s="36"/>
      <c r="AX1181" s="36"/>
      <c r="AY1181" s="36"/>
      <c r="AZ1181" s="36"/>
      <c r="BA1181" s="36"/>
      <c r="BB1181" s="36"/>
      <c r="BC1181" s="36"/>
      <c r="BD1181" s="36"/>
      <c r="BE1181" s="36"/>
      <c r="BF1181" s="36"/>
      <c r="BG1181" s="36"/>
      <c r="BH1181" s="36"/>
      <c r="BI1181" s="36"/>
      <c r="BJ1181" s="36"/>
      <c r="BK1181" s="12"/>
    </row>
    <row r="1182" spans="1:63" s="35" customFormat="1" x14ac:dyDescent="0.2">
      <c r="A1182" s="43"/>
      <c r="B1182" s="36"/>
      <c r="C1182" s="36"/>
      <c r="D1182" s="36"/>
      <c r="E1182" s="36"/>
      <c r="F1182" s="36"/>
      <c r="G1182" s="36"/>
      <c r="H1182" s="37"/>
      <c r="I1182" s="36"/>
      <c r="J1182" s="36"/>
      <c r="K1182" s="36"/>
      <c r="L1182" s="36"/>
      <c r="M1182" s="36"/>
      <c r="N1182" s="36"/>
      <c r="O1182" s="36"/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36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6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6"/>
      <c r="BB1182" s="36"/>
      <c r="BC1182" s="36"/>
      <c r="BD1182" s="36"/>
      <c r="BE1182" s="36"/>
      <c r="BF1182" s="36"/>
      <c r="BG1182" s="36"/>
      <c r="BH1182" s="36"/>
      <c r="BI1182" s="36"/>
      <c r="BJ1182" s="36"/>
      <c r="BK1182" s="12"/>
    </row>
    <row r="1183" spans="1:63" s="35" customFormat="1" x14ac:dyDescent="0.2">
      <c r="A1183" s="43"/>
      <c r="B1183" s="36"/>
      <c r="C1183" s="36"/>
      <c r="D1183" s="36"/>
      <c r="E1183" s="36"/>
      <c r="F1183" s="36"/>
      <c r="G1183" s="36"/>
      <c r="H1183" s="37"/>
      <c r="I1183" s="36"/>
      <c r="J1183" s="36"/>
      <c r="K1183" s="36"/>
      <c r="L1183" s="36"/>
      <c r="M1183" s="3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36"/>
      <c r="AC1183" s="36"/>
      <c r="AD1183" s="36"/>
      <c r="AE1183" s="36"/>
      <c r="AF1183" s="36"/>
      <c r="AG1183" s="36"/>
      <c r="AH1183" s="36"/>
      <c r="AI1183" s="36"/>
      <c r="AJ1183" s="36"/>
      <c r="AK1183" s="36"/>
      <c r="AL1183" s="36"/>
      <c r="AM1183" s="36"/>
      <c r="AN1183" s="36"/>
      <c r="AO1183" s="36"/>
      <c r="AP1183" s="36"/>
      <c r="AQ1183" s="36"/>
      <c r="AR1183" s="36"/>
      <c r="AS1183" s="36"/>
      <c r="AT1183" s="36"/>
      <c r="AU1183" s="36"/>
      <c r="AV1183" s="36"/>
      <c r="AW1183" s="36"/>
      <c r="AX1183" s="36"/>
      <c r="AY1183" s="36"/>
      <c r="AZ1183" s="36"/>
      <c r="BA1183" s="36"/>
      <c r="BB1183" s="36"/>
      <c r="BC1183" s="36"/>
      <c r="BD1183" s="36"/>
      <c r="BE1183" s="36"/>
      <c r="BF1183" s="36"/>
      <c r="BG1183" s="36"/>
      <c r="BH1183" s="36"/>
      <c r="BI1183" s="36"/>
      <c r="BJ1183" s="36"/>
      <c r="BK1183" s="12"/>
    </row>
    <row r="1184" spans="1:63" s="35" customFormat="1" x14ac:dyDescent="0.2">
      <c r="A1184" s="43"/>
      <c r="B1184" s="36"/>
      <c r="C1184" s="36"/>
      <c r="D1184" s="36"/>
      <c r="E1184" s="36"/>
      <c r="F1184" s="36"/>
      <c r="G1184" s="36"/>
      <c r="H1184" s="37"/>
      <c r="I1184" s="36"/>
      <c r="J1184" s="36"/>
      <c r="K1184" s="36"/>
      <c r="L1184" s="36"/>
      <c r="M1184" s="36"/>
      <c r="N1184" s="36"/>
      <c r="O1184" s="36"/>
      <c r="P1184" s="36"/>
      <c r="Q1184" s="36"/>
      <c r="R1184" s="36"/>
      <c r="S1184" s="36"/>
      <c r="T1184" s="36"/>
      <c r="U1184" s="36"/>
      <c r="V1184" s="36"/>
      <c r="W1184" s="36"/>
      <c r="X1184" s="36"/>
      <c r="Y1184" s="36"/>
      <c r="Z1184" s="36"/>
      <c r="AA1184" s="36"/>
      <c r="AB1184" s="36"/>
      <c r="AC1184" s="36"/>
      <c r="AD1184" s="36"/>
      <c r="AE1184" s="36"/>
      <c r="AF1184" s="36"/>
      <c r="AG1184" s="36"/>
      <c r="AH1184" s="36"/>
      <c r="AI1184" s="36"/>
      <c r="AJ1184" s="36"/>
      <c r="AK1184" s="36"/>
      <c r="AL1184" s="36"/>
      <c r="AM1184" s="36"/>
      <c r="AN1184" s="36"/>
      <c r="AO1184" s="36"/>
      <c r="AP1184" s="36"/>
      <c r="AQ1184" s="36"/>
      <c r="AR1184" s="36"/>
      <c r="AS1184" s="36"/>
      <c r="AT1184" s="36"/>
      <c r="AU1184" s="36"/>
      <c r="AV1184" s="36"/>
      <c r="AW1184" s="36"/>
      <c r="AX1184" s="36"/>
      <c r="AY1184" s="36"/>
      <c r="AZ1184" s="36"/>
      <c r="BA1184" s="36"/>
      <c r="BB1184" s="36"/>
      <c r="BC1184" s="36"/>
      <c r="BD1184" s="36"/>
      <c r="BE1184" s="36"/>
      <c r="BF1184" s="36"/>
      <c r="BG1184" s="36"/>
      <c r="BH1184" s="36"/>
      <c r="BI1184" s="36"/>
      <c r="BJ1184" s="36"/>
      <c r="BK1184" s="12"/>
    </row>
    <row r="1185" spans="1:63" s="35" customFormat="1" x14ac:dyDescent="0.2">
      <c r="A1185" s="43"/>
      <c r="B1185" s="36"/>
      <c r="C1185" s="36"/>
      <c r="D1185" s="36"/>
      <c r="E1185" s="36"/>
      <c r="F1185" s="36"/>
      <c r="G1185" s="36"/>
      <c r="H1185" s="37"/>
      <c r="I1185" s="36"/>
      <c r="J1185" s="36"/>
      <c r="K1185" s="36"/>
      <c r="L1185" s="36"/>
      <c r="M1185" s="36"/>
      <c r="N1185" s="36"/>
      <c r="O1185" s="36"/>
      <c r="P1185" s="36"/>
      <c r="Q1185" s="36"/>
      <c r="R1185" s="36"/>
      <c r="S1185" s="36"/>
      <c r="T1185" s="36"/>
      <c r="U1185" s="36"/>
      <c r="V1185" s="36"/>
      <c r="W1185" s="36"/>
      <c r="X1185" s="36"/>
      <c r="Y1185" s="36"/>
      <c r="Z1185" s="36"/>
      <c r="AA1185" s="36"/>
      <c r="AB1185" s="36"/>
      <c r="AC1185" s="36"/>
      <c r="AD1185" s="36"/>
      <c r="AE1185" s="36"/>
      <c r="AF1185" s="36"/>
      <c r="AG1185" s="36"/>
      <c r="AH1185" s="36"/>
      <c r="AI1185" s="36"/>
      <c r="AJ1185" s="36"/>
      <c r="AK1185" s="36"/>
      <c r="AL1185" s="36"/>
      <c r="AM1185" s="36"/>
      <c r="AN1185" s="36"/>
      <c r="AO1185" s="36"/>
      <c r="AP1185" s="36"/>
      <c r="AQ1185" s="36"/>
      <c r="AR1185" s="36"/>
      <c r="AS1185" s="36"/>
      <c r="AT1185" s="36"/>
      <c r="AU1185" s="36"/>
      <c r="AV1185" s="36"/>
      <c r="AW1185" s="36"/>
      <c r="AX1185" s="36"/>
      <c r="AY1185" s="36"/>
      <c r="AZ1185" s="36"/>
      <c r="BA1185" s="36"/>
      <c r="BB1185" s="36"/>
      <c r="BC1185" s="36"/>
      <c r="BD1185" s="36"/>
      <c r="BE1185" s="36"/>
      <c r="BF1185" s="36"/>
      <c r="BG1185" s="36"/>
      <c r="BH1185" s="36"/>
      <c r="BI1185" s="36"/>
      <c r="BJ1185" s="36"/>
      <c r="BK1185" s="12"/>
    </row>
    <row r="1186" spans="1:63" s="35" customFormat="1" x14ac:dyDescent="0.2">
      <c r="A1186" s="43"/>
      <c r="B1186" s="36"/>
      <c r="C1186" s="36"/>
      <c r="D1186" s="36"/>
      <c r="E1186" s="36"/>
      <c r="F1186" s="36"/>
      <c r="G1186" s="36"/>
      <c r="H1186" s="37"/>
      <c r="I1186" s="36"/>
      <c r="J1186" s="36"/>
      <c r="K1186" s="36"/>
      <c r="L1186" s="36"/>
      <c r="M1186" s="36"/>
      <c r="N1186" s="36"/>
      <c r="O1186" s="36"/>
      <c r="P1186" s="36"/>
      <c r="Q1186" s="36"/>
      <c r="R1186" s="36"/>
      <c r="S1186" s="36"/>
      <c r="T1186" s="36"/>
      <c r="U1186" s="36"/>
      <c r="V1186" s="36"/>
      <c r="W1186" s="36"/>
      <c r="X1186" s="36"/>
      <c r="Y1186" s="36"/>
      <c r="Z1186" s="36"/>
      <c r="AA1186" s="36"/>
      <c r="AB1186" s="36"/>
      <c r="AC1186" s="36"/>
      <c r="AD1186" s="36"/>
      <c r="AE1186" s="36"/>
      <c r="AF1186" s="36"/>
      <c r="AG1186" s="36"/>
      <c r="AH1186" s="36"/>
      <c r="AI1186" s="36"/>
      <c r="AJ1186" s="36"/>
      <c r="AK1186" s="36"/>
      <c r="AL1186" s="36"/>
      <c r="AM1186" s="36"/>
      <c r="AN1186" s="36"/>
      <c r="AO1186" s="36"/>
      <c r="AP1186" s="36"/>
      <c r="AQ1186" s="36"/>
      <c r="AR1186" s="36"/>
      <c r="AS1186" s="36"/>
      <c r="AT1186" s="36"/>
      <c r="AU1186" s="36"/>
      <c r="AV1186" s="36"/>
      <c r="AW1186" s="36"/>
      <c r="AX1186" s="36"/>
      <c r="AY1186" s="36"/>
      <c r="AZ1186" s="36"/>
      <c r="BA1186" s="36"/>
      <c r="BB1186" s="36"/>
      <c r="BC1186" s="36"/>
      <c r="BD1186" s="36"/>
      <c r="BE1186" s="36"/>
      <c r="BF1186" s="36"/>
      <c r="BG1186" s="36"/>
      <c r="BH1186" s="36"/>
      <c r="BI1186" s="36"/>
      <c r="BJ1186" s="36"/>
      <c r="BK1186" s="12"/>
    </row>
    <row r="1187" spans="1:63" s="35" customFormat="1" x14ac:dyDescent="0.2">
      <c r="A1187" s="43"/>
      <c r="B1187" s="36"/>
      <c r="C1187" s="36"/>
      <c r="D1187" s="36"/>
      <c r="E1187" s="36"/>
      <c r="F1187" s="36"/>
      <c r="G1187" s="36"/>
      <c r="H1187" s="37"/>
      <c r="I1187" s="36"/>
      <c r="J1187" s="36"/>
      <c r="K1187" s="36"/>
      <c r="L1187" s="36"/>
      <c r="M1187" s="36"/>
      <c r="N1187" s="36"/>
      <c r="O1187" s="36"/>
      <c r="P1187" s="36"/>
      <c r="Q1187" s="36"/>
      <c r="R1187" s="36"/>
      <c r="S1187" s="36"/>
      <c r="T1187" s="36"/>
      <c r="U1187" s="36"/>
      <c r="V1187" s="36"/>
      <c r="W1187" s="36"/>
      <c r="X1187" s="36"/>
      <c r="Y1187" s="36"/>
      <c r="Z1187" s="36"/>
      <c r="AA1187" s="36"/>
      <c r="AB1187" s="36"/>
      <c r="AC1187" s="36"/>
      <c r="AD1187" s="36"/>
      <c r="AE1187" s="36"/>
      <c r="AF1187" s="36"/>
      <c r="AG1187" s="36"/>
      <c r="AH1187" s="36"/>
      <c r="AI1187" s="36"/>
      <c r="AJ1187" s="36"/>
      <c r="AK1187" s="36"/>
      <c r="AL1187" s="36"/>
      <c r="AM1187" s="36"/>
      <c r="AN1187" s="36"/>
      <c r="AO1187" s="36"/>
      <c r="AP1187" s="36"/>
      <c r="AQ1187" s="36"/>
      <c r="AR1187" s="36"/>
      <c r="AS1187" s="36"/>
      <c r="AT1187" s="36"/>
      <c r="AU1187" s="36"/>
      <c r="AV1187" s="36"/>
      <c r="AW1187" s="36"/>
      <c r="AX1187" s="36"/>
      <c r="AY1187" s="36"/>
      <c r="AZ1187" s="36"/>
      <c r="BA1187" s="36"/>
      <c r="BB1187" s="36"/>
      <c r="BC1187" s="36"/>
      <c r="BD1187" s="36"/>
      <c r="BE1187" s="36"/>
      <c r="BF1187" s="36"/>
      <c r="BG1187" s="36"/>
      <c r="BH1187" s="36"/>
      <c r="BI1187" s="36"/>
      <c r="BJ1187" s="36"/>
      <c r="BK1187" s="12"/>
    </row>
    <row r="1188" spans="1:63" s="35" customFormat="1" x14ac:dyDescent="0.2">
      <c r="A1188" s="43"/>
      <c r="B1188" s="36"/>
      <c r="C1188" s="36"/>
      <c r="D1188" s="36"/>
      <c r="E1188" s="36"/>
      <c r="F1188" s="36"/>
      <c r="G1188" s="36"/>
      <c r="H1188" s="37"/>
      <c r="I1188" s="36"/>
      <c r="J1188" s="36"/>
      <c r="K1188" s="36"/>
      <c r="L1188" s="36"/>
      <c r="M1188" s="36"/>
      <c r="N1188" s="36"/>
      <c r="O1188" s="36"/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36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6"/>
      <c r="BI1188" s="36"/>
      <c r="BJ1188" s="36"/>
      <c r="BK1188" s="12"/>
    </row>
    <row r="1189" spans="1:63" s="35" customFormat="1" x14ac:dyDescent="0.2">
      <c r="A1189" s="43"/>
      <c r="B1189" s="36"/>
      <c r="C1189" s="36"/>
      <c r="D1189" s="36"/>
      <c r="E1189" s="36"/>
      <c r="F1189" s="36"/>
      <c r="G1189" s="36"/>
      <c r="H1189" s="37"/>
      <c r="I1189" s="36"/>
      <c r="J1189" s="36"/>
      <c r="K1189" s="36"/>
      <c r="L1189" s="36"/>
      <c r="M1189" s="36"/>
      <c r="N1189" s="36"/>
      <c r="O1189" s="36"/>
      <c r="P1189" s="36"/>
      <c r="Q1189" s="36"/>
      <c r="R1189" s="36"/>
      <c r="S1189" s="36"/>
      <c r="T1189" s="36"/>
      <c r="U1189" s="36"/>
      <c r="V1189" s="36"/>
      <c r="W1189" s="36"/>
      <c r="X1189" s="36"/>
      <c r="Y1189" s="36"/>
      <c r="Z1189" s="36"/>
      <c r="AA1189" s="36"/>
      <c r="AB1189" s="36"/>
      <c r="AC1189" s="36"/>
      <c r="AD1189" s="36"/>
      <c r="AE1189" s="36"/>
      <c r="AF1189" s="36"/>
      <c r="AG1189" s="36"/>
      <c r="AH1189" s="36"/>
      <c r="AI1189" s="36"/>
      <c r="AJ1189" s="36"/>
      <c r="AK1189" s="36"/>
      <c r="AL1189" s="36"/>
      <c r="AM1189" s="36"/>
      <c r="AN1189" s="36"/>
      <c r="AO1189" s="36"/>
      <c r="AP1189" s="36"/>
      <c r="AQ1189" s="36"/>
      <c r="AR1189" s="36"/>
      <c r="AS1189" s="36"/>
      <c r="AT1189" s="36"/>
      <c r="AU1189" s="36"/>
      <c r="AV1189" s="36"/>
      <c r="AW1189" s="36"/>
      <c r="AX1189" s="36"/>
      <c r="AY1189" s="36"/>
      <c r="AZ1189" s="36"/>
      <c r="BA1189" s="36"/>
      <c r="BB1189" s="36"/>
      <c r="BC1189" s="36"/>
      <c r="BD1189" s="36"/>
      <c r="BE1189" s="36"/>
      <c r="BF1189" s="36"/>
      <c r="BG1189" s="36"/>
      <c r="BH1189" s="36"/>
      <c r="BI1189" s="36"/>
      <c r="BJ1189" s="36"/>
      <c r="BK1189" s="12"/>
    </row>
    <row r="1190" spans="1:63" s="35" customFormat="1" x14ac:dyDescent="0.2">
      <c r="A1190" s="43"/>
      <c r="B1190" s="36"/>
      <c r="C1190" s="36"/>
      <c r="D1190" s="36"/>
      <c r="E1190" s="36"/>
      <c r="F1190" s="36"/>
      <c r="G1190" s="36"/>
      <c r="H1190" s="37"/>
      <c r="I1190" s="36"/>
      <c r="J1190" s="36"/>
      <c r="K1190" s="36"/>
      <c r="L1190" s="36"/>
      <c r="M1190" s="36"/>
      <c r="N1190" s="36"/>
      <c r="O1190" s="36"/>
      <c r="P1190" s="36"/>
      <c r="Q1190" s="36"/>
      <c r="R1190" s="36"/>
      <c r="S1190" s="36"/>
      <c r="T1190" s="36"/>
      <c r="U1190" s="36"/>
      <c r="V1190" s="36"/>
      <c r="W1190" s="36"/>
      <c r="X1190" s="36"/>
      <c r="Y1190" s="36"/>
      <c r="Z1190" s="36"/>
      <c r="AA1190" s="36"/>
      <c r="AB1190" s="36"/>
      <c r="AC1190" s="36"/>
      <c r="AD1190" s="36"/>
      <c r="AE1190" s="36"/>
      <c r="AF1190" s="36"/>
      <c r="AG1190" s="36"/>
      <c r="AH1190" s="36"/>
      <c r="AI1190" s="36"/>
      <c r="AJ1190" s="36"/>
      <c r="AK1190" s="36"/>
      <c r="AL1190" s="36"/>
      <c r="AM1190" s="36"/>
      <c r="AN1190" s="36"/>
      <c r="AO1190" s="36"/>
      <c r="AP1190" s="36"/>
      <c r="AQ1190" s="36"/>
      <c r="AR1190" s="36"/>
      <c r="AS1190" s="36"/>
      <c r="AT1190" s="36"/>
      <c r="AU1190" s="36"/>
      <c r="AV1190" s="36"/>
      <c r="AW1190" s="36"/>
      <c r="AX1190" s="36"/>
      <c r="AY1190" s="36"/>
      <c r="AZ1190" s="36"/>
      <c r="BA1190" s="36"/>
      <c r="BB1190" s="36"/>
      <c r="BC1190" s="36"/>
      <c r="BD1190" s="36"/>
      <c r="BE1190" s="36"/>
      <c r="BF1190" s="36"/>
      <c r="BG1190" s="36"/>
      <c r="BH1190" s="36"/>
      <c r="BI1190" s="36"/>
      <c r="BJ1190" s="36"/>
      <c r="BK1190" s="12"/>
    </row>
    <row r="1191" spans="1:63" s="35" customFormat="1" x14ac:dyDescent="0.2">
      <c r="A1191" s="43"/>
      <c r="B1191" s="36"/>
      <c r="C1191" s="36"/>
      <c r="D1191" s="36"/>
      <c r="E1191" s="36"/>
      <c r="F1191" s="36"/>
      <c r="G1191" s="36"/>
      <c r="H1191" s="37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  <c r="U1191" s="36"/>
      <c r="V1191" s="36"/>
      <c r="W1191" s="36"/>
      <c r="X1191" s="36"/>
      <c r="Y1191" s="36"/>
      <c r="Z1191" s="36"/>
      <c r="AA1191" s="36"/>
      <c r="AB1191" s="36"/>
      <c r="AC1191" s="36"/>
      <c r="AD1191" s="36"/>
      <c r="AE1191" s="36"/>
      <c r="AF1191" s="36"/>
      <c r="AG1191" s="36"/>
      <c r="AH1191" s="36"/>
      <c r="AI1191" s="36"/>
      <c r="AJ1191" s="36"/>
      <c r="AK1191" s="36"/>
      <c r="AL1191" s="36"/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  <c r="AY1191" s="36"/>
      <c r="AZ1191" s="36"/>
      <c r="BA1191" s="36"/>
      <c r="BB1191" s="36"/>
      <c r="BC1191" s="36"/>
      <c r="BD1191" s="36"/>
      <c r="BE1191" s="36"/>
      <c r="BF1191" s="36"/>
      <c r="BG1191" s="36"/>
      <c r="BH1191" s="36"/>
      <c r="BI1191" s="36"/>
      <c r="BJ1191" s="36"/>
      <c r="BK1191" s="12"/>
    </row>
    <row r="1192" spans="1:63" s="35" customFormat="1" x14ac:dyDescent="0.2">
      <c r="A1192" s="43"/>
      <c r="B1192" s="36"/>
      <c r="C1192" s="36"/>
      <c r="D1192" s="36"/>
      <c r="E1192" s="36"/>
      <c r="F1192" s="36"/>
      <c r="G1192" s="36"/>
      <c r="H1192" s="37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  <c r="U1192" s="36"/>
      <c r="V1192" s="36"/>
      <c r="W1192" s="36"/>
      <c r="X1192" s="36"/>
      <c r="Y1192" s="36"/>
      <c r="Z1192" s="36"/>
      <c r="AA1192" s="36"/>
      <c r="AB1192" s="36"/>
      <c r="AC1192" s="36"/>
      <c r="AD1192" s="36"/>
      <c r="AE1192" s="36"/>
      <c r="AF1192" s="36"/>
      <c r="AG1192" s="36"/>
      <c r="AH1192" s="36"/>
      <c r="AI1192" s="36"/>
      <c r="AJ1192" s="36"/>
      <c r="AK1192" s="36"/>
      <c r="AL1192" s="36"/>
      <c r="AM1192" s="36"/>
      <c r="AN1192" s="36"/>
      <c r="AO1192" s="36"/>
      <c r="AP1192" s="36"/>
      <c r="AQ1192" s="36"/>
      <c r="AR1192" s="36"/>
      <c r="AS1192" s="36"/>
      <c r="AT1192" s="36"/>
      <c r="AU1192" s="36"/>
      <c r="AV1192" s="36"/>
      <c r="AW1192" s="36"/>
      <c r="AX1192" s="36"/>
      <c r="AY1192" s="36"/>
      <c r="AZ1192" s="36"/>
      <c r="BA1192" s="36"/>
      <c r="BB1192" s="36"/>
      <c r="BC1192" s="36"/>
      <c r="BD1192" s="36"/>
      <c r="BE1192" s="36"/>
      <c r="BF1192" s="36"/>
      <c r="BG1192" s="36"/>
      <c r="BH1192" s="36"/>
      <c r="BI1192" s="36"/>
      <c r="BJ1192" s="36"/>
      <c r="BK1192" s="12"/>
    </row>
    <row r="1193" spans="1:63" s="35" customFormat="1" x14ac:dyDescent="0.2">
      <c r="A1193" s="43"/>
      <c r="B1193" s="36"/>
      <c r="C1193" s="36"/>
      <c r="D1193" s="36"/>
      <c r="E1193" s="36"/>
      <c r="F1193" s="36"/>
      <c r="G1193" s="36"/>
      <c r="H1193" s="37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  <c r="U1193" s="36"/>
      <c r="V1193" s="36"/>
      <c r="W1193" s="36"/>
      <c r="X1193" s="36"/>
      <c r="Y1193" s="36"/>
      <c r="Z1193" s="36"/>
      <c r="AA1193" s="36"/>
      <c r="AB1193" s="36"/>
      <c r="AC1193" s="36"/>
      <c r="AD1193" s="36"/>
      <c r="AE1193" s="36"/>
      <c r="AF1193" s="36"/>
      <c r="AG1193" s="36"/>
      <c r="AH1193" s="36"/>
      <c r="AI1193" s="36"/>
      <c r="AJ1193" s="36"/>
      <c r="AK1193" s="36"/>
      <c r="AL1193" s="36"/>
      <c r="AM1193" s="36"/>
      <c r="AN1193" s="36"/>
      <c r="AO1193" s="36"/>
      <c r="AP1193" s="36"/>
      <c r="AQ1193" s="36"/>
      <c r="AR1193" s="36"/>
      <c r="AS1193" s="36"/>
      <c r="AT1193" s="36"/>
      <c r="AU1193" s="36"/>
      <c r="AV1193" s="36"/>
      <c r="AW1193" s="36"/>
      <c r="AX1193" s="36"/>
      <c r="AY1193" s="36"/>
      <c r="AZ1193" s="36"/>
      <c r="BA1193" s="36"/>
      <c r="BB1193" s="36"/>
      <c r="BC1193" s="36"/>
      <c r="BD1193" s="36"/>
      <c r="BE1193" s="36"/>
      <c r="BF1193" s="36"/>
      <c r="BG1193" s="36"/>
      <c r="BH1193" s="36"/>
      <c r="BI1193" s="36"/>
      <c r="BJ1193" s="36"/>
      <c r="BK1193" s="12"/>
    </row>
    <row r="1194" spans="1:63" s="35" customFormat="1" x14ac:dyDescent="0.2">
      <c r="A1194" s="43"/>
      <c r="B1194" s="36"/>
      <c r="C1194" s="36"/>
      <c r="D1194" s="36"/>
      <c r="E1194" s="36"/>
      <c r="F1194" s="36"/>
      <c r="G1194" s="36"/>
      <c r="H1194" s="37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36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6"/>
      <c r="BK1194" s="12"/>
    </row>
    <row r="1195" spans="1:63" s="35" customFormat="1" x14ac:dyDescent="0.2">
      <c r="A1195" s="43"/>
      <c r="B1195" s="36"/>
      <c r="C1195" s="36"/>
      <c r="D1195" s="36"/>
      <c r="E1195" s="36"/>
      <c r="F1195" s="36"/>
      <c r="G1195" s="36"/>
      <c r="H1195" s="37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  <c r="U1195" s="36"/>
      <c r="V1195" s="36"/>
      <c r="W1195" s="36"/>
      <c r="X1195" s="36"/>
      <c r="Y1195" s="36"/>
      <c r="Z1195" s="36"/>
      <c r="AA1195" s="36"/>
      <c r="AB1195" s="36"/>
      <c r="AC1195" s="36"/>
      <c r="AD1195" s="36"/>
      <c r="AE1195" s="36"/>
      <c r="AF1195" s="36"/>
      <c r="AG1195" s="36"/>
      <c r="AH1195" s="36"/>
      <c r="AI1195" s="36"/>
      <c r="AJ1195" s="36"/>
      <c r="AK1195" s="36"/>
      <c r="AL1195" s="36"/>
      <c r="AM1195" s="36"/>
      <c r="AN1195" s="36"/>
      <c r="AO1195" s="36"/>
      <c r="AP1195" s="36"/>
      <c r="AQ1195" s="36"/>
      <c r="AR1195" s="36"/>
      <c r="AS1195" s="36"/>
      <c r="AT1195" s="36"/>
      <c r="AU1195" s="36"/>
      <c r="AV1195" s="36"/>
      <c r="AW1195" s="36"/>
      <c r="AX1195" s="36"/>
      <c r="AY1195" s="36"/>
      <c r="AZ1195" s="36"/>
      <c r="BA1195" s="36"/>
      <c r="BB1195" s="36"/>
      <c r="BC1195" s="36"/>
      <c r="BD1195" s="36"/>
      <c r="BE1195" s="36"/>
      <c r="BF1195" s="36"/>
      <c r="BG1195" s="36"/>
      <c r="BH1195" s="36"/>
      <c r="BI1195" s="36"/>
      <c r="BJ1195" s="36"/>
      <c r="BK1195" s="12"/>
    </row>
    <row r="1196" spans="1:63" s="35" customFormat="1" x14ac:dyDescent="0.2">
      <c r="A1196" s="43"/>
      <c r="B1196" s="36"/>
      <c r="C1196" s="36"/>
      <c r="D1196" s="36"/>
      <c r="E1196" s="36"/>
      <c r="F1196" s="36"/>
      <c r="G1196" s="36"/>
      <c r="H1196" s="37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  <c r="U1196" s="36"/>
      <c r="V1196" s="36"/>
      <c r="W1196" s="36"/>
      <c r="X1196" s="36"/>
      <c r="Y1196" s="36"/>
      <c r="Z1196" s="36"/>
      <c r="AA1196" s="36"/>
      <c r="AB1196" s="36"/>
      <c r="AC1196" s="36"/>
      <c r="AD1196" s="36"/>
      <c r="AE1196" s="36"/>
      <c r="AF1196" s="36"/>
      <c r="AG1196" s="36"/>
      <c r="AH1196" s="36"/>
      <c r="AI1196" s="36"/>
      <c r="AJ1196" s="36"/>
      <c r="AK1196" s="36"/>
      <c r="AL1196" s="36"/>
      <c r="AM1196" s="36"/>
      <c r="AN1196" s="36"/>
      <c r="AO1196" s="36"/>
      <c r="AP1196" s="36"/>
      <c r="AQ1196" s="36"/>
      <c r="AR1196" s="36"/>
      <c r="AS1196" s="36"/>
      <c r="AT1196" s="36"/>
      <c r="AU1196" s="36"/>
      <c r="AV1196" s="36"/>
      <c r="AW1196" s="36"/>
      <c r="AX1196" s="36"/>
      <c r="AY1196" s="36"/>
      <c r="AZ1196" s="36"/>
      <c r="BA1196" s="36"/>
      <c r="BB1196" s="36"/>
      <c r="BC1196" s="36"/>
      <c r="BD1196" s="36"/>
      <c r="BE1196" s="36"/>
      <c r="BF1196" s="36"/>
      <c r="BG1196" s="36"/>
      <c r="BH1196" s="36"/>
      <c r="BI1196" s="36"/>
      <c r="BJ1196" s="36"/>
      <c r="BK1196" s="12"/>
    </row>
    <row r="1197" spans="1:63" s="35" customFormat="1" x14ac:dyDescent="0.2">
      <c r="A1197" s="43"/>
      <c r="B1197" s="36"/>
      <c r="C1197" s="36"/>
      <c r="D1197" s="36"/>
      <c r="E1197" s="36"/>
      <c r="F1197" s="36"/>
      <c r="G1197" s="36"/>
      <c r="H1197" s="37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  <c r="U1197" s="36"/>
      <c r="V1197" s="36"/>
      <c r="W1197" s="36"/>
      <c r="X1197" s="36"/>
      <c r="Y1197" s="36"/>
      <c r="Z1197" s="36"/>
      <c r="AA1197" s="36"/>
      <c r="AB1197" s="36"/>
      <c r="AC1197" s="36"/>
      <c r="AD1197" s="36"/>
      <c r="AE1197" s="36"/>
      <c r="AF1197" s="36"/>
      <c r="AG1197" s="36"/>
      <c r="AH1197" s="36"/>
      <c r="AI1197" s="36"/>
      <c r="AJ1197" s="36"/>
      <c r="AK1197" s="36"/>
      <c r="AL1197" s="36"/>
      <c r="AM1197" s="36"/>
      <c r="AN1197" s="36"/>
      <c r="AO1197" s="36"/>
      <c r="AP1197" s="36"/>
      <c r="AQ1197" s="36"/>
      <c r="AR1197" s="36"/>
      <c r="AS1197" s="36"/>
      <c r="AT1197" s="36"/>
      <c r="AU1197" s="36"/>
      <c r="AV1197" s="36"/>
      <c r="AW1197" s="36"/>
      <c r="AX1197" s="36"/>
      <c r="AY1197" s="36"/>
      <c r="AZ1197" s="36"/>
      <c r="BA1197" s="36"/>
      <c r="BB1197" s="36"/>
      <c r="BC1197" s="36"/>
      <c r="BD1197" s="36"/>
      <c r="BE1197" s="36"/>
      <c r="BF1197" s="36"/>
      <c r="BG1197" s="36"/>
      <c r="BH1197" s="36"/>
      <c r="BI1197" s="36"/>
      <c r="BJ1197" s="36"/>
      <c r="BK1197" s="12"/>
    </row>
    <row r="1198" spans="1:63" s="35" customFormat="1" x14ac:dyDescent="0.2">
      <c r="A1198" s="43"/>
      <c r="B1198" s="36"/>
      <c r="C1198" s="36"/>
      <c r="D1198" s="36"/>
      <c r="E1198" s="36"/>
      <c r="F1198" s="36"/>
      <c r="G1198" s="36"/>
      <c r="H1198" s="37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  <c r="U1198" s="36"/>
      <c r="V1198" s="36"/>
      <c r="W1198" s="36"/>
      <c r="X1198" s="36"/>
      <c r="Y1198" s="36"/>
      <c r="Z1198" s="36"/>
      <c r="AA1198" s="36"/>
      <c r="AB1198" s="36"/>
      <c r="AC1198" s="36"/>
      <c r="AD1198" s="36"/>
      <c r="AE1198" s="36"/>
      <c r="AF1198" s="36"/>
      <c r="AG1198" s="36"/>
      <c r="AH1198" s="36"/>
      <c r="AI1198" s="36"/>
      <c r="AJ1198" s="36"/>
      <c r="AK1198" s="36"/>
      <c r="AL1198" s="36"/>
      <c r="AM1198" s="36"/>
      <c r="AN1198" s="36"/>
      <c r="AO1198" s="36"/>
      <c r="AP1198" s="36"/>
      <c r="AQ1198" s="36"/>
      <c r="AR1198" s="36"/>
      <c r="AS1198" s="36"/>
      <c r="AT1198" s="36"/>
      <c r="AU1198" s="36"/>
      <c r="AV1198" s="36"/>
      <c r="AW1198" s="36"/>
      <c r="AX1198" s="36"/>
      <c r="AY1198" s="36"/>
      <c r="AZ1198" s="36"/>
      <c r="BA1198" s="36"/>
      <c r="BB1198" s="36"/>
      <c r="BC1198" s="36"/>
      <c r="BD1198" s="36"/>
      <c r="BE1198" s="36"/>
      <c r="BF1198" s="36"/>
      <c r="BG1198" s="36"/>
      <c r="BH1198" s="36"/>
      <c r="BI1198" s="36"/>
      <c r="BJ1198" s="36"/>
      <c r="BK1198" s="12"/>
    </row>
    <row r="1199" spans="1:63" s="35" customFormat="1" x14ac:dyDescent="0.2">
      <c r="A1199" s="43"/>
      <c r="B1199" s="36"/>
      <c r="C1199" s="36"/>
      <c r="D1199" s="36"/>
      <c r="E1199" s="36"/>
      <c r="F1199" s="36"/>
      <c r="G1199" s="36"/>
      <c r="H1199" s="37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  <c r="U1199" s="36"/>
      <c r="V1199" s="36"/>
      <c r="W1199" s="36"/>
      <c r="X1199" s="36"/>
      <c r="Y1199" s="36"/>
      <c r="Z1199" s="36"/>
      <c r="AA1199" s="36"/>
      <c r="AB1199" s="36"/>
      <c r="AC1199" s="36"/>
      <c r="AD1199" s="36"/>
      <c r="AE1199" s="36"/>
      <c r="AF1199" s="36"/>
      <c r="AG1199" s="36"/>
      <c r="AH1199" s="36"/>
      <c r="AI1199" s="36"/>
      <c r="AJ1199" s="36"/>
      <c r="AK1199" s="36"/>
      <c r="AL1199" s="36"/>
      <c r="AM1199" s="36"/>
      <c r="AN1199" s="36"/>
      <c r="AO1199" s="36"/>
      <c r="AP1199" s="36"/>
      <c r="AQ1199" s="36"/>
      <c r="AR1199" s="36"/>
      <c r="AS1199" s="36"/>
      <c r="AT1199" s="36"/>
      <c r="AU1199" s="36"/>
      <c r="AV1199" s="36"/>
      <c r="AW1199" s="36"/>
      <c r="AX1199" s="36"/>
      <c r="AY1199" s="36"/>
      <c r="AZ1199" s="36"/>
      <c r="BA1199" s="36"/>
      <c r="BB1199" s="36"/>
      <c r="BC1199" s="36"/>
      <c r="BD1199" s="36"/>
      <c r="BE1199" s="36"/>
      <c r="BF1199" s="36"/>
      <c r="BG1199" s="36"/>
      <c r="BH1199" s="36"/>
      <c r="BI1199" s="36"/>
      <c r="BJ1199" s="36"/>
      <c r="BK1199" s="12"/>
    </row>
    <row r="1200" spans="1:63" s="35" customFormat="1" x14ac:dyDescent="0.2">
      <c r="A1200" s="43"/>
      <c r="B1200" s="36"/>
      <c r="C1200" s="36"/>
      <c r="D1200" s="36"/>
      <c r="E1200" s="36"/>
      <c r="F1200" s="36"/>
      <c r="G1200" s="36"/>
      <c r="H1200" s="37"/>
      <c r="I1200" s="36"/>
      <c r="J1200" s="36"/>
      <c r="K1200" s="36"/>
      <c r="L1200" s="36"/>
      <c r="M1200" s="36"/>
      <c r="N1200" s="36"/>
      <c r="O1200" s="36"/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36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12"/>
    </row>
    <row r="1201" spans="1:63" s="35" customFormat="1" x14ac:dyDescent="0.2">
      <c r="A1201" s="43"/>
      <c r="B1201" s="36"/>
      <c r="C1201" s="36"/>
      <c r="D1201" s="36"/>
      <c r="E1201" s="36"/>
      <c r="F1201" s="36"/>
      <c r="G1201" s="36"/>
      <c r="H1201" s="37"/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6"/>
      <c r="T1201" s="36"/>
      <c r="U1201" s="36"/>
      <c r="V1201" s="36"/>
      <c r="W1201" s="36"/>
      <c r="X1201" s="36"/>
      <c r="Y1201" s="36"/>
      <c r="Z1201" s="36"/>
      <c r="AA1201" s="36"/>
      <c r="AB1201" s="36"/>
      <c r="AC1201" s="36"/>
      <c r="AD1201" s="36"/>
      <c r="AE1201" s="36"/>
      <c r="AF1201" s="36"/>
      <c r="AG1201" s="36"/>
      <c r="AH1201" s="36"/>
      <c r="AI1201" s="36"/>
      <c r="AJ1201" s="36"/>
      <c r="AK1201" s="36"/>
      <c r="AL1201" s="36"/>
      <c r="AM1201" s="36"/>
      <c r="AN1201" s="36"/>
      <c r="AO1201" s="36"/>
      <c r="AP1201" s="36"/>
      <c r="AQ1201" s="36"/>
      <c r="AR1201" s="36"/>
      <c r="AS1201" s="36"/>
      <c r="AT1201" s="36"/>
      <c r="AU1201" s="36"/>
      <c r="AV1201" s="36"/>
      <c r="AW1201" s="36"/>
      <c r="AX1201" s="36"/>
      <c r="AY1201" s="36"/>
      <c r="AZ1201" s="36"/>
      <c r="BA1201" s="36"/>
      <c r="BB1201" s="36"/>
      <c r="BC1201" s="36"/>
      <c r="BD1201" s="36"/>
      <c r="BE1201" s="36"/>
      <c r="BF1201" s="36"/>
      <c r="BG1201" s="36"/>
      <c r="BH1201" s="36"/>
      <c r="BI1201" s="36"/>
      <c r="BJ1201" s="36"/>
      <c r="BK1201" s="12"/>
    </row>
    <row r="1202" spans="1:63" s="35" customFormat="1" x14ac:dyDescent="0.2">
      <c r="A1202" s="43"/>
      <c r="B1202" s="36"/>
      <c r="C1202" s="36"/>
      <c r="D1202" s="36"/>
      <c r="E1202" s="36"/>
      <c r="F1202" s="36"/>
      <c r="G1202" s="36"/>
      <c r="H1202" s="37"/>
      <c r="I1202" s="36"/>
      <c r="J1202" s="36"/>
      <c r="K1202" s="36"/>
      <c r="L1202" s="36"/>
      <c r="M1202" s="36"/>
      <c r="N1202" s="36"/>
      <c r="O1202" s="36"/>
      <c r="P1202" s="36"/>
      <c r="Q1202" s="36"/>
      <c r="R1202" s="36"/>
      <c r="S1202" s="36"/>
      <c r="T1202" s="36"/>
      <c r="U1202" s="36"/>
      <c r="V1202" s="36"/>
      <c r="W1202" s="36"/>
      <c r="X1202" s="36"/>
      <c r="Y1202" s="36"/>
      <c r="Z1202" s="36"/>
      <c r="AA1202" s="36"/>
      <c r="AB1202" s="36"/>
      <c r="AC1202" s="36"/>
      <c r="AD1202" s="36"/>
      <c r="AE1202" s="36"/>
      <c r="AF1202" s="36"/>
      <c r="AG1202" s="36"/>
      <c r="AH1202" s="36"/>
      <c r="AI1202" s="36"/>
      <c r="AJ1202" s="36"/>
      <c r="AK1202" s="36"/>
      <c r="AL1202" s="36"/>
      <c r="AM1202" s="36"/>
      <c r="AN1202" s="36"/>
      <c r="AO1202" s="36"/>
      <c r="AP1202" s="36"/>
      <c r="AQ1202" s="36"/>
      <c r="AR1202" s="36"/>
      <c r="AS1202" s="36"/>
      <c r="AT1202" s="36"/>
      <c r="AU1202" s="36"/>
      <c r="AV1202" s="36"/>
      <c r="AW1202" s="36"/>
      <c r="AX1202" s="36"/>
      <c r="AY1202" s="36"/>
      <c r="AZ1202" s="36"/>
      <c r="BA1202" s="36"/>
      <c r="BB1202" s="36"/>
      <c r="BC1202" s="36"/>
      <c r="BD1202" s="36"/>
      <c r="BE1202" s="36"/>
      <c r="BF1202" s="36"/>
      <c r="BG1202" s="36"/>
      <c r="BH1202" s="36"/>
      <c r="BI1202" s="36"/>
      <c r="BJ1202" s="36"/>
      <c r="BK1202" s="12"/>
    </row>
    <row r="1203" spans="1:63" s="35" customFormat="1" x14ac:dyDescent="0.2">
      <c r="A1203" s="43"/>
      <c r="B1203" s="36"/>
      <c r="C1203" s="36"/>
      <c r="D1203" s="36"/>
      <c r="E1203" s="36"/>
      <c r="F1203" s="36"/>
      <c r="G1203" s="36"/>
      <c r="H1203" s="37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  <c r="AA1203" s="36"/>
      <c r="AB1203" s="36"/>
      <c r="AC1203" s="36"/>
      <c r="AD1203" s="36"/>
      <c r="AE1203" s="36"/>
      <c r="AF1203" s="36"/>
      <c r="AG1203" s="36"/>
      <c r="AH1203" s="36"/>
      <c r="AI1203" s="36"/>
      <c r="AJ1203" s="36"/>
      <c r="AK1203" s="36"/>
      <c r="AL1203" s="36"/>
      <c r="AM1203" s="36"/>
      <c r="AN1203" s="36"/>
      <c r="AO1203" s="36"/>
      <c r="AP1203" s="36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36"/>
      <c r="BB1203" s="36"/>
      <c r="BC1203" s="36"/>
      <c r="BD1203" s="36"/>
      <c r="BE1203" s="36"/>
      <c r="BF1203" s="36"/>
      <c r="BG1203" s="36"/>
      <c r="BH1203" s="36"/>
      <c r="BI1203" s="36"/>
      <c r="BJ1203" s="36"/>
      <c r="BK1203" s="12"/>
    </row>
    <row r="1204" spans="1:63" s="35" customFormat="1" x14ac:dyDescent="0.2">
      <c r="A1204" s="43"/>
      <c r="B1204" s="36"/>
      <c r="C1204" s="36"/>
      <c r="D1204" s="36"/>
      <c r="E1204" s="36"/>
      <c r="F1204" s="36"/>
      <c r="G1204" s="36"/>
      <c r="H1204" s="37"/>
      <c r="I1204" s="36"/>
      <c r="J1204" s="36"/>
      <c r="K1204" s="36"/>
      <c r="L1204" s="36"/>
      <c r="M1204" s="36"/>
      <c r="N1204" s="36"/>
      <c r="O1204" s="36"/>
      <c r="P1204" s="36"/>
      <c r="Q1204" s="36"/>
      <c r="R1204" s="36"/>
      <c r="S1204" s="36"/>
      <c r="T1204" s="36"/>
      <c r="U1204" s="36"/>
      <c r="V1204" s="36"/>
      <c r="W1204" s="36"/>
      <c r="X1204" s="36"/>
      <c r="Y1204" s="36"/>
      <c r="Z1204" s="36"/>
      <c r="AA1204" s="36"/>
      <c r="AB1204" s="36"/>
      <c r="AC1204" s="36"/>
      <c r="AD1204" s="36"/>
      <c r="AE1204" s="36"/>
      <c r="AF1204" s="36"/>
      <c r="AG1204" s="36"/>
      <c r="AH1204" s="36"/>
      <c r="AI1204" s="36"/>
      <c r="AJ1204" s="36"/>
      <c r="AK1204" s="36"/>
      <c r="AL1204" s="36"/>
      <c r="AM1204" s="36"/>
      <c r="AN1204" s="36"/>
      <c r="AO1204" s="36"/>
      <c r="AP1204" s="36"/>
      <c r="AQ1204" s="36"/>
      <c r="AR1204" s="36"/>
      <c r="AS1204" s="36"/>
      <c r="AT1204" s="36"/>
      <c r="AU1204" s="36"/>
      <c r="AV1204" s="36"/>
      <c r="AW1204" s="36"/>
      <c r="AX1204" s="36"/>
      <c r="AY1204" s="36"/>
      <c r="AZ1204" s="36"/>
      <c r="BA1204" s="36"/>
      <c r="BB1204" s="36"/>
      <c r="BC1204" s="36"/>
      <c r="BD1204" s="36"/>
      <c r="BE1204" s="36"/>
      <c r="BF1204" s="36"/>
      <c r="BG1204" s="36"/>
      <c r="BH1204" s="36"/>
      <c r="BI1204" s="36"/>
      <c r="BJ1204" s="36"/>
      <c r="BK1204" s="12"/>
    </row>
    <row r="1205" spans="1:63" s="35" customFormat="1" x14ac:dyDescent="0.2">
      <c r="A1205" s="43"/>
      <c r="B1205" s="36"/>
      <c r="C1205" s="36"/>
      <c r="D1205" s="36"/>
      <c r="E1205" s="36"/>
      <c r="F1205" s="36"/>
      <c r="G1205" s="36"/>
      <c r="H1205" s="37"/>
      <c r="I1205" s="36"/>
      <c r="J1205" s="36"/>
      <c r="K1205" s="36"/>
      <c r="L1205" s="36"/>
      <c r="M1205" s="36"/>
      <c r="N1205" s="36"/>
      <c r="O1205" s="36"/>
      <c r="P1205" s="36"/>
      <c r="Q1205" s="36"/>
      <c r="R1205" s="36"/>
      <c r="S1205" s="36"/>
      <c r="T1205" s="36"/>
      <c r="U1205" s="36"/>
      <c r="V1205" s="36"/>
      <c r="W1205" s="36"/>
      <c r="X1205" s="36"/>
      <c r="Y1205" s="36"/>
      <c r="Z1205" s="36"/>
      <c r="AA1205" s="36"/>
      <c r="AB1205" s="36"/>
      <c r="AC1205" s="36"/>
      <c r="AD1205" s="36"/>
      <c r="AE1205" s="36"/>
      <c r="AF1205" s="36"/>
      <c r="AG1205" s="36"/>
      <c r="AH1205" s="36"/>
      <c r="AI1205" s="36"/>
      <c r="AJ1205" s="36"/>
      <c r="AK1205" s="36"/>
      <c r="AL1205" s="36"/>
      <c r="AM1205" s="36"/>
      <c r="AN1205" s="36"/>
      <c r="AO1205" s="36"/>
      <c r="AP1205" s="36"/>
      <c r="AQ1205" s="36"/>
      <c r="AR1205" s="36"/>
      <c r="AS1205" s="36"/>
      <c r="AT1205" s="36"/>
      <c r="AU1205" s="36"/>
      <c r="AV1205" s="36"/>
      <c r="AW1205" s="36"/>
      <c r="AX1205" s="36"/>
      <c r="AY1205" s="36"/>
      <c r="AZ1205" s="36"/>
      <c r="BA1205" s="36"/>
      <c r="BB1205" s="36"/>
      <c r="BC1205" s="36"/>
      <c r="BD1205" s="36"/>
      <c r="BE1205" s="36"/>
      <c r="BF1205" s="36"/>
      <c r="BG1205" s="36"/>
      <c r="BH1205" s="36"/>
      <c r="BI1205" s="36"/>
      <c r="BJ1205" s="36"/>
      <c r="BK1205" s="12"/>
    </row>
    <row r="1206" spans="1:63" s="35" customFormat="1" x14ac:dyDescent="0.2">
      <c r="A1206" s="43"/>
      <c r="B1206" s="36"/>
      <c r="C1206" s="36"/>
      <c r="D1206" s="36"/>
      <c r="E1206" s="36"/>
      <c r="F1206" s="36"/>
      <c r="G1206" s="36"/>
      <c r="H1206" s="37"/>
      <c r="I1206" s="36"/>
      <c r="J1206" s="36"/>
      <c r="K1206" s="36"/>
      <c r="L1206" s="36"/>
      <c r="M1206" s="36"/>
      <c r="N1206" s="36"/>
      <c r="O1206" s="36"/>
      <c r="P1206" s="36"/>
      <c r="Q1206" s="36"/>
      <c r="R1206" s="36"/>
      <c r="S1206" s="36"/>
      <c r="T1206" s="36"/>
      <c r="U1206" s="36"/>
      <c r="V1206" s="36"/>
      <c r="W1206" s="36"/>
      <c r="X1206" s="36"/>
      <c r="Y1206" s="36"/>
      <c r="Z1206" s="36"/>
      <c r="AA1206" s="36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  <c r="AO1206" s="36"/>
      <c r="AP1206" s="36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36"/>
      <c r="BB1206" s="36"/>
      <c r="BC1206" s="36"/>
      <c r="BD1206" s="36"/>
      <c r="BE1206" s="36"/>
      <c r="BF1206" s="36"/>
      <c r="BG1206" s="36"/>
      <c r="BH1206" s="36"/>
      <c r="BI1206" s="36"/>
      <c r="BJ1206" s="36"/>
      <c r="BK1206" s="12"/>
    </row>
    <row r="1207" spans="1:63" s="35" customFormat="1" x14ac:dyDescent="0.2">
      <c r="A1207" s="43"/>
      <c r="B1207" s="36"/>
      <c r="C1207" s="36"/>
      <c r="D1207" s="36"/>
      <c r="E1207" s="36"/>
      <c r="F1207" s="36"/>
      <c r="G1207" s="36"/>
      <c r="H1207" s="37"/>
      <c r="I1207" s="36"/>
      <c r="J1207" s="36"/>
      <c r="K1207" s="36"/>
      <c r="L1207" s="36"/>
      <c r="M1207" s="36"/>
      <c r="N1207" s="36"/>
      <c r="O1207" s="36"/>
      <c r="P1207" s="36"/>
      <c r="Q1207" s="36"/>
      <c r="R1207" s="36"/>
      <c r="S1207" s="36"/>
      <c r="T1207" s="36"/>
      <c r="U1207" s="36"/>
      <c r="V1207" s="36"/>
      <c r="W1207" s="36"/>
      <c r="X1207" s="36"/>
      <c r="Y1207" s="36"/>
      <c r="Z1207" s="36"/>
      <c r="AA1207" s="36"/>
      <c r="AB1207" s="36"/>
      <c r="AC1207" s="36"/>
      <c r="AD1207" s="36"/>
      <c r="AE1207" s="36"/>
      <c r="AF1207" s="36"/>
      <c r="AG1207" s="36"/>
      <c r="AH1207" s="36"/>
      <c r="AI1207" s="36"/>
      <c r="AJ1207" s="36"/>
      <c r="AK1207" s="36"/>
      <c r="AL1207" s="36"/>
      <c r="AM1207" s="36"/>
      <c r="AN1207" s="36"/>
      <c r="AO1207" s="36"/>
      <c r="AP1207" s="36"/>
      <c r="AQ1207" s="36"/>
      <c r="AR1207" s="36"/>
      <c r="AS1207" s="36"/>
      <c r="AT1207" s="36"/>
      <c r="AU1207" s="36"/>
      <c r="AV1207" s="36"/>
      <c r="AW1207" s="36"/>
      <c r="AX1207" s="36"/>
      <c r="AY1207" s="36"/>
      <c r="AZ1207" s="36"/>
      <c r="BA1207" s="36"/>
      <c r="BB1207" s="36"/>
      <c r="BC1207" s="36"/>
      <c r="BD1207" s="36"/>
      <c r="BE1207" s="36"/>
      <c r="BF1207" s="36"/>
      <c r="BG1207" s="36"/>
      <c r="BH1207" s="36"/>
      <c r="BI1207" s="36"/>
      <c r="BJ1207" s="36"/>
      <c r="BK1207" s="12"/>
    </row>
    <row r="1208" spans="1:63" s="35" customFormat="1" x14ac:dyDescent="0.2">
      <c r="A1208" s="43"/>
      <c r="B1208" s="36"/>
      <c r="C1208" s="36"/>
      <c r="D1208" s="36"/>
      <c r="E1208" s="36"/>
      <c r="F1208" s="36"/>
      <c r="G1208" s="36"/>
      <c r="H1208" s="37"/>
      <c r="I1208" s="36"/>
      <c r="J1208" s="36"/>
      <c r="K1208" s="36"/>
      <c r="L1208" s="36"/>
      <c r="M1208" s="36"/>
      <c r="N1208" s="36"/>
      <c r="O1208" s="36"/>
      <c r="P1208" s="36"/>
      <c r="Q1208" s="36"/>
      <c r="R1208" s="36"/>
      <c r="S1208" s="36"/>
      <c r="T1208" s="36"/>
      <c r="U1208" s="36"/>
      <c r="V1208" s="36"/>
      <c r="W1208" s="36"/>
      <c r="X1208" s="36"/>
      <c r="Y1208" s="36"/>
      <c r="Z1208" s="36"/>
      <c r="AA1208" s="36"/>
      <c r="AB1208" s="36"/>
      <c r="AC1208" s="36"/>
      <c r="AD1208" s="36"/>
      <c r="AE1208" s="36"/>
      <c r="AF1208" s="36"/>
      <c r="AG1208" s="36"/>
      <c r="AH1208" s="36"/>
      <c r="AI1208" s="36"/>
      <c r="AJ1208" s="36"/>
      <c r="AK1208" s="36"/>
      <c r="AL1208" s="36"/>
      <c r="AM1208" s="36"/>
      <c r="AN1208" s="36"/>
      <c r="AO1208" s="36"/>
      <c r="AP1208" s="36"/>
      <c r="AQ1208" s="36"/>
      <c r="AR1208" s="36"/>
      <c r="AS1208" s="36"/>
      <c r="AT1208" s="36"/>
      <c r="AU1208" s="36"/>
      <c r="AV1208" s="36"/>
      <c r="AW1208" s="36"/>
      <c r="AX1208" s="36"/>
      <c r="AY1208" s="36"/>
      <c r="AZ1208" s="36"/>
      <c r="BA1208" s="36"/>
      <c r="BB1208" s="36"/>
      <c r="BC1208" s="36"/>
      <c r="BD1208" s="36"/>
      <c r="BE1208" s="36"/>
      <c r="BF1208" s="36"/>
      <c r="BG1208" s="36"/>
      <c r="BH1208" s="36"/>
      <c r="BI1208" s="36"/>
      <c r="BJ1208" s="36"/>
      <c r="BK1208" s="12"/>
    </row>
    <row r="1209" spans="1:63" s="35" customFormat="1" x14ac:dyDescent="0.2">
      <c r="A1209" s="43"/>
      <c r="B1209" s="36"/>
      <c r="C1209" s="36"/>
      <c r="D1209" s="36"/>
      <c r="E1209" s="36"/>
      <c r="F1209" s="36"/>
      <c r="G1209" s="36"/>
      <c r="H1209" s="37"/>
      <c r="I1209" s="36"/>
      <c r="J1209" s="36"/>
      <c r="K1209" s="36"/>
      <c r="L1209" s="36"/>
      <c r="M1209" s="36"/>
      <c r="N1209" s="36"/>
      <c r="O1209" s="36"/>
      <c r="P1209" s="36"/>
      <c r="Q1209" s="36"/>
      <c r="R1209" s="36"/>
      <c r="S1209" s="36"/>
      <c r="T1209" s="36"/>
      <c r="U1209" s="36"/>
      <c r="V1209" s="36"/>
      <c r="W1209" s="36"/>
      <c r="X1209" s="36"/>
      <c r="Y1209" s="36"/>
      <c r="Z1209" s="36"/>
      <c r="AA1209" s="36"/>
      <c r="AB1209" s="36"/>
      <c r="AC1209" s="36"/>
      <c r="AD1209" s="36"/>
      <c r="AE1209" s="36"/>
      <c r="AF1209" s="36"/>
      <c r="AG1209" s="36"/>
      <c r="AH1209" s="36"/>
      <c r="AI1209" s="36"/>
      <c r="AJ1209" s="36"/>
      <c r="AK1209" s="36"/>
      <c r="AL1209" s="36"/>
      <c r="AM1209" s="36"/>
      <c r="AN1209" s="36"/>
      <c r="AO1209" s="36"/>
      <c r="AP1209" s="36"/>
      <c r="AQ1209" s="36"/>
      <c r="AR1209" s="36"/>
      <c r="AS1209" s="36"/>
      <c r="AT1209" s="36"/>
      <c r="AU1209" s="36"/>
      <c r="AV1209" s="36"/>
      <c r="AW1209" s="36"/>
      <c r="AX1209" s="36"/>
      <c r="AY1209" s="36"/>
      <c r="AZ1209" s="36"/>
      <c r="BA1209" s="36"/>
      <c r="BB1209" s="36"/>
      <c r="BC1209" s="36"/>
      <c r="BD1209" s="36"/>
      <c r="BE1209" s="36"/>
      <c r="BF1209" s="36"/>
      <c r="BG1209" s="36"/>
      <c r="BH1209" s="36"/>
      <c r="BI1209" s="36"/>
      <c r="BJ1209" s="36"/>
      <c r="BK1209" s="12"/>
    </row>
    <row r="1210" spans="1:63" s="35" customFormat="1" x14ac:dyDescent="0.2">
      <c r="A1210" s="43"/>
      <c r="B1210" s="36"/>
      <c r="C1210" s="36"/>
      <c r="D1210" s="36"/>
      <c r="E1210" s="36"/>
      <c r="F1210" s="36"/>
      <c r="G1210" s="36"/>
      <c r="H1210" s="37"/>
      <c r="I1210" s="36"/>
      <c r="J1210" s="36"/>
      <c r="K1210" s="36"/>
      <c r="L1210" s="36"/>
      <c r="M1210" s="36"/>
      <c r="N1210" s="36"/>
      <c r="O1210" s="36"/>
      <c r="P1210" s="36"/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6"/>
      <c r="BB1210" s="36"/>
      <c r="BC1210" s="36"/>
      <c r="BD1210" s="36"/>
      <c r="BE1210" s="36"/>
      <c r="BF1210" s="36"/>
      <c r="BG1210" s="36"/>
      <c r="BH1210" s="36"/>
      <c r="BI1210" s="36"/>
      <c r="BJ1210" s="36"/>
      <c r="BK1210" s="12"/>
    </row>
    <row r="1211" spans="1:63" s="35" customFormat="1" x14ac:dyDescent="0.2">
      <c r="A1211" s="43"/>
      <c r="B1211" s="36"/>
      <c r="C1211" s="36"/>
      <c r="D1211" s="36"/>
      <c r="E1211" s="36"/>
      <c r="F1211" s="36"/>
      <c r="G1211" s="36"/>
      <c r="H1211" s="37"/>
      <c r="I1211" s="36"/>
      <c r="J1211" s="36"/>
      <c r="K1211" s="36"/>
      <c r="L1211" s="36"/>
      <c r="M1211" s="36"/>
      <c r="N1211" s="36"/>
      <c r="O1211" s="36"/>
      <c r="P1211" s="36"/>
      <c r="Q1211" s="36"/>
      <c r="R1211" s="36"/>
      <c r="S1211" s="36"/>
      <c r="T1211" s="36"/>
      <c r="U1211" s="36"/>
      <c r="V1211" s="36"/>
      <c r="W1211" s="36"/>
      <c r="X1211" s="36"/>
      <c r="Y1211" s="36"/>
      <c r="Z1211" s="36"/>
      <c r="AA1211" s="36"/>
      <c r="AB1211" s="36"/>
      <c r="AC1211" s="36"/>
      <c r="AD1211" s="36"/>
      <c r="AE1211" s="36"/>
      <c r="AF1211" s="36"/>
      <c r="AG1211" s="36"/>
      <c r="AH1211" s="36"/>
      <c r="AI1211" s="36"/>
      <c r="AJ1211" s="36"/>
      <c r="AK1211" s="36"/>
      <c r="AL1211" s="36"/>
      <c r="AM1211" s="36"/>
      <c r="AN1211" s="36"/>
      <c r="AO1211" s="36"/>
      <c r="AP1211" s="36"/>
      <c r="AQ1211" s="36"/>
      <c r="AR1211" s="36"/>
      <c r="AS1211" s="36"/>
      <c r="AT1211" s="36"/>
      <c r="AU1211" s="36"/>
      <c r="AV1211" s="36"/>
      <c r="AW1211" s="36"/>
      <c r="AX1211" s="36"/>
      <c r="AY1211" s="36"/>
      <c r="AZ1211" s="36"/>
      <c r="BA1211" s="36"/>
      <c r="BB1211" s="36"/>
      <c r="BC1211" s="36"/>
      <c r="BD1211" s="36"/>
      <c r="BE1211" s="36"/>
      <c r="BF1211" s="36"/>
      <c r="BG1211" s="36"/>
      <c r="BH1211" s="36"/>
      <c r="BI1211" s="36"/>
      <c r="BJ1211" s="36"/>
      <c r="BK1211" s="12"/>
    </row>
    <row r="1212" spans="1:63" s="35" customFormat="1" x14ac:dyDescent="0.2">
      <c r="A1212" s="43"/>
      <c r="B1212" s="36"/>
      <c r="C1212" s="36"/>
      <c r="D1212" s="36"/>
      <c r="E1212" s="36"/>
      <c r="F1212" s="36"/>
      <c r="G1212" s="36"/>
      <c r="H1212" s="37"/>
      <c r="I1212" s="36"/>
      <c r="J1212" s="36"/>
      <c r="K1212" s="36"/>
      <c r="L1212" s="36"/>
      <c r="M1212" s="36"/>
      <c r="N1212" s="36"/>
      <c r="O1212" s="36"/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  <c r="AA1212" s="36"/>
      <c r="AB1212" s="36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  <c r="AM1212" s="36"/>
      <c r="AN1212" s="36"/>
      <c r="AO1212" s="36"/>
      <c r="AP1212" s="36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36"/>
      <c r="BB1212" s="36"/>
      <c r="BC1212" s="36"/>
      <c r="BD1212" s="36"/>
      <c r="BE1212" s="36"/>
      <c r="BF1212" s="36"/>
      <c r="BG1212" s="36"/>
      <c r="BH1212" s="36"/>
      <c r="BI1212" s="36"/>
      <c r="BJ1212" s="36"/>
      <c r="BK1212" s="12"/>
    </row>
    <row r="1213" spans="1:63" s="35" customFormat="1" x14ac:dyDescent="0.2">
      <c r="A1213" s="43"/>
      <c r="B1213" s="36"/>
      <c r="C1213" s="36"/>
      <c r="D1213" s="36"/>
      <c r="E1213" s="36"/>
      <c r="F1213" s="36"/>
      <c r="G1213" s="36"/>
      <c r="H1213" s="37"/>
      <c r="I1213" s="36"/>
      <c r="J1213" s="36"/>
      <c r="K1213" s="36"/>
      <c r="L1213" s="36"/>
      <c r="M1213" s="36"/>
      <c r="N1213" s="36"/>
      <c r="O1213" s="36"/>
      <c r="P1213" s="36"/>
      <c r="Q1213" s="36"/>
      <c r="R1213" s="36"/>
      <c r="S1213" s="36"/>
      <c r="T1213" s="36"/>
      <c r="U1213" s="36"/>
      <c r="V1213" s="36"/>
      <c r="W1213" s="36"/>
      <c r="X1213" s="36"/>
      <c r="Y1213" s="36"/>
      <c r="Z1213" s="36"/>
      <c r="AA1213" s="36"/>
      <c r="AB1213" s="36"/>
      <c r="AC1213" s="36"/>
      <c r="AD1213" s="36"/>
      <c r="AE1213" s="36"/>
      <c r="AF1213" s="36"/>
      <c r="AG1213" s="36"/>
      <c r="AH1213" s="36"/>
      <c r="AI1213" s="36"/>
      <c r="AJ1213" s="36"/>
      <c r="AK1213" s="36"/>
      <c r="AL1213" s="36"/>
      <c r="AM1213" s="36"/>
      <c r="AN1213" s="36"/>
      <c r="AO1213" s="36"/>
      <c r="AP1213" s="36"/>
      <c r="AQ1213" s="36"/>
      <c r="AR1213" s="36"/>
      <c r="AS1213" s="36"/>
      <c r="AT1213" s="36"/>
      <c r="AU1213" s="36"/>
      <c r="AV1213" s="36"/>
      <c r="AW1213" s="36"/>
      <c r="AX1213" s="36"/>
      <c r="AY1213" s="36"/>
      <c r="AZ1213" s="36"/>
      <c r="BA1213" s="36"/>
      <c r="BB1213" s="36"/>
      <c r="BC1213" s="36"/>
      <c r="BD1213" s="36"/>
      <c r="BE1213" s="36"/>
      <c r="BF1213" s="36"/>
      <c r="BG1213" s="36"/>
      <c r="BH1213" s="36"/>
      <c r="BI1213" s="36"/>
      <c r="BJ1213" s="36"/>
      <c r="BK1213" s="12"/>
    </row>
    <row r="1214" spans="1:63" s="35" customFormat="1" x14ac:dyDescent="0.2">
      <c r="A1214" s="43"/>
      <c r="B1214" s="36"/>
      <c r="C1214" s="36"/>
      <c r="D1214" s="36"/>
      <c r="E1214" s="36"/>
      <c r="F1214" s="36"/>
      <c r="G1214" s="36"/>
      <c r="H1214" s="37"/>
      <c r="I1214" s="36"/>
      <c r="J1214" s="36"/>
      <c r="K1214" s="36"/>
      <c r="L1214" s="36"/>
      <c r="M1214" s="36"/>
      <c r="N1214" s="36"/>
      <c r="O1214" s="36"/>
      <c r="P1214" s="36"/>
      <c r="Q1214" s="36"/>
      <c r="R1214" s="36"/>
      <c r="S1214" s="36"/>
      <c r="T1214" s="36"/>
      <c r="U1214" s="36"/>
      <c r="V1214" s="36"/>
      <c r="W1214" s="36"/>
      <c r="X1214" s="36"/>
      <c r="Y1214" s="36"/>
      <c r="Z1214" s="36"/>
      <c r="AA1214" s="36"/>
      <c r="AB1214" s="36"/>
      <c r="AC1214" s="36"/>
      <c r="AD1214" s="36"/>
      <c r="AE1214" s="36"/>
      <c r="AF1214" s="36"/>
      <c r="AG1214" s="36"/>
      <c r="AH1214" s="36"/>
      <c r="AI1214" s="36"/>
      <c r="AJ1214" s="36"/>
      <c r="AK1214" s="36"/>
      <c r="AL1214" s="36"/>
      <c r="AM1214" s="36"/>
      <c r="AN1214" s="36"/>
      <c r="AO1214" s="36"/>
      <c r="AP1214" s="36"/>
      <c r="AQ1214" s="36"/>
      <c r="AR1214" s="36"/>
      <c r="AS1214" s="36"/>
      <c r="AT1214" s="36"/>
      <c r="AU1214" s="36"/>
      <c r="AV1214" s="36"/>
      <c r="AW1214" s="36"/>
      <c r="AX1214" s="36"/>
      <c r="AY1214" s="36"/>
      <c r="AZ1214" s="36"/>
      <c r="BA1214" s="36"/>
      <c r="BB1214" s="36"/>
      <c r="BC1214" s="36"/>
      <c r="BD1214" s="36"/>
      <c r="BE1214" s="36"/>
      <c r="BF1214" s="36"/>
      <c r="BG1214" s="36"/>
      <c r="BH1214" s="36"/>
      <c r="BI1214" s="36"/>
      <c r="BJ1214" s="36"/>
      <c r="BK1214" s="12"/>
    </row>
    <row r="1215" spans="1:63" s="35" customFormat="1" x14ac:dyDescent="0.2">
      <c r="A1215" s="43"/>
      <c r="B1215" s="36"/>
      <c r="C1215" s="36"/>
      <c r="D1215" s="36"/>
      <c r="E1215" s="36"/>
      <c r="F1215" s="36"/>
      <c r="G1215" s="36"/>
      <c r="H1215" s="37"/>
      <c r="I1215" s="36"/>
      <c r="J1215" s="36"/>
      <c r="K1215" s="36"/>
      <c r="L1215" s="36"/>
      <c r="M1215" s="36"/>
      <c r="N1215" s="36"/>
      <c r="O1215" s="36"/>
      <c r="P1215" s="36"/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6"/>
      <c r="BB1215" s="36"/>
      <c r="BC1215" s="36"/>
      <c r="BD1215" s="36"/>
      <c r="BE1215" s="36"/>
      <c r="BF1215" s="36"/>
      <c r="BG1215" s="36"/>
      <c r="BH1215" s="36"/>
      <c r="BI1215" s="36"/>
      <c r="BJ1215" s="36"/>
      <c r="BK1215" s="12"/>
    </row>
    <row r="1216" spans="1:63" s="35" customFormat="1" x14ac:dyDescent="0.2">
      <c r="A1216" s="43"/>
      <c r="B1216" s="36"/>
      <c r="C1216" s="36"/>
      <c r="D1216" s="36"/>
      <c r="E1216" s="36"/>
      <c r="F1216" s="36"/>
      <c r="G1216" s="36"/>
      <c r="H1216" s="37"/>
      <c r="I1216" s="36"/>
      <c r="J1216" s="36"/>
      <c r="K1216" s="36"/>
      <c r="L1216" s="36"/>
      <c r="M1216" s="36"/>
      <c r="N1216" s="36"/>
      <c r="O1216" s="36"/>
      <c r="P1216" s="36"/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  <c r="AA1216" s="36"/>
      <c r="AB1216" s="36"/>
      <c r="AC1216" s="36"/>
      <c r="AD1216" s="36"/>
      <c r="AE1216" s="36"/>
      <c r="AF1216" s="36"/>
      <c r="AG1216" s="36"/>
      <c r="AH1216" s="36"/>
      <c r="AI1216" s="36"/>
      <c r="AJ1216" s="36"/>
      <c r="AK1216" s="36"/>
      <c r="AL1216" s="36"/>
      <c r="AM1216" s="36"/>
      <c r="AN1216" s="36"/>
      <c r="AO1216" s="36"/>
      <c r="AP1216" s="36"/>
      <c r="AQ1216" s="36"/>
      <c r="AR1216" s="36"/>
      <c r="AS1216" s="36"/>
      <c r="AT1216" s="36"/>
      <c r="AU1216" s="36"/>
      <c r="AV1216" s="36"/>
      <c r="AW1216" s="36"/>
      <c r="AX1216" s="36"/>
      <c r="AY1216" s="36"/>
      <c r="AZ1216" s="36"/>
      <c r="BA1216" s="36"/>
      <c r="BB1216" s="36"/>
      <c r="BC1216" s="36"/>
      <c r="BD1216" s="36"/>
      <c r="BE1216" s="36"/>
      <c r="BF1216" s="36"/>
      <c r="BG1216" s="36"/>
      <c r="BH1216" s="36"/>
      <c r="BI1216" s="36"/>
      <c r="BJ1216" s="36"/>
      <c r="BK1216" s="12"/>
    </row>
    <row r="1217" spans="1:63" s="35" customFormat="1" x14ac:dyDescent="0.2">
      <c r="A1217" s="43"/>
      <c r="B1217" s="36"/>
      <c r="C1217" s="36"/>
      <c r="D1217" s="36"/>
      <c r="E1217" s="36"/>
      <c r="F1217" s="36"/>
      <c r="G1217" s="36"/>
      <c r="H1217" s="37"/>
      <c r="I1217" s="36"/>
      <c r="J1217" s="36"/>
      <c r="K1217" s="36"/>
      <c r="L1217" s="36"/>
      <c r="M1217" s="36"/>
      <c r="N1217" s="36"/>
      <c r="O1217" s="36"/>
      <c r="P1217" s="36"/>
      <c r="Q1217" s="36"/>
      <c r="R1217" s="36"/>
      <c r="S1217" s="36"/>
      <c r="T1217" s="36"/>
      <c r="U1217" s="36"/>
      <c r="V1217" s="36"/>
      <c r="W1217" s="36"/>
      <c r="X1217" s="36"/>
      <c r="Y1217" s="36"/>
      <c r="Z1217" s="36"/>
      <c r="AA1217" s="36"/>
      <c r="AB1217" s="36"/>
      <c r="AC1217" s="36"/>
      <c r="AD1217" s="36"/>
      <c r="AE1217" s="36"/>
      <c r="AF1217" s="36"/>
      <c r="AG1217" s="36"/>
      <c r="AH1217" s="36"/>
      <c r="AI1217" s="36"/>
      <c r="AJ1217" s="36"/>
      <c r="AK1217" s="36"/>
      <c r="AL1217" s="36"/>
      <c r="AM1217" s="36"/>
      <c r="AN1217" s="36"/>
      <c r="AO1217" s="36"/>
      <c r="AP1217" s="36"/>
      <c r="AQ1217" s="36"/>
      <c r="AR1217" s="36"/>
      <c r="AS1217" s="36"/>
      <c r="AT1217" s="36"/>
      <c r="AU1217" s="36"/>
      <c r="AV1217" s="36"/>
      <c r="AW1217" s="36"/>
      <c r="AX1217" s="36"/>
      <c r="AY1217" s="36"/>
      <c r="AZ1217" s="36"/>
      <c r="BA1217" s="36"/>
      <c r="BB1217" s="36"/>
      <c r="BC1217" s="36"/>
      <c r="BD1217" s="36"/>
      <c r="BE1217" s="36"/>
      <c r="BF1217" s="36"/>
      <c r="BG1217" s="36"/>
      <c r="BH1217" s="36"/>
      <c r="BI1217" s="36"/>
      <c r="BJ1217" s="36"/>
      <c r="BK1217" s="12"/>
    </row>
    <row r="1218" spans="1:63" s="35" customFormat="1" x14ac:dyDescent="0.2">
      <c r="A1218" s="43"/>
      <c r="B1218" s="36"/>
      <c r="C1218" s="36"/>
      <c r="D1218" s="36"/>
      <c r="E1218" s="36"/>
      <c r="F1218" s="36"/>
      <c r="G1218" s="36"/>
      <c r="H1218" s="37"/>
      <c r="I1218" s="36"/>
      <c r="J1218" s="36"/>
      <c r="K1218" s="36"/>
      <c r="L1218" s="36"/>
      <c r="M1218" s="36"/>
      <c r="N1218" s="36"/>
      <c r="O1218" s="36"/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36"/>
      <c r="BB1218" s="36"/>
      <c r="BC1218" s="36"/>
      <c r="BD1218" s="36"/>
      <c r="BE1218" s="36"/>
      <c r="BF1218" s="36"/>
      <c r="BG1218" s="36"/>
      <c r="BH1218" s="36"/>
      <c r="BI1218" s="36"/>
      <c r="BJ1218" s="36"/>
      <c r="BK1218" s="12"/>
    </row>
    <row r="1219" spans="1:63" s="35" customFormat="1" x14ac:dyDescent="0.2">
      <c r="A1219" s="43"/>
      <c r="B1219" s="36"/>
      <c r="C1219" s="36"/>
      <c r="D1219" s="36"/>
      <c r="E1219" s="36"/>
      <c r="F1219" s="36"/>
      <c r="G1219" s="36"/>
      <c r="H1219" s="37"/>
      <c r="I1219" s="36"/>
      <c r="J1219" s="36"/>
      <c r="K1219" s="36"/>
      <c r="L1219" s="36"/>
      <c r="M1219" s="36"/>
      <c r="N1219" s="36"/>
      <c r="O1219" s="36"/>
      <c r="P1219" s="36"/>
      <c r="Q1219" s="36"/>
      <c r="R1219" s="36"/>
      <c r="S1219" s="36"/>
      <c r="T1219" s="36"/>
      <c r="U1219" s="36"/>
      <c r="V1219" s="36"/>
      <c r="W1219" s="36"/>
      <c r="X1219" s="36"/>
      <c r="Y1219" s="36"/>
      <c r="Z1219" s="36"/>
      <c r="AA1219" s="36"/>
      <c r="AB1219" s="36"/>
      <c r="AC1219" s="36"/>
      <c r="AD1219" s="36"/>
      <c r="AE1219" s="36"/>
      <c r="AF1219" s="36"/>
      <c r="AG1219" s="36"/>
      <c r="AH1219" s="36"/>
      <c r="AI1219" s="36"/>
      <c r="AJ1219" s="36"/>
      <c r="AK1219" s="36"/>
      <c r="AL1219" s="36"/>
      <c r="AM1219" s="36"/>
      <c r="AN1219" s="36"/>
      <c r="AO1219" s="36"/>
      <c r="AP1219" s="36"/>
      <c r="AQ1219" s="36"/>
      <c r="AR1219" s="36"/>
      <c r="AS1219" s="36"/>
      <c r="AT1219" s="36"/>
      <c r="AU1219" s="36"/>
      <c r="AV1219" s="36"/>
      <c r="AW1219" s="36"/>
      <c r="AX1219" s="36"/>
      <c r="AY1219" s="36"/>
      <c r="AZ1219" s="36"/>
      <c r="BA1219" s="36"/>
      <c r="BB1219" s="36"/>
      <c r="BC1219" s="36"/>
      <c r="BD1219" s="36"/>
      <c r="BE1219" s="36"/>
      <c r="BF1219" s="36"/>
      <c r="BG1219" s="36"/>
      <c r="BH1219" s="36"/>
      <c r="BI1219" s="36"/>
      <c r="BJ1219" s="36"/>
      <c r="BK1219" s="12"/>
    </row>
    <row r="1220" spans="1:63" s="35" customFormat="1" x14ac:dyDescent="0.2">
      <c r="A1220" s="43"/>
      <c r="B1220" s="36"/>
      <c r="C1220" s="36"/>
      <c r="D1220" s="36"/>
      <c r="E1220" s="36"/>
      <c r="F1220" s="36"/>
      <c r="G1220" s="36"/>
      <c r="H1220" s="37"/>
      <c r="I1220" s="36"/>
      <c r="J1220" s="36"/>
      <c r="K1220" s="36"/>
      <c r="L1220" s="36"/>
      <c r="M1220" s="36"/>
      <c r="N1220" s="36"/>
      <c r="O1220" s="36"/>
      <c r="P1220" s="36"/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  <c r="AM1220" s="36"/>
      <c r="AN1220" s="36"/>
      <c r="AO1220" s="36"/>
      <c r="AP1220" s="36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36"/>
      <c r="BB1220" s="36"/>
      <c r="BC1220" s="36"/>
      <c r="BD1220" s="36"/>
      <c r="BE1220" s="36"/>
      <c r="BF1220" s="36"/>
      <c r="BG1220" s="36"/>
      <c r="BH1220" s="36"/>
      <c r="BI1220" s="36"/>
      <c r="BJ1220" s="36"/>
      <c r="BK1220" s="12"/>
    </row>
    <row r="1221" spans="1:63" s="35" customFormat="1" x14ac:dyDescent="0.2">
      <c r="A1221" s="43"/>
      <c r="B1221" s="36"/>
      <c r="C1221" s="36"/>
      <c r="D1221" s="36"/>
      <c r="E1221" s="36"/>
      <c r="F1221" s="36"/>
      <c r="G1221" s="36"/>
      <c r="H1221" s="37"/>
      <c r="I1221" s="36"/>
      <c r="J1221" s="36"/>
      <c r="K1221" s="36"/>
      <c r="L1221" s="36"/>
      <c r="M1221" s="36"/>
      <c r="N1221" s="36"/>
      <c r="O1221" s="36"/>
      <c r="P1221" s="36"/>
      <c r="Q1221" s="36"/>
      <c r="R1221" s="36"/>
      <c r="S1221" s="36"/>
      <c r="T1221" s="36"/>
      <c r="U1221" s="36"/>
      <c r="V1221" s="36"/>
      <c r="W1221" s="36"/>
      <c r="X1221" s="36"/>
      <c r="Y1221" s="36"/>
      <c r="Z1221" s="36"/>
      <c r="AA1221" s="36"/>
      <c r="AB1221" s="36"/>
      <c r="AC1221" s="36"/>
      <c r="AD1221" s="36"/>
      <c r="AE1221" s="36"/>
      <c r="AF1221" s="36"/>
      <c r="AG1221" s="36"/>
      <c r="AH1221" s="36"/>
      <c r="AI1221" s="36"/>
      <c r="AJ1221" s="36"/>
      <c r="AK1221" s="36"/>
      <c r="AL1221" s="36"/>
      <c r="AM1221" s="36"/>
      <c r="AN1221" s="36"/>
      <c r="AO1221" s="36"/>
      <c r="AP1221" s="36"/>
      <c r="AQ1221" s="36"/>
      <c r="AR1221" s="36"/>
      <c r="AS1221" s="36"/>
      <c r="AT1221" s="36"/>
      <c r="AU1221" s="36"/>
      <c r="AV1221" s="36"/>
      <c r="AW1221" s="36"/>
      <c r="AX1221" s="36"/>
      <c r="AY1221" s="36"/>
      <c r="AZ1221" s="36"/>
      <c r="BA1221" s="36"/>
      <c r="BB1221" s="36"/>
      <c r="BC1221" s="36"/>
      <c r="BD1221" s="36"/>
      <c r="BE1221" s="36"/>
      <c r="BF1221" s="36"/>
      <c r="BG1221" s="36"/>
      <c r="BH1221" s="36"/>
      <c r="BI1221" s="36"/>
      <c r="BJ1221" s="36"/>
      <c r="BK1221" s="12"/>
    </row>
    <row r="1222" spans="1:63" s="35" customFormat="1" x14ac:dyDescent="0.2">
      <c r="A1222" s="43"/>
      <c r="B1222" s="36"/>
      <c r="C1222" s="36"/>
      <c r="D1222" s="36"/>
      <c r="E1222" s="36"/>
      <c r="F1222" s="36"/>
      <c r="G1222" s="36"/>
      <c r="H1222" s="37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12"/>
    </row>
    <row r="1223" spans="1:63" s="35" customFormat="1" x14ac:dyDescent="0.2">
      <c r="A1223" s="43"/>
      <c r="B1223" s="36"/>
      <c r="C1223" s="36"/>
      <c r="D1223" s="36"/>
      <c r="E1223" s="36"/>
      <c r="F1223" s="36"/>
      <c r="G1223" s="36"/>
      <c r="H1223" s="37"/>
      <c r="I1223" s="36"/>
      <c r="J1223" s="36"/>
      <c r="K1223" s="36"/>
      <c r="L1223" s="36"/>
      <c r="M1223" s="36"/>
      <c r="N1223" s="36"/>
      <c r="O1223" s="36"/>
      <c r="P1223" s="36"/>
      <c r="Q1223" s="36"/>
      <c r="R1223" s="36"/>
      <c r="S1223" s="36"/>
      <c r="T1223" s="36"/>
      <c r="U1223" s="36"/>
      <c r="V1223" s="36"/>
      <c r="W1223" s="36"/>
      <c r="X1223" s="36"/>
      <c r="Y1223" s="36"/>
      <c r="Z1223" s="36"/>
      <c r="AA1223" s="36"/>
      <c r="AB1223" s="36"/>
      <c r="AC1223" s="36"/>
      <c r="AD1223" s="36"/>
      <c r="AE1223" s="36"/>
      <c r="AF1223" s="36"/>
      <c r="AG1223" s="36"/>
      <c r="AH1223" s="36"/>
      <c r="AI1223" s="36"/>
      <c r="AJ1223" s="36"/>
      <c r="AK1223" s="36"/>
      <c r="AL1223" s="36"/>
      <c r="AM1223" s="36"/>
      <c r="AN1223" s="36"/>
      <c r="AO1223" s="36"/>
      <c r="AP1223" s="36"/>
      <c r="AQ1223" s="36"/>
      <c r="AR1223" s="36"/>
      <c r="AS1223" s="36"/>
      <c r="AT1223" s="36"/>
      <c r="AU1223" s="36"/>
      <c r="AV1223" s="36"/>
      <c r="AW1223" s="36"/>
      <c r="AX1223" s="36"/>
      <c r="AY1223" s="36"/>
      <c r="AZ1223" s="36"/>
      <c r="BA1223" s="36"/>
      <c r="BB1223" s="36"/>
      <c r="BC1223" s="36"/>
      <c r="BD1223" s="36"/>
      <c r="BE1223" s="36"/>
      <c r="BF1223" s="36"/>
      <c r="BG1223" s="36"/>
      <c r="BH1223" s="36"/>
      <c r="BI1223" s="36"/>
      <c r="BJ1223" s="36"/>
      <c r="BK1223" s="12"/>
    </row>
    <row r="1224" spans="1:63" s="35" customFormat="1" x14ac:dyDescent="0.2">
      <c r="A1224" s="43"/>
      <c r="B1224" s="36"/>
      <c r="C1224" s="36"/>
      <c r="D1224" s="36"/>
      <c r="E1224" s="36"/>
      <c r="F1224" s="36"/>
      <c r="G1224" s="36"/>
      <c r="H1224" s="37"/>
      <c r="I1224" s="36"/>
      <c r="J1224" s="36"/>
      <c r="K1224" s="36"/>
      <c r="L1224" s="36"/>
      <c r="M1224" s="36"/>
      <c r="N1224" s="36"/>
      <c r="O1224" s="36"/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  <c r="AA1224" s="36"/>
      <c r="AB1224" s="36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6"/>
      <c r="AM1224" s="36"/>
      <c r="AN1224" s="36"/>
      <c r="AO1224" s="36"/>
      <c r="AP1224" s="36"/>
      <c r="AQ1224" s="36"/>
      <c r="AR1224" s="36"/>
      <c r="AS1224" s="36"/>
      <c r="AT1224" s="36"/>
      <c r="AU1224" s="36"/>
      <c r="AV1224" s="36"/>
      <c r="AW1224" s="36"/>
      <c r="AX1224" s="36"/>
      <c r="AY1224" s="36"/>
      <c r="AZ1224" s="36"/>
      <c r="BA1224" s="36"/>
      <c r="BB1224" s="36"/>
      <c r="BC1224" s="36"/>
      <c r="BD1224" s="36"/>
      <c r="BE1224" s="36"/>
      <c r="BF1224" s="36"/>
      <c r="BG1224" s="36"/>
      <c r="BH1224" s="36"/>
      <c r="BI1224" s="36"/>
      <c r="BJ1224" s="36"/>
      <c r="BK1224" s="12"/>
    </row>
    <row r="1225" spans="1:63" s="35" customFormat="1" x14ac:dyDescent="0.2">
      <c r="A1225" s="43"/>
      <c r="B1225" s="36"/>
      <c r="C1225" s="36"/>
      <c r="D1225" s="36"/>
      <c r="E1225" s="36"/>
      <c r="F1225" s="36"/>
      <c r="G1225" s="36"/>
      <c r="H1225" s="37"/>
      <c r="I1225" s="36"/>
      <c r="J1225" s="36"/>
      <c r="K1225" s="36"/>
      <c r="L1225" s="36"/>
      <c r="M1225" s="36"/>
      <c r="N1225" s="36"/>
      <c r="O1225" s="36"/>
      <c r="P1225" s="36"/>
      <c r="Q1225" s="36"/>
      <c r="R1225" s="36"/>
      <c r="S1225" s="36"/>
      <c r="T1225" s="36"/>
      <c r="U1225" s="36"/>
      <c r="V1225" s="36"/>
      <c r="W1225" s="36"/>
      <c r="X1225" s="36"/>
      <c r="Y1225" s="36"/>
      <c r="Z1225" s="36"/>
      <c r="AA1225" s="36"/>
      <c r="AB1225" s="36"/>
      <c r="AC1225" s="36"/>
      <c r="AD1225" s="36"/>
      <c r="AE1225" s="36"/>
      <c r="AF1225" s="36"/>
      <c r="AG1225" s="36"/>
      <c r="AH1225" s="36"/>
      <c r="AI1225" s="36"/>
      <c r="AJ1225" s="36"/>
      <c r="AK1225" s="36"/>
      <c r="AL1225" s="36"/>
      <c r="AM1225" s="36"/>
      <c r="AN1225" s="36"/>
      <c r="AO1225" s="36"/>
      <c r="AP1225" s="36"/>
      <c r="AQ1225" s="36"/>
      <c r="AR1225" s="36"/>
      <c r="AS1225" s="36"/>
      <c r="AT1225" s="36"/>
      <c r="AU1225" s="36"/>
      <c r="AV1225" s="36"/>
      <c r="AW1225" s="36"/>
      <c r="AX1225" s="36"/>
      <c r="AY1225" s="36"/>
      <c r="AZ1225" s="36"/>
      <c r="BA1225" s="36"/>
      <c r="BB1225" s="36"/>
      <c r="BC1225" s="36"/>
      <c r="BD1225" s="36"/>
      <c r="BE1225" s="36"/>
      <c r="BF1225" s="36"/>
      <c r="BG1225" s="36"/>
      <c r="BH1225" s="36"/>
      <c r="BI1225" s="36"/>
      <c r="BJ1225" s="36"/>
      <c r="BK1225" s="12"/>
    </row>
    <row r="1226" spans="1:63" s="35" customFormat="1" x14ac:dyDescent="0.2">
      <c r="A1226" s="43"/>
      <c r="B1226" s="36"/>
      <c r="C1226" s="36"/>
      <c r="D1226" s="36"/>
      <c r="E1226" s="36"/>
      <c r="F1226" s="36"/>
      <c r="G1226" s="36"/>
      <c r="H1226" s="37"/>
      <c r="I1226" s="36"/>
      <c r="J1226" s="36"/>
      <c r="K1226" s="36"/>
      <c r="L1226" s="36"/>
      <c r="M1226" s="36"/>
      <c r="N1226" s="36"/>
      <c r="O1226" s="36"/>
      <c r="P1226" s="36"/>
      <c r="Q1226" s="36"/>
      <c r="R1226" s="36"/>
      <c r="S1226" s="36"/>
      <c r="T1226" s="36"/>
      <c r="U1226" s="36"/>
      <c r="V1226" s="36"/>
      <c r="W1226" s="36"/>
      <c r="X1226" s="36"/>
      <c r="Y1226" s="36"/>
      <c r="Z1226" s="36"/>
      <c r="AA1226" s="36"/>
      <c r="AB1226" s="36"/>
      <c r="AC1226" s="36"/>
      <c r="AD1226" s="36"/>
      <c r="AE1226" s="36"/>
      <c r="AF1226" s="36"/>
      <c r="AG1226" s="36"/>
      <c r="AH1226" s="36"/>
      <c r="AI1226" s="36"/>
      <c r="AJ1226" s="36"/>
      <c r="AK1226" s="36"/>
      <c r="AL1226" s="36"/>
      <c r="AM1226" s="36"/>
      <c r="AN1226" s="36"/>
      <c r="AO1226" s="36"/>
      <c r="AP1226" s="36"/>
      <c r="AQ1226" s="36"/>
      <c r="AR1226" s="36"/>
      <c r="AS1226" s="36"/>
      <c r="AT1226" s="36"/>
      <c r="AU1226" s="36"/>
      <c r="AV1226" s="36"/>
      <c r="AW1226" s="36"/>
      <c r="AX1226" s="36"/>
      <c r="AY1226" s="36"/>
      <c r="AZ1226" s="36"/>
      <c r="BA1226" s="36"/>
      <c r="BB1226" s="36"/>
      <c r="BC1226" s="36"/>
      <c r="BD1226" s="36"/>
      <c r="BE1226" s="36"/>
      <c r="BF1226" s="36"/>
      <c r="BG1226" s="36"/>
      <c r="BH1226" s="36"/>
      <c r="BI1226" s="36"/>
      <c r="BJ1226" s="36"/>
      <c r="BK1226" s="12"/>
    </row>
    <row r="1227" spans="1:63" s="35" customFormat="1" x14ac:dyDescent="0.2">
      <c r="A1227" s="43"/>
      <c r="B1227" s="36"/>
      <c r="C1227" s="36"/>
      <c r="D1227" s="36"/>
      <c r="E1227" s="36"/>
      <c r="F1227" s="36"/>
      <c r="G1227" s="36"/>
      <c r="H1227" s="37"/>
      <c r="I1227" s="36"/>
      <c r="J1227" s="36"/>
      <c r="K1227" s="36"/>
      <c r="L1227" s="36"/>
      <c r="M1227" s="36"/>
      <c r="N1227" s="36"/>
      <c r="O1227" s="36"/>
      <c r="P1227" s="36"/>
      <c r="Q1227" s="36"/>
      <c r="R1227" s="36"/>
      <c r="S1227" s="36"/>
      <c r="T1227" s="36"/>
      <c r="U1227" s="36"/>
      <c r="V1227" s="36"/>
      <c r="W1227" s="36"/>
      <c r="X1227" s="36"/>
      <c r="Y1227" s="36"/>
      <c r="Z1227" s="36"/>
      <c r="AA1227" s="36"/>
      <c r="AB1227" s="36"/>
      <c r="AC1227" s="36"/>
      <c r="AD1227" s="36"/>
      <c r="AE1227" s="36"/>
      <c r="AF1227" s="36"/>
      <c r="AG1227" s="36"/>
      <c r="AH1227" s="36"/>
      <c r="AI1227" s="36"/>
      <c r="AJ1227" s="36"/>
      <c r="AK1227" s="36"/>
      <c r="AL1227" s="36"/>
      <c r="AM1227" s="36"/>
      <c r="AN1227" s="36"/>
      <c r="AO1227" s="36"/>
      <c r="AP1227" s="36"/>
      <c r="AQ1227" s="36"/>
      <c r="AR1227" s="36"/>
      <c r="AS1227" s="36"/>
      <c r="AT1227" s="36"/>
      <c r="AU1227" s="36"/>
      <c r="AV1227" s="36"/>
      <c r="AW1227" s="36"/>
      <c r="AX1227" s="36"/>
      <c r="AY1227" s="36"/>
      <c r="AZ1227" s="36"/>
      <c r="BA1227" s="36"/>
      <c r="BB1227" s="36"/>
      <c r="BC1227" s="36"/>
      <c r="BD1227" s="36"/>
      <c r="BE1227" s="36"/>
      <c r="BF1227" s="36"/>
      <c r="BG1227" s="36"/>
      <c r="BH1227" s="36"/>
      <c r="BI1227" s="36"/>
      <c r="BJ1227" s="36"/>
      <c r="BK1227" s="12"/>
    </row>
    <row r="1228" spans="1:63" s="35" customFormat="1" x14ac:dyDescent="0.2">
      <c r="A1228" s="43"/>
      <c r="B1228" s="36"/>
      <c r="C1228" s="36"/>
      <c r="D1228" s="36"/>
      <c r="E1228" s="36"/>
      <c r="F1228" s="36"/>
      <c r="G1228" s="36"/>
      <c r="H1228" s="37"/>
      <c r="I1228" s="36"/>
      <c r="J1228" s="36"/>
      <c r="K1228" s="36"/>
      <c r="L1228" s="36"/>
      <c r="M1228" s="36"/>
      <c r="N1228" s="36"/>
      <c r="O1228" s="36"/>
      <c r="P1228" s="36"/>
      <c r="Q1228" s="36"/>
      <c r="R1228" s="36"/>
      <c r="S1228" s="36"/>
      <c r="T1228" s="36"/>
      <c r="U1228" s="36"/>
      <c r="V1228" s="36"/>
      <c r="W1228" s="36"/>
      <c r="X1228" s="36"/>
      <c r="Y1228" s="36"/>
      <c r="Z1228" s="36"/>
      <c r="AA1228" s="36"/>
      <c r="AB1228" s="36"/>
      <c r="AC1228" s="36"/>
      <c r="AD1228" s="36"/>
      <c r="AE1228" s="36"/>
      <c r="AF1228" s="36"/>
      <c r="AG1228" s="36"/>
      <c r="AH1228" s="36"/>
      <c r="AI1228" s="36"/>
      <c r="AJ1228" s="36"/>
      <c r="AK1228" s="36"/>
      <c r="AL1228" s="36"/>
      <c r="AM1228" s="36"/>
      <c r="AN1228" s="36"/>
      <c r="AO1228" s="36"/>
      <c r="AP1228" s="36"/>
      <c r="AQ1228" s="36"/>
      <c r="AR1228" s="36"/>
      <c r="AS1228" s="36"/>
      <c r="AT1228" s="36"/>
      <c r="AU1228" s="36"/>
      <c r="AV1228" s="36"/>
      <c r="AW1228" s="36"/>
      <c r="AX1228" s="36"/>
      <c r="AY1228" s="36"/>
      <c r="AZ1228" s="36"/>
      <c r="BA1228" s="36"/>
      <c r="BB1228" s="36"/>
      <c r="BC1228" s="36"/>
      <c r="BD1228" s="36"/>
      <c r="BE1228" s="36"/>
      <c r="BF1228" s="36"/>
      <c r="BG1228" s="36"/>
      <c r="BH1228" s="36"/>
      <c r="BI1228" s="36"/>
      <c r="BJ1228" s="36"/>
      <c r="BK1228" s="12"/>
    </row>
    <row r="1229" spans="1:63" s="35" customFormat="1" x14ac:dyDescent="0.2">
      <c r="A1229" s="43"/>
      <c r="B1229" s="36"/>
      <c r="C1229" s="36"/>
      <c r="D1229" s="36"/>
      <c r="E1229" s="36"/>
      <c r="F1229" s="36"/>
      <c r="G1229" s="36"/>
      <c r="H1229" s="37"/>
      <c r="I1229" s="36"/>
      <c r="J1229" s="36"/>
      <c r="K1229" s="36"/>
      <c r="L1229" s="36"/>
      <c r="M1229" s="36"/>
      <c r="N1229" s="36"/>
      <c r="O1229" s="36"/>
      <c r="P1229" s="36"/>
      <c r="Q1229" s="36"/>
      <c r="R1229" s="36"/>
      <c r="S1229" s="36"/>
      <c r="T1229" s="36"/>
      <c r="U1229" s="36"/>
      <c r="V1229" s="36"/>
      <c r="W1229" s="36"/>
      <c r="X1229" s="36"/>
      <c r="Y1229" s="36"/>
      <c r="Z1229" s="36"/>
      <c r="AA1229" s="36"/>
      <c r="AB1229" s="36"/>
      <c r="AC1229" s="36"/>
      <c r="AD1229" s="36"/>
      <c r="AE1229" s="36"/>
      <c r="AF1229" s="36"/>
      <c r="AG1229" s="36"/>
      <c r="AH1229" s="36"/>
      <c r="AI1229" s="36"/>
      <c r="AJ1229" s="36"/>
      <c r="AK1229" s="36"/>
      <c r="AL1229" s="36"/>
      <c r="AM1229" s="36"/>
      <c r="AN1229" s="36"/>
      <c r="AO1229" s="36"/>
      <c r="AP1229" s="36"/>
      <c r="AQ1229" s="36"/>
      <c r="AR1229" s="36"/>
      <c r="AS1229" s="36"/>
      <c r="AT1229" s="36"/>
      <c r="AU1229" s="36"/>
      <c r="AV1229" s="36"/>
      <c r="AW1229" s="36"/>
      <c r="AX1229" s="36"/>
      <c r="AY1229" s="36"/>
      <c r="AZ1229" s="36"/>
      <c r="BA1229" s="36"/>
      <c r="BB1229" s="36"/>
      <c r="BC1229" s="36"/>
      <c r="BD1229" s="36"/>
      <c r="BE1229" s="36"/>
      <c r="BF1229" s="36"/>
      <c r="BG1229" s="36"/>
      <c r="BH1229" s="36"/>
      <c r="BI1229" s="36"/>
      <c r="BJ1229" s="36"/>
      <c r="BK1229" s="12"/>
    </row>
    <row r="1230" spans="1:63" s="35" customFormat="1" x14ac:dyDescent="0.2">
      <c r="A1230" s="43"/>
      <c r="B1230" s="36"/>
      <c r="C1230" s="36"/>
      <c r="D1230" s="36"/>
      <c r="E1230" s="36"/>
      <c r="F1230" s="36"/>
      <c r="G1230" s="36"/>
      <c r="H1230" s="37"/>
      <c r="I1230" s="36"/>
      <c r="J1230" s="36"/>
      <c r="K1230" s="36"/>
      <c r="L1230" s="36"/>
      <c r="M1230" s="36"/>
      <c r="N1230" s="36"/>
      <c r="O1230" s="36"/>
      <c r="P1230" s="36"/>
      <c r="Q1230" s="36"/>
      <c r="R1230" s="36"/>
      <c r="S1230" s="36"/>
      <c r="T1230" s="36"/>
      <c r="U1230" s="36"/>
      <c r="V1230" s="36"/>
      <c r="W1230" s="36"/>
      <c r="X1230" s="36"/>
      <c r="Y1230" s="36"/>
      <c r="Z1230" s="36"/>
      <c r="AA1230" s="36"/>
      <c r="AB1230" s="36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6"/>
      <c r="AM1230" s="36"/>
      <c r="AN1230" s="36"/>
      <c r="AO1230" s="36"/>
      <c r="AP1230" s="36"/>
      <c r="AQ1230" s="36"/>
      <c r="AR1230" s="36"/>
      <c r="AS1230" s="36"/>
      <c r="AT1230" s="36"/>
      <c r="AU1230" s="36"/>
      <c r="AV1230" s="36"/>
      <c r="AW1230" s="36"/>
      <c r="AX1230" s="36"/>
      <c r="AY1230" s="36"/>
      <c r="AZ1230" s="36"/>
      <c r="BA1230" s="36"/>
      <c r="BB1230" s="36"/>
      <c r="BC1230" s="36"/>
      <c r="BD1230" s="36"/>
      <c r="BE1230" s="36"/>
      <c r="BF1230" s="36"/>
      <c r="BG1230" s="36"/>
      <c r="BH1230" s="36"/>
      <c r="BI1230" s="36"/>
      <c r="BJ1230" s="36"/>
      <c r="BK1230" s="12"/>
    </row>
    <row r="1231" spans="1:63" s="35" customFormat="1" x14ac:dyDescent="0.2">
      <c r="A1231" s="43"/>
      <c r="B1231" s="36"/>
      <c r="C1231" s="36"/>
      <c r="D1231" s="36"/>
      <c r="E1231" s="36"/>
      <c r="F1231" s="36"/>
      <c r="G1231" s="36"/>
      <c r="H1231" s="37"/>
      <c r="I1231" s="36"/>
      <c r="J1231" s="36"/>
      <c r="K1231" s="36"/>
      <c r="L1231" s="36"/>
      <c r="M1231" s="36"/>
      <c r="N1231" s="36"/>
      <c r="O1231" s="36"/>
      <c r="P1231" s="36"/>
      <c r="Q1231" s="36"/>
      <c r="R1231" s="36"/>
      <c r="S1231" s="36"/>
      <c r="T1231" s="36"/>
      <c r="U1231" s="36"/>
      <c r="V1231" s="36"/>
      <c r="W1231" s="36"/>
      <c r="X1231" s="36"/>
      <c r="Y1231" s="36"/>
      <c r="Z1231" s="36"/>
      <c r="AA1231" s="36"/>
      <c r="AB1231" s="36"/>
      <c r="AC1231" s="36"/>
      <c r="AD1231" s="36"/>
      <c r="AE1231" s="36"/>
      <c r="AF1231" s="36"/>
      <c r="AG1231" s="36"/>
      <c r="AH1231" s="36"/>
      <c r="AI1231" s="36"/>
      <c r="AJ1231" s="36"/>
      <c r="AK1231" s="36"/>
      <c r="AL1231" s="36"/>
      <c r="AM1231" s="36"/>
      <c r="AN1231" s="36"/>
      <c r="AO1231" s="36"/>
      <c r="AP1231" s="36"/>
      <c r="AQ1231" s="36"/>
      <c r="AR1231" s="36"/>
      <c r="AS1231" s="36"/>
      <c r="AT1231" s="36"/>
      <c r="AU1231" s="36"/>
      <c r="AV1231" s="36"/>
      <c r="AW1231" s="36"/>
      <c r="AX1231" s="36"/>
      <c r="AY1231" s="36"/>
      <c r="AZ1231" s="36"/>
      <c r="BA1231" s="36"/>
      <c r="BB1231" s="36"/>
      <c r="BC1231" s="36"/>
      <c r="BD1231" s="36"/>
      <c r="BE1231" s="36"/>
      <c r="BF1231" s="36"/>
      <c r="BG1231" s="36"/>
      <c r="BH1231" s="36"/>
      <c r="BI1231" s="36"/>
      <c r="BJ1231" s="36"/>
      <c r="BK1231" s="12"/>
    </row>
    <row r="1232" spans="1:63" s="35" customFormat="1" x14ac:dyDescent="0.2">
      <c r="A1232" s="43"/>
      <c r="B1232" s="36"/>
      <c r="C1232" s="36"/>
      <c r="D1232" s="36"/>
      <c r="E1232" s="36"/>
      <c r="F1232" s="36"/>
      <c r="G1232" s="36"/>
      <c r="H1232" s="37"/>
      <c r="I1232" s="36"/>
      <c r="J1232" s="36"/>
      <c r="K1232" s="36"/>
      <c r="L1232" s="36"/>
      <c r="M1232" s="36"/>
      <c r="N1232" s="36"/>
      <c r="O1232" s="36"/>
      <c r="P1232" s="36"/>
      <c r="Q1232" s="36"/>
      <c r="R1232" s="36"/>
      <c r="S1232" s="36"/>
      <c r="T1232" s="36"/>
      <c r="U1232" s="36"/>
      <c r="V1232" s="36"/>
      <c r="W1232" s="36"/>
      <c r="X1232" s="36"/>
      <c r="Y1232" s="36"/>
      <c r="Z1232" s="36"/>
      <c r="AA1232" s="36"/>
      <c r="AB1232" s="36"/>
      <c r="AC1232" s="36"/>
      <c r="AD1232" s="36"/>
      <c r="AE1232" s="36"/>
      <c r="AF1232" s="36"/>
      <c r="AG1232" s="36"/>
      <c r="AH1232" s="36"/>
      <c r="AI1232" s="36"/>
      <c r="AJ1232" s="36"/>
      <c r="AK1232" s="36"/>
      <c r="AL1232" s="36"/>
      <c r="AM1232" s="36"/>
      <c r="AN1232" s="36"/>
      <c r="AO1232" s="36"/>
      <c r="AP1232" s="36"/>
      <c r="AQ1232" s="36"/>
      <c r="AR1232" s="36"/>
      <c r="AS1232" s="36"/>
      <c r="AT1232" s="36"/>
      <c r="AU1232" s="36"/>
      <c r="AV1232" s="36"/>
      <c r="AW1232" s="36"/>
      <c r="AX1232" s="36"/>
      <c r="AY1232" s="36"/>
      <c r="AZ1232" s="36"/>
      <c r="BA1232" s="36"/>
      <c r="BB1232" s="36"/>
      <c r="BC1232" s="36"/>
      <c r="BD1232" s="36"/>
      <c r="BE1232" s="36"/>
      <c r="BF1232" s="36"/>
      <c r="BG1232" s="36"/>
      <c r="BH1232" s="36"/>
      <c r="BI1232" s="36"/>
      <c r="BJ1232" s="36"/>
      <c r="BK1232" s="12"/>
    </row>
    <row r="1233" spans="1:63" s="35" customFormat="1" x14ac:dyDescent="0.2">
      <c r="A1233" s="43"/>
      <c r="B1233" s="36"/>
      <c r="C1233" s="36"/>
      <c r="D1233" s="36"/>
      <c r="E1233" s="36"/>
      <c r="F1233" s="36"/>
      <c r="G1233" s="36"/>
      <c r="H1233" s="37"/>
      <c r="I1233" s="36"/>
      <c r="J1233" s="36"/>
      <c r="K1233" s="36"/>
      <c r="L1233" s="36"/>
      <c r="M1233" s="36"/>
      <c r="N1233" s="36"/>
      <c r="O1233" s="36"/>
      <c r="P1233" s="36"/>
      <c r="Q1233" s="36"/>
      <c r="R1233" s="36"/>
      <c r="S1233" s="36"/>
      <c r="T1233" s="36"/>
      <c r="U1233" s="36"/>
      <c r="V1233" s="36"/>
      <c r="W1233" s="36"/>
      <c r="X1233" s="36"/>
      <c r="Y1233" s="36"/>
      <c r="Z1233" s="36"/>
      <c r="AA1233" s="36"/>
      <c r="AB1233" s="36"/>
      <c r="AC1233" s="36"/>
      <c r="AD1233" s="36"/>
      <c r="AE1233" s="36"/>
      <c r="AF1233" s="36"/>
      <c r="AG1233" s="36"/>
      <c r="AH1233" s="36"/>
      <c r="AI1233" s="36"/>
      <c r="AJ1233" s="36"/>
      <c r="AK1233" s="36"/>
      <c r="AL1233" s="36"/>
      <c r="AM1233" s="36"/>
      <c r="AN1233" s="36"/>
      <c r="AO1233" s="36"/>
      <c r="AP1233" s="36"/>
      <c r="AQ1233" s="36"/>
      <c r="AR1233" s="36"/>
      <c r="AS1233" s="36"/>
      <c r="AT1233" s="36"/>
      <c r="AU1233" s="36"/>
      <c r="AV1233" s="36"/>
      <c r="AW1233" s="36"/>
      <c r="AX1233" s="36"/>
      <c r="AY1233" s="36"/>
      <c r="AZ1233" s="36"/>
      <c r="BA1233" s="36"/>
      <c r="BB1233" s="36"/>
      <c r="BC1233" s="36"/>
      <c r="BD1233" s="36"/>
      <c r="BE1233" s="36"/>
      <c r="BF1233" s="36"/>
      <c r="BG1233" s="36"/>
      <c r="BH1233" s="36"/>
      <c r="BI1233" s="36"/>
      <c r="BJ1233" s="36"/>
      <c r="BK1233" s="12"/>
    </row>
    <row r="1234" spans="1:63" s="35" customFormat="1" x14ac:dyDescent="0.2">
      <c r="A1234" s="43"/>
      <c r="B1234" s="36"/>
      <c r="C1234" s="36"/>
      <c r="D1234" s="36"/>
      <c r="E1234" s="36"/>
      <c r="F1234" s="36"/>
      <c r="G1234" s="36"/>
      <c r="H1234" s="37"/>
      <c r="I1234" s="36"/>
      <c r="J1234" s="36"/>
      <c r="K1234" s="36"/>
      <c r="L1234" s="36"/>
      <c r="M1234" s="36"/>
      <c r="N1234" s="36"/>
      <c r="O1234" s="36"/>
      <c r="P1234" s="36"/>
      <c r="Q1234" s="36"/>
      <c r="R1234" s="36"/>
      <c r="S1234" s="36"/>
      <c r="T1234" s="36"/>
      <c r="U1234" s="36"/>
      <c r="V1234" s="36"/>
      <c r="W1234" s="36"/>
      <c r="X1234" s="36"/>
      <c r="Y1234" s="36"/>
      <c r="Z1234" s="36"/>
      <c r="AA1234" s="36"/>
      <c r="AB1234" s="36"/>
      <c r="AC1234" s="36"/>
      <c r="AD1234" s="36"/>
      <c r="AE1234" s="36"/>
      <c r="AF1234" s="36"/>
      <c r="AG1234" s="36"/>
      <c r="AH1234" s="36"/>
      <c r="AI1234" s="36"/>
      <c r="AJ1234" s="36"/>
      <c r="AK1234" s="36"/>
      <c r="AL1234" s="36"/>
      <c r="AM1234" s="36"/>
      <c r="AN1234" s="36"/>
      <c r="AO1234" s="36"/>
      <c r="AP1234" s="36"/>
      <c r="AQ1234" s="36"/>
      <c r="AR1234" s="36"/>
      <c r="AS1234" s="36"/>
      <c r="AT1234" s="36"/>
      <c r="AU1234" s="36"/>
      <c r="AV1234" s="36"/>
      <c r="AW1234" s="36"/>
      <c r="AX1234" s="36"/>
      <c r="AY1234" s="36"/>
      <c r="AZ1234" s="36"/>
      <c r="BA1234" s="36"/>
      <c r="BB1234" s="36"/>
      <c r="BC1234" s="36"/>
      <c r="BD1234" s="36"/>
      <c r="BE1234" s="36"/>
      <c r="BF1234" s="36"/>
      <c r="BG1234" s="36"/>
      <c r="BH1234" s="36"/>
      <c r="BI1234" s="36"/>
      <c r="BJ1234" s="36"/>
      <c r="BK1234" s="12"/>
    </row>
    <row r="1235" spans="1:63" s="35" customFormat="1" x14ac:dyDescent="0.2">
      <c r="A1235" s="43"/>
      <c r="B1235" s="36"/>
      <c r="C1235" s="36"/>
      <c r="D1235" s="36"/>
      <c r="E1235" s="36"/>
      <c r="F1235" s="36"/>
      <c r="G1235" s="36"/>
      <c r="H1235" s="37"/>
      <c r="I1235" s="36"/>
      <c r="J1235" s="36"/>
      <c r="K1235" s="36"/>
      <c r="L1235" s="36"/>
      <c r="M1235" s="36"/>
      <c r="N1235" s="36"/>
      <c r="O1235" s="36"/>
      <c r="P1235" s="36"/>
      <c r="Q1235" s="36"/>
      <c r="R1235" s="36"/>
      <c r="S1235" s="36"/>
      <c r="T1235" s="36"/>
      <c r="U1235" s="36"/>
      <c r="V1235" s="36"/>
      <c r="W1235" s="36"/>
      <c r="X1235" s="36"/>
      <c r="Y1235" s="36"/>
      <c r="Z1235" s="36"/>
      <c r="AA1235" s="36"/>
      <c r="AB1235" s="36"/>
      <c r="AC1235" s="36"/>
      <c r="AD1235" s="36"/>
      <c r="AE1235" s="36"/>
      <c r="AF1235" s="36"/>
      <c r="AG1235" s="36"/>
      <c r="AH1235" s="36"/>
      <c r="AI1235" s="36"/>
      <c r="AJ1235" s="36"/>
      <c r="AK1235" s="36"/>
      <c r="AL1235" s="36"/>
      <c r="AM1235" s="36"/>
      <c r="AN1235" s="36"/>
      <c r="AO1235" s="36"/>
      <c r="AP1235" s="36"/>
      <c r="AQ1235" s="36"/>
      <c r="AR1235" s="36"/>
      <c r="AS1235" s="36"/>
      <c r="AT1235" s="36"/>
      <c r="AU1235" s="36"/>
      <c r="AV1235" s="36"/>
      <c r="AW1235" s="36"/>
      <c r="AX1235" s="36"/>
      <c r="AY1235" s="36"/>
      <c r="AZ1235" s="36"/>
      <c r="BA1235" s="36"/>
      <c r="BB1235" s="36"/>
      <c r="BC1235" s="36"/>
      <c r="BD1235" s="36"/>
      <c r="BE1235" s="36"/>
      <c r="BF1235" s="36"/>
      <c r="BG1235" s="36"/>
      <c r="BH1235" s="36"/>
      <c r="BI1235" s="36"/>
      <c r="BJ1235" s="36"/>
      <c r="BK1235" s="12"/>
    </row>
    <row r="1236" spans="1:63" s="35" customFormat="1" x14ac:dyDescent="0.2">
      <c r="A1236" s="43"/>
      <c r="B1236" s="36"/>
      <c r="C1236" s="36"/>
      <c r="D1236" s="36"/>
      <c r="E1236" s="36"/>
      <c r="F1236" s="36"/>
      <c r="G1236" s="36"/>
      <c r="H1236" s="37"/>
      <c r="I1236" s="36"/>
      <c r="J1236" s="36"/>
      <c r="K1236" s="36"/>
      <c r="L1236" s="36"/>
      <c r="M1236" s="36"/>
      <c r="N1236" s="36"/>
      <c r="O1236" s="36"/>
      <c r="P1236" s="36"/>
      <c r="Q1236" s="36"/>
      <c r="R1236" s="36"/>
      <c r="S1236" s="36"/>
      <c r="T1236" s="36"/>
      <c r="U1236" s="36"/>
      <c r="V1236" s="36"/>
      <c r="W1236" s="36"/>
      <c r="X1236" s="36"/>
      <c r="Y1236" s="36"/>
      <c r="Z1236" s="36"/>
      <c r="AA1236" s="36"/>
      <c r="AB1236" s="36"/>
      <c r="AC1236" s="36"/>
      <c r="AD1236" s="36"/>
      <c r="AE1236" s="36"/>
      <c r="AF1236" s="36"/>
      <c r="AG1236" s="36"/>
      <c r="AH1236" s="36"/>
      <c r="AI1236" s="36"/>
      <c r="AJ1236" s="36"/>
      <c r="AK1236" s="36"/>
      <c r="AL1236" s="36"/>
      <c r="AM1236" s="36"/>
      <c r="AN1236" s="36"/>
      <c r="AO1236" s="36"/>
      <c r="AP1236" s="36"/>
      <c r="AQ1236" s="36"/>
      <c r="AR1236" s="36"/>
      <c r="AS1236" s="36"/>
      <c r="AT1236" s="36"/>
      <c r="AU1236" s="36"/>
      <c r="AV1236" s="36"/>
      <c r="AW1236" s="36"/>
      <c r="AX1236" s="36"/>
      <c r="AY1236" s="36"/>
      <c r="AZ1236" s="36"/>
      <c r="BA1236" s="36"/>
      <c r="BB1236" s="36"/>
      <c r="BC1236" s="36"/>
      <c r="BD1236" s="36"/>
      <c r="BE1236" s="36"/>
      <c r="BF1236" s="36"/>
      <c r="BG1236" s="36"/>
      <c r="BH1236" s="36"/>
      <c r="BI1236" s="36"/>
      <c r="BJ1236" s="36"/>
      <c r="BK1236" s="12"/>
    </row>
    <row r="1237" spans="1:63" s="35" customFormat="1" x14ac:dyDescent="0.2">
      <c r="A1237" s="43"/>
      <c r="B1237" s="36"/>
      <c r="C1237" s="36"/>
      <c r="D1237" s="36"/>
      <c r="E1237" s="36"/>
      <c r="F1237" s="36"/>
      <c r="G1237" s="36"/>
      <c r="H1237" s="37"/>
      <c r="I1237" s="36"/>
      <c r="J1237" s="36"/>
      <c r="K1237" s="36"/>
      <c r="L1237" s="36"/>
      <c r="M1237" s="36"/>
      <c r="N1237" s="36"/>
      <c r="O1237" s="36"/>
      <c r="P1237" s="36"/>
      <c r="Q1237" s="36"/>
      <c r="R1237" s="36"/>
      <c r="S1237" s="36"/>
      <c r="T1237" s="36"/>
      <c r="U1237" s="36"/>
      <c r="V1237" s="36"/>
      <c r="W1237" s="36"/>
      <c r="X1237" s="36"/>
      <c r="Y1237" s="36"/>
      <c r="Z1237" s="36"/>
      <c r="AA1237" s="36"/>
      <c r="AB1237" s="36"/>
      <c r="AC1237" s="36"/>
      <c r="AD1237" s="36"/>
      <c r="AE1237" s="36"/>
      <c r="AF1237" s="36"/>
      <c r="AG1237" s="36"/>
      <c r="AH1237" s="36"/>
      <c r="AI1237" s="36"/>
      <c r="AJ1237" s="36"/>
      <c r="AK1237" s="36"/>
      <c r="AL1237" s="36"/>
      <c r="AM1237" s="36"/>
      <c r="AN1237" s="36"/>
      <c r="AO1237" s="36"/>
      <c r="AP1237" s="36"/>
      <c r="AQ1237" s="36"/>
      <c r="AR1237" s="36"/>
      <c r="AS1237" s="36"/>
      <c r="AT1237" s="36"/>
      <c r="AU1237" s="36"/>
      <c r="AV1237" s="36"/>
      <c r="AW1237" s="36"/>
      <c r="AX1237" s="36"/>
      <c r="AY1237" s="36"/>
      <c r="AZ1237" s="36"/>
      <c r="BA1237" s="36"/>
      <c r="BB1237" s="36"/>
      <c r="BC1237" s="36"/>
      <c r="BD1237" s="36"/>
      <c r="BE1237" s="36"/>
      <c r="BF1237" s="36"/>
      <c r="BG1237" s="36"/>
      <c r="BH1237" s="36"/>
      <c r="BI1237" s="36"/>
      <c r="BJ1237" s="36"/>
      <c r="BK1237" s="12"/>
    </row>
    <row r="1238" spans="1:63" s="35" customFormat="1" x14ac:dyDescent="0.2">
      <c r="A1238" s="43"/>
      <c r="B1238" s="36"/>
      <c r="C1238" s="36"/>
      <c r="D1238" s="36"/>
      <c r="E1238" s="36"/>
      <c r="F1238" s="36"/>
      <c r="G1238" s="36"/>
      <c r="H1238" s="37"/>
      <c r="I1238" s="36"/>
      <c r="J1238" s="36"/>
      <c r="K1238" s="36"/>
      <c r="L1238" s="36"/>
      <c r="M1238" s="36"/>
      <c r="N1238" s="36"/>
      <c r="O1238" s="36"/>
      <c r="P1238" s="36"/>
      <c r="Q1238" s="36"/>
      <c r="R1238" s="36"/>
      <c r="S1238" s="36"/>
      <c r="T1238" s="36"/>
      <c r="U1238" s="36"/>
      <c r="V1238" s="36"/>
      <c r="W1238" s="36"/>
      <c r="X1238" s="36"/>
      <c r="Y1238" s="36"/>
      <c r="Z1238" s="36"/>
      <c r="AA1238" s="36"/>
      <c r="AB1238" s="36"/>
      <c r="AC1238" s="36"/>
      <c r="AD1238" s="36"/>
      <c r="AE1238" s="36"/>
      <c r="AF1238" s="36"/>
      <c r="AG1238" s="36"/>
      <c r="AH1238" s="36"/>
      <c r="AI1238" s="36"/>
      <c r="AJ1238" s="36"/>
      <c r="AK1238" s="36"/>
      <c r="AL1238" s="36"/>
      <c r="AM1238" s="36"/>
      <c r="AN1238" s="36"/>
      <c r="AO1238" s="36"/>
      <c r="AP1238" s="36"/>
      <c r="AQ1238" s="36"/>
      <c r="AR1238" s="36"/>
      <c r="AS1238" s="36"/>
      <c r="AT1238" s="36"/>
      <c r="AU1238" s="36"/>
      <c r="AV1238" s="36"/>
      <c r="AW1238" s="36"/>
      <c r="AX1238" s="36"/>
      <c r="AY1238" s="36"/>
      <c r="AZ1238" s="36"/>
      <c r="BA1238" s="36"/>
      <c r="BB1238" s="36"/>
      <c r="BC1238" s="36"/>
      <c r="BD1238" s="36"/>
      <c r="BE1238" s="36"/>
      <c r="BF1238" s="36"/>
      <c r="BG1238" s="36"/>
      <c r="BH1238" s="36"/>
      <c r="BI1238" s="36"/>
      <c r="BJ1238" s="36"/>
      <c r="BK1238" s="12"/>
    </row>
    <row r="1239" spans="1:63" s="35" customFormat="1" x14ac:dyDescent="0.2">
      <c r="A1239" s="43"/>
      <c r="B1239" s="36"/>
      <c r="C1239" s="36"/>
      <c r="D1239" s="36"/>
      <c r="E1239" s="36"/>
      <c r="F1239" s="36"/>
      <c r="G1239" s="36"/>
      <c r="H1239" s="37"/>
      <c r="I1239" s="36"/>
      <c r="J1239" s="36"/>
      <c r="K1239" s="36"/>
      <c r="L1239" s="36"/>
      <c r="M1239" s="36"/>
      <c r="N1239" s="36"/>
      <c r="O1239" s="36"/>
      <c r="P1239" s="36"/>
      <c r="Q1239" s="36"/>
      <c r="R1239" s="36"/>
      <c r="S1239" s="36"/>
      <c r="T1239" s="36"/>
      <c r="U1239" s="36"/>
      <c r="V1239" s="36"/>
      <c r="W1239" s="36"/>
      <c r="X1239" s="36"/>
      <c r="Y1239" s="36"/>
      <c r="Z1239" s="36"/>
      <c r="AA1239" s="36"/>
      <c r="AB1239" s="36"/>
      <c r="AC1239" s="36"/>
      <c r="AD1239" s="36"/>
      <c r="AE1239" s="36"/>
      <c r="AF1239" s="36"/>
      <c r="AG1239" s="36"/>
      <c r="AH1239" s="36"/>
      <c r="AI1239" s="36"/>
      <c r="AJ1239" s="36"/>
      <c r="AK1239" s="36"/>
      <c r="AL1239" s="36"/>
      <c r="AM1239" s="36"/>
      <c r="AN1239" s="36"/>
      <c r="AO1239" s="36"/>
      <c r="AP1239" s="36"/>
      <c r="AQ1239" s="36"/>
      <c r="AR1239" s="36"/>
      <c r="AS1239" s="36"/>
      <c r="AT1239" s="36"/>
      <c r="AU1239" s="36"/>
      <c r="AV1239" s="36"/>
      <c r="AW1239" s="36"/>
      <c r="AX1239" s="36"/>
      <c r="AY1239" s="36"/>
      <c r="AZ1239" s="36"/>
      <c r="BA1239" s="36"/>
      <c r="BB1239" s="36"/>
      <c r="BC1239" s="36"/>
      <c r="BD1239" s="36"/>
      <c r="BE1239" s="36"/>
      <c r="BF1239" s="36"/>
      <c r="BG1239" s="36"/>
      <c r="BH1239" s="36"/>
      <c r="BI1239" s="36"/>
      <c r="BJ1239" s="36"/>
      <c r="BK1239" s="12"/>
    </row>
    <row r="1240" spans="1:63" s="35" customFormat="1" x14ac:dyDescent="0.2">
      <c r="A1240" s="43"/>
      <c r="B1240" s="36"/>
      <c r="C1240" s="36"/>
      <c r="D1240" s="36"/>
      <c r="E1240" s="36"/>
      <c r="F1240" s="36"/>
      <c r="G1240" s="36"/>
      <c r="H1240" s="37"/>
      <c r="I1240" s="36"/>
      <c r="J1240" s="36"/>
      <c r="K1240" s="36"/>
      <c r="L1240" s="36"/>
      <c r="M1240" s="36"/>
      <c r="N1240" s="36"/>
      <c r="O1240" s="36"/>
      <c r="P1240" s="36"/>
      <c r="Q1240" s="36"/>
      <c r="R1240" s="36"/>
      <c r="S1240" s="36"/>
      <c r="T1240" s="36"/>
      <c r="U1240" s="36"/>
      <c r="V1240" s="36"/>
      <c r="W1240" s="36"/>
      <c r="X1240" s="36"/>
      <c r="Y1240" s="36"/>
      <c r="Z1240" s="36"/>
      <c r="AA1240" s="36"/>
      <c r="AB1240" s="36"/>
      <c r="AC1240" s="36"/>
      <c r="AD1240" s="36"/>
      <c r="AE1240" s="36"/>
      <c r="AF1240" s="36"/>
      <c r="AG1240" s="36"/>
      <c r="AH1240" s="36"/>
      <c r="AI1240" s="36"/>
      <c r="AJ1240" s="36"/>
      <c r="AK1240" s="36"/>
      <c r="AL1240" s="36"/>
      <c r="AM1240" s="36"/>
      <c r="AN1240" s="36"/>
      <c r="AO1240" s="36"/>
      <c r="AP1240" s="36"/>
      <c r="AQ1240" s="36"/>
      <c r="AR1240" s="36"/>
      <c r="AS1240" s="36"/>
      <c r="AT1240" s="36"/>
      <c r="AU1240" s="36"/>
      <c r="AV1240" s="36"/>
      <c r="AW1240" s="36"/>
      <c r="AX1240" s="36"/>
      <c r="AY1240" s="36"/>
      <c r="AZ1240" s="36"/>
      <c r="BA1240" s="36"/>
      <c r="BB1240" s="36"/>
      <c r="BC1240" s="36"/>
      <c r="BD1240" s="36"/>
      <c r="BE1240" s="36"/>
      <c r="BF1240" s="36"/>
      <c r="BG1240" s="36"/>
      <c r="BH1240" s="36"/>
      <c r="BI1240" s="36"/>
      <c r="BJ1240" s="36"/>
      <c r="BK1240" s="12"/>
    </row>
    <row r="1241" spans="1:63" s="35" customFormat="1" x14ac:dyDescent="0.2">
      <c r="A1241" s="43"/>
      <c r="B1241" s="36"/>
      <c r="C1241" s="36"/>
      <c r="D1241" s="36"/>
      <c r="E1241" s="36"/>
      <c r="F1241" s="36"/>
      <c r="G1241" s="36"/>
      <c r="H1241" s="37"/>
      <c r="I1241" s="36"/>
      <c r="J1241" s="36"/>
      <c r="K1241" s="36"/>
      <c r="L1241" s="36"/>
      <c r="M1241" s="36"/>
      <c r="N1241" s="36"/>
      <c r="O1241" s="36"/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  <c r="AO1241" s="36"/>
      <c r="AP1241" s="36"/>
      <c r="AQ1241" s="36"/>
      <c r="AR1241" s="36"/>
      <c r="AS1241" s="36"/>
      <c r="AT1241" s="36"/>
      <c r="AU1241" s="36"/>
      <c r="AV1241" s="36"/>
      <c r="AW1241" s="36"/>
      <c r="AX1241" s="36"/>
      <c r="AY1241" s="36"/>
      <c r="AZ1241" s="36"/>
      <c r="BA1241" s="36"/>
      <c r="BB1241" s="36"/>
      <c r="BC1241" s="36"/>
      <c r="BD1241" s="36"/>
      <c r="BE1241" s="36"/>
      <c r="BF1241" s="36"/>
      <c r="BG1241" s="36"/>
      <c r="BH1241" s="36"/>
      <c r="BI1241" s="36"/>
      <c r="BJ1241" s="36"/>
      <c r="BK1241" s="12"/>
    </row>
    <row r="1242" spans="1:63" s="35" customFormat="1" x14ac:dyDescent="0.2">
      <c r="A1242" s="43"/>
      <c r="B1242" s="36"/>
      <c r="C1242" s="36"/>
      <c r="D1242" s="36"/>
      <c r="E1242" s="36"/>
      <c r="F1242" s="36"/>
      <c r="G1242" s="36"/>
      <c r="H1242" s="37"/>
      <c r="I1242" s="36"/>
      <c r="J1242" s="36"/>
      <c r="K1242" s="36"/>
      <c r="L1242" s="36"/>
      <c r="M1242" s="36"/>
      <c r="N1242" s="36"/>
      <c r="O1242" s="36"/>
      <c r="P1242" s="36"/>
      <c r="Q1242" s="36"/>
      <c r="R1242" s="36"/>
      <c r="S1242" s="36"/>
      <c r="T1242" s="36"/>
      <c r="U1242" s="36"/>
      <c r="V1242" s="36"/>
      <c r="W1242" s="36"/>
      <c r="X1242" s="36"/>
      <c r="Y1242" s="36"/>
      <c r="Z1242" s="36"/>
      <c r="AA1242" s="36"/>
      <c r="AB1242" s="36"/>
      <c r="AC1242" s="36"/>
      <c r="AD1242" s="36"/>
      <c r="AE1242" s="36"/>
      <c r="AF1242" s="36"/>
      <c r="AG1242" s="36"/>
      <c r="AH1242" s="36"/>
      <c r="AI1242" s="36"/>
      <c r="AJ1242" s="36"/>
      <c r="AK1242" s="36"/>
      <c r="AL1242" s="36"/>
      <c r="AM1242" s="36"/>
      <c r="AN1242" s="36"/>
      <c r="AO1242" s="36"/>
      <c r="AP1242" s="36"/>
      <c r="AQ1242" s="36"/>
      <c r="AR1242" s="36"/>
      <c r="AS1242" s="36"/>
      <c r="AT1242" s="36"/>
      <c r="AU1242" s="36"/>
      <c r="AV1242" s="36"/>
      <c r="AW1242" s="36"/>
      <c r="AX1242" s="36"/>
      <c r="AY1242" s="36"/>
      <c r="AZ1242" s="36"/>
      <c r="BA1242" s="36"/>
      <c r="BB1242" s="36"/>
      <c r="BC1242" s="36"/>
      <c r="BD1242" s="36"/>
      <c r="BE1242" s="36"/>
      <c r="BF1242" s="36"/>
      <c r="BG1242" s="36"/>
      <c r="BH1242" s="36"/>
      <c r="BI1242" s="36"/>
      <c r="BJ1242" s="36"/>
      <c r="BK1242" s="12"/>
    </row>
    <row r="1243" spans="1:63" s="35" customFormat="1" x14ac:dyDescent="0.2">
      <c r="A1243" s="43"/>
      <c r="B1243" s="36"/>
      <c r="C1243" s="36"/>
      <c r="D1243" s="36"/>
      <c r="E1243" s="36"/>
      <c r="F1243" s="36"/>
      <c r="G1243" s="36"/>
      <c r="H1243" s="37"/>
      <c r="I1243" s="36"/>
      <c r="J1243" s="36"/>
      <c r="K1243" s="36"/>
      <c r="L1243" s="36"/>
      <c r="M1243" s="36"/>
      <c r="N1243" s="36"/>
      <c r="O1243" s="36"/>
      <c r="P1243" s="36"/>
      <c r="Q1243" s="36"/>
      <c r="R1243" s="36"/>
      <c r="S1243" s="36"/>
      <c r="T1243" s="36"/>
      <c r="U1243" s="36"/>
      <c r="V1243" s="36"/>
      <c r="W1243" s="36"/>
      <c r="X1243" s="36"/>
      <c r="Y1243" s="36"/>
      <c r="Z1243" s="36"/>
      <c r="AA1243" s="36"/>
      <c r="AB1243" s="36"/>
      <c r="AC1243" s="36"/>
      <c r="AD1243" s="36"/>
      <c r="AE1243" s="36"/>
      <c r="AF1243" s="36"/>
      <c r="AG1243" s="36"/>
      <c r="AH1243" s="36"/>
      <c r="AI1243" s="36"/>
      <c r="AJ1243" s="36"/>
      <c r="AK1243" s="36"/>
      <c r="AL1243" s="36"/>
      <c r="AM1243" s="36"/>
      <c r="AN1243" s="36"/>
      <c r="AO1243" s="36"/>
      <c r="AP1243" s="36"/>
      <c r="AQ1243" s="36"/>
      <c r="AR1243" s="36"/>
      <c r="AS1243" s="36"/>
      <c r="AT1243" s="36"/>
      <c r="AU1243" s="36"/>
      <c r="AV1243" s="36"/>
      <c r="AW1243" s="36"/>
      <c r="AX1243" s="36"/>
      <c r="AY1243" s="36"/>
      <c r="AZ1243" s="36"/>
      <c r="BA1243" s="36"/>
      <c r="BB1243" s="36"/>
      <c r="BC1243" s="36"/>
      <c r="BD1243" s="36"/>
      <c r="BE1243" s="36"/>
      <c r="BF1243" s="36"/>
      <c r="BG1243" s="36"/>
      <c r="BH1243" s="36"/>
      <c r="BI1243" s="36"/>
      <c r="BJ1243" s="36"/>
      <c r="BK1243" s="12"/>
    </row>
    <row r="1244" spans="1:63" s="35" customFormat="1" x14ac:dyDescent="0.2">
      <c r="A1244" s="43"/>
      <c r="B1244" s="36"/>
      <c r="C1244" s="36"/>
      <c r="D1244" s="36"/>
      <c r="E1244" s="36"/>
      <c r="F1244" s="36"/>
      <c r="G1244" s="36"/>
      <c r="H1244" s="37"/>
      <c r="I1244" s="36"/>
      <c r="J1244" s="36"/>
      <c r="K1244" s="36"/>
      <c r="L1244" s="36"/>
      <c r="M1244" s="36"/>
      <c r="N1244" s="36"/>
      <c r="O1244" s="36"/>
      <c r="P1244" s="36"/>
      <c r="Q1244" s="36"/>
      <c r="R1244" s="36"/>
      <c r="S1244" s="36"/>
      <c r="T1244" s="36"/>
      <c r="U1244" s="36"/>
      <c r="V1244" s="36"/>
      <c r="W1244" s="36"/>
      <c r="X1244" s="36"/>
      <c r="Y1244" s="36"/>
      <c r="Z1244" s="36"/>
      <c r="AA1244" s="36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6"/>
      <c r="AM1244" s="36"/>
      <c r="AN1244" s="36"/>
      <c r="AO1244" s="36"/>
      <c r="AP1244" s="36"/>
      <c r="AQ1244" s="36"/>
      <c r="AR1244" s="36"/>
      <c r="AS1244" s="36"/>
      <c r="AT1244" s="36"/>
      <c r="AU1244" s="36"/>
      <c r="AV1244" s="36"/>
      <c r="AW1244" s="36"/>
      <c r="AX1244" s="36"/>
      <c r="AY1244" s="36"/>
      <c r="AZ1244" s="36"/>
      <c r="BA1244" s="36"/>
      <c r="BB1244" s="36"/>
      <c r="BC1244" s="36"/>
      <c r="BD1244" s="36"/>
      <c r="BE1244" s="36"/>
      <c r="BF1244" s="36"/>
      <c r="BG1244" s="36"/>
      <c r="BH1244" s="36"/>
      <c r="BI1244" s="36"/>
      <c r="BJ1244" s="36"/>
      <c r="BK1244" s="12"/>
    </row>
    <row r="1245" spans="1:63" s="35" customFormat="1" x14ac:dyDescent="0.2">
      <c r="A1245" s="43"/>
      <c r="B1245" s="36"/>
      <c r="C1245" s="36"/>
      <c r="D1245" s="36"/>
      <c r="E1245" s="36"/>
      <c r="F1245" s="36"/>
      <c r="G1245" s="36"/>
      <c r="H1245" s="37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12"/>
    </row>
    <row r="1246" spans="1:63" s="35" customFormat="1" x14ac:dyDescent="0.2">
      <c r="A1246" s="43"/>
      <c r="B1246" s="36"/>
      <c r="C1246" s="36"/>
      <c r="D1246" s="36"/>
      <c r="E1246" s="36"/>
      <c r="F1246" s="36"/>
      <c r="G1246" s="36"/>
      <c r="H1246" s="37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12"/>
    </row>
    <row r="1247" spans="1:63" s="35" customFormat="1" x14ac:dyDescent="0.2">
      <c r="A1247" s="43"/>
      <c r="B1247" s="36"/>
      <c r="C1247" s="36"/>
      <c r="D1247" s="36"/>
      <c r="E1247" s="36"/>
      <c r="F1247" s="36"/>
      <c r="G1247" s="36"/>
      <c r="H1247" s="37"/>
      <c r="I1247" s="36"/>
      <c r="J1247" s="36"/>
      <c r="K1247" s="36"/>
      <c r="L1247" s="36"/>
      <c r="M1247" s="36"/>
      <c r="N1247" s="36"/>
      <c r="O1247" s="36"/>
      <c r="P1247" s="36"/>
      <c r="Q1247" s="36"/>
      <c r="R1247" s="36"/>
      <c r="S1247" s="36"/>
      <c r="T1247" s="36"/>
      <c r="U1247" s="36"/>
      <c r="V1247" s="36"/>
      <c r="W1247" s="36"/>
      <c r="X1247" s="36"/>
      <c r="Y1247" s="36"/>
      <c r="Z1247" s="36"/>
      <c r="AA1247" s="36"/>
      <c r="AB1247" s="36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6"/>
      <c r="AM1247" s="36"/>
      <c r="AN1247" s="36"/>
      <c r="AO1247" s="36"/>
      <c r="AP1247" s="36"/>
      <c r="AQ1247" s="36"/>
      <c r="AR1247" s="36"/>
      <c r="AS1247" s="36"/>
      <c r="AT1247" s="36"/>
      <c r="AU1247" s="36"/>
      <c r="AV1247" s="36"/>
      <c r="AW1247" s="36"/>
      <c r="AX1247" s="36"/>
      <c r="AY1247" s="36"/>
      <c r="AZ1247" s="36"/>
      <c r="BA1247" s="36"/>
      <c r="BB1247" s="36"/>
      <c r="BC1247" s="36"/>
      <c r="BD1247" s="36"/>
      <c r="BE1247" s="36"/>
      <c r="BF1247" s="36"/>
      <c r="BG1247" s="36"/>
      <c r="BH1247" s="36"/>
      <c r="BI1247" s="36"/>
      <c r="BJ1247" s="36"/>
      <c r="BK1247" s="12"/>
    </row>
    <row r="1248" spans="1:63" s="35" customFormat="1" x14ac:dyDescent="0.2">
      <c r="A1248" s="43"/>
      <c r="B1248" s="36"/>
      <c r="C1248" s="36"/>
      <c r="D1248" s="36"/>
      <c r="E1248" s="36"/>
      <c r="F1248" s="36"/>
      <c r="G1248" s="36"/>
      <c r="H1248" s="37"/>
      <c r="I1248" s="36"/>
      <c r="J1248" s="36"/>
      <c r="K1248" s="36"/>
      <c r="L1248" s="36"/>
      <c r="M1248" s="36"/>
      <c r="N1248" s="36"/>
      <c r="O1248" s="36"/>
      <c r="P1248" s="36"/>
      <c r="Q1248" s="36"/>
      <c r="R1248" s="36"/>
      <c r="S1248" s="36"/>
      <c r="T1248" s="36"/>
      <c r="U1248" s="36"/>
      <c r="V1248" s="36"/>
      <c r="W1248" s="36"/>
      <c r="X1248" s="36"/>
      <c r="Y1248" s="36"/>
      <c r="Z1248" s="36"/>
      <c r="AA1248" s="36"/>
      <c r="AB1248" s="36"/>
      <c r="AC1248" s="36"/>
      <c r="AD1248" s="36"/>
      <c r="AE1248" s="36"/>
      <c r="AF1248" s="36"/>
      <c r="AG1248" s="36"/>
      <c r="AH1248" s="36"/>
      <c r="AI1248" s="36"/>
      <c r="AJ1248" s="36"/>
      <c r="AK1248" s="36"/>
      <c r="AL1248" s="36"/>
      <c r="AM1248" s="36"/>
      <c r="AN1248" s="36"/>
      <c r="AO1248" s="36"/>
      <c r="AP1248" s="36"/>
      <c r="AQ1248" s="36"/>
      <c r="AR1248" s="36"/>
      <c r="AS1248" s="36"/>
      <c r="AT1248" s="36"/>
      <c r="AU1248" s="36"/>
      <c r="AV1248" s="36"/>
      <c r="AW1248" s="36"/>
      <c r="AX1248" s="36"/>
      <c r="AY1248" s="36"/>
      <c r="AZ1248" s="36"/>
      <c r="BA1248" s="36"/>
      <c r="BB1248" s="36"/>
      <c r="BC1248" s="36"/>
      <c r="BD1248" s="36"/>
      <c r="BE1248" s="36"/>
      <c r="BF1248" s="36"/>
      <c r="BG1248" s="36"/>
      <c r="BH1248" s="36"/>
      <c r="BI1248" s="36"/>
      <c r="BJ1248" s="36"/>
      <c r="BK1248" s="12"/>
    </row>
    <row r="1249" spans="1:63" s="35" customFormat="1" x14ac:dyDescent="0.2">
      <c r="A1249" s="43"/>
      <c r="B1249" s="36"/>
      <c r="C1249" s="36"/>
      <c r="D1249" s="36"/>
      <c r="E1249" s="36"/>
      <c r="F1249" s="36"/>
      <c r="G1249" s="36"/>
      <c r="H1249" s="37"/>
      <c r="I1249" s="36"/>
      <c r="J1249" s="36"/>
      <c r="K1249" s="36"/>
      <c r="L1249" s="36"/>
      <c r="M1249" s="36"/>
      <c r="N1249" s="36"/>
      <c r="O1249" s="36"/>
      <c r="P1249" s="36"/>
      <c r="Q1249" s="36"/>
      <c r="R1249" s="36"/>
      <c r="S1249" s="36"/>
      <c r="T1249" s="36"/>
      <c r="U1249" s="36"/>
      <c r="V1249" s="36"/>
      <c r="W1249" s="36"/>
      <c r="X1249" s="36"/>
      <c r="Y1249" s="36"/>
      <c r="Z1249" s="36"/>
      <c r="AA1249" s="36"/>
      <c r="AB1249" s="36"/>
      <c r="AC1249" s="36"/>
      <c r="AD1249" s="36"/>
      <c r="AE1249" s="36"/>
      <c r="AF1249" s="36"/>
      <c r="AG1249" s="36"/>
      <c r="AH1249" s="36"/>
      <c r="AI1249" s="36"/>
      <c r="AJ1249" s="36"/>
      <c r="AK1249" s="36"/>
      <c r="AL1249" s="36"/>
      <c r="AM1249" s="36"/>
      <c r="AN1249" s="36"/>
      <c r="AO1249" s="36"/>
      <c r="AP1249" s="36"/>
      <c r="AQ1249" s="36"/>
      <c r="AR1249" s="36"/>
      <c r="AS1249" s="36"/>
      <c r="AT1249" s="36"/>
      <c r="AU1249" s="36"/>
      <c r="AV1249" s="36"/>
      <c r="AW1249" s="36"/>
      <c r="AX1249" s="36"/>
      <c r="AY1249" s="36"/>
      <c r="AZ1249" s="36"/>
      <c r="BA1249" s="36"/>
      <c r="BB1249" s="36"/>
      <c r="BC1249" s="36"/>
      <c r="BD1249" s="36"/>
      <c r="BE1249" s="36"/>
      <c r="BF1249" s="36"/>
      <c r="BG1249" s="36"/>
      <c r="BH1249" s="36"/>
      <c r="BI1249" s="36"/>
      <c r="BJ1249" s="36"/>
      <c r="BK1249" s="12"/>
    </row>
    <row r="1250" spans="1:63" s="35" customFormat="1" x14ac:dyDescent="0.2">
      <c r="A1250" s="43"/>
      <c r="B1250" s="36"/>
      <c r="C1250" s="36"/>
      <c r="D1250" s="36"/>
      <c r="E1250" s="36"/>
      <c r="F1250" s="36"/>
      <c r="G1250" s="36"/>
      <c r="H1250" s="37"/>
      <c r="I1250" s="36"/>
      <c r="J1250" s="36"/>
      <c r="K1250" s="36"/>
      <c r="L1250" s="36"/>
      <c r="M1250" s="36"/>
      <c r="N1250" s="36"/>
      <c r="O1250" s="36"/>
      <c r="P1250" s="36"/>
      <c r="Q1250" s="36"/>
      <c r="R1250" s="36"/>
      <c r="S1250" s="36"/>
      <c r="T1250" s="36"/>
      <c r="U1250" s="36"/>
      <c r="V1250" s="36"/>
      <c r="W1250" s="36"/>
      <c r="X1250" s="36"/>
      <c r="Y1250" s="36"/>
      <c r="Z1250" s="36"/>
      <c r="AA1250" s="36"/>
      <c r="AB1250" s="36"/>
      <c r="AC1250" s="36"/>
      <c r="AD1250" s="36"/>
      <c r="AE1250" s="36"/>
      <c r="AF1250" s="36"/>
      <c r="AG1250" s="36"/>
      <c r="AH1250" s="36"/>
      <c r="AI1250" s="36"/>
      <c r="AJ1250" s="36"/>
      <c r="AK1250" s="36"/>
      <c r="AL1250" s="36"/>
      <c r="AM1250" s="36"/>
      <c r="AN1250" s="36"/>
      <c r="AO1250" s="36"/>
      <c r="AP1250" s="36"/>
      <c r="AQ1250" s="36"/>
      <c r="AR1250" s="36"/>
      <c r="AS1250" s="36"/>
      <c r="AT1250" s="36"/>
      <c r="AU1250" s="36"/>
      <c r="AV1250" s="36"/>
      <c r="AW1250" s="36"/>
      <c r="AX1250" s="36"/>
      <c r="AY1250" s="36"/>
      <c r="AZ1250" s="36"/>
      <c r="BA1250" s="36"/>
      <c r="BB1250" s="36"/>
      <c r="BC1250" s="36"/>
      <c r="BD1250" s="36"/>
      <c r="BE1250" s="36"/>
      <c r="BF1250" s="36"/>
      <c r="BG1250" s="36"/>
      <c r="BH1250" s="36"/>
      <c r="BI1250" s="36"/>
      <c r="BJ1250" s="36"/>
      <c r="BK1250" s="12"/>
    </row>
    <row r="1251" spans="1:63" s="35" customFormat="1" x14ac:dyDescent="0.2">
      <c r="A1251" s="43"/>
      <c r="B1251" s="36"/>
      <c r="C1251" s="36"/>
      <c r="D1251" s="36"/>
      <c r="E1251" s="36"/>
      <c r="F1251" s="36"/>
      <c r="G1251" s="36"/>
      <c r="H1251" s="37"/>
      <c r="I1251" s="36"/>
      <c r="J1251" s="36"/>
      <c r="K1251" s="36"/>
      <c r="L1251" s="36"/>
      <c r="M1251" s="36"/>
      <c r="N1251" s="36"/>
      <c r="O1251" s="36"/>
      <c r="P1251" s="36"/>
      <c r="Q1251" s="36"/>
      <c r="R1251" s="36"/>
      <c r="S1251" s="36"/>
      <c r="T1251" s="36"/>
      <c r="U1251" s="36"/>
      <c r="V1251" s="36"/>
      <c r="W1251" s="36"/>
      <c r="X1251" s="36"/>
      <c r="Y1251" s="36"/>
      <c r="Z1251" s="36"/>
      <c r="AA1251" s="36"/>
      <c r="AB1251" s="36"/>
      <c r="AC1251" s="36"/>
      <c r="AD1251" s="36"/>
      <c r="AE1251" s="36"/>
      <c r="AF1251" s="36"/>
      <c r="AG1251" s="36"/>
      <c r="AH1251" s="36"/>
      <c r="AI1251" s="36"/>
      <c r="AJ1251" s="36"/>
      <c r="AK1251" s="36"/>
      <c r="AL1251" s="36"/>
      <c r="AM1251" s="36"/>
      <c r="AN1251" s="36"/>
      <c r="AO1251" s="36"/>
      <c r="AP1251" s="36"/>
      <c r="AQ1251" s="36"/>
      <c r="AR1251" s="36"/>
      <c r="AS1251" s="36"/>
      <c r="AT1251" s="36"/>
      <c r="AU1251" s="36"/>
      <c r="AV1251" s="36"/>
      <c r="AW1251" s="36"/>
      <c r="AX1251" s="36"/>
      <c r="AY1251" s="36"/>
      <c r="AZ1251" s="36"/>
      <c r="BA1251" s="36"/>
      <c r="BB1251" s="36"/>
      <c r="BC1251" s="36"/>
      <c r="BD1251" s="36"/>
      <c r="BE1251" s="36"/>
      <c r="BF1251" s="36"/>
      <c r="BG1251" s="36"/>
      <c r="BH1251" s="36"/>
      <c r="BI1251" s="36"/>
      <c r="BJ1251" s="36"/>
      <c r="BK1251" s="12"/>
    </row>
    <row r="1252" spans="1:63" s="35" customFormat="1" x14ac:dyDescent="0.2">
      <c r="A1252" s="43"/>
      <c r="B1252" s="36"/>
      <c r="C1252" s="36"/>
      <c r="D1252" s="36"/>
      <c r="E1252" s="36"/>
      <c r="F1252" s="36"/>
      <c r="G1252" s="36"/>
      <c r="H1252" s="37"/>
      <c r="I1252" s="36"/>
      <c r="J1252" s="36"/>
      <c r="K1252" s="36"/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/>
      <c r="AB1252" s="36"/>
      <c r="AC1252" s="36"/>
      <c r="AD1252" s="36"/>
      <c r="AE1252" s="36"/>
      <c r="AF1252" s="36"/>
      <c r="AG1252" s="36"/>
      <c r="AH1252" s="36"/>
      <c r="AI1252" s="36"/>
      <c r="AJ1252" s="36"/>
      <c r="AK1252" s="36"/>
      <c r="AL1252" s="36"/>
      <c r="AM1252" s="36"/>
      <c r="AN1252" s="36"/>
      <c r="AO1252" s="36"/>
      <c r="AP1252" s="36"/>
      <c r="AQ1252" s="36"/>
      <c r="AR1252" s="36"/>
      <c r="AS1252" s="36"/>
      <c r="AT1252" s="36"/>
      <c r="AU1252" s="36"/>
      <c r="AV1252" s="36"/>
      <c r="AW1252" s="36"/>
      <c r="AX1252" s="36"/>
      <c r="AY1252" s="36"/>
      <c r="AZ1252" s="36"/>
      <c r="BA1252" s="36"/>
      <c r="BB1252" s="36"/>
      <c r="BC1252" s="36"/>
      <c r="BD1252" s="36"/>
      <c r="BE1252" s="36"/>
      <c r="BF1252" s="36"/>
      <c r="BG1252" s="36"/>
      <c r="BH1252" s="36"/>
      <c r="BI1252" s="36"/>
      <c r="BJ1252" s="36"/>
      <c r="BK1252" s="12"/>
    </row>
    <row r="1253" spans="1:63" s="35" customFormat="1" x14ac:dyDescent="0.2">
      <c r="A1253" s="43"/>
      <c r="B1253" s="36"/>
      <c r="C1253" s="36"/>
      <c r="D1253" s="36"/>
      <c r="E1253" s="36"/>
      <c r="F1253" s="36"/>
      <c r="G1253" s="36"/>
      <c r="H1253" s="37"/>
      <c r="I1253" s="36"/>
      <c r="J1253" s="36"/>
      <c r="K1253" s="36"/>
      <c r="L1253" s="36"/>
      <c r="M1253" s="36"/>
      <c r="N1253" s="36"/>
      <c r="O1253" s="36"/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  <c r="AB1253" s="36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6"/>
      <c r="AM1253" s="36"/>
      <c r="AN1253" s="36"/>
      <c r="AO1253" s="36"/>
      <c r="AP1253" s="36"/>
      <c r="AQ1253" s="36"/>
      <c r="AR1253" s="36"/>
      <c r="AS1253" s="36"/>
      <c r="AT1253" s="36"/>
      <c r="AU1253" s="36"/>
      <c r="AV1253" s="36"/>
      <c r="AW1253" s="36"/>
      <c r="AX1253" s="36"/>
      <c r="AY1253" s="36"/>
      <c r="AZ1253" s="36"/>
      <c r="BA1253" s="36"/>
      <c r="BB1253" s="36"/>
      <c r="BC1253" s="36"/>
      <c r="BD1253" s="36"/>
      <c r="BE1253" s="36"/>
      <c r="BF1253" s="36"/>
      <c r="BG1253" s="36"/>
      <c r="BH1253" s="36"/>
      <c r="BI1253" s="36"/>
      <c r="BJ1253" s="36"/>
      <c r="BK1253" s="12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8195" r:id="rId3" name="CheckBox1">
          <controlPr defaultSize="0" autoLine="0" autoPict="0" r:id="rId4">
            <anchor moveWithCells="1">
              <from>
                <xdr:col>1</xdr:col>
                <xdr:colOff>95250</xdr:colOff>
                <xdr:row>0</xdr:row>
                <xdr:rowOff>47625</xdr:rowOff>
              </from>
              <to>
                <xdr:col>3</xdr:col>
                <xdr:colOff>285750</xdr:colOff>
                <xdr:row>1</xdr:row>
                <xdr:rowOff>114300</xdr:rowOff>
              </to>
            </anchor>
          </controlPr>
        </control>
      </mc:Choice>
      <mc:Fallback>
        <control shapeId="8195" r:id="rId3" name="CheckBox1"/>
      </mc:Fallback>
    </mc:AlternateContent>
    <mc:AlternateContent xmlns:mc="http://schemas.openxmlformats.org/markup-compatibility/2006">
      <mc:Choice Requires="x14">
        <control shapeId="8193" r:id="rId5" name="Button 1">
          <controlPr defaultSize="0" print="0" autoFill="0" autoPict="0" macro="[0]!setFormula">
            <anchor moveWithCells="1" sizeWithCells="1">
              <from>
                <xdr:col>0</xdr:col>
                <xdr:colOff>9525</xdr:colOff>
                <xdr:row>0</xdr:row>
                <xdr:rowOff>19050</xdr:rowOff>
              </from>
              <to>
                <xdr:col>0</xdr:col>
                <xdr:colOff>1133475</xdr:colOff>
                <xdr:row>1</xdr:row>
                <xdr:rowOff>114300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6" r:id="rId6" name="Button 4">
          <controlPr defaultSize="0" print="0" autoFill="0" autoPict="0" macro="[0]!getDiscountFactor">
            <anchor moveWithCells="1" sizeWithCells="1">
              <from>
                <xdr:col>3</xdr:col>
                <xdr:colOff>666750</xdr:colOff>
                <xdr:row>0</xdr:row>
                <xdr:rowOff>28575</xdr:rowOff>
              </from>
              <to>
                <xdr:col>6</xdr:col>
                <xdr:colOff>76200</xdr:colOff>
                <xdr:row>1</xdr:row>
                <xdr:rowOff>133350</xdr:rowOff>
              </to>
            </anchor>
          </controlPr>
        </control>
      </mc:Choice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BReport"/>
  <dimension ref="A1:I1734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21" sqref="E21"/>
    </sheetView>
  </sheetViews>
  <sheetFormatPr defaultRowHeight="12.75" x14ac:dyDescent="0.2"/>
  <cols>
    <col min="1" max="1" width="35.5703125" bestFit="1" customWidth="1"/>
    <col min="2" max="2" width="10.5703125" bestFit="1" customWidth="1"/>
    <col min="3" max="3" width="11.28515625" bestFit="1" customWidth="1"/>
    <col min="4" max="4" width="9.85546875" customWidth="1"/>
    <col min="5" max="5" width="12.140625" bestFit="1" customWidth="1"/>
    <col min="6" max="6" width="12.28515625" bestFit="1" customWidth="1"/>
    <col min="7" max="7" width="18.28515625" style="58" bestFit="1" customWidth="1"/>
    <col min="8" max="8" width="17.7109375" style="58" bestFit="1" customWidth="1"/>
    <col min="9" max="9" width="68.85546875" style="60" customWidth="1"/>
    <col min="10" max="10" width="13.7109375" customWidth="1"/>
  </cols>
  <sheetData>
    <row r="1" spans="1:9" ht="18" customHeight="1" x14ac:dyDescent="0.3">
      <c r="A1" s="56" t="s">
        <v>24</v>
      </c>
      <c r="B1" s="56"/>
      <c r="C1" s="56"/>
      <c r="D1" s="56"/>
      <c r="E1" s="56"/>
    </row>
    <row r="2" spans="1:9" ht="15" customHeight="1" x14ac:dyDescent="0.2">
      <c r="A2" s="14" t="s">
        <v>13</v>
      </c>
      <c r="B2" s="55">
        <v>37221</v>
      </c>
    </row>
    <row r="3" spans="1:9" s="57" customFormat="1" ht="15.75" customHeight="1" x14ac:dyDescent="0.2">
      <c r="A3" s="57" t="s">
        <v>14</v>
      </c>
      <c r="B3" s="57" t="s">
        <v>15</v>
      </c>
      <c r="C3" s="57" t="s">
        <v>16</v>
      </c>
      <c r="D3" s="57" t="s">
        <v>17</v>
      </c>
      <c r="E3" s="57" t="s">
        <v>23</v>
      </c>
      <c r="F3" s="57" t="s">
        <v>18</v>
      </c>
      <c r="G3" s="59" t="s">
        <v>21</v>
      </c>
      <c r="H3" s="59" t="s">
        <v>19</v>
      </c>
      <c r="I3" s="62" t="s">
        <v>20</v>
      </c>
    </row>
    <row r="4" spans="1:9" ht="15" customHeight="1" x14ac:dyDescent="0.2">
      <c r="A4" t="s">
        <v>11</v>
      </c>
      <c r="C4" t="s">
        <v>22</v>
      </c>
      <c r="D4" s="55"/>
      <c r="E4" s="155">
        <v>37196</v>
      </c>
      <c r="I4" s="61" t="s">
        <v>86</v>
      </c>
    </row>
    <row r="5" spans="1:9" x14ac:dyDescent="0.2">
      <c r="A5" t="s">
        <v>78</v>
      </c>
      <c r="B5" t="s">
        <v>80</v>
      </c>
      <c r="C5" t="s">
        <v>22</v>
      </c>
      <c r="D5" s="55">
        <v>37196</v>
      </c>
      <c r="E5">
        <v>0.49</v>
      </c>
      <c r="F5">
        <v>3133100</v>
      </c>
      <c r="G5" s="58" t="s">
        <v>87</v>
      </c>
      <c r="H5" s="58" t="s">
        <v>87</v>
      </c>
      <c r="I5" s="61" t="s">
        <v>85</v>
      </c>
    </row>
    <row r="6" spans="1:9" x14ac:dyDescent="0.2">
      <c r="A6" t="s">
        <v>78</v>
      </c>
      <c r="B6" t="s">
        <v>81</v>
      </c>
      <c r="C6" t="s">
        <v>22</v>
      </c>
      <c r="D6" s="55">
        <v>37196</v>
      </c>
      <c r="E6">
        <v>0.08</v>
      </c>
      <c r="F6">
        <v>3133101</v>
      </c>
      <c r="G6" s="58" t="s">
        <v>87</v>
      </c>
      <c r="H6" s="58" t="s">
        <v>87</v>
      </c>
      <c r="I6" s="61" t="s">
        <v>85</v>
      </c>
    </row>
    <row r="7" spans="1:9" x14ac:dyDescent="0.2">
      <c r="A7" t="s">
        <v>35</v>
      </c>
      <c r="B7" t="s">
        <v>80</v>
      </c>
      <c r="C7" t="s">
        <v>22</v>
      </c>
      <c r="D7" s="55">
        <v>37196</v>
      </c>
      <c r="E7">
        <v>0.49</v>
      </c>
      <c r="F7">
        <v>3133102</v>
      </c>
      <c r="G7" s="58" t="s">
        <v>87</v>
      </c>
      <c r="H7" s="58" t="s">
        <v>87</v>
      </c>
      <c r="I7" s="61" t="s">
        <v>85</v>
      </c>
    </row>
    <row r="8" spans="1:9" x14ac:dyDescent="0.2">
      <c r="A8" t="s">
        <v>35</v>
      </c>
      <c r="B8" t="s">
        <v>81</v>
      </c>
      <c r="C8" t="s">
        <v>22</v>
      </c>
      <c r="D8" s="55">
        <v>37196</v>
      </c>
      <c r="E8">
        <v>0.17</v>
      </c>
      <c r="F8">
        <v>3133103</v>
      </c>
      <c r="G8" s="58" t="s">
        <v>87</v>
      </c>
      <c r="H8" s="58" t="s">
        <v>87</v>
      </c>
      <c r="I8" s="60" t="s">
        <v>85</v>
      </c>
    </row>
    <row r="9" spans="1:9" x14ac:dyDescent="0.2">
      <c r="A9" t="s">
        <v>36</v>
      </c>
      <c r="B9" t="s">
        <v>80</v>
      </c>
      <c r="C9" t="s">
        <v>22</v>
      </c>
      <c r="D9" s="55">
        <v>37196</v>
      </c>
      <c r="E9">
        <v>0.81</v>
      </c>
      <c r="F9">
        <v>3133104</v>
      </c>
      <c r="G9" s="58" t="s">
        <v>87</v>
      </c>
      <c r="H9" s="58" t="s">
        <v>87</v>
      </c>
      <c r="I9" s="60" t="s">
        <v>85</v>
      </c>
    </row>
    <row r="10" spans="1:9" x14ac:dyDescent="0.2">
      <c r="A10" t="s">
        <v>36</v>
      </c>
      <c r="B10" t="s">
        <v>81</v>
      </c>
      <c r="C10" t="s">
        <v>22</v>
      </c>
      <c r="D10" s="55">
        <v>37196</v>
      </c>
      <c r="E10">
        <v>0.08</v>
      </c>
      <c r="F10">
        <v>3133105</v>
      </c>
      <c r="G10" s="58" t="s">
        <v>87</v>
      </c>
      <c r="H10" s="58" t="s">
        <v>87</v>
      </c>
      <c r="I10" s="60" t="s">
        <v>85</v>
      </c>
    </row>
    <row r="11" spans="1:9" x14ac:dyDescent="0.2">
      <c r="A11" t="s">
        <v>37</v>
      </c>
      <c r="B11" t="s">
        <v>80</v>
      </c>
      <c r="C11" t="s">
        <v>22</v>
      </c>
      <c r="D11" s="55">
        <v>37196</v>
      </c>
      <c r="E11">
        <v>0.49</v>
      </c>
      <c r="F11">
        <v>3133106</v>
      </c>
      <c r="G11" s="58" t="s">
        <v>87</v>
      </c>
      <c r="H11" s="58" t="s">
        <v>87</v>
      </c>
      <c r="I11" s="60" t="s">
        <v>85</v>
      </c>
    </row>
    <row r="12" spans="1:9" x14ac:dyDescent="0.2">
      <c r="A12" t="s">
        <v>37</v>
      </c>
      <c r="B12" t="s">
        <v>81</v>
      </c>
      <c r="C12" t="s">
        <v>22</v>
      </c>
      <c r="D12" s="55">
        <v>37196</v>
      </c>
      <c r="E12">
        <v>0.17</v>
      </c>
      <c r="F12">
        <v>3133107</v>
      </c>
      <c r="G12" s="58" t="s">
        <v>87</v>
      </c>
      <c r="H12" s="58" t="s">
        <v>87</v>
      </c>
      <c r="I12" s="60" t="s">
        <v>85</v>
      </c>
    </row>
    <row r="13" spans="1:9" x14ac:dyDescent="0.2">
      <c r="A13" t="s">
        <v>58</v>
      </c>
      <c r="B13" t="s">
        <v>80</v>
      </c>
      <c r="C13" t="s">
        <v>22</v>
      </c>
      <c r="D13" s="55">
        <v>37196</v>
      </c>
      <c r="E13">
        <v>0.33800000000000002</v>
      </c>
      <c r="F13">
        <v>3133108</v>
      </c>
      <c r="G13" s="58" t="s">
        <v>87</v>
      </c>
      <c r="H13" s="58" t="s">
        <v>87</v>
      </c>
      <c r="I13" s="60" t="s">
        <v>85</v>
      </c>
    </row>
    <row r="14" spans="1:9" x14ac:dyDescent="0.2">
      <c r="A14" t="s">
        <v>58</v>
      </c>
      <c r="B14" t="s">
        <v>81</v>
      </c>
      <c r="C14" t="s">
        <v>22</v>
      </c>
      <c r="D14" s="55">
        <v>37196</v>
      </c>
      <c r="E14">
        <v>0.02</v>
      </c>
      <c r="F14">
        <v>3133109</v>
      </c>
      <c r="G14" s="58" t="s">
        <v>87</v>
      </c>
      <c r="H14" s="58" t="s">
        <v>87</v>
      </c>
      <c r="I14" s="60" t="s">
        <v>85</v>
      </c>
    </row>
    <row r="15" spans="1:9" x14ac:dyDescent="0.2">
      <c r="A15" t="s">
        <v>59</v>
      </c>
      <c r="B15" t="s">
        <v>80</v>
      </c>
      <c r="C15" t="s">
        <v>22</v>
      </c>
      <c r="D15" s="55">
        <v>37196</v>
      </c>
      <c r="E15">
        <v>0.44800000000000001</v>
      </c>
      <c r="F15">
        <v>3133110</v>
      </c>
      <c r="G15" s="58" t="s">
        <v>87</v>
      </c>
      <c r="H15" s="58" t="s">
        <v>87</v>
      </c>
      <c r="I15" s="60" t="s">
        <v>85</v>
      </c>
    </row>
    <row r="16" spans="1:9" x14ac:dyDescent="0.2">
      <c r="A16" t="s">
        <v>59</v>
      </c>
      <c r="B16" t="s">
        <v>81</v>
      </c>
      <c r="C16" t="s">
        <v>22</v>
      </c>
      <c r="D16" s="55">
        <v>37196</v>
      </c>
      <c r="E16">
        <v>-0.19</v>
      </c>
      <c r="F16">
        <v>3133111</v>
      </c>
      <c r="G16" s="58" t="s">
        <v>87</v>
      </c>
      <c r="H16" s="58" t="s">
        <v>87</v>
      </c>
      <c r="I16" s="60" t="s">
        <v>85</v>
      </c>
    </row>
    <row r="17" spans="1:9" x14ac:dyDescent="0.2">
      <c r="A17" t="s">
        <v>60</v>
      </c>
      <c r="B17" t="s">
        <v>80</v>
      </c>
      <c r="C17" t="s">
        <v>22</v>
      </c>
      <c r="D17" s="55">
        <v>37196</v>
      </c>
      <c r="E17">
        <v>0.44800000000000001</v>
      </c>
      <c r="F17">
        <v>3133112</v>
      </c>
      <c r="G17" s="58" t="s">
        <v>87</v>
      </c>
      <c r="H17" s="58" t="s">
        <v>87</v>
      </c>
      <c r="I17" s="60" t="s">
        <v>85</v>
      </c>
    </row>
    <row r="18" spans="1:9" x14ac:dyDescent="0.2">
      <c r="A18" t="s">
        <v>60</v>
      </c>
      <c r="B18" t="s">
        <v>81</v>
      </c>
      <c r="C18" t="s">
        <v>22</v>
      </c>
      <c r="D18" s="55">
        <v>37196</v>
      </c>
      <c r="E18">
        <v>4.4999999999999998E-2</v>
      </c>
      <c r="F18">
        <v>3133113</v>
      </c>
      <c r="G18" s="58" t="s">
        <v>87</v>
      </c>
      <c r="H18" s="58" t="s">
        <v>87</v>
      </c>
      <c r="I18" s="60" t="s">
        <v>85</v>
      </c>
    </row>
    <row r="19" spans="1:9" x14ac:dyDescent="0.2">
      <c r="A19" t="s">
        <v>61</v>
      </c>
      <c r="B19" t="s">
        <v>80</v>
      </c>
      <c r="C19" t="s">
        <v>22</v>
      </c>
      <c r="D19" s="55">
        <v>37196</v>
      </c>
      <c r="E19">
        <v>0.44800000000000001</v>
      </c>
      <c r="F19">
        <v>3133114</v>
      </c>
      <c r="G19" s="58" t="s">
        <v>87</v>
      </c>
      <c r="H19" s="58" t="s">
        <v>87</v>
      </c>
      <c r="I19" s="60" t="s">
        <v>85</v>
      </c>
    </row>
    <row r="20" spans="1:9" x14ac:dyDescent="0.2">
      <c r="A20" t="s">
        <v>61</v>
      </c>
      <c r="B20" t="s">
        <v>81</v>
      </c>
      <c r="C20" t="s">
        <v>22</v>
      </c>
      <c r="D20" s="55">
        <v>37196</v>
      </c>
      <c r="E20">
        <v>-7.0000000000000007E-2</v>
      </c>
      <c r="F20">
        <v>3133115</v>
      </c>
      <c r="G20" s="58" t="s">
        <v>87</v>
      </c>
      <c r="H20" s="58" t="s">
        <v>87</v>
      </c>
      <c r="I20" s="60" t="s">
        <v>85</v>
      </c>
    </row>
    <row r="21" spans="1:9" x14ac:dyDescent="0.2">
      <c r="A21" t="s">
        <v>63</v>
      </c>
      <c r="B21" t="s">
        <v>80</v>
      </c>
      <c r="C21" t="s">
        <v>22</v>
      </c>
      <c r="D21" s="55">
        <v>37196</v>
      </c>
      <c r="E21">
        <v>1.0860000000000001</v>
      </c>
      <c r="F21">
        <v>3133116</v>
      </c>
      <c r="G21" s="58" t="s">
        <v>87</v>
      </c>
      <c r="H21" s="58" t="s">
        <v>87</v>
      </c>
      <c r="I21" s="60" t="s">
        <v>85</v>
      </c>
    </row>
    <row r="22" spans="1:9" x14ac:dyDescent="0.2">
      <c r="A22" t="s">
        <v>63</v>
      </c>
      <c r="B22" t="s">
        <v>81</v>
      </c>
      <c r="C22" t="s">
        <v>22</v>
      </c>
      <c r="D22" s="55">
        <v>37196</v>
      </c>
      <c r="E22">
        <v>6.0000000000000001E-3</v>
      </c>
      <c r="F22">
        <v>3133117</v>
      </c>
      <c r="G22" s="58" t="s">
        <v>87</v>
      </c>
      <c r="H22" s="58" t="s">
        <v>87</v>
      </c>
      <c r="I22" s="60" t="s">
        <v>85</v>
      </c>
    </row>
    <row r="23" spans="1:9" x14ac:dyDescent="0.2">
      <c r="A23" t="s">
        <v>64</v>
      </c>
      <c r="B23" t="s">
        <v>80</v>
      </c>
      <c r="C23" t="s">
        <v>22</v>
      </c>
      <c r="D23" s="55">
        <v>37196</v>
      </c>
      <c r="E23">
        <v>0</v>
      </c>
      <c r="F23">
        <v>3133118</v>
      </c>
      <c r="G23" s="58" t="s">
        <v>87</v>
      </c>
      <c r="H23" s="58" t="s">
        <v>87</v>
      </c>
      <c r="I23" s="60" t="s">
        <v>85</v>
      </c>
    </row>
    <row r="24" spans="1:9" x14ac:dyDescent="0.2">
      <c r="A24" t="s">
        <v>64</v>
      </c>
      <c r="B24" t="s">
        <v>81</v>
      </c>
      <c r="C24" t="s">
        <v>22</v>
      </c>
      <c r="D24" s="55">
        <v>37196</v>
      </c>
      <c r="E24">
        <v>0</v>
      </c>
      <c r="F24">
        <v>3133119</v>
      </c>
      <c r="G24" s="58" t="s">
        <v>87</v>
      </c>
      <c r="H24" s="58" t="s">
        <v>87</v>
      </c>
      <c r="I24" s="60" t="s">
        <v>85</v>
      </c>
    </row>
    <row r="25" spans="1:9" x14ac:dyDescent="0.2">
      <c r="A25" t="s">
        <v>79</v>
      </c>
      <c r="B25" t="s">
        <v>80</v>
      </c>
      <c r="C25" t="s">
        <v>22</v>
      </c>
      <c r="D25" s="55">
        <v>37196</v>
      </c>
      <c r="E25">
        <v>0.44</v>
      </c>
      <c r="F25">
        <v>3133120</v>
      </c>
      <c r="G25" s="58" t="s">
        <v>87</v>
      </c>
      <c r="H25" s="58" t="s">
        <v>87</v>
      </c>
      <c r="I25" s="60" t="s">
        <v>85</v>
      </c>
    </row>
    <row r="26" spans="1:9" x14ac:dyDescent="0.2">
      <c r="A26" t="s">
        <v>79</v>
      </c>
      <c r="B26" t="s">
        <v>81</v>
      </c>
      <c r="C26" t="s">
        <v>22</v>
      </c>
      <c r="D26" s="55">
        <v>37196</v>
      </c>
      <c r="E26">
        <v>0.08</v>
      </c>
      <c r="F26">
        <v>3133121</v>
      </c>
      <c r="G26" s="58" t="s">
        <v>87</v>
      </c>
      <c r="H26" s="58" t="s">
        <v>87</v>
      </c>
      <c r="I26" s="60" t="s">
        <v>85</v>
      </c>
    </row>
    <row r="27" spans="1:9" x14ac:dyDescent="0.2">
      <c r="A27" t="s">
        <v>65</v>
      </c>
      <c r="B27" t="s">
        <v>80</v>
      </c>
      <c r="C27" t="s">
        <v>22</v>
      </c>
      <c r="D27" s="55">
        <v>37196</v>
      </c>
      <c r="E27">
        <v>0.43</v>
      </c>
      <c r="F27">
        <v>3133122</v>
      </c>
      <c r="G27" s="58" t="s">
        <v>87</v>
      </c>
      <c r="H27" s="58" t="s">
        <v>87</v>
      </c>
      <c r="I27" s="60" t="s">
        <v>85</v>
      </c>
    </row>
    <row r="28" spans="1:9" x14ac:dyDescent="0.2">
      <c r="A28" t="s">
        <v>65</v>
      </c>
      <c r="B28" t="s">
        <v>81</v>
      </c>
      <c r="C28" t="s">
        <v>22</v>
      </c>
      <c r="D28" s="55">
        <v>37196</v>
      </c>
      <c r="E28">
        <v>0.1</v>
      </c>
      <c r="F28">
        <v>3133123</v>
      </c>
      <c r="G28" s="58" t="s">
        <v>87</v>
      </c>
      <c r="H28" s="58" t="s">
        <v>87</v>
      </c>
      <c r="I28" s="60" t="s">
        <v>85</v>
      </c>
    </row>
    <row r="29" spans="1:9" x14ac:dyDescent="0.2">
      <c r="A29" t="s">
        <v>111</v>
      </c>
      <c r="B29" t="s">
        <v>110</v>
      </c>
      <c r="C29" t="s">
        <v>22</v>
      </c>
      <c r="D29" s="55">
        <v>37196</v>
      </c>
      <c r="E29">
        <v>0.02</v>
      </c>
      <c r="F29">
        <v>3133124</v>
      </c>
      <c r="G29" s="58" t="s">
        <v>87</v>
      </c>
      <c r="H29" s="58" t="s">
        <v>87</v>
      </c>
      <c r="I29" s="60" t="s">
        <v>85</v>
      </c>
    </row>
    <row r="30" spans="1:9" x14ac:dyDescent="0.2">
      <c r="A30" t="s">
        <v>112</v>
      </c>
      <c r="B30" t="s">
        <v>110</v>
      </c>
      <c r="C30" t="s">
        <v>22</v>
      </c>
      <c r="D30" s="55">
        <v>37196</v>
      </c>
      <c r="E30">
        <v>4.4999999999999998E-2</v>
      </c>
      <c r="F30">
        <v>3133125</v>
      </c>
      <c r="G30" s="58" t="s">
        <v>87</v>
      </c>
      <c r="H30" s="58" t="s">
        <v>87</v>
      </c>
      <c r="I30" s="60" t="s">
        <v>85</v>
      </c>
    </row>
    <row r="31" spans="1:9" x14ac:dyDescent="0.2">
      <c r="A31" t="s">
        <v>108</v>
      </c>
      <c r="B31" t="s">
        <v>110</v>
      </c>
      <c r="C31" t="s">
        <v>22</v>
      </c>
      <c r="D31" s="55">
        <v>37196</v>
      </c>
      <c r="E31">
        <v>-7.0000000000000007E-2</v>
      </c>
      <c r="F31">
        <v>3133126</v>
      </c>
      <c r="G31" s="58" t="s">
        <v>87</v>
      </c>
      <c r="H31" s="58" t="s">
        <v>87</v>
      </c>
      <c r="I31" s="60" t="s">
        <v>85</v>
      </c>
    </row>
    <row r="32" spans="1:9" x14ac:dyDescent="0.2">
      <c r="A32" t="s">
        <v>109</v>
      </c>
      <c r="B32" t="s">
        <v>110</v>
      </c>
      <c r="C32" t="s">
        <v>22</v>
      </c>
      <c r="D32" s="55">
        <v>37196</v>
      </c>
      <c r="E32">
        <v>4.4999999999999998E-2</v>
      </c>
      <c r="F32">
        <v>3133127</v>
      </c>
      <c r="G32" s="58" t="s">
        <v>87</v>
      </c>
      <c r="H32" s="58" t="s">
        <v>87</v>
      </c>
      <c r="I32" s="60" t="s">
        <v>85</v>
      </c>
    </row>
    <row r="33" spans="1:9" x14ac:dyDescent="0.2">
      <c r="A33" t="s">
        <v>11</v>
      </c>
      <c r="B33" t="s">
        <v>110</v>
      </c>
      <c r="C33" t="s">
        <v>22</v>
      </c>
      <c r="D33" s="55">
        <v>37196</v>
      </c>
      <c r="E33" s="155">
        <v>37226</v>
      </c>
      <c r="I33" s="60" t="s">
        <v>86</v>
      </c>
    </row>
    <row r="34" spans="1:9" x14ac:dyDescent="0.2">
      <c r="A34" t="s">
        <v>78</v>
      </c>
      <c r="B34" t="s">
        <v>80</v>
      </c>
      <c r="C34" t="s">
        <v>22</v>
      </c>
      <c r="D34" s="55">
        <v>37226</v>
      </c>
      <c r="E34">
        <v>0.79</v>
      </c>
      <c r="F34">
        <v>3133100</v>
      </c>
      <c r="G34" s="58" t="s">
        <v>87</v>
      </c>
      <c r="H34" s="58" t="s">
        <v>87</v>
      </c>
      <c r="I34" s="60" t="s">
        <v>85</v>
      </c>
    </row>
    <row r="35" spans="1:9" x14ac:dyDescent="0.2">
      <c r="A35" t="s">
        <v>78</v>
      </c>
      <c r="B35" t="s">
        <v>81</v>
      </c>
      <c r="C35" t="s">
        <v>22</v>
      </c>
      <c r="D35" s="55">
        <v>37226</v>
      </c>
      <c r="E35">
        <v>0.08</v>
      </c>
      <c r="F35">
        <v>3133101</v>
      </c>
      <c r="G35" s="58" t="s">
        <v>87</v>
      </c>
      <c r="H35" s="58" t="s">
        <v>87</v>
      </c>
      <c r="I35" s="60" t="s">
        <v>85</v>
      </c>
    </row>
    <row r="36" spans="1:9" x14ac:dyDescent="0.2">
      <c r="A36" t="s">
        <v>35</v>
      </c>
      <c r="B36" t="s">
        <v>80</v>
      </c>
      <c r="C36" t="s">
        <v>22</v>
      </c>
      <c r="D36" s="55">
        <v>37226</v>
      </c>
      <c r="E36">
        <v>0.79</v>
      </c>
      <c r="F36">
        <v>3133102</v>
      </c>
      <c r="G36" s="58" t="s">
        <v>87</v>
      </c>
      <c r="H36" s="58" t="s">
        <v>87</v>
      </c>
      <c r="I36" s="60" t="s">
        <v>85</v>
      </c>
    </row>
    <row r="37" spans="1:9" x14ac:dyDescent="0.2">
      <c r="A37" t="s">
        <v>35</v>
      </c>
      <c r="B37" t="s">
        <v>81</v>
      </c>
      <c r="C37" t="s">
        <v>22</v>
      </c>
      <c r="D37" s="55">
        <v>37226</v>
      </c>
      <c r="E37">
        <v>0.32</v>
      </c>
      <c r="F37">
        <v>3133103</v>
      </c>
      <c r="G37" s="58" t="s">
        <v>87</v>
      </c>
      <c r="H37" s="58" t="s">
        <v>87</v>
      </c>
      <c r="I37" s="60" t="s">
        <v>85</v>
      </c>
    </row>
    <row r="38" spans="1:9" x14ac:dyDescent="0.2">
      <c r="A38" t="s">
        <v>36</v>
      </c>
      <c r="B38" t="s">
        <v>80</v>
      </c>
      <c r="C38" t="s">
        <v>22</v>
      </c>
      <c r="D38" s="55">
        <v>37226</v>
      </c>
      <c r="E38">
        <v>1.1100000000000001</v>
      </c>
      <c r="F38">
        <v>3133104</v>
      </c>
      <c r="G38" s="58" t="s">
        <v>87</v>
      </c>
      <c r="H38" s="58" t="s">
        <v>87</v>
      </c>
      <c r="I38" s="60" t="s">
        <v>85</v>
      </c>
    </row>
    <row r="39" spans="1:9" x14ac:dyDescent="0.2">
      <c r="A39" t="s">
        <v>36</v>
      </c>
      <c r="B39" t="s">
        <v>81</v>
      </c>
      <c r="C39" t="s">
        <v>22</v>
      </c>
      <c r="D39" s="55">
        <v>37226</v>
      </c>
      <c r="E39">
        <v>0.08</v>
      </c>
      <c r="F39">
        <v>3133105</v>
      </c>
      <c r="G39" s="58" t="s">
        <v>87</v>
      </c>
      <c r="H39" s="58" t="s">
        <v>87</v>
      </c>
      <c r="I39" s="60" t="s">
        <v>85</v>
      </c>
    </row>
    <row r="40" spans="1:9" x14ac:dyDescent="0.2">
      <c r="A40" t="s">
        <v>37</v>
      </c>
      <c r="B40" t="s">
        <v>80</v>
      </c>
      <c r="C40" t="s">
        <v>22</v>
      </c>
      <c r="D40" s="55">
        <v>37226</v>
      </c>
      <c r="E40">
        <v>0.79</v>
      </c>
      <c r="F40">
        <v>3133106</v>
      </c>
      <c r="G40" s="58" t="s">
        <v>87</v>
      </c>
      <c r="H40" s="58" t="s">
        <v>87</v>
      </c>
      <c r="I40" s="60" t="s">
        <v>85</v>
      </c>
    </row>
    <row r="41" spans="1:9" x14ac:dyDescent="0.2">
      <c r="A41" t="s">
        <v>37</v>
      </c>
      <c r="B41" t="s">
        <v>81</v>
      </c>
      <c r="C41" t="s">
        <v>22</v>
      </c>
      <c r="D41" s="55">
        <v>37226</v>
      </c>
      <c r="E41">
        <v>0.32</v>
      </c>
      <c r="F41">
        <v>3133107</v>
      </c>
      <c r="G41" s="58" t="s">
        <v>87</v>
      </c>
      <c r="H41" s="58" t="s">
        <v>87</v>
      </c>
      <c r="I41" s="60" t="s">
        <v>85</v>
      </c>
    </row>
    <row r="42" spans="1:9" x14ac:dyDescent="0.2">
      <c r="A42" t="s">
        <v>58</v>
      </c>
      <c r="B42" t="s">
        <v>80</v>
      </c>
      <c r="C42" t="s">
        <v>22</v>
      </c>
      <c r="D42" s="55">
        <v>37226</v>
      </c>
      <c r="E42">
        <v>0.67</v>
      </c>
      <c r="F42">
        <v>3133108</v>
      </c>
      <c r="G42" s="58" t="s">
        <v>87</v>
      </c>
      <c r="H42" s="58" t="s">
        <v>87</v>
      </c>
      <c r="I42" s="60" t="s">
        <v>85</v>
      </c>
    </row>
    <row r="43" spans="1:9" x14ac:dyDescent="0.2">
      <c r="A43" t="s">
        <v>58</v>
      </c>
      <c r="B43" t="s">
        <v>81</v>
      </c>
      <c r="C43" t="s">
        <v>22</v>
      </c>
      <c r="D43" s="55">
        <v>37226</v>
      </c>
      <c r="E43">
        <v>0.05</v>
      </c>
      <c r="F43">
        <v>3133109</v>
      </c>
      <c r="G43" s="58" t="s">
        <v>87</v>
      </c>
      <c r="H43" s="58" t="s">
        <v>87</v>
      </c>
      <c r="I43" s="60" t="s">
        <v>85</v>
      </c>
    </row>
    <row r="44" spans="1:9" x14ac:dyDescent="0.2">
      <c r="A44" t="s">
        <v>59</v>
      </c>
      <c r="B44" t="s">
        <v>80</v>
      </c>
      <c r="C44" t="s">
        <v>22</v>
      </c>
      <c r="D44" s="55">
        <v>37226</v>
      </c>
      <c r="E44">
        <v>0.77500000000000002</v>
      </c>
      <c r="F44">
        <v>3133110</v>
      </c>
      <c r="G44" s="58" t="s">
        <v>87</v>
      </c>
      <c r="H44" s="58" t="s">
        <v>87</v>
      </c>
      <c r="I44" s="60" t="s">
        <v>85</v>
      </c>
    </row>
    <row r="45" spans="1:9" x14ac:dyDescent="0.2">
      <c r="A45" t="s">
        <v>59</v>
      </c>
      <c r="B45" t="s">
        <v>81</v>
      </c>
      <c r="C45" t="s">
        <v>22</v>
      </c>
      <c r="D45" s="55">
        <v>37226</v>
      </c>
      <c r="E45">
        <v>0.02</v>
      </c>
      <c r="F45">
        <v>3133111</v>
      </c>
      <c r="G45" s="58" t="s">
        <v>87</v>
      </c>
      <c r="H45" s="58" t="s">
        <v>87</v>
      </c>
      <c r="I45" s="60" t="s">
        <v>85</v>
      </c>
    </row>
    <row r="46" spans="1:9" x14ac:dyDescent="0.2">
      <c r="A46" t="s">
        <v>60</v>
      </c>
      <c r="B46" t="s">
        <v>80</v>
      </c>
      <c r="C46" t="s">
        <v>22</v>
      </c>
      <c r="D46" s="55">
        <v>37226</v>
      </c>
      <c r="E46">
        <v>0.77500000000000002</v>
      </c>
      <c r="F46">
        <v>3133112</v>
      </c>
      <c r="G46" s="58" t="s">
        <v>87</v>
      </c>
      <c r="H46" s="58" t="s">
        <v>87</v>
      </c>
      <c r="I46" s="60" t="s">
        <v>85</v>
      </c>
    </row>
    <row r="47" spans="1:9" x14ac:dyDescent="0.2">
      <c r="A47" t="s">
        <v>60</v>
      </c>
      <c r="B47" t="s">
        <v>81</v>
      </c>
      <c r="C47" t="s">
        <v>22</v>
      </c>
      <c r="D47" s="55">
        <v>37226</v>
      </c>
      <c r="E47">
        <v>0.15</v>
      </c>
      <c r="F47">
        <v>3133113</v>
      </c>
      <c r="G47" s="58" t="s">
        <v>87</v>
      </c>
      <c r="H47" s="58" t="s">
        <v>87</v>
      </c>
      <c r="I47" s="60" t="s">
        <v>85</v>
      </c>
    </row>
    <row r="48" spans="1:9" x14ac:dyDescent="0.2">
      <c r="A48" t="s">
        <v>61</v>
      </c>
      <c r="B48" t="s">
        <v>80</v>
      </c>
      <c r="C48" t="s">
        <v>22</v>
      </c>
      <c r="D48" s="55">
        <v>37226</v>
      </c>
      <c r="E48">
        <v>0.77500000000000002</v>
      </c>
      <c r="F48">
        <v>3133114</v>
      </c>
      <c r="G48" s="58" t="s">
        <v>87</v>
      </c>
      <c r="H48" s="58" t="s">
        <v>87</v>
      </c>
      <c r="I48" s="60" t="s">
        <v>85</v>
      </c>
    </row>
    <row r="49" spans="1:9" x14ac:dyDescent="0.2">
      <c r="A49" t="s">
        <v>61</v>
      </c>
      <c r="B49" t="s">
        <v>81</v>
      </c>
      <c r="C49" t="s">
        <v>22</v>
      </c>
      <c r="D49" s="55">
        <v>37226</v>
      </c>
      <c r="E49">
        <v>0.1</v>
      </c>
      <c r="F49">
        <v>3133115</v>
      </c>
      <c r="G49" s="58" t="s">
        <v>87</v>
      </c>
      <c r="H49" s="58" t="s">
        <v>87</v>
      </c>
      <c r="I49" s="60" t="s">
        <v>85</v>
      </c>
    </row>
    <row r="50" spans="1:9" x14ac:dyDescent="0.2">
      <c r="A50" t="s">
        <v>63</v>
      </c>
      <c r="B50" t="s">
        <v>80</v>
      </c>
      <c r="C50" t="s">
        <v>22</v>
      </c>
      <c r="D50" s="55">
        <v>37226</v>
      </c>
      <c r="E50">
        <v>1.0860000000000001</v>
      </c>
      <c r="F50">
        <v>3133116</v>
      </c>
      <c r="G50" s="58" t="s">
        <v>87</v>
      </c>
      <c r="H50" s="58" t="s">
        <v>87</v>
      </c>
      <c r="I50" s="60" t="s">
        <v>85</v>
      </c>
    </row>
    <row r="51" spans="1:9" x14ac:dyDescent="0.2">
      <c r="A51" t="s">
        <v>63</v>
      </c>
      <c r="B51" t="s">
        <v>81</v>
      </c>
      <c r="C51" t="s">
        <v>22</v>
      </c>
      <c r="D51" s="55">
        <v>37226</v>
      </c>
      <c r="E51">
        <v>8.0000000000000002E-3</v>
      </c>
      <c r="F51">
        <v>3133117</v>
      </c>
      <c r="G51" s="58" t="s">
        <v>87</v>
      </c>
      <c r="H51" s="58" t="s">
        <v>87</v>
      </c>
      <c r="I51" s="60" t="s">
        <v>85</v>
      </c>
    </row>
    <row r="52" spans="1:9" x14ac:dyDescent="0.2">
      <c r="A52" t="s">
        <v>64</v>
      </c>
      <c r="B52" t="s">
        <v>80</v>
      </c>
      <c r="C52" t="s">
        <v>22</v>
      </c>
      <c r="D52" s="55">
        <v>37226</v>
      </c>
      <c r="E52">
        <v>0</v>
      </c>
      <c r="F52">
        <v>3133118</v>
      </c>
      <c r="G52" s="58" t="s">
        <v>87</v>
      </c>
      <c r="H52" s="58" t="s">
        <v>87</v>
      </c>
      <c r="I52" s="60" t="s">
        <v>85</v>
      </c>
    </row>
    <row r="53" spans="1:9" x14ac:dyDescent="0.2">
      <c r="A53" t="s">
        <v>64</v>
      </c>
      <c r="B53" t="s">
        <v>81</v>
      </c>
      <c r="C53" t="s">
        <v>22</v>
      </c>
      <c r="D53" s="55">
        <v>37226</v>
      </c>
      <c r="E53">
        <v>0</v>
      </c>
      <c r="F53">
        <v>3133119</v>
      </c>
      <c r="G53" s="58" t="s">
        <v>87</v>
      </c>
      <c r="H53" s="58" t="s">
        <v>87</v>
      </c>
      <c r="I53" s="60" t="s">
        <v>85</v>
      </c>
    </row>
    <row r="54" spans="1:9" x14ac:dyDescent="0.2">
      <c r="A54" t="s">
        <v>79</v>
      </c>
      <c r="B54" t="s">
        <v>80</v>
      </c>
      <c r="C54" t="s">
        <v>22</v>
      </c>
      <c r="D54" s="55">
        <v>37226</v>
      </c>
      <c r="E54">
        <v>0.72</v>
      </c>
      <c r="F54">
        <v>3133120</v>
      </c>
      <c r="G54" s="58" t="s">
        <v>87</v>
      </c>
      <c r="H54" s="58" t="s">
        <v>87</v>
      </c>
      <c r="I54" s="60" t="s">
        <v>85</v>
      </c>
    </row>
    <row r="55" spans="1:9" x14ac:dyDescent="0.2">
      <c r="A55" t="s">
        <v>79</v>
      </c>
      <c r="B55" t="s">
        <v>81</v>
      </c>
      <c r="C55" t="s">
        <v>22</v>
      </c>
      <c r="D55" s="55">
        <v>37226</v>
      </c>
      <c r="E55">
        <v>0.08</v>
      </c>
      <c r="F55">
        <v>3133121</v>
      </c>
      <c r="G55" s="58" t="s">
        <v>87</v>
      </c>
      <c r="H55" s="58" t="s">
        <v>87</v>
      </c>
      <c r="I55" s="60" t="s">
        <v>85</v>
      </c>
    </row>
    <row r="56" spans="1:9" x14ac:dyDescent="0.2">
      <c r="A56" t="s">
        <v>65</v>
      </c>
      <c r="B56" t="s">
        <v>80</v>
      </c>
      <c r="C56" t="s">
        <v>22</v>
      </c>
      <c r="D56" s="55">
        <v>37226</v>
      </c>
      <c r="E56">
        <v>0.71</v>
      </c>
      <c r="F56">
        <v>3133122</v>
      </c>
      <c r="G56" s="58" t="s">
        <v>87</v>
      </c>
      <c r="H56" s="58" t="s">
        <v>87</v>
      </c>
      <c r="I56" s="60" t="s">
        <v>85</v>
      </c>
    </row>
    <row r="57" spans="1:9" x14ac:dyDescent="0.2">
      <c r="A57" t="s">
        <v>65</v>
      </c>
      <c r="B57" t="s">
        <v>81</v>
      </c>
      <c r="C57" t="s">
        <v>22</v>
      </c>
      <c r="D57" s="55">
        <v>37226</v>
      </c>
      <c r="E57">
        <v>0.1</v>
      </c>
      <c r="F57">
        <v>3133123</v>
      </c>
      <c r="G57" s="58" t="s">
        <v>87</v>
      </c>
      <c r="H57" s="58" t="s">
        <v>87</v>
      </c>
      <c r="I57" s="60" t="s">
        <v>85</v>
      </c>
    </row>
    <row r="58" spans="1:9" x14ac:dyDescent="0.2">
      <c r="A58" t="s">
        <v>111</v>
      </c>
      <c r="B58" t="s">
        <v>110</v>
      </c>
      <c r="C58" t="s">
        <v>22</v>
      </c>
      <c r="D58" s="55">
        <v>37226</v>
      </c>
      <c r="E58">
        <v>0.05</v>
      </c>
      <c r="F58">
        <v>3133124</v>
      </c>
      <c r="G58" s="58" t="s">
        <v>87</v>
      </c>
      <c r="H58" s="58" t="s">
        <v>87</v>
      </c>
      <c r="I58" s="60" t="s">
        <v>85</v>
      </c>
    </row>
    <row r="59" spans="1:9" x14ac:dyDescent="0.2">
      <c r="A59" t="s">
        <v>112</v>
      </c>
      <c r="B59" t="s">
        <v>110</v>
      </c>
      <c r="C59" t="s">
        <v>22</v>
      </c>
      <c r="D59" s="55">
        <v>37226</v>
      </c>
      <c r="E59">
        <v>0.15</v>
      </c>
      <c r="F59">
        <v>3133125</v>
      </c>
      <c r="G59" s="58" t="s">
        <v>87</v>
      </c>
      <c r="H59" s="58" t="s">
        <v>87</v>
      </c>
      <c r="I59" s="60" t="s">
        <v>85</v>
      </c>
    </row>
    <row r="60" spans="1:9" x14ac:dyDescent="0.2">
      <c r="A60" t="s">
        <v>108</v>
      </c>
      <c r="B60" t="s">
        <v>110</v>
      </c>
      <c r="C60" t="s">
        <v>22</v>
      </c>
      <c r="D60" s="55">
        <v>37226</v>
      </c>
      <c r="E60">
        <v>0.1</v>
      </c>
      <c r="F60">
        <v>3133126</v>
      </c>
      <c r="G60" s="58" t="s">
        <v>87</v>
      </c>
      <c r="H60" s="58" t="s">
        <v>87</v>
      </c>
      <c r="I60" s="60" t="s">
        <v>85</v>
      </c>
    </row>
    <row r="61" spans="1:9" x14ac:dyDescent="0.2">
      <c r="A61" t="s">
        <v>109</v>
      </c>
      <c r="B61" t="s">
        <v>110</v>
      </c>
      <c r="C61" t="s">
        <v>22</v>
      </c>
      <c r="D61" s="55">
        <v>37226</v>
      </c>
      <c r="E61">
        <v>0.15</v>
      </c>
      <c r="F61">
        <v>3133127</v>
      </c>
      <c r="G61" s="58" t="s">
        <v>87</v>
      </c>
      <c r="H61" s="58" t="s">
        <v>87</v>
      </c>
      <c r="I61" s="60" t="s">
        <v>85</v>
      </c>
    </row>
    <row r="62" spans="1:9" x14ac:dyDescent="0.2">
      <c r="A62" t="s">
        <v>11</v>
      </c>
      <c r="B62" t="s">
        <v>110</v>
      </c>
      <c r="C62" t="s">
        <v>22</v>
      </c>
      <c r="D62" s="55">
        <v>37226</v>
      </c>
      <c r="E62" s="155">
        <v>37257</v>
      </c>
      <c r="I62" s="60" t="s">
        <v>86</v>
      </c>
    </row>
    <row r="63" spans="1:9" x14ac:dyDescent="0.2">
      <c r="A63" t="s">
        <v>78</v>
      </c>
      <c r="B63" t="s">
        <v>80</v>
      </c>
      <c r="C63" t="s">
        <v>22</v>
      </c>
      <c r="D63" s="55">
        <v>37257</v>
      </c>
      <c r="E63">
        <v>1.1599999999999999</v>
      </c>
      <c r="F63">
        <v>3133100</v>
      </c>
      <c r="G63" s="58" t="s">
        <v>87</v>
      </c>
      <c r="H63" s="58" t="s">
        <v>87</v>
      </c>
      <c r="I63" s="60" t="s">
        <v>85</v>
      </c>
    </row>
    <row r="64" spans="1:9" x14ac:dyDescent="0.2">
      <c r="A64" t="s">
        <v>78</v>
      </c>
      <c r="B64" t="s">
        <v>81</v>
      </c>
      <c r="C64" t="s">
        <v>22</v>
      </c>
      <c r="D64" s="55">
        <v>37257</v>
      </c>
      <c r="E64">
        <v>0.08</v>
      </c>
      <c r="F64">
        <v>3133101</v>
      </c>
      <c r="G64" s="58" t="s">
        <v>87</v>
      </c>
      <c r="H64" s="58" t="s">
        <v>87</v>
      </c>
      <c r="I64" s="60" t="s">
        <v>85</v>
      </c>
    </row>
    <row r="65" spans="1:9" x14ac:dyDescent="0.2">
      <c r="A65" t="s">
        <v>35</v>
      </c>
      <c r="B65" t="s">
        <v>80</v>
      </c>
      <c r="C65" t="s">
        <v>22</v>
      </c>
      <c r="D65" s="55">
        <v>37257</v>
      </c>
      <c r="E65">
        <v>1.1599999999999999</v>
      </c>
      <c r="F65">
        <v>3133102</v>
      </c>
      <c r="G65" s="58" t="s">
        <v>87</v>
      </c>
      <c r="H65" s="58" t="s">
        <v>87</v>
      </c>
      <c r="I65" s="60" t="s">
        <v>85</v>
      </c>
    </row>
    <row r="66" spans="1:9" x14ac:dyDescent="0.2">
      <c r="A66" t="s">
        <v>35</v>
      </c>
      <c r="B66" t="s">
        <v>81</v>
      </c>
      <c r="C66" t="s">
        <v>22</v>
      </c>
      <c r="D66" s="55">
        <v>37257</v>
      </c>
      <c r="E66">
        <v>0.35</v>
      </c>
      <c r="F66">
        <v>3133103</v>
      </c>
      <c r="G66" s="58" t="s">
        <v>87</v>
      </c>
      <c r="H66" s="58" t="s">
        <v>87</v>
      </c>
      <c r="I66" s="60" t="s">
        <v>85</v>
      </c>
    </row>
    <row r="67" spans="1:9" x14ac:dyDescent="0.2">
      <c r="A67" t="s">
        <v>36</v>
      </c>
      <c r="B67" t="s">
        <v>80</v>
      </c>
      <c r="C67" t="s">
        <v>22</v>
      </c>
      <c r="D67" s="55">
        <v>37257</v>
      </c>
      <c r="E67">
        <v>1.48</v>
      </c>
      <c r="F67">
        <v>3133104</v>
      </c>
      <c r="G67" s="58" t="s">
        <v>87</v>
      </c>
      <c r="H67" s="58" t="s">
        <v>87</v>
      </c>
      <c r="I67" s="60" t="s">
        <v>85</v>
      </c>
    </row>
    <row r="68" spans="1:9" x14ac:dyDescent="0.2">
      <c r="A68" t="s">
        <v>36</v>
      </c>
      <c r="B68" t="s">
        <v>81</v>
      </c>
      <c r="C68" t="s">
        <v>22</v>
      </c>
      <c r="D68" s="55">
        <v>37257</v>
      </c>
      <c r="E68">
        <v>0.08</v>
      </c>
      <c r="F68">
        <v>3133105</v>
      </c>
      <c r="G68" s="58" t="s">
        <v>87</v>
      </c>
      <c r="H68" s="58" t="s">
        <v>87</v>
      </c>
      <c r="I68" s="60" t="s">
        <v>85</v>
      </c>
    </row>
    <row r="69" spans="1:9" x14ac:dyDescent="0.2">
      <c r="A69" t="s">
        <v>37</v>
      </c>
      <c r="B69" t="s">
        <v>80</v>
      </c>
      <c r="C69" t="s">
        <v>22</v>
      </c>
      <c r="D69" s="55">
        <v>37257</v>
      </c>
      <c r="E69">
        <v>1.1599999999999999</v>
      </c>
      <c r="F69">
        <v>3133106</v>
      </c>
      <c r="G69" s="58" t="s">
        <v>87</v>
      </c>
      <c r="H69" s="58" t="s">
        <v>87</v>
      </c>
      <c r="I69" s="60" t="s">
        <v>85</v>
      </c>
    </row>
    <row r="70" spans="1:9" x14ac:dyDescent="0.2">
      <c r="A70" t="s">
        <v>37</v>
      </c>
      <c r="B70" t="s">
        <v>81</v>
      </c>
      <c r="C70" t="s">
        <v>22</v>
      </c>
      <c r="D70" s="55">
        <v>37257</v>
      </c>
      <c r="E70">
        <v>0.35</v>
      </c>
      <c r="F70">
        <v>3133107</v>
      </c>
      <c r="G70" s="58" t="s">
        <v>87</v>
      </c>
      <c r="H70" s="58" t="s">
        <v>87</v>
      </c>
      <c r="I70" s="60" t="s">
        <v>85</v>
      </c>
    </row>
    <row r="71" spans="1:9" x14ac:dyDescent="0.2">
      <c r="A71" t="s">
        <v>58</v>
      </c>
      <c r="B71" t="s">
        <v>80</v>
      </c>
      <c r="C71" t="s">
        <v>22</v>
      </c>
      <c r="D71" s="55">
        <v>37257</v>
      </c>
      <c r="E71">
        <v>0.96</v>
      </c>
      <c r="F71">
        <v>3133108</v>
      </c>
      <c r="G71" s="58" t="s">
        <v>87</v>
      </c>
      <c r="H71" s="58" t="s">
        <v>87</v>
      </c>
      <c r="I71" s="60" t="s">
        <v>85</v>
      </c>
    </row>
    <row r="72" spans="1:9" x14ac:dyDescent="0.2">
      <c r="A72" t="s">
        <v>58</v>
      </c>
      <c r="B72" t="s">
        <v>81</v>
      </c>
      <c r="C72" t="s">
        <v>22</v>
      </c>
      <c r="D72" s="55">
        <v>37257</v>
      </c>
      <c r="E72">
        <v>0.12</v>
      </c>
      <c r="F72">
        <v>3133109</v>
      </c>
      <c r="G72" s="58" t="s">
        <v>87</v>
      </c>
      <c r="H72" s="58" t="s">
        <v>87</v>
      </c>
      <c r="I72" s="60" t="s">
        <v>85</v>
      </c>
    </row>
    <row r="73" spans="1:9" x14ac:dyDescent="0.2">
      <c r="A73" t="s">
        <v>59</v>
      </c>
      <c r="B73" t="s">
        <v>80</v>
      </c>
      <c r="C73" t="s">
        <v>22</v>
      </c>
      <c r="D73" s="55">
        <v>37257</v>
      </c>
      <c r="E73">
        <v>1.66</v>
      </c>
      <c r="F73">
        <v>3133110</v>
      </c>
      <c r="G73" s="58" t="s">
        <v>87</v>
      </c>
      <c r="H73" s="58" t="s">
        <v>87</v>
      </c>
      <c r="I73" s="60" t="s">
        <v>85</v>
      </c>
    </row>
    <row r="74" spans="1:9" x14ac:dyDescent="0.2">
      <c r="A74" t="s">
        <v>59</v>
      </c>
      <c r="B74" t="s">
        <v>81</v>
      </c>
      <c r="C74" t="s">
        <v>22</v>
      </c>
      <c r="D74" s="55">
        <v>37257</v>
      </c>
      <c r="E74">
        <v>-0.35</v>
      </c>
      <c r="F74">
        <v>3133111</v>
      </c>
      <c r="G74" s="58" t="s">
        <v>87</v>
      </c>
      <c r="H74" s="58" t="s">
        <v>87</v>
      </c>
      <c r="I74" s="60" t="s">
        <v>85</v>
      </c>
    </row>
    <row r="75" spans="1:9" x14ac:dyDescent="0.2">
      <c r="A75" t="s">
        <v>60</v>
      </c>
      <c r="B75" t="s">
        <v>80</v>
      </c>
      <c r="C75" t="s">
        <v>22</v>
      </c>
      <c r="D75" s="55">
        <v>37257</v>
      </c>
      <c r="E75">
        <v>1.66</v>
      </c>
      <c r="F75">
        <v>3133112</v>
      </c>
      <c r="G75" s="58" t="s">
        <v>87</v>
      </c>
      <c r="H75" s="58" t="s">
        <v>87</v>
      </c>
      <c r="I75" s="60" t="s">
        <v>85</v>
      </c>
    </row>
    <row r="76" spans="1:9" x14ac:dyDescent="0.2">
      <c r="A76" t="s">
        <v>60</v>
      </c>
      <c r="B76" t="s">
        <v>81</v>
      </c>
      <c r="C76" t="s">
        <v>22</v>
      </c>
      <c r="D76" s="55">
        <v>37257</v>
      </c>
      <c r="E76">
        <v>0.65</v>
      </c>
      <c r="F76">
        <v>3133113</v>
      </c>
      <c r="G76" s="58" t="s">
        <v>87</v>
      </c>
      <c r="H76" s="58" t="s">
        <v>87</v>
      </c>
      <c r="I76" s="60" t="s">
        <v>85</v>
      </c>
    </row>
    <row r="77" spans="1:9" x14ac:dyDescent="0.2">
      <c r="A77" t="s">
        <v>61</v>
      </c>
      <c r="B77" t="s">
        <v>80</v>
      </c>
      <c r="C77" t="s">
        <v>22</v>
      </c>
      <c r="D77" s="55">
        <v>37257</v>
      </c>
      <c r="E77">
        <v>1.66</v>
      </c>
      <c r="F77">
        <v>3133114</v>
      </c>
      <c r="G77" s="58" t="s">
        <v>87</v>
      </c>
      <c r="H77" s="58" t="s">
        <v>87</v>
      </c>
      <c r="I77" s="60" t="s">
        <v>85</v>
      </c>
    </row>
    <row r="78" spans="1:9" x14ac:dyDescent="0.2">
      <c r="A78" t="s">
        <v>61</v>
      </c>
      <c r="B78" t="s">
        <v>81</v>
      </c>
      <c r="C78" t="s">
        <v>22</v>
      </c>
      <c r="D78" s="55">
        <v>37257</v>
      </c>
      <c r="E78">
        <v>-0.3</v>
      </c>
      <c r="F78">
        <v>3133115</v>
      </c>
      <c r="G78" s="58" t="s">
        <v>87</v>
      </c>
      <c r="H78" s="58" t="s">
        <v>87</v>
      </c>
      <c r="I78" s="60" t="s">
        <v>85</v>
      </c>
    </row>
    <row r="79" spans="1:9" x14ac:dyDescent="0.2">
      <c r="A79" t="s">
        <v>63</v>
      </c>
      <c r="B79" t="s">
        <v>80</v>
      </c>
      <c r="C79" t="s">
        <v>22</v>
      </c>
      <c r="D79" s="55">
        <v>37257</v>
      </c>
      <c r="E79">
        <v>1.0860000000000001</v>
      </c>
      <c r="F79">
        <v>3133116</v>
      </c>
      <c r="G79" s="58" t="s">
        <v>87</v>
      </c>
      <c r="H79" s="58" t="s">
        <v>87</v>
      </c>
      <c r="I79" s="60" t="s">
        <v>85</v>
      </c>
    </row>
    <row r="80" spans="1:9" x14ac:dyDescent="0.2">
      <c r="A80" t="s">
        <v>63</v>
      </c>
      <c r="B80" t="s">
        <v>81</v>
      </c>
      <c r="C80" t="s">
        <v>22</v>
      </c>
      <c r="D80" s="55">
        <v>37257</v>
      </c>
      <c r="E80">
        <v>8.0000000000000002E-3</v>
      </c>
      <c r="F80">
        <v>3133117</v>
      </c>
      <c r="G80" s="58" t="s">
        <v>87</v>
      </c>
      <c r="H80" s="58" t="s">
        <v>87</v>
      </c>
      <c r="I80" s="60" t="s">
        <v>85</v>
      </c>
    </row>
    <row r="81" spans="1:9" x14ac:dyDescent="0.2">
      <c r="A81" t="s">
        <v>64</v>
      </c>
      <c r="B81" t="s">
        <v>80</v>
      </c>
      <c r="C81" t="s">
        <v>22</v>
      </c>
      <c r="D81" s="55">
        <v>37257</v>
      </c>
      <c r="E81">
        <v>0</v>
      </c>
      <c r="F81">
        <v>3133118</v>
      </c>
      <c r="G81" s="58" t="s">
        <v>87</v>
      </c>
      <c r="H81" s="58" t="s">
        <v>87</v>
      </c>
      <c r="I81" s="60" t="s">
        <v>85</v>
      </c>
    </row>
    <row r="82" spans="1:9" x14ac:dyDescent="0.2">
      <c r="A82" t="s">
        <v>64</v>
      </c>
      <c r="B82" t="s">
        <v>81</v>
      </c>
      <c r="C82" t="s">
        <v>22</v>
      </c>
      <c r="D82" s="55">
        <v>37257</v>
      </c>
      <c r="E82">
        <v>0</v>
      </c>
      <c r="F82">
        <v>3133119</v>
      </c>
      <c r="G82" s="58" t="s">
        <v>87</v>
      </c>
      <c r="H82" s="58" t="s">
        <v>87</v>
      </c>
      <c r="I82" s="60" t="s">
        <v>85</v>
      </c>
    </row>
    <row r="83" spans="1:9" x14ac:dyDescent="0.2">
      <c r="A83" t="s">
        <v>79</v>
      </c>
      <c r="B83" t="s">
        <v>80</v>
      </c>
      <c r="C83" t="s">
        <v>22</v>
      </c>
      <c r="D83" s="55">
        <v>37257</v>
      </c>
      <c r="E83">
        <v>1.08</v>
      </c>
      <c r="F83">
        <v>3133120</v>
      </c>
      <c r="G83" s="58" t="s">
        <v>87</v>
      </c>
      <c r="H83" s="58" t="s">
        <v>87</v>
      </c>
      <c r="I83" s="60" t="s">
        <v>85</v>
      </c>
    </row>
    <row r="84" spans="1:9" x14ac:dyDescent="0.2">
      <c r="A84" t="s">
        <v>79</v>
      </c>
      <c r="B84" t="s">
        <v>81</v>
      </c>
      <c r="C84" t="s">
        <v>22</v>
      </c>
      <c r="D84" s="55">
        <v>37257</v>
      </c>
      <c r="E84">
        <v>0.08</v>
      </c>
      <c r="F84">
        <v>3133121</v>
      </c>
      <c r="G84" s="58" t="s">
        <v>87</v>
      </c>
      <c r="H84" s="58" t="s">
        <v>87</v>
      </c>
      <c r="I84" s="60" t="s">
        <v>85</v>
      </c>
    </row>
    <row r="85" spans="1:9" x14ac:dyDescent="0.2">
      <c r="A85" t="s">
        <v>65</v>
      </c>
      <c r="B85" t="s">
        <v>80</v>
      </c>
      <c r="C85" t="s">
        <v>22</v>
      </c>
      <c r="D85" s="55">
        <v>37257</v>
      </c>
      <c r="E85">
        <v>1.07</v>
      </c>
      <c r="F85">
        <v>3133122</v>
      </c>
      <c r="G85" s="58" t="s">
        <v>87</v>
      </c>
      <c r="H85" s="58" t="s">
        <v>87</v>
      </c>
      <c r="I85" s="60" t="s">
        <v>85</v>
      </c>
    </row>
    <row r="86" spans="1:9" x14ac:dyDescent="0.2">
      <c r="A86" t="s">
        <v>65</v>
      </c>
      <c r="B86" t="s">
        <v>81</v>
      </c>
      <c r="C86" t="s">
        <v>22</v>
      </c>
      <c r="D86" s="55">
        <v>37257</v>
      </c>
      <c r="E86">
        <v>0.1</v>
      </c>
      <c r="F86">
        <v>3133123</v>
      </c>
      <c r="G86" s="58" t="s">
        <v>87</v>
      </c>
      <c r="H86" s="58" t="s">
        <v>87</v>
      </c>
      <c r="I86" s="60" t="s">
        <v>85</v>
      </c>
    </row>
    <row r="87" spans="1:9" x14ac:dyDescent="0.2">
      <c r="A87" t="s">
        <v>111</v>
      </c>
      <c r="B87" t="s">
        <v>110</v>
      </c>
      <c r="C87" t="s">
        <v>22</v>
      </c>
      <c r="D87" s="55">
        <v>37257</v>
      </c>
      <c r="E87">
        <v>0.12</v>
      </c>
      <c r="F87">
        <v>3133124</v>
      </c>
      <c r="G87" s="58" t="s">
        <v>87</v>
      </c>
      <c r="H87" s="58" t="s">
        <v>87</v>
      </c>
      <c r="I87" s="60" t="s">
        <v>85</v>
      </c>
    </row>
    <row r="88" spans="1:9" x14ac:dyDescent="0.2">
      <c r="A88" t="s">
        <v>112</v>
      </c>
      <c r="B88" t="s">
        <v>110</v>
      </c>
      <c r="C88" t="s">
        <v>22</v>
      </c>
      <c r="D88" s="55">
        <v>37257</v>
      </c>
      <c r="E88">
        <v>0.65</v>
      </c>
      <c r="F88">
        <v>3133125</v>
      </c>
      <c r="G88" s="58" t="s">
        <v>87</v>
      </c>
      <c r="H88" s="58" t="s">
        <v>87</v>
      </c>
      <c r="I88" s="60" t="s">
        <v>85</v>
      </c>
    </row>
    <row r="89" spans="1:9" x14ac:dyDescent="0.2">
      <c r="A89" t="s">
        <v>108</v>
      </c>
      <c r="B89" t="s">
        <v>110</v>
      </c>
      <c r="C89" t="s">
        <v>22</v>
      </c>
      <c r="D89" s="55">
        <v>37257</v>
      </c>
      <c r="E89">
        <v>-0.3</v>
      </c>
      <c r="F89">
        <v>3133126</v>
      </c>
      <c r="G89" s="58" t="s">
        <v>87</v>
      </c>
      <c r="H89" s="58" t="s">
        <v>87</v>
      </c>
      <c r="I89" s="60" t="s">
        <v>85</v>
      </c>
    </row>
    <row r="90" spans="1:9" x14ac:dyDescent="0.2">
      <c r="A90" t="s">
        <v>109</v>
      </c>
      <c r="B90" t="s">
        <v>110</v>
      </c>
      <c r="C90" t="s">
        <v>22</v>
      </c>
      <c r="D90" s="55">
        <v>37257</v>
      </c>
      <c r="E90">
        <v>0.65</v>
      </c>
      <c r="F90">
        <v>3133127</v>
      </c>
      <c r="G90" s="58" t="s">
        <v>87</v>
      </c>
      <c r="H90" s="58" t="s">
        <v>87</v>
      </c>
      <c r="I90" s="60" t="s">
        <v>85</v>
      </c>
    </row>
    <row r="91" spans="1:9" x14ac:dyDescent="0.2">
      <c r="A91" t="s">
        <v>11</v>
      </c>
      <c r="B91" t="s">
        <v>110</v>
      </c>
      <c r="C91" t="s">
        <v>22</v>
      </c>
      <c r="D91" s="55">
        <v>37257</v>
      </c>
      <c r="E91" s="155">
        <v>37288</v>
      </c>
      <c r="I91" s="60" t="s">
        <v>86</v>
      </c>
    </row>
    <row r="92" spans="1:9" x14ac:dyDescent="0.2">
      <c r="A92" t="s">
        <v>78</v>
      </c>
      <c r="B92" t="s">
        <v>80</v>
      </c>
      <c r="C92" t="s">
        <v>22</v>
      </c>
      <c r="D92" s="55">
        <v>37288</v>
      </c>
      <c r="E92">
        <v>1.1599999999999999</v>
      </c>
      <c r="F92">
        <v>3133100</v>
      </c>
      <c r="G92" s="58" t="s">
        <v>87</v>
      </c>
      <c r="H92" s="58" t="s">
        <v>87</v>
      </c>
      <c r="I92" s="60" t="s">
        <v>85</v>
      </c>
    </row>
    <row r="93" spans="1:9" x14ac:dyDescent="0.2">
      <c r="A93" t="s">
        <v>78</v>
      </c>
      <c r="B93" t="s">
        <v>81</v>
      </c>
      <c r="C93" t="s">
        <v>22</v>
      </c>
      <c r="D93" s="55">
        <v>37288</v>
      </c>
      <c r="E93">
        <v>0.08</v>
      </c>
      <c r="F93">
        <v>3133101</v>
      </c>
      <c r="G93" s="58" t="s">
        <v>87</v>
      </c>
      <c r="H93" s="58" t="s">
        <v>87</v>
      </c>
      <c r="I93" s="60" t="s">
        <v>85</v>
      </c>
    </row>
    <row r="94" spans="1:9" x14ac:dyDescent="0.2">
      <c r="A94" t="s">
        <v>35</v>
      </c>
      <c r="B94" t="s">
        <v>80</v>
      </c>
      <c r="C94" t="s">
        <v>22</v>
      </c>
      <c r="D94" s="55">
        <v>37288</v>
      </c>
      <c r="E94">
        <v>1.1599999999999999</v>
      </c>
      <c r="F94">
        <v>3133102</v>
      </c>
      <c r="G94" s="58" t="s">
        <v>87</v>
      </c>
      <c r="H94" s="58" t="s">
        <v>87</v>
      </c>
      <c r="I94" s="60" t="s">
        <v>85</v>
      </c>
    </row>
    <row r="95" spans="1:9" x14ac:dyDescent="0.2">
      <c r="A95" t="s">
        <v>35</v>
      </c>
      <c r="B95" t="s">
        <v>81</v>
      </c>
      <c r="C95" t="s">
        <v>22</v>
      </c>
      <c r="D95" s="55">
        <v>37288</v>
      </c>
      <c r="E95">
        <v>0.35</v>
      </c>
      <c r="F95">
        <v>3133103</v>
      </c>
      <c r="G95" s="58" t="s">
        <v>87</v>
      </c>
      <c r="H95" s="58" t="s">
        <v>87</v>
      </c>
      <c r="I95" s="60" t="s">
        <v>85</v>
      </c>
    </row>
    <row r="96" spans="1:9" x14ac:dyDescent="0.2">
      <c r="A96" t="s">
        <v>36</v>
      </c>
      <c r="B96" t="s">
        <v>80</v>
      </c>
      <c r="C96" t="s">
        <v>22</v>
      </c>
      <c r="D96" s="55">
        <v>37288</v>
      </c>
      <c r="E96">
        <v>1.48</v>
      </c>
      <c r="F96">
        <v>3133104</v>
      </c>
      <c r="G96" s="58" t="s">
        <v>87</v>
      </c>
      <c r="H96" s="58" t="s">
        <v>87</v>
      </c>
      <c r="I96" s="60" t="s">
        <v>85</v>
      </c>
    </row>
    <row r="97" spans="1:9" x14ac:dyDescent="0.2">
      <c r="A97" t="s">
        <v>36</v>
      </c>
      <c r="B97" t="s">
        <v>81</v>
      </c>
      <c r="C97" t="s">
        <v>22</v>
      </c>
      <c r="D97" s="55">
        <v>37288</v>
      </c>
      <c r="E97">
        <v>0.08</v>
      </c>
      <c r="F97">
        <v>3133105</v>
      </c>
      <c r="G97" s="58" t="s">
        <v>87</v>
      </c>
      <c r="H97" s="58" t="s">
        <v>87</v>
      </c>
      <c r="I97" s="60" t="s">
        <v>85</v>
      </c>
    </row>
    <row r="98" spans="1:9" x14ac:dyDescent="0.2">
      <c r="A98" t="s">
        <v>37</v>
      </c>
      <c r="B98" t="s">
        <v>80</v>
      </c>
      <c r="C98" t="s">
        <v>22</v>
      </c>
      <c r="D98" s="55">
        <v>37288</v>
      </c>
      <c r="E98">
        <v>1.1599999999999999</v>
      </c>
      <c r="F98">
        <v>3133106</v>
      </c>
      <c r="G98" s="58" t="s">
        <v>87</v>
      </c>
      <c r="H98" s="58" t="s">
        <v>87</v>
      </c>
      <c r="I98" s="60" t="s">
        <v>85</v>
      </c>
    </row>
    <row r="99" spans="1:9" x14ac:dyDescent="0.2">
      <c r="A99" t="s">
        <v>37</v>
      </c>
      <c r="B99" t="s">
        <v>81</v>
      </c>
      <c r="C99" t="s">
        <v>22</v>
      </c>
      <c r="D99" s="55">
        <v>37288</v>
      </c>
      <c r="E99">
        <v>0.35</v>
      </c>
      <c r="F99">
        <v>3133107</v>
      </c>
      <c r="G99" s="58" t="s">
        <v>87</v>
      </c>
      <c r="H99" s="58" t="s">
        <v>87</v>
      </c>
      <c r="I99" s="60" t="s">
        <v>85</v>
      </c>
    </row>
    <row r="100" spans="1:9" x14ac:dyDescent="0.2">
      <c r="A100" t="s">
        <v>58</v>
      </c>
      <c r="B100" t="s">
        <v>80</v>
      </c>
      <c r="C100" t="s">
        <v>22</v>
      </c>
      <c r="D100" s="55">
        <v>37288</v>
      </c>
      <c r="E100">
        <v>0.91</v>
      </c>
      <c r="F100">
        <v>3133108</v>
      </c>
      <c r="G100" s="58" t="s">
        <v>87</v>
      </c>
      <c r="H100" s="58" t="s">
        <v>87</v>
      </c>
      <c r="I100" s="60" t="s">
        <v>85</v>
      </c>
    </row>
    <row r="101" spans="1:9" x14ac:dyDescent="0.2">
      <c r="A101" t="s">
        <v>58</v>
      </c>
      <c r="B101" t="s">
        <v>81</v>
      </c>
      <c r="C101" t="s">
        <v>22</v>
      </c>
      <c r="D101" s="55">
        <v>37288</v>
      </c>
      <c r="E101">
        <v>0.12</v>
      </c>
      <c r="F101">
        <v>3133109</v>
      </c>
      <c r="G101" s="58" t="s">
        <v>87</v>
      </c>
      <c r="H101" s="58" t="s">
        <v>87</v>
      </c>
      <c r="I101" s="60" t="s">
        <v>85</v>
      </c>
    </row>
    <row r="102" spans="1:9" x14ac:dyDescent="0.2">
      <c r="A102" t="s">
        <v>59</v>
      </c>
      <c r="B102" t="s">
        <v>80</v>
      </c>
      <c r="C102" t="s">
        <v>22</v>
      </c>
      <c r="D102" s="55">
        <v>37288</v>
      </c>
      <c r="E102">
        <v>1.59</v>
      </c>
      <c r="F102">
        <v>3133110</v>
      </c>
      <c r="G102" s="58" t="s">
        <v>87</v>
      </c>
      <c r="H102" s="58" t="s">
        <v>87</v>
      </c>
      <c r="I102" s="60" t="s">
        <v>85</v>
      </c>
    </row>
    <row r="103" spans="1:9" x14ac:dyDescent="0.2">
      <c r="A103" t="s">
        <v>59</v>
      </c>
      <c r="B103" t="s">
        <v>81</v>
      </c>
      <c r="C103" t="s">
        <v>22</v>
      </c>
      <c r="D103" s="55">
        <v>37288</v>
      </c>
      <c r="E103">
        <v>-0.38</v>
      </c>
      <c r="F103">
        <v>3133111</v>
      </c>
      <c r="G103" s="58" t="s">
        <v>87</v>
      </c>
      <c r="H103" s="58" t="s">
        <v>87</v>
      </c>
      <c r="I103" s="60" t="s">
        <v>85</v>
      </c>
    </row>
    <row r="104" spans="1:9" x14ac:dyDescent="0.2">
      <c r="A104" t="s">
        <v>60</v>
      </c>
      <c r="B104" t="s">
        <v>80</v>
      </c>
      <c r="C104" t="s">
        <v>22</v>
      </c>
      <c r="D104" s="55">
        <v>37288</v>
      </c>
      <c r="E104">
        <v>1.59</v>
      </c>
      <c r="F104">
        <v>3133112</v>
      </c>
      <c r="G104" s="58" t="s">
        <v>87</v>
      </c>
      <c r="H104" s="58" t="s">
        <v>87</v>
      </c>
      <c r="I104" s="60" t="s">
        <v>85</v>
      </c>
    </row>
    <row r="105" spans="1:9" x14ac:dyDescent="0.2">
      <c r="A105" t="s">
        <v>60</v>
      </c>
      <c r="B105" t="s">
        <v>81</v>
      </c>
      <c r="C105" t="s">
        <v>22</v>
      </c>
      <c r="D105" s="55">
        <v>37288</v>
      </c>
      <c r="E105">
        <v>0.6</v>
      </c>
      <c r="F105">
        <v>3133113</v>
      </c>
      <c r="G105" s="58" t="s">
        <v>87</v>
      </c>
      <c r="H105" s="58" t="s">
        <v>87</v>
      </c>
      <c r="I105" s="60" t="s">
        <v>85</v>
      </c>
    </row>
    <row r="106" spans="1:9" x14ac:dyDescent="0.2">
      <c r="A106" t="s">
        <v>61</v>
      </c>
      <c r="B106" t="s">
        <v>80</v>
      </c>
      <c r="C106" t="s">
        <v>22</v>
      </c>
      <c r="D106" s="55">
        <v>37288</v>
      </c>
      <c r="E106">
        <v>1.59</v>
      </c>
      <c r="F106">
        <v>3133114</v>
      </c>
      <c r="G106" s="58" t="s">
        <v>87</v>
      </c>
      <c r="H106" s="58" t="s">
        <v>87</v>
      </c>
      <c r="I106" s="60" t="s">
        <v>85</v>
      </c>
    </row>
    <row r="107" spans="1:9" x14ac:dyDescent="0.2">
      <c r="A107" t="s">
        <v>61</v>
      </c>
      <c r="B107" t="s">
        <v>81</v>
      </c>
      <c r="C107" t="s">
        <v>22</v>
      </c>
      <c r="D107" s="55">
        <v>37288</v>
      </c>
      <c r="E107">
        <v>-0.3</v>
      </c>
      <c r="F107">
        <v>3133115</v>
      </c>
      <c r="G107" s="58" t="s">
        <v>87</v>
      </c>
      <c r="H107" s="58" t="s">
        <v>87</v>
      </c>
      <c r="I107" s="60" t="s">
        <v>85</v>
      </c>
    </row>
    <row r="108" spans="1:9" x14ac:dyDescent="0.2">
      <c r="A108" t="s">
        <v>63</v>
      </c>
      <c r="B108" t="s">
        <v>80</v>
      </c>
      <c r="C108" t="s">
        <v>22</v>
      </c>
      <c r="D108" s="55">
        <v>37288</v>
      </c>
      <c r="E108">
        <v>1.0860000000000001</v>
      </c>
      <c r="F108">
        <v>3133116</v>
      </c>
      <c r="G108" s="58" t="s">
        <v>87</v>
      </c>
      <c r="H108" s="58" t="s">
        <v>87</v>
      </c>
      <c r="I108" s="60" t="s">
        <v>85</v>
      </c>
    </row>
    <row r="109" spans="1:9" x14ac:dyDescent="0.2">
      <c r="A109" t="s">
        <v>63</v>
      </c>
      <c r="B109" t="s">
        <v>81</v>
      </c>
      <c r="C109" t="s">
        <v>22</v>
      </c>
      <c r="D109" s="55">
        <v>37288</v>
      </c>
      <c r="E109">
        <v>8.0000000000000002E-3</v>
      </c>
      <c r="F109">
        <v>3133117</v>
      </c>
      <c r="G109" s="58" t="s">
        <v>87</v>
      </c>
      <c r="H109" s="58" t="s">
        <v>87</v>
      </c>
      <c r="I109" s="60" t="s">
        <v>85</v>
      </c>
    </row>
    <row r="110" spans="1:9" x14ac:dyDescent="0.2">
      <c r="A110" t="s">
        <v>64</v>
      </c>
      <c r="B110" t="s">
        <v>80</v>
      </c>
      <c r="C110" t="s">
        <v>22</v>
      </c>
      <c r="D110" s="55">
        <v>37288</v>
      </c>
      <c r="E110">
        <v>0</v>
      </c>
      <c r="F110">
        <v>3133118</v>
      </c>
      <c r="G110" s="58" t="s">
        <v>87</v>
      </c>
      <c r="H110" s="58" t="s">
        <v>87</v>
      </c>
      <c r="I110" s="60" t="s">
        <v>85</v>
      </c>
    </row>
    <row r="111" spans="1:9" x14ac:dyDescent="0.2">
      <c r="A111" t="s">
        <v>64</v>
      </c>
      <c r="B111" t="s">
        <v>81</v>
      </c>
      <c r="C111" t="s">
        <v>22</v>
      </c>
      <c r="D111" s="55">
        <v>37288</v>
      </c>
      <c r="E111">
        <v>0</v>
      </c>
      <c r="F111">
        <v>3133119</v>
      </c>
      <c r="G111" s="58" t="s">
        <v>87</v>
      </c>
      <c r="H111" s="58" t="s">
        <v>87</v>
      </c>
      <c r="I111" s="60" t="s">
        <v>85</v>
      </c>
    </row>
    <row r="112" spans="1:9" x14ac:dyDescent="0.2">
      <c r="A112" t="s">
        <v>79</v>
      </c>
      <c r="B112" t="s">
        <v>80</v>
      </c>
      <c r="C112" t="s">
        <v>22</v>
      </c>
      <c r="D112" s="55">
        <v>37288</v>
      </c>
      <c r="E112">
        <v>1.08</v>
      </c>
      <c r="F112">
        <v>3133120</v>
      </c>
      <c r="G112" s="58" t="s">
        <v>87</v>
      </c>
      <c r="H112" s="58" t="s">
        <v>87</v>
      </c>
      <c r="I112" s="60" t="s">
        <v>85</v>
      </c>
    </row>
    <row r="113" spans="1:9" x14ac:dyDescent="0.2">
      <c r="A113" t="s">
        <v>79</v>
      </c>
      <c r="B113" t="s">
        <v>81</v>
      </c>
      <c r="C113" t="s">
        <v>22</v>
      </c>
      <c r="D113" s="55">
        <v>37288</v>
      </c>
      <c r="E113">
        <v>0.08</v>
      </c>
      <c r="F113">
        <v>3133121</v>
      </c>
      <c r="G113" s="58" t="s">
        <v>87</v>
      </c>
      <c r="H113" s="58" t="s">
        <v>87</v>
      </c>
      <c r="I113" s="60" t="s">
        <v>85</v>
      </c>
    </row>
    <row r="114" spans="1:9" x14ac:dyDescent="0.2">
      <c r="A114" t="s">
        <v>65</v>
      </c>
      <c r="B114" t="s">
        <v>80</v>
      </c>
      <c r="C114" t="s">
        <v>22</v>
      </c>
      <c r="D114" s="55">
        <v>37288</v>
      </c>
      <c r="E114">
        <v>1.07</v>
      </c>
      <c r="F114">
        <v>3133122</v>
      </c>
      <c r="G114" s="58" t="s">
        <v>87</v>
      </c>
      <c r="H114" s="58" t="s">
        <v>87</v>
      </c>
      <c r="I114" s="60" t="s">
        <v>85</v>
      </c>
    </row>
    <row r="115" spans="1:9" x14ac:dyDescent="0.2">
      <c r="A115" t="s">
        <v>65</v>
      </c>
      <c r="B115" t="s">
        <v>81</v>
      </c>
      <c r="C115" t="s">
        <v>22</v>
      </c>
      <c r="D115" s="55">
        <v>37288</v>
      </c>
      <c r="E115">
        <v>0.1</v>
      </c>
      <c r="F115">
        <v>3133123</v>
      </c>
      <c r="G115" s="58" t="s">
        <v>87</v>
      </c>
      <c r="H115" s="58" t="s">
        <v>87</v>
      </c>
      <c r="I115" s="60" t="s">
        <v>85</v>
      </c>
    </row>
    <row r="116" spans="1:9" x14ac:dyDescent="0.2">
      <c r="A116" t="s">
        <v>111</v>
      </c>
      <c r="B116" t="s">
        <v>110</v>
      </c>
      <c r="C116" t="s">
        <v>22</v>
      </c>
      <c r="D116" s="55">
        <v>37288</v>
      </c>
      <c r="E116">
        <v>0.12</v>
      </c>
      <c r="F116">
        <v>3133124</v>
      </c>
      <c r="G116" s="58" t="s">
        <v>87</v>
      </c>
      <c r="H116" s="58" t="s">
        <v>87</v>
      </c>
      <c r="I116" s="60" t="s">
        <v>85</v>
      </c>
    </row>
    <row r="117" spans="1:9" x14ac:dyDescent="0.2">
      <c r="A117" t="s">
        <v>112</v>
      </c>
      <c r="B117" t="s">
        <v>110</v>
      </c>
      <c r="C117" t="s">
        <v>22</v>
      </c>
      <c r="D117" s="55">
        <v>37288</v>
      </c>
      <c r="E117">
        <v>0.6</v>
      </c>
      <c r="F117">
        <v>3133125</v>
      </c>
      <c r="G117" s="58" t="s">
        <v>87</v>
      </c>
      <c r="H117" s="58" t="s">
        <v>87</v>
      </c>
      <c r="I117" s="60" t="s">
        <v>85</v>
      </c>
    </row>
    <row r="118" spans="1:9" x14ac:dyDescent="0.2">
      <c r="A118" t="s">
        <v>108</v>
      </c>
      <c r="B118" t="s">
        <v>110</v>
      </c>
      <c r="C118" t="s">
        <v>22</v>
      </c>
      <c r="D118" s="55">
        <v>37288</v>
      </c>
      <c r="E118">
        <v>-0.3</v>
      </c>
      <c r="F118">
        <v>3133126</v>
      </c>
      <c r="G118" s="58" t="s">
        <v>87</v>
      </c>
      <c r="H118" s="58" t="s">
        <v>87</v>
      </c>
      <c r="I118" s="60" t="s">
        <v>85</v>
      </c>
    </row>
    <row r="119" spans="1:9" x14ac:dyDescent="0.2">
      <c r="A119" t="s">
        <v>109</v>
      </c>
      <c r="B119" t="s">
        <v>110</v>
      </c>
      <c r="C119" t="s">
        <v>22</v>
      </c>
      <c r="D119" s="55">
        <v>37288</v>
      </c>
      <c r="E119">
        <v>0.6</v>
      </c>
      <c r="F119">
        <v>3133127</v>
      </c>
      <c r="G119" s="58" t="s">
        <v>87</v>
      </c>
      <c r="H119" s="58" t="s">
        <v>87</v>
      </c>
      <c r="I119" s="60" t="s">
        <v>85</v>
      </c>
    </row>
    <row r="120" spans="1:9" x14ac:dyDescent="0.2">
      <c r="A120" t="s">
        <v>11</v>
      </c>
      <c r="B120" t="s">
        <v>110</v>
      </c>
      <c r="C120" t="s">
        <v>22</v>
      </c>
      <c r="D120" s="55">
        <v>37288</v>
      </c>
      <c r="E120" s="155">
        <v>37316</v>
      </c>
      <c r="I120" s="60" t="s">
        <v>86</v>
      </c>
    </row>
    <row r="121" spans="1:9" x14ac:dyDescent="0.2">
      <c r="A121" t="s">
        <v>78</v>
      </c>
      <c r="B121" t="s">
        <v>80</v>
      </c>
      <c r="C121" t="s">
        <v>22</v>
      </c>
      <c r="D121" s="55">
        <v>37316</v>
      </c>
      <c r="E121">
        <v>0.53</v>
      </c>
      <c r="F121">
        <v>3133100</v>
      </c>
      <c r="G121" s="58" t="s">
        <v>87</v>
      </c>
      <c r="H121" s="58" t="s">
        <v>87</v>
      </c>
      <c r="I121" s="60" t="s">
        <v>85</v>
      </c>
    </row>
    <row r="122" spans="1:9" x14ac:dyDescent="0.2">
      <c r="A122" t="s">
        <v>78</v>
      </c>
      <c r="B122" t="s">
        <v>81</v>
      </c>
      <c r="C122" t="s">
        <v>22</v>
      </c>
      <c r="D122" s="55">
        <v>37316</v>
      </c>
      <c r="E122">
        <v>0.08</v>
      </c>
      <c r="F122">
        <v>3133101</v>
      </c>
      <c r="G122" s="58" t="s">
        <v>87</v>
      </c>
      <c r="H122" s="58" t="s">
        <v>87</v>
      </c>
      <c r="I122" s="60" t="s">
        <v>85</v>
      </c>
    </row>
    <row r="123" spans="1:9" x14ac:dyDescent="0.2">
      <c r="A123" t="s">
        <v>35</v>
      </c>
      <c r="B123" t="s">
        <v>80</v>
      </c>
      <c r="C123" t="s">
        <v>22</v>
      </c>
      <c r="D123" s="55">
        <v>37316</v>
      </c>
      <c r="E123">
        <v>0.53</v>
      </c>
      <c r="F123">
        <v>3133102</v>
      </c>
      <c r="G123" s="58" t="s">
        <v>87</v>
      </c>
      <c r="H123" s="58" t="s">
        <v>87</v>
      </c>
      <c r="I123" s="60" t="s">
        <v>85</v>
      </c>
    </row>
    <row r="124" spans="1:9" x14ac:dyDescent="0.2">
      <c r="A124" t="s">
        <v>35</v>
      </c>
      <c r="B124" t="s">
        <v>81</v>
      </c>
      <c r="C124" t="s">
        <v>22</v>
      </c>
      <c r="D124" s="55">
        <v>37316</v>
      </c>
      <c r="E124">
        <v>0.18</v>
      </c>
      <c r="F124">
        <v>3133103</v>
      </c>
      <c r="G124" s="58" t="s">
        <v>87</v>
      </c>
      <c r="H124" s="58" t="s">
        <v>87</v>
      </c>
      <c r="I124" s="60" t="s">
        <v>85</v>
      </c>
    </row>
    <row r="125" spans="1:9" x14ac:dyDescent="0.2">
      <c r="A125" t="s">
        <v>36</v>
      </c>
      <c r="B125" t="s">
        <v>80</v>
      </c>
      <c r="C125" t="s">
        <v>22</v>
      </c>
      <c r="D125" s="55">
        <v>37316</v>
      </c>
      <c r="E125">
        <v>0.85</v>
      </c>
      <c r="F125">
        <v>3133104</v>
      </c>
      <c r="G125" s="58" t="s">
        <v>87</v>
      </c>
      <c r="H125" s="58" t="s">
        <v>87</v>
      </c>
      <c r="I125" s="60" t="s">
        <v>85</v>
      </c>
    </row>
    <row r="126" spans="1:9" x14ac:dyDescent="0.2">
      <c r="A126" t="s">
        <v>36</v>
      </c>
      <c r="B126" t="s">
        <v>81</v>
      </c>
      <c r="C126" t="s">
        <v>22</v>
      </c>
      <c r="D126" s="55">
        <v>37316</v>
      </c>
      <c r="E126">
        <v>0.08</v>
      </c>
      <c r="F126">
        <v>3133105</v>
      </c>
      <c r="G126" s="58" t="s">
        <v>87</v>
      </c>
      <c r="H126" s="58" t="s">
        <v>87</v>
      </c>
      <c r="I126" s="60" t="s">
        <v>85</v>
      </c>
    </row>
    <row r="127" spans="1:9" x14ac:dyDescent="0.2">
      <c r="A127" t="s">
        <v>37</v>
      </c>
      <c r="B127" t="s">
        <v>80</v>
      </c>
      <c r="C127" t="s">
        <v>22</v>
      </c>
      <c r="D127" s="55">
        <v>37316</v>
      </c>
      <c r="E127">
        <v>0.53</v>
      </c>
      <c r="F127">
        <v>3133106</v>
      </c>
      <c r="G127" s="58" t="s">
        <v>87</v>
      </c>
      <c r="H127" s="58" t="s">
        <v>87</v>
      </c>
      <c r="I127" s="60" t="s">
        <v>85</v>
      </c>
    </row>
    <row r="128" spans="1:9" x14ac:dyDescent="0.2">
      <c r="A128" t="s">
        <v>37</v>
      </c>
      <c r="B128" t="s">
        <v>81</v>
      </c>
      <c r="C128" t="s">
        <v>22</v>
      </c>
      <c r="D128" s="55">
        <v>37316</v>
      </c>
      <c r="E128">
        <v>0.18</v>
      </c>
      <c r="F128">
        <v>3133107</v>
      </c>
      <c r="G128" s="58" t="s">
        <v>87</v>
      </c>
      <c r="H128" s="58" t="s">
        <v>87</v>
      </c>
      <c r="I128" s="60" t="s">
        <v>85</v>
      </c>
    </row>
    <row r="129" spans="1:9" x14ac:dyDescent="0.2">
      <c r="A129" t="s">
        <v>58</v>
      </c>
      <c r="B129" t="s">
        <v>80</v>
      </c>
      <c r="C129" t="s">
        <v>22</v>
      </c>
      <c r="D129" s="55">
        <v>37316</v>
      </c>
      <c r="E129">
        <v>0.5</v>
      </c>
      <c r="F129">
        <v>3133108</v>
      </c>
      <c r="G129" s="58" t="s">
        <v>87</v>
      </c>
      <c r="H129" s="58" t="s">
        <v>87</v>
      </c>
      <c r="I129" s="60" t="s">
        <v>85</v>
      </c>
    </row>
    <row r="130" spans="1:9" x14ac:dyDescent="0.2">
      <c r="A130" t="s">
        <v>58</v>
      </c>
      <c r="B130" t="s">
        <v>81</v>
      </c>
      <c r="C130" t="s">
        <v>22</v>
      </c>
      <c r="D130" s="55">
        <v>37316</v>
      </c>
      <c r="E130">
        <v>0.08</v>
      </c>
      <c r="F130">
        <v>3133109</v>
      </c>
      <c r="G130" s="58" t="s">
        <v>87</v>
      </c>
      <c r="H130" s="58" t="s">
        <v>87</v>
      </c>
      <c r="I130" s="60" t="s">
        <v>85</v>
      </c>
    </row>
    <row r="131" spans="1:9" x14ac:dyDescent="0.2">
      <c r="A131" t="s">
        <v>59</v>
      </c>
      <c r="B131" t="s">
        <v>80</v>
      </c>
      <c r="C131" t="s">
        <v>22</v>
      </c>
      <c r="D131" s="55">
        <v>37316</v>
      </c>
      <c r="E131">
        <v>0.62</v>
      </c>
      <c r="F131">
        <v>3133110</v>
      </c>
      <c r="G131" s="58" t="s">
        <v>87</v>
      </c>
      <c r="H131" s="58" t="s">
        <v>87</v>
      </c>
      <c r="I131" s="60" t="s">
        <v>85</v>
      </c>
    </row>
    <row r="132" spans="1:9" x14ac:dyDescent="0.2">
      <c r="A132" t="s">
        <v>59</v>
      </c>
      <c r="B132" t="s">
        <v>81</v>
      </c>
      <c r="C132" t="s">
        <v>22</v>
      </c>
      <c r="D132" s="55">
        <v>37316</v>
      </c>
      <c r="E132">
        <v>-0.22</v>
      </c>
      <c r="F132">
        <v>3133111</v>
      </c>
      <c r="G132" s="58" t="s">
        <v>87</v>
      </c>
      <c r="H132" s="58" t="s">
        <v>87</v>
      </c>
      <c r="I132" s="60" t="s">
        <v>85</v>
      </c>
    </row>
    <row r="133" spans="1:9" x14ac:dyDescent="0.2">
      <c r="A133" t="s">
        <v>60</v>
      </c>
      <c r="B133" t="s">
        <v>80</v>
      </c>
      <c r="C133" t="s">
        <v>22</v>
      </c>
      <c r="D133" s="55">
        <v>37316</v>
      </c>
      <c r="E133">
        <v>0.62</v>
      </c>
      <c r="F133">
        <v>3133112</v>
      </c>
      <c r="G133" s="58" t="s">
        <v>87</v>
      </c>
      <c r="H133" s="58" t="s">
        <v>87</v>
      </c>
      <c r="I133" s="60" t="s">
        <v>85</v>
      </c>
    </row>
    <row r="134" spans="1:9" x14ac:dyDescent="0.2">
      <c r="A134" t="s">
        <v>60</v>
      </c>
      <c r="B134" t="s">
        <v>81</v>
      </c>
      <c r="C134" t="s">
        <v>22</v>
      </c>
      <c r="D134" s="55">
        <v>37316</v>
      </c>
      <c r="E134">
        <v>0.2</v>
      </c>
      <c r="F134">
        <v>3133113</v>
      </c>
      <c r="G134" s="58" t="s">
        <v>87</v>
      </c>
      <c r="H134" s="58" t="s">
        <v>87</v>
      </c>
      <c r="I134" s="60" t="s">
        <v>85</v>
      </c>
    </row>
    <row r="135" spans="1:9" x14ac:dyDescent="0.2">
      <c r="A135" t="s">
        <v>61</v>
      </c>
      <c r="B135" t="s">
        <v>80</v>
      </c>
      <c r="C135" t="s">
        <v>22</v>
      </c>
      <c r="D135" s="55">
        <v>37316</v>
      </c>
      <c r="E135">
        <v>0.62</v>
      </c>
      <c r="F135">
        <v>3133114</v>
      </c>
      <c r="G135" s="58" t="s">
        <v>87</v>
      </c>
      <c r="H135" s="58" t="s">
        <v>87</v>
      </c>
      <c r="I135" s="60" t="s">
        <v>85</v>
      </c>
    </row>
    <row r="136" spans="1:9" x14ac:dyDescent="0.2">
      <c r="A136" t="s">
        <v>61</v>
      </c>
      <c r="B136" t="s">
        <v>81</v>
      </c>
      <c r="C136" t="s">
        <v>22</v>
      </c>
      <c r="D136" s="55">
        <v>37316</v>
      </c>
      <c r="E136">
        <v>-0.1</v>
      </c>
      <c r="F136">
        <v>3133115</v>
      </c>
      <c r="G136" s="58" t="s">
        <v>87</v>
      </c>
      <c r="H136" s="58" t="s">
        <v>87</v>
      </c>
      <c r="I136" s="60" t="s">
        <v>85</v>
      </c>
    </row>
    <row r="137" spans="1:9" x14ac:dyDescent="0.2">
      <c r="A137" t="s">
        <v>63</v>
      </c>
      <c r="B137" t="s">
        <v>80</v>
      </c>
      <c r="C137" t="s">
        <v>22</v>
      </c>
      <c r="D137" s="55">
        <v>37316</v>
      </c>
      <c r="E137">
        <v>1.0860000000000001</v>
      </c>
      <c r="F137">
        <v>3133116</v>
      </c>
      <c r="G137" s="58" t="s">
        <v>87</v>
      </c>
      <c r="H137" s="58" t="s">
        <v>87</v>
      </c>
      <c r="I137" s="60" t="s">
        <v>85</v>
      </c>
    </row>
    <row r="138" spans="1:9" x14ac:dyDescent="0.2">
      <c r="A138" t="s">
        <v>63</v>
      </c>
      <c r="B138" t="s">
        <v>81</v>
      </c>
      <c r="C138" t="s">
        <v>22</v>
      </c>
      <c r="D138" s="55">
        <v>37316</v>
      </c>
      <c r="E138">
        <v>8.0000000000000002E-3</v>
      </c>
      <c r="F138">
        <v>3133117</v>
      </c>
      <c r="G138" s="58" t="s">
        <v>87</v>
      </c>
      <c r="H138" s="58" t="s">
        <v>87</v>
      </c>
      <c r="I138" s="60" t="s">
        <v>85</v>
      </c>
    </row>
    <row r="139" spans="1:9" x14ac:dyDescent="0.2">
      <c r="A139" t="s">
        <v>64</v>
      </c>
      <c r="B139" t="s">
        <v>80</v>
      </c>
      <c r="C139" t="s">
        <v>22</v>
      </c>
      <c r="D139" s="55">
        <v>37316</v>
      </c>
      <c r="E139">
        <v>0</v>
      </c>
      <c r="F139">
        <v>3133118</v>
      </c>
      <c r="G139" s="58" t="s">
        <v>87</v>
      </c>
      <c r="H139" s="58" t="s">
        <v>87</v>
      </c>
      <c r="I139" s="60" t="s">
        <v>85</v>
      </c>
    </row>
    <row r="140" spans="1:9" x14ac:dyDescent="0.2">
      <c r="A140" t="s">
        <v>64</v>
      </c>
      <c r="B140" t="s">
        <v>81</v>
      </c>
      <c r="C140" t="s">
        <v>22</v>
      </c>
      <c r="D140" s="55">
        <v>37316</v>
      </c>
      <c r="E140">
        <v>0</v>
      </c>
      <c r="F140">
        <v>3133119</v>
      </c>
      <c r="G140" s="58" t="s">
        <v>87</v>
      </c>
      <c r="H140" s="58" t="s">
        <v>87</v>
      </c>
      <c r="I140" s="60" t="s">
        <v>85</v>
      </c>
    </row>
    <row r="141" spans="1:9" x14ac:dyDescent="0.2">
      <c r="A141" t="s">
        <v>79</v>
      </c>
      <c r="B141" t="s">
        <v>80</v>
      </c>
      <c r="C141" t="s">
        <v>22</v>
      </c>
      <c r="D141" s="55">
        <v>37316</v>
      </c>
      <c r="E141">
        <v>0.48</v>
      </c>
      <c r="F141">
        <v>3133120</v>
      </c>
      <c r="G141" s="58" t="s">
        <v>87</v>
      </c>
      <c r="H141" s="58" t="s">
        <v>87</v>
      </c>
      <c r="I141" s="60" t="s">
        <v>85</v>
      </c>
    </row>
    <row r="142" spans="1:9" x14ac:dyDescent="0.2">
      <c r="A142" t="s">
        <v>79</v>
      </c>
      <c r="B142" t="s">
        <v>81</v>
      </c>
      <c r="C142" t="s">
        <v>22</v>
      </c>
      <c r="D142" s="55">
        <v>37316</v>
      </c>
      <c r="E142">
        <v>0.08</v>
      </c>
      <c r="F142">
        <v>3133121</v>
      </c>
      <c r="G142" s="58" t="s">
        <v>87</v>
      </c>
      <c r="H142" s="58" t="s">
        <v>87</v>
      </c>
      <c r="I142" s="60" t="s">
        <v>85</v>
      </c>
    </row>
    <row r="143" spans="1:9" x14ac:dyDescent="0.2">
      <c r="A143" t="s">
        <v>65</v>
      </c>
      <c r="B143" t="s">
        <v>80</v>
      </c>
      <c r="C143" t="s">
        <v>22</v>
      </c>
      <c r="D143" s="55">
        <v>37316</v>
      </c>
      <c r="E143">
        <v>0.47</v>
      </c>
      <c r="F143">
        <v>3133122</v>
      </c>
      <c r="G143" s="58" t="s">
        <v>87</v>
      </c>
      <c r="H143" s="58" t="s">
        <v>87</v>
      </c>
      <c r="I143" s="60" t="s">
        <v>85</v>
      </c>
    </row>
    <row r="144" spans="1:9" x14ac:dyDescent="0.2">
      <c r="A144" t="s">
        <v>65</v>
      </c>
      <c r="B144" t="s">
        <v>81</v>
      </c>
      <c r="C144" t="s">
        <v>22</v>
      </c>
      <c r="D144" s="55">
        <v>37316</v>
      </c>
      <c r="E144">
        <v>0.1</v>
      </c>
      <c r="F144">
        <v>3133123</v>
      </c>
      <c r="G144" s="58" t="s">
        <v>87</v>
      </c>
      <c r="H144" s="58" t="s">
        <v>87</v>
      </c>
      <c r="I144" s="60" t="s">
        <v>85</v>
      </c>
    </row>
    <row r="145" spans="1:9" x14ac:dyDescent="0.2">
      <c r="A145" t="s">
        <v>111</v>
      </c>
      <c r="B145" t="s">
        <v>110</v>
      </c>
      <c r="C145" t="s">
        <v>22</v>
      </c>
      <c r="D145" s="55">
        <v>37316</v>
      </c>
      <c r="E145">
        <v>0.08</v>
      </c>
      <c r="F145">
        <v>3133124</v>
      </c>
      <c r="G145" s="58" t="s">
        <v>87</v>
      </c>
      <c r="H145" s="58" t="s">
        <v>87</v>
      </c>
      <c r="I145" s="60" t="s">
        <v>85</v>
      </c>
    </row>
    <row r="146" spans="1:9" x14ac:dyDescent="0.2">
      <c r="A146" t="s">
        <v>112</v>
      </c>
      <c r="B146" t="s">
        <v>110</v>
      </c>
      <c r="C146" t="s">
        <v>22</v>
      </c>
      <c r="D146" s="55">
        <v>37316</v>
      </c>
      <c r="E146">
        <v>0.2</v>
      </c>
      <c r="F146">
        <v>3133125</v>
      </c>
      <c r="G146" s="58" t="s">
        <v>87</v>
      </c>
      <c r="H146" s="58" t="s">
        <v>87</v>
      </c>
      <c r="I146" s="60" t="s">
        <v>85</v>
      </c>
    </row>
    <row r="147" spans="1:9" x14ac:dyDescent="0.2">
      <c r="A147" t="s">
        <v>108</v>
      </c>
      <c r="B147" t="s">
        <v>110</v>
      </c>
      <c r="C147" t="s">
        <v>22</v>
      </c>
      <c r="D147" s="55">
        <v>37316</v>
      </c>
      <c r="E147">
        <v>-0.1</v>
      </c>
      <c r="F147">
        <v>3133126</v>
      </c>
      <c r="G147" s="58" t="s">
        <v>87</v>
      </c>
      <c r="H147" s="58" t="s">
        <v>87</v>
      </c>
      <c r="I147" s="60" t="s">
        <v>85</v>
      </c>
    </row>
    <row r="148" spans="1:9" x14ac:dyDescent="0.2">
      <c r="A148" t="s">
        <v>109</v>
      </c>
      <c r="B148" t="s">
        <v>110</v>
      </c>
      <c r="C148" t="s">
        <v>22</v>
      </c>
      <c r="D148" s="55">
        <v>37316</v>
      </c>
      <c r="E148">
        <v>0.2</v>
      </c>
      <c r="F148">
        <v>3133127</v>
      </c>
      <c r="G148" s="58" t="s">
        <v>87</v>
      </c>
      <c r="H148" s="58" t="s">
        <v>87</v>
      </c>
      <c r="I148" s="60" t="s">
        <v>85</v>
      </c>
    </row>
    <row r="149" spans="1:9" x14ac:dyDescent="0.2">
      <c r="A149" t="s">
        <v>11</v>
      </c>
      <c r="B149" t="s">
        <v>110</v>
      </c>
      <c r="C149" t="s">
        <v>22</v>
      </c>
      <c r="D149" s="55">
        <v>37316</v>
      </c>
      <c r="E149" s="155">
        <v>37347</v>
      </c>
      <c r="I149" s="60" t="s">
        <v>86</v>
      </c>
    </row>
    <row r="150" spans="1:9" x14ac:dyDescent="0.2">
      <c r="A150" t="s">
        <v>78</v>
      </c>
      <c r="B150" t="s">
        <v>80</v>
      </c>
      <c r="C150" t="s">
        <v>22</v>
      </c>
      <c r="D150" s="55">
        <v>37347</v>
      </c>
      <c r="E150">
        <v>0.39</v>
      </c>
      <c r="F150">
        <v>3133100</v>
      </c>
      <c r="G150" s="58" t="s">
        <v>87</v>
      </c>
      <c r="H150" s="58" t="s">
        <v>87</v>
      </c>
      <c r="I150" s="60" t="s">
        <v>85</v>
      </c>
    </row>
    <row r="151" spans="1:9" x14ac:dyDescent="0.2">
      <c r="A151" t="s">
        <v>78</v>
      </c>
      <c r="B151" t="s">
        <v>81</v>
      </c>
      <c r="C151" t="s">
        <v>22</v>
      </c>
      <c r="D151" s="55">
        <v>37347</v>
      </c>
      <c r="E151">
        <v>0.02</v>
      </c>
      <c r="F151">
        <v>3133101</v>
      </c>
      <c r="G151" s="58" t="s">
        <v>87</v>
      </c>
      <c r="H151" s="58" t="s">
        <v>87</v>
      </c>
      <c r="I151" s="60" t="s">
        <v>85</v>
      </c>
    </row>
    <row r="152" spans="1:9" x14ac:dyDescent="0.2">
      <c r="A152" t="s">
        <v>35</v>
      </c>
      <c r="B152" t="s">
        <v>80</v>
      </c>
      <c r="C152" t="s">
        <v>22</v>
      </c>
      <c r="D152" s="55">
        <v>37347</v>
      </c>
      <c r="E152">
        <v>0.39</v>
      </c>
      <c r="F152">
        <v>3133102</v>
      </c>
      <c r="G152" s="58" t="s">
        <v>87</v>
      </c>
      <c r="H152" s="58" t="s">
        <v>87</v>
      </c>
      <c r="I152" s="60" t="s">
        <v>85</v>
      </c>
    </row>
    <row r="153" spans="1:9" x14ac:dyDescent="0.2">
      <c r="A153" t="s">
        <v>35</v>
      </c>
      <c r="B153" t="s">
        <v>81</v>
      </c>
      <c r="C153" t="s">
        <v>22</v>
      </c>
      <c r="D153" s="55">
        <v>37347</v>
      </c>
      <c r="E153">
        <v>0.05</v>
      </c>
      <c r="F153">
        <v>3133103</v>
      </c>
      <c r="G153" s="58" t="s">
        <v>87</v>
      </c>
      <c r="H153" s="58" t="s">
        <v>87</v>
      </c>
      <c r="I153" s="60" t="s">
        <v>85</v>
      </c>
    </row>
    <row r="154" spans="1:9" x14ac:dyDescent="0.2">
      <c r="A154" t="s">
        <v>36</v>
      </c>
      <c r="B154" t="s">
        <v>80</v>
      </c>
      <c r="C154" t="s">
        <v>22</v>
      </c>
      <c r="D154" s="55">
        <v>37347</v>
      </c>
      <c r="E154">
        <v>0.71</v>
      </c>
      <c r="F154">
        <v>3133104</v>
      </c>
      <c r="G154" s="58" t="s">
        <v>87</v>
      </c>
      <c r="H154" s="58" t="s">
        <v>87</v>
      </c>
      <c r="I154" s="60" t="s">
        <v>85</v>
      </c>
    </row>
    <row r="155" spans="1:9" x14ac:dyDescent="0.2">
      <c r="A155" t="s">
        <v>36</v>
      </c>
      <c r="B155" t="s">
        <v>81</v>
      </c>
      <c r="C155" t="s">
        <v>22</v>
      </c>
      <c r="D155" s="55">
        <v>37347</v>
      </c>
      <c r="E155">
        <v>0.02</v>
      </c>
      <c r="F155">
        <v>3133105</v>
      </c>
      <c r="G155" s="58" t="s">
        <v>87</v>
      </c>
      <c r="H155" s="58" t="s">
        <v>87</v>
      </c>
      <c r="I155" s="60" t="s">
        <v>85</v>
      </c>
    </row>
    <row r="156" spans="1:9" x14ac:dyDescent="0.2">
      <c r="A156" t="s">
        <v>37</v>
      </c>
      <c r="B156" t="s">
        <v>80</v>
      </c>
      <c r="C156" t="s">
        <v>22</v>
      </c>
      <c r="D156" s="55">
        <v>37347</v>
      </c>
      <c r="E156">
        <v>0.39</v>
      </c>
      <c r="F156">
        <v>3133106</v>
      </c>
      <c r="G156" s="58" t="s">
        <v>87</v>
      </c>
      <c r="H156" s="58" t="s">
        <v>87</v>
      </c>
      <c r="I156" s="60" t="s">
        <v>85</v>
      </c>
    </row>
    <row r="157" spans="1:9" x14ac:dyDescent="0.2">
      <c r="A157" t="s">
        <v>37</v>
      </c>
      <c r="B157" t="s">
        <v>81</v>
      </c>
      <c r="C157" t="s">
        <v>22</v>
      </c>
      <c r="D157" s="55">
        <v>37347</v>
      </c>
      <c r="E157">
        <v>0.05</v>
      </c>
      <c r="F157">
        <v>3133107</v>
      </c>
      <c r="G157" s="58" t="s">
        <v>87</v>
      </c>
      <c r="H157" s="58" t="s">
        <v>87</v>
      </c>
      <c r="I157" s="60" t="s">
        <v>85</v>
      </c>
    </row>
    <row r="158" spans="1:9" x14ac:dyDescent="0.2">
      <c r="A158" t="s">
        <v>58</v>
      </c>
      <c r="B158" t="s">
        <v>80</v>
      </c>
      <c r="C158" t="s">
        <v>22</v>
      </c>
      <c r="D158" s="55">
        <v>37347</v>
      </c>
      <c r="E158">
        <v>0.35</v>
      </c>
      <c r="F158">
        <v>3133108</v>
      </c>
      <c r="G158" s="58" t="s">
        <v>87</v>
      </c>
      <c r="H158" s="58" t="s">
        <v>87</v>
      </c>
      <c r="I158" s="60" t="s">
        <v>85</v>
      </c>
    </row>
    <row r="159" spans="1:9" x14ac:dyDescent="0.2">
      <c r="A159" t="s">
        <v>58</v>
      </c>
      <c r="B159" t="s">
        <v>81</v>
      </c>
      <c r="C159" t="s">
        <v>22</v>
      </c>
      <c r="D159" s="55">
        <v>37347</v>
      </c>
      <c r="E159">
        <v>5.0000000000000001E-3</v>
      </c>
      <c r="F159">
        <v>3133109</v>
      </c>
      <c r="G159" s="58" t="s">
        <v>87</v>
      </c>
      <c r="H159" s="58" t="s">
        <v>87</v>
      </c>
      <c r="I159" s="60" t="s">
        <v>85</v>
      </c>
    </row>
    <row r="160" spans="1:9" x14ac:dyDescent="0.2">
      <c r="A160" t="s">
        <v>59</v>
      </c>
      <c r="B160" t="s">
        <v>80</v>
      </c>
      <c r="C160" t="s">
        <v>22</v>
      </c>
      <c r="D160" s="55">
        <v>37347</v>
      </c>
      <c r="E160">
        <v>0.41</v>
      </c>
      <c r="F160">
        <v>3133110</v>
      </c>
      <c r="G160" s="58" t="s">
        <v>87</v>
      </c>
      <c r="H160" s="58" t="s">
        <v>87</v>
      </c>
      <c r="I160" s="60" t="s">
        <v>85</v>
      </c>
    </row>
    <row r="161" spans="1:9" x14ac:dyDescent="0.2">
      <c r="A161" t="s">
        <v>59</v>
      </c>
      <c r="B161" t="s">
        <v>81</v>
      </c>
      <c r="C161" t="s">
        <v>22</v>
      </c>
      <c r="D161" s="55">
        <v>37347</v>
      </c>
      <c r="E161">
        <v>-8.5000000000000006E-2</v>
      </c>
      <c r="F161">
        <v>3133111</v>
      </c>
      <c r="G161" s="58" t="s">
        <v>87</v>
      </c>
      <c r="H161" s="58" t="s">
        <v>87</v>
      </c>
      <c r="I161" s="60" t="s">
        <v>85</v>
      </c>
    </row>
    <row r="162" spans="1:9" x14ac:dyDescent="0.2">
      <c r="A162" t="s">
        <v>60</v>
      </c>
      <c r="B162" t="s">
        <v>80</v>
      </c>
      <c r="C162" t="s">
        <v>22</v>
      </c>
      <c r="D162" s="55">
        <v>37347</v>
      </c>
      <c r="E162">
        <v>0.41</v>
      </c>
      <c r="F162">
        <v>3133112</v>
      </c>
      <c r="G162" s="58" t="s">
        <v>87</v>
      </c>
      <c r="H162" s="58" t="s">
        <v>87</v>
      </c>
      <c r="I162" s="60" t="s">
        <v>85</v>
      </c>
    </row>
    <row r="163" spans="1:9" x14ac:dyDescent="0.2">
      <c r="A163" t="s">
        <v>60</v>
      </c>
      <c r="B163" t="s">
        <v>81</v>
      </c>
      <c r="C163" t="s">
        <v>22</v>
      </c>
      <c r="D163" s="55">
        <v>37347</v>
      </c>
      <c r="E163">
        <v>0.02</v>
      </c>
      <c r="F163">
        <v>3133113</v>
      </c>
      <c r="G163" s="58" t="s">
        <v>87</v>
      </c>
      <c r="H163" s="58" t="s">
        <v>87</v>
      </c>
      <c r="I163" s="60" t="s">
        <v>85</v>
      </c>
    </row>
    <row r="164" spans="1:9" x14ac:dyDescent="0.2">
      <c r="A164" t="s">
        <v>61</v>
      </c>
      <c r="B164" t="s">
        <v>80</v>
      </c>
      <c r="C164" t="s">
        <v>22</v>
      </c>
      <c r="D164" s="55">
        <v>37347</v>
      </c>
      <c r="E164">
        <v>0.41</v>
      </c>
      <c r="F164">
        <v>3133114</v>
      </c>
      <c r="G164" s="58" t="s">
        <v>87</v>
      </c>
      <c r="H164" s="58" t="s">
        <v>87</v>
      </c>
      <c r="I164" s="60" t="s">
        <v>85</v>
      </c>
    </row>
    <row r="165" spans="1:9" x14ac:dyDescent="0.2">
      <c r="A165" t="s">
        <v>61</v>
      </c>
      <c r="B165" t="s">
        <v>81</v>
      </c>
      <c r="C165" t="s">
        <v>22</v>
      </c>
      <c r="D165" s="55">
        <v>37347</v>
      </c>
      <c r="E165">
        <v>-4.4999999999999998E-2</v>
      </c>
      <c r="F165">
        <v>3133115</v>
      </c>
      <c r="G165" s="58" t="s">
        <v>87</v>
      </c>
      <c r="H165" s="58" t="s">
        <v>87</v>
      </c>
      <c r="I165" s="60" t="s">
        <v>85</v>
      </c>
    </row>
    <row r="166" spans="1:9" x14ac:dyDescent="0.2">
      <c r="A166" t="s">
        <v>63</v>
      </c>
      <c r="B166" t="s">
        <v>80</v>
      </c>
      <c r="C166" t="s">
        <v>22</v>
      </c>
      <c r="D166" s="55">
        <v>37347</v>
      </c>
      <c r="E166">
        <v>0.28799999999999998</v>
      </c>
      <c r="F166">
        <v>3133116</v>
      </c>
      <c r="G166" s="58" t="s">
        <v>87</v>
      </c>
      <c r="H166" s="58" t="s">
        <v>87</v>
      </c>
      <c r="I166" s="60" t="s">
        <v>85</v>
      </c>
    </row>
    <row r="167" spans="1:9" x14ac:dyDescent="0.2">
      <c r="A167" t="s">
        <v>63</v>
      </c>
      <c r="B167" t="s">
        <v>81</v>
      </c>
      <c r="C167" t="s">
        <v>22</v>
      </c>
      <c r="D167" s="55">
        <v>37347</v>
      </c>
      <c r="E167">
        <v>8.0000000000000002E-3</v>
      </c>
      <c r="F167">
        <v>3133117</v>
      </c>
      <c r="G167" s="58" t="s">
        <v>87</v>
      </c>
      <c r="H167" s="58" t="s">
        <v>87</v>
      </c>
      <c r="I167" s="60" t="s">
        <v>85</v>
      </c>
    </row>
    <row r="168" spans="1:9" x14ac:dyDescent="0.2">
      <c r="A168" t="s">
        <v>64</v>
      </c>
      <c r="B168" t="s">
        <v>80</v>
      </c>
      <c r="C168" t="s">
        <v>22</v>
      </c>
      <c r="D168" s="55">
        <v>37347</v>
      </c>
      <c r="E168">
        <v>0.28799999999999998</v>
      </c>
      <c r="F168">
        <v>3133118</v>
      </c>
      <c r="G168" s="58" t="s">
        <v>87</v>
      </c>
      <c r="H168" s="58" t="s">
        <v>87</v>
      </c>
      <c r="I168" s="60" t="s">
        <v>85</v>
      </c>
    </row>
    <row r="169" spans="1:9" x14ac:dyDescent="0.2">
      <c r="A169" t="s">
        <v>64</v>
      </c>
      <c r="B169" t="s">
        <v>81</v>
      </c>
      <c r="C169" t="s">
        <v>22</v>
      </c>
      <c r="D169" s="55">
        <v>37347</v>
      </c>
      <c r="E169">
        <v>0</v>
      </c>
      <c r="F169">
        <v>3133119</v>
      </c>
      <c r="G169" s="58" t="s">
        <v>87</v>
      </c>
      <c r="H169" s="58" t="s">
        <v>87</v>
      </c>
      <c r="I169" s="60" t="s">
        <v>85</v>
      </c>
    </row>
    <row r="170" spans="1:9" x14ac:dyDescent="0.2">
      <c r="A170" t="s">
        <v>79</v>
      </c>
      <c r="B170" t="s">
        <v>80</v>
      </c>
      <c r="C170" t="s">
        <v>22</v>
      </c>
      <c r="D170" s="55">
        <v>37347</v>
      </c>
      <c r="E170">
        <v>0.39</v>
      </c>
      <c r="F170">
        <v>3133120</v>
      </c>
      <c r="G170" s="58" t="s">
        <v>87</v>
      </c>
      <c r="H170" s="58" t="s">
        <v>87</v>
      </c>
      <c r="I170" s="60" t="s">
        <v>85</v>
      </c>
    </row>
    <row r="171" spans="1:9" x14ac:dyDescent="0.2">
      <c r="A171" t="s">
        <v>79</v>
      </c>
      <c r="B171" t="s">
        <v>81</v>
      </c>
      <c r="C171" t="s">
        <v>22</v>
      </c>
      <c r="D171" s="55">
        <v>37347</v>
      </c>
      <c r="E171">
        <v>0.02</v>
      </c>
      <c r="F171">
        <v>3133121</v>
      </c>
      <c r="G171" s="58" t="s">
        <v>87</v>
      </c>
      <c r="H171" s="58" t="s">
        <v>87</v>
      </c>
      <c r="I171" s="60" t="s">
        <v>85</v>
      </c>
    </row>
    <row r="172" spans="1:9" x14ac:dyDescent="0.2">
      <c r="A172" t="s">
        <v>65</v>
      </c>
      <c r="B172" t="s">
        <v>80</v>
      </c>
      <c r="C172" t="s">
        <v>22</v>
      </c>
      <c r="D172" s="55">
        <v>37347</v>
      </c>
      <c r="E172">
        <v>0.38</v>
      </c>
      <c r="F172">
        <v>3133122</v>
      </c>
      <c r="G172" s="58" t="s">
        <v>87</v>
      </c>
      <c r="H172" s="58" t="s">
        <v>87</v>
      </c>
      <c r="I172" s="60" t="s">
        <v>85</v>
      </c>
    </row>
    <row r="173" spans="1:9" x14ac:dyDescent="0.2">
      <c r="A173" t="s">
        <v>65</v>
      </c>
      <c r="B173" t="s">
        <v>81</v>
      </c>
      <c r="C173" t="s">
        <v>22</v>
      </c>
      <c r="D173" s="55">
        <v>37347</v>
      </c>
      <c r="E173">
        <v>0.04</v>
      </c>
      <c r="F173">
        <v>3133123</v>
      </c>
      <c r="G173" s="58" t="s">
        <v>87</v>
      </c>
      <c r="H173" s="58" t="s">
        <v>87</v>
      </c>
      <c r="I173" s="60" t="s">
        <v>85</v>
      </c>
    </row>
    <row r="174" spans="1:9" x14ac:dyDescent="0.2">
      <c r="A174" t="s">
        <v>111</v>
      </c>
      <c r="B174" t="s">
        <v>110</v>
      </c>
      <c r="C174" t="s">
        <v>22</v>
      </c>
      <c r="D174" s="55">
        <v>37347</v>
      </c>
      <c r="E174">
        <v>5.0000000000000001E-3</v>
      </c>
      <c r="F174">
        <v>3133124</v>
      </c>
      <c r="G174" s="58" t="s">
        <v>87</v>
      </c>
      <c r="H174" s="58" t="s">
        <v>87</v>
      </c>
      <c r="I174" s="60" t="s">
        <v>85</v>
      </c>
    </row>
    <row r="175" spans="1:9" x14ac:dyDescent="0.2">
      <c r="A175" t="s">
        <v>112</v>
      </c>
      <c r="B175" t="s">
        <v>110</v>
      </c>
      <c r="C175" t="s">
        <v>22</v>
      </c>
      <c r="D175" s="55">
        <v>37347</v>
      </c>
      <c r="E175">
        <v>0.02</v>
      </c>
      <c r="F175">
        <v>3133125</v>
      </c>
      <c r="G175" s="58" t="s">
        <v>87</v>
      </c>
      <c r="H175" s="58" t="s">
        <v>87</v>
      </c>
      <c r="I175" s="60" t="s">
        <v>85</v>
      </c>
    </row>
    <row r="176" spans="1:9" x14ac:dyDescent="0.2">
      <c r="A176" t="s">
        <v>108</v>
      </c>
      <c r="B176" t="s">
        <v>110</v>
      </c>
      <c r="C176" t="s">
        <v>22</v>
      </c>
      <c r="D176" s="55">
        <v>37347</v>
      </c>
      <c r="E176">
        <v>-4.4999999999999998E-2</v>
      </c>
      <c r="F176">
        <v>3133126</v>
      </c>
      <c r="G176" s="58" t="s">
        <v>87</v>
      </c>
      <c r="H176" s="58" t="s">
        <v>87</v>
      </c>
      <c r="I176" s="60" t="s">
        <v>85</v>
      </c>
    </row>
    <row r="177" spans="1:9" x14ac:dyDescent="0.2">
      <c r="A177" t="s">
        <v>109</v>
      </c>
      <c r="B177" t="s">
        <v>110</v>
      </c>
      <c r="C177" t="s">
        <v>22</v>
      </c>
      <c r="D177" s="55">
        <v>37347</v>
      </c>
      <c r="E177">
        <v>0.02</v>
      </c>
      <c r="F177">
        <v>3133127</v>
      </c>
      <c r="G177" s="58" t="s">
        <v>87</v>
      </c>
      <c r="H177" s="58" t="s">
        <v>87</v>
      </c>
      <c r="I177" s="60" t="s">
        <v>85</v>
      </c>
    </row>
    <row r="178" spans="1:9" x14ac:dyDescent="0.2">
      <c r="A178" t="s">
        <v>11</v>
      </c>
      <c r="B178" t="s">
        <v>110</v>
      </c>
      <c r="C178" t="s">
        <v>22</v>
      </c>
      <c r="D178" s="55">
        <v>37347</v>
      </c>
      <c r="E178" s="155">
        <v>37377</v>
      </c>
      <c r="I178" s="60" t="s">
        <v>86</v>
      </c>
    </row>
    <row r="179" spans="1:9" x14ac:dyDescent="0.2">
      <c r="A179" t="s">
        <v>78</v>
      </c>
      <c r="B179" t="s">
        <v>80</v>
      </c>
      <c r="C179" t="s">
        <v>22</v>
      </c>
      <c r="D179" s="55">
        <v>37377</v>
      </c>
      <c r="E179">
        <v>0.34</v>
      </c>
      <c r="F179">
        <v>3133100</v>
      </c>
      <c r="G179" s="58" t="s">
        <v>87</v>
      </c>
      <c r="H179" s="58" t="s">
        <v>87</v>
      </c>
      <c r="I179" s="60" t="s">
        <v>85</v>
      </c>
    </row>
    <row r="180" spans="1:9" x14ac:dyDescent="0.2">
      <c r="A180" t="s">
        <v>78</v>
      </c>
      <c r="B180" t="s">
        <v>81</v>
      </c>
      <c r="C180" t="s">
        <v>22</v>
      </c>
      <c r="D180" s="55">
        <v>37377</v>
      </c>
      <c r="E180">
        <v>0.02</v>
      </c>
      <c r="F180">
        <v>3133101</v>
      </c>
      <c r="G180" s="58" t="s">
        <v>87</v>
      </c>
      <c r="H180" s="58" t="s">
        <v>87</v>
      </c>
      <c r="I180" s="60" t="s">
        <v>85</v>
      </c>
    </row>
    <row r="181" spans="1:9" x14ac:dyDescent="0.2">
      <c r="A181" t="s">
        <v>35</v>
      </c>
      <c r="B181" t="s">
        <v>80</v>
      </c>
      <c r="C181" t="s">
        <v>22</v>
      </c>
      <c r="D181" s="55">
        <v>37377</v>
      </c>
      <c r="E181">
        <v>0.34</v>
      </c>
      <c r="F181">
        <v>3133102</v>
      </c>
      <c r="G181" s="58" t="s">
        <v>87</v>
      </c>
      <c r="H181" s="58" t="s">
        <v>87</v>
      </c>
      <c r="I181" s="60" t="s">
        <v>85</v>
      </c>
    </row>
    <row r="182" spans="1:9" x14ac:dyDescent="0.2">
      <c r="A182" t="s">
        <v>35</v>
      </c>
      <c r="B182" t="s">
        <v>81</v>
      </c>
      <c r="C182" t="s">
        <v>22</v>
      </c>
      <c r="D182" s="55">
        <v>37377</v>
      </c>
      <c r="E182">
        <v>0.05</v>
      </c>
      <c r="F182">
        <v>3133103</v>
      </c>
      <c r="G182" s="58" t="s">
        <v>87</v>
      </c>
      <c r="H182" s="58" t="s">
        <v>87</v>
      </c>
      <c r="I182" s="60" t="s">
        <v>85</v>
      </c>
    </row>
    <row r="183" spans="1:9" x14ac:dyDescent="0.2">
      <c r="A183" t="s">
        <v>36</v>
      </c>
      <c r="B183" t="s">
        <v>80</v>
      </c>
      <c r="C183" t="s">
        <v>22</v>
      </c>
      <c r="D183" s="55">
        <v>37377</v>
      </c>
      <c r="E183">
        <v>0.66</v>
      </c>
      <c r="F183">
        <v>3133104</v>
      </c>
      <c r="G183" s="58" t="s">
        <v>87</v>
      </c>
      <c r="H183" s="58" t="s">
        <v>87</v>
      </c>
      <c r="I183" s="60" t="s">
        <v>85</v>
      </c>
    </row>
    <row r="184" spans="1:9" x14ac:dyDescent="0.2">
      <c r="A184" t="s">
        <v>36</v>
      </c>
      <c r="B184" t="s">
        <v>81</v>
      </c>
      <c r="C184" t="s">
        <v>22</v>
      </c>
      <c r="D184" s="55">
        <v>37377</v>
      </c>
      <c r="E184">
        <v>0.02</v>
      </c>
      <c r="F184">
        <v>3133105</v>
      </c>
      <c r="G184" s="58" t="s">
        <v>87</v>
      </c>
      <c r="H184" s="58" t="s">
        <v>87</v>
      </c>
      <c r="I184" s="60" t="s">
        <v>85</v>
      </c>
    </row>
    <row r="185" spans="1:9" x14ac:dyDescent="0.2">
      <c r="A185" t="s">
        <v>37</v>
      </c>
      <c r="B185" t="s">
        <v>80</v>
      </c>
      <c r="C185" t="s">
        <v>22</v>
      </c>
      <c r="D185" s="55">
        <v>37377</v>
      </c>
      <c r="E185">
        <v>0.34</v>
      </c>
      <c r="F185">
        <v>3133106</v>
      </c>
      <c r="G185" s="58" t="s">
        <v>87</v>
      </c>
      <c r="H185" s="58" t="s">
        <v>87</v>
      </c>
      <c r="I185" s="60" t="s">
        <v>85</v>
      </c>
    </row>
    <row r="186" spans="1:9" x14ac:dyDescent="0.2">
      <c r="A186" t="s">
        <v>37</v>
      </c>
      <c r="B186" t="s">
        <v>81</v>
      </c>
      <c r="C186" t="s">
        <v>22</v>
      </c>
      <c r="D186" s="55">
        <v>37377</v>
      </c>
      <c r="E186">
        <v>0.05</v>
      </c>
      <c r="F186">
        <v>3133107</v>
      </c>
      <c r="G186" s="58" t="s">
        <v>87</v>
      </c>
      <c r="H186" s="58" t="s">
        <v>87</v>
      </c>
      <c r="I186" s="60" t="s">
        <v>85</v>
      </c>
    </row>
    <row r="187" spans="1:9" x14ac:dyDescent="0.2">
      <c r="A187" t="s">
        <v>58</v>
      </c>
      <c r="B187" t="s">
        <v>80</v>
      </c>
      <c r="C187" t="s">
        <v>22</v>
      </c>
      <c r="D187" s="55">
        <v>37377</v>
      </c>
      <c r="E187">
        <v>0.3125</v>
      </c>
      <c r="F187">
        <v>3133108</v>
      </c>
      <c r="G187" s="58" t="s">
        <v>87</v>
      </c>
      <c r="H187" s="58" t="s">
        <v>87</v>
      </c>
      <c r="I187" s="60" t="s">
        <v>85</v>
      </c>
    </row>
    <row r="188" spans="1:9" x14ac:dyDescent="0.2">
      <c r="A188" t="s">
        <v>58</v>
      </c>
      <c r="B188" t="s">
        <v>81</v>
      </c>
      <c r="C188" t="s">
        <v>22</v>
      </c>
      <c r="D188" s="55">
        <v>37377</v>
      </c>
      <c r="E188">
        <v>5.0000000000000001E-3</v>
      </c>
      <c r="F188">
        <v>3133109</v>
      </c>
      <c r="G188" s="58" t="s">
        <v>87</v>
      </c>
      <c r="H188" s="58" t="s">
        <v>87</v>
      </c>
      <c r="I188" s="60" t="s">
        <v>85</v>
      </c>
    </row>
    <row r="189" spans="1:9" x14ac:dyDescent="0.2">
      <c r="A189" t="s">
        <v>59</v>
      </c>
      <c r="B189" t="s">
        <v>80</v>
      </c>
      <c r="C189" t="s">
        <v>22</v>
      </c>
      <c r="D189" s="55">
        <v>37377</v>
      </c>
      <c r="E189">
        <v>0.38</v>
      </c>
      <c r="F189">
        <v>3133110</v>
      </c>
      <c r="G189" s="58" t="s">
        <v>87</v>
      </c>
      <c r="H189" s="58" t="s">
        <v>87</v>
      </c>
      <c r="I189" s="60" t="s">
        <v>85</v>
      </c>
    </row>
    <row r="190" spans="1:9" x14ac:dyDescent="0.2">
      <c r="A190" t="s">
        <v>59</v>
      </c>
      <c r="B190" t="s">
        <v>81</v>
      </c>
      <c r="C190" t="s">
        <v>22</v>
      </c>
      <c r="D190" s="55">
        <v>37377</v>
      </c>
      <c r="E190">
        <v>-6.5000000000000002E-2</v>
      </c>
      <c r="F190">
        <v>3133111</v>
      </c>
      <c r="G190" s="58" t="s">
        <v>87</v>
      </c>
      <c r="H190" s="58" t="s">
        <v>87</v>
      </c>
      <c r="I190" s="60" t="s">
        <v>85</v>
      </c>
    </row>
    <row r="191" spans="1:9" x14ac:dyDescent="0.2">
      <c r="A191" t="s">
        <v>60</v>
      </c>
      <c r="B191" t="s">
        <v>80</v>
      </c>
      <c r="C191" t="s">
        <v>22</v>
      </c>
      <c r="D191" s="55">
        <v>37377</v>
      </c>
      <c r="E191">
        <v>0.38</v>
      </c>
      <c r="F191">
        <v>3133112</v>
      </c>
      <c r="G191" s="58" t="s">
        <v>87</v>
      </c>
      <c r="H191" s="58" t="s">
        <v>87</v>
      </c>
      <c r="I191" s="60" t="s">
        <v>85</v>
      </c>
    </row>
    <row r="192" spans="1:9" x14ac:dyDescent="0.2">
      <c r="A192" t="s">
        <v>60</v>
      </c>
      <c r="B192" t="s">
        <v>81</v>
      </c>
      <c r="C192" t="s">
        <v>22</v>
      </c>
      <c r="D192" s="55">
        <v>37377</v>
      </c>
      <c r="E192">
        <v>0.02</v>
      </c>
      <c r="F192">
        <v>3133113</v>
      </c>
      <c r="G192" s="58" t="s">
        <v>87</v>
      </c>
      <c r="H192" s="58" t="s">
        <v>87</v>
      </c>
      <c r="I192" s="60" t="s">
        <v>85</v>
      </c>
    </row>
    <row r="193" spans="1:9" x14ac:dyDescent="0.2">
      <c r="A193" t="s">
        <v>61</v>
      </c>
      <c r="B193" t="s">
        <v>80</v>
      </c>
      <c r="C193" t="s">
        <v>22</v>
      </c>
      <c r="D193" s="55">
        <v>37377</v>
      </c>
      <c r="E193">
        <v>0.38</v>
      </c>
      <c r="F193">
        <v>3133114</v>
      </c>
      <c r="G193" s="58" t="s">
        <v>87</v>
      </c>
      <c r="H193" s="58" t="s">
        <v>87</v>
      </c>
      <c r="I193" s="60" t="s">
        <v>85</v>
      </c>
    </row>
    <row r="194" spans="1:9" x14ac:dyDescent="0.2">
      <c r="A194" t="s">
        <v>61</v>
      </c>
      <c r="B194" t="s">
        <v>81</v>
      </c>
      <c r="C194" t="s">
        <v>22</v>
      </c>
      <c r="D194" s="55">
        <v>37377</v>
      </c>
      <c r="E194">
        <v>-3.5000000000000003E-2</v>
      </c>
      <c r="F194">
        <v>3133115</v>
      </c>
      <c r="G194" s="58" t="s">
        <v>87</v>
      </c>
      <c r="H194" s="58" t="s">
        <v>87</v>
      </c>
      <c r="I194" s="60" t="s">
        <v>85</v>
      </c>
    </row>
    <row r="195" spans="1:9" x14ac:dyDescent="0.2">
      <c r="A195" t="s">
        <v>63</v>
      </c>
      <c r="B195" t="s">
        <v>80</v>
      </c>
      <c r="C195" t="s">
        <v>22</v>
      </c>
      <c r="D195" s="55">
        <v>37377</v>
      </c>
      <c r="E195">
        <v>0.28799999999999998</v>
      </c>
      <c r="F195">
        <v>3133116</v>
      </c>
      <c r="G195" s="58" t="s">
        <v>87</v>
      </c>
      <c r="H195" s="58" t="s">
        <v>87</v>
      </c>
      <c r="I195" s="60" t="s">
        <v>85</v>
      </c>
    </row>
    <row r="196" spans="1:9" x14ac:dyDescent="0.2">
      <c r="A196" t="s">
        <v>63</v>
      </c>
      <c r="B196" t="s">
        <v>81</v>
      </c>
      <c r="C196" t="s">
        <v>22</v>
      </c>
      <c r="D196" s="55">
        <v>37377</v>
      </c>
      <c r="E196">
        <v>8.0000000000000002E-3</v>
      </c>
      <c r="F196">
        <v>3133117</v>
      </c>
      <c r="G196" s="58" t="s">
        <v>87</v>
      </c>
      <c r="H196" s="58" t="s">
        <v>87</v>
      </c>
      <c r="I196" s="60" t="s">
        <v>85</v>
      </c>
    </row>
    <row r="197" spans="1:9" x14ac:dyDescent="0.2">
      <c r="A197" t="s">
        <v>64</v>
      </c>
      <c r="B197" t="s">
        <v>80</v>
      </c>
      <c r="C197" t="s">
        <v>22</v>
      </c>
      <c r="D197" s="55">
        <v>37377</v>
      </c>
      <c r="E197">
        <v>0.28799999999999998</v>
      </c>
      <c r="F197">
        <v>3133118</v>
      </c>
      <c r="G197" s="58" t="s">
        <v>87</v>
      </c>
      <c r="H197" s="58" t="s">
        <v>87</v>
      </c>
      <c r="I197" s="60" t="s">
        <v>85</v>
      </c>
    </row>
    <row r="198" spans="1:9" x14ac:dyDescent="0.2">
      <c r="A198" t="s">
        <v>64</v>
      </c>
      <c r="B198" t="s">
        <v>81</v>
      </c>
      <c r="C198" t="s">
        <v>22</v>
      </c>
      <c r="D198" s="55">
        <v>37377</v>
      </c>
      <c r="E198">
        <v>0</v>
      </c>
      <c r="F198">
        <v>3133119</v>
      </c>
      <c r="G198" s="58" t="s">
        <v>87</v>
      </c>
      <c r="H198" s="58" t="s">
        <v>87</v>
      </c>
      <c r="I198" s="60" t="s">
        <v>85</v>
      </c>
    </row>
    <row r="199" spans="1:9" x14ac:dyDescent="0.2">
      <c r="A199" t="s">
        <v>79</v>
      </c>
      <c r="B199" t="s">
        <v>80</v>
      </c>
      <c r="C199" t="s">
        <v>22</v>
      </c>
      <c r="D199" s="55">
        <v>37377</v>
      </c>
      <c r="E199">
        <v>0.34</v>
      </c>
      <c r="F199">
        <v>3133120</v>
      </c>
      <c r="G199" s="58" t="s">
        <v>87</v>
      </c>
      <c r="H199" s="58" t="s">
        <v>87</v>
      </c>
      <c r="I199" s="60" t="s">
        <v>85</v>
      </c>
    </row>
    <row r="200" spans="1:9" x14ac:dyDescent="0.2">
      <c r="A200" t="s">
        <v>79</v>
      </c>
      <c r="B200" t="s">
        <v>81</v>
      </c>
      <c r="C200" t="s">
        <v>22</v>
      </c>
      <c r="D200" s="55">
        <v>37377</v>
      </c>
      <c r="E200">
        <v>0.02</v>
      </c>
      <c r="F200">
        <v>3133121</v>
      </c>
      <c r="G200" s="58" t="s">
        <v>87</v>
      </c>
      <c r="H200" s="58" t="s">
        <v>87</v>
      </c>
      <c r="I200" s="60" t="s">
        <v>85</v>
      </c>
    </row>
    <row r="201" spans="1:9" x14ac:dyDescent="0.2">
      <c r="A201" t="s">
        <v>65</v>
      </c>
      <c r="B201" t="s">
        <v>80</v>
      </c>
      <c r="C201" t="s">
        <v>22</v>
      </c>
      <c r="D201" s="55">
        <v>37377</v>
      </c>
      <c r="E201">
        <v>0.33</v>
      </c>
      <c r="F201">
        <v>3133122</v>
      </c>
      <c r="G201" s="58" t="s">
        <v>87</v>
      </c>
      <c r="H201" s="58" t="s">
        <v>87</v>
      </c>
      <c r="I201" s="60" t="s">
        <v>85</v>
      </c>
    </row>
    <row r="202" spans="1:9" x14ac:dyDescent="0.2">
      <c r="A202" t="s">
        <v>65</v>
      </c>
      <c r="B202" t="s">
        <v>81</v>
      </c>
      <c r="C202" t="s">
        <v>22</v>
      </c>
      <c r="D202" s="55">
        <v>37377</v>
      </c>
      <c r="E202">
        <v>0.04</v>
      </c>
      <c r="F202">
        <v>3133123</v>
      </c>
      <c r="G202" s="58" t="s">
        <v>87</v>
      </c>
      <c r="H202" s="58" t="s">
        <v>87</v>
      </c>
      <c r="I202" s="60" t="s">
        <v>85</v>
      </c>
    </row>
    <row r="203" spans="1:9" x14ac:dyDescent="0.2">
      <c r="A203" t="s">
        <v>111</v>
      </c>
      <c r="B203" t="s">
        <v>110</v>
      </c>
      <c r="C203" t="s">
        <v>22</v>
      </c>
      <c r="D203" s="55">
        <v>37377</v>
      </c>
      <c r="E203">
        <v>5.0000000000000001E-3</v>
      </c>
      <c r="F203">
        <v>3133124</v>
      </c>
      <c r="G203" s="58" t="s">
        <v>87</v>
      </c>
      <c r="H203" s="58" t="s">
        <v>87</v>
      </c>
      <c r="I203" s="60" t="s">
        <v>85</v>
      </c>
    </row>
    <row r="204" spans="1:9" x14ac:dyDescent="0.2">
      <c r="A204" t="s">
        <v>112</v>
      </c>
      <c r="B204" t="s">
        <v>110</v>
      </c>
      <c r="C204" t="s">
        <v>22</v>
      </c>
      <c r="D204" s="55">
        <v>37377</v>
      </c>
      <c r="E204">
        <v>0.02</v>
      </c>
      <c r="F204">
        <v>3133125</v>
      </c>
      <c r="G204" s="58" t="s">
        <v>87</v>
      </c>
      <c r="H204" s="58" t="s">
        <v>87</v>
      </c>
      <c r="I204" s="60" t="s">
        <v>85</v>
      </c>
    </row>
    <row r="205" spans="1:9" x14ac:dyDescent="0.2">
      <c r="A205" t="s">
        <v>108</v>
      </c>
      <c r="B205" t="s">
        <v>110</v>
      </c>
      <c r="C205" t="s">
        <v>22</v>
      </c>
      <c r="D205" s="55">
        <v>37377</v>
      </c>
      <c r="E205">
        <v>-3.5000000000000003E-2</v>
      </c>
      <c r="F205">
        <v>3133126</v>
      </c>
      <c r="G205" s="58" t="s">
        <v>87</v>
      </c>
      <c r="H205" s="58" t="s">
        <v>87</v>
      </c>
      <c r="I205" s="60" t="s">
        <v>85</v>
      </c>
    </row>
    <row r="206" spans="1:9" x14ac:dyDescent="0.2">
      <c r="A206" t="s">
        <v>109</v>
      </c>
      <c r="B206" t="s">
        <v>110</v>
      </c>
      <c r="C206" t="s">
        <v>22</v>
      </c>
      <c r="D206" s="55">
        <v>37377</v>
      </c>
      <c r="E206">
        <v>0.02</v>
      </c>
      <c r="F206">
        <v>3133127</v>
      </c>
      <c r="G206" s="58" t="s">
        <v>87</v>
      </c>
      <c r="H206" s="58" t="s">
        <v>87</v>
      </c>
      <c r="I206" s="60" t="s">
        <v>85</v>
      </c>
    </row>
    <row r="207" spans="1:9" x14ac:dyDescent="0.2">
      <c r="A207" t="s">
        <v>11</v>
      </c>
      <c r="B207" t="s">
        <v>110</v>
      </c>
      <c r="C207" t="s">
        <v>22</v>
      </c>
      <c r="D207" s="55">
        <v>37377</v>
      </c>
      <c r="E207" s="155">
        <v>37408</v>
      </c>
      <c r="I207" s="60" t="s">
        <v>86</v>
      </c>
    </row>
    <row r="208" spans="1:9" x14ac:dyDescent="0.2">
      <c r="A208" t="s">
        <v>78</v>
      </c>
      <c r="B208" t="s">
        <v>80</v>
      </c>
      <c r="C208" t="s">
        <v>22</v>
      </c>
      <c r="D208" s="55">
        <v>37408</v>
      </c>
      <c r="E208">
        <v>0.36499999999999999</v>
      </c>
      <c r="F208">
        <v>3133100</v>
      </c>
      <c r="G208" s="58" t="s">
        <v>87</v>
      </c>
      <c r="H208" s="58" t="s">
        <v>87</v>
      </c>
      <c r="I208" s="60" t="s">
        <v>85</v>
      </c>
    </row>
    <row r="209" spans="1:9" x14ac:dyDescent="0.2">
      <c r="A209" t="s">
        <v>78</v>
      </c>
      <c r="B209" t="s">
        <v>81</v>
      </c>
      <c r="C209" t="s">
        <v>22</v>
      </c>
      <c r="D209" s="55">
        <v>37408</v>
      </c>
      <c r="E209">
        <v>0.02</v>
      </c>
      <c r="F209">
        <v>3133101</v>
      </c>
      <c r="G209" s="58" t="s">
        <v>87</v>
      </c>
      <c r="H209" s="58" t="s">
        <v>87</v>
      </c>
      <c r="I209" s="60" t="s">
        <v>85</v>
      </c>
    </row>
    <row r="210" spans="1:9" x14ac:dyDescent="0.2">
      <c r="A210" t="s">
        <v>35</v>
      </c>
      <c r="B210" t="s">
        <v>80</v>
      </c>
      <c r="C210" t="s">
        <v>22</v>
      </c>
      <c r="D210" s="55">
        <v>37408</v>
      </c>
      <c r="E210">
        <v>0.36499999999999999</v>
      </c>
      <c r="F210">
        <v>3133102</v>
      </c>
      <c r="G210" s="58" t="s">
        <v>87</v>
      </c>
      <c r="H210" s="58" t="s">
        <v>87</v>
      </c>
      <c r="I210" s="60" t="s">
        <v>85</v>
      </c>
    </row>
    <row r="211" spans="1:9" x14ac:dyDescent="0.2">
      <c r="A211" t="s">
        <v>35</v>
      </c>
      <c r="B211" t="s">
        <v>81</v>
      </c>
      <c r="C211" t="s">
        <v>22</v>
      </c>
      <c r="D211" s="55">
        <v>37408</v>
      </c>
      <c r="E211">
        <v>0.06</v>
      </c>
      <c r="F211">
        <v>3133103</v>
      </c>
      <c r="G211" s="58" t="s">
        <v>87</v>
      </c>
      <c r="H211" s="58" t="s">
        <v>87</v>
      </c>
      <c r="I211" s="60" t="s">
        <v>85</v>
      </c>
    </row>
    <row r="212" spans="1:9" x14ac:dyDescent="0.2">
      <c r="A212" t="s">
        <v>36</v>
      </c>
      <c r="B212" t="s">
        <v>80</v>
      </c>
      <c r="C212" t="s">
        <v>22</v>
      </c>
      <c r="D212" s="55">
        <v>37408</v>
      </c>
      <c r="E212">
        <v>0.68500000000000005</v>
      </c>
      <c r="F212">
        <v>3133104</v>
      </c>
      <c r="G212" s="58" t="s">
        <v>87</v>
      </c>
      <c r="H212" s="58" t="s">
        <v>87</v>
      </c>
      <c r="I212" s="60" t="s">
        <v>85</v>
      </c>
    </row>
    <row r="213" spans="1:9" x14ac:dyDescent="0.2">
      <c r="A213" t="s">
        <v>36</v>
      </c>
      <c r="B213" t="s">
        <v>81</v>
      </c>
      <c r="C213" t="s">
        <v>22</v>
      </c>
      <c r="D213" s="55">
        <v>37408</v>
      </c>
      <c r="E213">
        <v>0.02</v>
      </c>
      <c r="F213">
        <v>3133105</v>
      </c>
      <c r="G213" s="58" t="s">
        <v>87</v>
      </c>
      <c r="H213" s="58" t="s">
        <v>87</v>
      </c>
      <c r="I213" s="60" t="s">
        <v>85</v>
      </c>
    </row>
    <row r="214" spans="1:9" x14ac:dyDescent="0.2">
      <c r="A214" t="s">
        <v>37</v>
      </c>
      <c r="B214" t="s">
        <v>80</v>
      </c>
      <c r="C214" t="s">
        <v>22</v>
      </c>
      <c r="D214" s="55">
        <v>37408</v>
      </c>
      <c r="E214">
        <v>0.36499999999999999</v>
      </c>
      <c r="F214">
        <v>3133106</v>
      </c>
      <c r="G214" s="58" t="s">
        <v>87</v>
      </c>
      <c r="H214" s="58" t="s">
        <v>87</v>
      </c>
      <c r="I214" s="60" t="s">
        <v>85</v>
      </c>
    </row>
    <row r="215" spans="1:9" x14ac:dyDescent="0.2">
      <c r="A215" t="s">
        <v>37</v>
      </c>
      <c r="B215" t="s">
        <v>81</v>
      </c>
      <c r="C215" t="s">
        <v>22</v>
      </c>
      <c r="D215" s="55">
        <v>37408</v>
      </c>
      <c r="E215">
        <v>0.06</v>
      </c>
      <c r="F215">
        <v>3133107</v>
      </c>
      <c r="G215" s="58" t="s">
        <v>87</v>
      </c>
      <c r="H215" s="58" t="s">
        <v>87</v>
      </c>
      <c r="I215" s="60" t="s">
        <v>85</v>
      </c>
    </row>
    <row r="216" spans="1:9" x14ac:dyDescent="0.2">
      <c r="A216" t="s">
        <v>58</v>
      </c>
      <c r="B216" t="s">
        <v>80</v>
      </c>
      <c r="C216" t="s">
        <v>22</v>
      </c>
      <c r="D216" s="55">
        <v>37408</v>
      </c>
      <c r="E216">
        <v>0.32</v>
      </c>
      <c r="F216">
        <v>3133108</v>
      </c>
      <c r="G216" s="58" t="s">
        <v>87</v>
      </c>
      <c r="H216" s="58" t="s">
        <v>87</v>
      </c>
      <c r="I216" s="60" t="s">
        <v>85</v>
      </c>
    </row>
    <row r="217" spans="1:9" x14ac:dyDescent="0.2">
      <c r="A217" t="s">
        <v>58</v>
      </c>
      <c r="B217" t="s">
        <v>81</v>
      </c>
      <c r="C217" t="s">
        <v>22</v>
      </c>
      <c r="D217" s="55">
        <v>37408</v>
      </c>
      <c r="E217">
        <v>5.0000000000000001E-3</v>
      </c>
      <c r="F217">
        <v>3133109</v>
      </c>
      <c r="G217" s="58" t="s">
        <v>87</v>
      </c>
      <c r="H217" s="58" t="s">
        <v>87</v>
      </c>
      <c r="I217" s="60" t="s">
        <v>85</v>
      </c>
    </row>
    <row r="218" spans="1:9" x14ac:dyDescent="0.2">
      <c r="A218" t="s">
        <v>59</v>
      </c>
      <c r="B218" t="s">
        <v>80</v>
      </c>
      <c r="C218" t="s">
        <v>22</v>
      </c>
      <c r="D218" s="55">
        <v>37408</v>
      </c>
      <c r="E218">
        <v>0.36499999999999999</v>
      </c>
      <c r="F218">
        <v>3133110</v>
      </c>
      <c r="G218" s="58" t="s">
        <v>87</v>
      </c>
      <c r="H218" s="58" t="s">
        <v>87</v>
      </c>
      <c r="I218" s="60" t="s">
        <v>85</v>
      </c>
    </row>
    <row r="219" spans="1:9" x14ac:dyDescent="0.2">
      <c r="A219" t="s">
        <v>59</v>
      </c>
      <c r="B219" t="s">
        <v>81</v>
      </c>
      <c r="C219" t="s">
        <v>22</v>
      </c>
      <c r="D219" s="55">
        <v>37408</v>
      </c>
      <c r="E219">
        <v>-5.5E-2</v>
      </c>
      <c r="F219">
        <v>3133111</v>
      </c>
      <c r="G219" s="58" t="s">
        <v>87</v>
      </c>
      <c r="H219" s="58" t="s">
        <v>87</v>
      </c>
      <c r="I219" s="60" t="s">
        <v>85</v>
      </c>
    </row>
    <row r="220" spans="1:9" x14ac:dyDescent="0.2">
      <c r="A220" t="s">
        <v>60</v>
      </c>
      <c r="B220" t="s">
        <v>80</v>
      </c>
      <c r="C220" t="s">
        <v>22</v>
      </c>
      <c r="D220" s="55">
        <v>37408</v>
      </c>
      <c r="E220">
        <v>0.36749999999999999</v>
      </c>
      <c r="F220">
        <v>3133112</v>
      </c>
      <c r="G220" s="58" t="s">
        <v>87</v>
      </c>
      <c r="H220" s="58" t="s">
        <v>87</v>
      </c>
      <c r="I220" s="60" t="s">
        <v>85</v>
      </c>
    </row>
    <row r="221" spans="1:9" x14ac:dyDescent="0.2">
      <c r="A221" t="s">
        <v>60</v>
      </c>
      <c r="B221" t="s">
        <v>81</v>
      </c>
      <c r="C221" t="s">
        <v>22</v>
      </c>
      <c r="D221" s="55">
        <v>37408</v>
      </c>
      <c r="E221">
        <v>3.5000000000000003E-2</v>
      </c>
      <c r="F221">
        <v>3133113</v>
      </c>
      <c r="G221" s="58" t="s">
        <v>87</v>
      </c>
      <c r="H221" s="58" t="s">
        <v>87</v>
      </c>
      <c r="I221" s="60" t="s">
        <v>85</v>
      </c>
    </row>
    <row r="222" spans="1:9" x14ac:dyDescent="0.2">
      <c r="A222" t="s">
        <v>61</v>
      </c>
      <c r="B222" t="s">
        <v>80</v>
      </c>
      <c r="C222" t="s">
        <v>22</v>
      </c>
      <c r="D222" s="55">
        <v>37408</v>
      </c>
      <c r="E222">
        <v>0.36749999999999999</v>
      </c>
      <c r="F222">
        <v>3133114</v>
      </c>
      <c r="G222" s="58" t="s">
        <v>87</v>
      </c>
      <c r="H222" s="58" t="s">
        <v>87</v>
      </c>
      <c r="I222" s="60" t="s">
        <v>85</v>
      </c>
    </row>
    <row r="223" spans="1:9" x14ac:dyDescent="0.2">
      <c r="A223" t="s">
        <v>61</v>
      </c>
      <c r="B223" t="s">
        <v>81</v>
      </c>
      <c r="C223" t="s">
        <v>22</v>
      </c>
      <c r="D223" s="55">
        <v>37408</v>
      </c>
      <c r="E223">
        <v>-3.5000000000000003E-2</v>
      </c>
      <c r="F223">
        <v>3133115</v>
      </c>
      <c r="G223" s="58" t="s">
        <v>87</v>
      </c>
      <c r="H223" s="58" t="s">
        <v>87</v>
      </c>
      <c r="I223" s="60" t="s">
        <v>85</v>
      </c>
    </row>
    <row r="224" spans="1:9" x14ac:dyDescent="0.2">
      <c r="A224" t="s">
        <v>63</v>
      </c>
      <c r="B224" t="s">
        <v>80</v>
      </c>
      <c r="C224" t="s">
        <v>22</v>
      </c>
      <c r="D224" s="55">
        <v>37408</v>
      </c>
      <c r="E224">
        <v>0.28799999999999998</v>
      </c>
      <c r="F224">
        <v>3133116</v>
      </c>
      <c r="G224" s="58" t="s">
        <v>87</v>
      </c>
      <c r="H224" s="58" t="s">
        <v>87</v>
      </c>
      <c r="I224" s="60" t="s">
        <v>85</v>
      </c>
    </row>
    <row r="225" spans="1:9" x14ac:dyDescent="0.2">
      <c r="A225" t="s">
        <v>63</v>
      </c>
      <c r="B225" t="s">
        <v>81</v>
      </c>
      <c r="C225" t="s">
        <v>22</v>
      </c>
      <c r="D225" s="55">
        <v>37408</v>
      </c>
      <c r="E225">
        <v>8.0000000000000002E-3</v>
      </c>
      <c r="F225">
        <v>3133117</v>
      </c>
      <c r="G225" s="58" t="s">
        <v>87</v>
      </c>
      <c r="H225" s="58" t="s">
        <v>87</v>
      </c>
      <c r="I225" s="60" t="s">
        <v>85</v>
      </c>
    </row>
    <row r="226" spans="1:9" x14ac:dyDescent="0.2">
      <c r="A226" t="s">
        <v>64</v>
      </c>
      <c r="B226" t="s">
        <v>80</v>
      </c>
      <c r="C226" t="s">
        <v>22</v>
      </c>
      <c r="D226" s="55">
        <v>37408</v>
      </c>
      <c r="E226">
        <v>0.28799999999999998</v>
      </c>
      <c r="F226">
        <v>3133118</v>
      </c>
      <c r="G226" s="58" t="s">
        <v>87</v>
      </c>
      <c r="H226" s="58" t="s">
        <v>87</v>
      </c>
      <c r="I226" s="60" t="s">
        <v>85</v>
      </c>
    </row>
    <row r="227" spans="1:9" x14ac:dyDescent="0.2">
      <c r="A227" t="s">
        <v>64</v>
      </c>
      <c r="B227" t="s">
        <v>81</v>
      </c>
      <c r="C227" t="s">
        <v>22</v>
      </c>
      <c r="D227" s="55">
        <v>37408</v>
      </c>
      <c r="E227">
        <v>0</v>
      </c>
      <c r="F227">
        <v>3133119</v>
      </c>
      <c r="G227" s="58" t="s">
        <v>87</v>
      </c>
      <c r="H227" s="58" t="s">
        <v>87</v>
      </c>
      <c r="I227" s="60" t="s">
        <v>85</v>
      </c>
    </row>
    <row r="228" spans="1:9" x14ac:dyDescent="0.2">
      <c r="A228" t="s">
        <v>79</v>
      </c>
      <c r="B228" t="s">
        <v>80</v>
      </c>
      <c r="C228" t="s">
        <v>22</v>
      </c>
      <c r="D228" s="55">
        <v>37408</v>
      </c>
      <c r="E228">
        <v>0.36499999999999999</v>
      </c>
      <c r="F228">
        <v>3133120</v>
      </c>
      <c r="G228" s="58" t="s">
        <v>87</v>
      </c>
      <c r="H228" s="58" t="s">
        <v>87</v>
      </c>
      <c r="I228" s="60" t="s">
        <v>85</v>
      </c>
    </row>
    <row r="229" spans="1:9" x14ac:dyDescent="0.2">
      <c r="A229" t="s">
        <v>79</v>
      </c>
      <c r="B229" t="s">
        <v>81</v>
      </c>
      <c r="C229" t="s">
        <v>22</v>
      </c>
      <c r="D229" s="55">
        <v>37408</v>
      </c>
      <c r="E229">
        <v>0.02</v>
      </c>
      <c r="F229">
        <v>3133121</v>
      </c>
      <c r="G229" s="58" t="s">
        <v>87</v>
      </c>
      <c r="H229" s="58" t="s">
        <v>87</v>
      </c>
      <c r="I229" s="60" t="s">
        <v>85</v>
      </c>
    </row>
    <row r="230" spans="1:9" x14ac:dyDescent="0.2">
      <c r="A230" t="s">
        <v>65</v>
      </c>
      <c r="B230" t="s">
        <v>80</v>
      </c>
      <c r="C230" t="s">
        <v>22</v>
      </c>
      <c r="D230" s="55">
        <v>37408</v>
      </c>
      <c r="E230">
        <v>0.35499999999999998</v>
      </c>
      <c r="F230">
        <v>3133122</v>
      </c>
      <c r="G230" s="58" t="s">
        <v>87</v>
      </c>
      <c r="H230" s="58" t="s">
        <v>87</v>
      </c>
      <c r="I230" s="60" t="s">
        <v>85</v>
      </c>
    </row>
    <row r="231" spans="1:9" x14ac:dyDescent="0.2">
      <c r="A231" t="s">
        <v>65</v>
      </c>
      <c r="B231" t="s">
        <v>81</v>
      </c>
      <c r="C231" t="s">
        <v>22</v>
      </c>
      <c r="D231" s="55">
        <v>37408</v>
      </c>
      <c r="E231">
        <v>0.04</v>
      </c>
      <c r="F231">
        <v>3133123</v>
      </c>
      <c r="G231" s="58" t="s">
        <v>87</v>
      </c>
      <c r="H231" s="58" t="s">
        <v>87</v>
      </c>
      <c r="I231" s="60" t="s">
        <v>85</v>
      </c>
    </row>
    <row r="232" spans="1:9" x14ac:dyDescent="0.2">
      <c r="A232" t="s">
        <v>111</v>
      </c>
      <c r="B232" t="s">
        <v>110</v>
      </c>
      <c r="C232" t="s">
        <v>22</v>
      </c>
      <c r="D232" s="55">
        <v>37408</v>
      </c>
      <c r="E232">
        <v>5.0000000000000001E-3</v>
      </c>
      <c r="F232">
        <v>3133124</v>
      </c>
      <c r="G232" s="58" t="s">
        <v>87</v>
      </c>
      <c r="H232" s="58" t="s">
        <v>87</v>
      </c>
      <c r="I232" s="60" t="s">
        <v>85</v>
      </c>
    </row>
    <row r="233" spans="1:9" x14ac:dyDescent="0.2">
      <c r="A233" t="s">
        <v>112</v>
      </c>
      <c r="B233" t="s">
        <v>110</v>
      </c>
      <c r="C233" t="s">
        <v>22</v>
      </c>
      <c r="D233" s="55">
        <v>37408</v>
      </c>
      <c r="E233">
        <v>3.5000000000000003E-2</v>
      </c>
      <c r="F233">
        <v>3133125</v>
      </c>
      <c r="G233" s="58" t="s">
        <v>87</v>
      </c>
      <c r="H233" s="58" t="s">
        <v>87</v>
      </c>
      <c r="I233" s="60" t="s">
        <v>85</v>
      </c>
    </row>
    <row r="234" spans="1:9" x14ac:dyDescent="0.2">
      <c r="A234" t="s">
        <v>108</v>
      </c>
      <c r="B234" t="s">
        <v>110</v>
      </c>
      <c r="C234" t="s">
        <v>22</v>
      </c>
      <c r="D234" s="55">
        <v>37408</v>
      </c>
      <c r="E234">
        <v>-3.5000000000000003E-2</v>
      </c>
      <c r="F234">
        <v>3133126</v>
      </c>
      <c r="G234" s="58" t="s">
        <v>87</v>
      </c>
      <c r="H234" s="58" t="s">
        <v>87</v>
      </c>
      <c r="I234" s="60" t="s">
        <v>85</v>
      </c>
    </row>
    <row r="235" spans="1:9" x14ac:dyDescent="0.2">
      <c r="A235" t="s">
        <v>109</v>
      </c>
      <c r="B235" t="s">
        <v>110</v>
      </c>
      <c r="C235" t="s">
        <v>22</v>
      </c>
      <c r="D235" s="55">
        <v>37408</v>
      </c>
      <c r="E235">
        <v>3.5000000000000003E-2</v>
      </c>
      <c r="F235">
        <v>3133127</v>
      </c>
      <c r="G235" s="58" t="s">
        <v>87</v>
      </c>
      <c r="H235" s="58" t="s">
        <v>87</v>
      </c>
      <c r="I235" s="60" t="s">
        <v>85</v>
      </c>
    </row>
    <row r="236" spans="1:9" x14ac:dyDescent="0.2">
      <c r="A236" t="s">
        <v>11</v>
      </c>
      <c r="B236" t="s">
        <v>110</v>
      </c>
      <c r="C236" t="s">
        <v>22</v>
      </c>
      <c r="D236" s="55">
        <v>37408</v>
      </c>
      <c r="E236" s="155">
        <v>37438</v>
      </c>
      <c r="I236" s="60" t="s">
        <v>86</v>
      </c>
    </row>
    <row r="237" spans="1:9" x14ac:dyDescent="0.2">
      <c r="A237" t="s">
        <v>78</v>
      </c>
      <c r="B237" t="s">
        <v>80</v>
      </c>
      <c r="C237" t="s">
        <v>22</v>
      </c>
      <c r="D237" s="55">
        <v>37438</v>
      </c>
      <c r="E237">
        <v>0.36</v>
      </c>
      <c r="F237">
        <v>3133100</v>
      </c>
      <c r="G237" s="58" t="s">
        <v>87</v>
      </c>
      <c r="H237" s="58" t="s">
        <v>87</v>
      </c>
      <c r="I237" s="60" t="s">
        <v>85</v>
      </c>
    </row>
    <row r="238" spans="1:9" x14ac:dyDescent="0.2">
      <c r="A238" t="s">
        <v>78</v>
      </c>
      <c r="B238" t="s">
        <v>81</v>
      </c>
      <c r="C238" t="s">
        <v>22</v>
      </c>
      <c r="D238" s="55">
        <v>37438</v>
      </c>
      <c r="E238">
        <v>0.02</v>
      </c>
      <c r="F238">
        <v>3133101</v>
      </c>
      <c r="G238" s="58" t="s">
        <v>87</v>
      </c>
      <c r="H238" s="58" t="s">
        <v>87</v>
      </c>
      <c r="I238" s="60" t="s">
        <v>85</v>
      </c>
    </row>
    <row r="239" spans="1:9" x14ac:dyDescent="0.2">
      <c r="A239" t="s">
        <v>35</v>
      </c>
      <c r="B239" t="s">
        <v>80</v>
      </c>
      <c r="C239" t="s">
        <v>22</v>
      </c>
      <c r="D239" s="55">
        <v>37438</v>
      </c>
      <c r="E239">
        <v>0.36</v>
      </c>
      <c r="F239">
        <v>3133102</v>
      </c>
      <c r="G239" s="58" t="s">
        <v>87</v>
      </c>
      <c r="H239" s="58" t="s">
        <v>87</v>
      </c>
      <c r="I239" s="60" t="s">
        <v>85</v>
      </c>
    </row>
    <row r="240" spans="1:9" x14ac:dyDescent="0.2">
      <c r="A240" t="s">
        <v>35</v>
      </c>
      <c r="B240" t="s">
        <v>81</v>
      </c>
      <c r="C240" t="s">
        <v>22</v>
      </c>
      <c r="D240" s="55">
        <v>37438</v>
      </c>
      <c r="E240">
        <v>7.0000000000000007E-2</v>
      </c>
      <c r="F240">
        <v>3133103</v>
      </c>
      <c r="G240" s="58" t="s">
        <v>87</v>
      </c>
      <c r="H240" s="58" t="s">
        <v>87</v>
      </c>
      <c r="I240" s="60" t="s">
        <v>85</v>
      </c>
    </row>
    <row r="241" spans="1:9" x14ac:dyDescent="0.2">
      <c r="A241" t="s">
        <v>36</v>
      </c>
      <c r="B241" t="s">
        <v>80</v>
      </c>
      <c r="C241" t="s">
        <v>22</v>
      </c>
      <c r="D241" s="55">
        <v>37438</v>
      </c>
      <c r="E241">
        <v>0.68</v>
      </c>
      <c r="F241">
        <v>3133104</v>
      </c>
      <c r="G241" s="58" t="s">
        <v>87</v>
      </c>
      <c r="H241" s="58" t="s">
        <v>87</v>
      </c>
      <c r="I241" s="60" t="s">
        <v>85</v>
      </c>
    </row>
    <row r="242" spans="1:9" x14ac:dyDescent="0.2">
      <c r="A242" t="s">
        <v>36</v>
      </c>
      <c r="B242" t="s">
        <v>81</v>
      </c>
      <c r="C242" t="s">
        <v>22</v>
      </c>
      <c r="D242" s="55">
        <v>37438</v>
      </c>
      <c r="E242">
        <v>0.02</v>
      </c>
      <c r="F242">
        <v>3133105</v>
      </c>
      <c r="G242" s="58" t="s">
        <v>87</v>
      </c>
      <c r="H242" s="58" t="s">
        <v>87</v>
      </c>
      <c r="I242" s="60" t="s">
        <v>85</v>
      </c>
    </row>
    <row r="243" spans="1:9" x14ac:dyDescent="0.2">
      <c r="A243" t="s">
        <v>37</v>
      </c>
      <c r="B243" t="s">
        <v>80</v>
      </c>
      <c r="C243" t="s">
        <v>22</v>
      </c>
      <c r="D243" s="55">
        <v>37438</v>
      </c>
      <c r="E243">
        <v>0.36</v>
      </c>
      <c r="F243">
        <v>3133106</v>
      </c>
      <c r="G243" s="58" t="s">
        <v>87</v>
      </c>
      <c r="H243" s="58" t="s">
        <v>87</v>
      </c>
      <c r="I243" s="60" t="s">
        <v>85</v>
      </c>
    </row>
    <row r="244" spans="1:9" x14ac:dyDescent="0.2">
      <c r="A244" t="s">
        <v>37</v>
      </c>
      <c r="B244" t="s">
        <v>81</v>
      </c>
      <c r="C244" t="s">
        <v>22</v>
      </c>
      <c r="D244" s="55">
        <v>37438</v>
      </c>
      <c r="E244">
        <v>7.0000000000000007E-2</v>
      </c>
      <c r="F244">
        <v>3133107</v>
      </c>
      <c r="G244" s="58" t="s">
        <v>87</v>
      </c>
      <c r="H244" s="58" t="s">
        <v>87</v>
      </c>
      <c r="I244" s="60" t="s">
        <v>85</v>
      </c>
    </row>
    <row r="245" spans="1:9" x14ac:dyDescent="0.2">
      <c r="A245" t="s">
        <v>58</v>
      </c>
      <c r="B245" t="s">
        <v>80</v>
      </c>
      <c r="C245" t="s">
        <v>22</v>
      </c>
      <c r="D245" s="55">
        <v>37438</v>
      </c>
      <c r="E245">
        <v>0.34</v>
      </c>
      <c r="F245">
        <v>3133108</v>
      </c>
      <c r="G245" s="58" t="s">
        <v>87</v>
      </c>
      <c r="H245" s="58" t="s">
        <v>87</v>
      </c>
      <c r="I245" s="60" t="s">
        <v>85</v>
      </c>
    </row>
    <row r="246" spans="1:9" x14ac:dyDescent="0.2">
      <c r="A246" t="s">
        <v>58</v>
      </c>
      <c r="B246" t="s">
        <v>81</v>
      </c>
      <c r="C246" t="s">
        <v>22</v>
      </c>
      <c r="D246" s="55">
        <v>37438</v>
      </c>
      <c r="E246">
        <v>5.0000000000000001E-3</v>
      </c>
      <c r="F246">
        <v>3133109</v>
      </c>
      <c r="G246" s="58" t="s">
        <v>87</v>
      </c>
      <c r="H246" s="58" t="s">
        <v>87</v>
      </c>
      <c r="I246" s="60" t="s">
        <v>85</v>
      </c>
    </row>
    <row r="247" spans="1:9" x14ac:dyDescent="0.2">
      <c r="A247" t="s">
        <v>59</v>
      </c>
      <c r="B247" t="s">
        <v>80</v>
      </c>
      <c r="C247" t="s">
        <v>22</v>
      </c>
      <c r="D247" s="55">
        <v>37438</v>
      </c>
      <c r="E247">
        <v>0.4375</v>
      </c>
      <c r="F247">
        <v>3133110</v>
      </c>
      <c r="G247" s="58" t="s">
        <v>87</v>
      </c>
      <c r="H247" s="58" t="s">
        <v>87</v>
      </c>
      <c r="I247" s="60" t="s">
        <v>85</v>
      </c>
    </row>
    <row r="248" spans="1:9" x14ac:dyDescent="0.2">
      <c r="A248" t="s">
        <v>59</v>
      </c>
      <c r="B248" t="s">
        <v>81</v>
      </c>
      <c r="C248" t="s">
        <v>22</v>
      </c>
      <c r="D248" s="55">
        <v>37438</v>
      </c>
      <c r="E248">
        <v>-0.02</v>
      </c>
      <c r="F248">
        <v>3133111</v>
      </c>
      <c r="G248" s="58" t="s">
        <v>87</v>
      </c>
      <c r="H248" s="58" t="s">
        <v>87</v>
      </c>
      <c r="I248" s="60" t="s">
        <v>85</v>
      </c>
    </row>
    <row r="249" spans="1:9" x14ac:dyDescent="0.2">
      <c r="A249" t="s">
        <v>60</v>
      </c>
      <c r="B249" t="s">
        <v>80</v>
      </c>
      <c r="C249" t="s">
        <v>22</v>
      </c>
      <c r="D249" s="55">
        <v>37438</v>
      </c>
      <c r="E249">
        <v>0.43</v>
      </c>
      <c r="F249">
        <v>3133112</v>
      </c>
      <c r="G249" s="58" t="s">
        <v>87</v>
      </c>
      <c r="H249" s="58" t="s">
        <v>87</v>
      </c>
      <c r="I249" s="60" t="s">
        <v>85</v>
      </c>
    </row>
    <row r="250" spans="1:9" x14ac:dyDescent="0.2">
      <c r="A250" t="s">
        <v>60</v>
      </c>
      <c r="B250" t="s">
        <v>81</v>
      </c>
      <c r="C250" t="s">
        <v>22</v>
      </c>
      <c r="D250" s="55">
        <v>37438</v>
      </c>
      <c r="E250">
        <v>3.5000000000000003E-2</v>
      </c>
      <c r="F250">
        <v>3133113</v>
      </c>
      <c r="G250" s="58" t="s">
        <v>87</v>
      </c>
      <c r="H250" s="58" t="s">
        <v>87</v>
      </c>
      <c r="I250" s="60" t="s">
        <v>85</v>
      </c>
    </row>
    <row r="251" spans="1:9" x14ac:dyDescent="0.2">
      <c r="A251" t="s">
        <v>61</v>
      </c>
      <c r="B251" t="s">
        <v>80</v>
      </c>
      <c r="C251" t="s">
        <v>22</v>
      </c>
      <c r="D251" s="55">
        <v>37438</v>
      </c>
      <c r="E251">
        <v>0.43</v>
      </c>
      <c r="F251">
        <v>3133114</v>
      </c>
      <c r="G251" s="58" t="s">
        <v>87</v>
      </c>
      <c r="H251" s="58" t="s">
        <v>87</v>
      </c>
      <c r="I251" s="60" t="s">
        <v>85</v>
      </c>
    </row>
    <row r="252" spans="1:9" x14ac:dyDescent="0.2">
      <c r="A252" t="s">
        <v>61</v>
      </c>
      <c r="B252" t="s">
        <v>81</v>
      </c>
      <c r="C252" t="s">
        <v>22</v>
      </c>
      <c r="D252" s="55">
        <v>37438</v>
      </c>
      <c r="E252">
        <v>-0.02</v>
      </c>
      <c r="F252">
        <v>3133115</v>
      </c>
      <c r="G252" s="58" t="s">
        <v>87</v>
      </c>
      <c r="H252" s="58" t="s">
        <v>87</v>
      </c>
      <c r="I252" s="60" t="s">
        <v>85</v>
      </c>
    </row>
    <row r="253" spans="1:9" x14ac:dyDescent="0.2">
      <c r="A253" t="s">
        <v>63</v>
      </c>
      <c r="B253" t="s">
        <v>80</v>
      </c>
      <c r="C253" t="s">
        <v>22</v>
      </c>
      <c r="D253" s="55">
        <v>37438</v>
      </c>
      <c r="E253">
        <v>0.28799999999999998</v>
      </c>
      <c r="F253">
        <v>3133116</v>
      </c>
      <c r="G253" s="58" t="s">
        <v>87</v>
      </c>
      <c r="H253" s="58" t="s">
        <v>87</v>
      </c>
      <c r="I253" s="60" t="s">
        <v>85</v>
      </c>
    </row>
    <row r="254" spans="1:9" x14ac:dyDescent="0.2">
      <c r="A254" t="s">
        <v>63</v>
      </c>
      <c r="B254" t="s">
        <v>81</v>
      </c>
      <c r="C254" t="s">
        <v>22</v>
      </c>
      <c r="D254" s="55">
        <v>37438</v>
      </c>
      <c r="E254">
        <v>8.0000000000000002E-3</v>
      </c>
      <c r="F254">
        <v>3133117</v>
      </c>
      <c r="G254" s="58" t="s">
        <v>87</v>
      </c>
      <c r="H254" s="58" t="s">
        <v>87</v>
      </c>
      <c r="I254" s="60" t="s">
        <v>85</v>
      </c>
    </row>
    <row r="255" spans="1:9" x14ac:dyDescent="0.2">
      <c r="A255" t="s">
        <v>64</v>
      </c>
      <c r="B255" t="s">
        <v>80</v>
      </c>
      <c r="C255" t="s">
        <v>22</v>
      </c>
      <c r="D255" s="55">
        <v>37438</v>
      </c>
      <c r="E255">
        <v>0.28799999999999998</v>
      </c>
      <c r="F255">
        <v>3133118</v>
      </c>
      <c r="G255" s="58" t="s">
        <v>87</v>
      </c>
      <c r="H255" s="58" t="s">
        <v>87</v>
      </c>
      <c r="I255" s="60" t="s">
        <v>85</v>
      </c>
    </row>
    <row r="256" spans="1:9" x14ac:dyDescent="0.2">
      <c r="A256" t="s">
        <v>64</v>
      </c>
      <c r="B256" t="s">
        <v>81</v>
      </c>
      <c r="C256" t="s">
        <v>22</v>
      </c>
      <c r="D256" s="55">
        <v>37438</v>
      </c>
      <c r="E256">
        <v>0</v>
      </c>
      <c r="F256">
        <v>3133119</v>
      </c>
      <c r="G256" s="58" t="s">
        <v>87</v>
      </c>
      <c r="H256" s="58" t="s">
        <v>87</v>
      </c>
      <c r="I256" s="60" t="s">
        <v>85</v>
      </c>
    </row>
    <row r="257" spans="1:9" x14ac:dyDescent="0.2">
      <c r="A257" t="s">
        <v>79</v>
      </c>
      <c r="B257" t="s">
        <v>80</v>
      </c>
      <c r="C257" t="s">
        <v>22</v>
      </c>
      <c r="D257" s="55">
        <v>37438</v>
      </c>
      <c r="E257">
        <v>0.36</v>
      </c>
      <c r="F257">
        <v>3133120</v>
      </c>
      <c r="G257" s="58" t="s">
        <v>87</v>
      </c>
      <c r="H257" s="58" t="s">
        <v>87</v>
      </c>
      <c r="I257" s="60" t="s">
        <v>85</v>
      </c>
    </row>
    <row r="258" spans="1:9" x14ac:dyDescent="0.2">
      <c r="A258" t="s">
        <v>79</v>
      </c>
      <c r="B258" t="s">
        <v>81</v>
      </c>
      <c r="C258" t="s">
        <v>22</v>
      </c>
      <c r="D258" s="55">
        <v>37438</v>
      </c>
      <c r="E258">
        <v>0.02</v>
      </c>
      <c r="F258">
        <v>3133121</v>
      </c>
      <c r="G258" s="58" t="s">
        <v>87</v>
      </c>
      <c r="H258" s="58" t="s">
        <v>87</v>
      </c>
      <c r="I258" s="60" t="s">
        <v>85</v>
      </c>
    </row>
    <row r="259" spans="1:9" x14ac:dyDescent="0.2">
      <c r="A259" t="s">
        <v>65</v>
      </c>
      <c r="B259" t="s">
        <v>80</v>
      </c>
      <c r="C259" t="s">
        <v>22</v>
      </c>
      <c r="D259" s="55">
        <v>37438</v>
      </c>
      <c r="E259">
        <v>0.35</v>
      </c>
      <c r="F259">
        <v>3133122</v>
      </c>
      <c r="G259" s="58" t="s">
        <v>87</v>
      </c>
      <c r="H259" s="58" t="s">
        <v>87</v>
      </c>
      <c r="I259" s="60" t="s">
        <v>85</v>
      </c>
    </row>
    <row r="260" spans="1:9" x14ac:dyDescent="0.2">
      <c r="A260" t="s">
        <v>65</v>
      </c>
      <c r="B260" t="s">
        <v>81</v>
      </c>
      <c r="C260" t="s">
        <v>22</v>
      </c>
      <c r="D260" s="55">
        <v>37438</v>
      </c>
      <c r="E260">
        <v>0.04</v>
      </c>
      <c r="F260">
        <v>3133123</v>
      </c>
      <c r="G260" s="58" t="s">
        <v>87</v>
      </c>
      <c r="H260" s="58" t="s">
        <v>87</v>
      </c>
      <c r="I260" s="60" t="s">
        <v>85</v>
      </c>
    </row>
    <row r="261" spans="1:9" x14ac:dyDescent="0.2">
      <c r="A261" t="s">
        <v>111</v>
      </c>
      <c r="B261" t="s">
        <v>110</v>
      </c>
      <c r="C261" t="s">
        <v>22</v>
      </c>
      <c r="D261" s="55">
        <v>37438</v>
      </c>
      <c r="E261">
        <v>5.0000000000000001E-3</v>
      </c>
      <c r="F261">
        <v>3133124</v>
      </c>
      <c r="G261" s="58" t="s">
        <v>87</v>
      </c>
      <c r="H261" s="58" t="s">
        <v>87</v>
      </c>
      <c r="I261" s="60" t="s">
        <v>85</v>
      </c>
    </row>
    <row r="262" spans="1:9" x14ac:dyDescent="0.2">
      <c r="A262" t="s">
        <v>112</v>
      </c>
      <c r="B262" t="s">
        <v>110</v>
      </c>
      <c r="C262" t="s">
        <v>22</v>
      </c>
      <c r="D262" s="55">
        <v>37438</v>
      </c>
      <c r="E262">
        <v>3.5000000000000003E-2</v>
      </c>
      <c r="F262">
        <v>3133125</v>
      </c>
      <c r="G262" s="58" t="s">
        <v>87</v>
      </c>
      <c r="H262" s="58" t="s">
        <v>87</v>
      </c>
      <c r="I262" s="60" t="s">
        <v>85</v>
      </c>
    </row>
    <row r="263" spans="1:9" x14ac:dyDescent="0.2">
      <c r="A263" t="s">
        <v>108</v>
      </c>
      <c r="B263" t="s">
        <v>110</v>
      </c>
      <c r="C263" t="s">
        <v>22</v>
      </c>
      <c r="D263" s="55">
        <v>37438</v>
      </c>
      <c r="E263">
        <v>-0.02</v>
      </c>
      <c r="F263">
        <v>3133126</v>
      </c>
      <c r="G263" s="58" t="s">
        <v>87</v>
      </c>
      <c r="H263" s="58" t="s">
        <v>87</v>
      </c>
      <c r="I263" s="60" t="s">
        <v>85</v>
      </c>
    </row>
    <row r="264" spans="1:9" x14ac:dyDescent="0.2">
      <c r="A264" t="s">
        <v>109</v>
      </c>
      <c r="B264" t="s">
        <v>110</v>
      </c>
      <c r="C264" t="s">
        <v>22</v>
      </c>
      <c r="D264" s="55">
        <v>37438</v>
      </c>
      <c r="E264">
        <v>3.5000000000000003E-2</v>
      </c>
      <c r="F264">
        <v>3133127</v>
      </c>
      <c r="G264" s="58" t="s">
        <v>87</v>
      </c>
      <c r="H264" s="58" t="s">
        <v>87</v>
      </c>
      <c r="I264" s="60" t="s">
        <v>85</v>
      </c>
    </row>
    <row r="265" spans="1:9" x14ac:dyDescent="0.2">
      <c r="A265" t="s">
        <v>11</v>
      </c>
      <c r="B265" t="s">
        <v>110</v>
      </c>
      <c r="C265" t="s">
        <v>22</v>
      </c>
      <c r="D265" s="55">
        <v>37438</v>
      </c>
      <c r="E265" s="155">
        <v>37469</v>
      </c>
      <c r="I265" s="60" t="s">
        <v>86</v>
      </c>
    </row>
    <row r="266" spans="1:9" x14ac:dyDescent="0.2">
      <c r="A266" t="s">
        <v>78</v>
      </c>
      <c r="B266" t="s">
        <v>80</v>
      </c>
      <c r="C266" t="s">
        <v>22</v>
      </c>
      <c r="D266" s="55">
        <v>37469</v>
      </c>
      <c r="E266">
        <v>0.36</v>
      </c>
      <c r="F266">
        <v>3133100</v>
      </c>
      <c r="G266" s="58" t="s">
        <v>87</v>
      </c>
      <c r="H266" s="58" t="s">
        <v>87</v>
      </c>
      <c r="I266" s="60" t="s">
        <v>85</v>
      </c>
    </row>
    <row r="267" spans="1:9" x14ac:dyDescent="0.2">
      <c r="A267" t="s">
        <v>78</v>
      </c>
      <c r="B267" t="s">
        <v>81</v>
      </c>
      <c r="C267" t="s">
        <v>22</v>
      </c>
      <c r="D267" s="55">
        <v>37469</v>
      </c>
      <c r="E267">
        <v>0.02</v>
      </c>
      <c r="F267">
        <v>3133101</v>
      </c>
      <c r="G267" s="58" t="s">
        <v>87</v>
      </c>
      <c r="H267" s="58" t="s">
        <v>87</v>
      </c>
      <c r="I267" s="60" t="s">
        <v>85</v>
      </c>
    </row>
    <row r="268" spans="1:9" x14ac:dyDescent="0.2">
      <c r="A268" t="s">
        <v>35</v>
      </c>
      <c r="B268" t="s">
        <v>80</v>
      </c>
      <c r="C268" t="s">
        <v>22</v>
      </c>
      <c r="D268" s="55">
        <v>37469</v>
      </c>
      <c r="E268">
        <v>0.36</v>
      </c>
      <c r="F268">
        <v>3133102</v>
      </c>
      <c r="G268" s="58" t="s">
        <v>87</v>
      </c>
      <c r="H268" s="58" t="s">
        <v>87</v>
      </c>
      <c r="I268" s="60" t="s">
        <v>85</v>
      </c>
    </row>
    <row r="269" spans="1:9" x14ac:dyDescent="0.2">
      <c r="A269" t="s">
        <v>35</v>
      </c>
      <c r="B269" t="s">
        <v>81</v>
      </c>
      <c r="C269" t="s">
        <v>22</v>
      </c>
      <c r="D269" s="55">
        <v>37469</v>
      </c>
      <c r="E269">
        <v>7.0000000000000007E-2</v>
      </c>
      <c r="F269">
        <v>3133103</v>
      </c>
      <c r="G269" s="58" t="s">
        <v>87</v>
      </c>
      <c r="H269" s="58" t="s">
        <v>87</v>
      </c>
      <c r="I269" s="60" t="s">
        <v>85</v>
      </c>
    </row>
    <row r="270" spans="1:9" x14ac:dyDescent="0.2">
      <c r="A270" t="s">
        <v>36</v>
      </c>
      <c r="B270" t="s">
        <v>80</v>
      </c>
      <c r="C270" t="s">
        <v>22</v>
      </c>
      <c r="D270" s="55">
        <v>37469</v>
      </c>
      <c r="E270">
        <v>0.68</v>
      </c>
      <c r="F270">
        <v>3133104</v>
      </c>
      <c r="G270" s="58" t="s">
        <v>87</v>
      </c>
      <c r="H270" s="58" t="s">
        <v>87</v>
      </c>
      <c r="I270" s="60" t="s">
        <v>85</v>
      </c>
    </row>
    <row r="271" spans="1:9" x14ac:dyDescent="0.2">
      <c r="A271" t="s">
        <v>36</v>
      </c>
      <c r="B271" t="s">
        <v>81</v>
      </c>
      <c r="C271" t="s">
        <v>22</v>
      </c>
      <c r="D271" s="55">
        <v>37469</v>
      </c>
      <c r="E271">
        <v>0.02</v>
      </c>
      <c r="F271">
        <v>3133105</v>
      </c>
      <c r="G271" s="58" t="s">
        <v>87</v>
      </c>
      <c r="H271" s="58" t="s">
        <v>87</v>
      </c>
      <c r="I271" s="60" t="s">
        <v>85</v>
      </c>
    </row>
    <row r="272" spans="1:9" x14ac:dyDescent="0.2">
      <c r="A272" t="s">
        <v>37</v>
      </c>
      <c r="B272" t="s">
        <v>80</v>
      </c>
      <c r="C272" t="s">
        <v>22</v>
      </c>
      <c r="D272" s="55">
        <v>37469</v>
      </c>
      <c r="E272">
        <v>0.36</v>
      </c>
      <c r="F272">
        <v>3133106</v>
      </c>
      <c r="G272" s="58" t="s">
        <v>87</v>
      </c>
      <c r="H272" s="58" t="s">
        <v>87</v>
      </c>
      <c r="I272" s="60" t="s">
        <v>85</v>
      </c>
    </row>
    <row r="273" spans="1:9" x14ac:dyDescent="0.2">
      <c r="A273" t="s">
        <v>37</v>
      </c>
      <c r="B273" t="s">
        <v>81</v>
      </c>
      <c r="C273" t="s">
        <v>22</v>
      </c>
      <c r="D273" s="55">
        <v>37469</v>
      </c>
      <c r="E273">
        <v>7.0000000000000007E-2</v>
      </c>
      <c r="F273">
        <v>3133107</v>
      </c>
      <c r="G273" s="58" t="s">
        <v>87</v>
      </c>
      <c r="H273" s="58" t="s">
        <v>87</v>
      </c>
      <c r="I273" s="60" t="s">
        <v>85</v>
      </c>
    </row>
    <row r="274" spans="1:9" x14ac:dyDescent="0.2">
      <c r="A274" t="s">
        <v>58</v>
      </c>
      <c r="B274" t="s">
        <v>80</v>
      </c>
      <c r="C274" t="s">
        <v>22</v>
      </c>
      <c r="D274" s="55">
        <v>37469</v>
      </c>
      <c r="E274">
        <v>0.34</v>
      </c>
      <c r="F274">
        <v>3133108</v>
      </c>
      <c r="G274" s="58" t="s">
        <v>87</v>
      </c>
      <c r="H274" s="58" t="s">
        <v>87</v>
      </c>
      <c r="I274" s="60" t="s">
        <v>85</v>
      </c>
    </row>
    <row r="275" spans="1:9" x14ac:dyDescent="0.2">
      <c r="A275" t="s">
        <v>58</v>
      </c>
      <c r="B275" t="s">
        <v>81</v>
      </c>
      <c r="C275" t="s">
        <v>22</v>
      </c>
      <c r="D275" s="55">
        <v>37469</v>
      </c>
      <c r="E275">
        <v>-5.0000000000000001E-3</v>
      </c>
      <c r="F275">
        <v>3133109</v>
      </c>
      <c r="G275" s="58" t="s">
        <v>87</v>
      </c>
      <c r="H275" s="58" t="s">
        <v>87</v>
      </c>
      <c r="I275" s="60" t="s">
        <v>85</v>
      </c>
    </row>
    <row r="276" spans="1:9" x14ac:dyDescent="0.2">
      <c r="A276" t="s">
        <v>59</v>
      </c>
      <c r="B276" t="s">
        <v>80</v>
      </c>
      <c r="C276" t="s">
        <v>22</v>
      </c>
      <c r="D276" s="55">
        <v>37469</v>
      </c>
      <c r="E276">
        <v>0.43</v>
      </c>
      <c r="F276">
        <v>3133110</v>
      </c>
      <c r="G276" s="58" t="s">
        <v>87</v>
      </c>
      <c r="H276" s="58" t="s">
        <v>87</v>
      </c>
      <c r="I276" s="60" t="s">
        <v>85</v>
      </c>
    </row>
    <row r="277" spans="1:9" x14ac:dyDescent="0.2">
      <c r="A277" t="s">
        <v>59</v>
      </c>
      <c r="B277" t="s">
        <v>81</v>
      </c>
      <c r="C277" t="s">
        <v>22</v>
      </c>
      <c r="D277" s="55">
        <v>37469</v>
      </c>
      <c r="E277">
        <v>-0.02</v>
      </c>
      <c r="F277">
        <v>3133111</v>
      </c>
      <c r="G277" s="58" t="s">
        <v>87</v>
      </c>
      <c r="H277" s="58" t="s">
        <v>87</v>
      </c>
      <c r="I277" s="60" t="s">
        <v>85</v>
      </c>
    </row>
    <row r="278" spans="1:9" x14ac:dyDescent="0.2">
      <c r="A278" t="s">
        <v>60</v>
      </c>
      <c r="B278" t="s">
        <v>80</v>
      </c>
      <c r="C278" t="s">
        <v>22</v>
      </c>
      <c r="D278" s="55">
        <v>37469</v>
      </c>
      <c r="E278">
        <v>0.43</v>
      </c>
      <c r="F278">
        <v>3133112</v>
      </c>
      <c r="G278" s="58" t="s">
        <v>87</v>
      </c>
      <c r="H278" s="58" t="s">
        <v>87</v>
      </c>
      <c r="I278" s="60" t="s">
        <v>85</v>
      </c>
    </row>
    <row r="279" spans="1:9" x14ac:dyDescent="0.2">
      <c r="A279" t="s">
        <v>60</v>
      </c>
      <c r="B279" t="s">
        <v>81</v>
      </c>
      <c r="C279" t="s">
        <v>22</v>
      </c>
      <c r="D279" s="55">
        <v>37469</v>
      </c>
      <c r="E279">
        <v>0.01</v>
      </c>
      <c r="F279">
        <v>3133113</v>
      </c>
      <c r="G279" s="58" t="s">
        <v>87</v>
      </c>
      <c r="H279" s="58" t="s">
        <v>87</v>
      </c>
      <c r="I279" s="60" t="s">
        <v>85</v>
      </c>
    </row>
    <row r="280" spans="1:9" x14ac:dyDescent="0.2">
      <c r="A280" t="s">
        <v>61</v>
      </c>
      <c r="B280" t="s">
        <v>80</v>
      </c>
      <c r="C280" t="s">
        <v>22</v>
      </c>
      <c r="D280" s="55">
        <v>37469</v>
      </c>
      <c r="E280">
        <v>0.43</v>
      </c>
      <c r="F280">
        <v>3133114</v>
      </c>
      <c r="G280" s="58" t="s">
        <v>87</v>
      </c>
      <c r="H280" s="58" t="s">
        <v>87</v>
      </c>
      <c r="I280" s="60" t="s">
        <v>85</v>
      </c>
    </row>
    <row r="281" spans="1:9" x14ac:dyDescent="0.2">
      <c r="A281" t="s">
        <v>61</v>
      </c>
      <c r="B281" t="s">
        <v>81</v>
      </c>
      <c r="C281" t="s">
        <v>22</v>
      </c>
      <c r="D281" s="55">
        <v>37469</v>
      </c>
      <c r="E281">
        <v>-0.02</v>
      </c>
      <c r="F281">
        <v>3133115</v>
      </c>
      <c r="G281" s="58" t="s">
        <v>87</v>
      </c>
      <c r="H281" s="58" t="s">
        <v>87</v>
      </c>
      <c r="I281" s="60" t="s">
        <v>85</v>
      </c>
    </row>
    <row r="282" spans="1:9" x14ac:dyDescent="0.2">
      <c r="A282" t="s">
        <v>63</v>
      </c>
      <c r="B282" t="s">
        <v>80</v>
      </c>
      <c r="C282" t="s">
        <v>22</v>
      </c>
      <c r="D282" s="55">
        <v>37469</v>
      </c>
      <c r="E282">
        <v>0.28799999999999998</v>
      </c>
      <c r="F282">
        <v>3133116</v>
      </c>
      <c r="G282" s="58" t="s">
        <v>87</v>
      </c>
      <c r="H282" s="58" t="s">
        <v>87</v>
      </c>
      <c r="I282" s="60" t="s">
        <v>85</v>
      </c>
    </row>
    <row r="283" spans="1:9" x14ac:dyDescent="0.2">
      <c r="A283" t="s">
        <v>63</v>
      </c>
      <c r="B283" t="s">
        <v>81</v>
      </c>
      <c r="C283" t="s">
        <v>22</v>
      </c>
      <c r="D283" s="55">
        <v>37469</v>
      </c>
      <c r="E283">
        <v>8.0000000000000002E-3</v>
      </c>
      <c r="F283">
        <v>3133117</v>
      </c>
      <c r="G283" s="58" t="s">
        <v>87</v>
      </c>
      <c r="H283" s="58" t="s">
        <v>87</v>
      </c>
      <c r="I283" s="60" t="s">
        <v>85</v>
      </c>
    </row>
    <row r="284" spans="1:9" x14ac:dyDescent="0.2">
      <c r="A284" t="s">
        <v>64</v>
      </c>
      <c r="B284" t="s">
        <v>80</v>
      </c>
      <c r="C284" t="s">
        <v>22</v>
      </c>
      <c r="D284" s="55">
        <v>37469</v>
      </c>
      <c r="E284">
        <v>0.28799999999999998</v>
      </c>
      <c r="F284">
        <v>3133118</v>
      </c>
      <c r="G284" s="58" t="s">
        <v>87</v>
      </c>
      <c r="H284" s="58" t="s">
        <v>87</v>
      </c>
      <c r="I284" s="60" t="s">
        <v>85</v>
      </c>
    </row>
    <row r="285" spans="1:9" x14ac:dyDescent="0.2">
      <c r="A285" t="s">
        <v>64</v>
      </c>
      <c r="B285" t="s">
        <v>81</v>
      </c>
      <c r="C285" t="s">
        <v>22</v>
      </c>
      <c r="D285" s="55">
        <v>37469</v>
      </c>
      <c r="E285">
        <v>0</v>
      </c>
      <c r="F285">
        <v>3133119</v>
      </c>
      <c r="G285" s="58" t="s">
        <v>87</v>
      </c>
      <c r="H285" s="58" t="s">
        <v>87</v>
      </c>
      <c r="I285" s="60" t="s">
        <v>85</v>
      </c>
    </row>
    <row r="286" spans="1:9" x14ac:dyDescent="0.2">
      <c r="A286" t="s">
        <v>79</v>
      </c>
      <c r="B286" t="s">
        <v>80</v>
      </c>
      <c r="C286" t="s">
        <v>22</v>
      </c>
      <c r="D286" s="55">
        <v>37469</v>
      </c>
      <c r="E286">
        <v>0.36</v>
      </c>
      <c r="F286">
        <v>3133120</v>
      </c>
      <c r="G286" s="58" t="s">
        <v>87</v>
      </c>
      <c r="H286" s="58" t="s">
        <v>87</v>
      </c>
      <c r="I286" s="60" t="s">
        <v>85</v>
      </c>
    </row>
    <row r="287" spans="1:9" x14ac:dyDescent="0.2">
      <c r="A287" t="s">
        <v>79</v>
      </c>
      <c r="B287" t="s">
        <v>81</v>
      </c>
      <c r="C287" t="s">
        <v>22</v>
      </c>
      <c r="D287" s="55">
        <v>37469</v>
      </c>
      <c r="E287">
        <v>0.02</v>
      </c>
      <c r="F287">
        <v>3133121</v>
      </c>
      <c r="G287" s="58" t="s">
        <v>87</v>
      </c>
      <c r="H287" s="58" t="s">
        <v>87</v>
      </c>
      <c r="I287" s="60" t="s">
        <v>85</v>
      </c>
    </row>
    <row r="288" spans="1:9" x14ac:dyDescent="0.2">
      <c r="A288" t="s">
        <v>65</v>
      </c>
      <c r="B288" t="s">
        <v>80</v>
      </c>
      <c r="C288" t="s">
        <v>22</v>
      </c>
      <c r="D288" s="55">
        <v>37469</v>
      </c>
      <c r="E288">
        <v>0.35</v>
      </c>
      <c r="F288">
        <v>3133122</v>
      </c>
      <c r="G288" s="58" t="s">
        <v>87</v>
      </c>
      <c r="H288" s="58" t="s">
        <v>87</v>
      </c>
      <c r="I288" s="60" t="s">
        <v>85</v>
      </c>
    </row>
    <row r="289" spans="1:9" x14ac:dyDescent="0.2">
      <c r="A289" t="s">
        <v>65</v>
      </c>
      <c r="B289" t="s">
        <v>81</v>
      </c>
      <c r="C289" t="s">
        <v>22</v>
      </c>
      <c r="D289" s="55">
        <v>37469</v>
      </c>
      <c r="E289">
        <v>0.04</v>
      </c>
      <c r="F289">
        <v>3133123</v>
      </c>
      <c r="G289" s="58" t="s">
        <v>87</v>
      </c>
      <c r="H289" s="58" t="s">
        <v>87</v>
      </c>
      <c r="I289" s="60" t="s">
        <v>85</v>
      </c>
    </row>
    <row r="290" spans="1:9" x14ac:dyDescent="0.2">
      <c r="A290" t="s">
        <v>111</v>
      </c>
      <c r="B290" t="s">
        <v>110</v>
      </c>
      <c r="C290" t="s">
        <v>22</v>
      </c>
      <c r="D290" s="55">
        <v>37469</v>
      </c>
      <c r="E290">
        <v>-5.0000000000000001E-3</v>
      </c>
      <c r="F290">
        <v>3133124</v>
      </c>
      <c r="G290" s="58" t="s">
        <v>87</v>
      </c>
      <c r="H290" s="58" t="s">
        <v>87</v>
      </c>
      <c r="I290" s="60" t="s">
        <v>85</v>
      </c>
    </row>
    <row r="291" spans="1:9" x14ac:dyDescent="0.2">
      <c r="A291" t="s">
        <v>112</v>
      </c>
      <c r="B291" t="s">
        <v>110</v>
      </c>
      <c r="C291" t="s">
        <v>22</v>
      </c>
      <c r="D291" s="55">
        <v>37469</v>
      </c>
      <c r="E291">
        <v>0.01</v>
      </c>
      <c r="F291">
        <v>3133125</v>
      </c>
      <c r="G291" s="58" t="s">
        <v>87</v>
      </c>
      <c r="H291" s="58" t="s">
        <v>87</v>
      </c>
      <c r="I291" s="60" t="s">
        <v>85</v>
      </c>
    </row>
    <row r="292" spans="1:9" x14ac:dyDescent="0.2">
      <c r="A292" t="s">
        <v>108</v>
      </c>
      <c r="B292" t="s">
        <v>110</v>
      </c>
      <c r="C292" t="s">
        <v>22</v>
      </c>
      <c r="D292" s="55">
        <v>37469</v>
      </c>
      <c r="E292">
        <v>-0.02</v>
      </c>
      <c r="F292">
        <v>3133126</v>
      </c>
      <c r="G292" s="58" t="s">
        <v>87</v>
      </c>
      <c r="H292" s="58" t="s">
        <v>87</v>
      </c>
      <c r="I292" s="60" t="s">
        <v>85</v>
      </c>
    </row>
    <row r="293" spans="1:9" x14ac:dyDescent="0.2">
      <c r="A293" t="s">
        <v>109</v>
      </c>
      <c r="B293" t="s">
        <v>110</v>
      </c>
      <c r="C293" t="s">
        <v>22</v>
      </c>
      <c r="D293" s="55">
        <v>37469</v>
      </c>
      <c r="E293">
        <v>0.01</v>
      </c>
      <c r="F293">
        <v>3133127</v>
      </c>
      <c r="G293" s="58" t="s">
        <v>87</v>
      </c>
      <c r="H293" s="58" t="s">
        <v>87</v>
      </c>
      <c r="I293" s="60" t="s">
        <v>85</v>
      </c>
    </row>
    <row r="294" spans="1:9" x14ac:dyDescent="0.2">
      <c r="A294" t="s">
        <v>11</v>
      </c>
      <c r="B294" t="s">
        <v>110</v>
      </c>
      <c r="C294" t="s">
        <v>22</v>
      </c>
      <c r="D294" s="55">
        <v>37469</v>
      </c>
      <c r="E294" s="155">
        <v>37500</v>
      </c>
      <c r="I294" s="60" t="s">
        <v>86</v>
      </c>
    </row>
    <row r="295" spans="1:9" x14ac:dyDescent="0.2">
      <c r="A295" t="s">
        <v>78</v>
      </c>
      <c r="B295" t="s">
        <v>80</v>
      </c>
      <c r="C295" t="s">
        <v>22</v>
      </c>
      <c r="D295" s="55">
        <v>37500</v>
      </c>
      <c r="E295">
        <v>0.35</v>
      </c>
      <c r="F295">
        <v>3133100</v>
      </c>
      <c r="G295" s="58" t="s">
        <v>87</v>
      </c>
      <c r="H295" s="58" t="s">
        <v>87</v>
      </c>
      <c r="I295" s="60" t="s">
        <v>85</v>
      </c>
    </row>
    <row r="296" spans="1:9" x14ac:dyDescent="0.2">
      <c r="A296" t="s">
        <v>78</v>
      </c>
      <c r="B296" t="s">
        <v>81</v>
      </c>
      <c r="C296" t="s">
        <v>22</v>
      </c>
      <c r="D296" s="55">
        <v>37500</v>
      </c>
      <c r="E296">
        <v>0.02</v>
      </c>
      <c r="F296">
        <v>3133101</v>
      </c>
      <c r="G296" s="58" t="s">
        <v>87</v>
      </c>
      <c r="H296" s="58" t="s">
        <v>87</v>
      </c>
      <c r="I296" s="60" t="s">
        <v>85</v>
      </c>
    </row>
    <row r="297" spans="1:9" x14ac:dyDescent="0.2">
      <c r="A297" t="s">
        <v>35</v>
      </c>
      <c r="B297" t="s">
        <v>80</v>
      </c>
      <c r="C297" t="s">
        <v>22</v>
      </c>
      <c r="D297" s="55">
        <v>37500</v>
      </c>
      <c r="E297">
        <v>0.35</v>
      </c>
      <c r="F297">
        <v>3133102</v>
      </c>
      <c r="G297" s="58" t="s">
        <v>87</v>
      </c>
      <c r="H297" s="58" t="s">
        <v>87</v>
      </c>
      <c r="I297" s="60" t="s">
        <v>85</v>
      </c>
    </row>
    <row r="298" spans="1:9" x14ac:dyDescent="0.2">
      <c r="A298" t="s">
        <v>35</v>
      </c>
      <c r="B298" t="s">
        <v>81</v>
      </c>
      <c r="C298" t="s">
        <v>22</v>
      </c>
      <c r="D298" s="55">
        <v>37500</v>
      </c>
      <c r="E298">
        <v>0.05</v>
      </c>
      <c r="F298">
        <v>3133103</v>
      </c>
      <c r="G298" s="58" t="s">
        <v>87</v>
      </c>
      <c r="H298" s="58" t="s">
        <v>87</v>
      </c>
      <c r="I298" s="60" t="s">
        <v>85</v>
      </c>
    </row>
    <row r="299" spans="1:9" x14ac:dyDescent="0.2">
      <c r="A299" t="s">
        <v>36</v>
      </c>
      <c r="B299" t="s">
        <v>80</v>
      </c>
      <c r="C299" t="s">
        <v>22</v>
      </c>
      <c r="D299" s="55">
        <v>37500</v>
      </c>
      <c r="E299">
        <v>0.67</v>
      </c>
      <c r="F299">
        <v>3133104</v>
      </c>
      <c r="G299" s="58" t="s">
        <v>87</v>
      </c>
      <c r="H299" s="58" t="s">
        <v>87</v>
      </c>
      <c r="I299" s="60" t="s">
        <v>85</v>
      </c>
    </row>
    <row r="300" spans="1:9" x14ac:dyDescent="0.2">
      <c r="A300" t="s">
        <v>36</v>
      </c>
      <c r="B300" t="s">
        <v>81</v>
      </c>
      <c r="C300" t="s">
        <v>22</v>
      </c>
      <c r="D300" s="55">
        <v>37500</v>
      </c>
      <c r="E300">
        <v>0.02</v>
      </c>
      <c r="F300">
        <v>3133105</v>
      </c>
      <c r="G300" s="58" t="s">
        <v>87</v>
      </c>
      <c r="H300" s="58" t="s">
        <v>87</v>
      </c>
      <c r="I300" s="60" t="s">
        <v>85</v>
      </c>
    </row>
    <row r="301" spans="1:9" x14ac:dyDescent="0.2">
      <c r="A301" t="s">
        <v>37</v>
      </c>
      <c r="B301" t="s">
        <v>80</v>
      </c>
      <c r="C301" t="s">
        <v>22</v>
      </c>
      <c r="D301" s="55">
        <v>37500</v>
      </c>
      <c r="E301">
        <v>0.35</v>
      </c>
      <c r="F301">
        <v>3133106</v>
      </c>
      <c r="G301" s="58" t="s">
        <v>87</v>
      </c>
      <c r="H301" s="58" t="s">
        <v>87</v>
      </c>
      <c r="I301" s="60" t="s">
        <v>85</v>
      </c>
    </row>
    <row r="302" spans="1:9" x14ac:dyDescent="0.2">
      <c r="A302" t="s">
        <v>37</v>
      </c>
      <c r="B302" t="s">
        <v>81</v>
      </c>
      <c r="C302" t="s">
        <v>22</v>
      </c>
      <c r="D302" s="55">
        <v>37500</v>
      </c>
      <c r="E302">
        <v>0.05</v>
      </c>
      <c r="F302">
        <v>3133107</v>
      </c>
      <c r="G302" s="58" t="s">
        <v>87</v>
      </c>
      <c r="H302" s="58" t="s">
        <v>87</v>
      </c>
      <c r="I302" s="60" t="s">
        <v>85</v>
      </c>
    </row>
    <row r="303" spans="1:9" x14ac:dyDescent="0.2">
      <c r="A303" t="s">
        <v>58</v>
      </c>
      <c r="B303" t="s">
        <v>80</v>
      </c>
      <c r="C303" t="s">
        <v>22</v>
      </c>
      <c r="D303" s="55">
        <v>37500</v>
      </c>
      <c r="E303">
        <v>0.32</v>
      </c>
      <c r="F303">
        <v>3133108</v>
      </c>
      <c r="G303" s="58" t="s">
        <v>87</v>
      </c>
      <c r="H303" s="58" t="s">
        <v>87</v>
      </c>
      <c r="I303" s="60" t="s">
        <v>85</v>
      </c>
    </row>
    <row r="304" spans="1:9" x14ac:dyDescent="0.2">
      <c r="A304" t="s">
        <v>58</v>
      </c>
      <c r="B304" t="s">
        <v>81</v>
      </c>
      <c r="C304" t="s">
        <v>22</v>
      </c>
      <c r="D304" s="55">
        <v>37500</v>
      </c>
      <c r="E304">
        <v>-5.0000000000000001E-3</v>
      </c>
      <c r="F304">
        <v>3133109</v>
      </c>
      <c r="G304" s="58" t="s">
        <v>87</v>
      </c>
      <c r="H304" s="58" t="s">
        <v>87</v>
      </c>
      <c r="I304" s="60" t="s">
        <v>85</v>
      </c>
    </row>
    <row r="305" spans="1:9" x14ac:dyDescent="0.2">
      <c r="A305" t="s">
        <v>59</v>
      </c>
      <c r="B305" t="s">
        <v>80</v>
      </c>
      <c r="C305" t="s">
        <v>22</v>
      </c>
      <c r="D305" s="55">
        <v>37500</v>
      </c>
      <c r="E305">
        <v>0.34250000000000003</v>
      </c>
      <c r="F305">
        <v>3133110</v>
      </c>
      <c r="G305" s="58" t="s">
        <v>87</v>
      </c>
      <c r="H305" s="58" t="s">
        <v>87</v>
      </c>
      <c r="I305" s="60" t="s">
        <v>85</v>
      </c>
    </row>
    <row r="306" spans="1:9" x14ac:dyDescent="0.2">
      <c r="A306" t="s">
        <v>59</v>
      </c>
      <c r="B306" t="s">
        <v>81</v>
      </c>
      <c r="C306" t="s">
        <v>22</v>
      </c>
      <c r="D306" s="55">
        <v>37500</v>
      </c>
      <c r="E306">
        <v>-0.04</v>
      </c>
      <c r="F306">
        <v>3133111</v>
      </c>
      <c r="G306" s="58" t="s">
        <v>87</v>
      </c>
      <c r="H306" s="58" t="s">
        <v>87</v>
      </c>
      <c r="I306" s="60" t="s">
        <v>85</v>
      </c>
    </row>
    <row r="307" spans="1:9" x14ac:dyDescent="0.2">
      <c r="A307" t="s">
        <v>60</v>
      </c>
      <c r="B307" t="s">
        <v>80</v>
      </c>
      <c r="C307" t="s">
        <v>22</v>
      </c>
      <c r="D307" s="55">
        <v>37500</v>
      </c>
      <c r="E307">
        <v>0.34250000000000003</v>
      </c>
      <c r="F307">
        <v>3133112</v>
      </c>
      <c r="G307" s="58" t="s">
        <v>87</v>
      </c>
      <c r="H307" s="58" t="s">
        <v>87</v>
      </c>
      <c r="I307" s="60" t="s">
        <v>85</v>
      </c>
    </row>
    <row r="308" spans="1:9" x14ac:dyDescent="0.2">
      <c r="A308" t="s">
        <v>60</v>
      </c>
      <c r="B308" t="s">
        <v>81</v>
      </c>
      <c r="C308" t="s">
        <v>22</v>
      </c>
      <c r="D308" s="55">
        <v>37500</v>
      </c>
      <c r="E308">
        <v>0.01</v>
      </c>
      <c r="F308">
        <v>3133113</v>
      </c>
      <c r="G308" s="58" t="s">
        <v>87</v>
      </c>
      <c r="H308" s="58" t="s">
        <v>87</v>
      </c>
      <c r="I308" s="60" t="s">
        <v>85</v>
      </c>
    </row>
    <row r="309" spans="1:9" x14ac:dyDescent="0.2">
      <c r="A309" t="s">
        <v>61</v>
      </c>
      <c r="B309" t="s">
        <v>80</v>
      </c>
      <c r="C309" t="s">
        <v>22</v>
      </c>
      <c r="D309" s="55">
        <v>37500</v>
      </c>
      <c r="E309">
        <v>0.34250000000000003</v>
      </c>
      <c r="F309">
        <v>3133114</v>
      </c>
      <c r="G309" s="58" t="s">
        <v>87</v>
      </c>
      <c r="H309" s="58" t="s">
        <v>87</v>
      </c>
      <c r="I309" s="60" t="s">
        <v>85</v>
      </c>
    </row>
    <row r="310" spans="1:9" x14ac:dyDescent="0.2">
      <c r="A310" t="s">
        <v>61</v>
      </c>
      <c r="B310" t="s">
        <v>81</v>
      </c>
      <c r="C310" t="s">
        <v>22</v>
      </c>
      <c r="D310" s="55">
        <v>37500</v>
      </c>
      <c r="E310">
        <v>-0.02</v>
      </c>
      <c r="F310">
        <v>3133115</v>
      </c>
      <c r="G310" s="58" t="s">
        <v>87</v>
      </c>
      <c r="H310" s="58" t="s">
        <v>87</v>
      </c>
      <c r="I310" s="60" t="s">
        <v>85</v>
      </c>
    </row>
    <row r="311" spans="1:9" x14ac:dyDescent="0.2">
      <c r="A311" t="s">
        <v>63</v>
      </c>
      <c r="B311" t="s">
        <v>80</v>
      </c>
      <c r="C311" t="s">
        <v>22</v>
      </c>
      <c r="D311" s="55">
        <v>37500</v>
      </c>
      <c r="E311">
        <v>0.28799999999999998</v>
      </c>
      <c r="F311">
        <v>3133116</v>
      </c>
      <c r="G311" s="58" t="s">
        <v>87</v>
      </c>
      <c r="H311" s="58" t="s">
        <v>87</v>
      </c>
      <c r="I311" s="60" t="s">
        <v>85</v>
      </c>
    </row>
    <row r="312" spans="1:9" x14ac:dyDescent="0.2">
      <c r="A312" t="s">
        <v>63</v>
      </c>
      <c r="B312" t="s">
        <v>81</v>
      </c>
      <c r="C312" t="s">
        <v>22</v>
      </c>
      <c r="D312" s="55">
        <v>37500</v>
      </c>
      <c r="E312">
        <v>8.0000000000000002E-3</v>
      </c>
      <c r="F312">
        <v>3133117</v>
      </c>
      <c r="G312" s="58" t="s">
        <v>87</v>
      </c>
      <c r="H312" s="58" t="s">
        <v>87</v>
      </c>
      <c r="I312" s="60" t="s">
        <v>85</v>
      </c>
    </row>
    <row r="313" spans="1:9" x14ac:dyDescent="0.2">
      <c r="A313" t="s">
        <v>64</v>
      </c>
      <c r="B313" t="s">
        <v>80</v>
      </c>
      <c r="C313" t="s">
        <v>22</v>
      </c>
      <c r="D313" s="55">
        <v>37500</v>
      </c>
      <c r="E313">
        <v>0.28799999999999998</v>
      </c>
      <c r="F313">
        <v>3133118</v>
      </c>
      <c r="G313" s="58" t="s">
        <v>87</v>
      </c>
      <c r="H313" s="58" t="s">
        <v>87</v>
      </c>
      <c r="I313" s="60" t="s">
        <v>85</v>
      </c>
    </row>
    <row r="314" spans="1:9" x14ac:dyDescent="0.2">
      <c r="A314" t="s">
        <v>64</v>
      </c>
      <c r="B314" t="s">
        <v>81</v>
      </c>
      <c r="C314" t="s">
        <v>22</v>
      </c>
      <c r="D314" s="55">
        <v>37500</v>
      </c>
      <c r="E314">
        <v>0</v>
      </c>
      <c r="F314">
        <v>3133119</v>
      </c>
      <c r="G314" s="58" t="s">
        <v>87</v>
      </c>
      <c r="H314" s="58" t="s">
        <v>87</v>
      </c>
      <c r="I314" s="60" t="s">
        <v>85</v>
      </c>
    </row>
    <row r="315" spans="1:9" x14ac:dyDescent="0.2">
      <c r="A315" t="s">
        <v>79</v>
      </c>
      <c r="B315" t="s">
        <v>80</v>
      </c>
      <c r="C315" t="s">
        <v>22</v>
      </c>
      <c r="D315" s="55">
        <v>37500</v>
      </c>
      <c r="E315">
        <v>0.35</v>
      </c>
      <c r="F315">
        <v>3133120</v>
      </c>
      <c r="G315" s="58" t="s">
        <v>87</v>
      </c>
      <c r="H315" s="58" t="s">
        <v>87</v>
      </c>
      <c r="I315" s="60" t="s">
        <v>85</v>
      </c>
    </row>
    <row r="316" spans="1:9" x14ac:dyDescent="0.2">
      <c r="A316" t="s">
        <v>79</v>
      </c>
      <c r="B316" t="s">
        <v>81</v>
      </c>
      <c r="C316" t="s">
        <v>22</v>
      </c>
      <c r="D316" s="55">
        <v>37500</v>
      </c>
      <c r="E316">
        <v>0.02</v>
      </c>
      <c r="F316">
        <v>3133121</v>
      </c>
      <c r="G316" s="58" t="s">
        <v>87</v>
      </c>
      <c r="H316" s="58" t="s">
        <v>87</v>
      </c>
      <c r="I316" s="60" t="s">
        <v>85</v>
      </c>
    </row>
    <row r="317" spans="1:9" x14ac:dyDescent="0.2">
      <c r="A317" t="s">
        <v>65</v>
      </c>
      <c r="B317" t="s">
        <v>80</v>
      </c>
      <c r="C317" t="s">
        <v>22</v>
      </c>
      <c r="D317" s="55">
        <v>37500</v>
      </c>
      <c r="E317">
        <v>0.34</v>
      </c>
      <c r="F317">
        <v>3133122</v>
      </c>
      <c r="G317" s="58" t="s">
        <v>87</v>
      </c>
      <c r="H317" s="58" t="s">
        <v>87</v>
      </c>
      <c r="I317" s="60" t="s">
        <v>85</v>
      </c>
    </row>
    <row r="318" spans="1:9" x14ac:dyDescent="0.2">
      <c r="A318" t="s">
        <v>65</v>
      </c>
      <c r="B318" t="s">
        <v>81</v>
      </c>
      <c r="C318" t="s">
        <v>22</v>
      </c>
      <c r="D318" s="55">
        <v>37500</v>
      </c>
      <c r="E318">
        <v>0.04</v>
      </c>
      <c r="F318">
        <v>3133123</v>
      </c>
      <c r="G318" s="58" t="s">
        <v>87</v>
      </c>
      <c r="H318" s="58" t="s">
        <v>87</v>
      </c>
      <c r="I318" s="60" t="s">
        <v>85</v>
      </c>
    </row>
    <row r="319" spans="1:9" x14ac:dyDescent="0.2">
      <c r="A319" t="s">
        <v>111</v>
      </c>
      <c r="B319" t="s">
        <v>110</v>
      </c>
      <c r="C319" t="s">
        <v>22</v>
      </c>
      <c r="D319" s="55">
        <v>37500</v>
      </c>
      <c r="E319">
        <v>-5.0000000000000001E-3</v>
      </c>
      <c r="F319">
        <v>3133124</v>
      </c>
      <c r="G319" s="58" t="s">
        <v>87</v>
      </c>
      <c r="H319" s="58" t="s">
        <v>87</v>
      </c>
      <c r="I319" s="60" t="s">
        <v>85</v>
      </c>
    </row>
    <row r="320" spans="1:9" x14ac:dyDescent="0.2">
      <c r="A320" t="s">
        <v>112</v>
      </c>
      <c r="B320" t="s">
        <v>110</v>
      </c>
      <c r="C320" t="s">
        <v>22</v>
      </c>
      <c r="D320" s="55">
        <v>37500</v>
      </c>
      <c r="E320">
        <v>0.01</v>
      </c>
      <c r="F320">
        <v>3133125</v>
      </c>
      <c r="G320" s="58" t="s">
        <v>87</v>
      </c>
      <c r="H320" s="58" t="s">
        <v>87</v>
      </c>
      <c r="I320" s="60" t="s">
        <v>85</v>
      </c>
    </row>
    <row r="321" spans="1:9" x14ac:dyDescent="0.2">
      <c r="A321" t="s">
        <v>108</v>
      </c>
      <c r="B321" t="s">
        <v>110</v>
      </c>
      <c r="C321" t="s">
        <v>22</v>
      </c>
      <c r="D321" s="55">
        <v>37500</v>
      </c>
      <c r="E321">
        <v>-0.02</v>
      </c>
      <c r="F321">
        <v>3133126</v>
      </c>
      <c r="G321" s="58" t="s">
        <v>87</v>
      </c>
      <c r="H321" s="58" t="s">
        <v>87</v>
      </c>
      <c r="I321" s="60" t="s">
        <v>85</v>
      </c>
    </row>
    <row r="322" spans="1:9" x14ac:dyDescent="0.2">
      <c r="A322" t="s">
        <v>109</v>
      </c>
      <c r="B322" t="s">
        <v>110</v>
      </c>
      <c r="C322" t="s">
        <v>22</v>
      </c>
      <c r="D322" s="55">
        <v>37500</v>
      </c>
      <c r="E322">
        <v>0.01</v>
      </c>
      <c r="F322">
        <v>3133127</v>
      </c>
      <c r="G322" s="58" t="s">
        <v>87</v>
      </c>
      <c r="H322" s="58" t="s">
        <v>87</v>
      </c>
      <c r="I322" s="60" t="s">
        <v>85</v>
      </c>
    </row>
    <row r="323" spans="1:9" x14ac:dyDescent="0.2">
      <c r="A323" t="s">
        <v>11</v>
      </c>
      <c r="B323" t="s">
        <v>110</v>
      </c>
      <c r="C323" t="s">
        <v>22</v>
      </c>
      <c r="D323" s="55">
        <v>37500</v>
      </c>
      <c r="E323" s="155">
        <v>37530</v>
      </c>
      <c r="I323" s="60" t="s">
        <v>86</v>
      </c>
    </row>
    <row r="324" spans="1:9" x14ac:dyDescent="0.2">
      <c r="A324" t="s">
        <v>78</v>
      </c>
      <c r="B324" t="s">
        <v>80</v>
      </c>
      <c r="C324" t="s">
        <v>22</v>
      </c>
      <c r="D324" s="55">
        <v>37530</v>
      </c>
      <c r="E324">
        <v>0.38</v>
      </c>
      <c r="F324">
        <v>3133100</v>
      </c>
      <c r="G324" s="58" t="s">
        <v>87</v>
      </c>
      <c r="H324" s="58" t="s">
        <v>87</v>
      </c>
      <c r="I324" s="60" t="s">
        <v>85</v>
      </c>
    </row>
    <row r="325" spans="1:9" x14ac:dyDescent="0.2">
      <c r="A325" t="s">
        <v>78</v>
      </c>
      <c r="B325" t="s">
        <v>81</v>
      </c>
      <c r="C325" t="s">
        <v>22</v>
      </c>
      <c r="D325" s="55">
        <v>37530</v>
      </c>
      <c r="E325">
        <v>0.02</v>
      </c>
      <c r="F325">
        <v>3133101</v>
      </c>
      <c r="G325" s="58" t="s">
        <v>87</v>
      </c>
      <c r="H325" s="58" t="s">
        <v>87</v>
      </c>
      <c r="I325" s="60" t="s">
        <v>85</v>
      </c>
    </row>
    <row r="326" spans="1:9" x14ac:dyDescent="0.2">
      <c r="A326" t="s">
        <v>35</v>
      </c>
      <c r="B326" t="s">
        <v>80</v>
      </c>
      <c r="C326" t="s">
        <v>22</v>
      </c>
      <c r="D326" s="55">
        <v>37530</v>
      </c>
      <c r="E326">
        <v>0.38</v>
      </c>
      <c r="F326">
        <v>3133102</v>
      </c>
      <c r="G326" s="58" t="s">
        <v>87</v>
      </c>
      <c r="H326" s="58" t="s">
        <v>87</v>
      </c>
      <c r="I326" s="60" t="s">
        <v>85</v>
      </c>
    </row>
    <row r="327" spans="1:9" x14ac:dyDescent="0.2">
      <c r="A327" t="s">
        <v>35</v>
      </c>
      <c r="B327" t="s">
        <v>81</v>
      </c>
      <c r="C327" t="s">
        <v>22</v>
      </c>
      <c r="D327" s="55">
        <v>37530</v>
      </c>
      <c r="E327">
        <v>0.05</v>
      </c>
      <c r="F327">
        <v>3133103</v>
      </c>
      <c r="G327" s="58" t="s">
        <v>87</v>
      </c>
      <c r="H327" s="58" t="s">
        <v>87</v>
      </c>
      <c r="I327" s="60" t="s">
        <v>85</v>
      </c>
    </row>
    <row r="328" spans="1:9" x14ac:dyDescent="0.2">
      <c r="A328" t="s">
        <v>36</v>
      </c>
      <c r="B328" t="s">
        <v>80</v>
      </c>
      <c r="C328" t="s">
        <v>22</v>
      </c>
      <c r="D328" s="55">
        <v>37530</v>
      </c>
      <c r="E328">
        <v>0.7</v>
      </c>
      <c r="F328">
        <v>3133104</v>
      </c>
      <c r="G328" s="58" t="s">
        <v>87</v>
      </c>
      <c r="H328" s="58" t="s">
        <v>87</v>
      </c>
      <c r="I328" s="60" t="s">
        <v>85</v>
      </c>
    </row>
    <row r="329" spans="1:9" x14ac:dyDescent="0.2">
      <c r="A329" t="s">
        <v>36</v>
      </c>
      <c r="B329" t="s">
        <v>81</v>
      </c>
      <c r="C329" t="s">
        <v>22</v>
      </c>
      <c r="D329" s="55">
        <v>37530</v>
      </c>
      <c r="E329">
        <v>0.02</v>
      </c>
      <c r="F329">
        <v>3133105</v>
      </c>
      <c r="G329" s="58" t="s">
        <v>87</v>
      </c>
      <c r="H329" s="58" t="s">
        <v>87</v>
      </c>
      <c r="I329" s="60" t="s">
        <v>85</v>
      </c>
    </row>
    <row r="330" spans="1:9" x14ac:dyDescent="0.2">
      <c r="A330" t="s">
        <v>37</v>
      </c>
      <c r="B330" t="s">
        <v>80</v>
      </c>
      <c r="C330" t="s">
        <v>22</v>
      </c>
      <c r="D330" s="55">
        <v>37530</v>
      </c>
      <c r="E330">
        <v>0.38</v>
      </c>
      <c r="F330">
        <v>3133106</v>
      </c>
      <c r="G330" s="58" t="s">
        <v>87</v>
      </c>
      <c r="H330" s="58" t="s">
        <v>87</v>
      </c>
      <c r="I330" s="60" t="s">
        <v>85</v>
      </c>
    </row>
    <row r="331" spans="1:9" x14ac:dyDescent="0.2">
      <c r="A331" t="s">
        <v>37</v>
      </c>
      <c r="B331" t="s">
        <v>81</v>
      </c>
      <c r="C331" t="s">
        <v>22</v>
      </c>
      <c r="D331" s="55">
        <v>37530</v>
      </c>
      <c r="E331">
        <v>0.05</v>
      </c>
      <c r="F331">
        <v>3133107</v>
      </c>
      <c r="G331" s="58" t="s">
        <v>87</v>
      </c>
      <c r="H331" s="58" t="s">
        <v>87</v>
      </c>
      <c r="I331" s="60" t="s">
        <v>85</v>
      </c>
    </row>
    <row r="332" spans="1:9" x14ac:dyDescent="0.2">
      <c r="A332" t="s">
        <v>58</v>
      </c>
      <c r="B332" t="s">
        <v>80</v>
      </c>
      <c r="C332" t="s">
        <v>22</v>
      </c>
      <c r="D332" s="55">
        <v>37530</v>
      </c>
      <c r="E332">
        <v>0.38</v>
      </c>
      <c r="F332">
        <v>3133108</v>
      </c>
      <c r="G332" s="58" t="s">
        <v>87</v>
      </c>
      <c r="H332" s="58" t="s">
        <v>87</v>
      </c>
      <c r="I332" s="60" t="s">
        <v>85</v>
      </c>
    </row>
    <row r="333" spans="1:9" x14ac:dyDescent="0.2">
      <c r="A333" t="s">
        <v>58</v>
      </c>
      <c r="B333" t="s">
        <v>81</v>
      </c>
      <c r="C333" t="s">
        <v>22</v>
      </c>
      <c r="D333" s="55">
        <v>37530</v>
      </c>
      <c r="E333">
        <v>-5.0000000000000001E-3</v>
      </c>
      <c r="F333">
        <v>3133109</v>
      </c>
      <c r="G333" s="58" t="s">
        <v>87</v>
      </c>
      <c r="H333" s="58" t="s">
        <v>87</v>
      </c>
      <c r="I333" s="60" t="s">
        <v>85</v>
      </c>
    </row>
    <row r="334" spans="1:9" x14ac:dyDescent="0.2">
      <c r="A334" t="s">
        <v>59</v>
      </c>
      <c r="B334" t="s">
        <v>80</v>
      </c>
      <c r="C334" t="s">
        <v>22</v>
      </c>
      <c r="D334" s="55">
        <v>37530</v>
      </c>
      <c r="E334">
        <v>0.37</v>
      </c>
      <c r="F334">
        <v>3133110</v>
      </c>
      <c r="G334" s="58" t="s">
        <v>87</v>
      </c>
      <c r="H334" s="58" t="s">
        <v>87</v>
      </c>
      <c r="I334" s="60" t="s">
        <v>85</v>
      </c>
    </row>
    <row r="335" spans="1:9" x14ac:dyDescent="0.2">
      <c r="A335" t="s">
        <v>59</v>
      </c>
      <c r="B335" t="s">
        <v>81</v>
      </c>
      <c r="C335" t="s">
        <v>22</v>
      </c>
      <c r="D335" s="55">
        <v>37530</v>
      </c>
      <c r="E335">
        <v>-8.5000000000000006E-2</v>
      </c>
      <c r="F335">
        <v>3133111</v>
      </c>
      <c r="G335" s="58" t="s">
        <v>87</v>
      </c>
      <c r="H335" s="58" t="s">
        <v>87</v>
      </c>
      <c r="I335" s="60" t="s">
        <v>85</v>
      </c>
    </row>
    <row r="336" spans="1:9" x14ac:dyDescent="0.2">
      <c r="A336" t="s">
        <v>60</v>
      </c>
      <c r="B336" t="s">
        <v>80</v>
      </c>
      <c r="C336" t="s">
        <v>22</v>
      </c>
      <c r="D336" s="55">
        <v>37530</v>
      </c>
      <c r="E336">
        <v>0.37</v>
      </c>
      <c r="F336">
        <v>3133112</v>
      </c>
      <c r="G336" s="58" t="s">
        <v>87</v>
      </c>
      <c r="H336" s="58" t="s">
        <v>87</v>
      </c>
      <c r="I336" s="60" t="s">
        <v>85</v>
      </c>
    </row>
    <row r="337" spans="1:9" x14ac:dyDescent="0.2">
      <c r="A337" t="s">
        <v>60</v>
      </c>
      <c r="B337" t="s">
        <v>81</v>
      </c>
      <c r="C337" t="s">
        <v>22</v>
      </c>
      <c r="D337" s="55">
        <v>37530</v>
      </c>
      <c r="E337">
        <v>0.01</v>
      </c>
      <c r="F337">
        <v>3133113</v>
      </c>
      <c r="G337" s="58" t="s">
        <v>87</v>
      </c>
      <c r="H337" s="58" t="s">
        <v>87</v>
      </c>
      <c r="I337" s="60" t="s">
        <v>85</v>
      </c>
    </row>
    <row r="338" spans="1:9" x14ac:dyDescent="0.2">
      <c r="A338" t="s">
        <v>61</v>
      </c>
      <c r="B338" t="s">
        <v>80</v>
      </c>
      <c r="C338" t="s">
        <v>22</v>
      </c>
      <c r="D338" s="55">
        <v>37530</v>
      </c>
      <c r="E338">
        <v>0.37</v>
      </c>
      <c r="F338">
        <v>3133114</v>
      </c>
      <c r="G338" s="58" t="s">
        <v>87</v>
      </c>
      <c r="H338" s="58" t="s">
        <v>87</v>
      </c>
      <c r="I338" s="60" t="s">
        <v>85</v>
      </c>
    </row>
    <row r="339" spans="1:9" x14ac:dyDescent="0.2">
      <c r="A339" t="s">
        <v>61</v>
      </c>
      <c r="B339" t="s">
        <v>81</v>
      </c>
      <c r="C339" t="s">
        <v>22</v>
      </c>
      <c r="D339" s="55">
        <v>37530</v>
      </c>
      <c r="E339">
        <v>-5.5E-2</v>
      </c>
      <c r="F339">
        <v>3133115</v>
      </c>
      <c r="G339" s="58" t="s">
        <v>87</v>
      </c>
      <c r="H339" s="58" t="s">
        <v>87</v>
      </c>
      <c r="I339" s="60" t="s">
        <v>85</v>
      </c>
    </row>
    <row r="340" spans="1:9" x14ac:dyDescent="0.2">
      <c r="A340" t="s">
        <v>63</v>
      </c>
      <c r="B340" t="s">
        <v>80</v>
      </c>
      <c r="C340" t="s">
        <v>22</v>
      </c>
      <c r="D340" s="55">
        <v>37530</v>
      </c>
      <c r="E340">
        <v>0.28799999999999998</v>
      </c>
      <c r="F340">
        <v>3133116</v>
      </c>
      <c r="G340" s="58" t="s">
        <v>87</v>
      </c>
      <c r="H340" s="58" t="s">
        <v>87</v>
      </c>
      <c r="I340" s="60" t="s">
        <v>85</v>
      </c>
    </row>
    <row r="341" spans="1:9" x14ac:dyDescent="0.2">
      <c r="A341" t="s">
        <v>63</v>
      </c>
      <c r="B341" t="s">
        <v>81</v>
      </c>
      <c r="C341" t="s">
        <v>22</v>
      </c>
      <c r="D341" s="55">
        <v>37530</v>
      </c>
      <c r="E341">
        <v>8.0000000000000002E-3</v>
      </c>
      <c r="F341">
        <v>3133117</v>
      </c>
      <c r="G341" s="58" t="s">
        <v>87</v>
      </c>
      <c r="H341" s="58" t="s">
        <v>87</v>
      </c>
      <c r="I341" s="60" t="s">
        <v>85</v>
      </c>
    </row>
    <row r="342" spans="1:9" x14ac:dyDescent="0.2">
      <c r="A342" t="s">
        <v>64</v>
      </c>
      <c r="B342" t="s">
        <v>80</v>
      </c>
      <c r="C342" t="s">
        <v>22</v>
      </c>
      <c r="D342" s="55">
        <v>37530</v>
      </c>
      <c r="E342">
        <v>0.28799999999999998</v>
      </c>
      <c r="F342">
        <v>3133118</v>
      </c>
      <c r="G342" s="58" t="s">
        <v>87</v>
      </c>
      <c r="H342" s="58" t="s">
        <v>87</v>
      </c>
      <c r="I342" s="60" t="s">
        <v>85</v>
      </c>
    </row>
    <row r="343" spans="1:9" x14ac:dyDescent="0.2">
      <c r="A343" t="s">
        <v>64</v>
      </c>
      <c r="B343" t="s">
        <v>81</v>
      </c>
      <c r="C343" t="s">
        <v>22</v>
      </c>
      <c r="D343" s="55">
        <v>37530</v>
      </c>
      <c r="E343">
        <v>0</v>
      </c>
      <c r="F343">
        <v>3133119</v>
      </c>
      <c r="G343" s="58" t="s">
        <v>87</v>
      </c>
      <c r="H343" s="58" t="s">
        <v>87</v>
      </c>
      <c r="I343" s="60" t="s">
        <v>85</v>
      </c>
    </row>
    <row r="344" spans="1:9" x14ac:dyDescent="0.2">
      <c r="A344" t="s">
        <v>79</v>
      </c>
      <c r="B344" t="s">
        <v>80</v>
      </c>
      <c r="C344" t="s">
        <v>22</v>
      </c>
      <c r="D344" s="55">
        <v>37530</v>
      </c>
      <c r="E344">
        <v>0.38</v>
      </c>
      <c r="F344">
        <v>3133120</v>
      </c>
      <c r="G344" s="58" t="s">
        <v>87</v>
      </c>
      <c r="H344" s="58" t="s">
        <v>87</v>
      </c>
      <c r="I344" s="60" t="s">
        <v>85</v>
      </c>
    </row>
    <row r="345" spans="1:9" x14ac:dyDescent="0.2">
      <c r="A345" t="s">
        <v>79</v>
      </c>
      <c r="B345" t="s">
        <v>81</v>
      </c>
      <c r="C345" t="s">
        <v>22</v>
      </c>
      <c r="D345" s="55">
        <v>37530</v>
      </c>
      <c r="E345">
        <v>0.02</v>
      </c>
      <c r="F345">
        <v>3133121</v>
      </c>
      <c r="G345" s="58" t="s">
        <v>87</v>
      </c>
      <c r="H345" s="58" t="s">
        <v>87</v>
      </c>
      <c r="I345" s="60" t="s">
        <v>85</v>
      </c>
    </row>
    <row r="346" spans="1:9" x14ac:dyDescent="0.2">
      <c r="A346" t="s">
        <v>65</v>
      </c>
      <c r="B346" t="s">
        <v>80</v>
      </c>
      <c r="C346" t="s">
        <v>22</v>
      </c>
      <c r="D346" s="55">
        <v>37530</v>
      </c>
      <c r="E346">
        <v>0.37</v>
      </c>
      <c r="F346">
        <v>3133122</v>
      </c>
      <c r="G346" s="58" t="s">
        <v>87</v>
      </c>
      <c r="H346" s="58" t="s">
        <v>87</v>
      </c>
      <c r="I346" s="60" t="s">
        <v>85</v>
      </c>
    </row>
    <row r="347" spans="1:9" x14ac:dyDescent="0.2">
      <c r="A347" t="s">
        <v>65</v>
      </c>
      <c r="B347" t="s">
        <v>81</v>
      </c>
      <c r="C347" t="s">
        <v>22</v>
      </c>
      <c r="D347" s="55">
        <v>37530</v>
      </c>
      <c r="E347">
        <v>0.04</v>
      </c>
      <c r="F347">
        <v>3133123</v>
      </c>
      <c r="G347" s="58" t="s">
        <v>87</v>
      </c>
      <c r="H347" s="58" t="s">
        <v>87</v>
      </c>
      <c r="I347" s="60" t="s">
        <v>85</v>
      </c>
    </row>
    <row r="348" spans="1:9" x14ac:dyDescent="0.2">
      <c r="A348" t="s">
        <v>111</v>
      </c>
      <c r="B348" t="s">
        <v>110</v>
      </c>
      <c r="C348" t="s">
        <v>22</v>
      </c>
      <c r="D348" s="55">
        <v>37530</v>
      </c>
      <c r="E348">
        <v>-5.0000000000000001E-3</v>
      </c>
      <c r="F348">
        <v>3133124</v>
      </c>
      <c r="G348" s="58" t="s">
        <v>87</v>
      </c>
      <c r="H348" s="58" t="s">
        <v>87</v>
      </c>
      <c r="I348" s="60" t="s">
        <v>85</v>
      </c>
    </row>
    <row r="349" spans="1:9" x14ac:dyDescent="0.2">
      <c r="A349" t="s">
        <v>112</v>
      </c>
      <c r="B349" t="s">
        <v>110</v>
      </c>
      <c r="C349" t="s">
        <v>22</v>
      </c>
      <c r="D349" s="55">
        <v>37530</v>
      </c>
      <c r="E349">
        <v>0.01</v>
      </c>
      <c r="F349">
        <v>3133125</v>
      </c>
      <c r="G349" s="58" t="s">
        <v>87</v>
      </c>
      <c r="H349" s="58" t="s">
        <v>87</v>
      </c>
      <c r="I349" s="60" t="s">
        <v>85</v>
      </c>
    </row>
    <row r="350" spans="1:9" x14ac:dyDescent="0.2">
      <c r="A350" t="s">
        <v>108</v>
      </c>
      <c r="B350" t="s">
        <v>110</v>
      </c>
      <c r="C350" t="s">
        <v>22</v>
      </c>
      <c r="D350" s="55">
        <v>37530</v>
      </c>
      <c r="E350">
        <v>-5.5E-2</v>
      </c>
      <c r="F350">
        <v>3133126</v>
      </c>
      <c r="G350" s="58" t="s">
        <v>87</v>
      </c>
      <c r="H350" s="58" t="s">
        <v>87</v>
      </c>
      <c r="I350" s="60" t="s">
        <v>85</v>
      </c>
    </row>
    <row r="351" spans="1:9" x14ac:dyDescent="0.2">
      <c r="A351" t="s">
        <v>109</v>
      </c>
      <c r="B351" t="s">
        <v>110</v>
      </c>
      <c r="C351" t="s">
        <v>22</v>
      </c>
      <c r="D351" s="55">
        <v>37530</v>
      </c>
      <c r="E351">
        <v>0.01</v>
      </c>
      <c r="F351">
        <v>3133127</v>
      </c>
      <c r="G351" s="58" t="s">
        <v>87</v>
      </c>
      <c r="H351" s="58" t="s">
        <v>87</v>
      </c>
      <c r="I351" s="60" t="s">
        <v>85</v>
      </c>
    </row>
    <row r="352" spans="1:9" x14ac:dyDescent="0.2">
      <c r="A352" t="s">
        <v>11</v>
      </c>
      <c r="B352" t="s">
        <v>110</v>
      </c>
      <c r="C352" t="s">
        <v>22</v>
      </c>
      <c r="D352" s="55">
        <v>37530</v>
      </c>
      <c r="E352" s="155">
        <v>37561</v>
      </c>
      <c r="I352" s="60" t="s">
        <v>86</v>
      </c>
    </row>
    <row r="353" spans="1:9" x14ac:dyDescent="0.2">
      <c r="A353" t="s">
        <v>78</v>
      </c>
      <c r="B353" t="s">
        <v>80</v>
      </c>
      <c r="C353" t="s">
        <v>22</v>
      </c>
      <c r="D353" s="55">
        <v>37561</v>
      </c>
      <c r="E353">
        <v>0.38</v>
      </c>
      <c r="F353">
        <v>3133100</v>
      </c>
      <c r="G353" s="58" t="s">
        <v>87</v>
      </c>
      <c r="H353" s="58" t="s">
        <v>87</v>
      </c>
      <c r="I353" s="60" t="s">
        <v>85</v>
      </c>
    </row>
    <row r="354" spans="1:9" x14ac:dyDescent="0.2">
      <c r="A354" t="s">
        <v>78</v>
      </c>
      <c r="B354" t="s">
        <v>81</v>
      </c>
      <c r="C354" t="s">
        <v>22</v>
      </c>
      <c r="D354" s="55">
        <v>37561</v>
      </c>
      <c r="E354">
        <v>0.05</v>
      </c>
      <c r="F354">
        <v>3133101</v>
      </c>
      <c r="G354" s="58" t="s">
        <v>87</v>
      </c>
      <c r="H354" s="58" t="s">
        <v>87</v>
      </c>
      <c r="I354" s="60" t="s">
        <v>85</v>
      </c>
    </row>
    <row r="355" spans="1:9" x14ac:dyDescent="0.2">
      <c r="A355" t="s">
        <v>35</v>
      </c>
      <c r="B355" t="s">
        <v>80</v>
      </c>
      <c r="C355" t="s">
        <v>22</v>
      </c>
      <c r="D355" s="55">
        <v>37561</v>
      </c>
      <c r="E355">
        <v>0.38</v>
      </c>
      <c r="F355">
        <v>3133102</v>
      </c>
      <c r="G355" s="58" t="s">
        <v>87</v>
      </c>
      <c r="H355" s="58" t="s">
        <v>87</v>
      </c>
      <c r="I355" s="60" t="s">
        <v>85</v>
      </c>
    </row>
    <row r="356" spans="1:9" x14ac:dyDescent="0.2">
      <c r="A356" t="s">
        <v>35</v>
      </c>
      <c r="B356" t="s">
        <v>81</v>
      </c>
      <c r="C356" t="s">
        <v>22</v>
      </c>
      <c r="D356" s="55">
        <v>37561</v>
      </c>
      <c r="E356">
        <v>0.14000000000000001</v>
      </c>
      <c r="F356">
        <v>3133103</v>
      </c>
      <c r="G356" s="58" t="s">
        <v>87</v>
      </c>
      <c r="H356" s="58" t="s">
        <v>87</v>
      </c>
      <c r="I356" s="60" t="s">
        <v>85</v>
      </c>
    </row>
    <row r="357" spans="1:9" x14ac:dyDescent="0.2">
      <c r="A357" t="s">
        <v>36</v>
      </c>
      <c r="B357" t="s">
        <v>80</v>
      </c>
      <c r="C357" t="s">
        <v>22</v>
      </c>
      <c r="D357" s="55">
        <v>37561</v>
      </c>
      <c r="E357">
        <v>0.7</v>
      </c>
      <c r="F357">
        <v>3133104</v>
      </c>
      <c r="G357" s="58" t="s">
        <v>87</v>
      </c>
      <c r="H357" s="58" t="s">
        <v>87</v>
      </c>
      <c r="I357" s="60" t="s">
        <v>85</v>
      </c>
    </row>
    <row r="358" spans="1:9" x14ac:dyDescent="0.2">
      <c r="A358" t="s">
        <v>36</v>
      </c>
      <c r="B358" t="s">
        <v>81</v>
      </c>
      <c r="C358" t="s">
        <v>22</v>
      </c>
      <c r="D358" s="55">
        <v>37561</v>
      </c>
      <c r="E358">
        <v>0.05</v>
      </c>
      <c r="F358">
        <v>3133105</v>
      </c>
      <c r="G358" s="58" t="s">
        <v>87</v>
      </c>
      <c r="H358" s="58" t="s">
        <v>87</v>
      </c>
      <c r="I358" s="60" t="s">
        <v>85</v>
      </c>
    </row>
    <row r="359" spans="1:9" x14ac:dyDescent="0.2">
      <c r="A359" t="s">
        <v>37</v>
      </c>
      <c r="B359" t="s">
        <v>80</v>
      </c>
      <c r="C359" t="s">
        <v>22</v>
      </c>
      <c r="D359" s="55">
        <v>37561</v>
      </c>
      <c r="E359">
        <v>0.38</v>
      </c>
      <c r="F359">
        <v>3133106</v>
      </c>
      <c r="G359" s="58" t="s">
        <v>87</v>
      </c>
      <c r="H359" s="58" t="s">
        <v>87</v>
      </c>
      <c r="I359" s="60" t="s">
        <v>85</v>
      </c>
    </row>
    <row r="360" spans="1:9" x14ac:dyDescent="0.2">
      <c r="A360" t="s">
        <v>37</v>
      </c>
      <c r="B360" t="s">
        <v>81</v>
      </c>
      <c r="C360" t="s">
        <v>22</v>
      </c>
      <c r="D360" s="55">
        <v>37561</v>
      </c>
      <c r="E360">
        <v>0.14000000000000001</v>
      </c>
      <c r="F360">
        <v>3133107</v>
      </c>
      <c r="G360" s="58" t="s">
        <v>87</v>
      </c>
      <c r="H360" s="58" t="s">
        <v>87</v>
      </c>
      <c r="I360" s="60" t="s">
        <v>85</v>
      </c>
    </row>
    <row r="361" spans="1:9" x14ac:dyDescent="0.2">
      <c r="A361" t="s">
        <v>58</v>
      </c>
      <c r="B361" t="s">
        <v>80</v>
      </c>
      <c r="C361" t="s">
        <v>22</v>
      </c>
      <c r="D361" s="55">
        <v>37561</v>
      </c>
      <c r="E361">
        <v>0.44500000000000001</v>
      </c>
      <c r="F361">
        <v>3133108</v>
      </c>
      <c r="G361" s="58" t="s">
        <v>87</v>
      </c>
      <c r="H361" s="58" t="s">
        <v>87</v>
      </c>
      <c r="I361" s="60" t="s">
        <v>85</v>
      </c>
    </row>
    <row r="362" spans="1:9" x14ac:dyDescent="0.2">
      <c r="A362" t="s">
        <v>58</v>
      </c>
      <c r="B362" t="s">
        <v>81</v>
      </c>
      <c r="C362" t="s">
        <v>22</v>
      </c>
      <c r="D362" s="55">
        <v>37561</v>
      </c>
      <c r="E362">
        <v>0.05</v>
      </c>
      <c r="F362">
        <v>3133109</v>
      </c>
      <c r="G362" s="58" t="s">
        <v>87</v>
      </c>
      <c r="H362" s="58" t="s">
        <v>87</v>
      </c>
      <c r="I362" s="60" t="s">
        <v>85</v>
      </c>
    </row>
    <row r="363" spans="1:9" x14ac:dyDescent="0.2">
      <c r="A363" t="s">
        <v>59</v>
      </c>
      <c r="B363" t="s">
        <v>80</v>
      </c>
      <c r="C363" t="s">
        <v>22</v>
      </c>
      <c r="D363" s="55">
        <v>37561</v>
      </c>
      <c r="E363">
        <v>0.38</v>
      </c>
      <c r="F363">
        <v>3133110</v>
      </c>
      <c r="G363" s="58" t="s">
        <v>87</v>
      </c>
      <c r="H363" s="58" t="s">
        <v>87</v>
      </c>
      <c r="I363" s="60" t="s">
        <v>85</v>
      </c>
    </row>
    <row r="364" spans="1:9" x14ac:dyDescent="0.2">
      <c r="A364" t="s">
        <v>59</v>
      </c>
      <c r="B364" t="s">
        <v>81</v>
      </c>
      <c r="C364" t="s">
        <v>22</v>
      </c>
      <c r="D364" s="55">
        <v>37561</v>
      </c>
      <c r="E364">
        <v>-0.17</v>
      </c>
      <c r="F364">
        <v>3133111</v>
      </c>
      <c r="G364" s="58" t="s">
        <v>87</v>
      </c>
      <c r="H364" s="58" t="s">
        <v>87</v>
      </c>
      <c r="I364" s="60" t="s">
        <v>85</v>
      </c>
    </row>
    <row r="365" spans="1:9" x14ac:dyDescent="0.2">
      <c r="A365" t="s">
        <v>60</v>
      </c>
      <c r="B365" t="s">
        <v>80</v>
      </c>
      <c r="C365" t="s">
        <v>22</v>
      </c>
      <c r="D365" s="55">
        <v>37561</v>
      </c>
      <c r="E365">
        <v>0.53</v>
      </c>
      <c r="F365">
        <v>3133112</v>
      </c>
      <c r="G365" s="58" t="s">
        <v>87</v>
      </c>
      <c r="H365" s="58" t="s">
        <v>87</v>
      </c>
      <c r="I365" s="60" t="s">
        <v>85</v>
      </c>
    </row>
    <row r="366" spans="1:9" x14ac:dyDescent="0.2">
      <c r="A366" t="s">
        <v>60</v>
      </c>
      <c r="B366" t="s">
        <v>81</v>
      </c>
      <c r="C366" t="s">
        <v>22</v>
      </c>
      <c r="D366" s="55">
        <v>37561</v>
      </c>
      <c r="E366">
        <v>5.5E-2</v>
      </c>
      <c r="F366">
        <v>3133113</v>
      </c>
      <c r="G366" s="58" t="s">
        <v>87</v>
      </c>
      <c r="H366" s="58" t="s">
        <v>87</v>
      </c>
      <c r="I366" s="60" t="s">
        <v>85</v>
      </c>
    </row>
    <row r="367" spans="1:9" x14ac:dyDescent="0.2">
      <c r="A367" t="s">
        <v>61</v>
      </c>
      <c r="B367" t="s">
        <v>80</v>
      </c>
      <c r="C367" t="s">
        <v>22</v>
      </c>
      <c r="D367" s="55">
        <v>37561</v>
      </c>
      <c r="E367">
        <v>0.53</v>
      </c>
      <c r="F367">
        <v>3133114</v>
      </c>
      <c r="G367" s="58" t="s">
        <v>87</v>
      </c>
      <c r="H367" s="58" t="s">
        <v>87</v>
      </c>
      <c r="I367" s="60" t="s">
        <v>85</v>
      </c>
    </row>
    <row r="368" spans="1:9" x14ac:dyDescent="0.2">
      <c r="A368" t="s">
        <v>61</v>
      </c>
      <c r="B368" t="s">
        <v>81</v>
      </c>
      <c r="C368" t="s">
        <v>22</v>
      </c>
      <c r="D368" s="55">
        <v>37561</v>
      </c>
      <c r="E368">
        <v>-0.05</v>
      </c>
      <c r="F368">
        <v>3133115</v>
      </c>
      <c r="G368" s="58" t="s">
        <v>87</v>
      </c>
      <c r="H368" s="58" t="s">
        <v>87</v>
      </c>
      <c r="I368" s="60" t="s">
        <v>85</v>
      </c>
    </row>
    <row r="369" spans="1:9" x14ac:dyDescent="0.2">
      <c r="A369" t="s">
        <v>63</v>
      </c>
      <c r="B369" t="s">
        <v>80</v>
      </c>
      <c r="C369" t="s">
        <v>22</v>
      </c>
      <c r="D369" s="55">
        <v>37561</v>
      </c>
      <c r="E369">
        <v>1.0880000000000001</v>
      </c>
      <c r="F369">
        <v>3133116</v>
      </c>
      <c r="G369" s="58" t="s">
        <v>87</v>
      </c>
      <c r="H369" s="58" t="s">
        <v>87</v>
      </c>
      <c r="I369" s="60" t="s">
        <v>85</v>
      </c>
    </row>
    <row r="370" spans="1:9" x14ac:dyDescent="0.2">
      <c r="A370" t="s">
        <v>63</v>
      </c>
      <c r="B370" t="s">
        <v>81</v>
      </c>
      <c r="C370" t="s">
        <v>22</v>
      </c>
      <c r="D370" s="55">
        <v>37561</v>
      </c>
      <c r="E370">
        <v>8.0000000000000002E-3</v>
      </c>
      <c r="F370">
        <v>3133117</v>
      </c>
      <c r="G370" s="58" t="s">
        <v>87</v>
      </c>
      <c r="H370" s="58" t="s">
        <v>87</v>
      </c>
      <c r="I370" s="60" t="s">
        <v>85</v>
      </c>
    </row>
    <row r="371" spans="1:9" x14ac:dyDescent="0.2">
      <c r="A371" t="s">
        <v>64</v>
      </c>
      <c r="B371" t="s">
        <v>80</v>
      </c>
      <c r="C371" t="s">
        <v>22</v>
      </c>
      <c r="D371" s="55">
        <v>37561</v>
      </c>
      <c r="E371">
        <v>0</v>
      </c>
      <c r="F371">
        <v>3133118</v>
      </c>
      <c r="G371" s="58" t="s">
        <v>87</v>
      </c>
      <c r="H371" s="58" t="s">
        <v>87</v>
      </c>
      <c r="I371" s="60" t="s">
        <v>85</v>
      </c>
    </row>
    <row r="372" spans="1:9" x14ac:dyDescent="0.2">
      <c r="A372" t="s">
        <v>64</v>
      </c>
      <c r="B372" t="s">
        <v>81</v>
      </c>
      <c r="C372" t="s">
        <v>22</v>
      </c>
      <c r="D372" s="55">
        <v>37561</v>
      </c>
      <c r="E372">
        <v>0</v>
      </c>
      <c r="F372">
        <v>3133119</v>
      </c>
      <c r="G372" s="58" t="s">
        <v>87</v>
      </c>
      <c r="H372" s="58" t="s">
        <v>87</v>
      </c>
      <c r="I372" s="60" t="s">
        <v>85</v>
      </c>
    </row>
    <row r="373" spans="1:9" x14ac:dyDescent="0.2">
      <c r="A373" t="s">
        <v>79</v>
      </c>
      <c r="B373" t="s">
        <v>80</v>
      </c>
      <c r="C373" t="s">
        <v>22</v>
      </c>
      <c r="D373" s="55">
        <v>37561</v>
      </c>
      <c r="E373">
        <v>0.33</v>
      </c>
      <c r="F373">
        <v>3133120</v>
      </c>
      <c r="G373" s="58" t="s">
        <v>87</v>
      </c>
      <c r="H373" s="58" t="s">
        <v>87</v>
      </c>
      <c r="I373" s="60" t="s">
        <v>85</v>
      </c>
    </row>
    <row r="374" spans="1:9" x14ac:dyDescent="0.2">
      <c r="A374" t="s">
        <v>79</v>
      </c>
      <c r="B374" t="s">
        <v>81</v>
      </c>
      <c r="C374" t="s">
        <v>22</v>
      </c>
      <c r="D374" s="55">
        <v>37561</v>
      </c>
      <c r="E374">
        <v>0.05</v>
      </c>
      <c r="F374">
        <v>3133121</v>
      </c>
      <c r="G374" s="58" t="s">
        <v>87</v>
      </c>
      <c r="H374" s="58" t="s">
        <v>87</v>
      </c>
      <c r="I374" s="60" t="s">
        <v>85</v>
      </c>
    </row>
    <row r="375" spans="1:9" x14ac:dyDescent="0.2">
      <c r="A375" t="s">
        <v>65</v>
      </c>
      <c r="B375" t="s">
        <v>80</v>
      </c>
      <c r="C375" t="s">
        <v>22</v>
      </c>
      <c r="D375" s="55">
        <v>37561</v>
      </c>
      <c r="E375">
        <v>0.32</v>
      </c>
      <c r="F375">
        <v>3133122</v>
      </c>
      <c r="G375" s="58" t="s">
        <v>87</v>
      </c>
      <c r="H375" s="58" t="s">
        <v>87</v>
      </c>
      <c r="I375" s="60" t="s">
        <v>85</v>
      </c>
    </row>
    <row r="376" spans="1:9" x14ac:dyDescent="0.2">
      <c r="A376" t="s">
        <v>65</v>
      </c>
      <c r="B376" t="s">
        <v>81</v>
      </c>
      <c r="C376" t="s">
        <v>22</v>
      </c>
      <c r="D376" s="55">
        <v>37561</v>
      </c>
      <c r="E376">
        <v>7.0000000000000007E-2</v>
      </c>
      <c r="F376">
        <v>3133123</v>
      </c>
      <c r="G376" s="58" t="s">
        <v>87</v>
      </c>
      <c r="H376" s="58" t="s">
        <v>87</v>
      </c>
      <c r="I376" s="60" t="s">
        <v>85</v>
      </c>
    </row>
    <row r="377" spans="1:9" x14ac:dyDescent="0.2">
      <c r="A377" t="s">
        <v>111</v>
      </c>
      <c r="B377" t="s">
        <v>110</v>
      </c>
      <c r="C377" t="s">
        <v>22</v>
      </c>
      <c r="D377" s="55">
        <v>37561</v>
      </c>
      <c r="E377">
        <v>0.05</v>
      </c>
      <c r="F377">
        <v>3133124</v>
      </c>
      <c r="G377" s="58" t="s">
        <v>87</v>
      </c>
      <c r="H377" s="58" t="s">
        <v>87</v>
      </c>
      <c r="I377" s="60" t="s">
        <v>85</v>
      </c>
    </row>
    <row r="378" spans="1:9" x14ac:dyDescent="0.2">
      <c r="A378" t="s">
        <v>112</v>
      </c>
      <c r="B378" t="s">
        <v>110</v>
      </c>
      <c r="C378" t="s">
        <v>22</v>
      </c>
      <c r="D378" s="55">
        <v>37561</v>
      </c>
      <c r="E378">
        <v>5.5E-2</v>
      </c>
      <c r="F378">
        <v>3133125</v>
      </c>
      <c r="G378" s="58" t="s">
        <v>87</v>
      </c>
      <c r="H378" s="58" t="s">
        <v>87</v>
      </c>
      <c r="I378" s="60" t="s">
        <v>85</v>
      </c>
    </row>
    <row r="379" spans="1:9" x14ac:dyDescent="0.2">
      <c r="A379" t="s">
        <v>108</v>
      </c>
      <c r="B379" t="s">
        <v>110</v>
      </c>
      <c r="C379" t="s">
        <v>22</v>
      </c>
      <c r="D379" s="55">
        <v>37561</v>
      </c>
      <c r="E379">
        <v>-0.05</v>
      </c>
      <c r="F379">
        <v>3133126</v>
      </c>
      <c r="G379" s="58" t="s">
        <v>87</v>
      </c>
      <c r="H379" s="58" t="s">
        <v>87</v>
      </c>
      <c r="I379" s="60" t="s">
        <v>85</v>
      </c>
    </row>
    <row r="380" spans="1:9" x14ac:dyDescent="0.2">
      <c r="A380" t="s">
        <v>109</v>
      </c>
      <c r="B380" t="s">
        <v>110</v>
      </c>
      <c r="C380" t="s">
        <v>22</v>
      </c>
      <c r="D380" s="55">
        <v>37561</v>
      </c>
      <c r="E380">
        <v>5.5E-2</v>
      </c>
      <c r="F380">
        <v>3133127</v>
      </c>
      <c r="G380" s="58" t="s">
        <v>87</v>
      </c>
      <c r="H380" s="58" t="s">
        <v>87</v>
      </c>
      <c r="I380" s="60" t="s">
        <v>85</v>
      </c>
    </row>
    <row r="381" spans="1:9" x14ac:dyDescent="0.2">
      <c r="A381" t="s">
        <v>11</v>
      </c>
      <c r="B381" t="s">
        <v>110</v>
      </c>
      <c r="C381" t="s">
        <v>22</v>
      </c>
      <c r="D381" s="55">
        <v>37561</v>
      </c>
      <c r="E381" s="155">
        <v>37591</v>
      </c>
      <c r="I381" s="60" t="s">
        <v>86</v>
      </c>
    </row>
    <row r="382" spans="1:9" x14ac:dyDescent="0.2">
      <c r="A382" t="s">
        <v>78</v>
      </c>
      <c r="B382" t="s">
        <v>80</v>
      </c>
      <c r="C382" t="s">
        <v>22</v>
      </c>
      <c r="D382" s="55">
        <v>37591</v>
      </c>
      <c r="E382">
        <v>0.9</v>
      </c>
      <c r="F382">
        <v>3133100</v>
      </c>
      <c r="G382" s="58" t="s">
        <v>87</v>
      </c>
      <c r="H382" s="58" t="s">
        <v>87</v>
      </c>
      <c r="I382" s="60" t="s">
        <v>85</v>
      </c>
    </row>
    <row r="383" spans="1:9" x14ac:dyDescent="0.2">
      <c r="A383" t="s">
        <v>78</v>
      </c>
      <c r="B383" t="s">
        <v>81</v>
      </c>
      <c r="C383" t="s">
        <v>22</v>
      </c>
      <c r="D383" s="55">
        <v>37591</v>
      </c>
      <c r="E383">
        <v>0.05</v>
      </c>
      <c r="F383">
        <v>3133101</v>
      </c>
      <c r="G383" s="58" t="s">
        <v>87</v>
      </c>
      <c r="H383" s="58" t="s">
        <v>87</v>
      </c>
      <c r="I383" s="60" t="s">
        <v>85</v>
      </c>
    </row>
    <row r="384" spans="1:9" x14ac:dyDescent="0.2">
      <c r="A384" t="s">
        <v>35</v>
      </c>
      <c r="B384" t="s">
        <v>80</v>
      </c>
      <c r="C384" t="s">
        <v>22</v>
      </c>
      <c r="D384" s="55">
        <v>37591</v>
      </c>
      <c r="E384">
        <v>0.9</v>
      </c>
      <c r="F384">
        <v>3133102</v>
      </c>
      <c r="G384" s="58" t="s">
        <v>87</v>
      </c>
      <c r="H384" s="58" t="s">
        <v>87</v>
      </c>
      <c r="I384" s="60" t="s">
        <v>85</v>
      </c>
    </row>
    <row r="385" spans="1:9" x14ac:dyDescent="0.2">
      <c r="A385" t="s">
        <v>35</v>
      </c>
      <c r="B385" t="s">
        <v>81</v>
      </c>
      <c r="C385" t="s">
        <v>22</v>
      </c>
      <c r="D385" s="55">
        <v>37591</v>
      </c>
      <c r="E385">
        <v>0.28999999999999998</v>
      </c>
      <c r="F385">
        <v>3133103</v>
      </c>
      <c r="G385" s="58" t="s">
        <v>87</v>
      </c>
      <c r="H385" s="58" t="s">
        <v>87</v>
      </c>
      <c r="I385" s="60" t="s">
        <v>85</v>
      </c>
    </row>
    <row r="386" spans="1:9" x14ac:dyDescent="0.2">
      <c r="A386" t="s">
        <v>36</v>
      </c>
      <c r="B386" t="s">
        <v>80</v>
      </c>
      <c r="C386" t="s">
        <v>22</v>
      </c>
      <c r="D386" s="55">
        <v>37591</v>
      </c>
      <c r="E386">
        <v>1.22</v>
      </c>
      <c r="F386">
        <v>3133104</v>
      </c>
      <c r="G386" s="58" t="s">
        <v>87</v>
      </c>
      <c r="H386" s="58" t="s">
        <v>87</v>
      </c>
      <c r="I386" s="60" t="s">
        <v>85</v>
      </c>
    </row>
    <row r="387" spans="1:9" x14ac:dyDescent="0.2">
      <c r="A387" t="s">
        <v>36</v>
      </c>
      <c r="B387" t="s">
        <v>81</v>
      </c>
      <c r="C387" t="s">
        <v>22</v>
      </c>
      <c r="D387" s="55">
        <v>37591</v>
      </c>
      <c r="E387">
        <v>0.05</v>
      </c>
      <c r="F387">
        <v>3133105</v>
      </c>
      <c r="G387" s="58" t="s">
        <v>87</v>
      </c>
      <c r="H387" s="58" t="s">
        <v>87</v>
      </c>
      <c r="I387" s="60" t="s">
        <v>85</v>
      </c>
    </row>
    <row r="388" spans="1:9" x14ac:dyDescent="0.2">
      <c r="A388" t="s">
        <v>37</v>
      </c>
      <c r="B388" t="s">
        <v>80</v>
      </c>
      <c r="C388" t="s">
        <v>22</v>
      </c>
      <c r="D388" s="55">
        <v>37591</v>
      </c>
      <c r="E388">
        <v>0.9</v>
      </c>
      <c r="F388">
        <v>3133106</v>
      </c>
      <c r="G388" s="58" t="s">
        <v>87</v>
      </c>
      <c r="H388" s="58" t="s">
        <v>87</v>
      </c>
      <c r="I388" s="60" t="s">
        <v>85</v>
      </c>
    </row>
    <row r="389" spans="1:9" x14ac:dyDescent="0.2">
      <c r="A389" t="s">
        <v>37</v>
      </c>
      <c r="B389" t="s">
        <v>81</v>
      </c>
      <c r="C389" t="s">
        <v>22</v>
      </c>
      <c r="D389" s="55">
        <v>37591</v>
      </c>
      <c r="E389">
        <v>0.28999999999999998</v>
      </c>
      <c r="F389">
        <v>3133107</v>
      </c>
      <c r="G389" s="58" t="s">
        <v>87</v>
      </c>
      <c r="H389" s="58" t="s">
        <v>87</v>
      </c>
      <c r="I389" s="60" t="s">
        <v>85</v>
      </c>
    </row>
    <row r="390" spans="1:9" x14ac:dyDescent="0.2">
      <c r="A390" t="s">
        <v>58</v>
      </c>
      <c r="B390" t="s">
        <v>80</v>
      </c>
      <c r="C390" t="s">
        <v>22</v>
      </c>
      <c r="D390" s="55">
        <v>37591</v>
      </c>
      <c r="E390">
        <v>0.78</v>
      </c>
      <c r="F390">
        <v>3133108</v>
      </c>
      <c r="G390" s="58" t="s">
        <v>87</v>
      </c>
      <c r="H390" s="58" t="s">
        <v>87</v>
      </c>
      <c r="I390" s="60" t="s">
        <v>85</v>
      </c>
    </row>
    <row r="391" spans="1:9" x14ac:dyDescent="0.2">
      <c r="A391" t="s">
        <v>58</v>
      </c>
      <c r="B391" t="s">
        <v>81</v>
      </c>
      <c r="C391" t="s">
        <v>22</v>
      </c>
      <c r="D391" s="55">
        <v>37591</v>
      </c>
      <c r="E391">
        <v>0.05</v>
      </c>
      <c r="F391">
        <v>3133109</v>
      </c>
      <c r="G391" s="58" t="s">
        <v>87</v>
      </c>
      <c r="H391" s="58" t="s">
        <v>87</v>
      </c>
      <c r="I391" s="60" t="s">
        <v>85</v>
      </c>
    </row>
    <row r="392" spans="1:9" x14ac:dyDescent="0.2">
      <c r="A392" t="s">
        <v>59</v>
      </c>
      <c r="B392" t="s">
        <v>80</v>
      </c>
      <c r="C392" t="s">
        <v>22</v>
      </c>
      <c r="D392" s="55">
        <v>37591</v>
      </c>
      <c r="E392">
        <v>0.87</v>
      </c>
      <c r="F392">
        <v>3133110</v>
      </c>
      <c r="G392" s="58" t="s">
        <v>87</v>
      </c>
      <c r="H392" s="58" t="s">
        <v>87</v>
      </c>
      <c r="I392" s="60" t="s">
        <v>85</v>
      </c>
    </row>
    <row r="393" spans="1:9" x14ac:dyDescent="0.2">
      <c r="A393" t="s">
        <v>59</v>
      </c>
      <c r="B393" t="s">
        <v>81</v>
      </c>
      <c r="C393" t="s">
        <v>22</v>
      </c>
      <c r="D393" s="55">
        <v>37591</v>
      </c>
      <c r="E393">
        <v>-0.13</v>
      </c>
      <c r="F393">
        <v>3133111</v>
      </c>
      <c r="G393" s="58" t="s">
        <v>87</v>
      </c>
      <c r="H393" s="58" t="s">
        <v>87</v>
      </c>
      <c r="I393" s="60" t="s">
        <v>85</v>
      </c>
    </row>
    <row r="394" spans="1:9" x14ac:dyDescent="0.2">
      <c r="A394" t="s">
        <v>60</v>
      </c>
      <c r="B394" t="s">
        <v>80</v>
      </c>
      <c r="C394" t="s">
        <v>22</v>
      </c>
      <c r="D394" s="55">
        <v>37591</v>
      </c>
      <c r="E394">
        <v>0.87</v>
      </c>
      <c r="F394">
        <v>3133112</v>
      </c>
      <c r="G394" s="58" t="s">
        <v>87</v>
      </c>
      <c r="H394" s="58" t="s">
        <v>87</v>
      </c>
      <c r="I394" s="60" t="s">
        <v>85</v>
      </c>
    </row>
    <row r="395" spans="1:9" x14ac:dyDescent="0.2">
      <c r="A395" t="s">
        <v>60</v>
      </c>
      <c r="B395" t="s">
        <v>81</v>
      </c>
      <c r="C395" t="s">
        <v>22</v>
      </c>
      <c r="D395" s="55">
        <v>37591</v>
      </c>
      <c r="E395">
        <v>0.25</v>
      </c>
      <c r="F395">
        <v>3133113</v>
      </c>
      <c r="G395" s="58" t="s">
        <v>87</v>
      </c>
      <c r="H395" s="58" t="s">
        <v>87</v>
      </c>
      <c r="I395" s="60" t="s">
        <v>85</v>
      </c>
    </row>
    <row r="396" spans="1:9" x14ac:dyDescent="0.2">
      <c r="A396" t="s">
        <v>61</v>
      </c>
      <c r="B396" t="s">
        <v>80</v>
      </c>
      <c r="C396" t="s">
        <v>22</v>
      </c>
      <c r="D396" s="55">
        <v>37591</v>
      </c>
      <c r="E396">
        <v>0.87</v>
      </c>
      <c r="F396">
        <v>3133114</v>
      </c>
      <c r="G396" s="58" t="s">
        <v>87</v>
      </c>
      <c r="H396" s="58" t="s">
        <v>87</v>
      </c>
      <c r="I396" s="60" t="s">
        <v>85</v>
      </c>
    </row>
    <row r="397" spans="1:9" x14ac:dyDescent="0.2">
      <c r="A397" t="s">
        <v>61</v>
      </c>
      <c r="B397" t="s">
        <v>81</v>
      </c>
      <c r="C397" t="s">
        <v>22</v>
      </c>
      <c r="D397" s="55">
        <v>37591</v>
      </c>
      <c r="E397">
        <v>-0.05</v>
      </c>
      <c r="F397">
        <v>3133115</v>
      </c>
      <c r="G397" s="58" t="s">
        <v>87</v>
      </c>
      <c r="H397" s="58" t="s">
        <v>87</v>
      </c>
      <c r="I397" s="60" t="s">
        <v>85</v>
      </c>
    </row>
    <row r="398" spans="1:9" x14ac:dyDescent="0.2">
      <c r="A398" t="s">
        <v>63</v>
      </c>
      <c r="B398" t="s">
        <v>80</v>
      </c>
      <c r="C398" t="s">
        <v>22</v>
      </c>
      <c r="D398" s="55">
        <v>37591</v>
      </c>
      <c r="E398">
        <v>1.0880000000000001</v>
      </c>
      <c r="F398">
        <v>3133116</v>
      </c>
      <c r="G398" s="58" t="s">
        <v>87</v>
      </c>
      <c r="H398" s="58" t="s">
        <v>87</v>
      </c>
      <c r="I398" s="60" t="s">
        <v>85</v>
      </c>
    </row>
    <row r="399" spans="1:9" x14ac:dyDescent="0.2">
      <c r="A399" t="s">
        <v>63</v>
      </c>
      <c r="B399" t="s">
        <v>81</v>
      </c>
      <c r="C399" t="s">
        <v>22</v>
      </c>
      <c r="D399" s="55">
        <v>37591</v>
      </c>
      <c r="E399">
        <v>0.01</v>
      </c>
      <c r="F399">
        <v>3133117</v>
      </c>
      <c r="G399" s="58" t="s">
        <v>87</v>
      </c>
      <c r="H399" s="58" t="s">
        <v>87</v>
      </c>
      <c r="I399" s="60" t="s">
        <v>85</v>
      </c>
    </row>
    <row r="400" spans="1:9" x14ac:dyDescent="0.2">
      <c r="A400" t="s">
        <v>64</v>
      </c>
      <c r="B400" t="s">
        <v>80</v>
      </c>
      <c r="C400" t="s">
        <v>22</v>
      </c>
      <c r="D400" s="55">
        <v>37591</v>
      </c>
      <c r="E400">
        <v>0</v>
      </c>
      <c r="F400">
        <v>3133118</v>
      </c>
      <c r="G400" s="58" t="s">
        <v>87</v>
      </c>
      <c r="H400" s="58" t="s">
        <v>87</v>
      </c>
      <c r="I400" s="60" t="s">
        <v>85</v>
      </c>
    </row>
    <row r="401" spans="1:9" x14ac:dyDescent="0.2">
      <c r="A401" t="s">
        <v>64</v>
      </c>
      <c r="B401" t="s">
        <v>81</v>
      </c>
      <c r="C401" t="s">
        <v>22</v>
      </c>
      <c r="D401" s="55">
        <v>37591</v>
      </c>
      <c r="E401">
        <v>0</v>
      </c>
      <c r="F401">
        <v>3133119</v>
      </c>
      <c r="G401" s="58" t="s">
        <v>87</v>
      </c>
      <c r="H401" s="58" t="s">
        <v>87</v>
      </c>
      <c r="I401" s="60" t="s">
        <v>85</v>
      </c>
    </row>
    <row r="402" spans="1:9" x14ac:dyDescent="0.2">
      <c r="A402" t="s">
        <v>79</v>
      </c>
      <c r="B402" t="s">
        <v>80</v>
      </c>
      <c r="C402" t="s">
        <v>22</v>
      </c>
      <c r="D402" s="55">
        <v>37591</v>
      </c>
      <c r="E402">
        <v>0.83</v>
      </c>
      <c r="F402">
        <v>3133120</v>
      </c>
      <c r="G402" s="58" t="s">
        <v>87</v>
      </c>
      <c r="H402" s="58" t="s">
        <v>87</v>
      </c>
      <c r="I402" s="60" t="s">
        <v>85</v>
      </c>
    </row>
    <row r="403" spans="1:9" x14ac:dyDescent="0.2">
      <c r="A403" t="s">
        <v>79</v>
      </c>
      <c r="B403" t="s">
        <v>81</v>
      </c>
      <c r="C403" t="s">
        <v>22</v>
      </c>
      <c r="D403" s="55">
        <v>37591</v>
      </c>
      <c r="E403">
        <v>0.05</v>
      </c>
      <c r="F403">
        <v>3133121</v>
      </c>
      <c r="G403" s="58" t="s">
        <v>87</v>
      </c>
      <c r="H403" s="58" t="s">
        <v>87</v>
      </c>
      <c r="I403" s="60" t="s">
        <v>85</v>
      </c>
    </row>
    <row r="404" spans="1:9" x14ac:dyDescent="0.2">
      <c r="A404" t="s">
        <v>65</v>
      </c>
      <c r="B404" t="s">
        <v>80</v>
      </c>
      <c r="C404" t="s">
        <v>22</v>
      </c>
      <c r="D404" s="55">
        <v>37591</v>
      </c>
      <c r="E404">
        <v>0.82</v>
      </c>
      <c r="F404">
        <v>3133122</v>
      </c>
      <c r="G404" s="58" t="s">
        <v>87</v>
      </c>
      <c r="H404" s="58" t="s">
        <v>87</v>
      </c>
      <c r="I404" s="60" t="s">
        <v>85</v>
      </c>
    </row>
    <row r="405" spans="1:9" x14ac:dyDescent="0.2">
      <c r="A405" t="s">
        <v>65</v>
      </c>
      <c r="B405" t="s">
        <v>81</v>
      </c>
      <c r="C405" t="s">
        <v>22</v>
      </c>
      <c r="D405" s="55">
        <v>37591</v>
      </c>
      <c r="E405">
        <v>7.0000000000000007E-2</v>
      </c>
      <c r="F405">
        <v>3133123</v>
      </c>
      <c r="G405" s="58" t="s">
        <v>87</v>
      </c>
      <c r="H405" s="58" t="s">
        <v>87</v>
      </c>
      <c r="I405" s="60" t="s">
        <v>85</v>
      </c>
    </row>
    <row r="406" spans="1:9" x14ac:dyDescent="0.2">
      <c r="A406" t="s">
        <v>111</v>
      </c>
      <c r="B406" t="s">
        <v>110</v>
      </c>
      <c r="C406" t="s">
        <v>22</v>
      </c>
      <c r="D406" s="55">
        <v>37591</v>
      </c>
      <c r="E406">
        <v>0.05</v>
      </c>
      <c r="F406">
        <v>3133124</v>
      </c>
      <c r="G406" s="58" t="s">
        <v>87</v>
      </c>
      <c r="H406" s="58" t="s">
        <v>87</v>
      </c>
      <c r="I406" s="60" t="s">
        <v>85</v>
      </c>
    </row>
    <row r="407" spans="1:9" x14ac:dyDescent="0.2">
      <c r="A407" t="s">
        <v>112</v>
      </c>
      <c r="B407" t="s">
        <v>110</v>
      </c>
      <c r="C407" t="s">
        <v>22</v>
      </c>
      <c r="D407" s="55">
        <v>37591</v>
      </c>
      <c r="E407">
        <v>0.25</v>
      </c>
      <c r="F407">
        <v>3133125</v>
      </c>
      <c r="G407" s="58" t="s">
        <v>87</v>
      </c>
      <c r="H407" s="58" t="s">
        <v>87</v>
      </c>
      <c r="I407" s="60" t="s">
        <v>85</v>
      </c>
    </row>
    <row r="408" spans="1:9" x14ac:dyDescent="0.2">
      <c r="A408" t="s">
        <v>108</v>
      </c>
      <c r="B408" t="s">
        <v>110</v>
      </c>
      <c r="C408" t="s">
        <v>22</v>
      </c>
      <c r="D408" s="55">
        <v>37591</v>
      </c>
      <c r="E408">
        <v>-0.05</v>
      </c>
      <c r="F408">
        <v>3133126</v>
      </c>
      <c r="G408" s="58" t="s">
        <v>87</v>
      </c>
      <c r="H408" s="58" t="s">
        <v>87</v>
      </c>
      <c r="I408" s="60" t="s">
        <v>85</v>
      </c>
    </row>
    <row r="409" spans="1:9" x14ac:dyDescent="0.2">
      <c r="A409" t="s">
        <v>109</v>
      </c>
      <c r="B409" t="s">
        <v>110</v>
      </c>
      <c r="C409" t="s">
        <v>22</v>
      </c>
      <c r="D409" s="55">
        <v>37591</v>
      </c>
      <c r="E409">
        <v>0.25</v>
      </c>
      <c r="F409">
        <v>3133127</v>
      </c>
      <c r="G409" s="58" t="s">
        <v>87</v>
      </c>
      <c r="H409" s="58" t="s">
        <v>87</v>
      </c>
      <c r="I409" s="60" t="s">
        <v>85</v>
      </c>
    </row>
    <row r="410" spans="1:9" x14ac:dyDescent="0.2">
      <c r="A410" t="s">
        <v>11</v>
      </c>
      <c r="B410" t="s">
        <v>110</v>
      </c>
      <c r="C410" t="s">
        <v>22</v>
      </c>
      <c r="D410" s="55">
        <v>37591</v>
      </c>
      <c r="E410" s="155">
        <v>37622</v>
      </c>
      <c r="I410" s="60" t="s">
        <v>86</v>
      </c>
    </row>
    <row r="411" spans="1:9" x14ac:dyDescent="0.2">
      <c r="A411" t="s">
        <v>78</v>
      </c>
      <c r="B411" t="s">
        <v>80</v>
      </c>
      <c r="C411" t="s">
        <v>22</v>
      </c>
      <c r="D411" s="55">
        <v>37622</v>
      </c>
      <c r="E411">
        <v>1.1499999999999999</v>
      </c>
      <c r="F411">
        <v>3133100</v>
      </c>
      <c r="G411" s="58" t="s">
        <v>87</v>
      </c>
      <c r="H411" s="58" t="s">
        <v>87</v>
      </c>
      <c r="I411" s="60" t="s">
        <v>85</v>
      </c>
    </row>
    <row r="412" spans="1:9" x14ac:dyDescent="0.2">
      <c r="A412" t="s">
        <v>78</v>
      </c>
      <c r="B412" t="s">
        <v>81</v>
      </c>
      <c r="C412" t="s">
        <v>22</v>
      </c>
      <c r="D412" s="55">
        <v>37622</v>
      </c>
      <c r="E412">
        <v>0.05</v>
      </c>
      <c r="F412">
        <v>3133101</v>
      </c>
      <c r="G412" s="58" t="s">
        <v>87</v>
      </c>
      <c r="H412" s="58" t="s">
        <v>87</v>
      </c>
      <c r="I412" s="60" t="s">
        <v>85</v>
      </c>
    </row>
    <row r="413" spans="1:9" x14ac:dyDescent="0.2">
      <c r="A413" t="s">
        <v>35</v>
      </c>
      <c r="B413" t="s">
        <v>80</v>
      </c>
      <c r="C413" t="s">
        <v>22</v>
      </c>
      <c r="D413" s="55">
        <v>37622</v>
      </c>
      <c r="E413">
        <v>1.1499999999999999</v>
      </c>
      <c r="F413">
        <v>3133102</v>
      </c>
      <c r="G413" s="58" t="s">
        <v>87</v>
      </c>
      <c r="H413" s="58" t="s">
        <v>87</v>
      </c>
      <c r="I413" s="60" t="s">
        <v>85</v>
      </c>
    </row>
    <row r="414" spans="1:9" x14ac:dyDescent="0.2">
      <c r="A414" t="s">
        <v>35</v>
      </c>
      <c r="B414" t="s">
        <v>81</v>
      </c>
      <c r="C414" t="s">
        <v>22</v>
      </c>
      <c r="D414" s="55">
        <v>37622</v>
      </c>
      <c r="E414">
        <v>0.32</v>
      </c>
      <c r="F414">
        <v>3133103</v>
      </c>
      <c r="G414" s="58" t="s">
        <v>87</v>
      </c>
      <c r="H414" s="58" t="s">
        <v>87</v>
      </c>
      <c r="I414" s="60" t="s">
        <v>85</v>
      </c>
    </row>
    <row r="415" spans="1:9" x14ac:dyDescent="0.2">
      <c r="A415" t="s">
        <v>36</v>
      </c>
      <c r="B415" t="s">
        <v>80</v>
      </c>
      <c r="C415" t="s">
        <v>22</v>
      </c>
      <c r="D415" s="55">
        <v>37622</v>
      </c>
      <c r="E415">
        <v>1.47</v>
      </c>
      <c r="F415">
        <v>3133104</v>
      </c>
      <c r="G415" s="58" t="s">
        <v>87</v>
      </c>
      <c r="H415" s="58" t="s">
        <v>87</v>
      </c>
      <c r="I415" s="60" t="s">
        <v>85</v>
      </c>
    </row>
    <row r="416" spans="1:9" x14ac:dyDescent="0.2">
      <c r="A416" t="s">
        <v>36</v>
      </c>
      <c r="B416" t="s">
        <v>81</v>
      </c>
      <c r="C416" t="s">
        <v>22</v>
      </c>
      <c r="D416" s="55">
        <v>37622</v>
      </c>
      <c r="E416">
        <v>0.05</v>
      </c>
      <c r="F416">
        <v>3133105</v>
      </c>
      <c r="G416" s="58" t="s">
        <v>87</v>
      </c>
      <c r="H416" s="58" t="s">
        <v>87</v>
      </c>
      <c r="I416" s="60" t="s">
        <v>85</v>
      </c>
    </row>
    <row r="417" spans="1:9" x14ac:dyDescent="0.2">
      <c r="A417" t="s">
        <v>37</v>
      </c>
      <c r="B417" t="s">
        <v>80</v>
      </c>
      <c r="C417" t="s">
        <v>22</v>
      </c>
      <c r="D417" s="55">
        <v>37622</v>
      </c>
      <c r="E417">
        <v>1.1499999999999999</v>
      </c>
      <c r="F417">
        <v>3133106</v>
      </c>
      <c r="G417" s="58" t="s">
        <v>87</v>
      </c>
      <c r="H417" s="58" t="s">
        <v>87</v>
      </c>
      <c r="I417" s="60" t="s">
        <v>85</v>
      </c>
    </row>
    <row r="418" spans="1:9" x14ac:dyDescent="0.2">
      <c r="A418" t="s">
        <v>37</v>
      </c>
      <c r="B418" t="s">
        <v>81</v>
      </c>
      <c r="C418" t="s">
        <v>22</v>
      </c>
      <c r="D418" s="55">
        <v>37622</v>
      </c>
      <c r="E418">
        <v>0.32</v>
      </c>
      <c r="F418">
        <v>3133107</v>
      </c>
      <c r="G418" s="58" t="s">
        <v>87</v>
      </c>
      <c r="H418" s="58" t="s">
        <v>87</v>
      </c>
      <c r="I418" s="60" t="s">
        <v>85</v>
      </c>
    </row>
    <row r="419" spans="1:9" x14ac:dyDescent="0.2">
      <c r="A419" t="s">
        <v>58</v>
      </c>
      <c r="B419" t="s">
        <v>80</v>
      </c>
      <c r="C419" t="s">
        <v>22</v>
      </c>
      <c r="D419" s="55">
        <v>37622</v>
      </c>
      <c r="E419">
        <v>1.07</v>
      </c>
      <c r="F419">
        <v>3133108</v>
      </c>
      <c r="G419" s="58" t="s">
        <v>87</v>
      </c>
      <c r="H419" s="58" t="s">
        <v>87</v>
      </c>
      <c r="I419" s="60" t="s">
        <v>85</v>
      </c>
    </row>
    <row r="420" spans="1:9" x14ac:dyDescent="0.2">
      <c r="A420" t="s">
        <v>58</v>
      </c>
      <c r="B420" t="s">
        <v>81</v>
      </c>
      <c r="C420" t="s">
        <v>22</v>
      </c>
      <c r="D420" s="55">
        <v>37622</v>
      </c>
      <c r="E420">
        <v>0.05</v>
      </c>
      <c r="F420">
        <v>3133109</v>
      </c>
      <c r="G420" s="58" t="s">
        <v>87</v>
      </c>
      <c r="H420" s="58" t="s">
        <v>87</v>
      </c>
      <c r="I420" s="60" t="s">
        <v>85</v>
      </c>
    </row>
    <row r="421" spans="1:9" x14ac:dyDescent="0.2">
      <c r="A421" t="s">
        <v>59</v>
      </c>
      <c r="B421" t="s">
        <v>80</v>
      </c>
      <c r="C421" t="s">
        <v>22</v>
      </c>
      <c r="D421" s="55">
        <v>37622</v>
      </c>
      <c r="E421">
        <v>1.81</v>
      </c>
      <c r="F421">
        <v>3133110</v>
      </c>
      <c r="G421" s="58" t="s">
        <v>87</v>
      </c>
      <c r="H421" s="58" t="s">
        <v>87</v>
      </c>
      <c r="I421" s="60" t="s">
        <v>85</v>
      </c>
    </row>
    <row r="422" spans="1:9" x14ac:dyDescent="0.2">
      <c r="A422" t="s">
        <v>59</v>
      </c>
      <c r="B422" t="s">
        <v>81</v>
      </c>
      <c r="C422" t="s">
        <v>22</v>
      </c>
      <c r="D422" s="55">
        <v>37622</v>
      </c>
      <c r="E422">
        <v>-0.3</v>
      </c>
      <c r="F422">
        <v>3133111</v>
      </c>
      <c r="G422" s="58" t="s">
        <v>87</v>
      </c>
      <c r="H422" s="58" t="s">
        <v>87</v>
      </c>
      <c r="I422" s="60" t="s">
        <v>85</v>
      </c>
    </row>
    <row r="423" spans="1:9" x14ac:dyDescent="0.2">
      <c r="A423" t="s">
        <v>60</v>
      </c>
      <c r="B423" t="s">
        <v>80</v>
      </c>
      <c r="C423" t="s">
        <v>22</v>
      </c>
      <c r="D423" s="55">
        <v>37622</v>
      </c>
      <c r="E423">
        <v>1.81</v>
      </c>
      <c r="F423">
        <v>3133112</v>
      </c>
      <c r="G423" s="58" t="s">
        <v>87</v>
      </c>
      <c r="H423" s="58" t="s">
        <v>87</v>
      </c>
      <c r="I423" s="60" t="s">
        <v>85</v>
      </c>
    </row>
    <row r="424" spans="1:9" x14ac:dyDescent="0.2">
      <c r="A424" t="s">
        <v>60</v>
      </c>
      <c r="B424" t="s">
        <v>81</v>
      </c>
      <c r="C424" t="s">
        <v>22</v>
      </c>
      <c r="D424" s="55">
        <v>37622</v>
      </c>
      <c r="E424">
        <v>0.45</v>
      </c>
      <c r="F424">
        <v>3133113</v>
      </c>
      <c r="G424" s="58" t="s">
        <v>87</v>
      </c>
      <c r="H424" s="58" t="s">
        <v>87</v>
      </c>
      <c r="I424" s="60" t="s">
        <v>85</v>
      </c>
    </row>
    <row r="425" spans="1:9" x14ac:dyDescent="0.2">
      <c r="A425" t="s">
        <v>61</v>
      </c>
      <c r="B425" t="s">
        <v>80</v>
      </c>
      <c r="C425" t="s">
        <v>22</v>
      </c>
      <c r="D425" s="55">
        <v>37622</v>
      </c>
      <c r="E425">
        <v>1.81</v>
      </c>
      <c r="F425">
        <v>3133114</v>
      </c>
      <c r="G425" s="58" t="s">
        <v>87</v>
      </c>
      <c r="H425" s="58" t="s">
        <v>87</v>
      </c>
      <c r="I425" s="60" t="s">
        <v>85</v>
      </c>
    </row>
    <row r="426" spans="1:9" x14ac:dyDescent="0.2">
      <c r="A426" t="s">
        <v>61</v>
      </c>
      <c r="B426" t="s">
        <v>81</v>
      </c>
      <c r="C426" t="s">
        <v>22</v>
      </c>
      <c r="D426" s="55">
        <v>37622</v>
      </c>
      <c r="E426">
        <v>-0.25</v>
      </c>
      <c r="F426">
        <v>3133115</v>
      </c>
      <c r="G426" s="58" t="s">
        <v>87</v>
      </c>
      <c r="H426" s="58" t="s">
        <v>87</v>
      </c>
      <c r="I426" s="60" t="s">
        <v>85</v>
      </c>
    </row>
    <row r="427" spans="1:9" x14ac:dyDescent="0.2">
      <c r="A427" t="s">
        <v>63</v>
      </c>
      <c r="B427" t="s">
        <v>80</v>
      </c>
      <c r="C427" t="s">
        <v>22</v>
      </c>
      <c r="D427" s="55">
        <v>37622</v>
      </c>
      <c r="E427">
        <v>1.0880000000000001</v>
      </c>
      <c r="F427">
        <v>3133116</v>
      </c>
      <c r="G427" s="58" t="s">
        <v>87</v>
      </c>
      <c r="H427" s="58" t="s">
        <v>87</v>
      </c>
      <c r="I427" s="60" t="s">
        <v>85</v>
      </c>
    </row>
    <row r="428" spans="1:9" x14ac:dyDescent="0.2">
      <c r="A428" t="s">
        <v>63</v>
      </c>
      <c r="B428" t="s">
        <v>81</v>
      </c>
      <c r="C428" t="s">
        <v>22</v>
      </c>
      <c r="D428" s="55">
        <v>37622</v>
      </c>
      <c r="E428">
        <v>0.01</v>
      </c>
      <c r="F428">
        <v>3133117</v>
      </c>
      <c r="G428" s="58" t="s">
        <v>87</v>
      </c>
      <c r="H428" s="58" t="s">
        <v>87</v>
      </c>
      <c r="I428" s="60" t="s">
        <v>85</v>
      </c>
    </row>
    <row r="429" spans="1:9" x14ac:dyDescent="0.2">
      <c r="A429" t="s">
        <v>64</v>
      </c>
      <c r="B429" t="s">
        <v>80</v>
      </c>
      <c r="C429" t="s">
        <v>22</v>
      </c>
      <c r="D429" s="55">
        <v>37622</v>
      </c>
      <c r="E429">
        <v>0</v>
      </c>
      <c r="F429">
        <v>3133118</v>
      </c>
      <c r="G429" s="58" t="s">
        <v>87</v>
      </c>
      <c r="H429" s="58" t="s">
        <v>87</v>
      </c>
      <c r="I429" s="60" t="s">
        <v>85</v>
      </c>
    </row>
    <row r="430" spans="1:9" x14ac:dyDescent="0.2">
      <c r="A430" t="s">
        <v>64</v>
      </c>
      <c r="B430" t="s">
        <v>81</v>
      </c>
      <c r="C430" t="s">
        <v>22</v>
      </c>
      <c r="D430" s="55">
        <v>37622</v>
      </c>
      <c r="E430">
        <v>0</v>
      </c>
      <c r="F430">
        <v>3133119</v>
      </c>
      <c r="G430" s="58" t="s">
        <v>87</v>
      </c>
      <c r="H430" s="58" t="s">
        <v>87</v>
      </c>
      <c r="I430" s="60" t="s">
        <v>85</v>
      </c>
    </row>
    <row r="431" spans="1:9" x14ac:dyDescent="0.2">
      <c r="A431" t="s">
        <v>79</v>
      </c>
      <c r="B431" t="s">
        <v>80</v>
      </c>
      <c r="C431" t="s">
        <v>22</v>
      </c>
      <c r="D431" s="55">
        <v>37622</v>
      </c>
      <c r="E431">
        <v>1.07</v>
      </c>
      <c r="F431">
        <v>3133120</v>
      </c>
      <c r="G431" s="58" t="s">
        <v>87</v>
      </c>
      <c r="H431" s="58" t="s">
        <v>87</v>
      </c>
      <c r="I431" s="60" t="s">
        <v>85</v>
      </c>
    </row>
    <row r="432" spans="1:9" x14ac:dyDescent="0.2">
      <c r="A432" t="s">
        <v>79</v>
      </c>
      <c r="B432" t="s">
        <v>81</v>
      </c>
      <c r="C432" t="s">
        <v>22</v>
      </c>
      <c r="D432" s="55">
        <v>37622</v>
      </c>
      <c r="E432">
        <v>0.05</v>
      </c>
      <c r="F432">
        <v>3133121</v>
      </c>
      <c r="G432" s="58" t="s">
        <v>87</v>
      </c>
      <c r="H432" s="58" t="s">
        <v>87</v>
      </c>
      <c r="I432" s="60" t="s">
        <v>85</v>
      </c>
    </row>
    <row r="433" spans="1:9" x14ac:dyDescent="0.2">
      <c r="A433" t="s">
        <v>65</v>
      </c>
      <c r="B433" t="s">
        <v>80</v>
      </c>
      <c r="C433" t="s">
        <v>22</v>
      </c>
      <c r="D433" s="55">
        <v>37622</v>
      </c>
      <c r="E433">
        <v>1.06</v>
      </c>
      <c r="F433">
        <v>3133122</v>
      </c>
      <c r="G433" s="58" t="s">
        <v>87</v>
      </c>
      <c r="H433" s="58" t="s">
        <v>87</v>
      </c>
      <c r="I433" s="60" t="s">
        <v>85</v>
      </c>
    </row>
    <row r="434" spans="1:9" x14ac:dyDescent="0.2">
      <c r="A434" t="s">
        <v>65</v>
      </c>
      <c r="B434" t="s">
        <v>81</v>
      </c>
      <c r="C434" t="s">
        <v>22</v>
      </c>
      <c r="D434" s="55">
        <v>37622</v>
      </c>
      <c r="E434">
        <v>7.0000000000000007E-2</v>
      </c>
      <c r="F434">
        <v>3133123</v>
      </c>
      <c r="G434" s="58" t="s">
        <v>87</v>
      </c>
      <c r="H434" s="58" t="s">
        <v>87</v>
      </c>
      <c r="I434" s="60" t="s">
        <v>85</v>
      </c>
    </row>
    <row r="435" spans="1:9" x14ac:dyDescent="0.2">
      <c r="A435" t="s">
        <v>111</v>
      </c>
      <c r="B435" t="s">
        <v>110</v>
      </c>
      <c r="C435" t="s">
        <v>22</v>
      </c>
      <c r="D435" s="55">
        <v>37622</v>
      </c>
      <c r="E435">
        <v>0.05</v>
      </c>
      <c r="F435">
        <v>3133124</v>
      </c>
      <c r="G435" s="58" t="s">
        <v>87</v>
      </c>
      <c r="H435" s="58" t="s">
        <v>87</v>
      </c>
      <c r="I435" s="60" t="s">
        <v>85</v>
      </c>
    </row>
    <row r="436" spans="1:9" x14ac:dyDescent="0.2">
      <c r="A436" t="s">
        <v>112</v>
      </c>
      <c r="B436" t="s">
        <v>110</v>
      </c>
      <c r="C436" t="s">
        <v>22</v>
      </c>
      <c r="D436" s="55">
        <v>37622</v>
      </c>
      <c r="E436">
        <v>0.45</v>
      </c>
      <c r="F436">
        <v>3133125</v>
      </c>
      <c r="G436" s="58" t="s">
        <v>87</v>
      </c>
      <c r="H436" s="58" t="s">
        <v>87</v>
      </c>
      <c r="I436" s="60" t="s">
        <v>85</v>
      </c>
    </row>
    <row r="437" spans="1:9" x14ac:dyDescent="0.2">
      <c r="A437" t="s">
        <v>108</v>
      </c>
      <c r="B437" t="s">
        <v>110</v>
      </c>
      <c r="C437" t="s">
        <v>22</v>
      </c>
      <c r="D437" s="55">
        <v>37622</v>
      </c>
      <c r="E437">
        <v>-0.25</v>
      </c>
      <c r="F437">
        <v>3133126</v>
      </c>
      <c r="G437" s="58" t="s">
        <v>87</v>
      </c>
      <c r="H437" s="58" t="s">
        <v>87</v>
      </c>
      <c r="I437" s="60" t="s">
        <v>85</v>
      </c>
    </row>
    <row r="438" spans="1:9" x14ac:dyDescent="0.2">
      <c r="A438" t="s">
        <v>109</v>
      </c>
      <c r="B438" t="s">
        <v>110</v>
      </c>
      <c r="C438" t="s">
        <v>22</v>
      </c>
      <c r="D438" s="55">
        <v>37622</v>
      </c>
      <c r="E438">
        <v>0.45</v>
      </c>
      <c r="F438">
        <v>3133127</v>
      </c>
      <c r="G438" s="58" t="s">
        <v>87</v>
      </c>
      <c r="H438" s="58" t="s">
        <v>87</v>
      </c>
      <c r="I438" s="60" t="s">
        <v>85</v>
      </c>
    </row>
    <row r="439" spans="1:9" x14ac:dyDescent="0.2">
      <c r="A439" t="s">
        <v>11</v>
      </c>
      <c r="B439" t="s">
        <v>110</v>
      </c>
      <c r="C439" t="s">
        <v>22</v>
      </c>
      <c r="D439" s="55">
        <v>37622</v>
      </c>
      <c r="E439" s="155">
        <v>37653</v>
      </c>
      <c r="I439" s="60" t="s">
        <v>86</v>
      </c>
    </row>
    <row r="440" spans="1:9" x14ac:dyDescent="0.2">
      <c r="A440" t="s">
        <v>78</v>
      </c>
      <c r="B440" t="s">
        <v>80</v>
      </c>
      <c r="C440" t="s">
        <v>22</v>
      </c>
      <c r="D440" s="55">
        <v>37653</v>
      </c>
      <c r="E440">
        <v>1.1499999999999999</v>
      </c>
      <c r="F440">
        <v>3133100</v>
      </c>
      <c r="G440" s="58" t="s">
        <v>87</v>
      </c>
      <c r="H440" s="58" t="s">
        <v>87</v>
      </c>
      <c r="I440" s="60" t="s">
        <v>85</v>
      </c>
    </row>
    <row r="441" spans="1:9" x14ac:dyDescent="0.2">
      <c r="A441" t="s">
        <v>78</v>
      </c>
      <c r="B441" t="s">
        <v>81</v>
      </c>
      <c r="C441" t="s">
        <v>22</v>
      </c>
      <c r="D441" s="55">
        <v>37653</v>
      </c>
      <c r="E441">
        <v>0.05</v>
      </c>
      <c r="F441">
        <v>3133101</v>
      </c>
      <c r="G441" s="58" t="s">
        <v>87</v>
      </c>
      <c r="H441" s="58" t="s">
        <v>87</v>
      </c>
      <c r="I441" s="60" t="s">
        <v>85</v>
      </c>
    </row>
    <row r="442" spans="1:9" x14ac:dyDescent="0.2">
      <c r="A442" t="s">
        <v>35</v>
      </c>
      <c r="B442" t="s">
        <v>80</v>
      </c>
      <c r="C442" t="s">
        <v>22</v>
      </c>
      <c r="D442" s="55">
        <v>37653</v>
      </c>
      <c r="E442">
        <v>1.1499999999999999</v>
      </c>
      <c r="F442">
        <v>3133102</v>
      </c>
      <c r="G442" s="58" t="s">
        <v>87</v>
      </c>
      <c r="H442" s="58" t="s">
        <v>87</v>
      </c>
      <c r="I442" s="60" t="s">
        <v>85</v>
      </c>
    </row>
    <row r="443" spans="1:9" x14ac:dyDescent="0.2">
      <c r="A443" t="s">
        <v>35</v>
      </c>
      <c r="B443" t="s">
        <v>81</v>
      </c>
      <c r="C443" t="s">
        <v>22</v>
      </c>
      <c r="D443" s="55">
        <v>37653</v>
      </c>
      <c r="E443">
        <v>0.32</v>
      </c>
      <c r="F443">
        <v>3133103</v>
      </c>
      <c r="G443" s="58" t="s">
        <v>87</v>
      </c>
      <c r="H443" s="58" t="s">
        <v>87</v>
      </c>
      <c r="I443" s="60" t="s">
        <v>85</v>
      </c>
    </row>
    <row r="444" spans="1:9" x14ac:dyDescent="0.2">
      <c r="A444" t="s">
        <v>36</v>
      </c>
      <c r="B444" t="s">
        <v>80</v>
      </c>
      <c r="C444" t="s">
        <v>22</v>
      </c>
      <c r="D444" s="55">
        <v>37653</v>
      </c>
      <c r="E444">
        <v>1.47</v>
      </c>
      <c r="F444">
        <v>3133104</v>
      </c>
      <c r="G444" s="58" t="s">
        <v>87</v>
      </c>
      <c r="H444" s="58" t="s">
        <v>87</v>
      </c>
      <c r="I444" s="60" t="s">
        <v>85</v>
      </c>
    </row>
    <row r="445" spans="1:9" x14ac:dyDescent="0.2">
      <c r="A445" t="s">
        <v>36</v>
      </c>
      <c r="B445" t="s">
        <v>81</v>
      </c>
      <c r="C445" t="s">
        <v>22</v>
      </c>
      <c r="D445" s="55">
        <v>37653</v>
      </c>
      <c r="E445">
        <v>0.05</v>
      </c>
      <c r="F445">
        <v>3133105</v>
      </c>
      <c r="G445" s="58" t="s">
        <v>87</v>
      </c>
      <c r="H445" s="58" t="s">
        <v>87</v>
      </c>
      <c r="I445" s="60" t="s">
        <v>85</v>
      </c>
    </row>
    <row r="446" spans="1:9" x14ac:dyDescent="0.2">
      <c r="A446" t="s">
        <v>37</v>
      </c>
      <c r="B446" t="s">
        <v>80</v>
      </c>
      <c r="C446" t="s">
        <v>22</v>
      </c>
      <c r="D446" s="55">
        <v>37653</v>
      </c>
      <c r="E446">
        <v>1.1499999999999999</v>
      </c>
      <c r="F446">
        <v>3133106</v>
      </c>
      <c r="G446" s="58" t="s">
        <v>87</v>
      </c>
      <c r="H446" s="58" t="s">
        <v>87</v>
      </c>
      <c r="I446" s="60" t="s">
        <v>85</v>
      </c>
    </row>
    <row r="447" spans="1:9" x14ac:dyDescent="0.2">
      <c r="A447" t="s">
        <v>37</v>
      </c>
      <c r="B447" t="s">
        <v>81</v>
      </c>
      <c r="C447" t="s">
        <v>22</v>
      </c>
      <c r="D447" s="55">
        <v>37653</v>
      </c>
      <c r="E447">
        <v>0.32</v>
      </c>
      <c r="F447">
        <v>3133107</v>
      </c>
      <c r="G447" s="58" t="s">
        <v>87</v>
      </c>
      <c r="H447" s="58" t="s">
        <v>87</v>
      </c>
      <c r="I447" s="60" t="s">
        <v>85</v>
      </c>
    </row>
    <row r="448" spans="1:9" x14ac:dyDescent="0.2">
      <c r="A448" t="s">
        <v>58</v>
      </c>
      <c r="B448" t="s">
        <v>80</v>
      </c>
      <c r="C448" t="s">
        <v>22</v>
      </c>
      <c r="D448" s="55">
        <v>37653</v>
      </c>
      <c r="E448">
        <v>1.06</v>
      </c>
      <c r="F448">
        <v>3133108</v>
      </c>
      <c r="G448" s="58" t="s">
        <v>87</v>
      </c>
      <c r="H448" s="58" t="s">
        <v>87</v>
      </c>
      <c r="I448" s="60" t="s">
        <v>85</v>
      </c>
    </row>
    <row r="449" spans="1:9" x14ac:dyDescent="0.2">
      <c r="A449" t="s">
        <v>58</v>
      </c>
      <c r="B449" t="s">
        <v>81</v>
      </c>
      <c r="C449" t="s">
        <v>22</v>
      </c>
      <c r="D449" s="55">
        <v>37653</v>
      </c>
      <c r="E449">
        <v>0.05</v>
      </c>
      <c r="F449">
        <v>3133109</v>
      </c>
      <c r="G449" s="58" t="s">
        <v>87</v>
      </c>
      <c r="H449" s="58" t="s">
        <v>87</v>
      </c>
      <c r="I449" s="60" t="s">
        <v>85</v>
      </c>
    </row>
    <row r="450" spans="1:9" x14ac:dyDescent="0.2">
      <c r="A450" t="s">
        <v>59</v>
      </c>
      <c r="B450" t="s">
        <v>80</v>
      </c>
      <c r="C450" t="s">
        <v>22</v>
      </c>
      <c r="D450" s="55">
        <v>37653</v>
      </c>
      <c r="E450">
        <v>1.81</v>
      </c>
      <c r="F450">
        <v>3133110</v>
      </c>
      <c r="G450" s="58" t="s">
        <v>87</v>
      </c>
      <c r="H450" s="58" t="s">
        <v>87</v>
      </c>
      <c r="I450" s="60" t="s">
        <v>85</v>
      </c>
    </row>
    <row r="451" spans="1:9" x14ac:dyDescent="0.2">
      <c r="A451" t="s">
        <v>59</v>
      </c>
      <c r="B451" t="s">
        <v>81</v>
      </c>
      <c r="C451" t="s">
        <v>22</v>
      </c>
      <c r="D451" s="55">
        <v>37653</v>
      </c>
      <c r="E451">
        <v>-0.33</v>
      </c>
      <c r="F451">
        <v>3133111</v>
      </c>
      <c r="G451" s="58" t="s">
        <v>87</v>
      </c>
      <c r="H451" s="58" t="s">
        <v>87</v>
      </c>
      <c r="I451" s="60" t="s">
        <v>85</v>
      </c>
    </row>
    <row r="452" spans="1:9" x14ac:dyDescent="0.2">
      <c r="A452" t="s">
        <v>60</v>
      </c>
      <c r="B452" t="s">
        <v>80</v>
      </c>
      <c r="C452" t="s">
        <v>22</v>
      </c>
      <c r="D452" s="55">
        <v>37653</v>
      </c>
      <c r="E452">
        <v>1.81</v>
      </c>
      <c r="F452">
        <v>3133112</v>
      </c>
      <c r="G452" s="58" t="s">
        <v>87</v>
      </c>
      <c r="H452" s="58" t="s">
        <v>87</v>
      </c>
      <c r="I452" s="60" t="s">
        <v>85</v>
      </c>
    </row>
    <row r="453" spans="1:9" x14ac:dyDescent="0.2">
      <c r="A453" t="s">
        <v>60</v>
      </c>
      <c r="B453" t="s">
        <v>81</v>
      </c>
      <c r="C453" t="s">
        <v>22</v>
      </c>
      <c r="D453" s="55">
        <v>37653</v>
      </c>
      <c r="E453">
        <v>0.45</v>
      </c>
      <c r="F453">
        <v>3133113</v>
      </c>
      <c r="G453" s="58" t="s">
        <v>87</v>
      </c>
      <c r="H453" s="58" t="s">
        <v>87</v>
      </c>
      <c r="I453" s="60" t="s">
        <v>85</v>
      </c>
    </row>
    <row r="454" spans="1:9" x14ac:dyDescent="0.2">
      <c r="A454" t="s">
        <v>61</v>
      </c>
      <c r="B454" t="s">
        <v>80</v>
      </c>
      <c r="C454" t="s">
        <v>22</v>
      </c>
      <c r="D454" s="55">
        <v>37653</v>
      </c>
      <c r="E454">
        <v>1.81</v>
      </c>
      <c r="F454">
        <v>3133114</v>
      </c>
      <c r="G454" s="58" t="s">
        <v>87</v>
      </c>
      <c r="H454" s="58" t="s">
        <v>87</v>
      </c>
      <c r="I454" s="60" t="s">
        <v>85</v>
      </c>
    </row>
    <row r="455" spans="1:9" x14ac:dyDescent="0.2">
      <c r="A455" t="s">
        <v>61</v>
      </c>
      <c r="B455" t="s">
        <v>81</v>
      </c>
      <c r="C455" t="s">
        <v>22</v>
      </c>
      <c r="D455" s="55">
        <v>37653</v>
      </c>
      <c r="E455">
        <v>-0.25</v>
      </c>
      <c r="F455">
        <v>3133115</v>
      </c>
      <c r="G455" s="58" t="s">
        <v>87</v>
      </c>
      <c r="H455" s="58" t="s">
        <v>87</v>
      </c>
      <c r="I455" s="60" t="s">
        <v>85</v>
      </c>
    </row>
    <row r="456" spans="1:9" x14ac:dyDescent="0.2">
      <c r="A456" t="s">
        <v>63</v>
      </c>
      <c r="B456" t="s">
        <v>80</v>
      </c>
      <c r="C456" t="s">
        <v>22</v>
      </c>
      <c r="D456" s="55">
        <v>37653</v>
      </c>
      <c r="E456">
        <v>1.0880000000000001</v>
      </c>
      <c r="F456">
        <v>3133116</v>
      </c>
      <c r="G456" s="58" t="s">
        <v>87</v>
      </c>
      <c r="H456" s="58" t="s">
        <v>87</v>
      </c>
      <c r="I456" s="60" t="s">
        <v>85</v>
      </c>
    </row>
    <row r="457" spans="1:9" x14ac:dyDescent="0.2">
      <c r="A457" t="s">
        <v>63</v>
      </c>
      <c r="B457" t="s">
        <v>81</v>
      </c>
      <c r="C457" t="s">
        <v>22</v>
      </c>
      <c r="D457" s="55">
        <v>37653</v>
      </c>
      <c r="E457">
        <v>0.01</v>
      </c>
      <c r="F457">
        <v>3133117</v>
      </c>
      <c r="G457" s="58" t="s">
        <v>87</v>
      </c>
      <c r="H457" s="58" t="s">
        <v>87</v>
      </c>
      <c r="I457" s="60" t="s">
        <v>85</v>
      </c>
    </row>
    <row r="458" spans="1:9" x14ac:dyDescent="0.2">
      <c r="A458" t="s">
        <v>64</v>
      </c>
      <c r="B458" t="s">
        <v>80</v>
      </c>
      <c r="C458" t="s">
        <v>22</v>
      </c>
      <c r="D458" s="55">
        <v>37653</v>
      </c>
      <c r="E458">
        <v>0</v>
      </c>
      <c r="F458">
        <v>3133118</v>
      </c>
      <c r="G458" s="58" t="s">
        <v>87</v>
      </c>
      <c r="H458" s="58" t="s">
        <v>87</v>
      </c>
      <c r="I458" s="60" t="s">
        <v>85</v>
      </c>
    </row>
    <row r="459" spans="1:9" x14ac:dyDescent="0.2">
      <c r="A459" t="s">
        <v>64</v>
      </c>
      <c r="B459" t="s">
        <v>81</v>
      </c>
      <c r="C459" t="s">
        <v>22</v>
      </c>
      <c r="D459" s="55">
        <v>37653</v>
      </c>
      <c r="E459">
        <v>0</v>
      </c>
      <c r="F459">
        <v>3133119</v>
      </c>
      <c r="G459" s="58" t="s">
        <v>87</v>
      </c>
      <c r="H459" s="58" t="s">
        <v>87</v>
      </c>
      <c r="I459" s="60" t="s">
        <v>85</v>
      </c>
    </row>
    <row r="460" spans="1:9" x14ac:dyDescent="0.2">
      <c r="A460" t="s">
        <v>79</v>
      </c>
      <c r="B460" t="s">
        <v>80</v>
      </c>
      <c r="C460" t="s">
        <v>22</v>
      </c>
      <c r="D460" s="55">
        <v>37653</v>
      </c>
      <c r="E460">
        <v>1.07</v>
      </c>
      <c r="F460">
        <v>3133120</v>
      </c>
      <c r="G460" s="58" t="s">
        <v>87</v>
      </c>
      <c r="H460" s="58" t="s">
        <v>87</v>
      </c>
      <c r="I460" s="60" t="s">
        <v>85</v>
      </c>
    </row>
    <row r="461" spans="1:9" x14ac:dyDescent="0.2">
      <c r="A461" t="s">
        <v>79</v>
      </c>
      <c r="B461" t="s">
        <v>81</v>
      </c>
      <c r="C461" t="s">
        <v>22</v>
      </c>
      <c r="D461" s="55">
        <v>37653</v>
      </c>
      <c r="E461">
        <v>0.05</v>
      </c>
      <c r="F461">
        <v>3133121</v>
      </c>
      <c r="G461" s="58" t="s">
        <v>87</v>
      </c>
      <c r="H461" s="58" t="s">
        <v>87</v>
      </c>
      <c r="I461" s="60" t="s">
        <v>85</v>
      </c>
    </row>
    <row r="462" spans="1:9" x14ac:dyDescent="0.2">
      <c r="A462" t="s">
        <v>65</v>
      </c>
      <c r="B462" t="s">
        <v>80</v>
      </c>
      <c r="C462" t="s">
        <v>22</v>
      </c>
      <c r="D462" s="55">
        <v>37653</v>
      </c>
      <c r="E462">
        <v>1.06</v>
      </c>
      <c r="F462">
        <v>3133122</v>
      </c>
      <c r="G462" s="58" t="s">
        <v>87</v>
      </c>
      <c r="H462" s="58" t="s">
        <v>87</v>
      </c>
      <c r="I462" s="60" t="s">
        <v>85</v>
      </c>
    </row>
    <row r="463" spans="1:9" x14ac:dyDescent="0.2">
      <c r="A463" t="s">
        <v>65</v>
      </c>
      <c r="B463" t="s">
        <v>81</v>
      </c>
      <c r="C463" t="s">
        <v>22</v>
      </c>
      <c r="D463" s="55">
        <v>37653</v>
      </c>
      <c r="E463">
        <v>7.0000000000000007E-2</v>
      </c>
      <c r="F463">
        <v>3133123</v>
      </c>
      <c r="G463" s="58" t="s">
        <v>87</v>
      </c>
      <c r="H463" s="58" t="s">
        <v>87</v>
      </c>
      <c r="I463" s="60" t="s">
        <v>85</v>
      </c>
    </row>
    <row r="464" spans="1:9" x14ac:dyDescent="0.2">
      <c r="A464" t="s">
        <v>111</v>
      </c>
      <c r="B464" t="s">
        <v>110</v>
      </c>
      <c r="C464" t="s">
        <v>22</v>
      </c>
      <c r="D464" s="55">
        <v>37653</v>
      </c>
      <c r="E464">
        <v>0.05</v>
      </c>
      <c r="F464">
        <v>3133124</v>
      </c>
      <c r="G464" s="58" t="s">
        <v>87</v>
      </c>
      <c r="H464" s="58" t="s">
        <v>87</v>
      </c>
      <c r="I464" s="60" t="s">
        <v>85</v>
      </c>
    </row>
    <row r="465" spans="1:9" x14ac:dyDescent="0.2">
      <c r="A465" t="s">
        <v>112</v>
      </c>
      <c r="B465" t="s">
        <v>110</v>
      </c>
      <c r="C465" t="s">
        <v>22</v>
      </c>
      <c r="D465" s="55">
        <v>37653</v>
      </c>
      <c r="E465">
        <v>0.45</v>
      </c>
      <c r="F465">
        <v>3133125</v>
      </c>
      <c r="G465" s="58" t="s">
        <v>87</v>
      </c>
      <c r="H465" s="58" t="s">
        <v>87</v>
      </c>
      <c r="I465" s="60" t="s">
        <v>85</v>
      </c>
    </row>
    <row r="466" spans="1:9" x14ac:dyDescent="0.2">
      <c r="A466" t="s">
        <v>108</v>
      </c>
      <c r="B466" t="s">
        <v>110</v>
      </c>
      <c r="C466" t="s">
        <v>22</v>
      </c>
      <c r="D466" s="55">
        <v>37653</v>
      </c>
      <c r="E466">
        <v>-0.25</v>
      </c>
      <c r="F466">
        <v>3133126</v>
      </c>
      <c r="G466" s="58" t="s">
        <v>87</v>
      </c>
      <c r="H466" s="58" t="s">
        <v>87</v>
      </c>
      <c r="I466" s="60" t="s">
        <v>85</v>
      </c>
    </row>
    <row r="467" spans="1:9" x14ac:dyDescent="0.2">
      <c r="A467" t="s">
        <v>109</v>
      </c>
      <c r="B467" t="s">
        <v>110</v>
      </c>
      <c r="C467" t="s">
        <v>22</v>
      </c>
      <c r="D467" s="55">
        <v>37653</v>
      </c>
      <c r="E467">
        <v>0.45</v>
      </c>
      <c r="F467">
        <v>3133127</v>
      </c>
      <c r="G467" s="58" t="s">
        <v>87</v>
      </c>
      <c r="H467" s="58" t="s">
        <v>87</v>
      </c>
      <c r="I467" s="60" t="s">
        <v>85</v>
      </c>
    </row>
    <row r="468" spans="1:9" x14ac:dyDescent="0.2">
      <c r="A468" t="s">
        <v>11</v>
      </c>
      <c r="B468" t="s">
        <v>110</v>
      </c>
      <c r="C468" t="s">
        <v>22</v>
      </c>
      <c r="D468" s="55">
        <v>37653</v>
      </c>
      <c r="E468" s="155">
        <v>37681</v>
      </c>
      <c r="I468" s="60" t="s">
        <v>86</v>
      </c>
    </row>
    <row r="469" spans="1:9" x14ac:dyDescent="0.2">
      <c r="A469" t="s">
        <v>78</v>
      </c>
      <c r="B469" t="s">
        <v>80</v>
      </c>
      <c r="C469" t="s">
        <v>22</v>
      </c>
      <c r="D469" s="55">
        <v>37681</v>
      </c>
      <c r="E469">
        <v>0.65</v>
      </c>
      <c r="F469">
        <v>3133100</v>
      </c>
      <c r="G469" s="58" t="s">
        <v>87</v>
      </c>
      <c r="H469" s="58" t="s">
        <v>87</v>
      </c>
      <c r="I469" s="60" t="s">
        <v>85</v>
      </c>
    </row>
    <row r="470" spans="1:9" x14ac:dyDescent="0.2">
      <c r="A470" t="s">
        <v>78</v>
      </c>
      <c r="B470" t="s">
        <v>81</v>
      </c>
      <c r="C470" t="s">
        <v>22</v>
      </c>
      <c r="D470" s="55">
        <v>37681</v>
      </c>
      <c r="E470">
        <v>0.05</v>
      </c>
      <c r="F470">
        <v>3133101</v>
      </c>
      <c r="G470" s="58" t="s">
        <v>87</v>
      </c>
      <c r="H470" s="58" t="s">
        <v>87</v>
      </c>
      <c r="I470" s="60" t="s">
        <v>85</v>
      </c>
    </row>
    <row r="471" spans="1:9" x14ac:dyDescent="0.2">
      <c r="A471" t="s">
        <v>35</v>
      </c>
      <c r="B471" t="s">
        <v>80</v>
      </c>
      <c r="C471" t="s">
        <v>22</v>
      </c>
      <c r="D471" s="55">
        <v>37681</v>
      </c>
      <c r="E471">
        <v>0.65</v>
      </c>
      <c r="F471">
        <v>3133102</v>
      </c>
      <c r="G471" s="58" t="s">
        <v>87</v>
      </c>
      <c r="H471" s="58" t="s">
        <v>87</v>
      </c>
      <c r="I471" s="60" t="s">
        <v>85</v>
      </c>
    </row>
    <row r="472" spans="1:9" x14ac:dyDescent="0.2">
      <c r="A472" t="s">
        <v>35</v>
      </c>
      <c r="B472" t="s">
        <v>81</v>
      </c>
      <c r="C472" t="s">
        <v>22</v>
      </c>
      <c r="D472" s="55">
        <v>37681</v>
      </c>
      <c r="E472">
        <v>0.15</v>
      </c>
      <c r="F472">
        <v>3133103</v>
      </c>
      <c r="G472" s="58" t="s">
        <v>87</v>
      </c>
      <c r="H472" s="58" t="s">
        <v>87</v>
      </c>
      <c r="I472" s="60" t="s">
        <v>85</v>
      </c>
    </row>
    <row r="473" spans="1:9" x14ac:dyDescent="0.2">
      <c r="A473" t="s">
        <v>36</v>
      </c>
      <c r="B473" t="s">
        <v>80</v>
      </c>
      <c r="C473" t="s">
        <v>22</v>
      </c>
      <c r="D473" s="55">
        <v>37681</v>
      </c>
      <c r="E473">
        <v>0.97</v>
      </c>
      <c r="F473">
        <v>3133104</v>
      </c>
      <c r="G473" s="58" t="s">
        <v>87</v>
      </c>
      <c r="H473" s="58" t="s">
        <v>87</v>
      </c>
      <c r="I473" s="60" t="s">
        <v>85</v>
      </c>
    </row>
    <row r="474" spans="1:9" x14ac:dyDescent="0.2">
      <c r="A474" t="s">
        <v>36</v>
      </c>
      <c r="B474" t="s">
        <v>81</v>
      </c>
      <c r="C474" t="s">
        <v>22</v>
      </c>
      <c r="D474" s="55">
        <v>37681</v>
      </c>
      <c r="E474">
        <v>0.05</v>
      </c>
      <c r="F474">
        <v>3133105</v>
      </c>
      <c r="G474" s="58" t="s">
        <v>87</v>
      </c>
      <c r="H474" s="58" t="s">
        <v>87</v>
      </c>
      <c r="I474" s="60" t="s">
        <v>85</v>
      </c>
    </row>
    <row r="475" spans="1:9" x14ac:dyDescent="0.2">
      <c r="A475" t="s">
        <v>37</v>
      </c>
      <c r="B475" t="s">
        <v>80</v>
      </c>
      <c r="C475" t="s">
        <v>22</v>
      </c>
      <c r="D475" s="55">
        <v>37681</v>
      </c>
      <c r="E475">
        <v>0.65</v>
      </c>
      <c r="F475">
        <v>3133106</v>
      </c>
      <c r="G475" s="58" t="s">
        <v>87</v>
      </c>
      <c r="H475" s="58" t="s">
        <v>87</v>
      </c>
      <c r="I475" s="60" t="s">
        <v>85</v>
      </c>
    </row>
    <row r="476" spans="1:9" x14ac:dyDescent="0.2">
      <c r="A476" t="s">
        <v>37</v>
      </c>
      <c r="B476" t="s">
        <v>81</v>
      </c>
      <c r="C476" t="s">
        <v>22</v>
      </c>
      <c r="D476" s="55">
        <v>37681</v>
      </c>
      <c r="E476">
        <v>0.15</v>
      </c>
      <c r="F476">
        <v>3133107</v>
      </c>
      <c r="G476" s="58" t="s">
        <v>87</v>
      </c>
      <c r="H476" s="58" t="s">
        <v>87</v>
      </c>
      <c r="I476" s="60" t="s">
        <v>85</v>
      </c>
    </row>
    <row r="477" spans="1:9" x14ac:dyDescent="0.2">
      <c r="A477" t="s">
        <v>58</v>
      </c>
      <c r="B477" t="s">
        <v>80</v>
      </c>
      <c r="C477" t="s">
        <v>22</v>
      </c>
      <c r="D477" s="55">
        <v>37681</v>
      </c>
      <c r="E477">
        <v>0.54500000000000004</v>
      </c>
      <c r="F477">
        <v>3133108</v>
      </c>
      <c r="G477" s="58" t="s">
        <v>87</v>
      </c>
      <c r="H477" s="58" t="s">
        <v>87</v>
      </c>
      <c r="I477" s="60" t="s">
        <v>85</v>
      </c>
    </row>
    <row r="478" spans="1:9" x14ac:dyDescent="0.2">
      <c r="A478" t="s">
        <v>58</v>
      </c>
      <c r="B478" t="s">
        <v>81</v>
      </c>
      <c r="C478" t="s">
        <v>22</v>
      </c>
      <c r="D478" s="55">
        <v>37681</v>
      </c>
      <c r="E478">
        <v>0.05</v>
      </c>
      <c r="F478">
        <v>3133109</v>
      </c>
      <c r="G478" s="58" t="s">
        <v>87</v>
      </c>
      <c r="H478" s="58" t="s">
        <v>87</v>
      </c>
      <c r="I478" s="60" t="s">
        <v>85</v>
      </c>
    </row>
    <row r="479" spans="1:9" x14ac:dyDescent="0.2">
      <c r="A479" t="s">
        <v>59</v>
      </c>
      <c r="B479" t="s">
        <v>80</v>
      </c>
      <c r="C479" t="s">
        <v>22</v>
      </c>
      <c r="D479" s="55">
        <v>37681</v>
      </c>
      <c r="E479">
        <v>0.57999999999999996</v>
      </c>
      <c r="F479">
        <v>3133110</v>
      </c>
      <c r="G479" s="58" t="s">
        <v>87</v>
      </c>
      <c r="H479" s="58" t="s">
        <v>87</v>
      </c>
      <c r="I479" s="60" t="s">
        <v>85</v>
      </c>
    </row>
    <row r="480" spans="1:9" x14ac:dyDescent="0.2">
      <c r="A480" t="s">
        <v>59</v>
      </c>
      <c r="B480" t="s">
        <v>81</v>
      </c>
      <c r="C480" t="s">
        <v>22</v>
      </c>
      <c r="D480" s="55">
        <v>37681</v>
      </c>
      <c r="E480">
        <v>-0.17</v>
      </c>
      <c r="F480">
        <v>3133111</v>
      </c>
      <c r="G480" s="58" t="s">
        <v>87</v>
      </c>
      <c r="H480" s="58" t="s">
        <v>87</v>
      </c>
      <c r="I480" s="60" t="s">
        <v>85</v>
      </c>
    </row>
    <row r="481" spans="1:9" x14ac:dyDescent="0.2">
      <c r="A481" t="s">
        <v>60</v>
      </c>
      <c r="B481" t="s">
        <v>80</v>
      </c>
      <c r="C481" t="s">
        <v>22</v>
      </c>
      <c r="D481" s="55">
        <v>37681</v>
      </c>
      <c r="E481">
        <v>0.57999999999999996</v>
      </c>
      <c r="F481">
        <v>3133112</v>
      </c>
      <c r="G481" s="58" t="s">
        <v>87</v>
      </c>
      <c r="H481" s="58" t="s">
        <v>87</v>
      </c>
      <c r="I481" s="60" t="s">
        <v>85</v>
      </c>
    </row>
    <row r="482" spans="1:9" x14ac:dyDescent="0.2">
      <c r="A482" t="s">
        <v>60</v>
      </c>
      <c r="B482" t="s">
        <v>81</v>
      </c>
      <c r="C482" t="s">
        <v>22</v>
      </c>
      <c r="D482" s="55">
        <v>37681</v>
      </c>
      <c r="E482">
        <v>0.1</v>
      </c>
      <c r="F482">
        <v>3133113</v>
      </c>
      <c r="G482" s="58" t="s">
        <v>87</v>
      </c>
      <c r="H482" s="58" t="s">
        <v>87</v>
      </c>
      <c r="I482" s="60" t="s">
        <v>85</v>
      </c>
    </row>
    <row r="483" spans="1:9" x14ac:dyDescent="0.2">
      <c r="A483" t="s">
        <v>61</v>
      </c>
      <c r="B483" t="s">
        <v>80</v>
      </c>
      <c r="C483" t="s">
        <v>22</v>
      </c>
      <c r="D483" s="55">
        <v>37681</v>
      </c>
      <c r="E483">
        <v>0.57999999999999996</v>
      </c>
      <c r="F483">
        <v>3133114</v>
      </c>
      <c r="G483" s="58" t="s">
        <v>87</v>
      </c>
      <c r="H483" s="58" t="s">
        <v>87</v>
      </c>
      <c r="I483" s="60" t="s">
        <v>85</v>
      </c>
    </row>
    <row r="484" spans="1:9" x14ac:dyDescent="0.2">
      <c r="A484" t="s">
        <v>61</v>
      </c>
      <c r="B484" t="s">
        <v>81</v>
      </c>
      <c r="C484" t="s">
        <v>22</v>
      </c>
      <c r="D484" s="55">
        <v>37681</v>
      </c>
      <c r="E484">
        <v>-0.05</v>
      </c>
      <c r="F484">
        <v>3133115</v>
      </c>
      <c r="G484" s="58" t="s">
        <v>87</v>
      </c>
      <c r="H484" s="58" t="s">
        <v>87</v>
      </c>
      <c r="I484" s="60" t="s">
        <v>85</v>
      </c>
    </row>
    <row r="485" spans="1:9" x14ac:dyDescent="0.2">
      <c r="A485" t="s">
        <v>63</v>
      </c>
      <c r="B485" t="s">
        <v>80</v>
      </c>
      <c r="C485" t="s">
        <v>22</v>
      </c>
      <c r="D485" s="55">
        <v>37681</v>
      </c>
      <c r="E485">
        <v>1.0880000000000001</v>
      </c>
      <c r="F485">
        <v>3133116</v>
      </c>
      <c r="G485" s="58" t="s">
        <v>87</v>
      </c>
      <c r="H485" s="58" t="s">
        <v>87</v>
      </c>
      <c r="I485" s="60" t="s">
        <v>85</v>
      </c>
    </row>
    <row r="486" spans="1:9" x14ac:dyDescent="0.2">
      <c r="A486" t="s">
        <v>63</v>
      </c>
      <c r="B486" t="s">
        <v>81</v>
      </c>
      <c r="C486" t="s">
        <v>22</v>
      </c>
      <c r="D486" s="55">
        <v>37681</v>
      </c>
      <c r="E486">
        <v>0.01</v>
      </c>
      <c r="F486">
        <v>3133117</v>
      </c>
      <c r="G486" s="58" t="s">
        <v>87</v>
      </c>
      <c r="H486" s="58" t="s">
        <v>87</v>
      </c>
      <c r="I486" s="60" t="s">
        <v>85</v>
      </c>
    </row>
    <row r="487" spans="1:9" x14ac:dyDescent="0.2">
      <c r="A487" t="s">
        <v>64</v>
      </c>
      <c r="B487" t="s">
        <v>80</v>
      </c>
      <c r="C487" t="s">
        <v>22</v>
      </c>
      <c r="D487" s="55">
        <v>37681</v>
      </c>
      <c r="E487">
        <v>0</v>
      </c>
      <c r="F487">
        <v>3133118</v>
      </c>
      <c r="G487" s="58" t="s">
        <v>87</v>
      </c>
      <c r="H487" s="58" t="s">
        <v>87</v>
      </c>
      <c r="I487" s="60" t="s">
        <v>85</v>
      </c>
    </row>
    <row r="488" spans="1:9" x14ac:dyDescent="0.2">
      <c r="A488" t="s">
        <v>64</v>
      </c>
      <c r="B488" t="s">
        <v>81</v>
      </c>
      <c r="C488" t="s">
        <v>22</v>
      </c>
      <c r="D488" s="55">
        <v>37681</v>
      </c>
      <c r="E488">
        <v>0</v>
      </c>
      <c r="F488">
        <v>3133119</v>
      </c>
      <c r="G488" s="58" t="s">
        <v>87</v>
      </c>
      <c r="H488" s="58" t="s">
        <v>87</v>
      </c>
      <c r="I488" s="60" t="s">
        <v>85</v>
      </c>
    </row>
    <row r="489" spans="1:9" x14ac:dyDescent="0.2">
      <c r="A489" t="s">
        <v>79</v>
      </c>
      <c r="B489" t="s">
        <v>80</v>
      </c>
      <c r="C489" t="s">
        <v>22</v>
      </c>
      <c r="D489" s="55">
        <v>37681</v>
      </c>
      <c r="E489">
        <v>0.6</v>
      </c>
      <c r="F489">
        <v>3133120</v>
      </c>
      <c r="G489" s="58" t="s">
        <v>87</v>
      </c>
      <c r="H489" s="58" t="s">
        <v>87</v>
      </c>
      <c r="I489" s="60" t="s">
        <v>85</v>
      </c>
    </row>
    <row r="490" spans="1:9" x14ac:dyDescent="0.2">
      <c r="A490" t="s">
        <v>79</v>
      </c>
      <c r="B490" t="s">
        <v>81</v>
      </c>
      <c r="C490" t="s">
        <v>22</v>
      </c>
      <c r="D490" s="55">
        <v>37681</v>
      </c>
      <c r="E490">
        <v>0.05</v>
      </c>
      <c r="F490">
        <v>3133121</v>
      </c>
      <c r="G490" s="58" t="s">
        <v>87</v>
      </c>
      <c r="H490" s="58" t="s">
        <v>87</v>
      </c>
      <c r="I490" s="60" t="s">
        <v>85</v>
      </c>
    </row>
    <row r="491" spans="1:9" x14ac:dyDescent="0.2">
      <c r="A491" t="s">
        <v>65</v>
      </c>
      <c r="B491" t="s">
        <v>80</v>
      </c>
      <c r="C491" t="s">
        <v>22</v>
      </c>
      <c r="D491" s="55">
        <v>37681</v>
      </c>
      <c r="E491">
        <v>0.59</v>
      </c>
      <c r="F491">
        <v>3133122</v>
      </c>
      <c r="G491" s="58" t="s">
        <v>87</v>
      </c>
      <c r="H491" s="58" t="s">
        <v>87</v>
      </c>
      <c r="I491" s="60" t="s">
        <v>85</v>
      </c>
    </row>
    <row r="492" spans="1:9" x14ac:dyDescent="0.2">
      <c r="A492" t="s">
        <v>65</v>
      </c>
      <c r="B492" t="s">
        <v>81</v>
      </c>
      <c r="C492" t="s">
        <v>22</v>
      </c>
      <c r="D492" s="55">
        <v>37681</v>
      </c>
      <c r="E492">
        <v>7.0000000000000007E-2</v>
      </c>
      <c r="F492">
        <v>3133123</v>
      </c>
      <c r="G492" s="58" t="s">
        <v>87</v>
      </c>
      <c r="H492" s="58" t="s">
        <v>87</v>
      </c>
      <c r="I492" s="60" t="s">
        <v>85</v>
      </c>
    </row>
    <row r="493" spans="1:9" x14ac:dyDescent="0.2">
      <c r="A493" t="s">
        <v>111</v>
      </c>
      <c r="B493" t="s">
        <v>110</v>
      </c>
      <c r="C493" t="s">
        <v>22</v>
      </c>
      <c r="D493" s="55">
        <v>37681</v>
      </c>
      <c r="E493">
        <v>0.05</v>
      </c>
      <c r="F493">
        <v>3133124</v>
      </c>
      <c r="G493" s="58" t="s">
        <v>87</v>
      </c>
      <c r="H493" s="58" t="s">
        <v>87</v>
      </c>
      <c r="I493" s="60" t="s">
        <v>85</v>
      </c>
    </row>
    <row r="494" spans="1:9" x14ac:dyDescent="0.2">
      <c r="A494" t="s">
        <v>112</v>
      </c>
      <c r="B494" t="s">
        <v>110</v>
      </c>
      <c r="C494" t="s">
        <v>22</v>
      </c>
      <c r="D494" s="55">
        <v>37681</v>
      </c>
      <c r="E494">
        <v>0.1</v>
      </c>
      <c r="F494">
        <v>3133125</v>
      </c>
      <c r="G494" s="58" t="s">
        <v>87</v>
      </c>
      <c r="H494" s="58" t="s">
        <v>87</v>
      </c>
      <c r="I494" s="60" t="s">
        <v>85</v>
      </c>
    </row>
    <row r="495" spans="1:9" x14ac:dyDescent="0.2">
      <c r="A495" t="s">
        <v>108</v>
      </c>
      <c r="B495" t="s">
        <v>110</v>
      </c>
      <c r="C495" t="s">
        <v>22</v>
      </c>
      <c r="D495" s="55">
        <v>37681</v>
      </c>
      <c r="E495">
        <v>-0.05</v>
      </c>
      <c r="F495">
        <v>3133126</v>
      </c>
      <c r="G495" s="58" t="s">
        <v>87</v>
      </c>
      <c r="H495" s="58" t="s">
        <v>87</v>
      </c>
      <c r="I495" s="60" t="s">
        <v>85</v>
      </c>
    </row>
    <row r="496" spans="1:9" x14ac:dyDescent="0.2">
      <c r="A496" t="s">
        <v>109</v>
      </c>
      <c r="B496" t="s">
        <v>110</v>
      </c>
      <c r="C496" t="s">
        <v>22</v>
      </c>
      <c r="D496" s="55">
        <v>37681</v>
      </c>
      <c r="E496">
        <v>0.1</v>
      </c>
      <c r="F496">
        <v>3133127</v>
      </c>
      <c r="G496" s="58" t="s">
        <v>87</v>
      </c>
      <c r="H496" s="58" t="s">
        <v>87</v>
      </c>
      <c r="I496" s="60" t="s">
        <v>85</v>
      </c>
    </row>
    <row r="497" spans="1:9" x14ac:dyDescent="0.2">
      <c r="A497" t="s">
        <v>11</v>
      </c>
      <c r="B497" t="s">
        <v>110</v>
      </c>
      <c r="C497" t="s">
        <v>22</v>
      </c>
      <c r="D497" s="55">
        <v>37681</v>
      </c>
      <c r="E497" s="155">
        <v>37712</v>
      </c>
      <c r="I497" s="60" t="s">
        <v>86</v>
      </c>
    </row>
    <row r="498" spans="1:9" x14ac:dyDescent="0.2">
      <c r="A498" t="s">
        <v>78</v>
      </c>
      <c r="B498" t="s">
        <v>80</v>
      </c>
      <c r="C498" t="s">
        <v>22</v>
      </c>
      <c r="D498" s="55">
        <v>37712</v>
      </c>
      <c r="E498">
        <v>0.435</v>
      </c>
      <c r="F498">
        <v>3133100</v>
      </c>
      <c r="G498" s="58" t="s">
        <v>87</v>
      </c>
      <c r="H498" s="58" t="s">
        <v>87</v>
      </c>
      <c r="I498" s="60" t="s">
        <v>85</v>
      </c>
    </row>
    <row r="499" spans="1:9" x14ac:dyDescent="0.2">
      <c r="A499" t="s">
        <v>78</v>
      </c>
      <c r="B499" t="s">
        <v>81</v>
      </c>
      <c r="C499" t="s">
        <v>22</v>
      </c>
      <c r="D499" s="55">
        <v>37712</v>
      </c>
      <c r="E499">
        <v>0.02</v>
      </c>
      <c r="F499">
        <v>3133101</v>
      </c>
      <c r="G499" s="58" t="s">
        <v>87</v>
      </c>
      <c r="H499" s="58" t="s">
        <v>87</v>
      </c>
      <c r="I499" s="60" t="s">
        <v>85</v>
      </c>
    </row>
    <row r="500" spans="1:9" x14ac:dyDescent="0.2">
      <c r="A500" t="s">
        <v>35</v>
      </c>
      <c r="B500" t="s">
        <v>80</v>
      </c>
      <c r="C500" t="s">
        <v>22</v>
      </c>
      <c r="D500" s="55">
        <v>37712</v>
      </c>
      <c r="E500">
        <v>0.435</v>
      </c>
      <c r="F500">
        <v>3133102</v>
      </c>
      <c r="G500" s="58" t="s">
        <v>87</v>
      </c>
      <c r="H500" s="58" t="s">
        <v>87</v>
      </c>
      <c r="I500" s="60" t="s">
        <v>85</v>
      </c>
    </row>
    <row r="501" spans="1:9" x14ac:dyDescent="0.2">
      <c r="A501" t="s">
        <v>35</v>
      </c>
      <c r="B501" t="s">
        <v>81</v>
      </c>
      <c r="C501" t="s">
        <v>22</v>
      </c>
      <c r="D501" s="55">
        <v>37712</v>
      </c>
      <c r="E501">
        <v>0.05</v>
      </c>
      <c r="F501">
        <v>3133103</v>
      </c>
      <c r="G501" s="58" t="s">
        <v>87</v>
      </c>
      <c r="H501" s="58" t="s">
        <v>87</v>
      </c>
      <c r="I501" s="60" t="s">
        <v>85</v>
      </c>
    </row>
    <row r="502" spans="1:9" x14ac:dyDescent="0.2">
      <c r="A502" t="s">
        <v>36</v>
      </c>
      <c r="B502" t="s">
        <v>80</v>
      </c>
      <c r="C502" t="s">
        <v>22</v>
      </c>
      <c r="D502" s="55">
        <v>37712</v>
      </c>
      <c r="E502">
        <v>0.755</v>
      </c>
      <c r="F502">
        <v>3133104</v>
      </c>
      <c r="G502" s="58" t="s">
        <v>87</v>
      </c>
      <c r="H502" s="58" t="s">
        <v>87</v>
      </c>
      <c r="I502" s="60" t="s">
        <v>85</v>
      </c>
    </row>
    <row r="503" spans="1:9" x14ac:dyDescent="0.2">
      <c r="A503" t="s">
        <v>36</v>
      </c>
      <c r="B503" t="s">
        <v>81</v>
      </c>
      <c r="C503" t="s">
        <v>22</v>
      </c>
      <c r="D503" s="55">
        <v>37712</v>
      </c>
      <c r="E503">
        <v>0.02</v>
      </c>
      <c r="F503">
        <v>3133105</v>
      </c>
      <c r="G503" s="58" t="s">
        <v>87</v>
      </c>
      <c r="H503" s="58" t="s">
        <v>87</v>
      </c>
      <c r="I503" s="60" t="s">
        <v>85</v>
      </c>
    </row>
    <row r="504" spans="1:9" x14ac:dyDescent="0.2">
      <c r="A504" t="s">
        <v>37</v>
      </c>
      <c r="B504" t="s">
        <v>80</v>
      </c>
      <c r="C504" t="s">
        <v>22</v>
      </c>
      <c r="D504" s="55">
        <v>37712</v>
      </c>
      <c r="E504">
        <v>0.435</v>
      </c>
      <c r="F504">
        <v>3133106</v>
      </c>
      <c r="G504" s="58" t="s">
        <v>87</v>
      </c>
      <c r="H504" s="58" t="s">
        <v>87</v>
      </c>
      <c r="I504" s="60" t="s">
        <v>85</v>
      </c>
    </row>
    <row r="505" spans="1:9" x14ac:dyDescent="0.2">
      <c r="A505" t="s">
        <v>37</v>
      </c>
      <c r="B505" t="s">
        <v>81</v>
      </c>
      <c r="C505" t="s">
        <v>22</v>
      </c>
      <c r="D505" s="55">
        <v>37712</v>
      </c>
      <c r="E505">
        <v>0.05</v>
      </c>
      <c r="F505">
        <v>3133107</v>
      </c>
      <c r="G505" s="58" t="s">
        <v>87</v>
      </c>
      <c r="H505" s="58" t="s">
        <v>87</v>
      </c>
      <c r="I505" s="60" t="s">
        <v>85</v>
      </c>
    </row>
    <row r="506" spans="1:9" x14ac:dyDescent="0.2">
      <c r="A506" t="s">
        <v>58</v>
      </c>
      <c r="B506" t="s">
        <v>80</v>
      </c>
      <c r="C506" t="s">
        <v>22</v>
      </c>
      <c r="D506" s="55">
        <v>37712</v>
      </c>
      <c r="E506">
        <v>0.36</v>
      </c>
      <c r="F506">
        <v>3133108</v>
      </c>
      <c r="G506" s="58" t="s">
        <v>87</v>
      </c>
      <c r="H506" s="58" t="s">
        <v>87</v>
      </c>
      <c r="I506" s="60" t="s">
        <v>85</v>
      </c>
    </row>
    <row r="507" spans="1:9" x14ac:dyDescent="0.2">
      <c r="A507" t="s">
        <v>58</v>
      </c>
      <c r="B507" t="s">
        <v>81</v>
      </c>
      <c r="C507" t="s">
        <v>22</v>
      </c>
      <c r="D507" s="55">
        <v>37712</v>
      </c>
      <c r="E507">
        <v>5.0000000000000001E-3</v>
      </c>
      <c r="F507">
        <v>3133109</v>
      </c>
      <c r="G507" s="58" t="s">
        <v>87</v>
      </c>
      <c r="H507" s="58" t="s">
        <v>87</v>
      </c>
      <c r="I507" s="60" t="s">
        <v>85</v>
      </c>
    </row>
    <row r="508" spans="1:9" x14ac:dyDescent="0.2">
      <c r="A508" t="s">
        <v>59</v>
      </c>
      <c r="B508" t="s">
        <v>80</v>
      </c>
      <c r="C508" t="s">
        <v>22</v>
      </c>
      <c r="D508" s="55">
        <v>37712</v>
      </c>
      <c r="E508">
        <v>0.38</v>
      </c>
      <c r="F508">
        <v>3133110</v>
      </c>
      <c r="G508" s="58" t="s">
        <v>87</v>
      </c>
      <c r="H508" s="58" t="s">
        <v>87</v>
      </c>
      <c r="I508" s="60" t="s">
        <v>85</v>
      </c>
    </row>
    <row r="509" spans="1:9" x14ac:dyDescent="0.2">
      <c r="A509" t="s">
        <v>59</v>
      </c>
      <c r="B509" t="s">
        <v>81</v>
      </c>
      <c r="C509" t="s">
        <v>22</v>
      </c>
      <c r="D509" s="55">
        <v>37712</v>
      </c>
      <c r="E509">
        <v>-8.5000000000000006E-2</v>
      </c>
      <c r="F509">
        <v>3133111</v>
      </c>
      <c r="G509" s="58" t="s">
        <v>87</v>
      </c>
      <c r="H509" s="58" t="s">
        <v>87</v>
      </c>
      <c r="I509" s="60" t="s">
        <v>85</v>
      </c>
    </row>
    <row r="510" spans="1:9" x14ac:dyDescent="0.2">
      <c r="A510" t="s">
        <v>60</v>
      </c>
      <c r="B510" t="s">
        <v>80</v>
      </c>
      <c r="C510" t="s">
        <v>22</v>
      </c>
      <c r="D510" s="55">
        <v>37712</v>
      </c>
      <c r="E510">
        <v>0.38</v>
      </c>
      <c r="F510">
        <v>3133112</v>
      </c>
      <c r="G510" s="58" t="s">
        <v>87</v>
      </c>
      <c r="H510" s="58" t="s">
        <v>87</v>
      </c>
      <c r="I510" s="60" t="s">
        <v>85</v>
      </c>
    </row>
    <row r="511" spans="1:9" x14ac:dyDescent="0.2">
      <c r="A511" t="s">
        <v>60</v>
      </c>
      <c r="B511" t="s">
        <v>81</v>
      </c>
      <c r="C511" t="s">
        <v>22</v>
      </c>
      <c r="D511" s="55">
        <v>37712</v>
      </c>
      <c r="E511">
        <v>0.02</v>
      </c>
      <c r="F511">
        <v>3133113</v>
      </c>
      <c r="G511" s="58" t="s">
        <v>87</v>
      </c>
      <c r="H511" s="58" t="s">
        <v>87</v>
      </c>
      <c r="I511" s="60" t="s">
        <v>85</v>
      </c>
    </row>
    <row r="512" spans="1:9" x14ac:dyDescent="0.2">
      <c r="A512" t="s">
        <v>61</v>
      </c>
      <c r="B512" t="s">
        <v>80</v>
      </c>
      <c r="C512" t="s">
        <v>22</v>
      </c>
      <c r="D512" s="55">
        <v>37712</v>
      </c>
      <c r="E512">
        <v>0.38</v>
      </c>
      <c r="F512">
        <v>3133114</v>
      </c>
      <c r="G512" s="58" t="s">
        <v>87</v>
      </c>
      <c r="H512" s="58" t="s">
        <v>87</v>
      </c>
      <c r="I512" s="60" t="s">
        <v>85</v>
      </c>
    </row>
    <row r="513" spans="1:9" x14ac:dyDescent="0.2">
      <c r="A513" t="s">
        <v>61</v>
      </c>
      <c r="B513" t="s">
        <v>81</v>
      </c>
      <c r="C513" t="s">
        <v>22</v>
      </c>
      <c r="D513" s="55">
        <v>37712</v>
      </c>
      <c r="E513">
        <v>-4.4999999999999998E-2</v>
      </c>
      <c r="F513">
        <v>3133115</v>
      </c>
      <c r="G513" s="58" t="s">
        <v>87</v>
      </c>
      <c r="H513" s="58" t="s">
        <v>87</v>
      </c>
      <c r="I513" s="60" t="s">
        <v>85</v>
      </c>
    </row>
    <row r="514" spans="1:9" x14ac:dyDescent="0.2">
      <c r="A514" t="s">
        <v>63</v>
      </c>
      <c r="B514" t="s">
        <v>80</v>
      </c>
      <c r="C514" t="s">
        <v>22</v>
      </c>
      <c r="D514" s="55">
        <v>37712</v>
      </c>
      <c r="E514">
        <v>0.28999999999999998</v>
      </c>
      <c r="F514">
        <v>3133116</v>
      </c>
      <c r="G514" s="58" t="s">
        <v>87</v>
      </c>
      <c r="H514" s="58" t="s">
        <v>87</v>
      </c>
      <c r="I514" s="60" t="s">
        <v>85</v>
      </c>
    </row>
    <row r="515" spans="1:9" x14ac:dyDescent="0.2">
      <c r="A515" t="s">
        <v>63</v>
      </c>
      <c r="B515" t="s">
        <v>81</v>
      </c>
      <c r="C515" t="s">
        <v>22</v>
      </c>
      <c r="D515" s="55">
        <v>37712</v>
      </c>
      <c r="E515">
        <v>0.01</v>
      </c>
      <c r="F515">
        <v>3133117</v>
      </c>
      <c r="G515" s="58" t="s">
        <v>87</v>
      </c>
      <c r="H515" s="58" t="s">
        <v>87</v>
      </c>
      <c r="I515" s="60" t="s">
        <v>85</v>
      </c>
    </row>
    <row r="516" spans="1:9" x14ac:dyDescent="0.2">
      <c r="A516" t="s">
        <v>64</v>
      </c>
      <c r="B516" t="s">
        <v>80</v>
      </c>
      <c r="C516" t="s">
        <v>22</v>
      </c>
      <c r="D516" s="55">
        <v>37712</v>
      </c>
      <c r="E516">
        <v>0</v>
      </c>
      <c r="F516">
        <v>3133118</v>
      </c>
      <c r="G516" s="58" t="s">
        <v>87</v>
      </c>
      <c r="H516" s="58" t="s">
        <v>87</v>
      </c>
      <c r="I516" s="60" t="s">
        <v>85</v>
      </c>
    </row>
    <row r="517" spans="1:9" x14ac:dyDescent="0.2">
      <c r="A517" t="s">
        <v>64</v>
      </c>
      <c r="B517" t="s">
        <v>81</v>
      </c>
      <c r="C517" t="s">
        <v>22</v>
      </c>
      <c r="D517" s="55">
        <v>37712</v>
      </c>
      <c r="E517">
        <v>0</v>
      </c>
      <c r="F517">
        <v>3133119</v>
      </c>
      <c r="G517" s="58" t="s">
        <v>87</v>
      </c>
      <c r="H517" s="58" t="s">
        <v>87</v>
      </c>
      <c r="I517" s="60" t="s">
        <v>85</v>
      </c>
    </row>
    <row r="518" spans="1:9" x14ac:dyDescent="0.2">
      <c r="A518" t="s">
        <v>79</v>
      </c>
      <c r="B518" t="s">
        <v>80</v>
      </c>
      <c r="C518" t="s">
        <v>22</v>
      </c>
      <c r="D518" s="55">
        <v>37712</v>
      </c>
      <c r="E518">
        <v>0.435</v>
      </c>
      <c r="F518">
        <v>3133120</v>
      </c>
      <c r="G518" s="58" t="s">
        <v>87</v>
      </c>
      <c r="H518" s="58" t="s">
        <v>87</v>
      </c>
      <c r="I518" s="60" t="s">
        <v>85</v>
      </c>
    </row>
    <row r="519" spans="1:9" x14ac:dyDescent="0.2">
      <c r="A519" t="s">
        <v>79</v>
      </c>
      <c r="B519" t="s">
        <v>81</v>
      </c>
      <c r="C519" t="s">
        <v>22</v>
      </c>
      <c r="D519" s="55">
        <v>37712</v>
      </c>
      <c r="E519">
        <v>0.02</v>
      </c>
      <c r="F519">
        <v>3133121</v>
      </c>
      <c r="G519" s="58" t="s">
        <v>87</v>
      </c>
      <c r="H519" s="58" t="s">
        <v>87</v>
      </c>
      <c r="I519" s="60" t="s">
        <v>85</v>
      </c>
    </row>
    <row r="520" spans="1:9" x14ac:dyDescent="0.2">
      <c r="A520" t="s">
        <v>65</v>
      </c>
      <c r="B520" t="s">
        <v>80</v>
      </c>
      <c r="C520" t="s">
        <v>22</v>
      </c>
      <c r="D520" s="55">
        <v>37712</v>
      </c>
      <c r="E520">
        <v>0.42499999999999999</v>
      </c>
      <c r="F520">
        <v>3133122</v>
      </c>
      <c r="G520" s="58" t="s">
        <v>87</v>
      </c>
      <c r="H520" s="58" t="s">
        <v>87</v>
      </c>
      <c r="I520" s="60" t="s">
        <v>85</v>
      </c>
    </row>
    <row r="521" spans="1:9" x14ac:dyDescent="0.2">
      <c r="A521" t="s">
        <v>65</v>
      </c>
      <c r="B521" t="s">
        <v>81</v>
      </c>
      <c r="C521" t="s">
        <v>22</v>
      </c>
      <c r="D521" s="55">
        <v>37712</v>
      </c>
      <c r="E521">
        <v>0.04</v>
      </c>
      <c r="F521">
        <v>3133123</v>
      </c>
      <c r="G521" s="58" t="s">
        <v>87</v>
      </c>
      <c r="H521" s="58" t="s">
        <v>87</v>
      </c>
      <c r="I521" s="60" t="s">
        <v>85</v>
      </c>
    </row>
    <row r="522" spans="1:9" x14ac:dyDescent="0.2">
      <c r="A522" t="s">
        <v>111</v>
      </c>
      <c r="B522" t="s">
        <v>110</v>
      </c>
      <c r="C522" t="s">
        <v>22</v>
      </c>
      <c r="D522" s="55">
        <v>37712</v>
      </c>
      <c r="E522">
        <v>5.0000000000000001E-3</v>
      </c>
      <c r="F522">
        <v>3133124</v>
      </c>
      <c r="G522" s="58" t="s">
        <v>87</v>
      </c>
      <c r="H522" s="58" t="s">
        <v>87</v>
      </c>
      <c r="I522" s="60" t="s">
        <v>85</v>
      </c>
    </row>
    <row r="523" spans="1:9" x14ac:dyDescent="0.2">
      <c r="A523" t="s">
        <v>112</v>
      </c>
      <c r="B523" t="s">
        <v>110</v>
      </c>
      <c r="C523" t="s">
        <v>22</v>
      </c>
      <c r="D523" s="55">
        <v>37712</v>
      </c>
      <c r="E523">
        <v>0.02</v>
      </c>
      <c r="F523">
        <v>3133125</v>
      </c>
      <c r="G523" s="58" t="s">
        <v>87</v>
      </c>
      <c r="H523" s="58" t="s">
        <v>87</v>
      </c>
      <c r="I523" s="60" t="s">
        <v>85</v>
      </c>
    </row>
    <row r="524" spans="1:9" x14ac:dyDescent="0.2">
      <c r="A524" t="s">
        <v>108</v>
      </c>
      <c r="B524" t="s">
        <v>110</v>
      </c>
      <c r="C524" t="s">
        <v>22</v>
      </c>
      <c r="D524" s="55">
        <v>37712</v>
      </c>
      <c r="E524">
        <v>-4.4999999999999998E-2</v>
      </c>
      <c r="F524">
        <v>3133126</v>
      </c>
      <c r="G524" s="58" t="s">
        <v>87</v>
      </c>
      <c r="H524" s="58" t="s">
        <v>87</v>
      </c>
      <c r="I524" s="60" t="s">
        <v>85</v>
      </c>
    </row>
    <row r="525" spans="1:9" x14ac:dyDescent="0.2">
      <c r="A525" t="s">
        <v>109</v>
      </c>
      <c r="B525" t="s">
        <v>110</v>
      </c>
      <c r="C525" t="s">
        <v>22</v>
      </c>
      <c r="D525" s="55">
        <v>37712</v>
      </c>
      <c r="E525">
        <v>0.02</v>
      </c>
      <c r="F525">
        <v>3133127</v>
      </c>
      <c r="G525" s="58" t="s">
        <v>87</v>
      </c>
      <c r="H525" s="58" t="s">
        <v>87</v>
      </c>
      <c r="I525" s="60" t="s">
        <v>85</v>
      </c>
    </row>
    <row r="526" spans="1:9" x14ac:dyDescent="0.2">
      <c r="A526" t="s">
        <v>11</v>
      </c>
      <c r="B526" t="s">
        <v>110</v>
      </c>
      <c r="C526" t="s">
        <v>22</v>
      </c>
      <c r="D526" s="55">
        <v>37712</v>
      </c>
      <c r="E526" s="155">
        <v>37742</v>
      </c>
      <c r="I526" s="60" t="s">
        <v>86</v>
      </c>
    </row>
    <row r="527" spans="1:9" x14ac:dyDescent="0.2">
      <c r="A527" t="s">
        <v>78</v>
      </c>
      <c r="B527" t="s">
        <v>80</v>
      </c>
      <c r="C527" t="s">
        <v>22</v>
      </c>
      <c r="D527" s="55">
        <v>37742</v>
      </c>
      <c r="E527">
        <v>0.38500000000000001</v>
      </c>
      <c r="F527">
        <v>3133100</v>
      </c>
      <c r="G527" s="58" t="s">
        <v>87</v>
      </c>
      <c r="H527" s="58" t="s">
        <v>87</v>
      </c>
      <c r="I527" s="60" t="s">
        <v>85</v>
      </c>
    </row>
    <row r="528" spans="1:9" x14ac:dyDescent="0.2">
      <c r="A528" t="s">
        <v>78</v>
      </c>
      <c r="B528" t="s">
        <v>81</v>
      </c>
      <c r="C528" t="s">
        <v>22</v>
      </c>
      <c r="D528" s="55">
        <v>37742</v>
      </c>
      <c r="E528">
        <v>0.02</v>
      </c>
      <c r="F528">
        <v>3133101</v>
      </c>
      <c r="G528" s="58" t="s">
        <v>87</v>
      </c>
      <c r="H528" s="58" t="s">
        <v>87</v>
      </c>
      <c r="I528" s="60" t="s">
        <v>85</v>
      </c>
    </row>
    <row r="529" spans="1:9" x14ac:dyDescent="0.2">
      <c r="A529" t="s">
        <v>35</v>
      </c>
      <c r="B529" t="s">
        <v>80</v>
      </c>
      <c r="C529" t="s">
        <v>22</v>
      </c>
      <c r="D529" s="55">
        <v>37742</v>
      </c>
      <c r="E529">
        <v>0.38500000000000001</v>
      </c>
      <c r="F529">
        <v>3133102</v>
      </c>
      <c r="G529" s="58" t="s">
        <v>87</v>
      </c>
      <c r="H529" s="58" t="s">
        <v>87</v>
      </c>
      <c r="I529" s="60" t="s">
        <v>85</v>
      </c>
    </row>
    <row r="530" spans="1:9" x14ac:dyDescent="0.2">
      <c r="A530" t="s">
        <v>35</v>
      </c>
      <c r="B530" t="s">
        <v>81</v>
      </c>
      <c r="C530" t="s">
        <v>22</v>
      </c>
      <c r="D530" s="55">
        <v>37742</v>
      </c>
      <c r="E530">
        <v>0.05</v>
      </c>
      <c r="F530">
        <v>3133103</v>
      </c>
      <c r="G530" s="58" t="s">
        <v>87</v>
      </c>
      <c r="H530" s="58" t="s">
        <v>87</v>
      </c>
      <c r="I530" s="60" t="s">
        <v>85</v>
      </c>
    </row>
    <row r="531" spans="1:9" x14ac:dyDescent="0.2">
      <c r="A531" t="s">
        <v>36</v>
      </c>
      <c r="B531" t="s">
        <v>80</v>
      </c>
      <c r="C531" t="s">
        <v>22</v>
      </c>
      <c r="D531" s="55">
        <v>37742</v>
      </c>
      <c r="E531">
        <v>0.70499999999999996</v>
      </c>
      <c r="F531">
        <v>3133104</v>
      </c>
      <c r="G531" s="58" t="s">
        <v>87</v>
      </c>
      <c r="H531" s="58" t="s">
        <v>87</v>
      </c>
      <c r="I531" s="60" t="s">
        <v>85</v>
      </c>
    </row>
    <row r="532" spans="1:9" x14ac:dyDescent="0.2">
      <c r="A532" t="s">
        <v>36</v>
      </c>
      <c r="B532" t="s">
        <v>81</v>
      </c>
      <c r="C532" t="s">
        <v>22</v>
      </c>
      <c r="D532" s="55">
        <v>37742</v>
      </c>
      <c r="E532">
        <v>0.02</v>
      </c>
      <c r="F532">
        <v>3133105</v>
      </c>
      <c r="G532" s="58" t="s">
        <v>87</v>
      </c>
      <c r="H532" s="58" t="s">
        <v>87</v>
      </c>
      <c r="I532" s="60" t="s">
        <v>85</v>
      </c>
    </row>
    <row r="533" spans="1:9" x14ac:dyDescent="0.2">
      <c r="A533" t="s">
        <v>37</v>
      </c>
      <c r="B533" t="s">
        <v>80</v>
      </c>
      <c r="C533" t="s">
        <v>22</v>
      </c>
      <c r="D533" s="55">
        <v>37742</v>
      </c>
      <c r="E533">
        <v>0.38500000000000001</v>
      </c>
      <c r="F533">
        <v>3133106</v>
      </c>
      <c r="G533" s="58" t="s">
        <v>87</v>
      </c>
      <c r="H533" s="58" t="s">
        <v>87</v>
      </c>
      <c r="I533" s="60" t="s">
        <v>85</v>
      </c>
    </row>
    <row r="534" spans="1:9" x14ac:dyDescent="0.2">
      <c r="A534" t="s">
        <v>37</v>
      </c>
      <c r="B534" t="s">
        <v>81</v>
      </c>
      <c r="C534" t="s">
        <v>22</v>
      </c>
      <c r="D534" s="55">
        <v>37742</v>
      </c>
      <c r="E534">
        <v>0.05</v>
      </c>
      <c r="F534">
        <v>3133107</v>
      </c>
      <c r="G534" s="58" t="s">
        <v>87</v>
      </c>
      <c r="H534" s="58" t="s">
        <v>87</v>
      </c>
      <c r="I534" s="60" t="s">
        <v>85</v>
      </c>
    </row>
    <row r="535" spans="1:9" x14ac:dyDescent="0.2">
      <c r="A535" t="s">
        <v>58</v>
      </c>
      <c r="B535" t="s">
        <v>80</v>
      </c>
      <c r="C535" t="s">
        <v>22</v>
      </c>
      <c r="D535" s="55">
        <v>37742</v>
      </c>
      <c r="E535">
        <v>0.32500000000000001</v>
      </c>
      <c r="F535">
        <v>3133108</v>
      </c>
      <c r="G535" s="58" t="s">
        <v>87</v>
      </c>
      <c r="H535" s="58" t="s">
        <v>87</v>
      </c>
      <c r="I535" s="60" t="s">
        <v>85</v>
      </c>
    </row>
    <row r="536" spans="1:9" x14ac:dyDescent="0.2">
      <c r="A536" t="s">
        <v>58</v>
      </c>
      <c r="B536" t="s">
        <v>81</v>
      </c>
      <c r="C536" t="s">
        <v>22</v>
      </c>
      <c r="D536" s="55">
        <v>37742</v>
      </c>
      <c r="E536">
        <v>5.0000000000000001E-3</v>
      </c>
      <c r="F536">
        <v>3133109</v>
      </c>
      <c r="G536" s="58" t="s">
        <v>87</v>
      </c>
      <c r="H536" s="58" t="s">
        <v>87</v>
      </c>
      <c r="I536" s="60" t="s">
        <v>85</v>
      </c>
    </row>
    <row r="537" spans="1:9" x14ac:dyDescent="0.2">
      <c r="A537" t="s">
        <v>59</v>
      </c>
      <c r="B537" t="s">
        <v>80</v>
      </c>
      <c r="C537" t="s">
        <v>22</v>
      </c>
      <c r="D537" s="55">
        <v>37742</v>
      </c>
      <c r="E537">
        <v>0.33</v>
      </c>
      <c r="F537">
        <v>3133110</v>
      </c>
      <c r="G537" s="58" t="s">
        <v>87</v>
      </c>
      <c r="H537" s="58" t="s">
        <v>87</v>
      </c>
      <c r="I537" s="60" t="s">
        <v>85</v>
      </c>
    </row>
    <row r="538" spans="1:9" x14ac:dyDescent="0.2">
      <c r="A538" t="s">
        <v>59</v>
      </c>
      <c r="B538" t="s">
        <v>81</v>
      </c>
      <c r="C538" t="s">
        <v>22</v>
      </c>
      <c r="D538" s="55">
        <v>37742</v>
      </c>
      <c r="E538">
        <v>-6.5000000000000002E-2</v>
      </c>
      <c r="F538">
        <v>3133111</v>
      </c>
      <c r="G538" s="58" t="s">
        <v>87</v>
      </c>
      <c r="H538" s="58" t="s">
        <v>87</v>
      </c>
      <c r="I538" s="60" t="s">
        <v>85</v>
      </c>
    </row>
    <row r="539" spans="1:9" x14ac:dyDescent="0.2">
      <c r="A539" t="s">
        <v>60</v>
      </c>
      <c r="B539" t="s">
        <v>80</v>
      </c>
      <c r="C539" t="s">
        <v>22</v>
      </c>
      <c r="D539" s="55">
        <v>37742</v>
      </c>
      <c r="E539">
        <v>0.33</v>
      </c>
      <c r="F539">
        <v>3133112</v>
      </c>
      <c r="G539" s="58" t="s">
        <v>87</v>
      </c>
      <c r="H539" s="58" t="s">
        <v>87</v>
      </c>
      <c r="I539" s="60" t="s">
        <v>85</v>
      </c>
    </row>
    <row r="540" spans="1:9" x14ac:dyDescent="0.2">
      <c r="A540" t="s">
        <v>60</v>
      </c>
      <c r="B540" t="s">
        <v>81</v>
      </c>
      <c r="C540" t="s">
        <v>22</v>
      </c>
      <c r="D540" s="55">
        <v>37742</v>
      </c>
      <c r="E540">
        <v>0.02</v>
      </c>
      <c r="F540">
        <v>3133113</v>
      </c>
      <c r="G540" s="58" t="s">
        <v>87</v>
      </c>
      <c r="H540" s="58" t="s">
        <v>87</v>
      </c>
      <c r="I540" s="60" t="s">
        <v>85</v>
      </c>
    </row>
    <row r="541" spans="1:9" x14ac:dyDescent="0.2">
      <c r="A541" t="s">
        <v>61</v>
      </c>
      <c r="B541" t="s">
        <v>80</v>
      </c>
      <c r="C541" t="s">
        <v>22</v>
      </c>
      <c r="D541" s="55">
        <v>37742</v>
      </c>
      <c r="E541">
        <v>0.33</v>
      </c>
      <c r="F541">
        <v>3133114</v>
      </c>
      <c r="G541" s="58" t="s">
        <v>87</v>
      </c>
      <c r="H541" s="58" t="s">
        <v>87</v>
      </c>
      <c r="I541" s="60" t="s">
        <v>85</v>
      </c>
    </row>
    <row r="542" spans="1:9" x14ac:dyDescent="0.2">
      <c r="A542" t="s">
        <v>61</v>
      </c>
      <c r="B542" t="s">
        <v>81</v>
      </c>
      <c r="C542" t="s">
        <v>22</v>
      </c>
      <c r="D542" s="55">
        <v>37742</v>
      </c>
      <c r="E542">
        <v>-3.5000000000000003E-2</v>
      </c>
      <c r="F542">
        <v>3133115</v>
      </c>
      <c r="G542" s="58" t="s">
        <v>87</v>
      </c>
      <c r="H542" s="58" t="s">
        <v>87</v>
      </c>
      <c r="I542" s="60" t="s">
        <v>85</v>
      </c>
    </row>
    <row r="543" spans="1:9" x14ac:dyDescent="0.2">
      <c r="A543" t="s">
        <v>63</v>
      </c>
      <c r="B543" t="s">
        <v>80</v>
      </c>
      <c r="C543" t="s">
        <v>22</v>
      </c>
      <c r="D543" s="55">
        <v>37742</v>
      </c>
      <c r="E543">
        <v>0.28999999999999998</v>
      </c>
      <c r="F543">
        <v>3133116</v>
      </c>
      <c r="G543" s="58" t="s">
        <v>87</v>
      </c>
      <c r="H543" s="58" t="s">
        <v>87</v>
      </c>
      <c r="I543" s="60" t="s">
        <v>85</v>
      </c>
    </row>
    <row r="544" spans="1:9" x14ac:dyDescent="0.2">
      <c r="A544" t="s">
        <v>63</v>
      </c>
      <c r="B544" t="s">
        <v>81</v>
      </c>
      <c r="C544" t="s">
        <v>22</v>
      </c>
      <c r="D544" s="55">
        <v>37742</v>
      </c>
      <c r="E544">
        <v>0.01</v>
      </c>
      <c r="F544">
        <v>3133117</v>
      </c>
      <c r="G544" s="58" t="s">
        <v>87</v>
      </c>
      <c r="H544" s="58" t="s">
        <v>87</v>
      </c>
      <c r="I544" s="60" t="s">
        <v>85</v>
      </c>
    </row>
    <row r="545" spans="1:9" x14ac:dyDescent="0.2">
      <c r="A545" t="s">
        <v>64</v>
      </c>
      <c r="B545" t="s">
        <v>80</v>
      </c>
      <c r="C545" t="s">
        <v>22</v>
      </c>
      <c r="D545" s="55">
        <v>37742</v>
      </c>
      <c r="E545">
        <v>0</v>
      </c>
      <c r="F545">
        <v>3133118</v>
      </c>
      <c r="G545" s="58" t="s">
        <v>87</v>
      </c>
      <c r="H545" s="58" t="s">
        <v>87</v>
      </c>
      <c r="I545" s="60" t="s">
        <v>85</v>
      </c>
    </row>
    <row r="546" spans="1:9" x14ac:dyDescent="0.2">
      <c r="A546" t="s">
        <v>64</v>
      </c>
      <c r="B546" t="s">
        <v>81</v>
      </c>
      <c r="C546" t="s">
        <v>22</v>
      </c>
      <c r="D546" s="55">
        <v>37742</v>
      </c>
      <c r="E546">
        <v>0</v>
      </c>
      <c r="F546">
        <v>3133119</v>
      </c>
      <c r="G546" s="58" t="s">
        <v>87</v>
      </c>
      <c r="H546" s="58" t="s">
        <v>87</v>
      </c>
      <c r="I546" s="60" t="s">
        <v>85</v>
      </c>
    </row>
    <row r="547" spans="1:9" x14ac:dyDescent="0.2">
      <c r="A547" t="s">
        <v>79</v>
      </c>
      <c r="B547" t="s">
        <v>80</v>
      </c>
      <c r="C547" t="s">
        <v>22</v>
      </c>
      <c r="D547" s="55">
        <v>37742</v>
      </c>
      <c r="E547">
        <v>0.38500000000000001</v>
      </c>
      <c r="F547">
        <v>3133120</v>
      </c>
      <c r="G547" s="58" t="s">
        <v>87</v>
      </c>
      <c r="H547" s="58" t="s">
        <v>87</v>
      </c>
      <c r="I547" s="60" t="s">
        <v>85</v>
      </c>
    </row>
    <row r="548" spans="1:9" x14ac:dyDescent="0.2">
      <c r="A548" t="s">
        <v>79</v>
      </c>
      <c r="B548" t="s">
        <v>81</v>
      </c>
      <c r="C548" t="s">
        <v>22</v>
      </c>
      <c r="D548" s="55">
        <v>37742</v>
      </c>
      <c r="E548">
        <v>0.02</v>
      </c>
      <c r="F548">
        <v>3133121</v>
      </c>
      <c r="G548" s="58" t="s">
        <v>87</v>
      </c>
      <c r="H548" s="58" t="s">
        <v>87</v>
      </c>
      <c r="I548" s="60" t="s">
        <v>85</v>
      </c>
    </row>
    <row r="549" spans="1:9" x14ac:dyDescent="0.2">
      <c r="A549" t="s">
        <v>65</v>
      </c>
      <c r="B549" t="s">
        <v>80</v>
      </c>
      <c r="C549" t="s">
        <v>22</v>
      </c>
      <c r="D549" s="55">
        <v>37742</v>
      </c>
      <c r="E549">
        <v>0.375</v>
      </c>
      <c r="F549">
        <v>3133122</v>
      </c>
      <c r="G549" s="58" t="s">
        <v>87</v>
      </c>
      <c r="H549" s="58" t="s">
        <v>87</v>
      </c>
      <c r="I549" s="60" t="s">
        <v>85</v>
      </c>
    </row>
    <row r="550" spans="1:9" x14ac:dyDescent="0.2">
      <c r="A550" t="s">
        <v>65</v>
      </c>
      <c r="B550" t="s">
        <v>81</v>
      </c>
      <c r="C550" t="s">
        <v>22</v>
      </c>
      <c r="D550" s="55">
        <v>37742</v>
      </c>
      <c r="E550">
        <v>0.04</v>
      </c>
      <c r="F550">
        <v>3133123</v>
      </c>
      <c r="G550" s="58" t="s">
        <v>87</v>
      </c>
      <c r="H550" s="58" t="s">
        <v>87</v>
      </c>
      <c r="I550" s="60" t="s">
        <v>85</v>
      </c>
    </row>
    <row r="551" spans="1:9" x14ac:dyDescent="0.2">
      <c r="A551" t="s">
        <v>111</v>
      </c>
      <c r="B551" t="s">
        <v>110</v>
      </c>
      <c r="C551" t="s">
        <v>22</v>
      </c>
      <c r="D551" s="55">
        <v>37742</v>
      </c>
      <c r="E551">
        <v>5.0000000000000001E-3</v>
      </c>
      <c r="F551">
        <v>3133124</v>
      </c>
      <c r="G551" s="58" t="s">
        <v>87</v>
      </c>
      <c r="H551" s="58" t="s">
        <v>87</v>
      </c>
      <c r="I551" s="60" t="s">
        <v>85</v>
      </c>
    </row>
    <row r="552" spans="1:9" x14ac:dyDescent="0.2">
      <c r="A552" t="s">
        <v>112</v>
      </c>
      <c r="B552" t="s">
        <v>110</v>
      </c>
      <c r="C552" t="s">
        <v>22</v>
      </c>
      <c r="D552" s="55">
        <v>37742</v>
      </c>
      <c r="E552">
        <v>0.02</v>
      </c>
      <c r="F552">
        <v>3133125</v>
      </c>
      <c r="G552" s="58" t="s">
        <v>87</v>
      </c>
      <c r="H552" s="58" t="s">
        <v>87</v>
      </c>
      <c r="I552" s="60" t="s">
        <v>85</v>
      </c>
    </row>
    <row r="553" spans="1:9" x14ac:dyDescent="0.2">
      <c r="A553" t="s">
        <v>108</v>
      </c>
      <c r="B553" t="s">
        <v>110</v>
      </c>
      <c r="C553" t="s">
        <v>22</v>
      </c>
      <c r="D553" s="55">
        <v>37742</v>
      </c>
      <c r="E553">
        <v>-3.5000000000000003E-2</v>
      </c>
      <c r="F553">
        <v>3133126</v>
      </c>
      <c r="G553" s="58" t="s">
        <v>87</v>
      </c>
      <c r="H553" s="58" t="s">
        <v>87</v>
      </c>
      <c r="I553" s="60" t="s">
        <v>85</v>
      </c>
    </row>
    <row r="554" spans="1:9" x14ac:dyDescent="0.2">
      <c r="A554" t="s">
        <v>109</v>
      </c>
      <c r="B554" t="s">
        <v>110</v>
      </c>
      <c r="C554" t="s">
        <v>22</v>
      </c>
      <c r="D554" s="55">
        <v>37742</v>
      </c>
      <c r="E554">
        <v>0.02</v>
      </c>
      <c r="F554">
        <v>3133127</v>
      </c>
      <c r="G554" s="58" t="s">
        <v>87</v>
      </c>
      <c r="H554" s="58" t="s">
        <v>87</v>
      </c>
      <c r="I554" s="60" t="s">
        <v>85</v>
      </c>
    </row>
    <row r="555" spans="1:9" x14ac:dyDescent="0.2">
      <c r="A555" t="s">
        <v>11</v>
      </c>
      <c r="B555" t="s">
        <v>110</v>
      </c>
      <c r="C555" t="s">
        <v>22</v>
      </c>
      <c r="D555" s="55">
        <v>37742</v>
      </c>
      <c r="E555" s="155">
        <v>37773</v>
      </c>
      <c r="I555" s="60" t="s">
        <v>86</v>
      </c>
    </row>
    <row r="556" spans="1:9" x14ac:dyDescent="0.2">
      <c r="A556" t="s">
        <v>78</v>
      </c>
      <c r="B556" t="s">
        <v>80</v>
      </c>
      <c r="C556" t="s">
        <v>22</v>
      </c>
      <c r="D556" s="55">
        <v>37773</v>
      </c>
      <c r="E556">
        <v>0.38500000000000001</v>
      </c>
      <c r="F556">
        <v>3133100</v>
      </c>
      <c r="G556" s="58" t="s">
        <v>87</v>
      </c>
      <c r="H556" s="58" t="s">
        <v>87</v>
      </c>
      <c r="I556" s="60" t="s">
        <v>85</v>
      </c>
    </row>
    <row r="557" spans="1:9" x14ac:dyDescent="0.2">
      <c r="A557" t="s">
        <v>78</v>
      </c>
      <c r="B557" t="s">
        <v>81</v>
      </c>
      <c r="C557" t="s">
        <v>22</v>
      </c>
      <c r="D557" s="55">
        <v>37773</v>
      </c>
      <c r="E557">
        <v>0.02</v>
      </c>
      <c r="F557">
        <v>3133101</v>
      </c>
      <c r="G557" s="58" t="s">
        <v>87</v>
      </c>
      <c r="H557" s="58" t="s">
        <v>87</v>
      </c>
      <c r="I557" s="60" t="s">
        <v>85</v>
      </c>
    </row>
    <row r="558" spans="1:9" x14ac:dyDescent="0.2">
      <c r="A558" t="s">
        <v>35</v>
      </c>
      <c r="B558" t="s">
        <v>80</v>
      </c>
      <c r="C558" t="s">
        <v>22</v>
      </c>
      <c r="D558" s="55">
        <v>37773</v>
      </c>
      <c r="E558">
        <v>0.38500000000000001</v>
      </c>
      <c r="F558">
        <v>3133102</v>
      </c>
      <c r="G558" s="58" t="s">
        <v>87</v>
      </c>
      <c r="H558" s="58" t="s">
        <v>87</v>
      </c>
      <c r="I558" s="60" t="s">
        <v>85</v>
      </c>
    </row>
    <row r="559" spans="1:9" x14ac:dyDescent="0.2">
      <c r="A559" t="s">
        <v>35</v>
      </c>
      <c r="B559" t="s">
        <v>81</v>
      </c>
      <c r="C559" t="s">
        <v>22</v>
      </c>
      <c r="D559" s="55">
        <v>37773</v>
      </c>
      <c r="E559">
        <v>0.06</v>
      </c>
      <c r="F559">
        <v>3133103</v>
      </c>
      <c r="G559" s="58" t="s">
        <v>87</v>
      </c>
      <c r="H559" s="58" t="s">
        <v>87</v>
      </c>
      <c r="I559" s="60" t="s">
        <v>85</v>
      </c>
    </row>
    <row r="560" spans="1:9" x14ac:dyDescent="0.2">
      <c r="A560" t="s">
        <v>36</v>
      </c>
      <c r="B560" t="s">
        <v>80</v>
      </c>
      <c r="C560" t="s">
        <v>22</v>
      </c>
      <c r="D560" s="55">
        <v>37773</v>
      </c>
      <c r="E560">
        <v>0.70499999999999996</v>
      </c>
      <c r="F560">
        <v>3133104</v>
      </c>
      <c r="G560" s="58" t="s">
        <v>87</v>
      </c>
      <c r="H560" s="58" t="s">
        <v>87</v>
      </c>
      <c r="I560" s="60" t="s">
        <v>85</v>
      </c>
    </row>
    <row r="561" spans="1:9" x14ac:dyDescent="0.2">
      <c r="A561" t="s">
        <v>36</v>
      </c>
      <c r="B561" t="s">
        <v>81</v>
      </c>
      <c r="C561" t="s">
        <v>22</v>
      </c>
      <c r="D561" s="55">
        <v>37773</v>
      </c>
      <c r="E561">
        <v>0.02</v>
      </c>
      <c r="F561">
        <v>3133105</v>
      </c>
      <c r="G561" s="58" t="s">
        <v>87</v>
      </c>
      <c r="H561" s="58" t="s">
        <v>87</v>
      </c>
      <c r="I561" s="60" t="s">
        <v>85</v>
      </c>
    </row>
    <row r="562" spans="1:9" x14ac:dyDescent="0.2">
      <c r="A562" t="s">
        <v>37</v>
      </c>
      <c r="B562" t="s">
        <v>80</v>
      </c>
      <c r="C562" t="s">
        <v>22</v>
      </c>
      <c r="D562" s="55">
        <v>37773</v>
      </c>
      <c r="E562">
        <v>0.38500000000000001</v>
      </c>
      <c r="F562">
        <v>3133106</v>
      </c>
      <c r="G562" s="58" t="s">
        <v>87</v>
      </c>
      <c r="H562" s="58" t="s">
        <v>87</v>
      </c>
      <c r="I562" s="60" t="s">
        <v>85</v>
      </c>
    </row>
    <row r="563" spans="1:9" x14ac:dyDescent="0.2">
      <c r="A563" t="s">
        <v>37</v>
      </c>
      <c r="B563" t="s">
        <v>81</v>
      </c>
      <c r="C563" t="s">
        <v>22</v>
      </c>
      <c r="D563" s="55">
        <v>37773</v>
      </c>
      <c r="E563">
        <v>0.06</v>
      </c>
      <c r="F563">
        <v>3133107</v>
      </c>
      <c r="G563" s="58" t="s">
        <v>87</v>
      </c>
      <c r="H563" s="58" t="s">
        <v>87</v>
      </c>
      <c r="I563" s="60" t="s">
        <v>85</v>
      </c>
    </row>
    <row r="564" spans="1:9" x14ac:dyDescent="0.2">
      <c r="A564" t="s">
        <v>58</v>
      </c>
      <c r="B564" t="s">
        <v>80</v>
      </c>
      <c r="C564" t="s">
        <v>22</v>
      </c>
      <c r="D564" s="55">
        <v>37773</v>
      </c>
      <c r="E564">
        <v>0.33500000000000002</v>
      </c>
      <c r="F564">
        <v>3133108</v>
      </c>
      <c r="G564" s="58" t="s">
        <v>87</v>
      </c>
      <c r="H564" s="58" t="s">
        <v>87</v>
      </c>
      <c r="I564" s="60" t="s">
        <v>85</v>
      </c>
    </row>
    <row r="565" spans="1:9" x14ac:dyDescent="0.2">
      <c r="A565" t="s">
        <v>58</v>
      </c>
      <c r="B565" t="s">
        <v>81</v>
      </c>
      <c r="C565" t="s">
        <v>22</v>
      </c>
      <c r="D565" s="55">
        <v>37773</v>
      </c>
      <c r="E565">
        <v>5.0000000000000001E-3</v>
      </c>
      <c r="F565">
        <v>3133109</v>
      </c>
      <c r="G565" s="58" t="s">
        <v>87</v>
      </c>
      <c r="H565" s="58" t="s">
        <v>87</v>
      </c>
      <c r="I565" s="60" t="s">
        <v>85</v>
      </c>
    </row>
    <row r="566" spans="1:9" x14ac:dyDescent="0.2">
      <c r="A566" t="s">
        <v>59</v>
      </c>
      <c r="B566" t="s">
        <v>80</v>
      </c>
      <c r="C566" t="s">
        <v>22</v>
      </c>
      <c r="D566" s="55">
        <v>37773</v>
      </c>
      <c r="E566">
        <v>0.37</v>
      </c>
      <c r="F566">
        <v>3133110</v>
      </c>
      <c r="G566" s="58" t="s">
        <v>87</v>
      </c>
      <c r="H566" s="58" t="s">
        <v>87</v>
      </c>
      <c r="I566" s="60" t="s">
        <v>85</v>
      </c>
    </row>
    <row r="567" spans="1:9" x14ac:dyDescent="0.2">
      <c r="A567" t="s">
        <v>59</v>
      </c>
      <c r="B567" t="s">
        <v>81</v>
      </c>
      <c r="C567" t="s">
        <v>22</v>
      </c>
      <c r="D567" s="55">
        <v>37773</v>
      </c>
      <c r="E567">
        <v>-5.5E-2</v>
      </c>
      <c r="F567">
        <v>3133111</v>
      </c>
      <c r="G567" s="58" t="s">
        <v>87</v>
      </c>
      <c r="H567" s="58" t="s">
        <v>87</v>
      </c>
      <c r="I567" s="60" t="s">
        <v>85</v>
      </c>
    </row>
    <row r="568" spans="1:9" x14ac:dyDescent="0.2">
      <c r="A568" t="s">
        <v>60</v>
      </c>
      <c r="B568" t="s">
        <v>80</v>
      </c>
      <c r="C568" t="s">
        <v>22</v>
      </c>
      <c r="D568" s="55">
        <v>37773</v>
      </c>
      <c r="E568">
        <v>0.37</v>
      </c>
      <c r="F568">
        <v>3133112</v>
      </c>
      <c r="G568" s="58" t="s">
        <v>87</v>
      </c>
      <c r="H568" s="58" t="s">
        <v>87</v>
      </c>
      <c r="I568" s="60" t="s">
        <v>85</v>
      </c>
    </row>
    <row r="569" spans="1:9" x14ac:dyDescent="0.2">
      <c r="A569" t="s">
        <v>60</v>
      </c>
      <c r="B569" t="s">
        <v>81</v>
      </c>
      <c r="C569" t="s">
        <v>22</v>
      </c>
      <c r="D569" s="55">
        <v>37773</v>
      </c>
      <c r="E569">
        <v>3.5000000000000003E-2</v>
      </c>
      <c r="F569">
        <v>3133113</v>
      </c>
      <c r="G569" s="58" t="s">
        <v>87</v>
      </c>
      <c r="H569" s="58" t="s">
        <v>87</v>
      </c>
      <c r="I569" s="60" t="s">
        <v>85</v>
      </c>
    </row>
    <row r="570" spans="1:9" x14ac:dyDescent="0.2">
      <c r="A570" t="s">
        <v>61</v>
      </c>
      <c r="B570" t="s">
        <v>80</v>
      </c>
      <c r="C570" t="s">
        <v>22</v>
      </c>
      <c r="D570" s="55">
        <v>37773</v>
      </c>
      <c r="E570">
        <v>0.37</v>
      </c>
      <c r="F570">
        <v>3133114</v>
      </c>
      <c r="G570" s="58" t="s">
        <v>87</v>
      </c>
      <c r="H570" s="58" t="s">
        <v>87</v>
      </c>
      <c r="I570" s="60" t="s">
        <v>85</v>
      </c>
    </row>
    <row r="571" spans="1:9" x14ac:dyDescent="0.2">
      <c r="A571" t="s">
        <v>61</v>
      </c>
      <c r="B571" t="s">
        <v>81</v>
      </c>
      <c r="C571" t="s">
        <v>22</v>
      </c>
      <c r="D571" s="55">
        <v>37773</v>
      </c>
      <c r="E571">
        <v>-3.5000000000000003E-2</v>
      </c>
      <c r="F571">
        <v>3133115</v>
      </c>
      <c r="G571" s="58" t="s">
        <v>87</v>
      </c>
      <c r="H571" s="58" t="s">
        <v>87</v>
      </c>
      <c r="I571" s="60" t="s">
        <v>85</v>
      </c>
    </row>
    <row r="572" spans="1:9" x14ac:dyDescent="0.2">
      <c r="A572" t="s">
        <v>63</v>
      </c>
      <c r="B572" t="s">
        <v>80</v>
      </c>
      <c r="C572" t="s">
        <v>22</v>
      </c>
      <c r="D572" s="55">
        <v>37773</v>
      </c>
      <c r="E572">
        <v>0.28999999999999998</v>
      </c>
      <c r="F572">
        <v>3133116</v>
      </c>
      <c r="G572" s="58" t="s">
        <v>87</v>
      </c>
      <c r="H572" s="58" t="s">
        <v>87</v>
      </c>
      <c r="I572" s="60" t="s">
        <v>85</v>
      </c>
    </row>
    <row r="573" spans="1:9" x14ac:dyDescent="0.2">
      <c r="A573" t="s">
        <v>63</v>
      </c>
      <c r="B573" t="s">
        <v>81</v>
      </c>
      <c r="C573" t="s">
        <v>22</v>
      </c>
      <c r="D573" s="55">
        <v>37773</v>
      </c>
      <c r="E573">
        <v>0.01</v>
      </c>
      <c r="F573">
        <v>3133117</v>
      </c>
      <c r="G573" s="58" t="s">
        <v>87</v>
      </c>
      <c r="H573" s="58" t="s">
        <v>87</v>
      </c>
      <c r="I573" s="60" t="s">
        <v>85</v>
      </c>
    </row>
    <row r="574" spans="1:9" x14ac:dyDescent="0.2">
      <c r="A574" t="s">
        <v>64</v>
      </c>
      <c r="B574" t="s">
        <v>80</v>
      </c>
      <c r="C574" t="s">
        <v>22</v>
      </c>
      <c r="D574" s="55">
        <v>37773</v>
      </c>
      <c r="E574">
        <v>0</v>
      </c>
      <c r="F574">
        <v>3133118</v>
      </c>
      <c r="G574" s="58" t="s">
        <v>87</v>
      </c>
      <c r="H574" s="58" t="s">
        <v>87</v>
      </c>
      <c r="I574" s="60" t="s">
        <v>85</v>
      </c>
    </row>
    <row r="575" spans="1:9" x14ac:dyDescent="0.2">
      <c r="A575" t="s">
        <v>64</v>
      </c>
      <c r="B575" t="s">
        <v>81</v>
      </c>
      <c r="C575" t="s">
        <v>22</v>
      </c>
      <c r="D575" s="55">
        <v>37773</v>
      </c>
      <c r="E575">
        <v>0</v>
      </c>
      <c r="F575">
        <v>3133119</v>
      </c>
      <c r="G575" s="58" t="s">
        <v>87</v>
      </c>
      <c r="H575" s="58" t="s">
        <v>87</v>
      </c>
      <c r="I575" s="60" t="s">
        <v>85</v>
      </c>
    </row>
    <row r="576" spans="1:9" x14ac:dyDescent="0.2">
      <c r="A576" t="s">
        <v>79</v>
      </c>
      <c r="B576" t="s">
        <v>80</v>
      </c>
      <c r="C576" t="s">
        <v>22</v>
      </c>
      <c r="D576" s="55">
        <v>37773</v>
      </c>
      <c r="E576">
        <v>0.38500000000000001</v>
      </c>
      <c r="F576">
        <v>3133120</v>
      </c>
      <c r="G576" s="58" t="s">
        <v>87</v>
      </c>
      <c r="H576" s="58" t="s">
        <v>87</v>
      </c>
      <c r="I576" s="60" t="s">
        <v>85</v>
      </c>
    </row>
    <row r="577" spans="1:9" x14ac:dyDescent="0.2">
      <c r="A577" t="s">
        <v>79</v>
      </c>
      <c r="B577" t="s">
        <v>81</v>
      </c>
      <c r="C577" t="s">
        <v>22</v>
      </c>
      <c r="D577" s="55">
        <v>37773</v>
      </c>
      <c r="E577">
        <v>0.02</v>
      </c>
      <c r="F577">
        <v>3133121</v>
      </c>
      <c r="G577" s="58" t="s">
        <v>87</v>
      </c>
      <c r="H577" s="58" t="s">
        <v>87</v>
      </c>
      <c r="I577" s="60" t="s">
        <v>85</v>
      </c>
    </row>
    <row r="578" spans="1:9" x14ac:dyDescent="0.2">
      <c r="A578" t="s">
        <v>65</v>
      </c>
      <c r="B578" t="s">
        <v>80</v>
      </c>
      <c r="C578" t="s">
        <v>22</v>
      </c>
      <c r="D578" s="55">
        <v>37773</v>
      </c>
      <c r="E578">
        <v>0.375</v>
      </c>
      <c r="F578">
        <v>3133122</v>
      </c>
      <c r="G578" s="58" t="s">
        <v>87</v>
      </c>
      <c r="H578" s="58" t="s">
        <v>87</v>
      </c>
      <c r="I578" s="60" t="s">
        <v>85</v>
      </c>
    </row>
    <row r="579" spans="1:9" x14ac:dyDescent="0.2">
      <c r="A579" t="s">
        <v>65</v>
      </c>
      <c r="B579" t="s">
        <v>81</v>
      </c>
      <c r="C579" t="s">
        <v>22</v>
      </c>
      <c r="D579" s="55">
        <v>37773</v>
      </c>
      <c r="E579">
        <v>0.04</v>
      </c>
      <c r="F579">
        <v>3133123</v>
      </c>
      <c r="G579" s="58" t="s">
        <v>87</v>
      </c>
      <c r="H579" s="58" t="s">
        <v>87</v>
      </c>
      <c r="I579" s="60" t="s">
        <v>85</v>
      </c>
    </row>
    <row r="580" spans="1:9" x14ac:dyDescent="0.2">
      <c r="A580" t="s">
        <v>111</v>
      </c>
      <c r="B580" t="s">
        <v>110</v>
      </c>
      <c r="C580" t="s">
        <v>22</v>
      </c>
      <c r="D580" s="55">
        <v>37773</v>
      </c>
      <c r="E580">
        <v>5.0000000000000001E-3</v>
      </c>
      <c r="F580">
        <v>3133124</v>
      </c>
      <c r="G580" s="58" t="s">
        <v>87</v>
      </c>
      <c r="H580" s="58" t="s">
        <v>87</v>
      </c>
      <c r="I580" s="60" t="s">
        <v>85</v>
      </c>
    </row>
    <row r="581" spans="1:9" x14ac:dyDescent="0.2">
      <c r="A581" t="s">
        <v>112</v>
      </c>
      <c r="B581" t="s">
        <v>110</v>
      </c>
      <c r="C581" t="s">
        <v>22</v>
      </c>
      <c r="D581" s="55">
        <v>37773</v>
      </c>
      <c r="E581">
        <v>3.5000000000000003E-2</v>
      </c>
      <c r="F581">
        <v>3133125</v>
      </c>
      <c r="G581" s="58" t="s">
        <v>87</v>
      </c>
      <c r="H581" s="58" t="s">
        <v>87</v>
      </c>
      <c r="I581" s="60" t="s">
        <v>85</v>
      </c>
    </row>
    <row r="582" spans="1:9" x14ac:dyDescent="0.2">
      <c r="A582" t="s">
        <v>108</v>
      </c>
      <c r="B582" t="s">
        <v>110</v>
      </c>
      <c r="C582" t="s">
        <v>22</v>
      </c>
      <c r="D582" s="55">
        <v>37773</v>
      </c>
      <c r="E582">
        <v>-3.5000000000000003E-2</v>
      </c>
      <c r="F582">
        <v>3133126</v>
      </c>
      <c r="G582" s="58" t="s">
        <v>87</v>
      </c>
      <c r="H582" s="58" t="s">
        <v>87</v>
      </c>
      <c r="I582" s="60" t="s">
        <v>85</v>
      </c>
    </row>
    <row r="583" spans="1:9" x14ac:dyDescent="0.2">
      <c r="A583" t="s">
        <v>109</v>
      </c>
      <c r="B583" t="s">
        <v>110</v>
      </c>
      <c r="C583" t="s">
        <v>22</v>
      </c>
      <c r="D583" s="55">
        <v>37773</v>
      </c>
      <c r="E583">
        <v>3.5000000000000003E-2</v>
      </c>
      <c r="F583">
        <v>3133127</v>
      </c>
      <c r="G583" s="58" t="s">
        <v>87</v>
      </c>
      <c r="H583" s="58" t="s">
        <v>87</v>
      </c>
      <c r="I583" s="60" t="s">
        <v>85</v>
      </c>
    </row>
    <row r="584" spans="1:9" x14ac:dyDescent="0.2">
      <c r="A584" t="s">
        <v>11</v>
      </c>
      <c r="B584" t="s">
        <v>110</v>
      </c>
      <c r="C584" t="s">
        <v>22</v>
      </c>
      <c r="D584" s="55">
        <v>37773</v>
      </c>
      <c r="E584" s="155">
        <v>37803</v>
      </c>
      <c r="I584" s="60" t="s">
        <v>86</v>
      </c>
    </row>
    <row r="585" spans="1:9" x14ac:dyDescent="0.2">
      <c r="A585" t="s">
        <v>78</v>
      </c>
      <c r="B585" t="s">
        <v>80</v>
      </c>
      <c r="C585" t="s">
        <v>22</v>
      </c>
      <c r="D585" s="55">
        <v>37803</v>
      </c>
      <c r="E585">
        <v>0.39750000000000002</v>
      </c>
      <c r="F585">
        <v>3133100</v>
      </c>
      <c r="G585" s="58" t="s">
        <v>87</v>
      </c>
      <c r="H585" s="58" t="s">
        <v>87</v>
      </c>
      <c r="I585" s="60" t="s">
        <v>85</v>
      </c>
    </row>
    <row r="586" spans="1:9" x14ac:dyDescent="0.2">
      <c r="A586" t="s">
        <v>78</v>
      </c>
      <c r="B586" t="s">
        <v>81</v>
      </c>
      <c r="C586" t="s">
        <v>22</v>
      </c>
      <c r="D586" s="55">
        <v>37803</v>
      </c>
      <c r="E586">
        <v>0.02</v>
      </c>
      <c r="F586">
        <v>3133101</v>
      </c>
      <c r="G586" s="58" t="s">
        <v>87</v>
      </c>
      <c r="H586" s="58" t="s">
        <v>87</v>
      </c>
      <c r="I586" s="60" t="s">
        <v>85</v>
      </c>
    </row>
    <row r="587" spans="1:9" x14ac:dyDescent="0.2">
      <c r="A587" t="s">
        <v>35</v>
      </c>
      <c r="B587" t="s">
        <v>80</v>
      </c>
      <c r="C587" t="s">
        <v>22</v>
      </c>
      <c r="D587" s="55">
        <v>37803</v>
      </c>
      <c r="E587">
        <v>0.39750000000000002</v>
      </c>
      <c r="F587">
        <v>3133102</v>
      </c>
      <c r="G587" s="58" t="s">
        <v>87</v>
      </c>
      <c r="H587" s="58" t="s">
        <v>87</v>
      </c>
      <c r="I587" s="60" t="s">
        <v>85</v>
      </c>
    </row>
    <row r="588" spans="1:9" x14ac:dyDescent="0.2">
      <c r="A588" t="s">
        <v>35</v>
      </c>
      <c r="B588" t="s">
        <v>81</v>
      </c>
      <c r="C588" t="s">
        <v>22</v>
      </c>
      <c r="D588" s="55">
        <v>37803</v>
      </c>
      <c r="E588">
        <v>7.0000000000000007E-2</v>
      </c>
      <c r="F588">
        <v>3133103</v>
      </c>
      <c r="G588" s="58" t="s">
        <v>87</v>
      </c>
      <c r="H588" s="58" t="s">
        <v>87</v>
      </c>
      <c r="I588" s="60" t="s">
        <v>85</v>
      </c>
    </row>
    <row r="589" spans="1:9" x14ac:dyDescent="0.2">
      <c r="A589" t="s">
        <v>36</v>
      </c>
      <c r="B589" t="s">
        <v>80</v>
      </c>
      <c r="C589" t="s">
        <v>22</v>
      </c>
      <c r="D589" s="55">
        <v>37803</v>
      </c>
      <c r="E589">
        <v>0.71750000000000003</v>
      </c>
      <c r="F589">
        <v>3133104</v>
      </c>
      <c r="G589" s="58" t="s">
        <v>87</v>
      </c>
      <c r="H589" s="58" t="s">
        <v>87</v>
      </c>
      <c r="I589" s="60" t="s">
        <v>85</v>
      </c>
    </row>
    <row r="590" spans="1:9" x14ac:dyDescent="0.2">
      <c r="A590" t="s">
        <v>36</v>
      </c>
      <c r="B590" t="s">
        <v>81</v>
      </c>
      <c r="C590" t="s">
        <v>22</v>
      </c>
      <c r="D590" s="55">
        <v>37803</v>
      </c>
      <c r="E590">
        <v>0.02</v>
      </c>
      <c r="F590">
        <v>3133105</v>
      </c>
      <c r="G590" s="58" t="s">
        <v>87</v>
      </c>
      <c r="H590" s="58" t="s">
        <v>87</v>
      </c>
      <c r="I590" s="60" t="s">
        <v>85</v>
      </c>
    </row>
    <row r="591" spans="1:9" x14ac:dyDescent="0.2">
      <c r="A591" t="s">
        <v>37</v>
      </c>
      <c r="B591" t="s">
        <v>80</v>
      </c>
      <c r="C591" t="s">
        <v>22</v>
      </c>
      <c r="D591" s="55">
        <v>37803</v>
      </c>
      <c r="E591">
        <v>0.39750000000000002</v>
      </c>
      <c r="F591">
        <v>3133106</v>
      </c>
      <c r="G591" s="58" t="s">
        <v>87</v>
      </c>
      <c r="H591" s="58" t="s">
        <v>87</v>
      </c>
      <c r="I591" s="60" t="s">
        <v>85</v>
      </c>
    </row>
    <row r="592" spans="1:9" x14ac:dyDescent="0.2">
      <c r="A592" t="s">
        <v>37</v>
      </c>
      <c r="B592" t="s">
        <v>81</v>
      </c>
      <c r="C592" t="s">
        <v>22</v>
      </c>
      <c r="D592" s="55">
        <v>37803</v>
      </c>
      <c r="E592">
        <v>7.0000000000000007E-2</v>
      </c>
      <c r="F592">
        <v>3133107</v>
      </c>
      <c r="G592" s="58" t="s">
        <v>87</v>
      </c>
      <c r="H592" s="58" t="s">
        <v>87</v>
      </c>
      <c r="I592" s="60" t="s">
        <v>85</v>
      </c>
    </row>
    <row r="593" spans="1:9" x14ac:dyDescent="0.2">
      <c r="A593" t="s">
        <v>58</v>
      </c>
      <c r="B593" t="s">
        <v>80</v>
      </c>
      <c r="C593" t="s">
        <v>22</v>
      </c>
      <c r="D593" s="55">
        <v>37803</v>
      </c>
      <c r="E593">
        <v>0.35</v>
      </c>
      <c r="F593">
        <v>3133108</v>
      </c>
      <c r="G593" s="58" t="s">
        <v>87</v>
      </c>
      <c r="H593" s="58" t="s">
        <v>87</v>
      </c>
      <c r="I593" s="60" t="s">
        <v>85</v>
      </c>
    </row>
    <row r="594" spans="1:9" x14ac:dyDescent="0.2">
      <c r="A594" t="s">
        <v>58</v>
      </c>
      <c r="B594" t="s">
        <v>81</v>
      </c>
      <c r="C594" t="s">
        <v>22</v>
      </c>
      <c r="D594" s="55">
        <v>37803</v>
      </c>
      <c r="E594">
        <v>5.0000000000000001E-3</v>
      </c>
      <c r="F594">
        <v>3133109</v>
      </c>
      <c r="G594" s="58" t="s">
        <v>87</v>
      </c>
      <c r="H594" s="58" t="s">
        <v>87</v>
      </c>
      <c r="I594" s="60" t="s">
        <v>85</v>
      </c>
    </row>
    <row r="595" spans="1:9" x14ac:dyDescent="0.2">
      <c r="A595" t="s">
        <v>59</v>
      </c>
      <c r="B595" t="s">
        <v>80</v>
      </c>
      <c r="C595" t="s">
        <v>22</v>
      </c>
      <c r="D595" s="55">
        <v>37803</v>
      </c>
      <c r="E595">
        <v>0.41</v>
      </c>
      <c r="F595">
        <v>3133110</v>
      </c>
      <c r="G595" s="58" t="s">
        <v>87</v>
      </c>
      <c r="H595" s="58" t="s">
        <v>87</v>
      </c>
      <c r="I595" s="60" t="s">
        <v>85</v>
      </c>
    </row>
    <row r="596" spans="1:9" x14ac:dyDescent="0.2">
      <c r="A596" t="s">
        <v>59</v>
      </c>
      <c r="B596" t="s">
        <v>81</v>
      </c>
      <c r="C596" t="s">
        <v>22</v>
      </c>
      <c r="D596" s="55">
        <v>37803</v>
      </c>
      <c r="E596">
        <v>-0.02</v>
      </c>
      <c r="F596">
        <v>3133111</v>
      </c>
      <c r="G596" s="58" t="s">
        <v>87</v>
      </c>
      <c r="H596" s="58" t="s">
        <v>87</v>
      </c>
      <c r="I596" s="60" t="s">
        <v>85</v>
      </c>
    </row>
    <row r="597" spans="1:9" x14ac:dyDescent="0.2">
      <c r="A597" t="s">
        <v>60</v>
      </c>
      <c r="B597" t="s">
        <v>80</v>
      </c>
      <c r="C597" t="s">
        <v>22</v>
      </c>
      <c r="D597" s="55">
        <v>37803</v>
      </c>
      <c r="E597">
        <v>0.41</v>
      </c>
      <c r="F597">
        <v>3133112</v>
      </c>
      <c r="G597" s="58" t="s">
        <v>87</v>
      </c>
      <c r="H597" s="58" t="s">
        <v>87</v>
      </c>
      <c r="I597" s="60" t="s">
        <v>85</v>
      </c>
    </row>
    <row r="598" spans="1:9" x14ac:dyDescent="0.2">
      <c r="A598" t="s">
        <v>60</v>
      </c>
      <c r="B598" t="s">
        <v>81</v>
      </c>
      <c r="C598" t="s">
        <v>22</v>
      </c>
      <c r="D598" s="55">
        <v>37803</v>
      </c>
      <c r="E598">
        <v>3.5000000000000003E-2</v>
      </c>
      <c r="F598">
        <v>3133113</v>
      </c>
      <c r="G598" s="58" t="s">
        <v>87</v>
      </c>
      <c r="H598" s="58" t="s">
        <v>87</v>
      </c>
      <c r="I598" s="60" t="s">
        <v>85</v>
      </c>
    </row>
    <row r="599" spans="1:9" x14ac:dyDescent="0.2">
      <c r="A599" t="s">
        <v>61</v>
      </c>
      <c r="B599" t="s">
        <v>80</v>
      </c>
      <c r="C599" t="s">
        <v>22</v>
      </c>
      <c r="D599" s="55">
        <v>37803</v>
      </c>
      <c r="E599">
        <v>0.41</v>
      </c>
      <c r="F599">
        <v>3133114</v>
      </c>
      <c r="G599" s="58" t="s">
        <v>87</v>
      </c>
      <c r="H599" s="58" t="s">
        <v>87</v>
      </c>
      <c r="I599" s="60" t="s">
        <v>85</v>
      </c>
    </row>
    <row r="600" spans="1:9" x14ac:dyDescent="0.2">
      <c r="A600" t="s">
        <v>61</v>
      </c>
      <c r="B600" t="s">
        <v>81</v>
      </c>
      <c r="C600" t="s">
        <v>22</v>
      </c>
      <c r="D600" s="55">
        <v>37803</v>
      </c>
      <c r="E600">
        <v>-0.02</v>
      </c>
      <c r="F600">
        <v>3133115</v>
      </c>
      <c r="G600" s="58" t="s">
        <v>87</v>
      </c>
      <c r="H600" s="58" t="s">
        <v>87</v>
      </c>
      <c r="I600" s="60" t="s">
        <v>85</v>
      </c>
    </row>
    <row r="601" spans="1:9" x14ac:dyDescent="0.2">
      <c r="A601" t="s">
        <v>63</v>
      </c>
      <c r="B601" t="s">
        <v>80</v>
      </c>
      <c r="C601" t="s">
        <v>22</v>
      </c>
      <c r="D601" s="55">
        <v>37803</v>
      </c>
      <c r="E601">
        <v>0.28999999999999998</v>
      </c>
      <c r="F601">
        <v>3133116</v>
      </c>
      <c r="G601" s="58" t="s">
        <v>87</v>
      </c>
      <c r="H601" s="58" t="s">
        <v>87</v>
      </c>
      <c r="I601" s="60" t="s">
        <v>85</v>
      </c>
    </row>
    <row r="602" spans="1:9" x14ac:dyDescent="0.2">
      <c r="A602" t="s">
        <v>63</v>
      </c>
      <c r="B602" t="s">
        <v>81</v>
      </c>
      <c r="C602" t="s">
        <v>22</v>
      </c>
      <c r="D602" s="55">
        <v>37803</v>
      </c>
      <c r="E602">
        <v>0.01</v>
      </c>
      <c r="F602">
        <v>3133117</v>
      </c>
      <c r="G602" s="58" t="s">
        <v>87</v>
      </c>
      <c r="H602" s="58" t="s">
        <v>87</v>
      </c>
      <c r="I602" s="60" t="s">
        <v>85</v>
      </c>
    </row>
    <row r="603" spans="1:9" x14ac:dyDescent="0.2">
      <c r="A603" t="s">
        <v>64</v>
      </c>
      <c r="B603" t="s">
        <v>80</v>
      </c>
      <c r="C603" t="s">
        <v>22</v>
      </c>
      <c r="D603" s="55">
        <v>37803</v>
      </c>
      <c r="E603">
        <v>0</v>
      </c>
      <c r="F603">
        <v>3133118</v>
      </c>
      <c r="G603" s="58" t="s">
        <v>87</v>
      </c>
      <c r="H603" s="58" t="s">
        <v>87</v>
      </c>
      <c r="I603" s="60" t="s">
        <v>85</v>
      </c>
    </row>
    <row r="604" spans="1:9" x14ac:dyDescent="0.2">
      <c r="A604" t="s">
        <v>64</v>
      </c>
      <c r="B604" t="s">
        <v>81</v>
      </c>
      <c r="C604" t="s">
        <v>22</v>
      </c>
      <c r="D604" s="55">
        <v>37803</v>
      </c>
      <c r="E604">
        <v>0</v>
      </c>
      <c r="F604">
        <v>3133119</v>
      </c>
      <c r="G604" s="58" t="s">
        <v>87</v>
      </c>
      <c r="H604" s="58" t="s">
        <v>87</v>
      </c>
      <c r="I604" s="60" t="s">
        <v>85</v>
      </c>
    </row>
    <row r="605" spans="1:9" x14ac:dyDescent="0.2">
      <c r="A605" t="s">
        <v>79</v>
      </c>
      <c r="B605" t="s">
        <v>80</v>
      </c>
      <c r="C605" t="s">
        <v>22</v>
      </c>
      <c r="D605" s="55">
        <v>37803</v>
      </c>
      <c r="E605">
        <v>0.39750000000000002</v>
      </c>
      <c r="F605">
        <v>3133120</v>
      </c>
      <c r="G605" s="58" t="s">
        <v>87</v>
      </c>
      <c r="H605" s="58" t="s">
        <v>87</v>
      </c>
      <c r="I605" s="60" t="s">
        <v>85</v>
      </c>
    </row>
    <row r="606" spans="1:9" x14ac:dyDescent="0.2">
      <c r="A606" t="s">
        <v>79</v>
      </c>
      <c r="B606" t="s">
        <v>81</v>
      </c>
      <c r="C606" t="s">
        <v>22</v>
      </c>
      <c r="D606" s="55">
        <v>37803</v>
      </c>
      <c r="E606">
        <v>0.02</v>
      </c>
      <c r="F606">
        <v>3133121</v>
      </c>
      <c r="G606" s="58" t="s">
        <v>87</v>
      </c>
      <c r="H606" s="58" t="s">
        <v>87</v>
      </c>
      <c r="I606" s="60" t="s">
        <v>85</v>
      </c>
    </row>
    <row r="607" spans="1:9" x14ac:dyDescent="0.2">
      <c r="A607" t="s">
        <v>65</v>
      </c>
      <c r="B607" t="s">
        <v>80</v>
      </c>
      <c r="C607" t="s">
        <v>22</v>
      </c>
      <c r="D607" s="55">
        <v>37803</v>
      </c>
      <c r="E607">
        <v>0.38750000000000001</v>
      </c>
      <c r="F607">
        <v>3133122</v>
      </c>
      <c r="G607" s="58" t="s">
        <v>87</v>
      </c>
      <c r="H607" s="58" t="s">
        <v>87</v>
      </c>
      <c r="I607" s="60" t="s">
        <v>85</v>
      </c>
    </row>
    <row r="608" spans="1:9" x14ac:dyDescent="0.2">
      <c r="A608" t="s">
        <v>65</v>
      </c>
      <c r="B608" t="s">
        <v>81</v>
      </c>
      <c r="C608" t="s">
        <v>22</v>
      </c>
      <c r="D608" s="55">
        <v>37803</v>
      </c>
      <c r="E608">
        <v>0.04</v>
      </c>
      <c r="F608">
        <v>3133123</v>
      </c>
      <c r="G608" s="58" t="s">
        <v>87</v>
      </c>
      <c r="H608" s="58" t="s">
        <v>87</v>
      </c>
      <c r="I608" s="60" t="s">
        <v>85</v>
      </c>
    </row>
    <row r="609" spans="1:9" x14ac:dyDescent="0.2">
      <c r="A609" t="s">
        <v>111</v>
      </c>
      <c r="B609" t="s">
        <v>110</v>
      </c>
      <c r="C609" t="s">
        <v>22</v>
      </c>
      <c r="D609" s="55">
        <v>37803</v>
      </c>
      <c r="E609">
        <v>5.0000000000000001E-3</v>
      </c>
      <c r="F609">
        <v>3133124</v>
      </c>
      <c r="G609" s="58" t="s">
        <v>87</v>
      </c>
      <c r="H609" s="58" t="s">
        <v>87</v>
      </c>
      <c r="I609" s="60" t="s">
        <v>85</v>
      </c>
    </row>
    <row r="610" spans="1:9" x14ac:dyDescent="0.2">
      <c r="A610" t="s">
        <v>112</v>
      </c>
      <c r="B610" t="s">
        <v>110</v>
      </c>
      <c r="C610" t="s">
        <v>22</v>
      </c>
      <c r="D610" s="55">
        <v>37803</v>
      </c>
      <c r="E610">
        <v>3.5000000000000003E-2</v>
      </c>
      <c r="F610">
        <v>3133125</v>
      </c>
      <c r="G610" s="58" t="s">
        <v>87</v>
      </c>
      <c r="H610" s="58" t="s">
        <v>87</v>
      </c>
      <c r="I610" s="60" t="s">
        <v>85</v>
      </c>
    </row>
    <row r="611" spans="1:9" x14ac:dyDescent="0.2">
      <c r="A611" t="s">
        <v>108</v>
      </c>
      <c r="B611" t="s">
        <v>110</v>
      </c>
      <c r="C611" t="s">
        <v>22</v>
      </c>
      <c r="D611" s="55">
        <v>37803</v>
      </c>
      <c r="E611">
        <v>-0.02</v>
      </c>
      <c r="F611">
        <v>3133126</v>
      </c>
      <c r="G611" s="58" t="s">
        <v>87</v>
      </c>
      <c r="H611" s="58" t="s">
        <v>87</v>
      </c>
      <c r="I611" s="60" t="s">
        <v>85</v>
      </c>
    </row>
    <row r="612" spans="1:9" x14ac:dyDescent="0.2">
      <c r="A612" t="s">
        <v>109</v>
      </c>
      <c r="B612" t="s">
        <v>110</v>
      </c>
      <c r="C612" t="s">
        <v>22</v>
      </c>
      <c r="D612" s="55">
        <v>37803</v>
      </c>
      <c r="E612">
        <v>3.5000000000000003E-2</v>
      </c>
      <c r="F612">
        <v>3133127</v>
      </c>
      <c r="G612" s="58" t="s">
        <v>87</v>
      </c>
      <c r="H612" s="58" t="s">
        <v>87</v>
      </c>
      <c r="I612" s="60" t="s">
        <v>85</v>
      </c>
    </row>
    <row r="613" spans="1:9" x14ac:dyDescent="0.2">
      <c r="A613" t="s">
        <v>11</v>
      </c>
      <c r="B613" t="s">
        <v>110</v>
      </c>
      <c r="C613" t="s">
        <v>22</v>
      </c>
      <c r="D613" s="55">
        <v>37803</v>
      </c>
      <c r="E613" s="155">
        <v>37834</v>
      </c>
      <c r="I613" s="60" t="s">
        <v>86</v>
      </c>
    </row>
    <row r="614" spans="1:9" x14ac:dyDescent="0.2">
      <c r="A614" t="s">
        <v>78</v>
      </c>
      <c r="B614" t="s">
        <v>80</v>
      </c>
      <c r="C614" t="s">
        <v>22</v>
      </c>
      <c r="D614" s="55">
        <v>37834</v>
      </c>
      <c r="E614">
        <v>0.4</v>
      </c>
      <c r="F614">
        <v>3133100</v>
      </c>
      <c r="G614" s="58" t="s">
        <v>87</v>
      </c>
      <c r="H614" s="58" t="s">
        <v>87</v>
      </c>
      <c r="I614" s="60" t="s">
        <v>85</v>
      </c>
    </row>
    <row r="615" spans="1:9" x14ac:dyDescent="0.2">
      <c r="A615" t="s">
        <v>78</v>
      </c>
      <c r="B615" t="s">
        <v>81</v>
      </c>
      <c r="C615" t="s">
        <v>22</v>
      </c>
      <c r="D615" s="55">
        <v>37834</v>
      </c>
      <c r="E615">
        <v>0.02</v>
      </c>
      <c r="F615">
        <v>3133101</v>
      </c>
      <c r="G615" s="58" t="s">
        <v>87</v>
      </c>
      <c r="H615" s="58" t="s">
        <v>87</v>
      </c>
      <c r="I615" s="60" t="s">
        <v>85</v>
      </c>
    </row>
    <row r="616" spans="1:9" x14ac:dyDescent="0.2">
      <c r="A616" t="s">
        <v>35</v>
      </c>
      <c r="B616" t="s">
        <v>80</v>
      </c>
      <c r="C616" t="s">
        <v>22</v>
      </c>
      <c r="D616" s="55">
        <v>37834</v>
      </c>
      <c r="E616">
        <v>0.4</v>
      </c>
      <c r="F616">
        <v>3133102</v>
      </c>
      <c r="G616" s="58" t="s">
        <v>87</v>
      </c>
      <c r="H616" s="58" t="s">
        <v>87</v>
      </c>
      <c r="I616" s="60" t="s">
        <v>85</v>
      </c>
    </row>
    <row r="617" spans="1:9" x14ac:dyDescent="0.2">
      <c r="A617" t="s">
        <v>35</v>
      </c>
      <c r="B617" t="s">
        <v>81</v>
      </c>
      <c r="C617" t="s">
        <v>22</v>
      </c>
      <c r="D617" s="55">
        <v>37834</v>
      </c>
      <c r="E617">
        <v>7.0000000000000007E-2</v>
      </c>
      <c r="F617">
        <v>3133103</v>
      </c>
      <c r="G617" s="58" t="s">
        <v>87</v>
      </c>
      <c r="H617" s="58" t="s">
        <v>87</v>
      </c>
      <c r="I617" s="60" t="s">
        <v>85</v>
      </c>
    </row>
    <row r="618" spans="1:9" x14ac:dyDescent="0.2">
      <c r="A618" t="s">
        <v>36</v>
      </c>
      <c r="B618" t="s">
        <v>80</v>
      </c>
      <c r="C618" t="s">
        <v>22</v>
      </c>
      <c r="D618" s="55">
        <v>37834</v>
      </c>
      <c r="E618">
        <v>0.72</v>
      </c>
      <c r="F618">
        <v>3133104</v>
      </c>
      <c r="G618" s="58" t="s">
        <v>87</v>
      </c>
      <c r="H618" s="58" t="s">
        <v>87</v>
      </c>
      <c r="I618" s="60" t="s">
        <v>85</v>
      </c>
    </row>
    <row r="619" spans="1:9" x14ac:dyDescent="0.2">
      <c r="A619" t="s">
        <v>36</v>
      </c>
      <c r="B619" t="s">
        <v>81</v>
      </c>
      <c r="C619" t="s">
        <v>22</v>
      </c>
      <c r="D619" s="55">
        <v>37834</v>
      </c>
      <c r="E619">
        <v>0.02</v>
      </c>
      <c r="F619">
        <v>3133105</v>
      </c>
      <c r="G619" s="58" t="s">
        <v>87</v>
      </c>
      <c r="H619" s="58" t="s">
        <v>87</v>
      </c>
      <c r="I619" s="60" t="s">
        <v>85</v>
      </c>
    </row>
    <row r="620" spans="1:9" x14ac:dyDescent="0.2">
      <c r="A620" t="s">
        <v>37</v>
      </c>
      <c r="B620" t="s">
        <v>80</v>
      </c>
      <c r="C620" t="s">
        <v>22</v>
      </c>
      <c r="D620" s="55">
        <v>37834</v>
      </c>
      <c r="E620">
        <v>0.4</v>
      </c>
      <c r="F620">
        <v>3133106</v>
      </c>
      <c r="G620" s="58" t="s">
        <v>87</v>
      </c>
      <c r="H620" s="58" t="s">
        <v>87</v>
      </c>
      <c r="I620" s="60" t="s">
        <v>85</v>
      </c>
    </row>
    <row r="621" spans="1:9" x14ac:dyDescent="0.2">
      <c r="A621" t="s">
        <v>37</v>
      </c>
      <c r="B621" t="s">
        <v>81</v>
      </c>
      <c r="C621" t="s">
        <v>22</v>
      </c>
      <c r="D621" s="55">
        <v>37834</v>
      </c>
      <c r="E621">
        <v>7.0000000000000007E-2</v>
      </c>
      <c r="F621">
        <v>3133107</v>
      </c>
      <c r="G621" s="58" t="s">
        <v>87</v>
      </c>
      <c r="H621" s="58" t="s">
        <v>87</v>
      </c>
      <c r="I621" s="60" t="s">
        <v>85</v>
      </c>
    </row>
    <row r="622" spans="1:9" x14ac:dyDescent="0.2">
      <c r="A622" t="s">
        <v>58</v>
      </c>
      <c r="B622" t="s">
        <v>80</v>
      </c>
      <c r="C622" t="s">
        <v>22</v>
      </c>
      <c r="D622" s="55">
        <v>37834</v>
      </c>
      <c r="E622">
        <v>0.35</v>
      </c>
      <c r="F622">
        <v>3133108</v>
      </c>
      <c r="G622" s="58" t="s">
        <v>87</v>
      </c>
      <c r="H622" s="58" t="s">
        <v>87</v>
      </c>
      <c r="I622" s="60" t="s">
        <v>85</v>
      </c>
    </row>
    <row r="623" spans="1:9" x14ac:dyDescent="0.2">
      <c r="A623" t="s">
        <v>58</v>
      </c>
      <c r="B623" t="s">
        <v>81</v>
      </c>
      <c r="C623" t="s">
        <v>22</v>
      </c>
      <c r="D623" s="55">
        <v>37834</v>
      </c>
      <c r="E623">
        <v>-5.0000000000000001E-3</v>
      </c>
      <c r="F623">
        <v>3133109</v>
      </c>
      <c r="G623" s="58" t="s">
        <v>87</v>
      </c>
      <c r="H623" s="58" t="s">
        <v>87</v>
      </c>
      <c r="I623" s="60" t="s">
        <v>85</v>
      </c>
    </row>
    <row r="624" spans="1:9" x14ac:dyDescent="0.2">
      <c r="A624" t="s">
        <v>59</v>
      </c>
      <c r="B624" t="s">
        <v>80</v>
      </c>
      <c r="C624" t="s">
        <v>22</v>
      </c>
      <c r="D624" s="55">
        <v>37834</v>
      </c>
      <c r="E624">
        <v>0.41</v>
      </c>
      <c r="F624">
        <v>3133110</v>
      </c>
      <c r="G624" s="58" t="s">
        <v>87</v>
      </c>
      <c r="H624" s="58" t="s">
        <v>87</v>
      </c>
      <c r="I624" s="60" t="s">
        <v>85</v>
      </c>
    </row>
    <row r="625" spans="1:9" x14ac:dyDescent="0.2">
      <c r="A625" t="s">
        <v>59</v>
      </c>
      <c r="B625" t="s">
        <v>81</v>
      </c>
      <c r="C625" t="s">
        <v>22</v>
      </c>
      <c r="D625" s="55">
        <v>37834</v>
      </c>
      <c r="E625">
        <v>-0.02</v>
      </c>
      <c r="F625">
        <v>3133111</v>
      </c>
      <c r="G625" s="58" t="s">
        <v>87</v>
      </c>
      <c r="H625" s="58" t="s">
        <v>87</v>
      </c>
      <c r="I625" s="60" t="s">
        <v>85</v>
      </c>
    </row>
    <row r="626" spans="1:9" x14ac:dyDescent="0.2">
      <c r="A626" t="s">
        <v>60</v>
      </c>
      <c r="B626" t="s">
        <v>80</v>
      </c>
      <c r="C626" t="s">
        <v>22</v>
      </c>
      <c r="D626" s="55">
        <v>37834</v>
      </c>
      <c r="E626">
        <v>0.41</v>
      </c>
      <c r="F626">
        <v>3133112</v>
      </c>
      <c r="G626" s="58" t="s">
        <v>87</v>
      </c>
      <c r="H626" s="58" t="s">
        <v>87</v>
      </c>
      <c r="I626" s="60" t="s">
        <v>85</v>
      </c>
    </row>
    <row r="627" spans="1:9" x14ac:dyDescent="0.2">
      <c r="A627" t="s">
        <v>60</v>
      </c>
      <c r="B627" t="s">
        <v>81</v>
      </c>
      <c r="C627" t="s">
        <v>22</v>
      </c>
      <c r="D627" s="55">
        <v>37834</v>
      </c>
      <c r="E627">
        <v>0.01</v>
      </c>
      <c r="F627">
        <v>3133113</v>
      </c>
      <c r="G627" s="58" t="s">
        <v>87</v>
      </c>
      <c r="H627" s="58" t="s">
        <v>87</v>
      </c>
      <c r="I627" s="60" t="s">
        <v>85</v>
      </c>
    </row>
    <row r="628" spans="1:9" x14ac:dyDescent="0.2">
      <c r="A628" t="s">
        <v>61</v>
      </c>
      <c r="B628" t="s">
        <v>80</v>
      </c>
      <c r="C628" t="s">
        <v>22</v>
      </c>
      <c r="D628" s="55">
        <v>37834</v>
      </c>
      <c r="E628">
        <v>0.41</v>
      </c>
      <c r="F628">
        <v>3133114</v>
      </c>
      <c r="G628" s="58" t="s">
        <v>87</v>
      </c>
      <c r="H628" s="58" t="s">
        <v>87</v>
      </c>
      <c r="I628" s="60" t="s">
        <v>85</v>
      </c>
    </row>
    <row r="629" spans="1:9" x14ac:dyDescent="0.2">
      <c r="A629" t="s">
        <v>61</v>
      </c>
      <c r="B629" t="s">
        <v>81</v>
      </c>
      <c r="C629" t="s">
        <v>22</v>
      </c>
      <c r="D629" s="55">
        <v>37834</v>
      </c>
      <c r="E629">
        <v>-0.02</v>
      </c>
      <c r="F629">
        <v>3133115</v>
      </c>
      <c r="G629" s="58" t="s">
        <v>87</v>
      </c>
      <c r="H629" s="58" t="s">
        <v>87</v>
      </c>
      <c r="I629" s="60" t="s">
        <v>85</v>
      </c>
    </row>
    <row r="630" spans="1:9" x14ac:dyDescent="0.2">
      <c r="A630" t="s">
        <v>63</v>
      </c>
      <c r="B630" t="s">
        <v>80</v>
      </c>
      <c r="C630" t="s">
        <v>22</v>
      </c>
      <c r="D630" s="55">
        <v>37834</v>
      </c>
      <c r="E630">
        <v>0.28999999999999998</v>
      </c>
      <c r="F630">
        <v>3133116</v>
      </c>
      <c r="G630" s="58" t="s">
        <v>87</v>
      </c>
      <c r="H630" s="58" t="s">
        <v>87</v>
      </c>
      <c r="I630" s="60" t="s">
        <v>85</v>
      </c>
    </row>
    <row r="631" spans="1:9" x14ac:dyDescent="0.2">
      <c r="A631" t="s">
        <v>63</v>
      </c>
      <c r="B631" t="s">
        <v>81</v>
      </c>
      <c r="C631" t="s">
        <v>22</v>
      </c>
      <c r="D631" s="55">
        <v>37834</v>
      </c>
      <c r="E631">
        <v>0.01</v>
      </c>
      <c r="F631">
        <v>3133117</v>
      </c>
      <c r="G631" s="58" t="s">
        <v>87</v>
      </c>
      <c r="H631" s="58" t="s">
        <v>87</v>
      </c>
      <c r="I631" s="60" t="s">
        <v>85</v>
      </c>
    </row>
    <row r="632" spans="1:9" x14ac:dyDescent="0.2">
      <c r="A632" t="s">
        <v>64</v>
      </c>
      <c r="B632" t="s">
        <v>80</v>
      </c>
      <c r="C632" t="s">
        <v>22</v>
      </c>
      <c r="D632" s="55">
        <v>37834</v>
      </c>
      <c r="E632">
        <v>0</v>
      </c>
      <c r="F632">
        <v>3133118</v>
      </c>
      <c r="G632" s="58" t="s">
        <v>87</v>
      </c>
      <c r="H632" s="58" t="s">
        <v>87</v>
      </c>
      <c r="I632" s="60" t="s">
        <v>85</v>
      </c>
    </row>
    <row r="633" spans="1:9" x14ac:dyDescent="0.2">
      <c r="A633" t="s">
        <v>64</v>
      </c>
      <c r="B633" t="s">
        <v>81</v>
      </c>
      <c r="C633" t="s">
        <v>22</v>
      </c>
      <c r="D633" s="55">
        <v>37834</v>
      </c>
      <c r="E633">
        <v>0</v>
      </c>
      <c r="F633">
        <v>3133119</v>
      </c>
      <c r="G633" s="58" t="s">
        <v>87</v>
      </c>
      <c r="H633" s="58" t="s">
        <v>87</v>
      </c>
      <c r="I633" s="60" t="s">
        <v>85</v>
      </c>
    </row>
    <row r="634" spans="1:9" x14ac:dyDescent="0.2">
      <c r="A634" t="s">
        <v>79</v>
      </c>
      <c r="B634" t="s">
        <v>80</v>
      </c>
      <c r="C634" t="s">
        <v>22</v>
      </c>
      <c r="D634" s="55">
        <v>37834</v>
      </c>
      <c r="E634">
        <v>0.4</v>
      </c>
      <c r="F634">
        <v>3133120</v>
      </c>
      <c r="G634" s="58" t="s">
        <v>87</v>
      </c>
      <c r="H634" s="58" t="s">
        <v>87</v>
      </c>
      <c r="I634" s="60" t="s">
        <v>85</v>
      </c>
    </row>
    <row r="635" spans="1:9" x14ac:dyDescent="0.2">
      <c r="A635" t="s">
        <v>79</v>
      </c>
      <c r="B635" t="s">
        <v>81</v>
      </c>
      <c r="C635" t="s">
        <v>22</v>
      </c>
      <c r="D635" s="55">
        <v>37834</v>
      </c>
      <c r="E635">
        <v>0.02</v>
      </c>
      <c r="F635">
        <v>3133121</v>
      </c>
      <c r="G635" s="58" t="s">
        <v>87</v>
      </c>
      <c r="H635" s="58" t="s">
        <v>87</v>
      </c>
      <c r="I635" s="60" t="s">
        <v>85</v>
      </c>
    </row>
    <row r="636" spans="1:9" x14ac:dyDescent="0.2">
      <c r="A636" t="s">
        <v>65</v>
      </c>
      <c r="B636" t="s">
        <v>80</v>
      </c>
      <c r="C636" t="s">
        <v>22</v>
      </c>
      <c r="D636" s="55">
        <v>37834</v>
      </c>
      <c r="E636">
        <v>0.39</v>
      </c>
      <c r="F636">
        <v>3133122</v>
      </c>
      <c r="G636" s="58" t="s">
        <v>87</v>
      </c>
      <c r="H636" s="58" t="s">
        <v>87</v>
      </c>
      <c r="I636" s="60" t="s">
        <v>85</v>
      </c>
    </row>
    <row r="637" spans="1:9" x14ac:dyDescent="0.2">
      <c r="A637" t="s">
        <v>65</v>
      </c>
      <c r="B637" t="s">
        <v>81</v>
      </c>
      <c r="C637" t="s">
        <v>22</v>
      </c>
      <c r="D637" s="55">
        <v>37834</v>
      </c>
      <c r="E637">
        <v>0.04</v>
      </c>
      <c r="F637">
        <v>3133123</v>
      </c>
      <c r="G637" s="58" t="s">
        <v>87</v>
      </c>
      <c r="H637" s="58" t="s">
        <v>87</v>
      </c>
      <c r="I637" s="60" t="s">
        <v>85</v>
      </c>
    </row>
    <row r="638" spans="1:9" x14ac:dyDescent="0.2">
      <c r="A638" t="s">
        <v>111</v>
      </c>
      <c r="B638" t="s">
        <v>110</v>
      </c>
      <c r="C638" t="s">
        <v>22</v>
      </c>
      <c r="D638" s="55">
        <v>37834</v>
      </c>
      <c r="E638">
        <v>-5.0000000000000001E-3</v>
      </c>
      <c r="F638">
        <v>3133124</v>
      </c>
      <c r="G638" s="58" t="s">
        <v>87</v>
      </c>
      <c r="H638" s="58" t="s">
        <v>87</v>
      </c>
      <c r="I638" s="60" t="s">
        <v>85</v>
      </c>
    </row>
    <row r="639" spans="1:9" x14ac:dyDescent="0.2">
      <c r="A639" t="s">
        <v>112</v>
      </c>
      <c r="B639" t="s">
        <v>110</v>
      </c>
      <c r="C639" t="s">
        <v>22</v>
      </c>
      <c r="D639" s="55">
        <v>37834</v>
      </c>
      <c r="E639">
        <v>0.01</v>
      </c>
      <c r="F639">
        <v>3133125</v>
      </c>
      <c r="G639" s="58" t="s">
        <v>87</v>
      </c>
      <c r="H639" s="58" t="s">
        <v>87</v>
      </c>
      <c r="I639" s="60" t="s">
        <v>85</v>
      </c>
    </row>
    <row r="640" spans="1:9" x14ac:dyDescent="0.2">
      <c r="A640" t="s">
        <v>108</v>
      </c>
      <c r="B640" t="s">
        <v>110</v>
      </c>
      <c r="C640" t="s">
        <v>22</v>
      </c>
      <c r="D640" s="55">
        <v>37834</v>
      </c>
      <c r="E640">
        <v>-0.02</v>
      </c>
      <c r="F640">
        <v>3133126</v>
      </c>
      <c r="G640" s="58" t="s">
        <v>87</v>
      </c>
      <c r="H640" s="58" t="s">
        <v>87</v>
      </c>
      <c r="I640" s="60" t="s">
        <v>85</v>
      </c>
    </row>
    <row r="641" spans="1:9" x14ac:dyDescent="0.2">
      <c r="A641" t="s">
        <v>109</v>
      </c>
      <c r="B641" t="s">
        <v>110</v>
      </c>
      <c r="C641" t="s">
        <v>22</v>
      </c>
      <c r="D641" s="55">
        <v>37834</v>
      </c>
      <c r="E641">
        <v>0.01</v>
      </c>
      <c r="F641">
        <v>3133127</v>
      </c>
      <c r="G641" s="58" t="s">
        <v>87</v>
      </c>
      <c r="H641" s="58" t="s">
        <v>87</v>
      </c>
      <c r="I641" s="60" t="s">
        <v>85</v>
      </c>
    </row>
    <row r="642" spans="1:9" x14ac:dyDescent="0.2">
      <c r="A642" t="s">
        <v>11</v>
      </c>
      <c r="B642" t="s">
        <v>110</v>
      </c>
      <c r="C642" t="s">
        <v>22</v>
      </c>
      <c r="D642" s="55">
        <v>37834</v>
      </c>
      <c r="E642" s="155">
        <v>37865</v>
      </c>
      <c r="I642" s="60" t="s">
        <v>86</v>
      </c>
    </row>
    <row r="643" spans="1:9" x14ac:dyDescent="0.2">
      <c r="A643" t="s">
        <v>78</v>
      </c>
      <c r="B643" t="s">
        <v>80</v>
      </c>
      <c r="C643" t="s">
        <v>22</v>
      </c>
      <c r="D643" s="55">
        <v>37865</v>
      </c>
      <c r="E643">
        <v>0.39750000000000002</v>
      </c>
      <c r="F643">
        <v>3133100</v>
      </c>
      <c r="G643" s="58" t="s">
        <v>87</v>
      </c>
      <c r="H643" s="58" t="s">
        <v>87</v>
      </c>
      <c r="I643" s="60" t="s">
        <v>85</v>
      </c>
    </row>
    <row r="644" spans="1:9" x14ac:dyDescent="0.2">
      <c r="A644" t="s">
        <v>78</v>
      </c>
      <c r="B644" t="s">
        <v>81</v>
      </c>
      <c r="C644" t="s">
        <v>22</v>
      </c>
      <c r="D644" s="55">
        <v>37865</v>
      </c>
      <c r="E644">
        <v>0.02</v>
      </c>
      <c r="F644">
        <v>3133101</v>
      </c>
      <c r="G644" s="58" t="s">
        <v>87</v>
      </c>
      <c r="H644" s="58" t="s">
        <v>87</v>
      </c>
      <c r="I644" s="60" t="s">
        <v>85</v>
      </c>
    </row>
    <row r="645" spans="1:9" x14ac:dyDescent="0.2">
      <c r="A645" t="s">
        <v>35</v>
      </c>
      <c r="B645" t="s">
        <v>80</v>
      </c>
      <c r="C645" t="s">
        <v>22</v>
      </c>
      <c r="D645" s="55">
        <v>37865</v>
      </c>
      <c r="E645">
        <v>0.39750000000000002</v>
      </c>
      <c r="F645">
        <v>3133102</v>
      </c>
      <c r="G645" s="58" t="s">
        <v>87</v>
      </c>
      <c r="H645" s="58" t="s">
        <v>87</v>
      </c>
      <c r="I645" s="60" t="s">
        <v>85</v>
      </c>
    </row>
    <row r="646" spans="1:9" x14ac:dyDescent="0.2">
      <c r="A646" t="s">
        <v>35</v>
      </c>
      <c r="B646" t="s">
        <v>81</v>
      </c>
      <c r="C646" t="s">
        <v>22</v>
      </c>
      <c r="D646" s="55">
        <v>37865</v>
      </c>
      <c r="E646">
        <v>0.05</v>
      </c>
      <c r="F646">
        <v>3133103</v>
      </c>
      <c r="G646" s="58" t="s">
        <v>87</v>
      </c>
      <c r="H646" s="58" t="s">
        <v>87</v>
      </c>
      <c r="I646" s="60" t="s">
        <v>85</v>
      </c>
    </row>
    <row r="647" spans="1:9" x14ac:dyDescent="0.2">
      <c r="A647" t="s">
        <v>36</v>
      </c>
      <c r="B647" t="s">
        <v>80</v>
      </c>
      <c r="C647" t="s">
        <v>22</v>
      </c>
      <c r="D647" s="55">
        <v>37865</v>
      </c>
      <c r="E647">
        <v>0.71750000000000003</v>
      </c>
      <c r="F647">
        <v>3133104</v>
      </c>
      <c r="G647" s="58" t="s">
        <v>87</v>
      </c>
      <c r="H647" s="58" t="s">
        <v>87</v>
      </c>
      <c r="I647" s="60" t="s">
        <v>85</v>
      </c>
    </row>
    <row r="648" spans="1:9" x14ac:dyDescent="0.2">
      <c r="A648" t="s">
        <v>36</v>
      </c>
      <c r="B648" t="s">
        <v>81</v>
      </c>
      <c r="C648" t="s">
        <v>22</v>
      </c>
      <c r="D648" s="55">
        <v>37865</v>
      </c>
      <c r="E648">
        <v>0.02</v>
      </c>
      <c r="F648">
        <v>3133105</v>
      </c>
      <c r="G648" s="58" t="s">
        <v>87</v>
      </c>
      <c r="H648" s="58" t="s">
        <v>87</v>
      </c>
      <c r="I648" s="60" t="s">
        <v>85</v>
      </c>
    </row>
    <row r="649" spans="1:9" x14ac:dyDescent="0.2">
      <c r="A649" t="s">
        <v>37</v>
      </c>
      <c r="B649" t="s">
        <v>80</v>
      </c>
      <c r="C649" t="s">
        <v>22</v>
      </c>
      <c r="D649" s="55">
        <v>37865</v>
      </c>
      <c r="E649">
        <v>0.39750000000000002</v>
      </c>
      <c r="F649">
        <v>3133106</v>
      </c>
      <c r="G649" s="58" t="s">
        <v>87</v>
      </c>
      <c r="H649" s="58" t="s">
        <v>87</v>
      </c>
      <c r="I649" s="60" t="s">
        <v>85</v>
      </c>
    </row>
    <row r="650" spans="1:9" x14ac:dyDescent="0.2">
      <c r="A650" t="s">
        <v>37</v>
      </c>
      <c r="B650" t="s">
        <v>81</v>
      </c>
      <c r="C650" t="s">
        <v>22</v>
      </c>
      <c r="D650" s="55">
        <v>37865</v>
      </c>
      <c r="E650">
        <v>0.05</v>
      </c>
      <c r="F650">
        <v>3133107</v>
      </c>
      <c r="G650" s="58" t="s">
        <v>87</v>
      </c>
      <c r="H650" s="58" t="s">
        <v>87</v>
      </c>
      <c r="I650" s="60" t="s">
        <v>85</v>
      </c>
    </row>
    <row r="651" spans="1:9" x14ac:dyDescent="0.2">
      <c r="A651" t="s">
        <v>58</v>
      </c>
      <c r="B651" t="s">
        <v>80</v>
      </c>
      <c r="C651" t="s">
        <v>22</v>
      </c>
      <c r="D651" s="55">
        <v>37865</v>
      </c>
      <c r="E651">
        <v>0.315</v>
      </c>
      <c r="F651">
        <v>3133108</v>
      </c>
      <c r="G651" s="58" t="s">
        <v>87</v>
      </c>
      <c r="H651" s="58" t="s">
        <v>87</v>
      </c>
      <c r="I651" s="60" t="s">
        <v>85</v>
      </c>
    </row>
    <row r="652" spans="1:9" x14ac:dyDescent="0.2">
      <c r="A652" t="s">
        <v>58</v>
      </c>
      <c r="B652" t="s">
        <v>81</v>
      </c>
      <c r="C652" t="s">
        <v>22</v>
      </c>
      <c r="D652" s="55">
        <v>37865</v>
      </c>
      <c r="E652">
        <v>-5.0000000000000001E-3</v>
      </c>
      <c r="F652">
        <v>3133109</v>
      </c>
      <c r="G652" s="58" t="s">
        <v>87</v>
      </c>
      <c r="H652" s="58" t="s">
        <v>87</v>
      </c>
      <c r="I652" s="60" t="s">
        <v>85</v>
      </c>
    </row>
    <row r="653" spans="1:9" x14ac:dyDescent="0.2">
      <c r="A653" t="s">
        <v>59</v>
      </c>
      <c r="B653" t="s">
        <v>80</v>
      </c>
      <c r="C653" t="s">
        <v>22</v>
      </c>
      <c r="D653" s="55">
        <v>37865</v>
      </c>
      <c r="E653">
        <v>0.36</v>
      </c>
      <c r="F653">
        <v>3133110</v>
      </c>
      <c r="G653" s="58" t="s">
        <v>87</v>
      </c>
      <c r="H653" s="58" t="s">
        <v>87</v>
      </c>
      <c r="I653" s="60" t="s">
        <v>85</v>
      </c>
    </row>
    <row r="654" spans="1:9" x14ac:dyDescent="0.2">
      <c r="A654" t="s">
        <v>59</v>
      </c>
      <c r="B654" t="s">
        <v>81</v>
      </c>
      <c r="C654" t="s">
        <v>22</v>
      </c>
      <c r="D654" s="55">
        <v>37865</v>
      </c>
      <c r="E654">
        <v>-0.04</v>
      </c>
      <c r="F654">
        <v>3133111</v>
      </c>
      <c r="G654" s="58" t="s">
        <v>87</v>
      </c>
      <c r="H654" s="58" t="s">
        <v>87</v>
      </c>
      <c r="I654" s="60" t="s">
        <v>85</v>
      </c>
    </row>
    <row r="655" spans="1:9" x14ac:dyDescent="0.2">
      <c r="A655" t="s">
        <v>60</v>
      </c>
      <c r="B655" t="s">
        <v>80</v>
      </c>
      <c r="C655" t="s">
        <v>22</v>
      </c>
      <c r="D655" s="55">
        <v>37865</v>
      </c>
      <c r="E655">
        <v>0.36</v>
      </c>
      <c r="F655">
        <v>3133112</v>
      </c>
      <c r="G655" s="58" t="s">
        <v>87</v>
      </c>
      <c r="H655" s="58" t="s">
        <v>87</v>
      </c>
      <c r="I655" s="60" t="s">
        <v>85</v>
      </c>
    </row>
    <row r="656" spans="1:9" x14ac:dyDescent="0.2">
      <c r="A656" t="s">
        <v>60</v>
      </c>
      <c r="B656" t="s">
        <v>81</v>
      </c>
      <c r="C656" t="s">
        <v>22</v>
      </c>
      <c r="D656" s="55">
        <v>37865</v>
      </c>
      <c r="E656">
        <v>0.01</v>
      </c>
      <c r="F656">
        <v>3133113</v>
      </c>
      <c r="G656" s="58" t="s">
        <v>87</v>
      </c>
      <c r="H656" s="58" t="s">
        <v>87</v>
      </c>
      <c r="I656" s="60" t="s">
        <v>85</v>
      </c>
    </row>
    <row r="657" spans="1:9" x14ac:dyDescent="0.2">
      <c r="A657" t="s">
        <v>61</v>
      </c>
      <c r="B657" t="s">
        <v>80</v>
      </c>
      <c r="C657" t="s">
        <v>22</v>
      </c>
      <c r="D657" s="55">
        <v>37865</v>
      </c>
      <c r="E657">
        <v>0.36</v>
      </c>
      <c r="F657">
        <v>3133114</v>
      </c>
      <c r="G657" s="58" t="s">
        <v>87</v>
      </c>
      <c r="H657" s="58" t="s">
        <v>87</v>
      </c>
      <c r="I657" s="60" t="s">
        <v>85</v>
      </c>
    </row>
    <row r="658" spans="1:9" x14ac:dyDescent="0.2">
      <c r="A658" t="s">
        <v>61</v>
      </c>
      <c r="B658" t="s">
        <v>81</v>
      </c>
      <c r="C658" t="s">
        <v>22</v>
      </c>
      <c r="D658" s="55">
        <v>37865</v>
      </c>
      <c r="E658">
        <v>-0.02</v>
      </c>
      <c r="F658">
        <v>3133115</v>
      </c>
      <c r="G658" s="58" t="s">
        <v>87</v>
      </c>
      <c r="H658" s="58" t="s">
        <v>87</v>
      </c>
      <c r="I658" s="60" t="s">
        <v>85</v>
      </c>
    </row>
    <row r="659" spans="1:9" x14ac:dyDescent="0.2">
      <c r="A659" t="s">
        <v>63</v>
      </c>
      <c r="B659" t="s">
        <v>80</v>
      </c>
      <c r="C659" t="s">
        <v>22</v>
      </c>
      <c r="D659" s="55">
        <v>37865</v>
      </c>
      <c r="E659">
        <v>0.28999999999999998</v>
      </c>
      <c r="F659">
        <v>3133116</v>
      </c>
      <c r="G659" s="58" t="s">
        <v>87</v>
      </c>
      <c r="H659" s="58" t="s">
        <v>87</v>
      </c>
      <c r="I659" s="60" t="s">
        <v>85</v>
      </c>
    </row>
    <row r="660" spans="1:9" x14ac:dyDescent="0.2">
      <c r="A660" t="s">
        <v>63</v>
      </c>
      <c r="B660" t="s">
        <v>81</v>
      </c>
      <c r="C660" t="s">
        <v>22</v>
      </c>
      <c r="D660" s="55">
        <v>37865</v>
      </c>
      <c r="E660">
        <v>0.01</v>
      </c>
      <c r="F660">
        <v>3133117</v>
      </c>
      <c r="G660" s="58" t="s">
        <v>87</v>
      </c>
      <c r="H660" s="58" t="s">
        <v>87</v>
      </c>
      <c r="I660" s="60" t="s">
        <v>85</v>
      </c>
    </row>
    <row r="661" spans="1:9" x14ac:dyDescent="0.2">
      <c r="A661" t="s">
        <v>64</v>
      </c>
      <c r="B661" t="s">
        <v>80</v>
      </c>
      <c r="C661" t="s">
        <v>22</v>
      </c>
      <c r="D661" s="55">
        <v>37865</v>
      </c>
      <c r="E661">
        <v>0</v>
      </c>
      <c r="F661">
        <v>3133118</v>
      </c>
      <c r="G661" s="58" t="s">
        <v>87</v>
      </c>
      <c r="H661" s="58" t="s">
        <v>87</v>
      </c>
      <c r="I661" s="60" t="s">
        <v>85</v>
      </c>
    </row>
    <row r="662" spans="1:9" x14ac:dyDescent="0.2">
      <c r="A662" t="s">
        <v>64</v>
      </c>
      <c r="B662" t="s">
        <v>81</v>
      </c>
      <c r="C662" t="s">
        <v>22</v>
      </c>
      <c r="D662" s="55">
        <v>37865</v>
      </c>
      <c r="E662">
        <v>0</v>
      </c>
      <c r="F662">
        <v>3133119</v>
      </c>
      <c r="G662" s="58" t="s">
        <v>87</v>
      </c>
      <c r="H662" s="58" t="s">
        <v>87</v>
      </c>
      <c r="I662" s="60" t="s">
        <v>85</v>
      </c>
    </row>
    <row r="663" spans="1:9" x14ac:dyDescent="0.2">
      <c r="A663" t="s">
        <v>79</v>
      </c>
      <c r="B663" t="s">
        <v>80</v>
      </c>
      <c r="C663" t="s">
        <v>22</v>
      </c>
      <c r="D663" s="55">
        <v>37865</v>
      </c>
      <c r="E663">
        <v>0.39750000000000002</v>
      </c>
      <c r="F663">
        <v>3133120</v>
      </c>
      <c r="G663" s="58" t="s">
        <v>87</v>
      </c>
      <c r="H663" s="58" t="s">
        <v>87</v>
      </c>
      <c r="I663" s="60" t="s">
        <v>85</v>
      </c>
    </row>
    <row r="664" spans="1:9" x14ac:dyDescent="0.2">
      <c r="A664" t="s">
        <v>79</v>
      </c>
      <c r="B664" t="s">
        <v>81</v>
      </c>
      <c r="C664" t="s">
        <v>22</v>
      </c>
      <c r="D664" s="55">
        <v>37865</v>
      </c>
      <c r="E664">
        <v>0.02</v>
      </c>
      <c r="F664">
        <v>3133121</v>
      </c>
      <c r="G664" s="58" t="s">
        <v>87</v>
      </c>
      <c r="H664" s="58" t="s">
        <v>87</v>
      </c>
      <c r="I664" s="60" t="s">
        <v>85</v>
      </c>
    </row>
    <row r="665" spans="1:9" x14ac:dyDescent="0.2">
      <c r="A665" t="s">
        <v>65</v>
      </c>
      <c r="B665" t="s">
        <v>80</v>
      </c>
      <c r="C665" t="s">
        <v>22</v>
      </c>
      <c r="D665" s="55">
        <v>37865</v>
      </c>
      <c r="E665">
        <v>0.38750000000000001</v>
      </c>
      <c r="F665">
        <v>3133122</v>
      </c>
      <c r="G665" s="58" t="s">
        <v>87</v>
      </c>
      <c r="H665" s="58" t="s">
        <v>87</v>
      </c>
      <c r="I665" s="60" t="s">
        <v>85</v>
      </c>
    </row>
    <row r="666" spans="1:9" x14ac:dyDescent="0.2">
      <c r="A666" t="s">
        <v>65</v>
      </c>
      <c r="B666" t="s">
        <v>81</v>
      </c>
      <c r="C666" t="s">
        <v>22</v>
      </c>
      <c r="D666" s="55">
        <v>37865</v>
      </c>
      <c r="E666">
        <v>0.04</v>
      </c>
      <c r="F666">
        <v>3133123</v>
      </c>
      <c r="G666" s="58" t="s">
        <v>87</v>
      </c>
      <c r="H666" s="58" t="s">
        <v>87</v>
      </c>
      <c r="I666" s="60" t="s">
        <v>85</v>
      </c>
    </row>
    <row r="667" spans="1:9" x14ac:dyDescent="0.2">
      <c r="A667" t="s">
        <v>111</v>
      </c>
      <c r="B667" t="s">
        <v>110</v>
      </c>
      <c r="C667" t="s">
        <v>22</v>
      </c>
      <c r="D667" s="55">
        <v>37865</v>
      </c>
      <c r="E667">
        <v>-5.0000000000000001E-3</v>
      </c>
      <c r="F667">
        <v>3133124</v>
      </c>
      <c r="G667" s="58" t="s">
        <v>87</v>
      </c>
      <c r="H667" s="58" t="s">
        <v>87</v>
      </c>
      <c r="I667" s="60" t="s">
        <v>85</v>
      </c>
    </row>
    <row r="668" spans="1:9" x14ac:dyDescent="0.2">
      <c r="A668" t="s">
        <v>112</v>
      </c>
      <c r="B668" t="s">
        <v>110</v>
      </c>
      <c r="C668" t="s">
        <v>22</v>
      </c>
      <c r="D668" s="55">
        <v>37865</v>
      </c>
      <c r="E668">
        <v>0.01</v>
      </c>
      <c r="F668">
        <v>3133125</v>
      </c>
      <c r="G668" s="58" t="s">
        <v>87</v>
      </c>
      <c r="H668" s="58" t="s">
        <v>87</v>
      </c>
      <c r="I668" s="60" t="s">
        <v>85</v>
      </c>
    </row>
    <row r="669" spans="1:9" x14ac:dyDescent="0.2">
      <c r="A669" t="s">
        <v>108</v>
      </c>
      <c r="B669" t="s">
        <v>110</v>
      </c>
      <c r="C669" t="s">
        <v>22</v>
      </c>
      <c r="D669" s="55">
        <v>37865</v>
      </c>
      <c r="E669">
        <v>-0.02</v>
      </c>
      <c r="F669">
        <v>3133126</v>
      </c>
      <c r="G669" s="58" t="s">
        <v>87</v>
      </c>
      <c r="H669" s="58" t="s">
        <v>87</v>
      </c>
      <c r="I669" s="60" t="s">
        <v>85</v>
      </c>
    </row>
    <row r="670" spans="1:9" x14ac:dyDescent="0.2">
      <c r="A670" t="s">
        <v>109</v>
      </c>
      <c r="B670" t="s">
        <v>110</v>
      </c>
      <c r="C670" t="s">
        <v>22</v>
      </c>
      <c r="D670" s="55">
        <v>37865</v>
      </c>
      <c r="E670">
        <v>0.01</v>
      </c>
      <c r="F670">
        <v>3133127</v>
      </c>
      <c r="G670" s="58" t="s">
        <v>87</v>
      </c>
      <c r="H670" s="58" t="s">
        <v>87</v>
      </c>
      <c r="I670" s="60" t="s">
        <v>85</v>
      </c>
    </row>
    <row r="671" spans="1:9" x14ac:dyDescent="0.2">
      <c r="A671" t="s">
        <v>11</v>
      </c>
      <c r="B671" t="s">
        <v>110</v>
      </c>
      <c r="C671" t="s">
        <v>22</v>
      </c>
      <c r="D671" s="55">
        <v>37865</v>
      </c>
      <c r="E671" s="155">
        <v>37895</v>
      </c>
      <c r="I671" s="60" t="s">
        <v>86</v>
      </c>
    </row>
    <row r="672" spans="1:9" x14ac:dyDescent="0.2">
      <c r="A672" t="s">
        <v>78</v>
      </c>
      <c r="B672" t="s">
        <v>80</v>
      </c>
      <c r="C672" t="s">
        <v>22</v>
      </c>
      <c r="D672" s="55">
        <v>37895</v>
      </c>
      <c r="E672">
        <v>0.4</v>
      </c>
      <c r="F672">
        <v>3133100</v>
      </c>
      <c r="G672" s="58" t="s">
        <v>87</v>
      </c>
      <c r="H672" s="58" t="s">
        <v>87</v>
      </c>
      <c r="I672" s="60" t="s">
        <v>85</v>
      </c>
    </row>
    <row r="673" spans="1:9" x14ac:dyDescent="0.2">
      <c r="A673" t="s">
        <v>78</v>
      </c>
      <c r="B673" t="s">
        <v>81</v>
      </c>
      <c r="C673" t="s">
        <v>22</v>
      </c>
      <c r="D673" s="55">
        <v>37895</v>
      </c>
      <c r="E673">
        <v>0.02</v>
      </c>
      <c r="F673">
        <v>3133101</v>
      </c>
      <c r="G673" s="58" t="s">
        <v>87</v>
      </c>
      <c r="H673" s="58" t="s">
        <v>87</v>
      </c>
      <c r="I673" s="60" t="s">
        <v>85</v>
      </c>
    </row>
    <row r="674" spans="1:9" x14ac:dyDescent="0.2">
      <c r="A674" t="s">
        <v>35</v>
      </c>
      <c r="B674" t="s">
        <v>80</v>
      </c>
      <c r="C674" t="s">
        <v>22</v>
      </c>
      <c r="D674" s="55">
        <v>37895</v>
      </c>
      <c r="E674">
        <v>0.4</v>
      </c>
      <c r="F674">
        <v>3133102</v>
      </c>
      <c r="G674" s="58" t="s">
        <v>87</v>
      </c>
      <c r="H674" s="58" t="s">
        <v>87</v>
      </c>
      <c r="I674" s="60" t="s">
        <v>85</v>
      </c>
    </row>
    <row r="675" spans="1:9" x14ac:dyDescent="0.2">
      <c r="A675" t="s">
        <v>35</v>
      </c>
      <c r="B675" t="s">
        <v>81</v>
      </c>
      <c r="C675" t="s">
        <v>22</v>
      </c>
      <c r="D675" s="55">
        <v>37895</v>
      </c>
      <c r="E675">
        <v>0.05</v>
      </c>
      <c r="F675">
        <v>3133103</v>
      </c>
      <c r="G675" s="58" t="s">
        <v>87</v>
      </c>
      <c r="H675" s="58" t="s">
        <v>87</v>
      </c>
      <c r="I675" s="60" t="s">
        <v>85</v>
      </c>
    </row>
    <row r="676" spans="1:9" x14ac:dyDescent="0.2">
      <c r="A676" t="s">
        <v>36</v>
      </c>
      <c r="B676" t="s">
        <v>80</v>
      </c>
      <c r="C676" t="s">
        <v>22</v>
      </c>
      <c r="D676" s="55">
        <v>37895</v>
      </c>
      <c r="E676">
        <v>0.72</v>
      </c>
      <c r="F676">
        <v>3133104</v>
      </c>
      <c r="G676" s="58" t="s">
        <v>87</v>
      </c>
      <c r="H676" s="58" t="s">
        <v>87</v>
      </c>
      <c r="I676" s="60" t="s">
        <v>85</v>
      </c>
    </row>
    <row r="677" spans="1:9" x14ac:dyDescent="0.2">
      <c r="A677" t="s">
        <v>36</v>
      </c>
      <c r="B677" t="s">
        <v>81</v>
      </c>
      <c r="C677" t="s">
        <v>22</v>
      </c>
      <c r="D677" s="55">
        <v>37895</v>
      </c>
      <c r="E677">
        <v>0.02</v>
      </c>
      <c r="F677">
        <v>3133105</v>
      </c>
      <c r="G677" s="58" t="s">
        <v>87</v>
      </c>
      <c r="H677" s="58" t="s">
        <v>87</v>
      </c>
      <c r="I677" s="60" t="s">
        <v>85</v>
      </c>
    </row>
    <row r="678" spans="1:9" x14ac:dyDescent="0.2">
      <c r="A678" t="s">
        <v>37</v>
      </c>
      <c r="B678" t="s">
        <v>80</v>
      </c>
      <c r="C678" t="s">
        <v>22</v>
      </c>
      <c r="D678" s="55">
        <v>37895</v>
      </c>
      <c r="E678">
        <v>0.4</v>
      </c>
      <c r="F678">
        <v>3133106</v>
      </c>
      <c r="G678" s="58" t="s">
        <v>87</v>
      </c>
      <c r="H678" s="58" t="s">
        <v>87</v>
      </c>
      <c r="I678" s="60" t="s">
        <v>85</v>
      </c>
    </row>
    <row r="679" spans="1:9" x14ac:dyDescent="0.2">
      <c r="A679" t="s">
        <v>37</v>
      </c>
      <c r="B679" t="s">
        <v>81</v>
      </c>
      <c r="C679" t="s">
        <v>22</v>
      </c>
      <c r="D679" s="55">
        <v>37895</v>
      </c>
      <c r="E679">
        <v>0.05</v>
      </c>
      <c r="F679">
        <v>3133107</v>
      </c>
      <c r="G679" s="58" t="s">
        <v>87</v>
      </c>
      <c r="H679" s="58" t="s">
        <v>87</v>
      </c>
      <c r="I679" s="60" t="s">
        <v>85</v>
      </c>
    </row>
    <row r="680" spans="1:9" x14ac:dyDescent="0.2">
      <c r="A680" t="s">
        <v>58</v>
      </c>
      <c r="B680" t="s">
        <v>80</v>
      </c>
      <c r="C680" t="s">
        <v>22</v>
      </c>
      <c r="D680" s="55">
        <v>37895</v>
      </c>
      <c r="E680">
        <v>0.36</v>
      </c>
      <c r="F680">
        <v>3133108</v>
      </c>
      <c r="G680" s="58" t="s">
        <v>87</v>
      </c>
      <c r="H680" s="58" t="s">
        <v>87</v>
      </c>
      <c r="I680" s="60" t="s">
        <v>85</v>
      </c>
    </row>
    <row r="681" spans="1:9" x14ac:dyDescent="0.2">
      <c r="A681" t="s">
        <v>58</v>
      </c>
      <c r="B681" t="s">
        <v>81</v>
      </c>
      <c r="C681" t="s">
        <v>22</v>
      </c>
      <c r="D681" s="55">
        <v>37895</v>
      </c>
      <c r="E681">
        <v>-5.0000000000000001E-3</v>
      </c>
      <c r="F681">
        <v>3133109</v>
      </c>
      <c r="G681" s="58" t="s">
        <v>87</v>
      </c>
      <c r="H681" s="58" t="s">
        <v>87</v>
      </c>
      <c r="I681" s="60" t="s">
        <v>85</v>
      </c>
    </row>
    <row r="682" spans="1:9" x14ac:dyDescent="0.2">
      <c r="A682" t="s">
        <v>59</v>
      </c>
      <c r="B682" t="s">
        <v>80</v>
      </c>
      <c r="C682" t="s">
        <v>22</v>
      </c>
      <c r="D682" s="55">
        <v>37895</v>
      </c>
      <c r="E682">
        <v>0.4</v>
      </c>
      <c r="F682">
        <v>3133110</v>
      </c>
      <c r="G682" s="58" t="s">
        <v>87</v>
      </c>
      <c r="H682" s="58" t="s">
        <v>87</v>
      </c>
      <c r="I682" s="60" t="s">
        <v>85</v>
      </c>
    </row>
    <row r="683" spans="1:9" x14ac:dyDescent="0.2">
      <c r="A683" t="s">
        <v>59</v>
      </c>
      <c r="B683" t="s">
        <v>81</v>
      </c>
      <c r="C683" t="s">
        <v>22</v>
      </c>
      <c r="D683" s="55">
        <v>37895</v>
      </c>
      <c r="E683">
        <v>-8.5000000000000006E-2</v>
      </c>
      <c r="F683">
        <v>3133111</v>
      </c>
      <c r="G683" s="58" t="s">
        <v>87</v>
      </c>
      <c r="H683" s="58" t="s">
        <v>87</v>
      </c>
      <c r="I683" s="60" t="s">
        <v>85</v>
      </c>
    </row>
    <row r="684" spans="1:9" x14ac:dyDescent="0.2">
      <c r="A684" t="s">
        <v>60</v>
      </c>
      <c r="B684" t="s">
        <v>80</v>
      </c>
      <c r="C684" t="s">
        <v>22</v>
      </c>
      <c r="D684" s="55">
        <v>37895</v>
      </c>
      <c r="E684">
        <v>0.4</v>
      </c>
      <c r="F684">
        <v>3133112</v>
      </c>
      <c r="G684" s="58" t="s">
        <v>87</v>
      </c>
      <c r="H684" s="58" t="s">
        <v>87</v>
      </c>
      <c r="I684" s="60" t="s">
        <v>85</v>
      </c>
    </row>
    <row r="685" spans="1:9" x14ac:dyDescent="0.2">
      <c r="A685" t="s">
        <v>60</v>
      </c>
      <c r="B685" t="s">
        <v>81</v>
      </c>
      <c r="C685" t="s">
        <v>22</v>
      </c>
      <c r="D685" s="55">
        <v>37895</v>
      </c>
      <c r="E685">
        <v>0.01</v>
      </c>
      <c r="F685">
        <v>3133113</v>
      </c>
      <c r="G685" s="58" t="s">
        <v>87</v>
      </c>
      <c r="H685" s="58" t="s">
        <v>87</v>
      </c>
      <c r="I685" s="60" t="s">
        <v>85</v>
      </c>
    </row>
    <row r="686" spans="1:9" x14ac:dyDescent="0.2">
      <c r="A686" t="s">
        <v>61</v>
      </c>
      <c r="B686" t="s">
        <v>80</v>
      </c>
      <c r="C686" t="s">
        <v>22</v>
      </c>
      <c r="D686" s="55">
        <v>37895</v>
      </c>
      <c r="E686">
        <v>0.4</v>
      </c>
      <c r="F686">
        <v>3133114</v>
      </c>
      <c r="G686" s="58" t="s">
        <v>87</v>
      </c>
      <c r="H686" s="58" t="s">
        <v>87</v>
      </c>
      <c r="I686" s="60" t="s">
        <v>85</v>
      </c>
    </row>
    <row r="687" spans="1:9" x14ac:dyDescent="0.2">
      <c r="A687" t="s">
        <v>61</v>
      </c>
      <c r="B687" t="s">
        <v>81</v>
      </c>
      <c r="C687" t="s">
        <v>22</v>
      </c>
      <c r="D687" s="55">
        <v>37895</v>
      </c>
      <c r="E687">
        <v>-5.5E-2</v>
      </c>
      <c r="F687">
        <v>3133115</v>
      </c>
      <c r="G687" s="58" t="s">
        <v>87</v>
      </c>
      <c r="H687" s="58" t="s">
        <v>87</v>
      </c>
      <c r="I687" s="60" t="s">
        <v>85</v>
      </c>
    </row>
    <row r="688" spans="1:9" x14ac:dyDescent="0.2">
      <c r="A688" t="s">
        <v>63</v>
      </c>
      <c r="B688" t="s">
        <v>80</v>
      </c>
      <c r="C688" t="s">
        <v>22</v>
      </c>
      <c r="D688" s="55">
        <v>37895</v>
      </c>
      <c r="E688">
        <v>0.28999999999999998</v>
      </c>
      <c r="F688">
        <v>3133116</v>
      </c>
      <c r="G688" s="58" t="s">
        <v>87</v>
      </c>
      <c r="H688" s="58" t="s">
        <v>87</v>
      </c>
      <c r="I688" s="60" t="s">
        <v>85</v>
      </c>
    </row>
    <row r="689" spans="1:9" x14ac:dyDescent="0.2">
      <c r="A689" t="s">
        <v>63</v>
      </c>
      <c r="B689" t="s">
        <v>81</v>
      </c>
      <c r="C689" t="s">
        <v>22</v>
      </c>
      <c r="D689" s="55">
        <v>37895</v>
      </c>
      <c r="E689">
        <v>0.01</v>
      </c>
      <c r="F689">
        <v>3133117</v>
      </c>
      <c r="G689" s="58" t="s">
        <v>87</v>
      </c>
      <c r="H689" s="58" t="s">
        <v>87</v>
      </c>
      <c r="I689" s="60" t="s">
        <v>85</v>
      </c>
    </row>
    <row r="690" spans="1:9" x14ac:dyDescent="0.2">
      <c r="A690" t="s">
        <v>64</v>
      </c>
      <c r="B690" t="s">
        <v>80</v>
      </c>
      <c r="C690" t="s">
        <v>22</v>
      </c>
      <c r="D690" s="55">
        <v>37895</v>
      </c>
      <c r="E690">
        <v>0</v>
      </c>
      <c r="F690">
        <v>3133118</v>
      </c>
      <c r="G690" s="58" t="s">
        <v>87</v>
      </c>
      <c r="H690" s="58" t="s">
        <v>87</v>
      </c>
      <c r="I690" s="60" t="s">
        <v>85</v>
      </c>
    </row>
    <row r="691" spans="1:9" x14ac:dyDescent="0.2">
      <c r="A691" t="s">
        <v>64</v>
      </c>
      <c r="B691" t="s">
        <v>81</v>
      </c>
      <c r="C691" t="s">
        <v>22</v>
      </c>
      <c r="D691" s="55">
        <v>37895</v>
      </c>
      <c r="E691">
        <v>0</v>
      </c>
      <c r="F691">
        <v>3133119</v>
      </c>
      <c r="G691" s="58" t="s">
        <v>87</v>
      </c>
      <c r="H691" s="58" t="s">
        <v>87</v>
      </c>
      <c r="I691" s="60" t="s">
        <v>85</v>
      </c>
    </row>
    <row r="692" spans="1:9" x14ac:dyDescent="0.2">
      <c r="A692" t="s">
        <v>79</v>
      </c>
      <c r="B692" t="s">
        <v>80</v>
      </c>
      <c r="C692" t="s">
        <v>22</v>
      </c>
      <c r="D692" s="55">
        <v>37895</v>
      </c>
      <c r="E692">
        <v>0.4</v>
      </c>
      <c r="F692">
        <v>3133120</v>
      </c>
      <c r="G692" s="58" t="s">
        <v>87</v>
      </c>
      <c r="H692" s="58" t="s">
        <v>87</v>
      </c>
      <c r="I692" s="60" t="s">
        <v>85</v>
      </c>
    </row>
    <row r="693" spans="1:9" x14ac:dyDescent="0.2">
      <c r="A693" t="s">
        <v>79</v>
      </c>
      <c r="B693" t="s">
        <v>81</v>
      </c>
      <c r="C693" t="s">
        <v>22</v>
      </c>
      <c r="D693" s="55">
        <v>37895</v>
      </c>
      <c r="E693">
        <v>0.02</v>
      </c>
      <c r="F693">
        <v>3133121</v>
      </c>
      <c r="G693" s="58" t="s">
        <v>87</v>
      </c>
      <c r="H693" s="58" t="s">
        <v>87</v>
      </c>
      <c r="I693" s="60" t="s">
        <v>85</v>
      </c>
    </row>
    <row r="694" spans="1:9" x14ac:dyDescent="0.2">
      <c r="A694" t="s">
        <v>65</v>
      </c>
      <c r="B694" t="s">
        <v>80</v>
      </c>
      <c r="C694" t="s">
        <v>22</v>
      </c>
      <c r="D694" s="55">
        <v>37895</v>
      </c>
      <c r="E694">
        <v>0.39</v>
      </c>
      <c r="F694">
        <v>3133122</v>
      </c>
      <c r="G694" s="58" t="s">
        <v>87</v>
      </c>
      <c r="H694" s="58" t="s">
        <v>87</v>
      </c>
      <c r="I694" s="60" t="s">
        <v>85</v>
      </c>
    </row>
    <row r="695" spans="1:9" x14ac:dyDescent="0.2">
      <c r="A695" t="s">
        <v>65</v>
      </c>
      <c r="B695" t="s">
        <v>81</v>
      </c>
      <c r="C695" t="s">
        <v>22</v>
      </c>
      <c r="D695" s="55">
        <v>37895</v>
      </c>
      <c r="E695">
        <v>0.04</v>
      </c>
      <c r="F695">
        <v>3133123</v>
      </c>
      <c r="G695" s="58" t="s">
        <v>87</v>
      </c>
      <c r="H695" s="58" t="s">
        <v>87</v>
      </c>
      <c r="I695" s="60" t="s">
        <v>85</v>
      </c>
    </row>
    <row r="696" spans="1:9" x14ac:dyDescent="0.2">
      <c r="A696" t="s">
        <v>111</v>
      </c>
      <c r="B696" t="s">
        <v>110</v>
      </c>
      <c r="C696" t="s">
        <v>22</v>
      </c>
      <c r="D696" s="55">
        <v>37895</v>
      </c>
      <c r="E696">
        <v>-5.0000000000000001E-3</v>
      </c>
      <c r="F696">
        <v>3133124</v>
      </c>
      <c r="G696" s="58" t="s">
        <v>87</v>
      </c>
      <c r="H696" s="58" t="s">
        <v>87</v>
      </c>
      <c r="I696" s="60" t="s">
        <v>85</v>
      </c>
    </row>
    <row r="697" spans="1:9" x14ac:dyDescent="0.2">
      <c r="A697" t="s">
        <v>112</v>
      </c>
      <c r="B697" t="s">
        <v>110</v>
      </c>
      <c r="C697" t="s">
        <v>22</v>
      </c>
      <c r="D697" s="55">
        <v>37895</v>
      </c>
      <c r="E697">
        <v>0.01</v>
      </c>
      <c r="F697">
        <v>3133125</v>
      </c>
      <c r="G697" s="58" t="s">
        <v>87</v>
      </c>
      <c r="H697" s="58" t="s">
        <v>87</v>
      </c>
      <c r="I697" s="60" t="s">
        <v>85</v>
      </c>
    </row>
    <row r="698" spans="1:9" x14ac:dyDescent="0.2">
      <c r="A698" t="s">
        <v>108</v>
      </c>
      <c r="B698" t="s">
        <v>110</v>
      </c>
      <c r="C698" t="s">
        <v>22</v>
      </c>
      <c r="D698" s="55">
        <v>37895</v>
      </c>
      <c r="E698">
        <v>-5.5E-2</v>
      </c>
      <c r="F698">
        <v>3133126</v>
      </c>
      <c r="G698" s="58" t="s">
        <v>87</v>
      </c>
      <c r="H698" s="58" t="s">
        <v>87</v>
      </c>
      <c r="I698" s="60" t="s">
        <v>85</v>
      </c>
    </row>
    <row r="699" spans="1:9" x14ac:dyDescent="0.2">
      <c r="A699" t="s">
        <v>109</v>
      </c>
      <c r="B699" t="s">
        <v>110</v>
      </c>
      <c r="C699" t="s">
        <v>22</v>
      </c>
      <c r="D699" s="55">
        <v>37895</v>
      </c>
      <c r="E699">
        <v>0.01</v>
      </c>
      <c r="F699">
        <v>3133127</v>
      </c>
      <c r="G699" s="58" t="s">
        <v>87</v>
      </c>
      <c r="H699" s="58" t="s">
        <v>87</v>
      </c>
      <c r="I699" s="60" t="s">
        <v>85</v>
      </c>
    </row>
    <row r="700" spans="1:9" x14ac:dyDescent="0.2">
      <c r="A700" t="s">
        <v>11</v>
      </c>
      <c r="B700" t="s">
        <v>110</v>
      </c>
      <c r="C700" t="s">
        <v>22</v>
      </c>
      <c r="D700" s="55">
        <v>37895</v>
      </c>
      <c r="E700" s="155">
        <v>37926</v>
      </c>
      <c r="I700" s="60" t="s">
        <v>86</v>
      </c>
    </row>
    <row r="701" spans="1:9" x14ac:dyDescent="0.2">
      <c r="A701" t="s">
        <v>78</v>
      </c>
      <c r="B701" t="s">
        <v>80</v>
      </c>
      <c r="C701" t="s">
        <v>22</v>
      </c>
      <c r="D701" s="55">
        <v>37926</v>
      </c>
      <c r="E701">
        <v>0.55000000000000004</v>
      </c>
      <c r="F701">
        <v>3133100</v>
      </c>
      <c r="G701" s="58" t="s">
        <v>87</v>
      </c>
      <c r="H701" s="58" t="s">
        <v>87</v>
      </c>
      <c r="I701" s="60" t="s">
        <v>85</v>
      </c>
    </row>
    <row r="702" spans="1:9" x14ac:dyDescent="0.2">
      <c r="A702" t="s">
        <v>78</v>
      </c>
      <c r="B702" t="s">
        <v>81</v>
      </c>
      <c r="C702" t="s">
        <v>22</v>
      </c>
      <c r="D702" s="55">
        <v>37926</v>
      </c>
      <c r="E702">
        <v>0.05</v>
      </c>
      <c r="F702">
        <v>3133101</v>
      </c>
      <c r="G702" s="58" t="s">
        <v>87</v>
      </c>
      <c r="H702" s="58" t="s">
        <v>87</v>
      </c>
      <c r="I702" s="60" t="s">
        <v>85</v>
      </c>
    </row>
    <row r="703" spans="1:9" x14ac:dyDescent="0.2">
      <c r="A703" t="s">
        <v>35</v>
      </c>
      <c r="B703" t="s">
        <v>80</v>
      </c>
      <c r="C703" t="s">
        <v>22</v>
      </c>
      <c r="D703" s="55">
        <v>37926</v>
      </c>
      <c r="E703">
        <v>0.55000000000000004</v>
      </c>
      <c r="F703">
        <v>3133102</v>
      </c>
      <c r="G703" s="58" t="s">
        <v>87</v>
      </c>
      <c r="H703" s="58" t="s">
        <v>87</v>
      </c>
      <c r="I703" s="60" t="s">
        <v>85</v>
      </c>
    </row>
    <row r="704" spans="1:9" x14ac:dyDescent="0.2">
      <c r="A704" t="s">
        <v>35</v>
      </c>
      <c r="B704" t="s">
        <v>81</v>
      </c>
      <c r="C704" t="s">
        <v>22</v>
      </c>
      <c r="D704" s="55">
        <v>37926</v>
      </c>
      <c r="E704">
        <v>0.14000000000000001</v>
      </c>
      <c r="F704">
        <v>3133103</v>
      </c>
      <c r="G704" s="58" t="s">
        <v>87</v>
      </c>
      <c r="H704" s="58" t="s">
        <v>87</v>
      </c>
      <c r="I704" s="60" t="s">
        <v>85</v>
      </c>
    </row>
    <row r="705" spans="1:9" x14ac:dyDescent="0.2">
      <c r="A705" t="s">
        <v>36</v>
      </c>
      <c r="B705" t="s">
        <v>80</v>
      </c>
      <c r="C705" t="s">
        <v>22</v>
      </c>
      <c r="D705" s="55">
        <v>37926</v>
      </c>
      <c r="E705">
        <v>0.87</v>
      </c>
      <c r="F705">
        <v>3133104</v>
      </c>
      <c r="G705" s="58" t="s">
        <v>87</v>
      </c>
      <c r="H705" s="58" t="s">
        <v>87</v>
      </c>
      <c r="I705" s="60" t="s">
        <v>85</v>
      </c>
    </row>
    <row r="706" spans="1:9" x14ac:dyDescent="0.2">
      <c r="A706" t="s">
        <v>36</v>
      </c>
      <c r="B706" t="s">
        <v>81</v>
      </c>
      <c r="C706" t="s">
        <v>22</v>
      </c>
      <c r="D706" s="55">
        <v>37926</v>
      </c>
      <c r="E706">
        <v>0.05</v>
      </c>
      <c r="F706">
        <v>3133105</v>
      </c>
      <c r="G706" s="58" t="s">
        <v>87</v>
      </c>
      <c r="H706" s="58" t="s">
        <v>87</v>
      </c>
      <c r="I706" s="60" t="s">
        <v>85</v>
      </c>
    </row>
    <row r="707" spans="1:9" x14ac:dyDescent="0.2">
      <c r="A707" t="s">
        <v>37</v>
      </c>
      <c r="B707" t="s">
        <v>80</v>
      </c>
      <c r="C707" t="s">
        <v>22</v>
      </c>
      <c r="D707" s="55">
        <v>37926</v>
      </c>
      <c r="E707">
        <v>0.55000000000000004</v>
      </c>
      <c r="F707">
        <v>3133106</v>
      </c>
      <c r="G707" s="58" t="s">
        <v>87</v>
      </c>
      <c r="H707" s="58" t="s">
        <v>87</v>
      </c>
      <c r="I707" s="60" t="s">
        <v>85</v>
      </c>
    </row>
    <row r="708" spans="1:9" x14ac:dyDescent="0.2">
      <c r="A708" t="s">
        <v>37</v>
      </c>
      <c r="B708" t="s">
        <v>81</v>
      </c>
      <c r="C708" t="s">
        <v>22</v>
      </c>
      <c r="D708" s="55">
        <v>37926</v>
      </c>
      <c r="E708">
        <v>0.14000000000000001</v>
      </c>
      <c r="F708">
        <v>3133107</v>
      </c>
      <c r="G708" s="58" t="s">
        <v>87</v>
      </c>
      <c r="H708" s="58" t="s">
        <v>87</v>
      </c>
      <c r="I708" s="60" t="s">
        <v>85</v>
      </c>
    </row>
    <row r="709" spans="1:9" x14ac:dyDescent="0.2">
      <c r="A709" t="s">
        <v>58</v>
      </c>
      <c r="B709" t="s">
        <v>80</v>
      </c>
      <c r="C709" t="s">
        <v>22</v>
      </c>
      <c r="D709" s="55">
        <v>37926</v>
      </c>
      <c r="E709">
        <v>0.46</v>
      </c>
      <c r="F709">
        <v>3133108</v>
      </c>
      <c r="G709" s="58" t="s">
        <v>87</v>
      </c>
      <c r="H709" s="58" t="s">
        <v>87</v>
      </c>
      <c r="I709" s="60" t="s">
        <v>85</v>
      </c>
    </row>
    <row r="710" spans="1:9" x14ac:dyDescent="0.2">
      <c r="A710" t="s">
        <v>58</v>
      </c>
      <c r="B710" t="s">
        <v>81</v>
      </c>
      <c r="C710" t="s">
        <v>22</v>
      </c>
      <c r="D710" s="55">
        <v>37926</v>
      </c>
      <c r="E710">
        <v>0.05</v>
      </c>
      <c r="F710">
        <v>3133109</v>
      </c>
      <c r="G710" s="58" t="s">
        <v>87</v>
      </c>
      <c r="H710" s="58" t="s">
        <v>87</v>
      </c>
      <c r="I710" s="60" t="s">
        <v>85</v>
      </c>
    </row>
    <row r="711" spans="1:9" x14ac:dyDescent="0.2">
      <c r="A711" t="s">
        <v>59</v>
      </c>
      <c r="B711" t="s">
        <v>80</v>
      </c>
      <c r="C711" t="s">
        <v>22</v>
      </c>
      <c r="D711" s="55">
        <v>37926</v>
      </c>
      <c r="E711">
        <v>0.69</v>
      </c>
      <c r="F711">
        <v>3133110</v>
      </c>
      <c r="G711" s="58" t="s">
        <v>87</v>
      </c>
      <c r="H711" s="58" t="s">
        <v>87</v>
      </c>
      <c r="I711" s="60" t="s">
        <v>85</v>
      </c>
    </row>
    <row r="712" spans="1:9" x14ac:dyDescent="0.2">
      <c r="A712" t="s">
        <v>59</v>
      </c>
      <c r="B712" t="s">
        <v>81</v>
      </c>
      <c r="C712" t="s">
        <v>22</v>
      </c>
      <c r="D712" s="55">
        <v>37926</v>
      </c>
      <c r="E712">
        <v>-0.17</v>
      </c>
      <c r="F712">
        <v>3133111</v>
      </c>
      <c r="G712" s="58" t="s">
        <v>87</v>
      </c>
      <c r="H712" s="58" t="s">
        <v>87</v>
      </c>
      <c r="I712" s="60" t="s">
        <v>85</v>
      </c>
    </row>
    <row r="713" spans="1:9" x14ac:dyDescent="0.2">
      <c r="A713" t="s">
        <v>60</v>
      </c>
      <c r="B713" t="s">
        <v>80</v>
      </c>
      <c r="C713" t="s">
        <v>22</v>
      </c>
      <c r="D713" s="55">
        <v>37926</v>
      </c>
      <c r="E713">
        <v>0.69</v>
      </c>
      <c r="F713">
        <v>3133112</v>
      </c>
      <c r="G713" s="58" t="s">
        <v>87</v>
      </c>
      <c r="H713" s="58" t="s">
        <v>87</v>
      </c>
      <c r="I713" s="60" t="s">
        <v>85</v>
      </c>
    </row>
    <row r="714" spans="1:9" x14ac:dyDescent="0.2">
      <c r="A714" t="s">
        <v>60</v>
      </c>
      <c r="B714" t="s">
        <v>81</v>
      </c>
      <c r="C714" t="s">
        <v>22</v>
      </c>
      <c r="D714" s="55">
        <v>37926</v>
      </c>
      <c r="E714">
        <v>5.5E-2</v>
      </c>
      <c r="F714">
        <v>3133113</v>
      </c>
      <c r="G714" s="58" t="s">
        <v>87</v>
      </c>
      <c r="H714" s="58" t="s">
        <v>87</v>
      </c>
      <c r="I714" s="60" t="s">
        <v>85</v>
      </c>
    </row>
    <row r="715" spans="1:9" x14ac:dyDescent="0.2">
      <c r="A715" t="s">
        <v>61</v>
      </c>
      <c r="B715" t="s">
        <v>80</v>
      </c>
      <c r="C715" t="s">
        <v>22</v>
      </c>
      <c r="D715" s="55">
        <v>37926</v>
      </c>
      <c r="E715">
        <v>0.69</v>
      </c>
      <c r="F715">
        <v>3133114</v>
      </c>
      <c r="G715" s="58" t="s">
        <v>87</v>
      </c>
      <c r="H715" s="58" t="s">
        <v>87</v>
      </c>
      <c r="I715" s="60" t="s">
        <v>85</v>
      </c>
    </row>
    <row r="716" spans="1:9" x14ac:dyDescent="0.2">
      <c r="A716" t="s">
        <v>61</v>
      </c>
      <c r="B716" t="s">
        <v>81</v>
      </c>
      <c r="C716" t="s">
        <v>22</v>
      </c>
      <c r="D716" s="55">
        <v>37926</v>
      </c>
      <c r="E716">
        <v>-0.05</v>
      </c>
      <c r="F716">
        <v>3133115</v>
      </c>
      <c r="G716" s="58" t="s">
        <v>87</v>
      </c>
      <c r="H716" s="58" t="s">
        <v>87</v>
      </c>
      <c r="I716" s="60" t="s">
        <v>85</v>
      </c>
    </row>
    <row r="717" spans="1:9" x14ac:dyDescent="0.2">
      <c r="A717" t="s">
        <v>63</v>
      </c>
      <c r="B717" t="s">
        <v>80</v>
      </c>
      <c r="C717" t="s">
        <v>22</v>
      </c>
      <c r="D717" s="55">
        <v>37926</v>
      </c>
      <c r="E717">
        <v>1.0900000000000001</v>
      </c>
      <c r="F717">
        <v>3133116</v>
      </c>
      <c r="G717" s="58" t="s">
        <v>87</v>
      </c>
      <c r="H717" s="58" t="s">
        <v>87</v>
      </c>
      <c r="I717" s="60" t="s">
        <v>85</v>
      </c>
    </row>
    <row r="718" spans="1:9" x14ac:dyDescent="0.2">
      <c r="A718" t="s">
        <v>63</v>
      </c>
      <c r="B718" t="s">
        <v>81</v>
      </c>
      <c r="C718" t="s">
        <v>22</v>
      </c>
      <c r="D718" s="55">
        <v>37926</v>
      </c>
      <c r="E718">
        <v>0.01</v>
      </c>
      <c r="F718">
        <v>3133117</v>
      </c>
      <c r="G718" s="58" t="s">
        <v>87</v>
      </c>
      <c r="H718" s="58" t="s">
        <v>87</v>
      </c>
      <c r="I718" s="60" t="s">
        <v>85</v>
      </c>
    </row>
    <row r="719" spans="1:9" x14ac:dyDescent="0.2">
      <c r="A719" t="s">
        <v>64</v>
      </c>
      <c r="B719" t="s">
        <v>80</v>
      </c>
      <c r="C719" t="s">
        <v>22</v>
      </c>
      <c r="D719" s="55">
        <v>37926</v>
      </c>
      <c r="E719">
        <v>0</v>
      </c>
      <c r="F719">
        <v>3133118</v>
      </c>
      <c r="G719" s="58" t="s">
        <v>87</v>
      </c>
      <c r="H719" s="58" t="s">
        <v>87</v>
      </c>
      <c r="I719" s="60" t="s">
        <v>85</v>
      </c>
    </row>
    <row r="720" spans="1:9" x14ac:dyDescent="0.2">
      <c r="A720" t="s">
        <v>64</v>
      </c>
      <c r="B720" t="s">
        <v>81</v>
      </c>
      <c r="C720" t="s">
        <v>22</v>
      </c>
      <c r="D720" s="55">
        <v>37926</v>
      </c>
      <c r="E720">
        <v>0</v>
      </c>
      <c r="F720">
        <v>3133119</v>
      </c>
      <c r="G720" s="58" t="s">
        <v>87</v>
      </c>
      <c r="H720" s="58" t="s">
        <v>87</v>
      </c>
      <c r="I720" s="60" t="s">
        <v>85</v>
      </c>
    </row>
    <row r="721" spans="1:9" x14ac:dyDescent="0.2">
      <c r="A721" t="s">
        <v>79</v>
      </c>
      <c r="B721" t="s">
        <v>80</v>
      </c>
      <c r="C721" t="s">
        <v>22</v>
      </c>
      <c r="D721" s="55">
        <v>37926</v>
      </c>
      <c r="E721">
        <v>0.5</v>
      </c>
      <c r="F721">
        <v>3133120</v>
      </c>
      <c r="G721" s="58" t="s">
        <v>87</v>
      </c>
      <c r="H721" s="58" t="s">
        <v>87</v>
      </c>
      <c r="I721" s="60" t="s">
        <v>85</v>
      </c>
    </row>
    <row r="722" spans="1:9" x14ac:dyDescent="0.2">
      <c r="A722" t="s">
        <v>79</v>
      </c>
      <c r="B722" t="s">
        <v>81</v>
      </c>
      <c r="C722" t="s">
        <v>22</v>
      </c>
      <c r="D722" s="55">
        <v>37926</v>
      </c>
      <c r="E722">
        <v>0.05</v>
      </c>
      <c r="F722">
        <v>3133121</v>
      </c>
      <c r="G722" s="58" t="s">
        <v>87</v>
      </c>
      <c r="H722" s="58" t="s">
        <v>87</v>
      </c>
      <c r="I722" s="60" t="s">
        <v>85</v>
      </c>
    </row>
    <row r="723" spans="1:9" x14ac:dyDescent="0.2">
      <c r="A723" t="s">
        <v>65</v>
      </c>
      <c r="B723" t="s">
        <v>80</v>
      </c>
      <c r="C723" t="s">
        <v>22</v>
      </c>
      <c r="D723" s="55">
        <v>37926</v>
      </c>
      <c r="E723">
        <v>0.49</v>
      </c>
      <c r="F723">
        <v>3133122</v>
      </c>
      <c r="G723" s="58" t="s">
        <v>87</v>
      </c>
      <c r="H723" s="58" t="s">
        <v>87</v>
      </c>
      <c r="I723" s="60" t="s">
        <v>85</v>
      </c>
    </row>
    <row r="724" spans="1:9" x14ac:dyDescent="0.2">
      <c r="A724" t="s">
        <v>65</v>
      </c>
      <c r="B724" t="s">
        <v>81</v>
      </c>
      <c r="C724" t="s">
        <v>22</v>
      </c>
      <c r="D724" s="55">
        <v>37926</v>
      </c>
      <c r="E724">
        <v>7.0000000000000007E-2</v>
      </c>
      <c r="F724">
        <v>3133123</v>
      </c>
      <c r="G724" s="58" t="s">
        <v>87</v>
      </c>
      <c r="H724" s="58" t="s">
        <v>87</v>
      </c>
      <c r="I724" s="60" t="s">
        <v>85</v>
      </c>
    </row>
    <row r="725" spans="1:9" x14ac:dyDescent="0.2">
      <c r="A725" t="s">
        <v>111</v>
      </c>
      <c r="B725" t="s">
        <v>110</v>
      </c>
      <c r="C725" t="s">
        <v>22</v>
      </c>
      <c r="D725" s="55">
        <v>37926</v>
      </c>
      <c r="E725">
        <v>0.05</v>
      </c>
      <c r="F725">
        <v>3133124</v>
      </c>
      <c r="G725" s="58" t="s">
        <v>87</v>
      </c>
      <c r="H725" s="58" t="s">
        <v>87</v>
      </c>
      <c r="I725" s="60" t="s">
        <v>85</v>
      </c>
    </row>
    <row r="726" spans="1:9" x14ac:dyDescent="0.2">
      <c r="A726" t="s">
        <v>112</v>
      </c>
      <c r="B726" t="s">
        <v>110</v>
      </c>
      <c r="C726" t="s">
        <v>22</v>
      </c>
      <c r="D726" s="55">
        <v>37926</v>
      </c>
      <c r="E726">
        <v>5.5E-2</v>
      </c>
      <c r="F726">
        <v>3133125</v>
      </c>
      <c r="G726" s="58" t="s">
        <v>87</v>
      </c>
      <c r="H726" s="58" t="s">
        <v>87</v>
      </c>
      <c r="I726" s="60" t="s">
        <v>85</v>
      </c>
    </row>
    <row r="727" spans="1:9" x14ac:dyDescent="0.2">
      <c r="A727" t="s">
        <v>108</v>
      </c>
      <c r="B727" t="s">
        <v>110</v>
      </c>
      <c r="C727" t="s">
        <v>22</v>
      </c>
      <c r="D727" s="55">
        <v>37926</v>
      </c>
      <c r="E727">
        <v>-0.05</v>
      </c>
      <c r="F727">
        <v>3133126</v>
      </c>
      <c r="G727" s="58" t="s">
        <v>87</v>
      </c>
      <c r="H727" s="58" t="s">
        <v>87</v>
      </c>
      <c r="I727" s="60" t="s">
        <v>85</v>
      </c>
    </row>
    <row r="728" spans="1:9" x14ac:dyDescent="0.2">
      <c r="A728" t="s">
        <v>109</v>
      </c>
      <c r="B728" t="s">
        <v>110</v>
      </c>
      <c r="C728" t="s">
        <v>22</v>
      </c>
      <c r="D728" s="55">
        <v>37926</v>
      </c>
      <c r="E728">
        <v>5.5E-2</v>
      </c>
      <c r="F728">
        <v>3133127</v>
      </c>
      <c r="G728" s="58" t="s">
        <v>87</v>
      </c>
      <c r="H728" s="58" t="s">
        <v>87</v>
      </c>
      <c r="I728" s="60" t="s">
        <v>85</v>
      </c>
    </row>
    <row r="729" spans="1:9" x14ac:dyDescent="0.2">
      <c r="A729" t="s">
        <v>11</v>
      </c>
      <c r="B729" t="s">
        <v>110</v>
      </c>
      <c r="C729" t="s">
        <v>22</v>
      </c>
      <c r="D729" s="55">
        <v>37926</v>
      </c>
      <c r="E729" s="155">
        <v>37956</v>
      </c>
      <c r="I729" s="60" t="s">
        <v>86</v>
      </c>
    </row>
    <row r="730" spans="1:9" x14ac:dyDescent="0.2">
      <c r="A730" t="s">
        <v>78</v>
      </c>
      <c r="B730" t="s">
        <v>80</v>
      </c>
      <c r="C730" t="s">
        <v>22</v>
      </c>
      <c r="D730" s="55">
        <v>37956</v>
      </c>
      <c r="E730">
        <v>0.9</v>
      </c>
      <c r="F730">
        <v>3133100</v>
      </c>
      <c r="G730" s="58" t="s">
        <v>87</v>
      </c>
      <c r="H730" s="58" t="s">
        <v>87</v>
      </c>
      <c r="I730" s="60" t="s">
        <v>85</v>
      </c>
    </row>
    <row r="731" spans="1:9" x14ac:dyDescent="0.2">
      <c r="A731" t="s">
        <v>78</v>
      </c>
      <c r="B731" t="s">
        <v>81</v>
      </c>
      <c r="C731" t="s">
        <v>22</v>
      </c>
      <c r="D731" s="55">
        <v>37956</v>
      </c>
      <c r="E731">
        <v>0.05</v>
      </c>
      <c r="F731">
        <v>3133101</v>
      </c>
      <c r="G731" s="58" t="s">
        <v>87</v>
      </c>
      <c r="H731" s="58" t="s">
        <v>87</v>
      </c>
      <c r="I731" s="60" t="s">
        <v>85</v>
      </c>
    </row>
    <row r="732" spans="1:9" x14ac:dyDescent="0.2">
      <c r="A732" t="s">
        <v>35</v>
      </c>
      <c r="B732" t="s">
        <v>80</v>
      </c>
      <c r="C732" t="s">
        <v>22</v>
      </c>
      <c r="D732" s="55">
        <v>37956</v>
      </c>
      <c r="E732">
        <v>0.9</v>
      </c>
      <c r="F732">
        <v>3133102</v>
      </c>
      <c r="G732" s="58" t="s">
        <v>87</v>
      </c>
      <c r="H732" s="58" t="s">
        <v>87</v>
      </c>
      <c r="I732" s="60" t="s">
        <v>85</v>
      </c>
    </row>
    <row r="733" spans="1:9" x14ac:dyDescent="0.2">
      <c r="A733" t="s">
        <v>35</v>
      </c>
      <c r="B733" t="s">
        <v>81</v>
      </c>
      <c r="C733" t="s">
        <v>22</v>
      </c>
      <c r="D733" s="55">
        <v>37956</v>
      </c>
      <c r="E733">
        <v>0.28999999999999998</v>
      </c>
      <c r="F733">
        <v>3133103</v>
      </c>
      <c r="G733" s="58" t="s">
        <v>87</v>
      </c>
      <c r="H733" s="58" t="s">
        <v>87</v>
      </c>
      <c r="I733" s="60" t="s">
        <v>85</v>
      </c>
    </row>
    <row r="734" spans="1:9" x14ac:dyDescent="0.2">
      <c r="A734" t="s">
        <v>36</v>
      </c>
      <c r="B734" t="s">
        <v>80</v>
      </c>
      <c r="C734" t="s">
        <v>22</v>
      </c>
      <c r="D734" s="55">
        <v>37956</v>
      </c>
      <c r="E734">
        <v>1.22</v>
      </c>
      <c r="F734">
        <v>3133104</v>
      </c>
      <c r="G734" s="58" t="s">
        <v>87</v>
      </c>
      <c r="H734" s="58" t="s">
        <v>87</v>
      </c>
      <c r="I734" s="60" t="s">
        <v>85</v>
      </c>
    </row>
    <row r="735" spans="1:9" x14ac:dyDescent="0.2">
      <c r="A735" t="s">
        <v>36</v>
      </c>
      <c r="B735" t="s">
        <v>81</v>
      </c>
      <c r="C735" t="s">
        <v>22</v>
      </c>
      <c r="D735" s="55">
        <v>37956</v>
      </c>
      <c r="E735">
        <v>0.05</v>
      </c>
      <c r="F735">
        <v>3133105</v>
      </c>
      <c r="G735" s="58" t="s">
        <v>87</v>
      </c>
      <c r="H735" s="58" t="s">
        <v>87</v>
      </c>
      <c r="I735" s="60" t="s">
        <v>85</v>
      </c>
    </row>
    <row r="736" spans="1:9" x14ac:dyDescent="0.2">
      <c r="A736" t="s">
        <v>37</v>
      </c>
      <c r="B736" t="s">
        <v>80</v>
      </c>
      <c r="C736" t="s">
        <v>22</v>
      </c>
      <c r="D736" s="55">
        <v>37956</v>
      </c>
      <c r="E736">
        <v>0.9</v>
      </c>
      <c r="F736">
        <v>3133106</v>
      </c>
      <c r="G736" s="58" t="s">
        <v>87</v>
      </c>
      <c r="H736" s="58" t="s">
        <v>87</v>
      </c>
      <c r="I736" s="60" t="s">
        <v>85</v>
      </c>
    </row>
    <row r="737" spans="1:9" x14ac:dyDescent="0.2">
      <c r="A737" t="s">
        <v>37</v>
      </c>
      <c r="B737" t="s">
        <v>81</v>
      </c>
      <c r="C737" t="s">
        <v>22</v>
      </c>
      <c r="D737" s="55">
        <v>37956</v>
      </c>
      <c r="E737">
        <v>0.28999999999999998</v>
      </c>
      <c r="F737">
        <v>3133107</v>
      </c>
      <c r="G737" s="58" t="s">
        <v>87</v>
      </c>
      <c r="H737" s="58" t="s">
        <v>87</v>
      </c>
      <c r="I737" s="60" t="s">
        <v>85</v>
      </c>
    </row>
    <row r="738" spans="1:9" x14ac:dyDescent="0.2">
      <c r="A738" t="s">
        <v>58</v>
      </c>
      <c r="B738" t="s">
        <v>80</v>
      </c>
      <c r="C738" t="s">
        <v>22</v>
      </c>
      <c r="D738" s="55">
        <v>37956</v>
      </c>
      <c r="E738">
        <v>0.78</v>
      </c>
      <c r="F738">
        <v>3133108</v>
      </c>
      <c r="G738" s="58" t="s">
        <v>87</v>
      </c>
      <c r="H738" s="58" t="s">
        <v>87</v>
      </c>
      <c r="I738" s="60" t="s">
        <v>85</v>
      </c>
    </row>
    <row r="739" spans="1:9" x14ac:dyDescent="0.2">
      <c r="A739" t="s">
        <v>58</v>
      </c>
      <c r="B739" t="s">
        <v>81</v>
      </c>
      <c r="C739" t="s">
        <v>22</v>
      </c>
      <c r="D739" s="55">
        <v>37956</v>
      </c>
      <c r="E739">
        <v>0.05</v>
      </c>
      <c r="F739">
        <v>3133109</v>
      </c>
      <c r="G739" s="58" t="s">
        <v>87</v>
      </c>
      <c r="H739" s="58" t="s">
        <v>87</v>
      </c>
      <c r="I739" s="60" t="s">
        <v>85</v>
      </c>
    </row>
    <row r="740" spans="1:9" x14ac:dyDescent="0.2">
      <c r="A740" t="s">
        <v>59</v>
      </c>
      <c r="B740" t="s">
        <v>80</v>
      </c>
      <c r="C740" t="s">
        <v>22</v>
      </c>
      <c r="D740" s="55">
        <v>37956</v>
      </c>
      <c r="E740">
        <v>0.94</v>
      </c>
      <c r="F740">
        <v>3133110</v>
      </c>
      <c r="G740" s="58" t="s">
        <v>87</v>
      </c>
      <c r="H740" s="58" t="s">
        <v>87</v>
      </c>
      <c r="I740" s="60" t="s">
        <v>85</v>
      </c>
    </row>
    <row r="741" spans="1:9" x14ac:dyDescent="0.2">
      <c r="A741" t="s">
        <v>59</v>
      </c>
      <c r="B741" t="s">
        <v>81</v>
      </c>
      <c r="C741" t="s">
        <v>22</v>
      </c>
      <c r="D741" s="55">
        <v>37956</v>
      </c>
      <c r="E741">
        <v>-0.13</v>
      </c>
      <c r="F741">
        <v>3133111</v>
      </c>
      <c r="G741" s="58" t="s">
        <v>87</v>
      </c>
      <c r="H741" s="58" t="s">
        <v>87</v>
      </c>
      <c r="I741" s="60" t="s">
        <v>85</v>
      </c>
    </row>
    <row r="742" spans="1:9" x14ac:dyDescent="0.2">
      <c r="A742" t="s">
        <v>60</v>
      </c>
      <c r="B742" t="s">
        <v>80</v>
      </c>
      <c r="C742" t="s">
        <v>22</v>
      </c>
      <c r="D742" s="55">
        <v>37956</v>
      </c>
      <c r="E742">
        <v>0.94</v>
      </c>
      <c r="F742">
        <v>3133112</v>
      </c>
      <c r="G742" s="58" t="s">
        <v>87</v>
      </c>
      <c r="H742" s="58" t="s">
        <v>87</v>
      </c>
      <c r="I742" s="60" t="s">
        <v>85</v>
      </c>
    </row>
    <row r="743" spans="1:9" x14ac:dyDescent="0.2">
      <c r="A743" t="s">
        <v>60</v>
      </c>
      <c r="B743" t="s">
        <v>81</v>
      </c>
      <c r="C743" t="s">
        <v>22</v>
      </c>
      <c r="D743" s="55">
        <v>37956</v>
      </c>
      <c r="E743">
        <v>0.25</v>
      </c>
      <c r="F743">
        <v>3133113</v>
      </c>
      <c r="G743" s="58" t="s">
        <v>87</v>
      </c>
      <c r="H743" s="58" t="s">
        <v>87</v>
      </c>
      <c r="I743" s="60" t="s">
        <v>85</v>
      </c>
    </row>
    <row r="744" spans="1:9" x14ac:dyDescent="0.2">
      <c r="A744" t="s">
        <v>61</v>
      </c>
      <c r="B744" t="s">
        <v>80</v>
      </c>
      <c r="C744" t="s">
        <v>22</v>
      </c>
      <c r="D744" s="55">
        <v>37956</v>
      </c>
      <c r="E744">
        <v>0.94</v>
      </c>
      <c r="F744">
        <v>3133114</v>
      </c>
      <c r="G744" s="58" t="s">
        <v>87</v>
      </c>
      <c r="H744" s="58" t="s">
        <v>87</v>
      </c>
      <c r="I744" s="60" t="s">
        <v>85</v>
      </c>
    </row>
    <row r="745" spans="1:9" x14ac:dyDescent="0.2">
      <c r="A745" t="s">
        <v>61</v>
      </c>
      <c r="B745" t="s">
        <v>81</v>
      </c>
      <c r="C745" t="s">
        <v>22</v>
      </c>
      <c r="D745" s="55">
        <v>37956</v>
      </c>
      <c r="E745">
        <v>-0.05</v>
      </c>
      <c r="F745">
        <v>3133115</v>
      </c>
      <c r="G745" s="58" t="s">
        <v>87</v>
      </c>
      <c r="H745" s="58" t="s">
        <v>87</v>
      </c>
      <c r="I745" s="60" t="s">
        <v>85</v>
      </c>
    </row>
    <row r="746" spans="1:9" x14ac:dyDescent="0.2">
      <c r="A746" t="s">
        <v>63</v>
      </c>
      <c r="B746" t="s">
        <v>80</v>
      </c>
      <c r="C746" t="s">
        <v>22</v>
      </c>
      <c r="D746" s="55">
        <v>37956</v>
      </c>
      <c r="E746">
        <v>1.0900000000000001</v>
      </c>
      <c r="F746">
        <v>3133116</v>
      </c>
      <c r="G746" s="58" t="s">
        <v>87</v>
      </c>
      <c r="H746" s="58" t="s">
        <v>87</v>
      </c>
      <c r="I746" s="60" t="s">
        <v>85</v>
      </c>
    </row>
    <row r="747" spans="1:9" x14ac:dyDescent="0.2">
      <c r="A747" t="s">
        <v>63</v>
      </c>
      <c r="B747" t="s">
        <v>81</v>
      </c>
      <c r="C747" t="s">
        <v>22</v>
      </c>
      <c r="D747" s="55">
        <v>37956</v>
      </c>
      <c r="E747">
        <v>1.2E-2</v>
      </c>
      <c r="F747">
        <v>3133117</v>
      </c>
      <c r="G747" s="58" t="s">
        <v>87</v>
      </c>
      <c r="H747" s="58" t="s">
        <v>87</v>
      </c>
      <c r="I747" s="60" t="s">
        <v>85</v>
      </c>
    </row>
    <row r="748" spans="1:9" x14ac:dyDescent="0.2">
      <c r="A748" t="s">
        <v>64</v>
      </c>
      <c r="B748" t="s">
        <v>80</v>
      </c>
      <c r="C748" t="s">
        <v>22</v>
      </c>
      <c r="D748" s="55">
        <v>37956</v>
      </c>
      <c r="E748">
        <v>0</v>
      </c>
      <c r="F748">
        <v>3133118</v>
      </c>
      <c r="G748" s="58" t="s">
        <v>87</v>
      </c>
      <c r="H748" s="58" t="s">
        <v>87</v>
      </c>
      <c r="I748" s="60" t="s">
        <v>85</v>
      </c>
    </row>
    <row r="749" spans="1:9" x14ac:dyDescent="0.2">
      <c r="A749" t="s">
        <v>64</v>
      </c>
      <c r="B749" t="s">
        <v>81</v>
      </c>
      <c r="C749" t="s">
        <v>22</v>
      </c>
      <c r="D749" s="55">
        <v>37956</v>
      </c>
      <c r="E749">
        <v>0</v>
      </c>
      <c r="F749">
        <v>3133119</v>
      </c>
      <c r="G749" s="58" t="s">
        <v>87</v>
      </c>
      <c r="H749" s="58" t="s">
        <v>87</v>
      </c>
      <c r="I749" s="60" t="s">
        <v>85</v>
      </c>
    </row>
    <row r="750" spans="1:9" x14ac:dyDescent="0.2">
      <c r="A750" t="s">
        <v>79</v>
      </c>
      <c r="B750" t="s">
        <v>80</v>
      </c>
      <c r="C750" t="s">
        <v>22</v>
      </c>
      <c r="D750" s="55">
        <v>37956</v>
      </c>
      <c r="E750">
        <v>0.83</v>
      </c>
      <c r="F750">
        <v>3133120</v>
      </c>
      <c r="G750" s="58" t="s">
        <v>87</v>
      </c>
      <c r="H750" s="58" t="s">
        <v>87</v>
      </c>
      <c r="I750" s="60" t="s">
        <v>85</v>
      </c>
    </row>
    <row r="751" spans="1:9" x14ac:dyDescent="0.2">
      <c r="A751" t="s">
        <v>79</v>
      </c>
      <c r="B751" t="s">
        <v>81</v>
      </c>
      <c r="C751" t="s">
        <v>22</v>
      </c>
      <c r="D751" s="55">
        <v>37956</v>
      </c>
      <c r="E751">
        <v>0.05</v>
      </c>
      <c r="F751">
        <v>3133121</v>
      </c>
      <c r="G751" s="58" t="s">
        <v>87</v>
      </c>
      <c r="H751" s="58" t="s">
        <v>87</v>
      </c>
      <c r="I751" s="60" t="s">
        <v>85</v>
      </c>
    </row>
    <row r="752" spans="1:9" x14ac:dyDescent="0.2">
      <c r="A752" t="s">
        <v>65</v>
      </c>
      <c r="B752" t="s">
        <v>80</v>
      </c>
      <c r="C752" t="s">
        <v>22</v>
      </c>
      <c r="D752" s="55">
        <v>37956</v>
      </c>
      <c r="E752">
        <v>0.82</v>
      </c>
      <c r="F752">
        <v>3133122</v>
      </c>
      <c r="G752" s="58" t="s">
        <v>87</v>
      </c>
      <c r="H752" s="58" t="s">
        <v>87</v>
      </c>
      <c r="I752" s="60" t="s">
        <v>85</v>
      </c>
    </row>
    <row r="753" spans="1:9" x14ac:dyDescent="0.2">
      <c r="A753" t="s">
        <v>65</v>
      </c>
      <c r="B753" t="s">
        <v>81</v>
      </c>
      <c r="C753" t="s">
        <v>22</v>
      </c>
      <c r="D753" s="55">
        <v>37956</v>
      </c>
      <c r="E753">
        <v>7.0000000000000007E-2</v>
      </c>
      <c r="F753">
        <v>3133123</v>
      </c>
      <c r="G753" s="58" t="s">
        <v>87</v>
      </c>
      <c r="H753" s="58" t="s">
        <v>87</v>
      </c>
      <c r="I753" s="60" t="s">
        <v>85</v>
      </c>
    </row>
    <row r="754" spans="1:9" x14ac:dyDescent="0.2">
      <c r="A754" t="s">
        <v>111</v>
      </c>
      <c r="B754" t="s">
        <v>110</v>
      </c>
      <c r="C754" t="s">
        <v>22</v>
      </c>
      <c r="D754" s="55">
        <v>37956</v>
      </c>
      <c r="E754">
        <v>0.05</v>
      </c>
      <c r="F754">
        <v>3133124</v>
      </c>
      <c r="G754" s="58" t="s">
        <v>87</v>
      </c>
      <c r="H754" s="58" t="s">
        <v>87</v>
      </c>
      <c r="I754" s="60" t="s">
        <v>85</v>
      </c>
    </row>
    <row r="755" spans="1:9" x14ac:dyDescent="0.2">
      <c r="A755" t="s">
        <v>112</v>
      </c>
      <c r="B755" t="s">
        <v>110</v>
      </c>
      <c r="C755" t="s">
        <v>22</v>
      </c>
      <c r="D755" s="55">
        <v>37956</v>
      </c>
      <c r="E755">
        <v>0.25</v>
      </c>
      <c r="F755">
        <v>3133125</v>
      </c>
      <c r="G755" s="58" t="s">
        <v>87</v>
      </c>
      <c r="H755" s="58" t="s">
        <v>87</v>
      </c>
      <c r="I755" s="60" t="s">
        <v>85</v>
      </c>
    </row>
    <row r="756" spans="1:9" x14ac:dyDescent="0.2">
      <c r="A756" t="s">
        <v>108</v>
      </c>
      <c r="B756" t="s">
        <v>110</v>
      </c>
      <c r="C756" t="s">
        <v>22</v>
      </c>
      <c r="D756" s="55">
        <v>37956</v>
      </c>
      <c r="E756">
        <v>-0.05</v>
      </c>
      <c r="F756">
        <v>3133126</v>
      </c>
      <c r="G756" s="58" t="s">
        <v>87</v>
      </c>
      <c r="H756" s="58" t="s">
        <v>87</v>
      </c>
      <c r="I756" s="60" t="s">
        <v>85</v>
      </c>
    </row>
    <row r="757" spans="1:9" x14ac:dyDescent="0.2">
      <c r="A757" t="s">
        <v>109</v>
      </c>
      <c r="B757" t="s">
        <v>110</v>
      </c>
      <c r="C757" t="s">
        <v>22</v>
      </c>
      <c r="D757" s="55">
        <v>37956</v>
      </c>
      <c r="E757">
        <v>0.25</v>
      </c>
      <c r="F757">
        <v>3133127</v>
      </c>
      <c r="G757" s="58" t="s">
        <v>87</v>
      </c>
      <c r="H757" s="58" t="s">
        <v>87</v>
      </c>
      <c r="I757" s="60" t="s">
        <v>85</v>
      </c>
    </row>
    <row r="758" spans="1:9" x14ac:dyDescent="0.2">
      <c r="A758" t="s">
        <v>11</v>
      </c>
      <c r="B758" t="s">
        <v>110</v>
      </c>
      <c r="C758" t="s">
        <v>22</v>
      </c>
      <c r="D758" s="55">
        <v>37956</v>
      </c>
      <c r="E758" s="155">
        <v>37987</v>
      </c>
      <c r="I758" s="60" t="s">
        <v>86</v>
      </c>
    </row>
    <row r="759" spans="1:9" x14ac:dyDescent="0.2">
      <c r="A759" t="s">
        <v>78</v>
      </c>
      <c r="B759" t="s">
        <v>80</v>
      </c>
      <c r="C759" t="s">
        <v>22</v>
      </c>
      <c r="D759" s="55">
        <v>37987</v>
      </c>
      <c r="E759">
        <v>1.2</v>
      </c>
      <c r="F759">
        <v>3133100</v>
      </c>
      <c r="G759" s="58" t="s">
        <v>87</v>
      </c>
      <c r="H759" s="58" t="s">
        <v>87</v>
      </c>
      <c r="I759" s="60" t="s">
        <v>85</v>
      </c>
    </row>
    <row r="760" spans="1:9" x14ac:dyDescent="0.2">
      <c r="A760" t="s">
        <v>78</v>
      </c>
      <c r="B760" t="s">
        <v>81</v>
      </c>
      <c r="C760" t="s">
        <v>22</v>
      </c>
      <c r="D760" s="55">
        <v>37987</v>
      </c>
      <c r="E760">
        <v>0.05</v>
      </c>
      <c r="F760">
        <v>3133101</v>
      </c>
      <c r="G760" s="58" t="s">
        <v>87</v>
      </c>
      <c r="H760" s="58" t="s">
        <v>87</v>
      </c>
      <c r="I760" s="60" t="s">
        <v>85</v>
      </c>
    </row>
    <row r="761" spans="1:9" x14ac:dyDescent="0.2">
      <c r="A761" t="s">
        <v>35</v>
      </c>
      <c r="B761" t="s">
        <v>80</v>
      </c>
      <c r="C761" t="s">
        <v>22</v>
      </c>
      <c r="D761" s="55">
        <v>37987</v>
      </c>
      <c r="E761">
        <v>1.2</v>
      </c>
      <c r="F761">
        <v>3133102</v>
      </c>
      <c r="G761" s="58" t="s">
        <v>87</v>
      </c>
      <c r="H761" s="58" t="s">
        <v>87</v>
      </c>
      <c r="I761" s="60" t="s">
        <v>85</v>
      </c>
    </row>
    <row r="762" spans="1:9" x14ac:dyDescent="0.2">
      <c r="A762" t="s">
        <v>35</v>
      </c>
      <c r="B762" t="s">
        <v>81</v>
      </c>
      <c r="C762" t="s">
        <v>22</v>
      </c>
      <c r="D762" s="55">
        <v>37987</v>
      </c>
      <c r="E762">
        <v>0.32</v>
      </c>
      <c r="F762">
        <v>3133103</v>
      </c>
      <c r="G762" s="58" t="s">
        <v>87</v>
      </c>
      <c r="H762" s="58" t="s">
        <v>87</v>
      </c>
      <c r="I762" s="60" t="s">
        <v>85</v>
      </c>
    </row>
    <row r="763" spans="1:9" x14ac:dyDescent="0.2">
      <c r="A763" t="s">
        <v>36</v>
      </c>
      <c r="B763" t="s">
        <v>80</v>
      </c>
      <c r="C763" t="s">
        <v>22</v>
      </c>
      <c r="D763" s="55">
        <v>37987</v>
      </c>
      <c r="E763">
        <v>1.52</v>
      </c>
      <c r="F763">
        <v>3133104</v>
      </c>
      <c r="G763" s="58" t="s">
        <v>87</v>
      </c>
      <c r="H763" s="58" t="s">
        <v>87</v>
      </c>
      <c r="I763" s="60" t="s">
        <v>85</v>
      </c>
    </row>
    <row r="764" spans="1:9" x14ac:dyDescent="0.2">
      <c r="A764" t="s">
        <v>36</v>
      </c>
      <c r="B764" t="s">
        <v>81</v>
      </c>
      <c r="C764" t="s">
        <v>22</v>
      </c>
      <c r="D764" s="55">
        <v>37987</v>
      </c>
      <c r="E764">
        <v>0.05</v>
      </c>
      <c r="F764">
        <v>3133105</v>
      </c>
      <c r="G764" s="58" t="s">
        <v>87</v>
      </c>
      <c r="H764" s="58" t="s">
        <v>87</v>
      </c>
      <c r="I764" s="60" t="s">
        <v>85</v>
      </c>
    </row>
    <row r="765" spans="1:9" x14ac:dyDescent="0.2">
      <c r="A765" t="s">
        <v>37</v>
      </c>
      <c r="B765" t="s">
        <v>80</v>
      </c>
      <c r="C765" t="s">
        <v>22</v>
      </c>
      <c r="D765" s="55">
        <v>37987</v>
      </c>
      <c r="E765">
        <v>1.2</v>
      </c>
      <c r="F765">
        <v>3133106</v>
      </c>
      <c r="G765" s="58" t="s">
        <v>87</v>
      </c>
      <c r="H765" s="58" t="s">
        <v>87</v>
      </c>
      <c r="I765" s="60" t="s">
        <v>85</v>
      </c>
    </row>
    <row r="766" spans="1:9" x14ac:dyDescent="0.2">
      <c r="A766" t="s">
        <v>37</v>
      </c>
      <c r="B766" t="s">
        <v>81</v>
      </c>
      <c r="C766" t="s">
        <v>22</v>
      </c>
      <c r="D766" s="55">
        <v>37987</v>
      </c>
      <c r="E766">
        <v>0.32</v>
      </c>
      <c r="F766">
        <v>3133107</v>
      </c>
      <c r="G766" s="58" t="s">
        <v>87</v>
      </c>
      <c r="H766" s="58" t="s">
        <v>87</v>
      </c>
      <c r="I766" s="60" t="s">
        <v>85</v>
      </c>
    </row>
    <row r="767" spans="1:9" x14ac:dyDescent="0.2">
      <c r="A767" t="s">
        <v>58</v>
      </c>
      <c r="B767" t="s">
        <v>80</v>
      </c>
      <c r="C767" t="s">
        <v>22</v>
      </c>
      <c r="D767" s="55">
        <v>37987</v>
      </c>
      <c r="E767">
        <v>1.04</v>
      </c>
      <c r="F767">
        <v>3133108</v>
      </c>
      <c r="G767" s="58" t="s">
        <v>87</v>
      </c>
      <c r="H767" s="58" t="s">
        <v>87</v>
      </c>
      <c r="I767" s="60" t="s">
        <v>85</v>
      </c>
    </row>
    <row r="768" spans="1:9" x14ac:dyDescent="0.2">
      <c r="A768" t="s">
        <v>58</v>
      </c>
      <c r="B768" t="s">
        <v>81</v>
      </c>
      <c r="C768" t="s">
        <v>22</v>
      </c>
      <c r="D768" s="55">
        <v>37987</v>
      </c>
      <c r="E768">
        <v>0.05</v>
      </c>
      <c r="F768">
        <v>3133109</v>
      </c>
      <c r="G768" s="58" t="s">
        <v>87</v>
      </c>
      <c r="H768" s="58" t="s">
        <v>87</v>
      </c>
      <c r="I768" s="60" t="s">
        <v>85</v>
      </c>
    </row>
    <row r="769" spans="1:9" x14ac:dyDescent="0.2">
      <c r="A769" t="s">
        <v>59</v>
      </c>
      <c r="B769" t="s">
        <v>80</v>
      </c>
      <c r="C769" t="s">
        <v>22</v>
      </c>
      <c r="D769" s="55">
        <v>37987</v>
      </c>
      <c r="E769">
        <v>1.57</v>
      </c>
      <c r="F769">
        <v>3133110</v>
      </c>
      <c r="G769" s="58" t="s">
        <v>87</v>
      </c>
      <c r="H769" s="58" t="s">
        <v>87</v>
      </c>
      <c r="I769" s="60" t="s">
        <v>85</v>
      </c>
    </row>
    <row r="770" spans="1:9" x14ac:dyDescent="0.2">
      <c r="A770" t="s">
        <v>59</v>
      </c>
      <c r="B770" t="s">
        <v>81</v>
      </c>
      <c r="C770" t="s">
        <v>22</v>
      </c>
      <c r="D770" s="55">
        <v>37987</v>
      </c>
      <c r="E770">
        <v>-0.25</v>
      </c>
      <c r="F770">
        <v>3133111</v>
      </c>
      <c r="G770" s="58" t="s">
        <v>87</v>
      </c>
      <c r="H770" s="58" t="s">
        <v>87</v>
      </c>
      <c r="I770" s="60" t="s">
        <v>85</v>
      </c>
    </row>
    <row r="771" spans="1:9" x14ac:dyDescent="0.2">
      <c r="A771" t="s">
        <v>60</v>
      </c>
      <c r="B771" t="s">
        <v>80</v>
      </c>
      <c r="C771" t="s">
        <v>22</v>
      </c>
      <c r="D771" s="55">
        <v>37987</v>
      </c>
      <c r="E771">
        <v>1.57</v>
      </c>
      <c r="F771">
        <v>3133112</v>
      </c>
      <c r="G771" s="58" t="s">
        <v>87</v>
      </c>
      <c r="H771" s="58" t="s">
        <v>87</v>
      </c>
      <c r="I771" s="60" t="s">
        <v>85</v>
      </c>
    </row>
    <row r="772" spans="1:9" x14ac:dyDescent="0.2">
      <c r="A772" t="s">
        <v>60</v>
      </c>
      <c r="B772" t="s">
        <v>81</v>
      </c>
      <c r="C772" t="s">
        <v>22</v>
      </c>
      <c r="D772" s="55">
        <v>37987</v>
      </c>
      <c r="E772">
        <v>0.45</v>
      </c>
      <c r="F772">
        <v>3133113</v>
      </c>
      <c r="G772" s="58" t="s">
        <v>87</v>
      </c>
      <c r="H772" s="58" t="s">
        <v>87</v>
      </c>
      <c r="I772" s="60" t="s">
        <v>85</v>
      </c>
    </row>
    <row r="773" spans="1:9" x14ac:dyDescent="0.2">
      <c r="A773" t="s">
        <v>61</v>
      </c>
      <c r="B773" t="s">
        <v>80</v>
      </c>
      <c r="C773" t="s">
        <v>22</v>
      </c>
      <c r="D773" s="55">
        <v>37987</v>
      </c>
      <c r="E773">
        <v>1.57</v>
      </c>
      <c r="F773">
        <v>3133114</v>
      </c>
      <c r="G773" s="58" t="s">
        <v>87</v>
      </c>
      <c r="H773" s="58" t="s">
        <v>87</v>
      </c>
      <c r="I773" s="60" t="s">
        <v>85</v>
      </c>
    </row>
    <row r="774" spans="1:9" x14ac:dyDescent="0.2">
      <c r="A774" t="s">
        <v>61</v>
      </c>
      <c r="B774" t="s">
        <v>81</v>
      </c>
      <c r="C774" t="s">
        <v>22</v>
      </c>
      <c r="D774" s="55">
        <v>37987</v>
      </c>
      <c r="E774">
        <v>-0.2</v>
      </c>
      <c r="F774">
        <v>3133115</v>
      </c>
      <c r="G774" s="58" t="s">
        <v>87</v>
      </c>
      <c r="H774" s="58" t="s">
        <v>87</v>
      </c>
      <c r="I774" s="60" t="s">
        <v>85</v>
      </c>
    </row>
    <row r="775" spans="1:9" x14ac:dyDescent="0.2">
      <c r="A775" t="s">
        <v>63</v>
      </c>
      <c r="B775" t="s">
        <v>80</v>
      </c>
      <c r="C775" t="s">
        <v>22</v>
      </c>
      <c r="D775" s="55">
        <v>37987</v>
      </c>
      <c r="E775">
        <v>1.0900000000000001</v>
      </c>
      <c r="F775">
        <v>3133116</v>
      </c>
      <c r="G775" s="58" t="s">
        <v>87</v>
      </c>
      <c r="H775" s="58" t="s">
        <v>87</v>
      </c>
      <c r="I775" s="60" t="s">
        <v>85</v>
      </c>
    </row>
    <row r="776" spans="1:9" x14ac:dyDescent="0.2">
      <c r="A776" t="s">
        <v>63</v>
      </c>
      <c r="B776" t="s">
        <v>81</v>
      </c>
      <c r="C776" t="s">
        <v>22</v>
      </c>
      <c r="D776" s="55">
        <v>37987</v>
      </c>
      <c r="E776">
        <v>1.2E-2</v>
      </c>
      <c r="F776">
        <v>3133117</v>
      </c>
      <c r="G776" s="58" t="s">
        <v>87</v>
      </c>
      <c r="H776" s="58" t="s">
        <v>87</v>
      </c>
      <c r="I776" s="60" t="s">
        <v>85</v>
      </c>
    </row>
    <row r="777" spans="1:9" x14ac:dyDescent="0.2">
      <c r="A777" t="s">
        <v>64</v>
      </c>
      <c r="B777" t="s">
        <v>80</v>
      </c>
      <c r="C777" t="s">
        <v>22</v>
      </c>
      <c r="D777" s="55">
        <v>37987</v>
      </c>
      <c r="E777">
        <v>0</v>
      </c>
      <c r="F777">
        <v>3133118</v>
      </c>
      <c r="G777" s="58" t="s">
        <v>87</v>
      </c>
      <c r="H777" s="58" t="s">
        <v>87</v>
      </c>
      <c r="I777" s="60" t="s">
        <v>85</v>
      </c>
    </row>
    <row r="778" spans="1:9" x14ac:dyDescent="0.2">
      <c r="A778" t="s">
        <v>64</v>
      </c>
      <c r="B778" t="s">
        <v>81</v>
      </c>
      <c r="C778" t="s">
        <v>22</v>
      </c>
      <c r="D778" s="55">
        <v>37987</v>
      </c>
      <c r="E778">
        <v>0</v>
      </c>
      <c r="F778">
        <v>3133119</v>
      </c>
      <c r="G778" s="58" t="s">
        <v>87</v>
      </c>
      <c r="H778" s="58" t="s">
        <v>87</v>
      </c>
      <c r="I778" s="60" t="s">
        <v>85</v>
      </c>
    </row>
    <row r="779" spans="1:9" x14ac:dyDescent="0.2">
      <c r="A779" t="s">
        <v>79</v>
      </c>
      <c r="B779" t="s">
        <v>80</v>
      </c>
      <c r="C779" t="s">
        <v>22</v>
      </c>
      <c r="D779" s="55">
        <v>37987</v>
      </c>
      <c r="E779">
        <v>1.1200000000000001</v>
      </c>
      <c r="F779">
        <v>3133120</v>
      </c>
      <c r="G779" s="58" t="s">
        <v>87</v>
      </c>
      <c r="H779" s="58" t="s">
        <v>87</v>
      </c>
      <c r="I779" s="60" t="s">
        <v>85</v>
      </c>
    </row>
    <row r="780" spans="1:9" x14ac:dyDescent="0.2">
      <c r="A780" t="s">
        <v>79</v>
      </c>
      <c r="B780" t="s">
        <v>81</v>
      </c>
      <c r="C780" t="s">
        <v>22</v>
      </c>
      <c r="D780" s="55">
        <v>37987</v>
      </c>
      <c r="E780">
        <v>0.05</v>
      </c>
      <c r="F780">
        <v>3133121</v>
      </c>
      <c r="G780" s="58" t="s">
        <v>87</v>
      </c>
      <c r="H780" s="58" t="s">
        <v>87</v>
      </c>
      <c r="I780" s="60" t="s">
        <v>85</v>
      </c>
    </row>
    <row r="781" spans="1:9" x14ac:dyDescent="0.2">
      <c r="A781" t="s">
        <v>65</v>
      </c>
      <c r="B781" t="s">
        <v>80</v>
      </c>
      <c r="C781" t="s">
        <v>22</v>
      </c>
      <c r="D781" s="55">
        <v>37987</v>
      </c>
      <c r="E781">
        <v>1.1100000000000001</v>
      </c>
      <c r="F781">
        <v>3133122</v>
      </c>
      <c r="G781" s="58" t="s">
        <v>87</v>
      </c>
      <c r="H781" s="58" t="s">
        <v>87</v>
      </c>
      <c r="I781" s="60" t="s">
        <v>85</v>
      </c>
    </row>
    <row r="782" spans="1:9" x14ac:dyDescent="0.2">
      <c r="A782" t="s">
        <v>65</v>
      </c>
      <c r="B782" t="s">
        <v>81</v>
      </c>
      <c r="C782" t="s">
        <v>22</v>
      </c>
      <c r="D782" s="55">
        <v>37987</v>
      </c>
      <c r="E782">
        <v>7.0000000000000007E-2</v>
      </c>
      <c r="F782">
        <v>3133123</v>
      </c>
      <c r="G782" s="58" t="s">
        <v>87</v>
      </c>
      <c r="H782" s="58" t="s">
        <v>87</v>
      </c>
      <c r="I782" s="60" t="s">
        <v>85</v>
      </c>
    </row>
    <row r="783" spans="1:9" x14ac:dyDescent="0.2">
      <c r="A783" t="s">
        <v>111</v>
      </c>
      <c r="B783" t="s">
        <v>110</v>
      </c>
      <c r="C783" t="s">
        <v>22</v>
      </c>
      <c r="D783" s="55">
        <v>37987</v>
      </c>
      <c r="E783">
        <v>0.05</v>
      </c>
      <c r="F783">
        <v>3133124</v>
      </c>
      <c r="G783" s="58" t="s">
        <v>87</v>
      </c>
      <c r="H783" s="58" t="s">
        <v>87</v>
      </c>
      <c r="I783" s="60" t="s">
        <v>85</v>
      </c>
    </row>
    <row r="784" spans="1:9" x14ac:dyDescent="0.2">
      <c r="A784" t="s">
        <v>112</v>
      </c>
      <c r="B784" t="s">
        <v>110</v>
      </c>
      <c r="C784" t="s">
        <v>22</v>
      </c>
      <c r="D784" s="55">
        <v>37987</v>
      </c>
      <c r="E784">
        <v>0.45</v>
      </c>
      <c r="F784">
        <v>3133125</v>
      </c>
      <c r="G784" s="58" t="s">
        <v>87</v>
      </c>
      <c r="H784" s="58" t="s">
        <v>87</v>
      </c>
      <c r="I784" s="60" t="s">
        <v>85</v>
      </c>
    </row>
    <row r="785" spans="1:9" x14ac:dyDescent="0.2">
      <c r="A785" t="s">
        <v>108</v>
      </c>
      <c r="B785" t="s">
        <v>110</v>
      </c>
      <c r="C785" t="s">
        <v>22</v>
      </c>
      <c r="D785" s="55">
        <v>37987</v>
      </c>
      <c r="E785">
        <v>-0.2</v>
      </c>
      <c r="F785">
        <v>3133126</v>
      </c>
      <c r="G785" s="58" t="s">
        <v>87</v>
      </c>
      <c r="H785" s="58" t="s">
        <v>87</v>
      </c>
      <c r="I785" s="60" t="s">
        <v>85</v>
      </c>
    </row>
    <row r="786" spans="1:9" x14ac:dyDescent="0.2">
      <c r="A786" t="s">
        <v>109</v>
      </c>
      <c r="B786" t="s">
        <v>110</v>
      </c>
      <c r="C786" t="s">
        <v>22</v>
      </c>
      <c r="D786" s="55">
        <v>37987</v>
      </c>
      <c r="E786">
        <v>0.45</v>
      </c>
      <c r="F786">
        <v>3133127</v>
      </c>
      <c r="G786" s="58" t="s">
        <v>87</v>
      </c>
      <c r="H786" s="58" t="s">
        <v>87</v>
      </c>
      <c r="I786" s="60" t="s">
        <v>85</v>
      </c>
    </row>
    <row r="787" spans="1:9" x14ac:dyDescent="0.2">
      <c r="A787" t="s">
        <v>11</v>
      </c>
      <c r="B787" t="s">
        <v>110</v>
      </c>
      <c r="C787" t="s">
        <v>22</v>
      </c>
      <c r="D787" s="55">
        <v>37987</v>
      </c>
      <c r="E787" s="155">
        <v>38018</v>
      </c>
      <c r="I787" s="60" t="s">
        <v>86</v>
      </c>
    </row>
    <row r="788" spans="1:9" x14ac:dyDescent="0.2">
      <c r="A788" t="s">
        <v>78</v>
      </c>
      <c r="B788" t="s">
        <v>80</v>
      </c>
      <c r="C788" t="s">
        <v>22</v>
      </c>
      <c r="D788" s="55">
        <v>38018</v>
      </c>
      <c r="E788">
        <v>1.2</v>
      </c>
      <c r="F788">
        <v>3133100</v>
      </c>
      <c r="G788" s="58" t="s">
        <v>87</v>
      </c>
      <c r="H788" s="58" t="s">
        <v>87</v>
      </c>
      <c r="I788" s="60" t="s">
        <v>85</v>
      </c>
    </row>
    <row r="789" spans="1:9" x14ac:dyDescent="0.2">
      <c r="A789" t="s">
        <v>78</v>
      </c>
      <c r="B789" t="s">
        <v>81</v>
      </c>
      <c r="C789" t="s">
        <v>22</v>
      </c>
      <c r="D789" s="55">
        <v>38018</v>
      </c>
      <c r="E789">
        <v>0.05</v>
      </c>
      <c r="F789">
        <v>3133101</v>
      </c>
      <c r="G789" s="58" t="s">
        <v>87</v>
      </c>
      <c r="H789" s="58" t="s">
        <v>87</v>
      </c>
      <c r="I789" s="60" t="s">
        <v>85</v>
      </c>
    </row>
    <row r="790" spans="1:9" x14ac:dyDescent="0.2">
      <c r="A790" t="s">
        <v>35</v>
      </c>
      <c r="B790" t="s">
        <v>80</v>
      </c>
      <c r="C790" t="s">
        <v>22</v>
      </c>
      <c r="D790" s="55">
        <v>38018</v>
      </c>
      <c r="E790">
        <v>1.2</v>
      </c>
      <c r="F790">
        <v>3133102</v>
      </c>
      <c r="G790" s="58" t="s">
        <v>87</v>
      </c>
      <c r="H790" s="58" t="s">
        <v>87</v>
      </c>
      <c r="I790" s="60" t="s">
        <v>85</v>
      </c>
    </row>
    <row r="791" spans="1:9" x14ac:dyDescent="0.2">
      <c r="A791" t="s">
        <v>35</v>
      </c>
      <c r="B791" t="s">
        <v>81</v>
      </c>
      <c r="C791" t="s">
        <v>22</v>
      </c>
      <c r="D791" s="55">
        <v>38018</v>
      </c>
      <c r="E791">
        <v>0.32</v>
      </c>
      <c r="F791">
        <v>3133103</v>
      </c>
      <c r="G791" s="58" t="s">
        <v>87</v>
      </c>
      <c r="H791" s="58" t="s">
        <v>87</v>
      </c>
      <c r="I791" s="60" t="s">
        <v>85</v>
      </c>
    </row>
    <row r="792" spans="1:9" x14ac:dyDescent="0.2">
      <c r="A792" t="s">
        <v>36</v>
      </c>
      <c r="B792" t="s">
        <v>80</v>
      </c>
      <c r="C792" t="s">
        <v>22</v>
      </c>
      <c r="D792" s="55">
        <v>38018</v>
      </c>
      <c r="E792">
        <v>1.52</v>
      </c>
      <c r="F792">
        <v>3133104</v>
      </c>
      <c r="G792" s="58" t="s">
        <v>87</v>
      </c>
      <c r="H792" s="58" t="s">
        <v>87</v>
      </c>
      <c r="I792" s="60" t="s">
        <v>85</v>
      </c>
    </row>
    <row r="793" spans="1:9" x14ac:dyDescent="0.2">
      <c r="A793" t="s">
        <v>36</v>
      </c>
      <c r="B793" t="s">
        <v>81</v>
      </c>
      <c r="C793" t="s">
        <v>22</v>
      </c>
      <c r="D793" s="55">
        <v>38018</v>
      </c>
      <c r="E793">
        <v>0.05</v>
      </c>
      <c r="F793">
        <v>3133105</v>
      </c>
      <c r="G793" s="58" t="s">
        <v>87</v>
      </c>
      <c r="H793" s="58" t="s">
        <v>87</v>
      </c>
      <c r="I793" s="60" t="s">
        <v>85</v>
      </c>
    </row>
    <row r="794" spans="1:9" x14ac:dyDescent="0.2">
      <c r="A794" t="s">
        <v>37</v>
      </c>
      <c r="B794" t="s">
        <v>80</v>
      </c>
      <c r="C794" t="s">
        <v>22</v>
      </c>
      <c r="D794" s="55">
        <v>38018</v>
      </c>
      <c r="E794">
        <v>1.2</v>
      </c>
      <c r="F794">
        <v>3133106</v>
      </c>
      <c r="G794" s="58" t="s">
        <v>87</v>
      </c>
      <c r="H794" s="58" t="s">
        <v>87</v>
      </c>
      <c r="I794" s="60" t="s">
        <v>85</v>
      </c>
    </row>
    <row r="795" spans="1:9" x14ac:dyDescent="0.2">
      <c r="A795" t="s">
        <v>37</v>
      </c>
      <c r="B795" t="s">
        <v>81</v>
      </c>
      <c r="C795" t="s">
        <v>22</v>
      </c>
      <c r="D795" s="55">
        <v>38018</v>
      </c>
      <c r="E795">
        <v>0.32</v>
      </c>
      <c r="F795">
        <v>3133107</v>
      </c>
      <c r="G795" s="58" t="s">
        <v>87</v>
      </c>
      <c r="H795" s="58" t="s">
        <v>87</v>
      </c>
      <c r="I795" s="60" t="s">
        <v>85</v>
      </c>
    </row>
    <row r="796" spans="1:9" x14ac:dyDescent="0.2">
      <c r="A796" t="s">
        <v>58</v>
      </c>
      <c r="B796" t="s">
        <v>80</v>
      </c>
      <c r="C796" t="s">
        <v>22</v>
      </c>
      <c r="D796" s="55">
        <v>38018</v>
      </c>
      <c r="E796">
        <v>1.04</v>
      </c>
      <c r="F796">
        <v>3133108</v>
      </c>
      <c r="G796" s="58" t="s">
        <v>87</v>
      </c>
      <c r="H796" s="58" t="s">
        <v>87</v>
      </c>
      <c r="I796" s="60" t="s">
        <v>85</v>
      </c>
    </row>
    <row r="797" spans="1:9" x14ac:dyDescent="0.2">
      <c r="A797" t="s">
        <v>58</v>
      </c>
      <c r="B797" t="s">
        <v>81</v>
      </c>
      <c r="C797" t="s">
        <v>22</v>
      </c>
      <c r="D797" s="55">
        <v>38018</v>
      </c>
      <c r="E797">
        <v>0.05</v>
      </c>
      <c r="F797">
        <v>3133109</v>
      </c>
      <c r="G797" s="58" t="s">
        <v>87</v>
      </c>
      <c r="H797" s="58" t="s">
        <v>87</v>
      </c>
      <c r="I797" s="60" t="s">
        <v>85</v>
      </c>
    </row>
    <row r="798" spans="1:9" x14ac:dyDescent="0.2">
      <c r="A798" t="s">
        <v>59</v>
      </c>
      <c r="B798" t="s">
        <v>80</v>
      </c>
      <c r="C798" t="s">
        <v>22</v>
      </c>
      <c r="D798" s="55">
        <v>38018</v>
      </c>
      <c r="E798">
        <v>1.57</v>
      </c>
      <c r="F798">
        <v>3133110</v>
      </c>
      <c r="G798" s="58" t="s">
        <v>87</v>
      </c>
      <c r="H798" s="58" t="s">
        <v>87</v>
      </c>
      <c r="I798" s="60" t="s">
        <v>85</v>
      </c>
    </row>
    <row r="799" spans="1:9" x14ac:dyDescent="0.2">
      <c r="A799" t="s">
        <v>59</v>
      </c>
      <c r="B799" t="s">
        <v>81</v>
      </c>
      <c r="C799" t="s">
        <v>22</v>
      </c>
      <c r="D799" s="55">
        <v>38018</v>
      </c>
      <c r="E799">
        <v>-0.28000000000000003</v>
      </c>
      <c r="F799">
        <v>3133111</v>
      </c>
      <c r="G799" s="58" t="s">
        <v>87</v>
      </c>
      <c r="H799" s="58" t="s">
        <v>87</v>
      </c>
      <c r="I799" s="60" t="s">
        <v>85</v>
      </c>
    </row>
    <row r="800" spans="1:9" x14ac:dyDescent="0.2">
      <c r="A800" t="s">
        <v>60</v>
      </c>
      <c r="B800" t="s">
        <v>80</v>
      </c>
      <c r="C800" t="s">
        <v>22</v>
      </c>
      <c r="D800" s="55">
        <v>38018</v>
      </c>
      <c r="E800">
        <v>1.57</v>
      </c>
      <c r="F800">
        <v>3133112</v>
      </c>
      <c r="G800" s="58" t="s">
        <v>87</v>
      </c>
      <c r="H800" s="58" t="s">
        <v>87</v>
      </c>
      <c r="I800" s="60" t="s">
        <v>85</v>
      </c>
    </row>
    <row r="801" spans="1:9" x14ac:dyDescent="0.2">
      <c r="A801" t="s">
        <v>60</v>
      </c>
      <c r="B801" t="s">
        <v>81</v>
      </c>
      <c r="C801" t="s">
        <v>22</v>
      </c>
      <c r="D801" s="55">
        <v>38018</v>
      </c>
      <c r="E801">
        <v>0.45</v>
      </c>
      <c r="F801">
        <v>3133113</v>
      </c>
      <c r="G801" s="58" t="s">
        <v>87</v>
      </c>
      <c r="H801" s="58" t="s">
        <v>87</v>
      </c>
      <c r="I801" s="60" t="s">
        <v>85</v>
      </c>
    </row>
    <row r="802" spans="1:9" x14ac:dyDescent="0.2">
      <c r="A802" t="s">
        <v>61</v>
      </c>
      <c r="B802" t="s">
        <v>80</v>
      </c>
      <c r="C802" t="s">
        <v>22</v>
      </c>
      <c r="D802" s="55">
        <v>38018</v>
      </c>
      <c r="E802">
        <v>1.57</v>
      </c>
      <c r="F802">
        <v>3133114</v>
      </c>
      <c r="G802" s="58" t="s">
        <v>87</v>
      </c>
      <c r="H802" s="58" t="s">
        <v>87</v>
      </c>
      <c r="I802" s="60" t="s">
        <v>85</v>
      </c>
    </row>
    <row r="803" spans="1:9" x14ac:dyDescent="0.2">
      <c r="A803" t="s">
        <v>61</v>
      </c>
      <c r="B803" t="s">
        <v>81</v>
      </c>
      <c r="C803" t="s">
        <v>22</v>
      </c>
      <c r="D803" s="55">
        <v>38018</v>
      </c>
      <c r="E803">
        <v>-0.2</v>
      </c>
      <c r="F803">
        <v>3133115</v>
      </c>
      <c r="G803" s="58" t="s">
        <v>87</v>
      </c>
      <c r="H803" s="58" t="s">
        <v>87</v>
      </c>
      <c r="I803" s="60" t="s">
        <v>85</v>
      </c>
    </row>
    <row r="804" spans="1:9" x14ac:dyDescent="0.2">
      <c r="A804" t="s">
        <v>63</v>
      </c>
      <c r="B804" t="s">
        <v>80</v>
      </c>
      <c r="C804" t="s">
        <v>22</v>
      </c>
      <c r="D804" s="55">
        <v>38018</v>
      </c>
      <c r="E804">
        <v>1.08</v>
      </c>
      <c r="F804">
        <v>3133116</v>
      </c>
      <c r="G804" s="58" t="s">
        <v>87</v>
      </c>
      <c r="H804" s="58" t="s">
        <v>87</v>
      </c>
      <c r="I804" s="60" t="s">
        <v>85</v>
      </c>
    </row>
    <row r="805" spans="1:9" x14ac:dyDescent="0.2">
      <c r="A805" t="s">
        <v>63</v>
      </c>
      <c r="B805" t="s">
        <v>81</v>
      </c>
      <c r="C805" t="s">
        <v>22</v>
      </c>
      <c r="D805" s="55">
        <v>38018</v>
      </c>
      <c r="E805">
        <v>1.2E-2</v>
      </c>
      <c r="F805">
        <v>3133117</v>
      </c>
      <c r="G805" s="58" t="s">
        <v>87</v>
      </c>
      <c r="H805" s="58" t="s">
        <v>87</v>
      </c>
      <c r="I805" s="60" t="s">
        <v>85</v>
      </c>
    </row>
    <row r="806" spans="1:9" x14ac:dyDescent="0.2">
      <c r="A806" t="s">
        <v>64</v>
      </c>
      <c r="B806" t="s">
        <v>80</v>
      </c>
      <c r="C806" t="s">
        <v>22</v>
      </c>
      <c r="D806" s="55">
        <v>38018</v>
      </c>
      <c r="E806">
        <v>0</v>
      </c>
      <c r="F806">
        <v>3133118</v>
      </c>
      <c r="G806" s="58" t="s">
        <v>87</v>
      </c>
      <c r="H806" s="58" t="s">
        <v>87</v>
      </c>
      <c r="I806" s="60" t="s">
        <v>85</v>
      </c>
    </row>
    <row r="807" spans="1:9" x14ac:dyDescent="0.2">
      <c r="A807" t="s">
        <v>64</v>
      </c>
      <c r="B807" t="s">
        <v>81</v>
      </c>
      <c r="C807" t="s">
        <v>22</v>
      </c>
      <c r="D807" s="55">
        <v>38018</v>
      </c>
      <c r="E807">
        <v>0</v>
      </c>
      <c r="F807">
        <v>3133119</v>
      </c>
      <c r="G807" s="58" t="s">
        <v>87</v>
      </c>
      <c r="H807" s="58" t="s">
        <v>87</v>
      </c>
      <c r="I807" s="60" t="s">
        <v>85</v>
      </c>
    </row>
    <row r="808" spans="1:9" x14ac:dyDescent="0.2">
      <c r="A808" t="s">
        <v>79</v>
      </c>
      <c r="B808" t="s">
        <v>80</v>
      </c>
      <c r="C808" t="s">
        <v>22</v>
      </c>
      <c r="D808" s="55">
        <v>38018</v>
      </c>
      <c r="E808">
        <v>1.1200000000000001</v>
      </c>
      <c r="F808">
        <v>3133120</v>
      </c>
      <c r="G808" s="58" t="s">
        <v>87</v>
      </c>
      <c r="H808" s="58" t="s">
        <v>87</v>
      </c>
      <c r="I808" s="60" t="s">
        <v>85</v>
      </c>
    </row>
    <row r="809" spans="1:9" x14ac:dyDescent="0.2">
      <c r="A809" t="s">
        <v>79</v>
      </c>
      <c r="B809" t="s">
        <v>81</v>
      </c>
      <c r="C809" t="s">
        <v>22</v>
      </c>
      <c r="D809" s="55">
        <v>38018</v>
      </c>
      <c r="E809">
        <v>0.05</v>
      </c>
      <c r="F809">
        <v>3133121</v>
      </c>
      <c r="G809" s="58" t="s">
        <v>87</v>
      </c>
      <c r="H809" s="58" t="s">
        <v>87</v>
      </c>
      <c r="I809" s="60" t="s">
        <v>85</v>
      </c>
    </row>
    <row r="810" spans="1:9" x14ac:dyDescent="0.2">
      <c r="A810" t="s">
        <v>65</v>
      </c>
      <c r="B810" t="s">
        <v>80</v>
      </c>
      <c r="C810" t="s">
        <v>22</v>
      </c>
      <c r="D810" s="55">
        <v>38018</v>
      </c>
      <c r="E810">
        <v>1.1100000000000001</v>
      </c>
      <c r="F810">
        <v>3133122</v>
      </c>
      <c r="G810" s="58" t="s">
        <v>87</v>
      </c>
      <c r="H810" s="58" t="s">
        <v>87</v>
      </c>
      <c r="I810" s="60" t="s">
        <v>85</v>
      </c>
    </row>
    <row r="811" spans="1:9" x14ac:dyDescent="0.2">
      <c r="A811" t="s">
        <v>65</v>
      </c>
      <c r="B811" t="s">
        <v>81</v>
      </c>
      <c r="C811" t="s">
        <v>22</v>
      </c>
      <c r="D811" s="55">
        <v>38018</v>
      </c>
      <c r="E811">
        <v>7.0000000000000007E-2</v>
      </c>
      <c r="F811">
        <v>3133123</v>
      </c>
      <c r="G811" s="58" t="s">
        <v>87</v>
      </c>
      <c r="H811" s="58" t="s">
        <v>87</v>
      </c>
      <c r="I811" s="60" t="s">
        <v>85</v>
      </c>
    </row>
    <row r="812" spans="1:9" x14ac:dyDescent="0.2">
      <c r="A812" t="s">
        <v>111</v>
      </c>
      <c r="B812" t="s">
        <v>110</v>
      </c>
      <c r="C812" t="s">
        <v>22</v>
      </c>
      <c r="D812" s="55">
        <v>38018</v>
      </c>
      <c r="E812">
        <v>0.05</v>
      </c>
      <c r="F812">
        <v>3133124</v>
      </c>
      <c r="G812" s="58" t="s">
        <v>87</v>
      </c>
      <c r="H812" s="58" t="s">
        <v>87</v>
      </c>
      <c r="I812" s="60" t="s">
        <v>85</v>
      </c>
    </row>
    <row r="813" spans="1:9" x14ac:dyDescent="0.2">
      <c r="A813" t="s">
        <v>112</v>
      </c>
      <c r="B813" t="s">
        <v>110</v>
      </c>
      <c r="C813" t="s">
        <v>22</v>
      </c>
      <c r="D813" s="55">
        <v>38018</v>
      </c>
      <c r="E813">
        <v>0.45</v>
      </c>
      <c r="F813">
        <v>3133125</v>
      </c>
      <c r="G813" s="58" t="s">
        <v>87</v>
      </c>
      <c r="H813" s="58" t="s">
        <v>87</v>
      </c>
      <c r="I813" s="60" t="s">
        <v>85</v>
      </c>
    </row>
    <row r="814" spans="1:9" x14ac:dyDescent="0.2">
      <c r="A814" t="s">
        <v>108</v>
      </c>
      <c r="B814" t="s">
        <v>110</v>
      </c>
      <c r="C814" t="s">
        <v>22</v>
      </c>
      <c r="D814" s="55">
        <v>38018</v>
      </c>
      <c r="E814">
        <v>-0.2</v>
      </c>
      <c r="F814">
        <v>3133126</v>
      </c>
      <c r="G814" s="58" t="s">
        <v>87</v>
      </c>
      <c r="H814" s="58" t="s">
        <v>87</v>
      </c>
      <c r="I814" s="60" t="s">
        <v>85</v>
      </c>
    </row>
    <row r="815" spans="1:9" x14ac:dyDescent="0.2">
      <c r="A815" t="s">
        <v>109</v>
      </c>
      <c r="B815" t="s">
        <v>110</v>
      </c>
      <c r="C815" t="s">
        <v>22</v>
      </c>
      <c r="D815" s="55">
        <v>38018</v>
      </c>
      <c r="E815">
        <v>0.45</v>
      </c>
      <c r="F815">
        <v>3133127</v>
      </c>
      <c r="G815" s="58" t="s">
        <v>87</v>
      </c>
      <c r="H815" s="58" t="s">
        <v>87</v>
      </c>
      <c r="I815" s="60" t="s">
        <v>85</v>
      </c>
    </row>
    <row r="816" spans="1:9" x14ac:dyDescent="0.2">
      <c r="A816" t="s">
        <v>11</v>
      </c>
      <c r="B816" t="s">
        <v>110</v>
      </c>
      <c r="C816" t="s">
        <v>22</v>
      </c>
      <c r="D816" s="55">
        <v>38018</v>
      </c>
      <c r="E816" s="155">
        <v>38047</v>
      </c>
      <c r="I816" s="60" t="s">
        <v>86</v>
      </c>
    </row>
    <row r="817" spans="1:9" x14ac:dyDescent="0.2">
      <c r="A817" t="s">
        <v>78</v>
      </c>
      <c r="B817" t="s">
        <v>80</v>
      </c>
      <c r="C817" t="s">
        <v>22</v>
      </c>
      <c r="D817" s="55">
        <v>38047</v>
      </c>
      <c r="E817">
        <v>0.65</v>
      </c>
      <c r="F817">
        <v>3133100</v>
      </c>
      <c r="G817" s="58" t="s">
        <v>87</v>
      </c>
      <c r="H817" s="58" t="s">
        <v>87</v>
      </c>
      <c r="I817" s="60" t="s">
        <v>85</v>
      </c>
    </row>
    <row r="818" spans="1:9" x14ac:dyDescent="0.2">
      <c r="A818" t="s">
        <v>78</v>
      </c>
      <c r="B818" t="s">
        <v>81</v>
      </c>
      <c r="C818" t="s">
        <v>22</v>
      </c>
      <c r="D818" s="55">
        <v>38047</v>
      </c>
      <c r="E818">
        <v>0.05</v>
      </c>
      <c r="F818">
        <v>3133101</v>
      </c>
      <c r="G818" s="58" t="s">
        <v>87</v>
      </c>
      <c r="H818" s="58" t="s">
        <v>87</v>
      </c>
      <c r="I818" s="60" t="s">
        <v>85</v>
      </c>
    </row>
    <row r="819" spans="1:9" x14ac:dyDescent="0.2">
      <c r="A819" t="s">
        <v>35</v>
      </c>
      <c r="B819" t="s">
        <v>80</v>
      </c>
      <c r="C819" t="s">
        <v>22</v>
      </c>
      <c r="D819" s="55">
        <v>38047</v>
      </c>
      <c r="E819">
        <v>0.65</v>
      </c>
      <c r="F819">
        <v>3133102</v>
      </c>
      <c r="G819" s="58" t="s">
        <v>87</v>
      </c>
      <c r="H819" s="58" t="s">
        <v>87</v>
      </c>
      <c r="I819" s="60" t="s">
        <v>85</v>
      </c>
    </row>
    <row r="820" spans="1:9" x14ac:dyDescent="0.2">
      <c r="A820" t="s">
        <v>35</v>
      </c>
      <c r="B820" t="s">
        <v>81</v>
      </c>
      <c r="C820" t="s">
        <v>22</v>
      </c>
      <c r="D820" s="55">
        <v>38047</v>
      </c>
      <c r="E820">
        <v>0.15</v>
      </c>
      <c r="F820">
        <v>3133103</v>
      </c>
      <c r="G820" s="58" t="s">
        <v>87</v>
      </c>
      <c r="H820" s="58" t="s">
        <v>87</v>
      </c>
      <c r="I820" s="60" t="s">
        <v>85</v>
      </c>
    </row>
    <row r="821" spans="1:9" x14ac:dyDescent="0.2">
      <c r="A821" t="s">
        <v>36</v>
      </c>
      <c r="B821" t="s">
        <v>80</v>
      </c>
      <c r="C821" t="s">
        <v>22</v>
      </c>
      <c r="D821" s="55">
        <v>38047</v>
      </c>
      <c r="E821">
        <v>0.97</v>
      </c>
      <c r="F821">
        <v>3133104</v>
      </c>
      <c r="G821" s="58" t="s">
        <v>87</v>
      </c>
      <c r="H821" s="58" t="s">
        <v>87</v>
      </c>
      <c r="I821" s="60" t="s">
        <v>85</v>
      </c>
    </row>
    <row r="822" spans="1:9" x14ac:dyDescent="0.2">
      <c r="A822" t="s">
        <v>36</v>
      </c>
      <c r="B822" t="s">
        <v>81</v>
      </c>
      <c r="C822" t="s">
        <v>22</v>
      </c>
      <c r="D822" s="55">
        <v>38047</v>
      </c>
      <c r="E822">
        <v>0.05</v>
      </c>
      <c r="F822">
        <v>3133105</v>
      </c>
      <c r="G822" s="58" t="s">
        <v>87</v>
      </c>
      <c r="H822" s="58" t="s">
        <v>87</v>
      </c>
      <c r="I822" s="60" t="s">
        <v>85</v>
      </c>
    </row>
    <row r="823" spans="1:9" x14ac:dyDescent="0.2">
      <c r="A823" t="s">
        <v>37</v>
      </c>
      <c r="B823" t="s">
        <v>80</v>
      </c>
      <c r="C823" t="s">
        <v>22</v>
      </c>
      <c r="D823" s="55">
        <v>38047</v>
      </c>
      <c r="E823">
        <v>0.65</v>
      </c>
      <c r="F823">
        <v>3133106</v>
      </c>
      <c r="G823" s="58" t="s">
        <v>87</v>
      </c>
      <c r="H823" s="58" t="s">
        <v>87</v>
      </c>
      <c r="I823" s="60" t="s">
        <v>85</v>
      </c>
    </row>
    <row r="824" spans="1:9" x14ac:dyDescent="0.2">
      <c r="A824" t="s">
        <v>37</v>
      </c>
      <c r="B824" t="s">
        <v>81</v>
      </c>
      <c r="C824" t="s">
        <v>22</v>
      </c>
      <c r="D824" s="55">
        <v>38047</v>
      </c>
      <c r="E824">
        <v>0.15</v>
      </c>
      <c r="F824">
        <v>3133107</v>
      </c>
      <c r="G824" s="58" t="s">
        <v>87</v>
      </c>
      <c r="H824" s="58" t="s">
        <v>87</v>
      </c>
      <c r="I824" s="60" t="s">
        <v>85</v>
      </c>
    </row>
    <row r="825" spans="1:9" x14ac:dyDescent="0.2">
      <c r="A825" t="s">
        <v>58</v>
      </c>
      <c r="B825" t="s">
        <v>80</v>
      </c>
      <c r="C825" t="s">
        <v>22</v>
      </c>
      <c r="D825" s="55">
        <v>38047</v>
      </c>
      <c r="E825">
        <v>0.54</v>
      </c>
      <c r="F825">
        <v>3133108</v>
      </c>
      <c r="G825" s="58" t="s">
        <v>87</v>
      </c>
      <c r="H825" s="58" t="s">
        <v>87</v>
      </c>
      <c r="I825" s="60" t="s">
        <v>85</v>
      </c>
    </row>
    <row r="826" spans="1:9" x14ac:dyDescent="0.2">
      <c r="A826" t="s">
        <v>58</v>
      </c>
      <c r="B826" t="s">
        <v>81</v>
      </c>
      <c r="C826" t="s">
        <v>22</v>
      </c>
      <c r="D826" s="55">
        <v>38047</v>
      </c>
      <c r="E826">
        <v>0.05</v>
      </c>
      <c r="F826">
        <v>3133109</v>
      </c>
      <c r="G826" s="58" t="s">
        <v>87</v>
      </c>
      <c r="H826" s="58" t="s">
        <v>87</v>
      </c>
      <c r="I826" s="60" t="s">
        <v>85</v>
      </c>
    </row>
    <row r="827" spans="1:9" x14ac:dyDescent="0.2">
      <c r="A827" t="s">
        <v>59</v>
      </c>
      <c r="B827" t="s">
        <v>80</v>
      </c>
      <c r="C827" t="s">
        <v>22</v>
      </c>
      <c r="D827" s="55">
        <v>38047</v>
      </c>
      <c r="E827">
        <v>0.68</v>
      </c>
      <c r="F827">
        <v>3133110</v>
      </c>
      <c r="G827" s="58" t="s">
        <v>87</v>
      </c>
      <c r="H827" s="58" t="s">
        <v>87</v>
      </c>
      <c r="I827" s="60" t="s">
        <v>85</v>
      </c>
    </row>
    <row r="828" spans="1:9" x14ac:dyDescent="0.2">
      <c r="A828" t="s">
        <v>59</v>
      </c>
      <c r="B828" t="s">
        <v>81</v>
      </c>
      <c r="C828" t="s">
        <v>22</v>
      </c>
      <c r="D828" s="55">
        <v>38047</v>
      </c>
      <c r="E828">
        <v>-0.17</v>
      </c>
      <c r="F828">
        <v>3133111</v>
      </c>
      <c r="G828" s="58" t="s">
        <v>87</v>
      </c>
      <c r="H828" s="58" t="s">
        <v>87</v>
      </c>
      <c r="I828" s="60" t="s">
        <v>85</v>
      </c>
    </row>
    <row r="829" spans="1:9" x14ac:dyDescent="0.2">
      <c r="A829" t="s">
        <v>60</v>
      </c>
      <c r="B829" t="s">
        <v>80</v>
      </c>
      <c r="C829" t="s">
        <v>22</v>
      </c>
      <c r="D829" s="55">
        <v>38047</v>
      </c>
      <c r="E829">
        <v>0.68</v>
      </c>
      <c r="F829">
        <v>3133112</v>
      </c>
      <c r="G829" s="58" t="s">
        <v>87</v>
      </c>
      <c r="H829" s="58" t="s">
        <v>87</v>
      </c>
      <c r="I829" s="60" t="s">
        <v>85</v>
      </c>
    </row>
    <row r="830" spans="1:9" x14ac:dyDescent="0.2">
      <c r="A830" t="s">
        <v>60</v>
      </c>
      <c r="B830" t="s">
        <v>81</v>
      </c>
      <c r="C830" t="s">
        <v>22</v>
      </c>
      <c r="D830" s="55">
        <v>38047</v>
      </c>
      <c r="E830">
        <v>0.1</v>
      </c>
      <c r="F830">
        <v>3133113</v>
      </c>
      <c r="G830" s="58" t="s">
        <v>87</v>
      </c>
      <c r="H830" s="58" t="s">
        <v>87</v>
      </c>
      <c r="I830" s="60" t="s">
        <v>85</v>
      </c>
    </row>
    <row r="831" spans="1:9" x14ac:dyDescent="0.2">
      <c r="A831" t="s">
        <v>61</v>
      </c>
      <c r="B831" t="s">
        <v>80</v>
      </c>
      <c r="C831" t="s">
        <v>22</v>
      </c>
      <c r="D831" s="55">
        <v>38047</v>
      </c>
      <c r="E831">
        <v>0.68</v>
      </c>
      <c r="F831">
        <v>3133114</v>
      </c>
      <c r="G831" s="58" t="s">
        <v>87</v>
      </c>
      <c r="H831" s="58" t="s">
        <v>87</v>
      </c>
      <c r="I831" s="60" t="s">
        <v>85</v>
      </c>
    </row>
    <row r="832" spans="1:9" x14ac:dyDescent="0.2">
      <c r="A832" t="s">
        <v>61</v>
      </c>
      <c r="B832" t="s">
        <v>81</v>
      </c>
      <c r="C832" t="s">
        <v>22</v>
      </c>
      <c r="D832" s="55">
        <v>38047</v>
      </c>
      <c r="E832">
        <v>-0.05</v>
      </c>
      <c r="F832">
        <v>3133115</v>
      </c>
      <c r="G832" s="58" t="s">
        <v>87</v>
      </c>
      <c r="H832" s="58" t="s">
        <v>87</v>
      </c>
      <c r="I832" s="60" t="s">
        <v>85</v>
      </c>
    </row>
    <row r="833" spans="1:9" x14ac:dyDescent="0.2">
      <c r="A833" t="s">
        <v>63</v>
      </c>
      <c r="B833" t="s">
        <v>80</v>
      </c>
      <c r="C833" t="s">
        <v>22</v>
      </c>
      <c r="D833" s="55">
        <v>38047</v>
      </c>
      <c r="E833">
        <v>1.08</v>
      </c>
      <c r="F833">
        <v>3133116</v>
      </c>
      <c r="G833" s="58" t="s">
        <v>87</v>
      </c>
      <c r="H833" s="58" t="s">
        <v>87</v>
      </c>
      <c r="I833" s="60" t="s">
        <v>85</v>
      </c>
    </row>
    <row r="834" spans="1:9" x14ac:dyDescent="0.2">
      <c r="A834" t="s">
        <v>63</v>
      </c>
      <c r="B834" t="s">
        <v>81</v>
      </c>
      <c r="C834" t="s">
        <v>22</v>
      </c>
      <c r="D834" s="55">
        <v>38047</v>
      </c>
      <c r="E834">
        <v>1.2E-2</v>
      </c>
      <c r="F834">
        <v>3133117</v>
      </c>
      <c r="G834" s="58" t="s">
        <v>87</v>
      </c>
      <c r="H834" s="58" t="s">
        <v>87</v>
      </c>
      <c r="I834" s="60" t="s">
        <v>85</v>
      </c>
    </row>
    <row r="835" spans="1:9" x14ac:dyDescent="0.2">
      <c r="A835" t="s">
        <v>64</v>
      </c>
      <c r="B835" t="s">
        <v>80</v>
      </c>
      <c r="C835" t="s">
        <v>22</v>
      </c>
      <c r="D835" s="55">
        <v>38047</v>
      </c>
      <c r="E835">
        <v>0</v>
      </c>
      <c r="F835">
        <v>3133118</v>
      </c>
      <c r="G835" s="58" t="s">
        <v>87</v>
      </c>
      <c r="H835" s="58" t="s">
        <v>87</v>
      </c>
      <c r="I835" s="60" t="s">
        <v>85</v>
      </c>
    </row>
    <row r="836" spans="1:9" x14ac:dyDescent="0.2">
      <c r="A836" t="s">
        <v>64</v>
      </c>
      <c r="B836" t="s">
        <v>81</v>
      </c>
      <c r="C836" t="s">
        <v>22</v>
      </c>
      <c r="D836" s="55">
        <v>38047</v>
      </c>
      <c r="E836">
        <v>0</v>
      </c>
      <c r="F836">
        <v>3133119</v>
      </c>
      <c r="G836" s="58" t="s">
        <v>87</v>
      </c>
      <c r="H836" s="58" t="s">
        <v>87</v>
      </c>
      <c r="I836" s="60" t="s">
        <v>85</v>
      </c>
    </row>
    <row r="837" spans="1:9" x14ac:dyDescent="0.2">
      <c r="A837" t="s">
        <v>79</v>
      </c>
      <c r="B837" t="s">
        <v>80</v>
      </c>
      <c r="C837" t="s">
        <v>22</v>
      </c>
      <c r="D837" s="55">
        <v>38047</v>
      </c>
      <c r="E837">
        <v>0.6</v>
      </c>
      <c r="F837">
        <v>3133120</v>
      </c>
      <c r="G837" s="58" t="s">
        <v>87</v>
      </c>
      <c r="H837" s="58" t="s">
        <v>87</v>
      </c>
      <c r="I837" s="60" t="s">
        <v>85</v>
      </c>
    </row>
    <row r="838" spans="1:9" x14ac:dyDescent="0.2">
      <c r="A838" t="s">
        <v>79</v>
      </c>
      <c r="B838" t="s">
        <v>81</v>
      </c>
      <c r="C838" t="s">
        <v>22</v>
      </c>
      <c r="D838" s="55">
        <v>38047</v>
      </c>
      <c r="E838">
        <v>0.05</v>
      </c>
      <c r="F838">
        <v>3133121</v>
      </c>
      <c r="G838" s="58" t="s">
        <v>87</v>
      </c>
      <c r="H838" s="58" t="s">
        <v>87</v>
      </c>
      <c r="I838" s="60" t="s">
        <v>85</v>
      </c>
    </row>
    <row r="839" spans="1:9" x14ac:dyDescent="0.2">
      <c r="A839" t="s">
        <v>65</v>
      </c>
      <c r="B839" t="s">
        <v>80</v>
      </c>
      <c r="C839" t="s">
        <v>22</v>
      </c>
      <c r="D839" s="55">
        <v>38047</v>
      </c>
      <c r="E839">
        <v>0.59</v>
      </c>
      <c r="F839">
        <v>3133122</v>
      </c>
      <c r="G839" s="58" t="s">
        <v>87</v>
      </c>
      <c r="H839" s="58" t="s">
        <v>87</v>
      </c>
      <c r="I839" s="60" t="s">
        <v>85</v>
      </c>
    </row>
    <row r="840" spans="1:9" x14ac:dyDescent="0.2">
      <c r="A840" t="s">
        <v>65</v>
      </c>
      <c r="B840" t="s">
        <v>81</v>
      </c>
      <c r="C840" t="s">
        <v>22</v>
      </c>
      <c r="D840" s="55">
        <v>38047</v>
      </c>
      <c r="E840">
        <v>7.0000000000000007E-2</v>
      </c>
      <c r="F840">
        <v>3133123</v>
      </c>
      <c r="G840" s="58" t="s">
        <v>87</v>
      </c>
      <c r="H840" s="58" t="s">
        <v>87</v>
      </c>
      <c r="I840" s="60" t="s">
        <v>85</v>
      </c>
    </row>
    <row r="841" spans="1:9" x14ac:dyDescent="0.2">
      <c r="A841" t="s">
        <v>111</v>
      </c>
      <c r="B841" t="s">
        <v>110</v>
      </c>
      <c r="C841" t="s">
        <v>22</v>
      </c>
      <c r="D841" s="55">
        <v>38047</v>
      </c>
      <c r="E841">
        <v>0.05</v>
      </c>
      <c r="F841">
        <v>3133124</v>
      </c>
      <c r="G841" s="58" t="s">
        <v>87</v>
      </c>
      <c r="H841" s="58" t="s">
        <v>87</v>
      </c>
      <c r="I841" s="60" t="s">
        <v>85</v>
      </c>
    </row>
    <row r="842" spans="1:9" x14ac:dyDescent="0.2">
      <c r="A842" t="s">
        <v>112</v>
      </c>
      <c r="B842" t="s">
        <v>110</v>
      </c>
      <c r="C842" t="s">
        <v>22</v>
      </c>
      <c r="D842" s="55">
        <v>38047</v>
      </c>
      <c r="E842">
        <v>0.1</v>
      </c>
      <c r="F842">
        <v>3133125</v>
      </c>
      <c r="G842" s="58" t="s">
        <v>87</v>
      </c>
      <c r="H842" s="58" t="s">
        <v>87</v>
      </c>
      <c r="I842" s="60" t="s">
        <v>85</v>
      </c>
    </row>
    <row r="843" spans="1:9" x14ac:dyDescent="0.2">
      <c r="A843" t="s">
        <v>108</v>
      </c>
      <c r="B843" t="s">
        <v>110</v>
      </c>
      <c r="C843" t="s">
        <v>22</v>
      </c>
      <c r="D843" s="55">
        <v>38047</v>
      </c>
      <c r="E843">
        <v>-0.05</v>
      </c>
      <c r="F843">
        <v>3133126</v>
      </c>
      <c r="G843" s="58" t="s">
        <v>87</v>
      </c>
      <c r="H843" s="58" t="s">
        <v>87</v>
      </c>
      <c r="I843" s="60" t="s">
        <v>85</v>
      </c>
    </row>
    <row r="844" spans="1:9" x14ac:dyDescent="0.2">
      <c r="A844" t="s">
        <v>109</v>
      </c>
      <c r="B844" t="s">
        <v>110</v>
      </c>
      <c r="C844" t="s">
        <v>22</v>
      </c>
      <c r="D844" s="55">
        <v>38047</v>
      </c>
      <c r="E844">
        <v>0.1</v>
      </c>
      <c r="F844">
        <v>3133127</v>
      </c>
      <c r="G844" s="58" t="s">
        <v>87</v>
      </c>
      <c r="H844" s="58" t="s">
        <v>87</v>
      </c>
      <c r="I844" s="60" t="s">
        <v>85</v>
      </c>
    </row>
    <row r="845" spans="1:9" x14ac:dyDescent="0.2">
      <c r="A845" t="s">
        <v>11</v>
      </c>
      <c r="B845" t="s">
        <v>110</v>
      </c>
      <c r="C845" t="s">
        <v>22</v>
      </c>
      <c r="D845" s="55">
        <v>38047</v>
      </c>
      <c r="E845" s="155">
        <v>38078</v>
      </c>
      <c r="I845" s="60" t="s">
        <v>86</v>
      </c>
    </row>
    <row r="846" spans="1:9" x14ac:dyDescent="0.2">
      <c r="A846" t="s">
        <v>78</v>
      </c>
      <c r="B846" t="s">
        <v>80</v>
      </c>
      <c r="C846" t="s">
        <v>22</v>
      </c>
      <c r="D846" s="55">
        <v>38078</v>
      </c>
      <c r="E846">
        <v>0.435</v>
      </c>
      <c r="F846">
        <v>3133100</v>
      </c>
      <c r="G846" s="58" t="s">
        <v>87</v>
      </c>
      <c r="H846" s="58" t="s">
        <v>87</v>
      </c>
      <c r="I846" s="60" t="s">
        <v>85</v>
      </c>
    </row>
    <row r="847" spans="1:9" x14ac:dyDescent="0.2">
      <c r="A847" t="s">
        <v>78</v>
      </c>
      <c r="B847" t="s">
        <v>81</v>
      </c>
      <c r="C847" t="s">
        <v>22</v>
      </c>
      <c r="D847" s="55">
        <v>38078</v>
      </c>
      <c r="E847">
        <v>0.02</v>
      </c>
      <c r="F847">
        <v>3133101</v>
      </c>
      <c r="G847" s="58" t="s">
        <v>87</v>
      </c>
      <c r="H847" s="58" t="s">
        <v>87</v>
      </c>
      <c r="I847" s="60" t="s">
        <v>85</v>
      </c>
    </row>
    <row r="848" spans="1:9" x14ac:dyDescent="0.2">
      <c r="A848" t="s">
        <v>35</v>
      </c>
      <c r="B848" t="s">
        <v>80</v>
      </c>
      <c r="C848" t="s">
        <v>22</v>
      </c>
      <c r="D848" s="55">
        <v>38078</v>
      </c>
      <c r="E848">
        <v>0.435</v>
      </c>
      <c r="F848">
        <v>3133102</v>
      </c>
      <c r="G848" s="58" t="s">
        <v>87</v>
      </c>
      <c r="H848" s="58" t="s">
        <v>87</v>
      </c>
      <c r="I848" s="60" t="s">
        <v>85</v>
      </c>
    </row>
    <row r="849" spans="1:9" x14ac:dyDescent="0.2">
      <c r="A849" t="s">
        <v>35</v>
      </c>
      <c r="B849" t="s">
        <v>81</v>
      </c>
      <c r="C849" t="s">
        <v>22</v>
      </c>
      <c r="D849" s="55">
        <v>38078</v>
      </c>
      <c r="E849">
        <v>0.05</v>
      </c>
      <c r="F849">
        <v>3133103</v>
      </c>
      <c r="G849" s="58" t="s">
        <v>87</v>
      </c>
      <c r="H849" s="58" t="s">
        <v>87</v>
      </c>
      <c r="I849" s="60" t="s">
        <v>85</v>
      </c>
    </row>
    <row r="850" spans="1:9" x14ac:dyDescent="0.2">
      <c r="A850" t="s">
        <v>36</v>
      </c>
      <c r="B850" t="s">
        <v>80</v>
      </c>
      <c r="C850" t="s">
        <v>22</v>
      </c>
      <c r="D850" s="55">
        <v>38078</v>
      </c>
      <c r="E850">
        <v>0.755</v>
      </c>
      <c r="F850">
        <v>3133104</v>
      </c>
      <c r="G850" s="58" t="s">
        <v>87</v>
      </c>
      <c r="H850" s="58" t="s">
        <v>87</v>
      </c>
      <c r="I850" s="60" t="s">
        <v>85</v>
      </c>
    </row>
    <row r="851" spans="1:9" x14ac:dyDescent="0.2">
      <c r="A851" t="s">
        <v>36</v>
      </c>
      <c r="B851" t="s">
        <v>81</v>
      </c>
      <c r="C851" t="s">
        <v>22</v>
      </c>
      <c r="D851" s="55">
        <v>38078</v>
      </c>
      <c r="E851">
        <v>0.02</v>
      </c>
      <c r="F851">
        <v>3133105</v>
      </c>
      <c r="G851" s="58" t="s">
        <v>87</v>
      </c>
      <c r="H851" s="58" t="s">
        <v>87</v>
      </c>
      <c r="I851" s="60" t="s">
        <v>85</v>
      </c>
    </row>
    <row r="852" spans="1:9" x14ac:dyDescent="0.2">
      <c r="A852" t="s">
        <v>37</v>
      </c>
      <c r="B852" t="s">
        <v>80</v>
      </c>
      <c r="C852" t="s">
        <v>22</v>
      </c>
      <c r="D852" s="55">
        <v>38078</v>
      </c>
      <c r="E852">
        <v>0.435</v>
      </c>
      <c r="F852">
        <v>3133106</v>
      </c>
      <c r="G852" s="58" t="s">
        <v>87</v>
      </c>
      <c r="H852" s="58" t="s">
        <v>87</v>
      </c>
      <c r="I852" s="60" t="s">
        <v>85</v>
      </c>
    </row>
    <row r="853" spans="1:9" x14ac:dyDescent="0.2">
      <c r="A853" t="s">
        <v>37</v>
      </c>
      <c r="B853" t="s">
        <v>81</v>
      </c>
      <c r="C853" t="s">
        <v>22</v>
      </c>
      <c r="D853" s="55">
        <v>38078</v>
      </c>
      <c r="E853">
        <v>0.05</v>
      </c>
      <c r="F853">
        <v>3133107</v>
      </c>
      <c r="G853" s="58" t="s">
        <v>87</v>
      </c>
      <c r="H853" s="58" t="s">
        <v>87</v>
      </c>
      <c r="I853" s="60" t="s">
        <v>85</v>
      </c>
    </row>
    <row r="854" spans="1:9" x14ac:dyDescent="0.2">
      <c r="A854" t="s">
        <v>58</v>
      </c>
      <c r="B854" t="s">
        <v>80</v>
      </c>
      <c r="C854" t="s">
        <v>22</v>
      </c>
      <c r="D854" s="55">
        <v>38078</v>
      </c>
      <c r="E854">
        <v>0.36</v>
      </c>
      <c r="F854">
        <v>3133108</v>
      </c>
      <c r="G854" s="58" t="s">
        <v>87</v>
      </c>
      <c r="H854" s="58" t="s">
        <v>87</v>
      </c>
      <c r="I854" s="60" t="s">
        <v>85</v>
      </c>
    </row>
    <row r="855" spans="1:9" x14ac:dyDescent="0.2">
      <c r="A855" t="s">
        <v>58</v>
      </c>
      <c r="B855" t="s">
        <v>81</v>
      </c>
      <c r="C855" t="s">
        <v>22</v>
      </c>
      <c r="D855" s="55">
        <v>38078</v>
      </c>
      <c r="E855">
        <v>5.0000000000000001E-3</v>
      </c>
      <c r="F855">
        <v>3133109</v>
      </c>
      <c r="G855" s="58" t="s">
        <v>87</v>
      </c>
      <c r="H855" s="58" t="s">
        <v>87</v>
      </c>
      <c r="I855" s="60" t="s">
        <v>85</v>
      </c>
    </row>
    <row r="856" spans="1:9" x14ac:dyDescent="0.2">
      <c r="A856" t="s">
        <v>59</v>
      </c>
      <c r="B856" t="s">
        <v>80</v>
      </c>
      <c r="C856" t="s">
        <v>22</v>
      </c>
      <c r="D856" s="55">
        <v>38078</v>
      </c>
      <c r="E856">
        <v>0.38</v>
      </c>
      <c r="F856">
        <v>3133110</v>
      </c>
      <c r="G856" s="58" t="s">
        <v>87</v>
      </c>
      <c r="H856" s="58" t="s">
        <v>87</v>
      </c>
      <c r="I856" s="60" t="s">
        <v>85</v>
      </c>
    </row>
    <row r="857" spans="1:9" x14ac:dyDescent="0.2">
      <c r="A857" t="s">
        <v>59</v>
      </c>
      <c r="B857" t="s">
        <v>81</v>
      </c>
      <c r="C857" t="s">
        <v>22</v>
      </c>
      <c r="D857" s="55">
        <v>38078</v>
      </c>
      <c r="E857">
        <v>-8.5000000000000006E-2</v>
      </c>
      <c r="F857">
        <v>3133111</v>
      </c>
      <c r="G857" s="58" t="s">
        <v>87</v>
      </c>
      <c r="H857" s="58" t="s">
        <v>87</v>
      </c>
      <c r="I857" s="60" t="s">
        <v>85</v>
      </c>
    </row>
    <row r="858" spans="1:9" x14ac:dyDescent="0.2">
      <c r="A858" t="s">
        <v>60</v>
      </c>
      <c r="B858" t="s">
        <v>80</v>
      </c>
      <c r="C858" t="s">
        <v>22</v>
      </c>
      <c r="D858" s="55">
        <v>38078</v>
      </c>
      <c r="E858">
        <v>0.38</v>
      </c>
      <c r="F858">
        <v>3133112</v>
      </c>
      <c r="G858" s="58" t="s">
        <v>87</v>
      </c>
      <c r="H858" s="58" t="s">
        <v>87</v>
      </c>
      <c r="I858" s="60" t="s">
        <v>85</v>
      </c>
    </row>
    <row r="859" spans="1:9" x14ac:dyDescent="0.2">
      <c r="A859" t="s">
        <v>60</v>
      </c>
      <c r="B859" t="s">
        <v>81</v>
      </c>
      <c r="C859" t="s">
        <v>22</v>
      </c>
      <c r="D859" s="55">
        <v>38078</v>
      </c>
      <c r="E859">
        <v>0.02</v>
      </c>
      <c r="F859">
        <v>3133113</v>
      </c>
      <c r="G859" s="58" t="s">
        <v>87</v>
      </c>
      <c r="H859" s="58" t="s">
        <v>87</v>
      </c>
      <c r="I859" s="60" t="s">
        <v>85</v>
      </c>
    </row>
    <row r="860" spans="1:9" x14ac:dyDescent="0.2">
      <c r="A860" t="s">
        <v>61</v>
      </c>
      <c r="B860" t="s">
        <v>80</v>
      </c>
      <c r="C860" t="s">
        <v>22</v>
      </c>
      <c r="D860" s="55">
        <v>38078</v>
      </c>
      <c r="E860">
        <v>0.38</v>
      </c>
      <c r="F860">
        <v>3133114</v>
      </c>
      <c r="G860" s="58" t="s">
        <v>87</v>
      </c>
      <c r="H860" s="58" t="s">
        <v>87</v>
      </c>
      <c r="I860" s="60" t="s">
        <v>85</v>
      </c>
    </row>
    <row r="861" spans="1:9" x14ac:dyDescent="0.2">
      <c r="A861" t="s">
        <v>61</v>
      </c>
      <c r="B861" t="s">
        <v>81</v>
      </c>
      <c r="C861" t="s">
        <v>22</v>
      </c>
      <c r="D861" s="55">
        <v>38078</v>
      </c>
      <c r="E861">
        <v>-4.4999999999999998E-2</v>
      </c>
      <c r="F861">
        <v>3133115</v>
      </c>
      <c r="G861" s="58" t="s">
        <v>87</v>
      </c>
      <c r="H861" s="58" t="s">
        <v>87</v>
      </c>
      <c r="I861" s="60" t="s">
        <v>85</v>
      </c>
    </row>
    <row r="862" spans="1:9" x14ac:dyDescent="0.2">
      <c r="A862" t="s">
        <v>63</v>
      </c>
      <c r="B862" t="s">
        <v>80</v>
      </c>
      <c r="C862" t="s">
        <v>22</v>
      </c>
      <c r="D862" s="55">
        <v>38078</v>
      </c>
      <c r="E862">
        <v>0.29199999999999998</v>
      </c>
      <c r="F862">
        <v>3133116</v>
      </c>
      <c r="G862" s="58" t="s">
        <v>87</v>
      </c>
      <c r="H862" s="58" t="s">
        <v>87</v>
      </c>
      <c r="I862" s="60" t="s">
        <v>85</v>
      </c>
    </row>
    <row r="863" spans="1:9" x14ac:dyDescent="0.2">
      <c r="A863" t="s">
        <v>63</v>
      </c>
      <c r="B863" t="s">
        <v>81</v>
      </c>
      <c r="C863" t="s">
        <v>22</v>
      </c>
      <c r="D863" s="55">
        <v>38078</v>
      </c>
      <c r="E863">
        <v>1.2E-2</v>
      </c>
      <c r="F863">
        <v>3133117</v>
      </c>
      <c r="G863" s="58" t="s">
        <v>87</v>
      </c>
      <c r="H863" s="58" t="s">
        <v>87</v>
      </c>
      <c r="I863" s="60" t="s">
        <v>85</v>
      </c>
    </row>
    <row r="864" spans="1:9" x14ac:dyDescent="0.2">
      <c r="A864" t="s">
        <v>64</v>
      </c>
      <c r="B864" t="s">
        <v>80</v>
      </c>
      <c r="C864" t="s">
        <v>22</v>
      </c>
      <c r="D864" s="55">
        <v>38078</v>
      </c>
      <c r="E864">
        <v>0</v>
      </c>
      <c r="F864">
        <v>3133118</v>
      </c>
      <c r="G864" s="58" t="s">
        <v>87</v>
      </c>
      <c r="H864" s="58" t="s">
        <v>87</v>
      </c>
      <c r="I864" s="60" t="s">
        <v>85</v>
      </c>
    </row>
    <row r="865" spans="1:9" x14ac:dyDescent="0.2">
      <c r="A865" t="s">
        <v>64</v>
      </c>
      <c r="B865" t="s">
        <v>81</v>
      </c>
      <c r="C865" t="s">
        <v>22</v>
      </c>
      <c r="D865" s="55">
        <v>38078</v>
      </c>
      <c r="E865">
        <v>0</v>
      </c>
      <c r="F865">
        <v>3133119</v>
      </c>
      <c r="G865" s="58" t="s">
        <v>87</v>
      </c>
      <c r="H865" s="58" t="s">
        <v>87</v>
      </c>
      <c r="I865" s="60" t="s">
        <v>85</v>
      </c>
    </row>
    <row r="866" spans="1:9" x14ac:dyDescent="0.2">
      <c r="A866" t="s">
        <v>79</v>
      </c>
      <c r="B866" t="s">
        <v>80</v>
      </c>
      <c r="C866" t="s">
        <v>22</v>
      </c>
      <c r="D866" s="55">
        <v>38078</v>
      </c>
      <c r="E866">
        <v>0.435</v>
      </c>
      <c r="F866">
        <v>3133120</v>
      </c>
      <c r="G866" s="58" t="s">
        <v>87</v>
      </c>
      <c r="H866" s="58" t="s">
        <v>87</v>
      </c>
      <c r="I866" s="60" t="s">
        <v>85</v>
      </c>
    </row>
    <row r="867" spans="1:9" x14ac:dyDescent="0.2">
      <c r="A867" t="s">
        <v>79</v>
      </c>
      <c r="B867" t="s">
        <v>81</v>
      </c>
      <c r="C867" t="s">
        <v>22</v>
      </c>
      <c r="D867" s="55">
        <v>38078</v>
      </c>
      <c r="E867">
        <v>0.02</v>
      </c>
      <c r="F867">
        <v>3133121</v>
      </c>
      <c r="G867" s="58" t="s">
        <v>87</v>
      </c>
      <c r="H867" s="58" t="s">
        <v>87</v>
      </c>
      <c r="I867" s="60" t="s">
        <v>85</v>
      </c>
    </row>
    <row r="868" spans="1:9" x14ac:dyDescent="0.2">
      <c r="A868" t="s">
        <v>65</v>
      </c>
      <c r="B868" t="s">
        <v>80</v>
      </c>
      <c r="C868" t="s">
        <v>22</v>
      </c>
      <c r="D868" s="55">
        <v>38078</v>
      </c>
      <c r="E868">
        <v>0.42499999999999999</v>
      </c>
      <c r="F868">
        <v>3133122</v>
      </c>
      <c r="G868" s="58" t="s">
        <v>87</v>
      </c>
      <c r="H868" s="58" t="s">
        <v>87</v>
      </c>
      <c r="I868" s="60" t="s">
        <v>85</v>
      </c>
    </row>
    <row r="869" spans="1:9" x14ac:dyDescent="0.2">
      <c r="A869" t="s">
        <v>65</v>
      </c>
      <c r="B869" t="s">
        <v>81</v>
      </c>
      <c r="C869" t="s">
        <v>22</v>
      </c>
      <c r="D869" s="55">
        <v>38078</v>
      </c>
      <c r="E869">
        <v>0.04</v>
      </c>
      <c r="F869">
        <v>3133123</v>
      </c>
      <c r="G869" s="58" t="s">
        <v>87</v>
      </c>
      <c r="H869" s="58" t="s">
        <v>87</v>
      </c>
      <c r="I869" s="60" t="s">
        <v>85</v>
      </c>
    </row>
    <row r="870" spans="1:9" x14ac:dyDescent="0.2">
      <c r="A870" t="s">
        <v>111</v>
      </c>
      <c r="B870" t="s">
        <v>110</v>
      </c>
      <c r="C870" t="s">
        <v>22</v>
      </c>
      <c r="D870" s="55">
        <v>38078</v>
      </c>
      <c r="E870">
        <v>5.0000000000000001E-3</v>
      </c>
      <c r="F870">
        <v>3133124</v>
      </c>
      <c r="G870" s="58" t="s">
        <v>87</v>
      </c>
      <c r="H870" s="58" t="s">
        <v>87</v>
      </c>
      <c r="I870" s="60" t="s">
        <v>85</v>
      </c>
    </row>
    <row r="871" spans="1:9" x14ac:dyDescent="0.2">
      <c r="A871" t="s">
        <v>112</v>
      </c>
      <c r="B871" t="s">
        <v>110</v>
      </c>
      <c r="C871" t="s">
        <v>22</v>
      </c>
      <c r="D871" s="55">
        <v>38078</v>
      </c>
      <c r="E871">
        <v>0.02</v>
      </c>
      <c r="F871">
        <v>3133125</v>
      </c>
      <c r="G871" s="58" t="s">
        <v>87</v>
      </c>
      <c r="H871" s="58" t="s">
        <v>87</v>
      </c>
      <c r="I871" s="60" t="s">
        <v>85</v>
      </c>
    </row>
    <row r="872" spans="1:9" x14ac:dyDescent="0.2">
      <c r="A872" t="s">
        <v>108</v>
      </c>
      <c r="B872" t="s">
        <v>110</v>
      </c>
      <c r="C872" t="s">
        <v>22</v>
      </c>
      <c r="D872" s="55">
        <v>38078</v>
      </c>
      <c r="E872">
        <v>-4.4999999999999998E-2</v>
      </c>
      <c r="F872">
        <v>3133126</v>
      </c>
      <c r="G872" s="58" t="s">
        <v>87</v>
      </c>
      <c r="H872" s="58" t="s">
        <v>87</v>
      </c>
      <c r="I872" s="60" t="s">
        <v>85</v>
      </c>
    </row>
    <row r="873" spans="1:9" x14ac:dyDescent="0.2">
      <c r="A873" t="s">
        <v>109</v>
      </c>
      <c r="B873" t="s">
        <v>110</v>
      </c>
      <c r="C873" t="s">
        <v>22</v>
      </c>
      <c r="D873" s="55">
        <v>38078</v>
      </c>
      <c r="E873">
        <v>0.02</v>
      </c>
      <c r="F873">
        <v>3133127</v>
      </c>
      <c r="G873" s="58" t="s">
        <v>87</v>
      </c>
      <c r="H873" s="58" t="s">
        <v>87</v>
      </c>
      <c r="I873" s="60" t="s">
        <v>85</v>
      </c>
    </row>
    <row r="874" spans="1:9" x14ac:dyDescent="0.2">
      <c r="A874" t="s">
        <v>11</v>
      </c>
      <c r="B874" t="s">
        <v>110</v>
      </c>
      <c r="C874" t="s">
        <v>22</v>
      </c>
      <c r="D874" s="55">
        <v>38078</v>
      </c>
      <c r="E874" s="155">
        <v>38108</v>
      </c>
      <c r="I874" s="60" t="s">
        <v>86</v>
      </c>
    </row>
    <row r="875" spans="1:9" x14ac:dyDescent="0.2">
      <c r="A875" t="s">
        <v>78</v>
      </c>
      <c r="B875" t="s">
        <v>80</v>
      </c>
      <c r="C875" t="s">
        <v>22</v>
      </c>
      <c r="D875" s="55">
        <v>38108</v>
      </c>
      <c r="E875">
        <v>0.38500000000000001</v>
      </c>
      <c r="F875">
        <v>3133100</v>
      </c>
      <c r="G875" s="58" t="s">
        <v>87</v>
      </c>
      <c r="H875" s="58" t="s">
        <v>87</v>
      </c>
      <c r="I875" s="60" t="s">
        <v>85</v>
      </c>
    </row>
    <row r="876" spans="1:9" x14ac:dyDescent="0.2">
      <c r="A876" t="s">
        <v>78</v>
      </c>
      <c r="B876" t="s">
        <v>81</v>
      </c>
      <c r="C876" t="s">
        <v>22</v>
      </c>
      <c r="D876" s="55">
        <v>38108</v>
      </c>
      <c r="E876">
        <v>0.02</v>
      </c>
      <c r="F876">
        <v>3133101</v>
      </c>
      <c r="G876" s="58" t="s">
        <v>87</v>
      </c>
      <c r="H876" s="58" t="s">
        <v>87</v>
      </c>
      <c r="I876" s="60" t="s">
        <v>85</v>
      </c>
    </row>
    <row r="877" spans="1:9" x14ac:dyDescent="0.2">
      <c r="A877" t="s">
        <v>35</v>
      </c>
      <c r="B877" t="s">
        <v>80</v>
      </c>
      <c r="C877" t="s">
        <v>22</v>
      </c>
      <c r="D877" s="55">
        <v>38108</v>
      </c>
      <c r="E877">
        <v>0.38500000000000001</v>
      </c>
      <c r="F877">
        <v>3133102</v>
      </c>
      <c r="G877" s="58" t="s">
        <v>87</v>
      </c>
      <c r="H877" s="58" t="s">
        <v>87</v>
      </c>
      <c r="I877" s="60" t="s">
        <v>85</v>
      </c>
    </row>
    <row r="878" spans="1:9" x14ac:dyDescent="0.2">
      <c r="A878" t="s">
        <v>35</v>
      </c>
      <c r="B878" t="s">
        <v>81</v>
      </c>
      <c r="C878" t="s">
        <v>22</v>
      </c>
      <c r="D878" s="55">
        <v>38108</v>
      </c>
      <c r="E878">
        <v>0.05</v>
      </c>
      <c r="F878">
        <v>3133103</v>
      </c>
      <c r="G878" s="58" t="s">
        <v>87</v>
      </c>
      <c r="H878" s="58" t="s">
        <v>87</v>
      </c>
      <c r="I878" s="60" t="s">
        <v>85</v>
      </c>
    </row>
    <row r="879" spans="1:9" x14ac:dyDescent="0.2">
      <c r="A879" t="s">
        <v>36</v>
      </c>
      <c r="B879" t="s">
        <v>80</v>
      </c>
      <c r="C879" t="s">
        <v>22</v>
      </c>
      <c r="D879" s="55">
        <v>38108</v>
      </c>
      <c r="E879">
        <v>0.70499999999999996</v>
      </c>
      <c r="F879">
        <v>3133104</v>
      </c>
      <c r="G879" s="58" t="s">
        <v>87</v>
      </c>
      <c r="H879" s="58" t="s">
        <v>87</v>
      </c>
      <c r="I879" s="60" t="s">
        <v>85</v>
      </c>
    </row>
    <row r="880" spans="1:9" x14ac:dyDescent="0.2">
      <c r="A880" t="s">
        <v>36</v>
      </c>
      <c r="B880" t="s">
        <v>81</v>
      </c>
      <c r="C880" t="s">
        <v>22</v>
      </c>
      <c r="D880" s="55">
        <v>38108</v>
      </c>
      <c r="E880">
        <v>0.02</v>
      </c>
      <c r="F880">
        <v>3133105</v>
      </c>
      <c r="G880" s="58" t="s">
        <v>87</v>
      </c>
      <c r="H880" s="58" t="s">
        <v>87</v>
      </c>
      <c r="I880" s="60" t="s">
        <v>85</v>
      </c>
    </row>
    <row r="881" spans="1:9" x14ac:dyDescent="0.2">
      <c r="A881" t="s">
        <v>37</v>
      </c>
      <c r="B881" t="s">
        <v>80</v>
      </c>
      <c r="C881" t="s">
        <v>22</v>
      </c>
      <c r="D881" s="55">
        <v>38108</v>
      </c>
      <c r="E881">
        <v>0.38500000000000001</v>
      </c>
      <c r="F881">
        <v>3133106</v>
      </c>
      <c r="G881" s="58" t="s">
        <v>87</v>
      </c>
      <c r="H881" s="58" t="s">
        <v>87</v>
      </c>
      <c r="I881" s="60" t="s">
        <v>85</v>
      </c>
    </row>
    <row r="882" spans="1:9" x14ac:dyDescent="0.2">
      <c r="A882" t="s">
        <v>37</v>
      </c>
      <c r="B882" t="s">
        <v>81</v>
      </c>
      <c r="C882" t="s">
        <v>22</v>
      </c>
      <c r="D882" s="55">
        <v>38108</v>
      </c>
      <c r="E882">
        <v>0.05</v>
      </c>
      <c r="F882">
        <v>3133107</v>
      </c>
      <c r="G882" s="58" t="s">
        <v>87</v>
      </c>
      <c r="H882" s="58" t="s">
        <v>87</v>
      </c>
      <c r="I882" s="60" t="s">
        <v>85</v>
      </c>
    </row>
    <row r="883" spans="1:9" x14ac:dyDescent="0.2">
      <c r="A883" t="s">
        <v>58</v>
      </c>
      <c r="B883" t="s">
        <v>80</v>
      </c>
      <c r="C883" t="s">
        <v>22</v>
      </c>
      <c r="D883" s="55">
        <v>38108</v>
      </c>
      <c r="E883">
        <v>0.32500000000000001</v>
      </c>
      <c r="F883">
        <v>3133108</v>
      </c>
      <c r="G883" s="58" t="s">
        <v>87</v>
      </c>
      <c r="H883" s="58" t="s">
        <v>87</v>
      </c>
      <c r="I883" s="60" t="s">
        <v>85</v>
      </c>
    </row>
    <row r="884" spans="1:9" x14ac:dyDescent="0.2">
      <c r="A884" t="s">
        <v>58</v>
      </c>
      <c r="B884" t="s">
        <v>81</v>
      </c>
      <c r="C884" t="s">
        <v>22</v>
      </c>
      <c r="D884" s="55">
        <v>38108</v>
      </c>
      <c r="E884">
        <v>5.0000000000000001E-3</v>
      </c>
      <c r="F884">
        <v>3133109</v>
      </c>
      <c r="G884" s="58" t="s">
        <v>87</v>
      </c>
      <c r="H884" s="58" t="s">
        <v>87</v>
      </c>
      <c r="I884" s="60" t="s">
        <v>85</v>
      </c>
    </row>
    <row r="885" spans="1:9" x14ac:dyDescent="0.2">
      <c r="A885" t="s">
        <v>59</v>
      </c>
      <c r="B885" t="s">
        <v>80</v>
      </c>
      <c r="C885" t="s">
        <v>22</v>
      </c>
      <c r="D885" s="55">
        <v>38108</v>
      </c>
      <c r="E885">
        <v>0.33</v>
      </c>
      <c r="F885">
        <v>3133110</v>
      </c>
      <c r="G885" s="58" t="s">
        <v>87</v>
      </c>
      <c r="H885" s="58" t="s">
        <v>87</v>
      </c>
      <c r="I885" s="60" t="s">
        <v>85</v>
      </c>
    </row>
    <row r="886" spans="1:9" x14ac:dyDescent="0.2">
      <c r="A886" t="s">
        <v>59</v>
      </c>
      <c r="B886" t="s">
        <v>81</v>
      </c>
      <c r="C886" t="s">
        <v>22</v>
      </c>
      <c r="D886" s="55">
        <v>38108</v>
      </c>
      <c r="E886">
        <v>-6.5000000000000002E-2</v>
      </c>
      <c r="F886">
        <v>3133111</v>
      </c>
      <c r="G886" s="58" t="s">
        <v>87</v>
      </c>
      <c r="H886" s="58" t="s">
        <v>87</v>
      </c>
      <c r="I886" s="60" t="s">
        <v>85</v>
      </c>
    </row>
    <row r="887" spans="1:9" x14ac:dyDescent="0.2">
      <c r="A887" t="s">
        <v>60</v>
      </c>
      <c r="B887" t="s">
        <v>80</v>
      </c>
      <c r="C887" t="s">
        <v>22</v>
      </c>
      <c r="D887" s="55">
        <v>38108</v>
      </c>
      <c r="E887">
        <v>0.33</v>
      </c>
      <c r="F887">
        <v>3133112</v>
      </c>
      <c r="G887" s="58" t="s">
        <v>87</v>
      </c>
      <c r="H887" s="58" t="s">
        <v>87</v>
      </c>
      <c r="I887" s="60" t="s">
        <v>85</v>
      </c>
    </row>
    <row r="888" spans="1:9" x14ac:dyDescent="0.2">
      <c r="A888" t="s">
        <v>60</v>
      </c>
      <c r="B888" t="s">
        <v>81</v>
      </c>
      <c r="C888" t="s">
        <v>22</v>
      </c>
      <c r="D888" s="55">
        <v>38108</v>
      </c>
      <c r="E888">
        <v>0.02</v>
      </c>
      <c r="F888">
        <v>3133113</v>
      </c>
      <c r="G888" s="58" t="s">
        <v>87</v>
      </c>
      <c r="H888" s="58" t="s">
        <v>87</v>
      </c>
      <c r="I888" s="60" t="s">
        <v>85</v>
      </c>
    </row>
    <row r="889" spans="1:9" x14ac:dyDescent="0.2">
      <c r="A889" t="s">
        <v>61</v>
      </c>
      <c r="B889" t="s">
        <v>80</v>
      </c>
      <c r="C889" t="s">
        <v>22</v>
      </c>
      <c r="D889" s="55">
        <v>38108</v>
      </c>
      <c r="E889">
        <v>0.33</v>
      </c>
      <c r="F889">
        <v>3133114</v>
      </c>
      <c r="G889" s="58" t="s">
        <v>87</v>
      </c>
      <c r="H889" s="58" t="s">
        <v>87</v>
      </c>
      <c r="I889" s="60" t="s">
        <v>85</v>
      </c>
    </row>
    <row r="890" spans="1:9" x14ac:dyDescent="0.2">
      <c r="A890" t="s">
        <v>61</v>
      </c>
      <c r="B890" t="s">
        <v>81</v>
      </c>
      <c r="C890" t="s">
        <v>22</v>
      </c>
      <c r="D890" s="55">
        <v>38108</v>
      </c>
      <c r="E890">
        <v>-3.5000000000000003E-2</v>
      </c>
      <c r="F890">
        <v>3133115</v>
      </c>
      <c r="G890" s="58" t="s">
        <v>87</v>
      </c>
      <c r="H890" s="58" t="s">
        <v>87</v>
      </c>
      <c r="I890" s="60" t="s">
        <v>85</v>
      </c>
    </row>
    <row r="891" spans="1:9" x14ac:dyDescent="0.2">
      <c r="A891" t="s">
        <v>63</v>
      </c>
      <c r="B891" t="s">
        <v>80</v>
      </c>
      <c r="C891" t="s">
        <v>22</v>
      </c>
      <c r="D891" s="55">
        <v>38108</v>
      </c>
      <c r="E891">
        <v>0.29199999999999998</v>
      </c>
      <c r="F891">
        <v>3133116</v>
      </c>
      <c r="G891" s="58" t="s">
        <v>87</v>
      </c>
      <c r="H891" s="58" t="s">
        <v>87</v>
      </c>
      <c r="I891" s="60" t="s">
        <v>85</v>
      </c>
    </row>
    <row r="892" spans="1:9" x14ac:dyDescent="0.2">
      <c r="A892" t="s">
        <v>63</v>
      </c>
      <c r="B892" t="s">
        <v>81</v>
      </c>
      <c r="C892" t="s">
        <v>22</v>
      </c>
      <c r="D892" s="55">
        <v>38108</v>
      </c>
      <c r="E892">
        <v>1.2E-2</v>
      </c>
      <c r="F892">
        <v>3133117</v>
      </c>
      <c r="G892" s="58" t="s">
        <v>87</v>
      </c>
      <c r="H892" s="58" t="s">
        <v>87</v>
      </c>
      <c r="I892" s="60" t="s">
        <v>85</v>
      </c>
    </row>
    <row r="893" spans="1:9" x14ac:dyDescent="0.2">
      <c r="A893" t="s">
        <v>64</v>
      </c>
      <c r="B893" t="s">
        <v>80</v>
      </c>
      <c r="C893" t="s">
        <v>22</v>
      </c>
      <c r="D893" s="55">
        <v>38108</v>
      </c>
      <c r="E893">
        <v>0</v>
      </c>
      <c r="F893">
        <v>3133118</v>
      </c>
      <c r="G893" s="58" t="s">
        <v>87</v>
      </c>
      <c r="H893" s="58" t="s">
        <v>87</v>
      </c>
      <c r="I893" s="60" t="s">
        <v>85</v>
      </c>
    </row>
    <row r="894" spans="1:9" x14ac:dyDescent="0.2">
      <c r="A894" t="s">
        <v>64</v>
      </c>
      <c r="B894" t="s">
        <v>81</v>
      </c>
      <c r="C894" t="s">
        <v>22</v>
      </c>
      <c r="D894" s="55">
        <v>38108</v>
      </c>
      <c r="E894">
        <v>0</v>
      </c>
      <c r="F894">
        <v>3133119</v>
      </c>
      <c r="G894" s="58" t="s">
        <v>87</v>
      </c>
      <c r="H894" s="58" t="s">
        <v>87</v>
      </c>
      <c r="I894" s="60" t="s">
        <v>85</v>
      </c>
    </row>
    <row r="895" spans="1:9" x14ac:dyDescent="0.2">
      <c r="A895" t="s">
        <v>79</v>
      </c>
      <c r="B895" t="s">
        <v>80</v>
      </c>
      <c r="C895" t="s">
        <v>22</v>
      </c>
      <c r="D895" s="55">
        <v>38108</v>
      </c>
      <c r="E895">
        <v>0.38500000000000001</v>
      </c>
      <c r="F895">
        <v>3133120</v>
      </c>
      <c r="G895" s="58" t="s">
        <v>87</v>
      </c>
      <c r="H895" s="58" t="s">
        <v>87</v>
      </c>
      <c r="I895" s="60" t="s">
        <v>85</v>
      </c>
    </row>
    <row r="896" spans="1:9" x14ac:dyDescent="0.2">
      <c r="A896" t="s">
        <v>79</v>
      </c>
      <c r="B896" t="s">
        <v>81</v>
      </c>
      <c r="C896" t="s">
        <v>22</v>
      </c>
      <c r="D896" s="55">
        <v>38108</v>
      </c>
      <c r="E896">
        <v>0.02</v>
      </c>
      <c r="F896">
        <v>3133121</v>
      </c>
      <c r="G896" s="58" t="s">
        <v>87</v>
      </c>
      <c r="H896" s="58" t="s">
        <v>87</v>
      </c>
      <c r="I896" s="60" t="s">
        <v>85</v>
      </c>
    </row>
    <row r="897" spans="1:9" x14ac:dyDescent="0.2">
      <c r="A897" t="s">
        <v>65</v>
      </c>
      <c r="B897" t="s">
        <v>80</v>
      </c>
      <c r="C897" t="s">
        <v>22</v>
      </c>
      <c r="D897" s="55">
        <v>38108</v>
      </c>
      <c r="E897">
        <v>0.375</v>
      </c>
      <c r="F897">
        <v>3133122</v>
      </c>
      <c r="G897" s="58" t="s">
        <v>87</v>
      </c>
      <c r="H897" s="58" t="s">
        <v>87</v>
      </c>
      <c r="I897" s="60" t="s">
        <v>85</v>
      </c>
    </row>
    <row r="898" spans="1:9" x14ac:dyDescent="0.2">
      <c r="A898" t="s">
        <v>65</v>
      </c>
      <c r="B898" t="s">
        <v>81</v>
      </c>
      <c r="C898" t="s">
        <v>22</v>
      </c>
      <c r="D898" s="55">
        <v>38108</v>
      </c>
      <c r="E898">
        <v>0.04</v>
      </c>
      <c r="F898">
        <v>3133123</v>
      </c>
      <c r="G898" s="58" t="s">
        <v>87</v>
      </c>
      <c r="H898" s="58" t="s">
        <v>87</v>
      </c>
      <c r="I898" s="60" t="s">
        <v>85</v>
      </c>
    </row>
    <row r="899" spans="1:9" x14ac:dyDescent="0.2">
      <c r="A899" t="s">
        <v>111</v>
      </c>
      <c r="B899" t="s">
        <v>110</v>
      </c>
      <c r="C899" t="s">
        <v>22</v>
      </c>
      <c r="D899" s="55">
        <v>38108</v>
      </c>
      <c r="E899">
        <v>5.0000000000000001E-3</v>
      </c>
      <c r="F899">
        <v>3133124</v>
      </c>
      <c r="G899" s="58" t="s">
        <v>87</v>
      </c>
      <c r="H899" s="58" t="s">
        <v>87</v>
      </c>
      <c r="I899" s="60" t="s">
        <v>85</v>
      </c>
    </row>
    <row r="900" spans="1:9" x14ac:dyDescent="0.2">
      <c r="A900" t="s">
        <v>112</v>
      </c>
      <c r="B900" t="s">
        <v>110</v>
      </c>
      <c r="C900" t="s">
        <v>22</v>
      </c>
      <c r="D900" s="55">
        <v>38108</v>
      </c>
      <c r="E900">
        <v>0.02</v>
      </c>
      <c r="F900">
        <v>3133125</v>
      </c>
      <c r="G900" s="58" t="s">
        <v>87</v>
      </c>
      <c r="H900" s="58" t="s">
        <v>87</v>
      </c>
      <c r="I900" s="60" t="s">
        <v>85</v>
      </c>
    </row>
    <row r="901" spans="1:9" x14ac:dyDescent="0.2">
      <c r="A901" t="s">
        <v>108</v>
      </c>
      <c r="B901" t="s">
        <v>110</v>
      </c>
      <c r="C901" t="s">
        <v>22</v>
      </c>
      <c r="D901" s="55">
        <v>38108</v>
      </c>
      <c r="E901">
        <v>-3.5000000000000003E-2</v>
      </c>
      <c r="F901">
        <v>3133126</v>
      </c>
      <c r="G901" s="58" t="s">
        <v>87</v>
      </c>
      <c r="H901" s="58" t="s">
        <v>87</v>
      </c>
      <c r="I901" s="60" t="s">
        <v>85</v>
      </c>
    </row>
    <row r="902" spans="1:9" x14ac:dyDescent="0.2">
      <c r="A902" t="s">
        <v>109</v>
      </c>
      <c r="B902" t="s">
        <v>110</v>
      </c>
      <c r="C902" t="s">
        <v>22</v>
      </c>
      <c r="D902" s="55">
        <v>38108</v>
      </c>
      <c r="E902">
        <v>0.02</v>
      </c>
      <c r="F902">
        <v>3133127</v>
      </c>
      <c r="G902" s="58" t="s">
        <v>87</v>
      </c>
      <c r="H902" s="58" t="s">
        <v>87</v>
      </c>
      <c r="I902" s="60" t="s">
        <v>85</v>
      </c>
    </row>
    <row r="903" spans="1:9" x14ac:dyDescent="0.2">
      <c r="A903" t="s">
        <v>11</v>
      </c>
      <c r="B903" t="s">
        <v>110</v>
      </c>
      <c r="C903" t="s">
        <v>22</v>
      </c>
      <c r="D903" s="55">
        <v>38108</v>
      </c>
      <c r="E903" s="155">
        <v>38139</v>
      </c>
      <c r="I903" s="60" t="s">
        <v>86</v>
      </c>
    </row>
    <row r="904" spans="1:9" x14ac:dyDescent="0.2">
      <c r="A904" t="s">
        <v>78</v>
      </c>
      <c r="B904" t="s">
        <v>80</v>
      </c>
      <c r="C904" t="s">
        <v>22</v>
      </c>
      <c r="D904" s="55">
        <v>38139</v>
      </c>
      <c r="E904">
        <v>0.38500000000000001</v>
      </c>
      <c r="F904">
        <v>3133100</v>
      </c>
      <c r="G904" s="58" t="s">
        <v>87</v>
      </c>
      <c r="H904" s="58" t="s">
        <v>87</v>
      </c>
      <c r="I904" s="60" t="s">
        <v>85</v>
      </c>
    </row>
    <row r="905" spans="1:9" x14ac:dyDescent="0.2">
      <c r="A905" t="s">
        <v>78</v>
      </c>
      <c r="B905" t="s">
        <v>81</v>
      </c>
      <c r="C905" t="s">
        <v>22</v>
      </c>
      <c r="D905" s="55">
        <v>38139</v>
      </c>
      <c r="E905">
        <v>0.02</v>
      </c>
      <c r="F905">
        <v>3133101</v>
      </c>
      <c r="G905" s="58" t="s">
        <v>87</v>
      </c>
      <c r="H905" s="58" t="s">
        <v>87</v>
      </c>
      <c r="I905" s="60" t="s">
        <v>85</v>
      </c>
    </row>
    <row r="906" spans="1:9" x14ac:dyDescent="0.2">
      <c r="A906" t="s">
        <v>35</v>
      </c>
      <c r="B906" t="s">
        <v>80</v>
      </c>
      <c r="C906" t="s">
        <v>22</v>
      </c>
      <c r="D906" s="55">
        <v>38139</v>
      </c>
      <c r="E906">
        <v>0.38500000000000001</v>
      </c>
      <c r="F906">
        <v>3133102</v>
      </c>
      <c r="G906" s="58" t="s">
        <v>87</v>
      </c>
      <c r="H906" s="58" t="s">
        <v>87</v>
      </c>
      <c r="I906" s="60" t="s">
        <v>85</v>
      </c>
    </row>
    <row r="907" spans="1:9" x14ac:dyDescent="0.2">
      <c r="A907" t="s">
        <v>35</v>
      </c>
      <c r="B907" t="s">
        <v>81</v>
      </c>
      <c r="C907" t="s">
        <v>22</v>
      </c>
      <c r="D907" s="55">
        <v>38139</v>
      </c>
      <c r="E907">
        <v>0.06</v>
      </c>
      <c r="F907">
        <v>3133103</v>
      </c>
      <c r="G907" s="58" t="s">
        <v>87</v>
      </c>
      <c r="H907" s="58" t="s">
        <v>87</v>
      </c>
      <c r="I907" s="60" t="s">
        <v>85</v>
      </c>
    </row>
    <row r="908" spans="1:9" x14ac:dyDescent="0.2">
      <c r="A908" t="s">
        <v>36</v>
      </c>
      <c r="B908" t="s">
        <v>80</v>
      </c>
      <c r="C908" t="s">
        <v>22</v>
      </c>
      <c r="D908" s="55">
        <v>38139</v>
      </c>
      <c r="E908">
        <v>0.70499999999999996</v>
      </c>
      <c r="F908">
        <v>3133104</v>
      </c>
      <c r="G908" s="58" t="s">
        <v>87</v>
      </c>
      <c r="H908" s="58" t="s">
        <v>87</v>
      </c>
      <c r="I908" s="60" t="s">
        <v>85</v>
      </c>
    </row>
    <row r="909" spans="1:9" x14ac:dyDescent="0.2">
      <c r="A909" t="s">
        <v>36</v>
      </c>
      <c r="B909" t="s">
        <v>81</v>
      </c>
      <c r="C909" t="s">
        <v>22</v>
      </c>
      <c r="D909" s="55">
        <v>38139</v>
      </c>
      <c r="E909">
        <v>0.02</v>
      </c>
      <c r="F909">
        <v>3133105</v>
      </c>
      <c r="G909" s="58" t="s">
        <v>87</v>
      </c>
      <c r="H909" s="58" t="s">
        <v>87</v>
      </c>
      <c r="I909" s="60" t="s">
        <v>85</v>
      </c>
    </row>
    <row r="910" spans="1:9" x14ac:dyDescent="0.2">
      <c r="A910" t="s">
        <v>37</v>
      </c>
      <c r="B910" t="s">
        <v>80</v>
      </c>
      <c r="C910" t="s">
        <v>22</v>
      </c>
      <c r="D910" s="55">
        <v>38139</v>
      </c>
      <c r="E910">
        <v>0.38500000000000001</v>
      </c>
      <c r="F910">
        <v>3133106</v>
      </c>
      <c r="G910" s="58" t="s">
        <v>87</v>
      </c>
      <c r="H910" s="58" t="s">
        <v>87</v>
      </c>
      <c r="I910" s="60" t="s">
        <v>85</v>
      </c>
    </row>
    <row r="911" spans="1:9" x14ac:dyDescent="0.2">
      <c r="A911" t="s">
        <v>37</v>
      </c>
      <c r="B911" t="s">
        <v>81</v>
      </c>
      <c r="C911" t="s">
        <v>22</v>
      </c>
      <c r="D911" s="55">
        <v>38139</v>
      </c>
      <c r="E911">
        <v>0.06</v>
      </c>
      <c r="F911">
        <v>3133107</v>
      </c>
      <c r="G911" s="58" t="s">
        <v>87</v>
      </c>
      <c r="H911" s="58" t="s">
        <v>87</v>
      </c>
      <c r="I911" s="60" t="s">
        <v>85</v>
      </c>
    </row>
    <row r="912" spans="1:9" x14ac:dyDescent="0.2">
      <c r="A912" t="s">
        <v>58</v>
      </c>
      <c r="B912" t="s">
        <v>80</v>
      </c>
      <c r="C912" t="s">
        <v>22</v>
      </c>
      <c r="D912" s="55">
        <v>38139</v>
      </c>
      <c r="E912">
        <v>0.33500000000000002</v>
      </c>
      <c r="F912">
        <v>3133108</v>
      </c>
      <c r="G912" s="58" t="s">
        <v>87</v>
      </c>
      <c r="H912" s="58" t="s">
        <v>87</v>
      </c>
      <c r="I912" s="60" t="s">
        <v>85</v>
      </c>
    </row>
    <row r="913" spans="1:9" x14ac:dyDescent="0.2">
      <c r="A913" t="s">
        <v>58</v>
      </c>
      <c r="B913" t="s">
        <v>81</v>
      </c>
      <c r="C913" t="s">
        <v>22</v>
      </c>
      <c r="D913" s="55">
        <v>38139</v>
      </c>
      <c r="E913">
        <v>5.0000000000000001E-3</v>
      </c>
      <c r="F913">
        <v>3133109</v>
      </c>
      <c r="G913" s="58" t="s">
        <v>87</v>
      </c>
      <c r="H913" s="58" t="s">
        <v>87</v>
      </c>
      <c r="I913" s="60" t="s">
        <v>85</v>
      </c>
    </row>
    <row r="914" spans="1:9" x14ac:dyDescent="0.2">
      <c r="A914" t="s">
        <v>59</v>
      </c>
      <c r="B914" t="s">
        <v>80</v>
      </c>
      <c r="C914" t="s">
        <v>22</v>
      </c>
      <c r="D914" s="55">
        <v>38139</v>
      </c>
      <c r="E914">
        <v>0.37</v>
      </c>
      <c r="F914">
        <v>3133110</v>
      </c>
      <c r="G914" s="58" t="s">
        <v>87</v>
      </c>
      <c r="H914" s="58" t="s">
        <v>87</v>
      </c>
      <c r="I914" s="60" t="s">
        <v>85</v>
      </c>
    </row>
    <row r="915" spans="1:9" x14ac:dyDescent="0.2">
      <c r="A915" t="s">
        <v>59</v>
      </c>
      <c r="B915" t="s">
        <v>81</v>
      </c>
      <c r="C915" t="s">
        <v>22</v>
      </c>
      <c r="D915" s="55">
        <v>38139</v>
      </c>
      <c r="E915">
        <v>-5.5E-2</v>
      </c>
      <c r="F915">
        <v>3133111</v>
      </c>
      <c r="G915" s="58" t="s">
        <v>87</v>
      </c>
      <c r="H915" s="58" t="s">
        <v>87</v>
      </c>
      <c r="I915" s="60" t="s">
        <v>85</v>
      </c>
    </row>
    <row r="916" spans="1:9" x14ac:dyDescent="0.2">
      <c r="A916" t="s">
        <v>60</v>
      </c>
      <c r="B916" t="s">
        <v>80</v>
      </c>
      <c r="C916" t="s">
        <v>22</v>
      </c>
      <c r="D916" s="55">
        <v>38139</v>
      </c>
      <c r="E916">
        <v>0.37</v>
      </c>
      <c r="F916">
        <v>3133112</v>
      </c>
      <c r="G916" s="58" t="s">
        <v>87</v>
      </c>
      <c r="H916" s="58" t="s">
        <v>87</v>
      </c>
      <c r="I916" s="60" t="s">
        <v>85</v>
      </c>
    </row>
    <row r="917" spans="1:9" x14ac:dyDescent="0.2">
      <c r="A917" t="s">
        <v>60</v>
      </c>
      <c r="B917" t="s">
        <v>81</v>
      </c>
      <c r="C917" t="s">
        <v>22</v>
      </c>
      <c r="D917" s="55">
        <v>38139</v>
      </c>
      <c r="E917">
        <v>3.5000000000000003E-2</v>
      </c>
      <c r="F917">
        <v>3133113</v>
      </c>
      <c r="G917" s="58" t="s">
        <v>87</v>
      </c>
      <c r="H917" s="58" t="s">
        <v>87</v>
      </c>
      <c r="I917" s="60" t="s">
        <v>85</v>
      </c>
    </row>
    <row r="918" spans="1:9" x14ac:dyDescent="0.2">
      <c r="A918" t="s">
        <v>61</v>
      </c>
      <c r="B918" t="s">
        <v>80</v>
      </c>
      <c r="C918" t="s">
        <v>22</v>
      </c>
      <c r="D918" s="55">
        <v>38139</v>
      </c>
      <c r="E918">
        <v>0.37</v>
      </c>
      <c r="F918">
        <v>3133114</v>
      </c>
      <c r="G918" s="58" t="s">
        <v>87</v>
      </c>
      <c r="H918" s="58" t="s">
        <v>87</v>
      </c>
      <c r="I918" s="60" t="s">
        <v>85</v>
      </c>
    </row>
    <row r="919" spans="1:9" x14ac:dyDescent="0.2">
      <c r="A919" t="s">
        <v>61</v>
      </c>
      <c r="B919" t="s">
        <v>81</v>
      </c>
      <c r="C919" t="s">
        <v>22</v>
      </c>
      <c r="D919" s="55">
        <v>38139</v>
      </c>
      <c r="E919">
        <v>-3.5000000000000003E-2</v>
      </c>
      <c r="F919">
        <v>3133115</v>
      </c>
      <c r="G919" s="58" t="s">
        <v>87</v>
      </c>
      <c r="H919" s="58" t="s">
        <v>87</v>
      </c>
      <c r="I919" s="60" t="s">
        <v>85</v>
      </c>
    </row>
    <row r="920" spans="1:9" x14ac:dyDescent="0.2">
      <c r="A920" t="s">
        <v>63</v>
      </c>
      <c r="B920" t="s">
        <v>80</v>
      </c>
      <c r="C920" t="s">
        <v>22</v>
      </c>
      <c r="D920" s="55">
        <v>38139</v>
      </c>
      <c r="E920">
        <v>0.29199999999999998</v>
      </c>
      <c r="F920">
        <v>3133116</v>
      </c>
      <c r="G920" s="58" t="s">
        <v>87</v>
      </c>
      <c r="H920" s="58" t="s">
        <v>87</v>
      </c>
      <c r="I920" s="60" t="s">
        <v>85</v>
      </c>
    </row>
    <row r="921" spans="1:9" x14ac:dyDescent="0.2">
      <c r="A921" t="s">
        <v>63</v>
      </c>
      <c r="B921" t="s">
        <v>81</v>
      </c>
      <c r="C921" t="s">
        <v>22</v>
      </c>
      <c r="D921" s="55">
        <v>38139</v>
      </c>
      <c r="E921">
        <v>1.2E-2</v>
      </c>
      <c r="F921">
        <v>3133117</v>
      </c>
      <c r="G921" s="58" t="s">
        <v>87</v>
      </c>
      <c r="H921" s="58" t="s">
        <v>87</v>
      </c>
      <c r="I921" s="60" t="s">
        <v>85</v>
      </c>
    </row>
    <row r="922" spans="1:9" x14ac:dyDescent="0.2">
      <c r="A922" t="s">
        <v>64</v>
      </c>
      <c r="B922" t="s">
        <v>80</v>
      </c>
      <c r="C922" t="s">
        <v>22</v>
      </c>
      <c r="D922" s="55">
        <v>38139</v>
      </c>
      <c r="E922">
        <v>0</v>
      </c>
      <c r="F922">
        <v>3133118</v>
      </c>
      <c r="G922" s="58" t="s">
        <v>87</v>
      </c>
      <c r="H922" s="58" t="s">
        <v>87</v>
      </c>
      <c r="I922" s="60" t="s">
        <v>85</v>
      </c>
    </row>
    <row r="923" spans="1:9" x14ac:dyDescent="0.2">
      <c r="A923" t="s">
        <v>64</v>
      </c>
      <c r="B923" t="s">
        <v>81</v>
      </c>
      <c r="C923" t="s">
        <v>22</v>
      </c>
      <c r="D923" s="55">
        <v>38139</v>
      </c>
      <c r="E923">
        <v>0</v>
      </c>
      <c r="F923">
        <v>3133119</v>
      </c>
      <c r="G923" s="58" t="s">
        <v>87</v>
      </c>
      <c r="H923" s="58" t="s">
        <v>87</v>
      </c>
      <c r="I923" s="60" t="s">
        <v>85</v>
      </c>
    </row>
    <row r="924" spans="1:9" x14ac:dyDescent="0.2">
      <c r="A924" t="s">
        <v>79</v>
      </c>
      <c r="B924" t="s">
        <v>80</v>
      </c>
      <c r="C924" t="s">
        <v>22</v>
      </c>
      <c r="D924" s="55">
        <v>38139</v>
      </c>
      <c r="E924">
        <v>0.38500000000000001</v>
      </c>
      <c r="F924">
        <v>3133120</v>
      </c>
      <c r="G924" s="58" t="s">
        <v>87</v>
      </c>
      <c r="H924" s="58" t="s">
        <v>87</v>
      </c>
      <c r="I924" s="60" t="s">
        <v>85</v>
      </c>
    </row>
    <row r="925" spans="1:9" x14ac:dyDescent="0.2">
      <c r="A925" t="s">
        <v>79</v>
      </c>
      <c r="B925" t="s">
        <v>81</v>
      </c>
      <c r="C925" t="s">
        <v>22</v>
      </c>
      <c r="D925" s="55">
        <v>38139</v>
      </c>
      <c r="E925">
        <v>0.02</v>
      </c>
      <c r="F925">
        <v>3133121</v>
      </c>
      <c r="G925" s="58" t="s">
        <v>87</v>
      </c>
      <c r="H925" s="58" t="s">
        <v>87</v>
      </c>
      <c r="I925" s="60" t="s">
        <v>85</v>
      </c>
    </row>
    <row r="926" spans="1:9" x14ac:dyDescent="0.2">
      <c r="A926" t="s">
        <v>65</v>
      </c>
      <c r="B926" t="s">
        <v>80</v>
      </c>
      <c r="C926" t="s">
        <v>22</v>
      </c>
      <c r="D926" s="55">
        <v>38139</v>
      </c>
      <c r="E926">
        <v>0.375</v>
      </c>
      <c r="F926">
        <v>3133122</v>
      </c>
      <c r="G926" s="58" t="s">
        <v>87</v>
      </c>
      <c r="H926" s="58" t="s">
        <v>87</v>
      </c>
      <c r="I926" s="60" t="s">
        <v>85</v>
      </c>
    </row>
    <row r="927" spans="1:9" x14ac:dyDescent="0.2">
      <c r="A927" t="s">
        <v>65</v>
      </c>
      <c r="B927" t="s">
        <v>81</v>
      </c>
      <c r="C927" t="s">
        <v>22</v>
      </c>
      <c r="D927" s="55">
        <v>38139</v>
      </c>
      <c r="E927">
        <v>0.04</v>
      </c>
      <c r="F927">
        <v>3133123</v>
      </c>
      <c r="G927" s="58" t="s">
        <v>87</v>
      </c>
      <c r="H927" s="58" t="s">
        <v>87</v>
      </c>
      <c r="I927" s="60" t="s">
        <v>85</v>
      </c>
    </row>
    <row r="928" spans="1:9" x14ac:dyDescent="0.2">
      <c r="A928" t="s">
        <v>111</v>
      </c>
      <c r="B928" t="s">
        <v>110</v>
      </c>
      <c r="C928" t="s">
        <v>22</v>
      </c>
      <c r="D928" s="55">
        <v>38139</v>
      </c>
      <c r="E928">
        <v>5.0000000000000001E-3</v>
      </c>
      <c r="F928">
        <v>3133124</v>
      </c>
      <c r="G928" s="58" t="s">
        <v>87</v>
      </c>
      <c r="H928" s="58" t="s">
        <v>87</v>
      </c>
      <c r="I928" s="60" t="s">
        <v>85</v>
      </c>
    </row>
    <row r="929" spans="1:9" x14ac:dyDescent="0.2">
      <c r="A929" t="s">
        <v>112</v>
      </c>
      <c r="B929" t="s">
        <v>110</v>
      </c>
      <c r="C929" t="s">
        <v>22</v>
      </c>
      <c r="D929" s="55">
        <v>38139</v>
      </c>
      <c r="E929">
        <v>3.5000000000000003E-2</v>
      </c>
      <c r="F929">
        <v>3133125</v>
      </c>
      <c r="G929" s="58" t="s">
        <v>87</v>
      </c>
      <c r="H929" s="58" t="s">
        <v>87</v>
      </c>
      <c r="I929" s="60" t="s">
        <v>85</v>
      </c>
    </row>
    <row r="930" spans="1:9" x14ac:dyDescent="0.2">
      <c r="A930" t="s">
        <v>108</v>
      </c>
      <c r="B930" t="s">
        <v>110</v>
      </c>
      <c r="C930" t="s">
        <v>22</v>
      </c>
      <c r="D930" s="55">
        <v>38139</v>
      </c>
      <c r="E930">
        <v>-3.5000000000000003E-2</v>
      </c>
      <c r="F930">
        <v>3133126</v>
      </c>
      <c r="G930" s="58" t="s">
        <v>87</v>
      </c>
      <c r="H930" s="58" t="s">
        <v>87</v>
      </c>
      <c r="I930" s="60" t="s">
        <v>85</v>
      </c>
    </row>
    <row r="931" spans="1:9" x14ac:dyDescent="0.2">
      <c r="A931" t="s">
        <v>109</v>
      </c>
      <c r="B931" t="s">
        <v>110</v>
      </c>
      <c r="C931" t="s">
        <v>22</v>
      </c>
      <c r="D931" s="55">
        <v>38139</v>
      </c>
      <c r="E931">
        <v>3.5000000000000003E-2</v>
      </c>
      <c r="F931">
        <v>3133127</v>
      </c>
      <c r="G931" s="58" t="s">
        <v>87</v>
      </c>
      <c r="H931" s="58" t="s">
        <v>87</v>
      </c>
      <c r="I931" s="60" t="s">
        <v>85</v>
      </c>
    </row>
    <row r="932" spans="1:9" x14ac:dyDescent="0.2">
      <c r="A932" t="s">
        <v>11</v>
      </c>
      <c r="B932" t="s">
        <v>110</v>
      </c>
      <c r="C932" t="s">
        <v>22</v>
      </c>
      <c r="D932" s="55">
        <v>38139</v>
      </c>
      <c r="E932" s="155">
        <v>38169</v>
      </c>
      <c r="I932" s="60" t="s">
        <v>86</v>
      </c>
    </row>
    <row r="933" spans="1:9" x14ac:dyDescent="0.2">
      <c r="A933" t="s">
        <v>78</v>
      </c>
      <c r="B933" t="s">
        <v>80</v>
      </c>
      <c r="C933" t="s">
        <v>22</v>
      </c>
      <c r="D933" s="55">
        <v>38169</v>
      </c>
      <c r="E933">
        <v>0.39750000000000002</v>
      </c>
      <c r="F933">
        <v>3133100</v>
      </c>
      <c r="G933" s="58" t="s">
        <v>87</v>
      </c>
      <c r="H933" s="58" t="s">
        <v>87</v>
      </c>
      <c r="I933" s="60" t="s">
        <v>85</v>
      </c>
    </row>
    <row r="934" spans="1:9" x14ac:dyDescent="0.2">
      <c r="A934" t="s">
        <v>78</v>
      </c>
      <c r="B934" t="s">
        <v>81</v>
      </c>
      <c r="C934" t="s">
        <v>22</v>
      </c>
      <c r="D934" s="55">
        <v>38169</v>
      </c>
      <c r="E934">
        <v>0.02</v>
      </c>
      <c r="F934">
        <v>3133101</v>
      </c>
      <c r="G934" s="58" t="s">
        <v>87</v>
      </c>
      <c r="H934" s="58" t="s">
        <v>87</v>
      </c>
      <c r="I934" s="60" t="s">
        <v>85</v>
      </c>
    </row>
    <row r="935" spans="1:9" x14ac:dyDescent="0.2">
      <c r="A935" t="s">
        <v>35</v>
      </c>
      <c r="B935" t="s">
        <v>80</v>
      </c>
      <c r="C935" t="s">
        <v>22</v>
      </c>
      <c r="D935" s="55">
        <v>38169</v>
      </c>
      <c r="E935">
        <v>0.39750000000000002</v>
      </c>
      <c r="F935">
        <v>3133102</v>
      </c>
      <c r="G935" s="58" t="s">
        <v>87</v>
      </c>
      <c r="H935" s="58" t="s">
        <v>87</v>
      </c>
      <c r="I935" s="60" t="s">
        <v>85</v>
      </c>
    </row>
    <row r="936" spans="1:9" x14ac:dyDescent="0.2">
      <c r="A936" t="s">
        <v>35</v>
      </c>
      <c r="B936" t="s">
        <v>81</v>
      </c>
      <c r="C936" t="s">
        <v>22</v>
      </c>
      <c r="D936" s="55">
        <v>38169</v>
      </c>
      <c r="E936">
        <v>7.0000000000000007E-2</v>
      </c>
      <c r="F936">
        <v>3133103</v>
      </c>
      <c r="G936" s="58" t="s">
        <v>87</v>
      </c>
      <c r="H936" s="58" t="s">
        <v>87</v>
      </c>
      <c r="I936" s="60" t="s">
        <v>85</v>
      </c>
    </row>
    <row r="937" spans="1:9" x14ac:dyDescent="0.2">
      <c r="A937" t="s">
        <v>36</v>
      </c>
      <c r="B937" t="s">
        <v>80</v>
      </c>
      <c r="C937" t="s">
        <v>22</v>
      </c>
      <c r="D937" s="55">
        <v>38169</v>
      </c>
      <c r="E937">
        <v>0.71750000000000003</v>
      </c>
      <c r="F937">
        <v>3133104</v>
      </c>
      <c r="G937" s="58" t="s">
        <v>87</v>
      </c>
      <c r="H937" s="58" t="s">
        <v>87</v>
      </c>
      <c r="I937" s="60" t="s">
        <v>85</v>
      </c>
    </row>
    <row r="938" spans="1:9" x14ac:dyDescent="0.2">
      <c r="A938" t="s">
        <v>36</v>
      </c>
      <c r="B938" t="s">
        <v>81</v>
      </c>
      <c r="C938" t="s">
        <v>22</v>
      </c>
      <c r="D938" s="55">
        <v>38169</v>
      </c>
      <c r="E938">
        <v>0.02</v>
      </c>
      <c r="F938">
        <v>3133105</v>
      </c>
      <c r="G938" s="58" t="s">
        <v>87</v>
      </c>
      <c r="H938" s="58" t="s">
        <v>87</v>
      </c>
      <c r="I938" s="60" t="s">
        <v>85</v>
      </c>
    </row>
    <row r="939" spans="1:9" x14ac:dyDescent="0.2">
      <c r="A939" t="s">
        <v>37</v>
      </c>
      <c r="B939" t="s">
        <v>80</v>
      </c>
      <c r="C939" t="s">
        <v>22</v>
      </c>
      <c r="D939" s="55">
        <v>38169</v>
      </c>
      <c r="E939">
        <v>0.39750000000000002</v>
      </c>
      <c r="F939">
        <v>3133106</v>
      </c>
      <c r="G939" s="58" t="s">
        <v>87</v>
      </c>
      <c r="H939" s="58" t="s">
        <v>87</v>
      </c>
      <c r="I939" s="60" t="s">
        <v>85</v>
      </c>
    </row>
    <row r="940" spans="1:9" x14ac:dyDescent="0.2">
      <c r="A940" t="s">
        <v>37</v>
      </c>
      <c r="B940" t="s">
        <v>81</v>
      </c>
      <c r="C940" t="s">
        <v>22</v>
      </c>
      <c r="D940" s="55">
        <v>38169</v>
      </c>
      <c r="E940">
        <v>7.0000000000000007E-2</v>
      </c>
      <c r="F940">
        <v>3133107</v>
      </c>
      <c r="G940" s="58" t="s">
        <v>87</v>
      </c>
      <c r="H940" s="58" t="s">
        <v>87</v>
      </c>
      <c r="I940" s="60" t="s">
        <v>85</v>
      </c>
    </row>
    <row r="941" spans="1:9" x14ac:dyDescent="0.2">
      <c r="A941" t="s">
        <v>58</v>
      </c>
      <c r="B941" t="s">
        <v>80</v>
      </c>
      <c r="C941" t="s">
        <v>22</v>
      </c>
      <c r="D941" s="55">
        <v>38169</v>
      </c>
      <c r="E941">
        <v>0.35</v>
      </c>
      <c r="F941">
        <v>3133108</v>
      </c>
      <c r="G941" s="58" t="s">
        <v>87</v>
      </c>
      <c r="H941" s="58" t="s">
        <v>87</v>
      </c>
      <c r="I941" s="60" t="s">
        <v>85</v>
      </c>
    </row>
    <row r="942" spans="1:9" x14ac:dyDescent="0.2">
      <c r="A942" t="s">
        <v>58</v>
      </c>
      <c r="B942" t="s">
        <v>81</v>
      </c>
      <c r="C942" t="s">
        <v>22</v>
      </c>
      <c r="D942" s="55">
        <v>38169</v>
      </c>
      <c r="E942">
        <v>5.0000000000000001E-3</v>
      </c>
      <c r="F942">
        <v>3133109</v>
      </c>
      <c r="G942" s="58" t="s">
        <v>87</v>
      </c>
      <c r="H942" s="58" t="s">
        <v>87</v>
      </c>
      <c r="I942" s="60" t="s">
        <v>85</v>
      </c>
    </row>
    <row r="943" spans="1:9" x14ac:dyDescent="0.2">
      <c r="A943" t="s">
        <v>59</v>
      </c>
      <c r="B943" t="s">
        <v>80</v>
      </c>
      <c r="C943" t="s">
        <v>22</v>
      </c>
      <c r="D943" s="55">
        <v>38169</v>
      </c>
      <c r="E943">
        <v>0.41</v>
      </c>
      <c r="F943">
        <v>3133110</v>
      </c>
      <c r="G943" s="58" t="s">
        <v>87</v>
      </c>
      <c r="H943" s="58" t="s">
        <v>87</v>
      </c>
      <c r="I943" s="60" t="s">
        <v>85</v>
      </c>
    </row>
    <row r="944" spans="1:9" x14ac:dyDescent="0.2">
      <c r="A944" t="s">
        <v>59</v>
      </c>
      <c r="B944" t="s">
        <v>81</v>
      </c>
      <c r="C944" t="s">
        <v>22</v>
      </c>
      <c r="D944" s="55">
        <v>38169</v>
      </c>
      <c r="E944">
        <v>-0.02</v>
      </c>
      <c r="F944">
        <v>3133111</v>
      </c>
      <c r="G944" s="58" t="s">
        <v>87</v>
      </c>
      <c r="H944" s="58" t="s">
        <v>87</v>
      </c>
      <c r="I944" s="60" t="s">
        <v>85</v>
      </c>
    </row>
    <row r="945" spans="1:9" x14ac:dyDescent="0.2">
      <c r="A945" t="s">
        <v>60</v>
      </c>
      <c r="B945" t="s">
        <v>80</v>
      </c>
      <c r="C945" t="s">
        <v>22</v>
      </c>
      <c r="D945" s="55">
        <v>38169</v>
      </c>
      <c r="E945">
        <v>0.41</v>
      </c>
      <c r="F945">
        <v>3133112</v>
      </c>
      <c r="G945" s="58" t="s">
        <v>87</v>
      </c>
      <c r="H945" s="58" t="s">
        <v>87</v>
      </c>
      <c r="I945" s="60" t="s">
        <v>85</v>
      </c>
    </row>
    <row r="946" spans="1:9" x14ac:dyDescent="0.2">
      <c r="A946" t="s">
        <v>60</v>
      </c>
      <c r="B946" t="s">
        <v>81</v>
      </c>
      <c r="C946" t="s">
        <v>22</v>
      </c>
      <c r="D946" s="55">
        <v>38169</v>
      </c>
      <c r="E946">
        <v>3.5000000000000003E-2</v>
      </c>
      <c r="F946">
        <v>3133113</v>
      </c>
      <c r="G946" s="58" t="s">
        <v>87</v>
      </c>
      <c r="H946" s="58" t="s">
        <v>87</v>
      </c>
      <c r="I946" s="60" t="s">
        <v>85</v>
      </c>
    </row>
    <row r="947" spans="1:9" x14ac:dyDescent="0.2">
      <c r="A947" t="s">
        <v>61</v>
      </c>
      <c r="B947" t="s">
        <v>80</v>
      </c>
      <c r="C947" t="s">
        <v>22</v>
      </c>
      <c r="D947" s="55">
        <v>38169</v>
      </c>
      <c r="E947">
        <v>0.41</v>
      </c>
      <c r="F947">
        <v>3133114</v>
      </c>
      <c r="G947" s="58" t="s">
        <v>87</v>
      </c>
      <c r="H947" s="58" t="s">
        <v>87</v>
      </c>
      <c r="I947" s="60" t="s">
        <v>85</v>
      </c>
    </row>
    <row r="948" spans="1:9" x14ac:dyDescent="0.2">
      <c r="A948" t="s">
        <v>61</v>
      </c>
      <c r="B948" t="s">
        <v>81</v>
      </c>
      <c r="C948" t="s">
        <v>22</v>
      </c>
      <c r="D948" s="55">
        <v>38169</v>
      </c>
      <c r="E948">
        <v>-0.02</v>
      </c>
      <c r="F948">
        <v>3133115</v>
      </c>
      <c r="G948" s="58" t="s">
        <v>87</v>
      </c>
      <c r="H948" s="58" t="s">
        <v>87</v>
      </c>
      <c r="I948" s="60" t="s">
        <v>85</v>
      </c>
    </row>
    <row r="949" spans="1:9" x14ac:dyDescent="0.2">
      <c r="A949" t="s">
        <v>63</v>
      </c>
      <c r="B949" t="s">
        <v>80</v>
      </c>
      <c r="C949" t="s">
        <v>22</v>
      </c>
      <c r="D949" s="55">
        <v>38169</v>
      </c>
      <c r="E949">
        <v>0.29199999999999998</v>
      </c>
      <c r="F949">
        <v>3133116</v>
      </c>
      <c r="G949" s="58" t="s">
        <v>87</v>
      </c>
      <c r="H949" s="58" t="s">
        <v>87</v>
      </c>
      <c r="I949" s="60" t="s">
        <v>85</v>
      </c>
    </row>
    <row r="950" spans="1:9" x14ac:dyDescent="0.2">
      <c r="A950" t="s">
        <v>63</v>
      </c>
      <c r="B950" t="s">
        <v>81</v>
      </c>
      <c r="C950" t="s">
        <v>22</v>
      </c>
      <c r="D950" s="55">
        <v>38169</v>
      </c>
      <c r="E950">
        <v>1.2E-2</v>
      </c>
      <c r="F950">
        <v>3133117</v>
      </c>
      <c r="G950" s="58" t="s">
        <v>87</v>
      </c>
      <c r="H950" s="58" t="s">
        <v>87</v>
      </c>
      <c r="I950" s="60" t="s">
        <v>85</v>
      </c>
    </row>
    <row r="951" spans="1:9" x14ac:dyDescent="0.2">
      <c r="A951" t="s">
        <v>64</v>
      </c>
      <c r="B951" t="s">
        <v>80</v>
      </c>
      <c r="C951" t="s">
        <v>22</v>
      </c>
      <c r="D951" s="55">
        <v>38169</v>
      </c>
      <c r="E951">
        <v>0</v>
      </c>
      <c r="F951">
        <v>3133118</v>
      </c>
      <c r="G951" s="58" t="s">
        <v>87</v>
      </c>
      <c r="H951" s="58" t="s">
        <v>87</v>
      </c>
      <c r="I951" s="60" t="s">
        <v>85</v>
      </c>
    </row>
    <row r="952" spans="1:9" x14ac:dyDescent="0.2">
      <c r="A952" t="s">
        <v>64</v>
      </c>
      <c r="B952" t="s">
        <v>81</v>
      </c>
      <c r="C952" t="s">
        <v>22</v>
      </c>
      <c r="D952" s="55">
        <v>38169</v>
      </c>
      <c r="E952">
        <v>0</v>
      </c>
      <c r="F952">
        <v>3133119</v>
      </c>
      <c r="G952" s="58" t="s">
        <v>87</v>
      </c>
      <c r="H952" s="58" t="s">
        <v>87</v>
      </c>
      <c r="I952" s="60" t="s">
        <v>85</v>
      </c>
    </row>
    <row r="953" spans="1:9" x14ac:dyDescent="0.2">
      <c r="A953" t="s">
        <v>79</v>
      </c>
      <c r="B953" t="s">
        <v>80</v>
      </c>
      <c r="C953" t="s">
        <v>22</v>
      </c>
      <c r="D953" s="55">
        <v>38169</v>
      </c>
      <c r="E953">
        <v>0.39750000000000002</v>
      </c>
      <c r="F953">
        <v>3133120</v>
      </c>
      <c r="G953" s="58" t="s">
        <v>87</v>
      </c>
      <c r="H953" s="58" t="s">
        <v>87</v>
      </c>
      <c r="I953" s="60" t="s">
        <v>85</v>
      </c>
    </row>
    <row r="954" spans="1:9" x14ac:dyDescent="0.2">
      <c r="A954" t="s">
        <v>79</v>
      </c>
      <c r="B954" t="s">
        <v>81</v>
      </c>
      <c r="C954" t="s">
        <v>22</v>
      </c>
      <c r="D954" s="55">
        <v>38169</v>
      </c>
      <c r="E954">
        <v>0.02</v>
      </c>
      <c r="F954">
        <v>3133121</v>
      </c>
      <c r="G954" s="58" t="s">
        <v>87</v>
      </c>
      <c r="H954" s="58" t="s">
        <v>87</v>
      </c>
      <c r="I954" s="60" t="s">
        <v>85</v>
      </c>
    </row>
    <row r="955" spans="1:9" x14ac:dyDescent="0.2">
      <c r="A955" t="s">
        <v>65</v>
      </c>
      <c r="B955" t="s">
        <v>80</v>
      </c>
      <c r="C955" t="s">
        <v>22</v>
      </c>
      <c r="D955" s="55">
        <v>38169</v>
      </c>
      <c r="E955">
        <v>0.38750000000000001</v>
      </c>
      <c r="F955">
        <v>3133122</v>
      </c>
      <c r="G955" s="58" t="s">
        <v>87</v>
      </c>
      <c r="H955" s="58" t="s">
        <v>87</v>
      </c>
      <c r="I955" s="60" t="s">
        <v>85</v>
      </c>
    </row>
    <row r="956" spans="1:9" x14ac:dyDescent="0.2">
      <c r="A956" t="s">
        <v>65</v>
      </c>
      <c r="B956" t="s">
        <v>81</v>
      </c>
      <c r="C956" t="s">
        <v>22</v>
      </c>
      <c r="D956" s="55">
        <v>38169</v>
      </c>
      <c r="E956">
        <v>0.04</v>
      </c>
      <c r="F956">
        <v>3133123</v>
      </c>
      <c r="G956" s="58" t="s">
        <v>87</v>
      </c>
      <c r="H956" s="58" t="s">
        <v>87</v>
      </c>
      <c r="I956" s="60" t="s">
        <v>85</v>
      </c>
    </row>
    <row r="957" spans="1:9" x14ac:dyDescent="0.2">
      <c r="A957" t="s">
        <v>111</v>
      </c>
      <c r="B957" t="s">
        <v>110</v>
      </c>
      <c r="C957" t="s">
        <v>22</v>
      </c>
      <c r="D957" s="55">
        <v>38169</v>
      </c>
      <c r="E957">
        <v>5.0000000000000001E-3</v>
      </c>
      <c r="F957">
        <v>3133124</v>
      </c>
      <c r="G957" s="58" t="s">
        <v>87</v>
      </c>
      <c r="H957" s="58" t="s">
        <v>87</v>
      </c>
      <c r="I957" s="60" t="s">
        <v>85</v>
      </c>
    </row>
    <row r="958" spans="1:9" x14ac:dyDescent="0.2">
      <c r="A958" t="s">
        <v>112</v>
      </c>
      <c r="B958" t="s">
        <v>110</v>
      </c>
      <c r="C958" t="s">
        <v>22</v>
      </c>
      <c r="D958" s="55">
        <v>38169</v>
      </c>
      <c r="E958">
        <v>3.5000000000000003E-2</v>
      </c>
      <c r="F958">
        <v>3133125</v>
      </c>
      <c r="G958" s="58" t="s">
        <v>87</v>
      </c>
      <c r="H958" s="58" t="s">
        <v>87</v>
      </c>
      <c r="I958" s="60" t="s">
        <v>85</v>
      </c>
    </row>
    <row r="959" spans="1:9" x14ac:dyDescent="0.2">
      <c r="A959" t="s">
        <v>108</v>
      </c>
      <c r="B959" t="s">
        <v>110</v>
      </c>
      <c r="C959" t="s">
        <v>22</v>
      </c>
      <c r="D959" s="55">
        <v>38169</v>
      </c>
      <c r="E959">
        <v>-0.02</v>
      </c>
      <c r="F959">
        <v>3133126</v>
      </c>
      <c r="G959" s="58" t="s">
        <v>87</v>
      </c>
      <c r="H959" s="58" t="s">
        <v>87</v>
      </c>
      <c r="I959" s="60" t="s">
        <v>85</v>
      </c>
    </row>
    <row r="960" spans="1:9" x14ac:dyDescent="0.2">
      <c r="A960" t="s">
        <v>109</v>
      </c>
      <c r="B960" t="s">
        <v>110</v>
      </c>
      <c r="C960" t="s">
        <v>22</v>
      </c>
      <c r="D960" s="55">
        <v>38169</v>
      </c>
      <c r="E960">
        <v>3.5000000000000003E-2</v>
      </c>
      <c r="F960">
        <v>3133127</v>
      </c>
      <c r="G960" s="58" t="s">
        <v>87</v>
      </c>
      <c r="H960" s="58" t="s">
        <v>87</v>
      </c>
      <c r="I960" s="60" t="s">
        <v>85</v>
      </c>
    </row>
    <row r="961" spans="1:9" x14ac:dyDescent="0.2">
      <c r="A961" t="s">
        <v>11</v>
      </c>
      <c r="B961" t="s">
        <v>110</v>
      </c>
      <c r="C961" t="s">
        <v>22</v>
      </c>
      <c r="D961" s="55">
        <v>38169</v>
      </c>
      <c r="E961" s="155">
        <v>38200</v>
      </c>
      <c r="I961" s="60" t="s">
        <v>86</v>
      </c>
    </row>
    <row r="962" spans="1:9" x14ac:dyDescent="0.2">
      <c r="A962" t="s">
        <v>78</v>
      </c>
      <c r="B962" t="s">
        <v>80</v>
      </c>
      <c r="C962" t="s">
        <v>22</v>
      </c>
      <c r="D962" s="55">
        <v>38200</v>
      </c>
      <c r="E962">
        <v>0.4</v>
      </c>
      <c r="F962">
        <v>3133100</v>
      </c>
      <c r="G962" s="58" t="s">
        <v>87</v>
      </c>
      <c r="H962" s="58" t="s">
        <v>87</v>
      </c>
      <c r="I962" s="60" t="s">
        <v>85</v>
      </c>
    </row>
    <row r="963" spans="1:9" x14ac:dyDescent="0.2">
      <c r="A963" t="s">
        <v>78</v>
      </c>
      <c r="B963" t="s">
        <v>81</v>
      </c>
      <c r="C963" t="s">
        <v>22</v>
      </c>
      <c r="D963" s="55">
        <v>38200</v>
      </c>
      <c r="E963">
        <v>0.02</v>
      </c>
      <c r="F963">
        <v>3133101</v>
      </c>
      <c r="G963" s="58" t="s">
        <v>87</v>
      </c>
      <c r="H963" s="58" t="s">
        <v>87</v>
      </c>
      <c r="I963" s="60" t="s">
        <v>85</v>
      </c>
    </row>
    <row r="964" spans="1:9" x14ac:dyDescent="0.2">
      <c r="A964" t="s">
        <v>35</v>
      </c>
      <c r="B964" t="s">
        <v>80</v>
      </c>
      <c r="C964" t="s">
        <v>22</v>
      </c>
      <c r="D964" s="55">
        <v>38200</v>
      </c>
      <c r="E964">
        <v>0.4</v>
      </c>
      <c r="F964">
        <v>3133102</v>
      </c>
      <c r="G964" s="58" t="s">
        <v>87</v>
      </c>
      <c r="H964" s="58" t="s">
        <v>87</v>
      </c>
      <c r="I964" s="60" t="s">
        <v>85</v>
      </c>
    </row>
    <row r="965" spans="1:9" x14ac:dyDescent="0.2">
      <c r="A965" t="s">
        <v>35</v>
      </c>
      <c r="B965" t="s">
        <v>81</v>
      </c>
      <c r="C965" t="s">
        <v>22</v>
      </c>
      <c r="D965" s="55">
        <v>38200</v>
      </c>
      <c r="E965">
        <v>7.0000000000000007E-2</v>
      </c>
      <c r="F965">
        <v>3133103</v>
      </c>
      <c r="G965" s="58" t="s">
        <v>87</v>
      </c>
      <c r="H965" s="58" t="s">
        <v>87</v>
      </c>
      <c r="I965" s="60" t="s">
        <v>85</v>
      </c>
    </row>
    <row r="966" spans="1:9" x14ac:dyDescent="0.2">
      <c r="A966" t="s">
        <v>36</v>
      </c>
      <c r="B966" t="s">
        <v>80</v>
      </c>
      <c r="C966" t="s">
        <v>22</v>
      </c>
      <c r="D966" s="55">
        <v>38200</v>
      </c>
      <c r="E966">
        <v>0.72</v>
      </c>
      <c r="F966">
        <v>3133104</v>
      </c>
      <c r="G966" s="58" t="s">
        <v>87</v>
      </c>
      <c r="H966" s="58" t="s">
        <v>87</v>
      </c>
      <c r="I966" s="60" t="s">
        <v>85</v>
      </c>
    </row>
    <row r="967" spans="1:9" x14ac:dyDescent="0.2">
      <c r="A967" t="s">
        <v>36</v>
      </c>
      <c r="B967" t="s">
        <v>81</v>
      </c>
      <c r="C967" t="s">
        <v>22</v>
      </c>
      <c r="D967" s="55">
        <v>38200</v>
      </c>
      <c r="E967">
        <v>0.02</v>
      </c>
      <c r="F967">
        <v>3133105</v>
      </c>
      <c r="G967" s="58" t="s">
        <v>87</v>
      </c>
      <c r="H967" s="58" t="s">
        <v>87</v>
      </c>
      <c r="I967" s="60" t="s">
        <v>85</v>
      </c>
    </row>
    <row r="968" spans="1:9" x14ac:dyDescent="0.2">
      <c r="A968" t="s">
        <v>37</v>
      </c>
      <c r="B968" t="s">
        <v>80</v>
      </c>
      <c r="C968" t="s">
        <v>22</v>
      </c>
      <c r="D968" s="55">
        <v>38200</v>
      </c>
      <c r="E968">
        <v>0.4</v>
      </c>
      <c r="F968">
        <v>3133106</v>
      </c>
      <c r="G968" s="58" t="s">
        <v>87</v>
      </c>
      <c r="H968" s="58" t="s">
        <v>87</v>
      </c>
      <c r="I968" s="60" t="s">
        <v>85</v>
      </c>
    </row>
    <row r="969" spans="1:9" x14ac:dyDescent="0.2">
      <c r="A969" t="s">
        <v>37</v>
      </c>
      <c r="B969" t="s">
        <v>81</v>
      </c>
      <c r="C969" t="s">
        <v>22</v>
      </c>
      <c r="D969" s="55">
        <v>38200</v>
      </c>
      <c r="E969">
        <v>7.0000000000000007E-2</v>
      </c>
      <c r="F969">
        <v>3133107</v>
      </c>
      <c r="G969" s="58" t="s">
        <v>87</v>
      </c>
      <c r="H969" s="58" t="s">
        <v>87</v>
      </c>
      <c r="I969" s="60" t="s">
        <v>85</v>
      </c>
    </row>
    <row r="970" spans="1:9" x14ac:dyDescent="0.2">
      <c r="A970" t="s">
        <v>58</v>
      </c>
      <c r="B970" t="s">
        <v>80</v>
      </c>
      <c r="C970" t="s">
        <v>22</v>
      </c>
      <c r="D970" s="55">
        <v>38200</v>
      </c>
      <c r="E970">
        <v>0.35</v>
      </c>
      <c r="F970">
        <v>3133108</v>
      </c>
      <c r="G970" s="58" t="s">
        <v>87</v>
      </c>
      <c r="H970" s="58" t="s">
        <v>87</v>
      </c>
      <c r="I970" s="60" t="s">
        <v>85</v>
      </c>
    </row>
    <row r="971" spans="1:9" x14ac:dyDescent="0.2">
      <c r="A971" t="s">
        <v>58</v>
      </c>
      <c r="B971" t="s">
        <v>81</v>
      </c>
      <c r="C971" t="s">
        <v>22</v>
      </c>
      <c r="D971" s="55">
        <v>38200</v>
      </c>
      <c r="E971">
        <v>-5.0000000000000001E-3</v>
      </c>
      <c r="F971">
        <v>3133109</v>
      </c>
      <c r="G971" s="58" t="s">
        <v>87</v>
      </c>
      <c r="H971" s="58" t="s">
        <v>87</v>
      </c>
      <c r="I971" s="60" t="s">
        <v>85</v>
      </c>
    </row>
    <row r="972" spans="1:9" x14ac:dyDescent="0.2">
      <c r="A972" t="s">
        <v>59</v>
      </c>
      <c r="B972" t="s">
        <v>80</v>
      </c>
      <c r="C972" t="s">
        <v>22</v>
      </c>
      <c r="D972" s="55">
        <v>38200</v>
      </c>
      <c r="E972">
        <v>0.41</v>
      </c>
      <c r="F972">
        <v>3133110</v>
      </c>
      <c r="G972" s="58" t="s">
        <v>87</v>
      </c>
      <c r="H972" s="58" t="s">
        <v>87</v>
      </c>
      <c r="I972" s="60" t="s">
        <v>85</v>
      </c>
    </row>
    <row r="973" spans="1:9" x14ac:dyDescent="0.2">
      <c r="A973" t="s">
        <v>59</v>
      </c>
      <c r="B973" t="s">
        <v>81</v>
      </c>
      <c r="C973" t="s">
        <v>22</v>
      </c>
      <c r="D973" s="55">
        <v>38200</v>
      </c>
      <c r="E973">
        <v>-0.02</v>
      </c>
      <c r="F973">
        <v>3133111</v>
      </c>
      <c r="G973" s="58" t="s">
        <v>87</v>
      </c>
      <c r="H973" s="58" t="s">
        <v>87</v>
      </c>
      <c r="I973" s="60" t="s">
        <v>85</v>
      </c>
    </row>
    <row r="974" spans="1:9" x14ac:dyDescent="0.2">
      <c r="A974" t="s">
        <v>60</v>
      </c>
      <c r="B974" t="s">
        <v>80</v>
      </c>
      <c r="C974" t="s">
        <v>22</v>
      </c>
      <c r="D974" s="55">
        <v>38200</v>
      </c>
      <c r="E974">
        <v>0.41</v>
      </c>
      <c r="F974">
        <v>3133112</v>
      </c>
      <c r="G974" s="58" t="s">
        <v>87</v>
      </c>
      <c r="H974" s="58" t="s">
        <v>87</v>
      </c>
      <c r="I974" s="60" t="s">
        <v>85</v>
      </c>
    </row>
    <row r="975" spans="1:9" x14ac:dyDescent="0.2">
      <c r="A975" t="s">
        <v>60</v>
      </c>
      <c r="B975" t="s">
        <v>81</v>
      </c>
      <c r="C975" t="s">
        <v>22</v>
      </c>
      <c r="D975" s="55">
        <v>38200</v>
      </c>
      <c r="E975">
        <v>0.01</v>
      </c>
      <c r="F975">
        <v>3133113</v>
      </c>
      <c r="G975" s="58" t="s">
        <v>87</v>
      </c>
      <c r="H975" s="58" t="s">
        <v>87</v>
      </c>
      <c r="I975" s="60" t="s">
        <v>85</v>
      </c>
    </row>
    <row r="976" spans="1:9" x14ac:dyDescent="0.2">
      <c r="A976" t="s">
        <v>61</v>
      </c>
      <c r="B976" t="s">
        <v>80</v>
      </c>
      <c r="C976" t="s">
        <v>22</v>
      </c>
      <c r="D976" s="55">
        <v>38200</v>
      </c>
      <c r="E976">
        <v>0.41</v>
      </c>
      <c r="F976">
        <v>3133114</v>
      </c>
      <c r="G976" s="58" t="s">
        <v>87</v>
      </c>
      <c r="H976" s="58" t="s">
        <v>87</v>
      </c>
      <c r="I976" s="60" t="s">
        <v>85</v>
      </c>
    </row>
    <row r="977" spans="1:9" x14ac:dyDescent="0.2">
      <c r="A977" t="s">
        <v>61</v>
      </c>
      <c r="B977" t="s">
        <v>81</v>
      </c>
      <c r="C977" t="s">
        <v>22</v>
      </c>
      <c r="D977" s="55">
        <v>38200</v>
      </c>
      <c r="E977">
        <v>-0.02</v>
      </c>
      <c r="F977">
        <v>3133115</v>
      </c>
      <c r="G977" s="58" t="s">
        <v>87</v>
      </c>
      <c r="H977" s="58" t="s">
        <v>87</v>
      </c>
      <c r="I977" s="60" t="s">
        <v>85</v>
      </c>
    </row>
    <row r="978" spans="1:9" x14ac:dyDescent="0.2">
      <c r="A978" t="s">
        <v>63</v>
      </c>
      <c r="B978" t="s">
        <v>80</v>
      </c>
      <c r="C978" t="s">
        <v>22</v>
      </c>
      <c r="D978" s="55">
        <v>38200</v>
      </c>
      <c r="E978">
        <v>0.29199999999999998</v>
      </c>
      <c r="F978">
        <v>3133116</v>
      </c>
      <c r="G978" s="58" t="s">
        <v>87</v>
      </c>
      <c r="H978" s="58" t="s">
        <v>87</v>
      </c>
      <c r="I978" s="60" t="s">
        <v>85</v>
      </c>
    </row>
    <row r="979" spans="1:9" x14ac:dyDescent="0.2">
      <c r="A979" t="s">
        <v>63</v>
      </c>
      <c r="B979" t="s">
        <v>81</v>
      </c>
      <c r="C979" t="s">
        <v>22</v>
      </c>
      <c r="D979" s="55">
        <v>38200</v>
      </c>
      <c r="E979">
        <v>1.2E-2</v>
      </c>
      <c r="F979">
        <v>3133117</v>
      </c>
      <c r="G979" s="58" t="s">
        <v>87</v>
      </c>
      <c r="H979" s="58" t="s">
        <v>87</v>
      </c>
      <c r="I979" s="60" t="s">
        <v>85</v>
      </c>
    </row>
    <row r="980" spans="1:9" x14ac:dyDescent="0.2">
      <c r="A980" t="s">
        <v>64</v>
      </c>
      <c r="B980" t="s">
        <v>80</v>
      </c>
      <c r="C980" t="s">
        <v>22</v>
      </c>
      <c r="D980" s="55">
        <v>38200</v>
      </c>
      <c r="E980">
        <v>0</v>
      </c>
      <c r="F980">
        <v>3133118</v>
      </c>
      <c r="G980" s="58" t="s">
        <v>87</v>
      </c>
      <c r="H980" s="58" t="s">
        <v>87</v>
      </c>
      <c r="I980" s="60" t="s">
        <v>85</v>
      </c>
    </row>
    <row r="981" spans="1:9" x14ac:dyDescent="0.2">
      <c r="A981" t="s">
        <v>64</v>
      </c>
      <c r="B981" t="s">
        <v>81</v>
      </c>
      <c r="C981" t="s">
        <v>22</v>
      </c>
      <c r="D981" s="55">
        <v>38200</v>
      </c>
      <c r="E981">
        <v>0</v>
      </c>
      <c r="F981">
        <v>3133119</v>
      </c>
      <c r="G981" s="58" t="s">
        <v>87</v>
      </c>
      <c r="H981" s="58" t="s">
        <v>87</v>
      </c>
      <c r="I981" s="60" t="s">
        <v>85</v>
      </c>
    </row>
    <row r="982" spans="1:9" x14ac:dyDescent="0.2">
      <c r="A982" t="s">
        <v>79</v>
      </c>
      <c r="B982" t="s">
        <v>80</v>
      </c>
      <c r="C982" t="s">
        <v>22</v>
      </c>
      <c r="D982" s="55">
        <v>38200</v>
      </c>
      <c r="E982">
        <v>0.4</v>
      </c>
      <c r="F982">
        <v>3133120</v>
      </c>
      <c r="G982" s="58" t="s">
        <v>87</v>
      </c>
      <c r="H982" s="58" t="s">
        <v>87</v>
      </c>
      <c r="I982" s="60" t="s">
        <v>85</v>
      </c>
    </row>
    <row r="983" spans="1:9" x14ac:dyDescent="0.2">
      <c r="A983" t="s">
        <v>79</v>
      </c>
      <c r="B983" t="s">
        <v>81</v>
      </c>
      <c r="C983" t="s">
        <v>22</v>
      </c>
      <c r="D983" s="55">
        <v>38200</v>
      </c>
      <c r="E983">
        <v>0.02</v>
      </c>
      <c r="F983">
        <v>3133121</v>
      </c>
      <c r="G983" s="58" t="s">
        <v>87</v>
      </c>
      <c r="H983" s="58" t="s">
        <v>87</v>
      </c>
      <c r="I983" s="60" t="s">
        <v>85</v>
      </c>
    </row>
    <row r="984" spans="1:9" x14ac:dyDescent="0.2">
      <c r="A984" t="s">
        <v>65</v>
      </c>
      <c r="B984" t="s">
        <v>80</v>
      </c>
      <c r="C984" t="s">
        <v>22</v>
      </c>
      <c r="D984" s="55">
        <v>38200</v>
      </c>
      <c r="E984">
        <v>0.39</v>
      </c>
      <c r="F984">
        <v>3133122</v>
      </c>
      <c r="G984" s="58" t="s">
        <v>87</v>
      </c>
      <c r="H984" s="58" t="s">
        <v>87</v>
      </c>
      <c r="I984" s="60" t="s">
        <v>85</v>
      </c>
    </row>
    <row r="985" spans="1:9" x14ac:dyDescent="0.2">
      <c r="A985" t="s">
        <v>65</v>
      </c>
      <c r="B985" t="s">
        <v>81</v>
      </c>
      <c r="C985" t="s">
        <v>22</v>
      </c>
      <c r="D985" s="55">
        <v>38200</v>
      </c>
      <c r="E985">
        <v>0.04</v>
      </c>
      <c r="F985">
        <v>3133123</v>
      </c>
      <c r="G985" s="58" t="s">
        <v>87</v>
      </c>
      <c r="H985" s="58" t="s">
        <v>87</v>
      </c>
      <c r="I985" s="60" t="s">
        <v>85</v>
      </c>
    </row>
    <row r="986" spans="1:9" x14ac:dyDescent="0.2">
      <c r="A986" t="s">
        <v>111</v>
      </c>
      <c r="B986" t="s">
        <v>110</v>
      </c>
      <c r="C986" t="s">
        <v>22</v>
      </c>
      <c r="D986" s="55">
        <v>38200</v>
      </c>
      <c r="E986">
        <v>-5.0000000000000001E-3</v>
      </c>
      <c r="F986">
        <v>3133124</v>
      </c>
      <c r="G986" s="58" t="s">
        <v>87</v>
      </c>
      <c r="H986" s="58" t="s">
        <v>87</v>
      </c>
      <c r="I986" s="60" t="s">
        <v>85</v>
      </c>
    </row>
    <row r="987" spans="1:9" x14ac:dyDescent="0.2">
      <c r="A987" t="s">
        <v>112</v>
      </c>
      <c r="B987" t="s">
        <v>110</v>
      </c>
      <c r="C987" t="s">
        <v>22</v>
      </c>
      <c r="D987" s="55">
        <v>38200</v>
      </c>
      <c r="E987">
        <v>0.01</v>
      </c>
      <c r="F987">
        <v>3133125</v>
      </c>
      <c r="G987" s="58" t="s">
        <v>87</v>
      </c>
      <c r="H987" s="58" t="s">
        <v>87</v>
      </c>
      <c r="I987" s="60" t="s">
        <v>85</v>
      </c>
    </row>
    <row r="988" spans="1:9" x14ac:dyDescent="0.2">
      <c r="A988" t="s">
        <v>108</v>
      </c>
      <c r="B988" t="s">
        <v>110</v>
      </c>
      <c r="C988" t="s">
        <v>22</v>
      </c>
      <c r="D988" s="55">
        <v>38200</v>
      </c>
      <c r="E988">
        <v>-0.02</v>
      </c>
      <c r="F988">
        <v>3133126</v>
      </c>
      <c r="G988" s="58" t="s">
        <v>87</v>
      </c>
      <c r="H988" s="58" t="s">
        <v>87</v>
      </c>
      <c r="I988" s="60" t="s">
        <v>85</v>
      </c>
    </row>
    <row r="989" spans="1:9" x14ac:dyDescent="0.2">
      <c r="A989" t="s">
        <v>109</v>
      </c>
      <c r="B989" t="s">
        <v>110</v>
      </c>
      <c r="C989" t="s">
        <v>22</v>
      </c>
      <c r="D989" s="55">
        <v>38200</v>
      </c>
      <c r="E989">
        <v>0.01</v>
      </c>
      <c r="F989">
        <v>3133127</v>
      </c>
      <c r="G989" s="58" t="s">
        <v>87</v>
      </c>
      <c r="H989" s="58" t="s">
        <v>87</v>
      </c>
      <c r="I989" s="60" t="s">
        <v>85</v>
      </c>
    </row>
    <row r="990" spans="1:9" x14ac:dyDescent="0.2">
      <c r="A990" t="s">
        <v>11</v>
      </c>
      <c r="B990" t="s">
        <v>110</v>
      </c>
      <c r="C990" t="s">
        <v>22</v>
      </c>
      <c r="D990" s="55">
        <v>38200</v>
      </c>
      <c r="E990" s="155">
        <v>38231</v>
      </c>
      <c r="I990" s="60" t="s">
        <v>86</v>
      </c>
    </row>
    <row r="991" spans="1:9" x14ac:dyDescent="0.2">
      <c r="A991" t="s">
        <v>78</v>
      </c>
      <c r="B991" t="s">
        <v>80</v>
      </c>
      <c r="C991" t="s">
        <v>22</v>
      </c>
      <c r="D991" s="55">
        <v>38231</v>
      </c>
      <c r="E991">
        <v>0.39750000000000002</v>
      </c>
      <c r="F991">
        <v>3133100</v>
      </c>
      <c r="G991" s="58" t="s">
        <v>87</v>
      </c>
      <c r="H991" s="58" t="s">
        <v>87</v>
      </c>
      <c r="I991" s="60" t="s">
        <v>85</v>
      </c>
    </row>
    <row r="992" spans="1:9" x14ac:dyDescent="0.2">
      <c r="A992" t="s">
        <v>78</v>
      </c>
      <c r="B992" t="s">
        <v>81</v>
      </c>
      <c r="C992" t="s">
        <v>22</v>
      </c>
      <c r="D992" s="55">
        <v>38231</v>
      </c>
      <c r="E992">
        <v>0.02</v>
      </c>
      <c r="F992">
        <v>3133101</v>
      </c>
      <c r="G992" s="58" t="s">
        <v>87</v>
      </c>
      <c r="H992" s="58" t="s">
        <v>87</v>
      </c>
      <c r="I992" s="60" t="s">
        <v>85</v>
      </c>
    </row>
    <row r="993" spans="1:9" x14ac:dyDescent="0.2">
      <c r="A993" t="s">
        <v>35</v>
      </c>
      <c r="B993" t="s">
        <v>80</v>
      </c>
      <c r="C993" t="s">
        <v>22</v>
      </c>
      <c r="D993" s="55">
        <v>38231</v>
      </c>
      <c r="E993">
        <v>0.39750000000000002</v>
      </c>
      <c r="F993">
        <v>3133102</v>
      </c>
      <c r="G993" s="58" t="s">
        <v>87</v>
      </c>
      <c r="H993" s="58" t="s">
        <v>87</v>
      </c>
      <c r="I993" s="60" t="s">
        <v>85</v>
      </c>
    </row>
    <row r="994" spans="1:9" x14ac:dyDescent="0.2">
      <c r="A994" t="s">
        <v>35</v>
      </c>
      <c r="B994" t="s">
        <v>81</v>
      </c>
      <c r="C994" t="s">
        <v>22</v>
      </c>
      <c r="D994" s="55">
        <v>38231</v>
      </c>
      <c r="E994">
        <v>0.05</v>
      </c>
      <c r="F994">
        <v>3133103</v>
      </c>
      <c r="G994" s="58" t="s">
        <v>87</v>
      </c>
      <c r="H994" s="58" t="s">
        <v>87</v>
      </c>
      <c r="I994" s="60" t="s">
        <v>85</v>
      </c>
    </row>
    <row r="995" spans="1:9" x14ac:dyDescent="0.2">
      <c r="A995" t="s">
        <v>36</v>
      </c>
      <c r="B995" t="s">
        <v>80</v>
      </c>
      <c r="C995" t="s">
        <v>22</v>
      </c>
      <c r="D995" s="55">
        <v>38231</v>
      </c>
      <c r="E995">
        <v>0.71750000000000003</v>
      </c>
      <c r="F995">
        <v>3133104</v>
      </c>
      <c r="G995" s="58" t="s">
        <v>87</v>
      </c>
      <c r="H995" s="58" t="s">
        <v>87</v>
      </c>
      <c r="I995" s="60" t="s">
        <v>85</v>
      </c>
    </row>
    <row r="996" spans="1:9" x14ac:dyDescent="0.2">
      <c r="A996" t="s">
        <v>36</v>
      </c>
      <c r="B996" t="s">
        <v>81</v>
      </c>
      <c r="C996" t="s">
        <v>22</v>
      </c>
      <c r="D996" s="55">
        <v>38231</v>
      </c>
      <c r="E996">
        <v>0.02</v>
      </c>
      <c r="F996">
        <v>3133105</v>
      </c>
      <c r="G996" s="58" t="s">
        <v>87</v>
      </c>
      <c r="H996" s="58" t="s">
        <v>87</v>
      </c>
      <c r="I996" s="60" t="s">
        <v>85</v>
      </c>
    </row>
    <row r="997" spans="1:9" x14ac:dyDescent="0.2">
      <c r="A997" t="s">
        <v>37</v>
      </c>
      <c r="B997" t="s">
        <v>80</v>
      </c>
      <c r="C997" t="s">
        <v>22</v>
      </c>
      <c r="D997" s="55">
        <v>38231</v>
      </c>
      <c r="E997">
        <v>0.39750000000000002</v>
      </c>
      <c r="F997">
        <v>3133106</v>
      </c>
      <c r="G997" s="58" t="s">
        <v>87</v>
      </c>
      <c r="H997" s="58" t="s">
        <v>87</v>
      </c>
      <c r="I997" s="60" t="s">
        <v>85</v>
      </c>
    </row>
    <row r="998" spans="1:9" x14ac:dyDescent="0.2">
      <c r="A998" t="s">
        <v>37</v>
      </c>
      <c r="B998" t="s">
        <v>81</v>
      </c>
      <c r="C998" t="s">
        <v>22</v>
      </c>
      <c r="D998" s="55">
        <v>38231</v>
      </c>
      <c r="E998">
        <v>0.05</v>
      </c>
      <c r="F998">
        <v>3133107</v>
      </c>
      <c r="G998" s="58" t="s">
        <v>87</v>
      </c>
      <c r="H998" s="58" t="s">
        <v>87</v>
      </c>
      <c r="I998" s="60" t="s">
        <v>85</v>
      </c>
    </row>
    <row r="999" spans="1:9" x14ac:dyDescent="0.2">
      <c r="A999" t="s">
        <v>58</v>
      </c>
      <c r="B999" t="s">
        <v>80</v>
      </c>
      <c r="C999" t="s">
        <v>22</v>
      </c>
      <c r="D999" s="55">
        <v>38231</v>
      </c>
      <c r="E999">
        <v>0.315</v>
      </c>
      <c r="F999">
        <v>3133108</v>
      </c>
      <c r="G999" s="58" t="s">
        <v>87</v>
      </c>
      <c r="H999" s="58" t="s">
        <v>87</v>
      </c>
      <c r="I999" s="60" t="s">
        <v>85</v>
      </c>
    </row>
    <row r="1000" spans="1:9" x14ac:dyDescent="0.2">
      <c r="A1000" t="s">
        <v>58</v>
      </c>
      <c r="B1000" t="s">
        <v>81</v>
      </c>
      <c r="C1000" t="s">
        <v>22</v>
      </c>
      <c r="D1000" s="55">
        <v>38231</v>
      </c>
      <c r="E1000">
        <v>-5.0000000000000001E-3</v>
      </c>
      <c r="F1000">
        <v>3133109</v>
      </c>
      <c r="G1000" s="58" t="s">
        <v>87</v>
      </c>
      <c r="H1000" s="58" t="s">
        <v>87</v>
      </c>
      <c r="I1000" s="60" t="s">
        <v>85</v>
      </c>
    </row>
    <row r="1001" spans="1:9" x14ac:dyDescent="0.2">
      <c r="A1001" t="s">
        <v>59</v>
      </c>
      <c r="B1001" t="s">
        <v>80</v>
      </c>
      <c r="C1001" t="s">
        <v>22</v>
      </c>
      <c r="D1001" s="55">
        <v>38231</v>
      </c>
      <c r="E1001">
        <v>0.36</v>
      </c>
      <c r="F1001">
        <v>3133110</v>
      </c>
      <c r="G1001" s="58" t="s">
        <v>87</v>
      </c>
      <c r="H1001" s="58" t="s">
        <v>87</v>
      </c>
      <c r="I1001" s="60" t="s">
        <v>85</v>
      </c>
    </row>
    <row r="1002" spans="1:9" x14ac:dyDescent="0.2">
      <c r="A1002" t="s">
        <v>59</v>
      </c>
      <c r="B1002" t="s">
        <v>81</v>
      </c>
      <c r="C1002" t="s">
        <v>22</v>
      </c>
      <c r="D1002" s="55">
        <v>38231</v>
      </c>
      <c r="E1002">
        <v>-0.04</v>
      </c>
      <c r="F1002">
        <v>3133111</v>
      </c>
      <c r="G1002" s="58" t="s">
        <v>87</v>
      </c>
      <c r="H1002" s="58" t="s">
        <v>87</v>
      </c>
      <c r="I1002" s="60" t="s">
        <v>85</v>
      </c>
    </row>
    <row r="1003" spans="1:9" x14ac:dyDescent="0.2">
      <c r="A1003" t="s">
        <v>60</v>
      </c>
      <c r="B1003" t="s">
        <v>80</v>
      </c>
      <c r="C1003" t="s">
        <v>22</v>
      </c>
      <c r="D1003" s="55">
        <v>38231</v>
      </c>
      <c r="E1003">
        <v>0.36</v>
      </c>
      <c r="F1003">
        <v>3133112</v>
      </c>
      <c r="G1003" s="58" t="s">
        <v>87</v>
      </c>
      <c r="H1003" s="58" t="s">
        <v>87</v>
      </c>
      <c r="I1003" s="60" t="s">
        <v>85</v>
      </c>
    </row>
    <row r="1004" spans="1:9" x14ac:dyDescent="0.2">
      <c r="A1004" t="s">
        <v>60</v>
      </c>
      <c r="B1004" t="s">
        <v>81</v>
      </c>
      <c r="C1004" t="s">
        <v>22</v>
      </c>
      <c r="D1004" s="55">
        <v>38231</v>
      </c>
      <c r="E1004">
        <v>0.01</v>
      </c>
      <c r="F1004">
        <v>3133113</v>
      </c>
      <c r="G1004" s="58" t="s">
        <v>87</v>
      </c>
      <c r="H1004" s="58" t="s">
        <v>87</v>
      </c>
      <c r="I1004" s="60" t="s">
        <v>85</v>
      </c>
    </row>
    <row r="1005" spans="1:9" x14ac:dyDescent="0.2">
      <c r="A1005" t="s">
        <v>61</v>
      </c>
      <c r="B1005" t="s">
        <v>80</v>
      </c>
      <c r="C1005" t="s">
        <v>22</v>
      </c>
      <c r="D1005" s="55">
        <v>38231</v>
      </c>
      <c r="E1005">
        <v>0.36</v>
      </c>
      <c r="F1005">
        <v>3133114</v>
      </c>
      <c r="G1005" s="58" t="s">
        <v>87</v>
      </c>
      <c r="H1005" s="58" t="s">
        <v>87</v>
      </c>
      <c r="I1005" s="60" t="s">
        <v>85</v>
      </c>
    </row>
    <row r="1006" spans="1:9" x14ac:dyDescent="0.2">
      <c r="A1006" t="s">
        <v>61</v>
      </c>
      <c r="B1006" t="s">
        <v>81</v>
      </c>
      <c r="C1006" t="s">
        <v>22</v>
      </c>
      <c r="D1006" s="55">
        <v>38231</v>
      </c>
      <c r="E1006">
        <v>-0.02</v>
      </c>
      <c r="F1006">
        <v>3133115</v>
      </c>
      <c r="G1006" s="58" t="s">
        <v>87</v>
      </c>
      <c r="H1006" s="58" t="s">
        <v>87</v>
      </c>
      <c r="I1006" s="60" t="s">
        <v>85</v>
      </c>
    </row>
    <row r="1007" spans="1:9" x14ac:dyDescent="0.2">
      <c r="A1007" t="s">
        <v>63</v>
      </c>
      <c r="B1007" t="s">
        <v>80</v>
      </c>
      <c r="C1007" t="s">
        <v>22</v>
      </c>
      <c r="D1007" s="55">
        <v>38231</v>
      </c>
      <c r="E1007">
        <v>0.29199999999999998</v>
      </c>
      <c r="F1007">
        <v>3133116</v>
      </c>
      <c r="G1007" s="58" t="s">
        <v>87</v>
      </c>
      <c r="H1007" s="58" t="s">
        <v>87</v>
      </c>
      <c r="I1007" s="60" t="s">
        <v>85</v>
      </c>
    </row>
    <row r="1008" spans="1:9" x14ac:dyDescent="0.2">
      <c r="A1008" t="s">
        <v>63</v>
      </c>
      <c r="B1008" t="s">
        <v>81</v>
      </c>
      <c r="C1008" t="s">
        <v>22</v>
      </c>
      <c r="D1008" s="55">
        <v>38231</v>
      </c>
      <c r="E1008">
        <v>1.2E-2</v>
      </c>
      <c r="F1008">
        <v>3133117</v>
      </c>
      <c r="G1008" s="58" t="s">
        <v>87</v>
      </c>
      <c r="H1008" s="58" t="s">
        <v>87</v>
      </c>
      <c r="I1008" s="60" t="s">
        <v>85</v>
      </c>
    </row>
    <row r="1009" spans="1:9" x14ac:dyDescent="0.2">
      <c r="A1009" t="s">
        <v>64</v>
      </c>
      <c r="B1009" t="s">
        <v>80</v>
      </c>
      <c r="C1009" t="s">
        <v>22</v>
      </c>
      <c r="D1009" s="55">
        <v>38231</v>
      </c>
      <c r="E1009">
        <v>0</v>
      </c>
      <c r="F1009">
        <v>3133118</v>
      </c>
      <c r="G1009" s="58" t="s">
        <v>87</v>
      </c>
      <c r="H1009" s="58" t="s">
        <v>87</v>
      </c>
      <c r="I1009" s="60" t="s">
        <v>85</v>
      </c>
    </row>
    <row r="1010" spans="1:9" x14ac:dyDescent="0.2">
      <c r="A1010" t="s">
        <v>64</v>
      </c>
      <c r="B1010" t="s">
        <v>81</v>
      </c>
      <c r="C1010" t="s">
        <v>22</v>
      </c>
      <c r="D1010" s="55">
        <v>38231</v>
      </c>
      <c r="E1010">
        <v>0</v>
      </c>
      <c r="F1010">
        <v>3133119</v>
      </c>
      <c r="G1010" s="58" t="s">
        <v>87</v>
      </c>
      <c r="H1010" s="58" t="s">
        <v>87</v>
      </c>
      <c r="I1010" s="60" t="s">
        <v>85</v>
      </c>
    </row>
    <row r="1011" spans="1:9" x14ac:dyDescent="0.2">
      <c r="A1011" t="s">
        <v>79</v>
      </c>
      <c r="B1011" t="s">
        <v>80</v>
      </c>
      <c r="C1011" t="s">
        <v>22</v>
      </c>
      <c r="D1011" s="55">
        <v>38231</v>
      </c>
      <c r="E1011">
        <v>0.39750000000000002</v>
      </c>
      <c r="F1011">
        <v>3133120</v>
      </c>
      <c r="G1011" s="58" t="s">
        <v>87</v>
      </c>
      <c r="H1011" s="58" t="s">
        <v>87</v>
      </c>
      <c r="I1011" s="60" t="s">
        <v>85</v>
      </c>
    </row>
    <row r="1012" spans="1:9" x14ac:dyDescent="0.2">
      <c r="A1012" t="s">
        <v>79</v>
      </c>
      <c r="B1012" t="s">
        <v>81</v>
      </c>
      <c r="C1012" t="s">
        <v>22</v>
      </c>
      <c r="D1012" s="55">
        <v>38231</v>
      </c>
      <c r="E1012">
        <v>0.02</v>
      </c>
      <c r="F1012">
        <v>3133121</v>
      </c>
      <c r="G1012" s="58" t="s">
        <v>87</v>
      </c>
      <c r="H1012" s="58" t="s">
        <v>87</v>
      </c>
      <c r="I1012" s="60" t="s">
        <v>85</v>
      </c>
    </row>
    <row r="1013" spans="1:9" x14ac:dyDescent="0.2">
      <c r="A1013" t="s">
        <v>65</v>
      </c>
      <c r="B1013" t="s">
        <v>80</v>
      </c>
      <c r="C1013" t="s">
        <v>22</v>
      </c>
      <c r="D1013" s="55">
        <v>38231</v>
      </c>
      <c r="E1013">
        <v>0.38750000000000001</v>
      </c>
      <c r="F1013">
        <v>3133122</v>
      </c>
      <c r="G1013" s="58" t="s">
        <v>87</v>
      </c>
      <c r="H1013" s="58" t="s">
        <v>87</v>
      </c>
      <c r="I1013" s="60" t="s">
        <v>85</v>
      </c>
    </row>
    <row r="1014" spans="1:9" x14ac:dyDescent="0.2">
      <c r="A1014" t="s">
        <v>65</v>
      </c>
      <c r="B1014" t="s">
        <v>81</v>
      </c>
      <c r="C1014" t="s">
        <v>22</v>
      </c>
      <c r="D1014" s="55">
        <v>38231</v>
      </c>
      <c r="E1014">
        <v>0.04</v>
      </c>
      <c r="F1014">
        <v>3133123</v>
      </c>
      <c r="G1014" s="58" t="s">
        <v>87</v>
      </c>
      <c r="H1014" s="58" t="s">
        <v>87</v>
      </c>
      <c r="I1014" s="60" t="s">
        <v>85</v>
      </c>
    </row>
    <row r="1015" spans="1:9" x14ac:dyDescent="0.2">
      <c r="A1015" t="s">
        <v>111</v>
      </c>
      <c r="B1015" t="s">
        <v>110</v>
      </c>
      <c r="C1015" t="s">
        <v>22</v>
      </c>
      <c r="D1015" s="55">
        <v>38231</v>
      </c>
      <c r="E1015">
        <v>-5.0000000000000001E-3</v>
      </c>
      <c r="F1015">
        <v>3133124</v>
      </c>
      <c r="G1015" s="58" t="s">
        <v>87</v>
      </c>
      <c r="H1015" s="58" t="s">
        <v>87</v>
      </c>
      <c r="I1015" s="60" t="s">
        <v>85</v>
      </c>
    </row>
    <row r="1016" spans="1:9" x14ac:dyDescent="0.2">
      <c r="A1016" t="s">
        <v>112</v>
      </c>
      <c r="B1016" t="s">
        <v>110</v>
      </c>
      <c r="C1016" t="s">
        <v>22</v>
      </c>
      <c r="D1016" s="55">
        <v>38231</v>
      </c>
      <c r="E1016">
        <v>0.01</v>
      </c>
      <c r="F1016">
        <v>3133125</v>
      </c>
      <c r="G1016" s="58" t="s">
        <v>87</v>
      </c>
      <c r="H1016" s="58" t="s">
        <v>87</v>
      </c>
      <c r="I1016" s="60" t="s">
        <v>85</v>
      </c>
    </row>
    <row r="1017" spans="1:9" x14ac:dyDescent="0.2">
      <c r="A1017" t="s">
        <v>108</v>
      </c>
      <c r="B1017" t="s">
        <v>110</v>
      </c>
      <c r="C1017" t="s">
        <v>22</v>
      </c>
      <c r="D1017" s="55">
        <v>38231</v>
      </c>
      <c r="E1017">
        <v>-0.02</v>
      </c>
      <c r="F1017">
        <v>3133126</v>
      </c>
      <c r="G1017" s="58" t="s">
        <v>87</v>
      </c>
      <c r="H1017" s="58" t="s">
        <v>87</v>
      </c>
      <c r="I1017" s="60" t="s">
        <v>85</v>
      </c>
    </row>
    <row r="1018" spans="1:9" x14ac:dyDescent="0.2">
      <c r="A1018" t="s">
        <v>109</v>
      </c>
      <c r="B1018" t="s">
        <v>110</v>
      </c>
      <c r="C1018" t="s">
        <v>22</v>
      </c>
      <c r="D1018" s="55">
        <v>38231</v>
      </c>
      <c r="E1018">
        <v>0.01</v>
      </c>
      <c r="F1018">
        <v>3133127</v>
      </c>
      <c r="G1018" s="58" t="s">
        <v>87</v>
      </c>
      <c r="H1018" s="58" t="s">
        <v>87</v>
      </c>
      <c r="I1018" s="60" t="s">
        <v>85</v>
      </c>
    </row>
    <row r="1019" spans="1:9" x14ac:dyDescent="0.2">
      <c r="A1019" t="s">
        <v>11</v>
      </c>
      <c r="B1019" t="s">
        <v>110</v>
      </c>
      <c r="C1019" t="s">
        <v>22</v>
      </c>
      <c r="D1019" s="55">
        <v>38231</v>
      </c>
      <c r="E1019" s="155">
        <v>38261</v>
      </c>
      <c r="I1019" s="60" t="s">
        <v>86</v>
      </c>
    </row>
    <row r="1020" spans="1:9" x14ac:dyDescent="0.2">
      <c r="A1020" t="s">
        <v>78</v>
      </c>
      <c r="B1020" t="s">
        <v>80</v>
      </c>
      <c r="C1020" t="s">
        <v>22</v>
      </c>
      <c r="D1020" s="55">
        <v>38261</v>
      </c>
      <c r="E1020">
        <v>0.4</v>
      </c>
      <c r="F1020">
        <v>3133100</v>
      </c>
      <c r="G1020" s="58" t="s">
        <v>87</v>
      </c>
      <c r="H1020" s="58" t="s">
        <v>87</v>
      </c>
      <c r="I1020" s="60" t="s">
        <v>85</v>
      </c>
    </row>
    <row r="1021" spans="1:9" x14ac:dyDescent="0.2">
      <c r="A1021" t="s">
        <v>78</v>
      </c>
      <c r="B1021" t="s">
        <v>81</v>
      </c>
      <c r="C1021" t="s">
        <v>22</v>
      </c>
      <c r="D1021" s="55">
        <v>38261</v>
      </c>
      <c r="E1021">
        <v>0.02</v>
      </c>
      <c r="F1021">
        <v>3133101</v>
      </c>
      <c r="G1021" s="58" t="s">
        <v>87</v>
      </c>
      <c r="H1021" s="58" t="s">
        <v>87</v>
      </c>
      <c r="I1021" s="60" t="s">
        <v>85</v>
      </c>
    </row>
    <row r="1022" spans="1:9" x14ac:dyDescent="0.2">
      <c r="A1022" t="s">
        <v>35</v>
      </c>
      <c r="B1022" t="s">
        <v>80</v>
      </c>
      <c r="C1022" t="s">
        <v>22</v>
      </c>
      <c r="D1022" s="55">
        <v>38261</v>
      </c>
      <c r="E1022">
        <v>0.4</v>
      </c>
      <c r="F1022">
        <v>3133102</v>
      </c>
      <c r="G1022" s="58" t="s">
        <v>87</v>
      </c>
      <c r="H1022" s="58" t="s">
        <v>87</v>
      </c>
      <c r="I1022" s="60" t="s">
        <v>85</v>
      </c>
    </row>
    <row r="1023" spans="1:9" x14ac:dyDescent="0.2">
      <c r="A1023" t="s">
        <v>35</v>
      </c>
      <c r="B1023" t="s">
        <v>81</v>
      </c>
      <c r="C1023" t="s">
        <v>22</v>
      </c>
      <c r="D1023" s="55">
        <v>38261</v>
      </c>
      <c r="E1023">
        <v>0.05</v>
      </c>
      <c r="F1023">
        <v>3133103</v>
      </c>
      <c r="G1023" s="58" t="s">
        <v>87</v>
      </c>
      <c r="H1023" s="58" t="s">
        <v>87</v>
      </c>
      <c r="I1023" s="60" t="s">
        <v>85</v>
      </c>
    </row>
    <row r="1024" spans="1:9" x14ac:dyDescent="0.2">
      <c r="A1024" t="s">
        <v>36</v>
      </c>
      <c r="B1024" t="s">
        <v>80</v>
      </c>
      <c r="C1024" t="s">
        <v>22</v>
      </c>
      <c r="D1024" s="55">
        <v>38261</v>
      </c>
      <c r="E1024">
        <v>0.72</v>
      </c>
      <c r="F1024">
        <v>3133104</v>
      </c>
      <c r="G1024" s="58" t="s">
        <v>87</v>
      </c>
      <c r="H1024" s="58" t="s">
        <v>87</v>
      </c>
      <c r="I1024" s="60" t="s">
        <v>85</v>
      </c>
    </row>
    <row r="1025" spans="1:9" x14ac:dyDescent="0.2">
      <c r="A1025" t="s">
        <v>36</v>
      </c>
      <c r="B1025" t="s">
        <v>81</v>
      </c>
      <c r="C1025" t="s">
        <v>22</v>
      </c>
      <c r="D1025" s="55">
        <v>38261</v>
      </c>
      <c r="E1025">
        <v>0.02</v>
      </c>
      <c r="F1025">
        <v>3133105</v>
      </c>
      <c r="G1025" s="58" t="s">
        <v>87</v>
      </c>
      <c r="H1025" s="58" t="s">
        <v>87</v>
      </c>
      <c r="I1025" s="60" t="s">
        <v>85</v>
      </c>
    </row>
    <row r="1026" spans="1:9" x14ac:dyDescent="0.2">
      <c r="A1026" t="s">
        <v>37</v>
      </c>
      <c r="B1026" t="s">
        <v>80</v>
      </c>
      <c r="C1026" t="s">
        <v>22</v>
      </c>
      <c r="D1026" s="55">
        <v>38261</v>
      </c>
      <c r="E1026">
        <v>0.4</v>
      </c>
      <c r="F1026">
        <v>3133106</v>
      </c>
      <c r="G1026" s="58" t="s">
        <v>87</v>
      </c>
      <c r="H1026" s="58" t="s">
        <v>87</v>
      </c>
      <c r="I1026" s="60" t="s">
        <v>85</v>
      </c>
    </row>
    <row r="1027" spans="1:9" x14ac:dyDescent="0.2">
      <c r="A1027" t="s">
        <v>37</v>
      </c>
      <c r="B1027" t="s">
        <v>81</v>
      </c>
      <c r="C1027" t="s">
        <v>22</v>
      </c>
      <c r="D1027" s="55">
        <v>38261</v>
      </c>
      <c r="E1027">
        <v>0.05</v>
      </c>
      <c r="F1027">
        <v>3133107</v>
      </c>
      <c r="G1027" s="58" t="s">
        <v>87</v>
      </c>
      <c r="H1027" s="58" t="s">
        <v>87</v>
      </c>
      <c r="I1027" s="60" t="s">
        <v>85</v>
      </c>
    </row>
    <row r="1028" spans="1:9" x14ac:dyDescent="0.2">
      <c r="A1028" t="s">
        <v>58</v>
      </c>
      <c r="B1028" t="s">
        <v>80</v>
      </c>
      <c r="C1028" t="s">
        <v>22</v>
      </c>
      <c r="D1028" s="55">
        <v>38261</v>
      </c>
      <c r="E1028">
        <v>0.36</v>
      </c>
      <c r="F1028">
        <v>3133108</v>
      </c>
      <c r="G1028" s="58" t="s">
        <v>87</v>
      </c>
      <c r="H1028" s="58" t="s">
        <v>87</v>
      </c>
      <c r="I1028" s="60" t="s">
        <v>85</v>
      </c>
    </row>
    <row r="1029" spans="1:9" x14ac:dyDescent="0.2">
      <c r="A1029" t="s">
        <v>58</v>
      </c>
      <c r="B1029" t="s">
        <v>81</v>
      </c>
      <c r="C1029" t="s">
        <v>22</v>
      </c>
      <c r="D1029" s="55">
        <v>38261</v>
      </c>
      <c r="E1029">
        <v>-5.0000000000000001E-3</v>
      </c>
      <c r="F1029">
        <v>3133109</v>
      </c>
      <c r="G1029" s="58" t="s">
        <v>87</v>
      </c>
      <c r="H1029" s="58" t="s">
        <v>87</v>
      </c>
      <c r="I1029" s="60" t="s">
        <v>85</v>
      </c>
    </row>
    <row r="1030" spans="1:9" x14ac:dyDescent="0.2">
      <c r="A1030" t="s">
        <v>59</v>
      </c>
      <c r="B1030" t="s">
        <v>80</v>
      </c>
      <c r="C1030" t="s">
        <v>22</v>
      </c>
      <c r="D1030" s="55">
        <v>38261</v>
      </c>
      <c r="E1030">
        <v>0.4</v>
      </c>
      <c r="F1030">
        <v>3133110</v>
      </c>
      <c r="G1030" s="58" t="s">
        <v>87</v>
      </c>
      <c r="H1030" s="58" t="s">
        <v>87</v>
      </c>
      <c r="I1030" s="60" t="s">
        <v>85</v>
      </c>
    </row>
    <row r="1031" spans="1:9" x14ac:dyDescent="0.2">
      <c r="A1031" t="s">
        <v>59</v>
      </c>
      <c r="B1031" t="s">
        <v>81</v>
      </c>
      <c r="C1031" t="s">
        <v>22</v>
      </c>
      <c r="D1031" s="55">
        <v>38261</v>
      </c>
      <c r="E1031">
        <v>-8.5000000000000006E-2</v>
      </c>
      <c r="F1031">
        <v>3133111</v>
      </c>
      <c r="G1031" s="58" t="s">
        <v>87</v>
      </c>
      <c r="H1031" s="58" t="s">
        <v>87</v>
      </c>
      <c r="I1031" s="60" t="s">
        <v>85</v>
      </c>
    </row>
    <row r="1032" spans="1:9" x14ac:dyDescent="0.2">
      <c r="A1032" t="s">
        <v>60</v>
      </c>
      <c r="B1032" t="s">
        <v>80</v>
      </c>
      <c r="C1032" t="s">
        <v>22</v>
      </c>
      <c r="D1032" s="55">
        <v>38261</v>
      </c>
      <c r="E1032">
        <v>0.4</v>
      </c>
      <c r="F1032">
        <v>3133112</v>
      </c>
      <c r="G1032" s="58" t="s">
        <v>87</v>
      </c>
      <c r="H1032" s="58" t="s">
        <v>87</v>
      </c>
      <c r="I1032" s="60" t="s">
        <v>85</v>
      </c>
    </row>
    <row r="1033" spans="1:9" x14ac:dyDescent="0.2">
      <c r="A1033" t="s">
        <v>60</v>
      </c>
      <c r="B1033" t="s">
        <v>81</v>
      </c>
      <c r="C1033" t="s">
        <v>22</v>
      </c>
      <c r="D1033" s="55">
        <v>38261</v>
      </c>
      <c r="E1033">
        <v>0.01</v>
      </c>
      <c r="F1033">
        <v>3133113</v>
      </c>
      <c r="G1033" s="58" t="s">
        <v>87</v>
      </c>
      <c r="H1033" s="58" t="s">
        <v>87</v>
      </c>
      <c r="I1033" s="60" t="s">
        <v>85</v>
      </c>
    </row>
    <row r="1034" spans="1:9" x14ac:dyDescent="0.2">
      <c r="A1034" t="s">
        <v>61</v>
      </c>
      <c r="B1034" t="s">
        <v>80</v>
      </c>
      <c r="C1034" t="s">
        <v>22</v>
      </c>
      <c r="D1034" s="55">
        <v>38261</v>
      </c>
      <c r="E1034">
        <v>0.4</v>
      </c>
      <c r="F1034">
        <v>3133114</v>
      </c>
      <c r="G1034" s="58" t="s">
        <v>87</v>
      </c>
      <c r="H1034" s="58" t="s">
        <v>87</v>
      </c>
      <c r="I1034" s="60" t="s">
        <v>85</v>
      </c>
    </row>
    <row r="1035" spans="1:9" x14ac:dyDescent="0.2">
      <c r="A1035" t="s">
        <v>61</v>
      </c>
      <c r="B1035" t="s">
        <v>81</v>
      </c>
      <c r="C1035" t="s">
        <v>22</v>
      </c>
      <c r="D1035" s="55">
        <v>38261</v>
      </c>
      <c r="E1035">
        <v>-5.5E-2</v>
      </c>
      <c r="F1035">
        <v>3133115</v>
      </c>
      <c r="G1035" s="58" t="s">
        <v>87</v>
      </c>
      <c r="H1035" s="58" t="s">
        <v>87</v>
      </c>
      <c r="I1035" s="60" t="s">
        <v>85</v>
      </c>
    </row>
    <row r="1036" spans="1:9" x14ac:dyDescent="0.2">
      <c r="A1036" t="s">
        <v>63</v>
      </c>
      <c r="B1036" t="s">
        <v>80</v>
      </c>
      <c r="C1036" t="s">
        <v>22</v>
      </c>
      <c r="D1036" s="55">
        <v>38261</v>
      </c>
      <c r="E1036">
        <v>0.29199999999999998</v>
      </c>
      <c r="F1036">
        <v>3133116</v>
      </c>
      <c r="G1036" s="58" t="s">
        <v>87</v>
      </c>
      <c r="H1036" s="58" t="s">
        <v>87</v>
      </c>
      <c r="I1036" s="60" t="s">
        <v>85</v>
      </c>
    </row>
    <row r="1037" spans="1:9" x14ac:dyDescent="0.2">
      <c r="A1037" t="s">
        <v>63</v>
      </c>
      <c r="B1037" t="s">
        <v>81</v>
      </c>
      <c r="C1037" t="s">
        <v>22</v>
      </c>
      <c r="D1037" s="55">
        <v>38261</v>
      </c>
      <c r="E1037">
        <v>1.2E-2</v>
      </c>
      <c r="F1037">
        <v>3133117</v>
      </c>
      <c r="G1037" s="58" t="s">
        <v>87</v>
      </c>
      <c r="H1037" s="58" t="s">
        <v>87</v>
      </c>
      <c r="I1037" s="60" t="s">
        <v>85</v>
      </c>
    </row>
    <row r="1038" spans="1:9" x14ac:dyDescent="0.2">
      <c r="A1038" t="s">
        <v>64</v>
      </c>
      <c r="B1038" t="s">
        <v>80</v>
      </c>
      <c r="C1038" t="s">
        <v>22</v>
      </c>
      <c r="D1038" s="55">
        <v>38261</v>
      </c>
      <c r="E1038">
        <v>0</v>
      </c>
      <c r="F1038">
        <v>3133118</v>
      </c>
      <c r="G1038" s="58" t="s">
        <v>87</v>
      </c>
      <c r="H1038" s="58" t="s">
        <v>87</v>
      </c>
      <c r="I1038" s="60" t="s">
        <v>85</v>
      </c>
    </row>
    <row r="1039" spans="1:9" x14ac:dyDescent="0.2">
      <c r="A1039" t="s">
        <v>64</v>
      </c>
      <c r="B1039" t="s">
        <v>81</v>
      </c>
      <c r="C1039" t="s">
        <v>22</v>
      </c>
      <c r="D1039" s="55">
        <v>38261</v>
      </c>
      <c r="E1039">
        <v>0</v>
      </c>
      <c r="F1039">
        <v>3133119</v>
      </c>
      <c r="G1039" s="58" t="s">
        <v>87</v>
      </c>
      <c r="H1039" s="58" t="s">
        <v>87</v>
      </c>
      <c r="I1039" s="60" t="s">
        <v>85</v>
      </c>
    </row>
    <row r="1040" spans="1:9" x14ac:dyDescent="0.2">
      <c r="A1040" t="s">
        <v>79</v>
      </c>
      <c r="B1040" t="s">
        <v>80</v>
      </c>
      <c r="C1040" t="s">
        <v>22</v>
      </c>
      <c r="D1040" s="55">
        <v>38261</v>
      </c>
      <c r="E1040">
        <v>0.4</v>
      </c>
      <c r="F1040">
        <v>3133120</v>
      </c>
      <c r="G1040" s="58" t="s">
        <v>87</v>
      </c>
      <c r="H1040" s="58" t="s">
        <v>87</v>
      </c>
      <c r="I1040" s="60" t="s">
        <v>85</v>
      </c>
    </row>
    <row r="1041" spans="1:9" x14ac:dyDescent="0.2">
      <c r="A1041" t="s">
        <v>79</v>
      </c>
      <c r="B1041" t="s">
        <v>81</v>
      </c>
      <c r="C1041" t="s">
        <v>22</v>
      </c>
      <c r="D1041" s="55">
        <v>38261</v>
      </c>
      <c r="E1041">
        <v>0.02</v>
      </c>
      <c r="F1041">
        <v>3133121</v>
      </c>
      <c r="G1041" s="58" t="s">
        <v>87</v>
      </c>
      <c r="H1041" s="58" t="s">
        <v>87</v>
      </c>
      <c r="I1041" s="60" t="s">
        <v>85</v>
      </c>
    </row>
    <row r="1042" spans="1:9" x14ac:dyDescent="0.2">
      <c r="A1042" t="s">
        <v>65</v>
      </c>
      <c r="B1042" t="s">
        <v>80</v>
      </c>
      <c r="C1042" t="s">
        <v>22</v>
      </c>
      <c r="D1042" s="55">
        <v>38261</v>
      </c>
      <c r="E1042">
        <v>0.39</v>
      </c>
      <c r="F1042">
        <v>3133122</v>
      </c>
      <c r="G1042" s="58" t="s">
        <v>87</v>
      </c>
      <c r="H1042" s="58" t="s">
        <v>87</v>
      </c>
      <c r="I1042" s="60" t="s">
        <v>85</v>
      </c>
    </row>
    <row r="1043" spans="1:9" x14ac:dyDescent="0.2">
      <c r="A1043" t="s">
        <v>65</v>
      </c>
      <c r="B1043" t="s">
        <v>81</v>
      </c>
      <c r="C1043" t="s">
        <v>22</v>
      </c>
      <c r="D1043" s="55">
        <v>38261</v>
      </c>
      <c r="E1043">
        <v>0.04</v>
      </c>
      <c r="F1043">
        <v>3133123</v>
      </c>
      <c r="G1043" s="58" t="s">
        <v>87</v>
      </c>
      <c r="H1043" s="58" t="s">
        <v>87</v>
      </c>
      <c r="I1043" s="60" t="s">
        <v>85</v>
      </c>
    </row>
    <row r="1044" spans="1:9" x14ac:dyDescent="0.2">
      <c r="A1044" t="s">
        <v>111</v>
      </c>
      <c r="B1044" t="s">
        <v>110</v>
      </c>
      <c r="C1044" t="s">
        <v>22</v>
      </c>
      <c r="D1044" s="55">
        <v>38261</v>
      </c>
      <c r="E1044">
        <v>-5.0000000000000001E-3</v>
      </c>
      <c r="F1044">
        <v>3133124</v>
      </c>
      <c r="G1044" s="58" t="s">
        <v>87</v>
      </c>
      <c r="H1044" s="58" t="s">
        <v>87</v>
      </c>
      <c r="I1044" s="60" t="s">
        <v>85</v>
      </c>
    </row>
    <row r="1045" spans="1:9" x14ac:dyDescent="0.2">
      <c r="A1045" t="s">
        <v>112</v>
      </c>
      <c r="B1045" t="s">
        <v>110</v>
      </c>
      <c r="C1045" t="s">
        <v>22</v>
      </c>
      <c r="D1045" s="55">
        <v>38261</v>
      </c>
      <c r="E1045">
        <v>0.01</v>
      </c>
      <c r="F1045">
        <v>3133125</v>
      </c>
      <c r="G1045" s="58" t="s">
        <v>87</v>
      </c>
      <c r="H1045" s="58" t="s">
        <v>87</v>
      </c>
      <c r="I1045" s="60" t="s">
        <v>85</v>
      </c>
    </row>
    <row r="1046" spans="1:9" x14ac:dyDescent="0.2">
      <c r="A1046" t="s">
        <v>108</v>
      </c>
      <c r="B1046" t="s">
        <v>110</v>
      </c>
      <c r="C1046" t="s">
        <v>22</v>
      </c>
      <c r="D1046" s="55">
        <v>38261</v>
      </c>
      <c r="E1046">
        <v>-5.5E-2</v>
      </c>
      <c r="F1046">
        <v>3133126</v>
      </c>
      <c r="G1046" s="58" t="s">
        <v>87</v>
      </c>
      <c r="H1046" s="58" t="s">
        <v>87</v>
      </c>
      <c r="I1046" s="60" t="s">
        <v>85</v>
      </c>
    </row>
    <row r="1047" spans="1:9" x14ac:dyDescent="0.2">
      <c r="A1047" t="s">
        <v>109</v>
      </c>
      <c r="B1047" t="s">
        <v>110</v>
      </c>
      <c r="C1047" t="s">
        <v>22</v>
      </c>
      <c r="D1047" s="55">
        <v>38261</v>
      </c>
      <c r="E1047">
        <v>0.01</v>
      </c>
      <c r="F1047">
        <v>3133127</v>
      </c>
      <c r="G1047" s="58" t="s">
        <v>87</v>
      </c>
      <c r="H1047" s="58" t="s">
        <v>87</v>
      </c>
      <c r="I1047" s="60" t="s">
        <v>85</v>
      </c>
    </row>
    <row r="1048" spans="1:9" x14ac:dyDescent="0.2">
      <c r="A1048" t="s">
        <v>11</v>
      </c>
      <c r="B1048" t="s">
        <v>110</v>
      </c>
      <c r="C1048" t="s">
        <v>22</v>
      </c>
      <c r="D1048" s="55">
        <v>38261</v>
      </c>
      <c r="E1048" s="155">
        <v>38292</v>
      </c>
      <c r="I1048" s="60" t="s">
        <v>86</v>
      </c>
    </row>
    <row r="1049" spans="1:9" x14ac:dyDescent="0.2">
      <c r="A1049" t="s">
        <v>78</v>
      </c>
      <c r="B1049" t="s">
        <v>80</v>
      </c>
      <c r="C1049" t="s">
        <v>22</v>
      </c>
      <c r="D1049" s="55">
        <v>38292</v>
      </c>
      <c r="E1049">
        <v>0.55000000000000004</v>
      </c>
      <c r="F1049">
        <v>3133100</v>
      </c>
      <c r="G1049" s="58" t="s">
        <v>87</v>
      </c>
      <c r="H1049" s="58" t="s">
        <v>87</v>
      </c>
      <c r="I1049" s="60" t="s">
        <v>85</v>
      </c>
    </row>
    <row r="1050" spans="1:9" x14ac:dyDescent="0.2">
      <c r="A1050" t="s">
        <v>78</v>
      </c>
      <c r="B1050" t="s">
        <v>81</v>
      </c>
      <c r="C1050" t="s">
        <v>22</v>
      </c>
      <c r="D1050" s="55">
        <v>38292</v>
      </c>
      <c r="E1050">
        <v>0.05</v>
      </c>
      <c r="F1050">
        <v>3133101</v>
      </c>
      <c r="G1050" s="58" t="s">
        <v>87</v>
      </c>
      <c r="H1050" s="58" t="s">
        <v>87</v>
      </c>
      <c r="I1050" s="60" t="s">
        <v>85</v>
      </c>
    </row>
    <row r="1051" spans="1:9" x14ac:dyDescent="0.2">
      <c r="A1051" t="s">
        <v>35</v>
      </c>
      <c r="B1051" t="s">
        <v>80</v>
      </c>
      <c r="C1051" t="s">
        <v>22</v>
      </c>
      <c r="D1051" s="55">
        <v>38292</v>
      </c>
      <c r="E1051">
        <v>0.55000000000000004</v>
      </c>
      <c r="F1051">
        <v>3133102</v>
      </c>
      <c r="G1051" s="58" t="s">
        <v>87</v>
      </c>
      <c r="H1051" s="58" t="s">
        <v>87</v>
      </c>
      <c r="I1051" s="60" t="s">
        <v>85</v>
      </c>
    </row>
    <row r="1052" spans="1:9" x14ac:dyDescent="0.2">
      <c r="A1052" t="s">
        <v>35</v>
      </c>
      <c r="B1052" t="s">
        <v>81</v>
      </c>
      <c r="C1052" t="s">
        <v>22</v>
      </c>
      <c r="D1052" s="55">
        <v>38292</v>
      </c>
      <c r="E1052">
        <v>0.14000000000000001</v>
      </c>
      <c r="F1052">
        <v>3133103</v>
      </c>
      <c r="G1052" s="58" t="s">
        <v>87</v>
      </c>
      <c r="H1052" s="58" t="s">
        <v>87</v>
      </c>
      <c r="I1052" s="60" t="s">
        <v>85</v>
      </c>
    </row>
    <row r="1053" spans="1:9" x14ac:dyDescent="0.2">
      <c r="A1053" t="s">
        <v>36</v>
      </c>
      <c r="B1053" t="s">
        <v>80</v>
      </c>
      <c r="C1053" t="s">
        <v>22</v>
      </c>
      <c r="D1053" s="55">
        <v>38292</v>
      </c>
      <c r="E1053">
        <v>0.87</v>
      </c>
      <c r="F1053">
        <v>3133104</v>
      </c>
      <c r="G1053" s="58" t="s">
        <v>87</v>
      </c>
      <c r="H1053" s="58" t="s">
        <v>87</v>
      </c>
      <c r="I1053" s="60" t="s">
        <v>85</v>
      </c>
    </row>
    <row r="1054" spans="1:9" x14ac:dyDescent="0.2">
      <c r="A1054" t="s">
        <v>36</v>
      </c>
      <c r="B1054" t="s">
        <v>81</v>
      </c>
      <c r="C1054" t="s">
        <v>22</v>
      </c>
      <c r="D1054" s="55">
        <v>38292</v>
      </c>
      <c r="E1054">
        <v>0.05</v>
      </c>
      <c r="F1054">
        <v>3133105</v>
      </c>
      <c r="G1054" s="58" t="s">
        <v>87</v>
      </c>
      <c r="H1054" s="58" t="s">
        <v>87</v>
      </c>
      <c r="I1054" s="60" t="s">
        <v>85</v>
      </c>
    </row>
    <row r="1055" spans="1:9" x14ac:dyDescent="0.2">
      <c r="A1055" t="s">
        <v>37</v>
      </c>
      <c r="B1055" t="s">
        <v>80</v>
      </c>
      <c r="C1055" t="s">
        <v>22</v>
      </c>
      <c r="D1055" s="55">
        <v>38292</v>
      </c>
      <c r="E1055">
        <v>0.55000000000000004</v>
      </c>
      <c r="F1055">
        <v>3133106</v>
      </c>
      <c r="G1055" s="58" t="s">
        <v>87</v>
      </c>
      <c r="H1055" s="58" t="s">
        <v>87</v>
      </c>
      <c r="I1055" s="60" t="s">
        <v>85</v>
      </c>
    </row>
    <row r="1056" spans="1:9" x14ac:dyDescent="0.2">
      <c r="A1056" t="s">
        <v>37</v>
      </c>
      <c r="B1056" t="s">
        <v>81</v>
      </c>
      <c r="C1056" t="s">
        <v>22</v>
      </c>
      <c r="D1056" s="55">
        <v>38292</v>
      </c>
      <c r="E1056">
        <v>0.14000000000000001</v>
      </c>
      <c r="F1056">
        <v>3133107</v>
      </c>
      <c r="G1056" s="58" t="s">
        <v>87</v>
      </c>
      <c r="H1056" s="58" t="s">
        <v>87</v>
      </c>
      <c r="I1056" s="60" t="s">
        <v>85</v>
      </c>
    </row>
    <row r="1057" spans="1:9" x14ac:dyDescent="0.2">
      <c r="A1057" t="s">
        <v>58</v>
      </c>
      <c r="B1057" t="s">
        <v>80</v>
      </c>
      <c r="C1057" t="s">
        <v>22</v>
      </c>
      <c r="D1057" s="55">
        <v>38292</v>
      </c>
      <c r="E1057">
        <v>0.46</v>
      </c>
      <c r="F1057">
        <v>3133108</v>
      </c>
      <c r="G1057" s="58" t="s">
        <v>87</v>
      </c>
      <c r="H1057" s="58" t="s">
        <v>87</v>
      </c>
      <c r="I1057" s="60" t="s">
        <v>85</v>
      </c>
    </row>
    <row r="1058" spans="1:9" x14ac:dyDescent="0.2">
      <c r="A1058" t="s">
        <v>58</v>
      </c>
      <c r="B1058" t="s">
        <v>81</v>
      </c>
      <c r="C1058" t="s">
        <v>22</v>
      </c>
      <c r="D1058" s="55">
        <v>38292</v>
      </c>
      <c r="E1058">
        <v>0.05</v>
      </c>
      <c r="F1058">
        <v>3133109</v>
      </c>
      <c r="G1058" s="58" t="s">
        <v>87</v>
      </c>
      <c r="H1058" s="58" t="s">
        <v>87</v>
      </c>
      <c r="I1058" s="60" t="s">
        <v>85</v>
      </c>
    </row>
    <row r="1059" spans="1:9" x14ac:dyDescent="0.2">
      <c r="A1059" t="s">
        <v>59</v>
      </c>
      <c r="B1059" t="s">
        <v>80</v>
      </c>
      <c r="C1059" t="s">
        <v>22</v>
      </c>
      <c r="D1059" s="55">
        <v>38292</v>
      </c>
      <c r="E1059">
        <v>0.69499999999999995</v>
      </c>
      <c r="F1059">
        <v>3133110</v>
      </c>
      <c r="G1059" s="58" t="s">
        <v>87</v>
      </c>
      <c r="H1059" s="58" t="s">
        <v>87</v>
      </c>
      <c r="I1059" s="60" t="s">
        <v>85</v>
      </c>
    </row>
    <row r="1060" spans="1:9" x14ac:dyDescent="0.2">
      <c r="A1060" t="s">
        <v>59</v>
      </c>
      <c r="B1060" t="s">
        <v>81</v>
      </c>
      <c r="C1060" t="s">
        <v>22</v>
      </c>
      <c r="D1060" s="55">
        <v>38292</v>
      </c>
      <c r="E1060">
        <v>-0.17</v>
      </c>
      <c r="F1060">
        <v>3133111</v>
      </c>
      <c r="G1060" s="58" t="s">
        <v>87</v>
      </c>
      <c r="H1060" s="58" t="s">
        <v>87</v>
      </c>
      <c r="I1060" s="60" t="s">
        <v>85</v>
      </c>
    </row>
    <row r="1061" spans="1:9" x14ac:dyDescent="0.2">
      <c r="A1061" t="s">
        <v>60</v>
      </c>
      <c r="B1061" t="s">
        <v>80</v>
      </c>
      <c r="C1061" t="s">
        <v>22</v>
      </c>
      <c r="D1061" s="55">
        <v>38292</v>
      </c>
      <c r="E1061">
        <v>0.69499999999999995</v>
      </c>
      <c r="F1061">
        <v>3133112</v>
      </c>
      <c r="G1061" s="58" t="s">
        <v>87</v>
      </c>
      <c r="H1061" s="58" t="s">
        <v>87</v>
      </c>
      <c r="I1061" s="60" t="s">
        <v>85</v>
      </c>
    </row>
    <row r="1062" spans="1:9" x14ac:dyDescent="0.2">
      <c r="A1062" t="s">
        <v>60</v>
      </c>
      <c r="B1062" t="s">
        <v>81</v>
      </c>
      <c r="C1062" t="s">
        <v>22</v>
      </c>
      <c r="D1062" s="55">
        <v>38292</v>
      </c>
      <c r="E1062">
        <v>5.5E-2</v>
      </c>
      <c r="F1062">
        <v>3133113</v>
      </c>
      <c r="G1062" s="58" t="s">
        <v>87</v>
      </c>
      <c r="H1062" s="58" t="s">
        <v>87</v>
      </c>
      <c r="I1062" s="60" t="s">
        <v>85</v>
      </c>
    </row>
    <row r="1063" spans="1:9" x14ac:dyDescent="0.2">
      <c r="A1063" t="s">
        <v>61</v>
      </c>
      <c r="B1063" t="s">
        <v>80</v>
      </c>
      <c r="C1063" t="s">
        <v>22</v>
      </c>
      <c r="D1063" s="55">
        <v>38292</v>
      </c>
      <c r="E1063">
        <v>0.69499999999999995</v>
      </c>
      <c r="F1063">
        <v>3133114</v>
      </c>
      <c r="G1063" s="58" t="s">
        <v>87</v>
      </c>
      <c r="H1063" s="58" t="s">
        <v>87</v>
      </c>
      <c r="I1063" s="60" t="s">
        <v>85</v>
      </c>
    </row>
    <row r="1064" spans="1:9" x14ac:dyDescent="0.2">
      <c r="A1064" t="s">
        <v>61</v>
      </c>
      <c r="B1064" t="s">
        <v>81</v>
      </c>
      <c r="C1064" t="s">
        <v>22</v>
      </c>
      <c r="D1064" s="55">
        <v>38292</v>
      </c>
      <c r="E1064">
        <v>-0.05</v>
      </c>
      <c r="F1064">
        <v>3133115</v>
      </c>
      <c r="G1064" s="58" t="s">
        <v>87</v>
      </c>
      <c r="H1064" s="58" t="s">
        <v>87</v>
      </c>
      <c r="I1064" s="60" t="s">
        <v>85</v>
      </c>
    </row>
    <row r="1065" spans="1:9" x14ac:dyDescent="0.2">
      <c r="A1065" t="s">
        <v>63</v>
      </c>
      <c r="B1065" t="s">
        <v>80</v>
      </c>
      <c r="C1065" t="s">
        <v>22</v>
      </c>
      <c r="D1065" s="55">
        <v>38292</v>
      </c>
      <c r="E1065">
        <v>1.0920000000000001</v>
      </c>
      <c r="F1065">
        <v>3133116</v>
      </c>
      <c r="G1065" s="58" t="s">
        <v>87</v>
      </c>
      <c r="H1065" s="58" t="s">
        <v>87</v>
      </c>
      <c r="I1065" s="60" t="s">
        <v>85</v>
      </c>
    </row>
    <row r="1066" spans="1:9" x14ac:dyDescent="0.2">
      <c r="A1066" t="s">
        <v>63</v>
      </c>
      <c r="B1066" t="s">
        <v>81</v>
      </c>
      <c r="C1066" t="s">
        <v>22</v>
      </c>
      <c r="D1066" s="55">
        <v>38292</v>
      </c>
      <c r="E1066">
        <v>1.2E-2</v>
      </c>
      <c r="F1066">
        <v>3133117</v>
      </c>
      <c r="G1066" s="58" t="s">
        <v>87</v>
      </c>
      <c r="H1066" s="58" t="s">
        <v>87</v>
      </c>
      <c r="I1066" s="60" t="s">
        <v>85</v>
      </c>
    </row>
    <row r="1067" spans="1:9" x14ac:dyDescent="0.2">
      <c r="A1067" t="s">
        <v>64</v>
      </c>
      <c r="B1067" t="s">
        <v>80</v>
      </c>
      <c r="C1067" t="s">
        <v>22</v>
      </c>
      <c r="D1067" s="55">
        <v>38292</v>
      </c>
      <c r="E1067">
        <v>0</v>
      </c>
      <c r="F1067">
        <v>3133118</v>
      </c>
      <c r="G1067" s="58" t="s">
        <v>87</v>
      </c>
      <c r="H1067" s="58" t="s">
        <v>87</v>
      </c>
      <c r="I1067" s="60" t="s">
        <v>85</v>
      </c>
    </row>
    <row r="1068" spans="1:9" x14ac:dyDescent="0.2">
      <c r="A1068" t="s">
        <v>64</v>
      </c>
      <c r="B1068" t="s">
        <v>81</v>
      </c>
      <c r="C1068" t="s">
        <v>22</v>
      </c>
      <c r="D1068" s="55">
        <v>38292</v>
      </c>
      <c r="E1068">
        <v>0</v>
      </c>
      <c r="F1068">
        <v>3133119</v>
      </c>
      <c r="G1068" s="58" t="s">
        <v>87</v>
      </c>
      <c r="H1068" s="58" t="s">
        <v>87</v>
      </c>
      <c r="I1068" s="60" t="s">
        <v>85</v>
      </c>
    </row>
    <row r="1069" spans="1:9" x14ac:dyDescent="0.2">
      <c r="A1069" t="s">
        <v>79</v>
      </c>
      <c r="B1069" t="s">
        <v>80</v>
      </c>
      <c r="C1069" t="s">
        <v>22</v>
      </c>
      <c r="D1069" s="55">
        <v>38292</v>
      </c>
      <c r="E1069">
        <v>0.5</v>
      </c>
      <c r="F1069">
        <v>3133120</v>
      </c>
      <c r="G1069" s="58" t="s">
        <v>87</v>
      </c>
      <c r="H1069" s="58" t="s">
        <v>87</v>
      </c>
      <c r="I1069" s="60" t="s">
        <v>85</v>
      </c>
    </row>
    <row r="1070" spans="1:9" x14ac:dyDescent="0.2">
      <c r="A1070" t="s">
        <v>79</v>
      </c>
      <c r="B1070" t="s">
        <v>81</v>
      </c>
      <c r="C1070" t="s">
        <v>22</v>
      </c>
      <c r="D1070" s="55">
        <v>38292</v>
      </c>
      <c r="E1070">
        <v>0.05</v>
      </c>
      <c r="F1070">
        <v>3133121</v>
      </c>
      <c r="G1070" s="58" t="s">
        <v>87</v>
      </c>
      <c r="H1070" s="58" t="s">
        <v>87</v>
      </c>
      <c r="I1070" s="60" t="s">
        <v>85</v>
      </c>
    </row>
    <row r="1071" spans="1:9" x14ac:dyDescent="0.2">
      <c r="A1071" t="s">
        <v>65</v>
      </c>
      <c r="B1071" t="s">
        <v>80</v>
      </c>
      <c r="C1071" t="s">
        <v>22</v>
      </c>
      <c r="D1071" s="55">
        <v>38292</v>
      </c>
      <c r="E1071">
        <v>0.49</v>
      </c>
      <c r="F1071">
        <v>3133122</v>
      </c>
      <c r="G1071" s="58" t="s">
        <v>87</v>
      </c>
      <c r="H1071" s="58" t="s">
        <v>87</v>
      </c>
      <c r="I1071" s="60" t="s">
        <v>85</v>
      </c>
    </row>
    <row r="1072" spans="1:9" x14ac:dyDescent="0.2">
      <c r="A1072" t="s">
        <v>65</v>
      </c>
      <c r="B1072" t="s">
        <v>81</v>
      </c>
      <c r="C1072" t="s">
        <v>22</v>
      </c>
      <c r="D1072" s="55">
        <v>38292</v>
      </c>
      <c r="E1072">
        <v>7.0000000000000007E-2</v>
      </c>
      <c r="F1072">
        <v>3133123</v>
      </c>
      <c r="G1072" s="58" t="s">
        <v>87</v>
      </c>
      <c r="H1072" s="58" t="s">
        <v>87</v>
      </c>
      <c r="I1072" s="60" t="s">
        <v>85</v>
      </c>
    </row>
    <row r="1073" spans="1:9" x14ac:dyDescent="0.2">
      <c r="A1073" t="s">
        <v>111</v>
      </c>
      <c r="B1073" t="s">
        <v>110</v>
      </c>
      <c r="C1073" t="s">
        <v>22</v>
      </c>
      <c r="D1073" s="55">
        <v>38292</v>
      </c>
      <c r="E1073">
        <v>0.05</v>
      </c>
      <c r="F1073">
        <v>3133124</v>
      </c>
      <c r="G1073" s="58" t="s">
        <v>87</v>
      </c>
      <c r="H1073" s="58" t="s">
        <v>87</v>
      </c>
      <c r="I1073" s="60" t="s">
        <v>85</v>
      </c>
    </row>
    <row r="1074" spans="1:9" x14ac:dyDescent="0.2">
      <c r="A1074" t="s">
        <v>112</v>
      </c>
      <c r="B1074" t="s">
        <v>110</v>
      </c>
      <c r="C1074" t="s">
        <v>22</v>
      </c>
      <c r="D1074" s="55">
        <v>38292</v>
      </c>
      <c r="E1074">
        <v>5.5E-2</v>
      </c>
      <c r="F1074">
        <v>3133125</v>
      </c>
      <c r="G1074" s="58" t="s">
        <v>87</v>
      </c>
      <c r="H1074" s="58" t="s">
        <v>87</v>
      </c>
      <c r="I1074" s="60" t="s">
        <v>85</v>
      </c>
    </row>
    <row r="1075" spans="1:9" x14ac:dyDescent="0.2">
      <c r="A1075" t="s">
        <v>108</v>
      </c>
      <c r="B1075" t="s">
        <v>110</v>
      </c>
      <c r="C1075" t="s">
        <v>22</v>
      </c>
      <c r="D1075" s="55">
        <v>38292</v>
      </c>
      <c r="E1075">
        <v>-0.05</v>
      </c>
      <c r="F1075">
        <v>3133126</v>
      </c>
      <c r="G1075" s="58" t="s">
        <v>87</v>
      </c>
      <c r="H1075" s="58" t="s">
        <v>87</v>
      </c>
      <c r="I1075" s="60" t="s">
        <v>85</v>
      </c>
    </row>
    <row r="1076" spans="1:9" x14ac:dyDescent="0.2">
      <c r="A1076" t="s">
        <v>109</v>
      </c>
      <c r="B1076" t="s">
        <v>110</v>
      </c>
      <c r="C1076" t="s">
        <v>22</v>
      </c>
      <c r="D1076" s="55">
        <v>38292</v>
      </c>
      <c r="E1076">
        <v>5.5E-2</v>
      </c>
      <c r="F1076">
        <v>3133127</v>
      </c>
      <c r="G1076" s="58" t="s">
        <v>87</v>
      </c>
      <c r="H1076" s="58" t="s">
        <v>87</v>
      </c>
      <c r="I1076" s="60" t="s">
        <v>85</v>
      </c>
    </row>
    <row r="1077" spans="1:9" x14ac:dyDescent="0.2">
      <c r="A1077" t="s">
        <v>11</v>
      </c>
      <c r="B1077" t="s">
        <v>110</v>
      </c>
      <c r="C1077" t="s">
        <v>22</v>
      </c>
      <c r="D1077" s="55">
        <v>38292</v>
      </c>
      <c r="E1077" s="155">
        <v>38322</v>
      </c>
      <c r="I1077" s="60" t="s">
        <v>86</v>
      </c>
    </row>
    <row r="1078" spans="1:9" x14ac:dyDescent="0.2">
      <c r="A1078" t="s">
        <v>78</v>
      </c>
      <c r="B1078" t="s">
        <v>80</v>
      </c>
      <c r="C1078" t="s">
        <v>22</v>
      </c>
      <c r="D1078" s="55">
        <v>38322</v>
      </c>
      <c r="E1078">
        <v>0.9</v>
      </c>
      <c r="F1078">
        <v>3133100</v>
      </c>
      <c r="G1078" s="58" t="s">
        <v>87</v>
      </c>
      <c r="H1078" s="58" t="s">
        <v>87</v>
      </c>
      <c r="I1078" s="60" t="s">
        <v>85</v>
      </c>
    </row>
    <row r="1079" spans="1:9" x14ac:dyDescent="0.2">
      <c r="A1079" t="s">
        <v>78</v>
      </c>
      <c r="B1079" t="s">
        <v>81</v>
      </c>
      <c r="C1079" t="s">
        <v>22</v>
      </c>
      <c r="D1079" s="55">
        <v>38322</v>
      </c>
      <c r="E1079">
        <v>0.05</v>
      </c>
      <c r="F1079">
        <v>3133101</v>
      </c>
      <c r="G1079" s="58" t="s">
        <v>87</v>
      </c>
      <c r="H1079" s="58" t="s">
        <v>87</v>
      </c>
      <c r="I1079" s="60" t="s">
        <v>85</v>
      </c>
    </row>
    <row r="1080" spans="1:9" x14ac:dyDescent="0.2">
      <c r="A1080" t="s">
        <v>35</v>
      </c>
      <c r="B1080" t="s">
        <v>80</v>
      </c>
      <c r="C1080" t="s">
        <v>22</v>
      </c>
      <c r="D1080" s="55">
        <v>38322</v>
      </c>
      <c r="E1080">
        <v>0.9</v>
      </c>
      <c r="F1080">
        <v>3133102</v>
      </c>
      <c r="G1080" s="58" t="s">
        <v>87</v>
      </c>
      <c r="H1080" s="58" t="s">
        <v>87</v>
      </c>
      <c r="I1080" s="60" t="s">
        <v>85</v>
      </c>
    </row>
    <row r="1081" spans="1:9" x14ac:dyDescent="0.2">
      <c r="A1081" t="s">
        <v>35</v>
      </c>
      <c r="B1081" t="s">
        <v>81</v>
      </c>
      <c r="C1081" t="s">
        <v>22</v>
      </c>
      <c r="D1081" s="55">
        <v>38322</v>
      </c>
      <c r="E1081">
        <v>0.28999999999999998</v>
      </c>
      <c r="F1081">
        <v>3133103</v>
      </c>
      <c r="G1081" s="58" t="s">
        <v>87</v>
      </c>
      <c r="H1081" s="58" t="s">
        <v>87</v>
      </c>
      <c r="I1081" s="60" t="s">
        <v>85</v>
      </c>
    </row>
    <row r="1082" spans="1:9" x14ac:dyDescent="0.2">
      <c r="A1082" t="s">
        <v>36</v>
      </c>
      <c r="B1082" t="s">
        <v>80</v>
      </c>
      <c r="C1082" t="s">
        <v>22</v>
      </c>
      <c r="D1082" s="55">
        <v>38322</v>
      </c>
      <c r="E1082">
        <v>1.22</v>
      </c>
      <c r="F1082">
        <v>3133104</v>
      </c>
      <c r="G1082" s="58" t="s">
        <v>87</v>
      </c>
      <c r="H1082" s="58" t="s">
        <v>87</v>
      </c>
      <c r="I1082" s="60" t="s">
        <v>85</v>
      </c>
    </row>
    <row r="1083" spans="1:9" x14ac:dyDescent="0.2">
      <c r="A1083" t="s">
        <v>36</v>
      </c>
      <c r="B1083" t="s">
        <v>81</v>
      </c>
      <c r="C1083" t="s">
        <v>22</v>
      </c>
      <c r="D1083" s="55">
        <v>38322</v>
      </c>
      <c r="E1083">
        <v>0.05</v>
      </c>
      <c r="F1083">
        <v>3133105</v>
      </c>
      <c r="G1083" s="58" t="s">
        <v>87</v>
      </c>
      <c r="H1083" s="58" t="s">
        <v>87</v>
      </c>
      <c r="I1083" s="60" t="s">
        <v>85</v>
      </c>
    </row>
    <row r="1084" spans="1:9" x14ac:dyDescent="0.2">
      <c r="A1084" t="s">
        <v>37</v>
      </c>
      <c r="B1084" t="s">
        <v>80</v>
      </c>
      <c r="C1084" t="s">
        <v>22</v>
      </c>
      <c r="D1084" s="55">
        <v>38322</v>
      </c>
      <c r="E1084">
        <v>0.9</v>
      </c>
      <c r="F1084">
        <v>3133106</v>
      </c>
      <c r="G1084" s="58" t="s">
        <v>87</v>
      </c>
      <c r="H1084" s="58" t="s">
        <v>87</v>
      </c>
      <c r="I1084" s="60" t="s">
        <v>85</v>
      </c>
    </row>
    <row r="1085" spans="1:9" x14ac:dyDescent="0.2">
      <c r="A1085" t="s">
        <v>37</v>
      </c>
      <c r="B1085" t="s">
        <v>81</v>
      </c>
      <c r="C1085" t="s">
        <v>22</v>
      </c>
      <c r="D1085" s="55">
        <v>38322</v>
      </c>
      <c r="E1085">
        <v>0.28999999999999998</v>
      </c>
      <c r="F1085">
        <v>3133107</v>
      </c>
      <c r="G1085" s="58" t="s">
        <v>87</v>
      </c>
      <c r="H1085" s="58" t="s">
        <v>87</v>
      </c>
      <c r="I1085" s="60" t="s">
        <v>85</v>
      </c>
    </row>
    <row r="1086" spans="1:9" x14ac:dyDescent="0.2">
      <c r="A1086" t="s">
        <v>58</v>
      </c>
      <c r="B1086" t="s">
        <v>80</v>
      </c>
      <c r="C1086" t="s">
        <v>22</v>
      </c>
      <c r="D1086" s="55">
        <v>38322</v>
      </c>
      <c r="E1086">
        <v>0.77</v>
      </c>
      <c r="F1086">
        <v>3133108</v>
      </c>
      <c r="G1086" s="58" t="s">
        <v>87</v>
      </c>
      <c r="H1086" s="58" t="s">
        <v>87</v>
      </c>
      <c r="I1086" s="60" t="s">
        <v>85</v>
      </c>
    </row>
    <row r="1087" spans="1:9" x14ac:dyDescent="0.2">
      <c r="A1087" t="s">
        <v>58</v>
      </c>
      <c r="B1087" t="s">
        <v>81</v>
      </c>
      <c r="C1087" t="s">
        <v>22</v>
      </c>
      <c r="D1087" s="55">
        <v>38322</v>
      </c>
      <c r="E1087">
        <v>0.05</v>
      </c>
      <c r="F1087">
        <v>3133109</v>
      </c>
      <c r="G1087" s="58" t="s">
        <v>87</v>
      </c>
      <c r="H1087" s="58" t="s">
        <v>87</v>
      </c>
      <c r="I1087" s="60" t="s">
        <v>85</v>
      </c>
    </row>
    <row r="1088" spans="1:9" x14ac:dyDescent="0.2">
      <c r="A1088" t="s">
        <v>59</v>
      </c>
      <c r="B1088" t="s">
        <v>80</v>
      </c>
      <c r="C1088" t="s">
        <v>22</v>
      </c>
      <c r="D1088" s="55">
        <v>38322</v>
      </c>
      <c r="E1088">
        <v>0.95</v>
      </c>
      <c r="F1088">
        <v>3133110</v>
      </c>
      <c r="G1088" s="58" t="s">
        <v>87</v>
      </c>
      <c r="H1088" s="58" t="s">
        <v>87</v>
      </c>
      <c r="I1088" s="60" t="s">
        <v>85</v>
      </c>
    </row>
    <row r="1089" spans="1:9" x14ac:dyDescent="0.2">
      <c r="A1089" t="s">
        <v>59</v>
      </c>
      <c r="B1089" t="s">
        <v>81</v>
      </c>
      <c r="C1089" t="s">
        <v>22</v>
      </c>
      <c r="D1089" s="55">
        <v>38322</v>
      </c>
      <c r="E1089">
        <v>-0.13</v>
      </c>
      <c r="F1089">
        <v>3133111</v>
      </c>
      <c r="G1089" s="58" t="s">
        <v>87</v>
      </c>
      <c r="H1089" s="58" t="s">
        <v>87</v>
      </c>
      <c r="I1089" s="60" t="s">
        <v>85</v>
      </c>
    </row>
    <row r="1090" spans="1:9" x14ac:dyDescent="0.2">
      <c r="A1090" t="s">
        <v>60</v>
      </c>
      <c r="B1090" t="s">
        <v>80</v>
      </c>
      <c r="C1090" t="s">
        <v>22</v>
      </c>
      <c r="D1090" s="55">
        <v>38322</v>
      </c>
      <c r="E1090">
        <v>0.95</v>
      </c>
      <c r="F1090">
        <v>3133112</v>
      </c>
      <c r="G1090" s="58" t="s">
        <v>87</v>
      </c>
      <c r="H1090" s="58" t="s">
        <v>87</v>
      </c>
      <c r="I1090" s="60" t="s">
        <v>85</v>
      </c>
    </row>
    <row r="1091" spans="1:9" x14ac:dyDescent="0.2">
      <c r="A1091" t="s">
        <v>60</v>
      </c>
      <c r="B1091" t="s">
        <v>81</v>
      </c>
      <c r="C1091" t="s">
        <v>22</v>
      </c>
      <c r="D1091" s="55">
        <v>38322</v>
      </c>
      <c r="E1091">
        <v>0.25</v>
      </c>
      <c r="F1091">
        <v>3133113</v>
      </c>
      <c r="G1091" s="58" t="s">
        <v>87</v>
      </c>
      <c r="H1091" s="58" t="s">
        <v>87</v>
      </c>
      <c r="I1091" s="60" t="s">
        <v>85</v>
      </c>
    </row>
    <row r="1092" spans="1:9" x14ac:dyDescent="0.2">
      <c r="A1092" t="s">
        <v>61</v>
      </c>
      <c r="B1092" t="s">
        <v>80</v>
      </c>
      <c r="C1092" t="s">
        <v>22</v>
      </c>
      <c r="D1092" s="55">
        <v>38322</v>
      </c>
      <c r="E1092">
        <v>0.95</v>
      </c>
      <c r="F1092">
        <v>3133114</v>
      </c>
      <c r="G1092" s="58" t="s">
        <v>87</v>
      </c>
      <c r="H1092" s="58" t="s">
        <v>87</v>
      </c>
      <c r="I1092" s="60" t="s">
        <v>85</v>
      </c>
    </row>
    <row r="1093" spans="1:9" x14ac:dyDescent="0.2">
      <c r="A1093" t="s">
        <v>61</v>
      </c>
      <c r="B1093" t="s">
        <v>81</v>
      </c>
      <c r="C1093" t="s">
        <v>22</v>
      </c>
      <c r="D1093" s="55">
        <v>38322</v>
      </c>
      <c r="E1093">
        <v>-0.05</v>
      </c>
      <c r="F1093">
        <v>3133115</v>
      </c>
      <c r="G1093" s="58" t="s">
        <v>87</v>
      </c>
      <c r="H1093" s="58" t="s">
        <v>87</v>
      </c>
      <c r="I1093" s="60" t="s">
        <v>85</v>
      </c>
    </row>
    <row r="1094" spans="1:9" x14ac:dyDescent="0.2">
      <c r="A1094" t="s">
        <v>63</v>
      </c>
      <c r="B1094" t="s">
        <v>80</v>
      </c>
      <c r="C1094" t="s">
        <v>22</v>
      </c>
      <c r="D1094" s="55">
        <v>38322</v>
      </c>
      <c r="E1094">
        <v>1.0920000000000001</v>
      </c>
      <c r="F1094">
        <v>3133116</v>
      </c>
      <c r="G1094" s="58" t="s">
        <v>87</v>
      </c>
      <c r="H1094" s="58" t="s">
        <v>87</v>
      </c>
      <c r="I1094" s="60" t="s">
        <v>85</v>
      </c>
    </row>
    <row r="1095" spans="1:9" x14ac:dyDescent="0.2">
      <c r="A1095" t="s">
        <v>63</v>
      </c>
      <c r="B1095" t="s">
        <v>81</v>
      </c>
      <c r="C1095" t="s">
        <v>22</v>
      </c>
      <c r="D1095" s="55">
        <v>38322</v>
      </c>
      <c r="E1095">
        <v>1.4E-2</v>
      </c>
      <c r="F1095">
        <v>3133117</v>
      </c>
      <c r="G1095" s="58" t="s">
        <v>87</v>
      </c>
      <c r="H1095" s="58" t="s">
        <v>87</v>
      </c>
      <c r="I1095" s="60" t="s">
        <v>85</v>
      </c>
    </row>
    <row r="1096" spans="1:9" x14ac:dyDescent="0.2">
      <c r="A1096" t="s">
        <v>64</v>
      </c>
      <c r="B1096" t="s">
        <v>80</v>
      </c>
      <c r="C1096" t="s">
        <v>22</v>
      </c>
      <c r="D1096" s="55">
        <v>38322</v>
      </c>
      <c r="E1096">
        <v>0</v>
      </c>
      <c r="F1096">
        <v>3133118</v>
      </c>
      <c r="G1096" s="58" t="s">
        <v>87</v>
      </c>
      <c r="H1096" s="58" t="s">
        <v>87</v>
      </c>
      <c r="I1096" s="60" t="s">
        <v>85</v>
      </c>
    </row>
    <row r="1097" spans="1:9" x14ac:dyDescent="0.2">
      <c r="A1097" t="s">
        <v>64</v>
      </c>
      <c r="B1097" t="s">
        <v>81</v>
      </c>
      <c r="C1097" t="s">
        <v>22</v>
      </c>
      <c r="D1097" s="55">
        <v>38322</v>
      </c>
      <c r="E1097">
        <v>0</v>
      </c>
      <c r="F1097">
        <v>3133119</v>
      </c>
      <c r="G1097" s="58" t="s">
        <v>87</v>
      </c>
      <c r="H1097" s="58" t="s">
        <v>87</v>
      </c>
      <c r="I1097" s="60" t="s">
        <v>85</v>
      </c>
    </row>
    <row r="1098" spans="1:9" x14ac:dyDescent="0.2">
      <c r="A1098" t="s">
        <v>79</v>
      </c>
      <c r="B1098" t="s">
        <v>80</v>
      </c>
      <c r="C1098" t="s">
        <v>22</v>
      </c>
      <c r="D1098" s="55">
        <v>38322</v>
      </c>
      <c r="E1098">
        <v>0.83</v>
      </c>
      <c r="F1098">
        <v>3133120</v>
      </c>
      <c r="G1098" s="58" t="s">
        <v>87</v>
      </c>
      <c r="H1098" s="58" t="s">
        <v>87</v>
      </c>
      <c r="I1098" s="60" t="s">
        <v>85</v>
      </c>
    </row>
    <row r="1099" spans="1:9" x14ac:dyDescent="0.2">
      <c r="A1099" t="s">
        <v>79</v>
      </c>
      <c r="B1099" t="s">
        <v>81</v>
      </c>
      <c r="C1099" t="s">
        <v>22</v>
      </c>
      <c r="D1099" s="55">
        <v>38322</v>
      </c>
      <c r="E1099">
        <v>0.05</v>
      </c>
      <c r="F1099">
        <v>3133121</v>
      </c>
      <c r="G1099" s="58" t="s">
        <v>87</v>
      </c>
      <c r="H1099" s="58" t="s">
        <v>87</v>
      </c>
      <c r="I1099" s="60" t="s">
        <v>85</v>
      </c>
    </row>
    <row r="1100" spans="1:9" x14ac:dyDescent="0.2">
      <c r="A1100" t="s">
        <v>65</v>
      </c>
      <c r="B1100" t="s">
        <v>80</v>
      </c>
      <c r="C1100" t="s">
        <v>22</v>
      </c>
      <c r="D1100" s="55">
        <v>38322</v>
      </c>
      <c r="E1100">
        <v>0.82</v>
      </c>
      <c r="F1100">
        <v>3133122</v>
      </c>
      <c r="G1100" s="58" t="s">
        <v>87</v>
      </c>
      <c r="H1100" s="58" t="s">
        <v>87</v>
      </c>
      <c r="I1100" s="60" t="s">
        <v>85</v>
      </c>
    </row>
    <row r="1101" spans="1:9" x14ac:dyDescent="0.2">
      <c r="A1101" t="s">
        <v>65</v>
      </c>
      <c r="B1101" t="s">
        <v>81</v>
      </c>
      <c r="C1101" t="s">
        <v>22</v>
      </c>
      <c r="D1101" s="55">
        <v>38322</v>
      </c>
      <c r="E1101">
        <v>7.0000000000000007E-2</v>
      </c>
      <c r="F1101">
        <v>3133123</v>
      </c>
      <c r="G1101" s="58" t="s">
        <v>87</v>
      </c>
      <c r="H1101" s="58" t="s">
        <v>87</v>
      </c>
      <c r="I1101" s="60" t="s">
        <v>85</v>
      </c>
    </row>
    <row r="1102" spans="1:9" x14ac:dyDescent="0.2">
      <c r="A1102" t="s">
        <v>111</v>
      </c>
      <c r="B1102" t="s">
        <v>110</v>
      </c>
      <c r="C1102" t="s">
        <v>22</v>
      </c>
      <c r="D1102" s="55">
        <v>38322</v>
      </c>
      <c r="E1102">
        <v>0.05</v>
      </c>
      <c r="F1102">
        <v>3133124</v>
      </c>
      <c r="G1102" s="58" t="s">
        <v>87</v>
      </c>
      <c r="H1102" s="58" t="s">
        <v>87</v>
      </c>
      <c r="I1102" s="60" t="s">
        <v>85</v>
      </c>
    </row>
    <row r="1103" spans="1:9" x14ac:dyDescent="0.2">
      <c r="A1103" t="s">
        <v>112</v>
      </c>
      <c r="B1103" t="s">
        <v>110</v>
      </c>
      <c r="C1103" t="s">
        <v>22</v>
      </c>
      <c r="D1103" s="55">
        <v>38322</v>
      </c>
      <c r="E1103">
        <v>0.25</v>
      </c>
      <c r="F1103">
        <v>3133125</v>
      </c>
      <c r="G1103" s="58" t="s">
        <v>87</v>
      </c>
      <c r="H1103" s="58" t="s">
        <v>87</v>
      </c>
      <c r="I1103" s="60" t="s">
        <v>85</v>
      </c>
    </row>
    <row r="1104" spans="1:9" x14ac:dyDescent="0.2">
      <c r="A1104" t="s">
        <v>108</v>
      </c>
      <c r="B1104" t="s">
        <v>110</v>
      </c>
      <c r="C1104" t="s">
        <v>22</v>
      </c>
      <c r="D1104" s="55">
        <v>38322</v>
      </c>
      <c r="E1104">
        <v>-0.05</v>
      </c>
      <c r="F1104">
        <v>3133126</v>
      </c>
      <c r="G1104" s="58" t="s">
        <v>87</v>
      </c>
      <c r="H1104" s="58" t="s">
        <v>87</v>
      </c>
      <c r="I1104" s="60" t="s">
        <v>85</v>
      </c>
    </row>
    <row r="1105" spans="1:9" x14ac:dyDescent="0.2">
      <c r="A1105" t="s">
        <v>109</v>
      </c>
      <c r="B1105" t="s">
        <v>110</v>
      </c>
      <c r="C1105" t="s">
        <v>22</v>
      </c>
      <c r="D1105" s="55">
        <v>38322</v>
      </c>
      <c r="E1105">
        <v>0.25</v>
      </c>
      <c r="F1105">
        <v>3133127</v>
      </c>
      <c r="G1105" s="58" t="s">
        <v>87</v>
      </c>
      <c r="H1105" s="58" t="s">
        <v>87</v>
      </c>
      <c r="I1105" s="60" t="s">
        <v>85</v>
      </c>
    </row>
    <row r="1106" spans="1:9" x14ac:dyDescent="0.2">
      <c r="A1106" t="s">
        <v>11</v>
      </c>
      <c r="B1106" t="s">
        <v>110</v>
      </c>
      <c r="C1106" t="s">
        <v>22</v>
      </c>
      <c r="D1106" s="55">
        <v>38322</v>
      </c>
      <c r="E1106" s="155">
        <v>38353</v>
      </c>
      <c r="I1106" s="60" t="s">
        <v>86</v>
      </c>
    </row>
    <row r="1107" spans="1:9" x14ac:dyDescent="0.2">
      <c r="A1107" t="s">
        <v>78</v>
      </c>
      <c r="B1107" t="s">
        <v>80</v>
      </c>
      <c r="C1107" t="s">
        <v>22</v>
      </c>
      <c r="D1107" s="55">
        <v>38353</v>
      </c>
      <c r="E1107">
        <v>1.2</v>
      </c>
      <c r="F1107">
        <v>3133100</v>
      </c>
      <c r="G1107" s="58" t="s">
        <v>87</v>
      </c>
      <c r="H1107" s="58" t="s">
        <v>87</v>
      </c>
      <c r="I1107" s="60" t="s">
        <v>85</v>
      </c>
    </row>
    <row r="1108" spans="1:9" x14ac:dyDescent="0.2">
      <c r="A1108" t="s">
        <v>78</v>
      </c>
      <c r="B1108" t="s">
        <v>81</v>
      </c>
      <c r="C1108" t="s">
        <v>22</v>
      </c>
      <c r="D1108" s="55">
        <v>38353</v>
      </c>
      <c r="E1108">
        <v>0.05</v>
      </c>
      <c r="F1108">
        <v>3133101</v>
      </c>
      <c r="G1108" s="58" t="s">
        <v>87</v>
      </c>
      <c r="H1108" s="58" t="s">
        <v>87</v>
      </c>
      <c r="I1108" s="60" t="s">
        <v>85</v>
      </c>
    </row>
    <row r="1109" spans="1:9" x14ac:dyDescent="0.2">
      <c r="A1109" t="s">
        <v>35</v>
      </c>
      <c r="B1109" t="s">
        <v>80</v>
      </c>
      <c r="C1109" t="s">
        <v>22</v>
      </c>
      <c r="D1109" s="55">
        <v>38353</v>
      </c>
      <c r="E1109">
        <v>1.2</v>
      </c>
      <c r="F1109">
        <v>3133102</v>
      </c>
      <c r="G1109" s="58" t="s">
        <v>87</v>
      </c>
      <c r="H1109" s="58" t="s">
        <v>87</v>
      </c>
      <c r="I1109" s="60" t="s">
        <v>85</v>
      </c>
    </row>
    <row r="1110" spans="1:9" x14ac:dyDescent="0.2">
      <c r="A1110" t="s">
        <v>35</v>
      </c>
      <c r="B1110" t="s">
        <v>81</v>
      </c>
      <c r="C1110" t="s">
        <v>22</v>
      </c>
      <c r="D1110" s="55">
        <v>38353</v>
      </c>
      <c r="E1110">
        <v>0.32</v>
      </c>
      <c r="F1110">
        <v>3133103</v>
      </c>
      <c r="G1110" s="58" t="s">
        <v>87</v>
      </c>
      <c r="H1110" s="58" t="s">
        <v>87</v>
      </c>
      <c r="I1110" s="60" t="s">
        <v>85</v>
      </c>
    </row>
    <row r="1111" spans="1:9" x14ac:dyDescent="0.2">
      <c r="A1111" t="s">
        <v>36</v>
      </c>
      <c r="B1111" t="s">
        <v>80</v>
      </c>
      <c r="C1111" t="s">
        <v>22</v>
      </c>
      <c r="D1111" s="55">
        <v>38353</v>
      </c>
      <c r="E1111">
        <v>1.52</v>
      </c>
      <c r="F1111">
        <v>3133104</v>
      </c>
      <c r="G1111" s="58" t="s">
        <v>87</v>
      </c>
      <c r="H1111" s="58" t="s">
        <v>87</v>
      </c>
      <c r="I1111" s="60" t="s">
        <v>85</v>
      </c>
    </row>
    <row r="1112" spans="1:9" x14ac:dyDescent="0.2">
      <c r="A1112" t="s">
        <v>36</v>
      </c>
      <c r="B1112" t="s">
        <v>81</v>
      </c>
      <c r="C1112" t="s">
        <v>22</v>
      </c>
      <c r="D1112" s="55">
        <v>38353</v>
      </c>
      <c r="E1112">
        <v>0.05</v>
      </c>
      <c r="F1112">
        <v>3133105</v>
      </c>
      <c r="G1112" s="58" t="s">
        <v>87</v>
      </c>
      <c r="H1112" s="58" t="s">
        <v>87</v>
      </c>
      <c r="I1112" s="60" t="s">
        <v>85</v>
      </c>
    </row>
    <row r="1113" spans="1:9" x14ac:dyDescent="0.2">
      <c r="A1113" t="s">
        <v>37</v>
      </c>
      <c r="B1113" t="s">
        <v>80</v>
      </c>
      <c r="C1113" t="s">
        <v>22</v>
      </c>
      <c r="D1113" s="55">
        <v>38353</v>
      </c>
      <c r="E1113">
        <v>1.2</v>
      </c>
      <c r="F1113">
        <v>3133106</v>
      </c>
      <c r="G1113" s="58" t="s">
        <v>87</v>
      </c>
      <c r="H1113" s="58" t="s">
        <v>87</v>
      </c>
      <c r="I1113" s="60" t="s">
        <v>85</v>
      </c>
    </row>
    <row r="1114" spans="1:9" x14ac:dyDescent="0.2">
      <c r="A1114" t="s">
        <v>37</v>
      </c>
      <c r="B1114" t="s">
        <v>81</v>
      </c>
      <c r="C1114" t="s">
        <v>22</v>
      </c>
      <c r="D1114" s="55">
        <v>38353</v>
      </c>
      <c r="E1114">
        <v>0.32</v>
      </c>
      <c r="F1114">
        <v>3133107</v>
      </c>
      <c r="G1114" s="58" t="s">
        <v>87</v>
      </c>
      <c r="H1114" s="58" t="s">
        <v>87</v>
      </c>
      <c r="I1114" s="60" t="s">
        <v>85</v>
      </c>
    </row>
    <row r="1115" spans="1:9" x14ac:dyDescent="0.2">
      <c r="A1115" t="s">
        <v>58</v>
      </c>
      <c r="B1115" t="s">
        <v>80</v>
      </c>
      <c r="C1115" t="s">
        <v>22</v>
      </c>
      <c r="D1115" s="55">
        <v>38353</v>
      </c>
      <c r="E1115">
        <v>1.04</v>
      </c>
      <c r="F1115">
        <v>3133108</v>
      </c>
      <c r="G1115" s="58" t="s">
        <v>87</v>
      </c>
      <c r="H1115" s="58" t="s">
        <v>87</v>
      </c>
      <c r="I1115" s="60" t="s">
        <v>85</v>
      </c>
    </row>
    <row r="1116" spans="1:9" x14ac:dyDescent="0.2">
      <c r="A1116" t="s">
        <v>58</v>
      </c>
      <c r="B1116" t="s">
        <v>81</v>
      </c>
      <c r="C1116" t="s">
        <v>22</v>
      </c>
      <c r="D1116" s="55">
        <v>38353</v>
      </c>
      <c r="E1116">
        <v>0.05</v>
      </c>
      <c r="F1116">
        <v>3133109</v>
      </c>
      <c r="G1116" s="58" t="s">
        <v>87</v>
      </c>
      <c r="H1116" s="58" t="s">
        <v>87</v>
      </c>
      <c r="I1116" s="60" t="s">
        <v>85</v>
      </c>
    </row>
    <row r="1117" spans="1:9" x14ac:dyDescent="0.2">
      <c r="A1117" t="s">
        <v>59</v>
      </c>
      <c r="B1117" t="s">
        <v>80</v>
      </c>
      <c r="C1117" t="s">
        <v>22</v>
      </c>
      <c r="D1117" s="55">
        <v>38353</v>
      </c>
      <c r="E1117">
        <v>1.585</v>
      </c>
      <c r="F1117">
        <v>3133110</v>
      </c>
      <c r="G1117" s="58" t="s">
        <v>87</v>
      </c>
      <c r="H1117" s="58" t="s">
        <v>87</v>
      </c>
      <c r="I1117" s="60" t="s">
        <v>85</v>
      </c>
    </row>
    <row r="1118" spans="1:9" x14ac:dyDescent="0.2">
      <c r="A1118" t="s">
        <v>59</v>
      </c>
      <c r="B1118" t="s">
        <v>81</v>
      </c>
      <c r="C1118" t="s">
        <v>22</v>
      </c>
      <c r="D1118" s="55">
        <v>38353</v>
      </c>
      <c r="E1118">
        <v>-0.25</v>
      </c>
      <c r="F1118">
        <v>3133111</v>
      </c>
      <c r="G1118" s="58" t="s">
        <v>87</v>
      </c>
      <c r="H1118" s="58" t="s">
        <v>87</v>
      </c>
      <c r="I1118" s="60" t="s">
        <v>85</v>
      </c>
    </row>
    <row r="1119" spans="1:9" x14ac:dyDescent="0.2">
      <c r="A1119" t="s">
        <v>60</v>
      </c>
      <c r="B1119" t="s">
        <v>80</v>
      </c>
      <c r="C1119" t="s">
        <v>22</v>
      </c>
      <c r="D1119" s="55">
        <v>38353</v>
      </c>
      <c r="E1119">
        <v>1.585</v>
      </c>
      <c r="F1119">
        <v>3133112</v>
      </c>
      <c r="G1119" s="58" t="s">
        <v>87</v>
      </c>
      <c r="H1119" s="58" t="s">
        <v>87</v>
      </c>
      <c r="I1119" s="60" t="s">
        <v>85</v>
      </c>
    </row>
    <row r="1120" spans="1:9" x14ac:dyDescent="0.2">
      <c r="A1120" t="s">
        <v>60</v>
      </c>
      <c r="B1120" t="s">
        <v>81</v>
      </c>
      <c r="C1120" t="s">
        <v>22</v>
      </c>
      <c r="D1120" s="55">
        <v>38353</v>
      </c>
      <c r="E1120">
        <v>0.45</v>
      </c>
      <c r="F1120">
        <v>3133113</v>
      </c>
      <c r="G1120" s="58" t="s">
        <v>87</v>
      </c>
      <c r="H1120" s="58" t="s">
        <v>87</v>
      </c>
      <c r="I1120" s="60" t="s">
        <v>85</v>
      </c>
    </row>
    <row r="1121" spans="1:9" x14ac:dyDescent="0.2">
      <c r="A1121" t="s">
        <v>61</v>
      </c>
      <c r="B1121" t="s">
        <v>80</v>
      </c>
      <c r="C1121" t="s">
        <v>22</v>
      </c>
      <c r="D1121" s="55">
        <v>38353</v>
      </c>
      <c r="E1121">
        <v>1.585</v>
      </c>
      <c r="F1121">
        <v>3133114</v>
      </c>
      <c r="G1121" s="58" t="s">
        <v>87</v>
      </c>
      <c r="H1121" s="58" t="s">
        <v>87</v>
      </c>
      <c r="I1121" s="60" t="s">
        <v>85</v>
      </c>
    </row>
    <row r="1122" spans="1:9" x14ac:dyDescent="0.2">
      <c r="A1122" t="s">
        <v>61</v>
      </c>
      <c r="B1122" t="s">
        <v>81</v>
      </c>
      <c r="C1122" t="s">
        <v>22</v>
      </c>
      <c r="D1122" s="55">
        <v>38353</v>
      </c>
      <c r="E1122">
        <v>-0.2</v>
      </c>
      <c r="F1122">
        <v>3133115</v>
      </c>
      <c r="G1122" s="58" t="s">
        <v>87</v>
      </c>
      <c r="H1122" s="58" t="s">
        <v>87</v>
      </c>
      <c r="I1122" s="60" t="s">
        <v>85</v>
      </c>
    </row>
    <row r="1123" spans="1:9" x14ac:dyDescent="0.2">
      <c r="A1123" t="s">
        <v>63</v>
      </c>
      <c r="B1123" t="s">
        <v>80</v>
      </c>
      <c r="C1123" t="s">
        <v>22</v>
      </c>
      <c r="D1123" s="55">
        <v>38353</v>
      </c>
      <c r="E1123">
        <v>1.0920000000000001</v>
      </c>
      <c r="F1123">
        <v>3133116</v>
      </c>
      <c r="G1123" s="58" t="s">
        <v>87</v>
      </c>
      <c r="H1123" s="58" t="s">
        <v>87</v>
      </c>
      <c r="I1123" s="60" t="s">
        <v>85</v>
      </c>
    </row>
    <row r="1124" spans="1:9" x14ac:dyDescent="0.2">
      <c r="A1124" t="s">
        <v>63</v>
      </c>
      <c r="B1124" t="s">
        <v>81</v>
      </c>
      <c r="C1124" t="s">
        <v>22</v>
      </c>
      <c r="D1124" s="55">
        <v>38353</v>
      </c>
      <c r="E1124">
        <v>1.4E-2</v>
      </c>
      <c r="F1124">
        <v>3133117</v>
      </c>
      <c r="G1124" s="58" t="s">
        <v>87</v>
      </c>
      <c r="H1124" s="58" t="s">
        <v>87</v>
      </c>
      <c r="I1124" s="60" t="s">
        <v>85</v>
      </c>
    </row>
    <row r="1125" spans="1:9" x14ac:dyDescent="0.2">
      <c r="A1125" t="s">
        <v>64</v>
      </c>
      <c r="B1125" t="s">
        <v>80</v>
      </c>
      <c r="C1125" t="s">
        <v>22</v>
      </c>
      <c r="D1125" s="55">
        <v>38353</v>
      </c>
      <c r="E1125">
        <v>0</v>
      </c>
      <c r="F1125">
        <v>3133118</v>
      </c>
      <c r="G1125" s="58" t="s">
        <v>87</v>
      </c>
      <c r="H1125" s="58" t="s">
        <v>87</v>
      </c>
      <c r="I1125" s="60" t="s">
        <v>85</v>
      </c>
    </row>
    <row r="1126" spans="1:9" x14ac:dyDescent="0.2">
      <c r="A1126" t="s">
        <v>64</v>
      </c>
      <c r="B1126" t="s">
        <v>81</v>
      </c>
      <c r="C1126" t="s">
        <v>22</v>
      </c>
      <c r="D1126" s="55">
        <v>38353</v>
      </c>
      <c r="E1126">
        <v>0</v>
      </c>
      <c r="F1126">
        <v>3133119</v>
      </c>
      <c r="G1126" s="58" t="s">
        <v>87</v>
      </c>
      <c r="H1126" s="58" t="s">
        <v>87</v>
      </c>
      <c r="I1126" s="60" t="s">
        <v>85</v>
      </c>
    </row>
    <row r="1127" spans="1:9" x14ac:dyDescent="0.2">
      <c r="A1127" t="s">
        <v>79</v>
      </c>
      <c r="B1127" t="s">
        <v>80</v>
      </c>
      <c r="C1127" t="s">
        <v>22</v>
      </c>
      <c r="D1127" s="55">
        <v>38353</v>
      </c>
      <c r="E1127">
        <v>1.1200000000000001</v>
      </c>
      <c r="F1127">
        <v>3133120</v>
      </c>
      <c r="G1127" s="58" t="s">
        <v>87</v>
      </c>
      <c r="H1127" s="58" t="s">
        <v>87</v>
      </c>
      <c r="I1127" s="60" t="s">
        <v>85</v>
      </c>
    </row>
    <row r="1128" spans="1:9" x14ac:dyDescent="0.2">
      <c r="A1128" t="s">
        <v>79</v>
      </c>
      <c r="B1128" t="s">
        <v>81</v>
      </c>
      <c r="C1128" t="s">
        <v>22</v>
      </c>
      <c r="D1128" s="55">
        <v>38353</v>
      </c>
      <c r="E1128">
        <v>0.05</v>
      </c>
      <c r="F1128">
        <v>3133121</v>
      </c>
      <c r="G1128" s="58" t="s">
        <v>87</v>
      </c>
      <c r="H1128" s="58" t="s">
        <v>87</v>
      </c>
      <c r="I1128" s="60" t="s">
        <v>85</v>
      </c>
    </row>
    <row r="1129" spans="1:9" x14ac:dyDescent="0.2">
      <c r="A1129" t="s">
        <v>65</v>
      </c>
      <c r="B1129" t="s">
        <v>80</v>
      </c>
      <c r="C1129" t="s">
        <v>22</v>
      </c>
      <c r="D1129" s="55">
        <v>38353</v>
      </c>
      <c r="E1129">
        <v>1.1100000000000001</v>
      </c>
      <c r="F1129">
        <v>3133122</v>
      </c>
      <c r="G1129" s="58" t="s">
        <v>87</v>
      </c>
      <c r="H1129" s="58" t="s">
        <v>87</v>
      </c>
      <c r="I1129" s="60" t="s">
        <v>85</v>
      </c>
    </row>
    <row r="1130" spans="1:9" x14ac:dyDescent="0.2">
      <c r="A1130" t="s">
        <v>65</v>
      </c>
      <c r="B1130" t="s">
        <v>81</v>
      </c>
      <c r="C1130" t="s">
        <v>22</v>
      </c>
      <c r="D1130" s="55">
        <v>38353</v>
      </c>
      <c r="E1130">
        <v>7.0000000000000007E-2</v>
      </c>
      <c r="F1130">
        <v>3133123</v>
      </c>
      <c r="G1130" s="58" t="s">
        <v>87</v>
      </c>
      <c r="H1130" s="58" t="s">
        <v>87</v>
      </c>
      <c r="I1130" s="60" t="s">
        <v>85</v>
      </c>
    </row>
    <row r="1131" spans="1:9" x14ac:dyDescent="0.2">
      <c r="A1131" t="s">
        <v>111</v>
      </c>
      <c r="B1131" t="s">
        <v>110</v>
      </c>
      <c r="C1131" t="s">
        <v>22</v>
      </c>
      <c r="D1131" s="55">
        <v>38353</v>
      </c>
      <c r="E1131">
        <v>0.05</v>
      </c>
      <c r="F1131">
        <v>3133124</v>
      </c>
      <c r="G1131" s="58" t="s">
        <v>87</v>
      </c>
      <c r="H1131" s="58" t="s">
        <v>87</v>
      </c>
      <c r="I1131" s="60" t="s">
        <v>85</v>
      </c>
    </row>
    <row r="1132" spans="1:9" x14ac:dyDescent="0.2">
      <c r="A1132" t="s">
        <v>112</v>
      </c>
      <c r="B1132" t="s">
        <v>110</v>
      </c>
      <c r="C1132" t="s">
        <v>22</v>
      </c>
      <c r="D1132" s="55">
        <v>38353</v>
      </c>
      <c r="E1132">
        <v>0.45</v>
      </c>
      <c r="F1132">
        <v>3133125</v>
      </c>
      <c r="G1132" s="58" t="s">
        <v>87</v>
      </c>
      <c r="H1132" s="58" t="s">
        <v>87</v>
      </c>
      <c r="I1132" s="60" t="s">
        <v>85</v>
      </c>
    </row>
    <row r="1133" spans="1:9" x14ac:dyDescent="0.2">
      <c r="A1133" t="s">
        <v>108</v>
      </c>
      <c r="B1133" t="s">
        <v>110</v>
      </c>
      <c r="C1133" t="s">
        <v>22</v>
      </c>
      <c r="D1133" s="55">
        <v>38353</v>
      </c>
      <c r="E1133">
        <v>-0.2</v>
      </c>
      <c r="F1133">
        <v>3133126</v>
      </c>
      <c r="G1133" s="58" t="s">
        <v>87</v>
      </c>
      <c r="H1133" s="58" t="s">
        <v>87</v>
      </c>
      <c r="I1133" s="60" t="s">
        <v>85</v>
      </c>
    </row>
    <row r="1134" spans="1:9" x14ac:dyDescent="0.2">
      <c r="A1134" t="s">
        <v>109</v>
      </c>
      <c r="B1134" t="s">
        <v>110</v>
      </c>
      <c r="C1134" t="s">
        <v>22</v>
      </c>
      <c r="D1134" s="55">
        <v>38353</v>
      </c>
      <c r="E1134">
        <v>0.45</v>
      </c>
      <c r="F1134">
        <v>3133127</v>
      </c>
      <c r="G1134" s="58" t="s">
        <v>87</v>
      </c>
      <c r="H1134" s="58" t="s">
        <v>87</v>
      </c>
      <c r="I1134" s="60" t="s">
        <v>85</v>
      </c>
    </row>
    <row r="1135" spans="1:9" x14ac:dyDescent="0.2">
      <c r="A1135" t="s">
        <v>11</v>
      </c>
      <c r="B1135" t="s">
        <v>110</v>
      </c>
      <c r="C1135" t="s">
        <v>22</v>
      </c>
      <c r="D1135" s="55">
        <v>38353</v>
      </c>
      <c r="E1135" s="155">
        <v>38384</v>
      </c>
      <c r="I1135" s="60" t="s">
        <v>86</v>
      </c>
    </row>
    <row r="1136" spans="1:9" x14ac:dyDescent="0.2">
      <c r="A1136" t="s">
        <v>78</v>
      </c>
      <c r="B1136" t="s">
        <v>80</v>
      </c>
      <c r="C1136" t="s">
        <v>22</v>
      </c>
      <c r="D1136" s="55">
        <v>38384</v>
      </c>
      <c r="E1136">
        <v>1.2</v>
      </c>
      <c r="F1136">
        <v>3133100</v>
      </c>
      <c r="G1136" s="58" t="s">
        <v>87</v>
      </c>
      <c r="H1136" s="58" t="s">
        <v>87</v>
      </c>
      <c r="I1136" s="60" t="s">
        <v>85</v>
      </c>
    </row>
    <row r="1137" spans="1:9" x14ac:dyDescent="0.2">
      <c r="A1137" t="s">
        <v>78</v>
      </c>
      <c r="B1137" t="s">
        <v>81</v>
      </c>
      <c r="C1137" t="s">
        <v>22</v>
      </c>
      <c r="D1137" s="55">
        <v>38384</v>
      </c>
      <c r="E1137">
        <v>0.05</v>
      </c>
      <c r="F1137">
        <v>3133101</v>
      </c>
      <c r="G1137" s="58" t="s">
        <v>87</v>
      </c>
      <c r="H1137" s="58" t="s">
        <v>87</v>
      </c>
      <c r="I1137" s="60" t="s">
        <v>85</v>
      </c>
    </row>
    <row r="1138" spans="1:9" x14ac:dyDescent="0.2">
      <c r="A1138" t="s">
        <v>35</v>
      </c>
      <c r="B1138" t="s">
        <v>80</v>
      </c>
      <c r="C1138" t="s">
        <v>22</v>
      </c>
      <c r="D1138" s="55">
        <v>38384</v>
      </c>
      <c r="E1138">
        <v>1.2</v>
      </c>
      <c r="F1138">
        <v>3133102</v>
      </c>
      <c r="G1138" s="58" t="s">
        <v>87</v>
      </c>
      <c r="H1138" s="58" t="s">
        <v>87</v>
      </c>
      <c r="I1138" s="60" t="s">
        <v>85</v>
      </c>
    </row>
    <row r="1139" spans="1:9" x14ac:dyDescent="0.2">
      <c r="A1139" t="s">
        <v>35</v>
      </c>
      <c r="B1139" t="s">
        <v>81</v>
      </c>
      <c r="C1139" t="s">
        <v>22</v>
      </c>
      <c r="D1139" s="55">
        <v>38384</v>
      </c>
      <c r="E1139">
        <v>0.32</v>
      </c>
      <c r="F1139">
        <v>3133103</v>
      </c>
      <c r="G1139" s="58" t="s">
        <v>87</v>
      </c>
      <c r="H1139" s="58" t="s">
        <v>87</v>
      </c>
      <c r="I1139" s="60" t="s">
        <v>85</v>
      </c>
    </row>
    <row r="1140" spans="1:9" x14ac:dyDescent="0.2">
      <c r="A1140" t="s">
        <v>36</v>
      </c>
      <c r="B1140" t="s">
        <v>80</v>
      </c>
      <c r="C1140" t="s">
        <v>22</v>
      </c>
      <c r="D1140" s="55">
        <v>38384</v>
      </c>
      <c r="E1140">
        <v>1.52</v>
      </c>
      <c r="F1140">
        <v>3133104</v>
      </c>
      <c r="G1140" s="58" t="s">
        <v>87</v>
      </c>
      <c r="H1140" s="58" t="s">
        <v>87</v>
      </c>
      <c r="I1140" s="60" t="s">
        <v>85</v>
      </c>
    </row>
    <row r="1141" spans="1:9" x14ac:dyDescent="0.2">
      <c r="A1141" t="s">
        <v>36</v>
      </c>
      <c r="B1141" t="s">
        <v>81</v>
      </c>
      <c r="C1141" t="s">
        <v>22</v>
      </c>
      <c r="D1141" s="55">
        <v>38384</v>
      </c>
      <c r="E1141">
        <v>0.05</v>
      </c>
      <c r="F1141">
        <v>3133105</v>
      </c>
      <c r="G1141" s="58" t="s">
        <v>87</v>
      </c>
      <c r="H1141" s="58" t="s">
        <v>87</v>
      </c>
      <c r="I1141" s="60" t="s">
        <v>85</v>
      </c>
    </row>
    <row r="1142" spans="1:9" x14ac:dyDescent="0.2">
      <c r="A1142" t="s">
        <v>37</v>
      </c>
      <c r="B1142" t="s">
        <v>80</v>
      </c>
      <c r="C1142" t="s">
        <v>22</v>
      </c>
      <c r="D1142" s="55">
        <v>38384</v>
      </c>
      <c r="E1142">
        <v>1.2</v>
      </c>
      <c r="F1142">
        <v>3133106</v>
      </c>
      <c r="G1142" s="58" t="s">
        <v>87</v>
      </c>
      <c r="H1142" s="58" t="s">
        <v>87</v>
      </c>
      <c r="I1142" s="60" t="s">
        <v>85</v>
      </c>
    </row>
    <row r="1143" spans="1:9" x14ac:dyDescent="0.2">
      <c r="A1143" t="s">
        <v>37</v>
      </c>
      <c r="B1143" t="s">
        <v>81</v>
      </c>
      <c r="C1143" t="s">
        <v>22</v>
      </c>
      <c r="D1143" s="55">
        <v>38384</v>
      </c>
      <c r="E1143">
        <v>0.32</v>
      </c>
      <c r="F1143">
        <v>3133107</v>
      </c>
      <c r="G1143" s="58" t="s">
        <v>87</v>
      </c>
      <c r="H1143" s="58" t="s">
        <v>87</v>
      </c>
      <c r="I1143" s="60" t="s">
        <v>85</v>
      </c>
    </row>
    <row r="1144" spans="1:9" x14ac:dyDescent="0.2">
      <c r="A1144" t="s">
        <v>58</v>
      </c>
      <c r="B1144" t="s">
        <v>80</v>
      </c>
      <c r="C1144" t="s">
        <v>22</v>
      </c>
      <c r="D1144" s="55">
        <v>38384</v>
      </c>
      <c r="E1144">
        <v>1.04</v>
      </c>
      <c r="F1144">
        <v>3133108</v>
      </c>
      <c r="G1144" s="58" t="s">
        <v>87</v>
      </c>
      <c r="H1144" s="58" t="s">
        <v>87</v>
      </c>
      <c r="I1144" s="60" t="s">
        <v>85</v>
      </c>
    </row>
    <row r="1145" spans="1:9" x14ac:dyDescent="0.2">
      <c r="A1145" t="s">
        <v>58</v>
      </c>
      <c r="B1145" t="s">
        <v>81</v>
      </c>
      <c r="C1145" t="s">
        <v>22</v>
      </c>
      <c r="D1145" s="55">
        <v>38384</v>
      </c>
      <c r="E1145">
        <v>0.05</v>
      </c>
      <c r="F1145">
        <v>3133109</v>
      </c>
      <c r="G1145" s="58" t="s">
        <v>87</v>
      </c>
      <c r="H1145" s="58" t="s">
        <v>87</v>
      </c>
      <c r="I1145" s="60" t="s">
        <v>85</v>
      </c>
    </row>
    <row r="1146" spans="1:9" x14ac:dyDescent="0.2">
      <c r="A1146" t="s">
        <v>59</v>
      </c>
      <c r="B1146" t="s">
        <v>80</v>
      </c>
      <c r="C1146" t="s">
        <v>22</v>
      </c>
      <c r="D1146" s="55">
        <v>38384</v>
      </c>
      <c r="E1146">
        <v>1.585</v>
      </c>
      <c r="F1146">
        <v>3133110</v>
      </c>
      <c r="G1146" s="58" t="s">
        <v>87</v>
      </c>
      <c r="H1146" s="58" t="s">
        <v>87</v>
      </c>
      <c r="I1146" s="60" t="s">
        <v>85</v>
      </c>
    </row>
    <row r="1147" spans="1:9" x14ac:dyDescent="0.2">
      <c r="A1147" t="s">
        <v>59</v>
      </c>
      <c r="B1147" t="s">
        <v>81</v>
      </c>
      <c r="C1147" t="s">
        <v>22</v>
      </c>
      <c r="D1147" s="55">
        <v>38384</v>
      </c>
      <c r="E1147">
        <v>-0.28000000000000003</v>
      </c>
      <c r="F1147">
        <v>3133111</v>
      </c>
      <c r="G1147" s="58" t="s">
        <v>87</v>
      </c>
      <c r="H1147" s="58" t="s">
        <v>87</v>
      </c>
      <c r="I1147" s="60" t="s">
        <v>85</v>
      </c>
    </row>
    <row r="1148" spans="1:9" x14ac:dyDescent="0.2">
      <c r="A1148" t="s">
        <v>60</v>
      </c>
      <c r="B1148" t="s">
        <v>80</v>
      </c>
      <c r="C1148" t="s">
        <v>22</v>
      </c>
      <c r="D1148" s="55">
        <v>38384</v>
      </c>
      <c r="E1148">
        <v>1.585</v>
      </c>
      <c r="F1148">
        <v>3133112</v>
      </c>
      <c r="G1148" s="58" t="s">
        <v>87</v>
      </c>
      <c r="H1148" s="58" t="s">
        <v>87</v>
      </c>
      <c r="I1148" s="60" t="s">
        <v>85</v>
      </c>
    </row>
    <row r="1149" spans="1:9" x14ac:dyDescent="0.2">
      <c r="A1149" t="s">
        <v>60</v>
      </c>
      <c r="B1149" t="s">
        <v>81</v>
      </c>
      <c r="C1149" t="s">
        <v>22</v>
      </c>
      <c r="D1149" s="55">
        <v>38384</v>
      </c>
      <c r="E1149">
        <v>0.45</v>
      </c>
      <c r="F1149">
        <v>3133113</v>
      </c>
      <c r="G1149" s="58" t="s">
        <v>87</v>
      </c>
      <c r="H1149" s="58" t="s">
        <v>87</v>
      </c>
      <c r="I1149" s="60" t="s">
        <v>85</v>
      </c>
    </row>
    <row r="1150" spans="1:9" x14ac:dyDescent="0.2">
      <c r="A1150" t="s">
        <v>61</v>
      </c>
      <c r="B1150" t="s">
        <v>80</v>
      </c>
      <c r="C1150" t="s">
        <v>22</v>
      </c>
      <c r="D1150" s="55">
        <v>38384</v>
      </c>
      <c r="E1150">
        <v>1.585</v>
      </c>
      <c r="F1150">
        <v>3133114</v>
      </c>
      <c r="G1150" s="58" t="s">
        <v>87</v>
      </c>
      <c r="H1150" s="58" t="s">
        <v>87</v>
      </c>
      <c r="I1150" s="60" t="s">
        <v>85</v>
      </c>
    </row>
    <row r="1151" spans="1:9" x14ac:dyDescent="0.2">
      <c r="A1151" t="s">
        <v>61</v>
      </c>
      <c r="B1151" t="s">
        <v>81</v>
      </c>
      <c r="C1151" t="s">
        <v>22</v>
      </c>
      <c r="D1151" s="55">
        <v>38384</v>
      </c>
      <c r="E1151">
        <v>-0.2</v>
      </c>
      <c r="F1151">
        <v>3133115</v>
      </c>
      <c r="G1151" s="58" t="s">
        <v>87</v>
      </c>
      <c r="H1151" s="58" t="s">
        <v>87</v>
      </c>
      <c r="I1151" s="60" t="s">
        <v>85</v>
      </c>
    </row>
    <row r="1152" spans="1:9" x14ac:dyDescent="0.2">
      <c r="A1152" t="s">
        <v>63</v>
      </c>
      <c r="B1152" t="s">
        <v>80</v>
      </c>
      <c r="C1152" t="s">
        <v>22</v>
      </c>
      <c r="D1152" s="55">
        <v>38384</v>
      </c>
      <c r="E1152">
        <v>1.0820000000000001</v>
      </c>
      <c r="F1152">
        <v>3133116</v>
      </c>
      <c r="G1152" s="58" t="s">
        <v>87</v>
      </c>
      <c r="H1152" s="58" t="s">
        <v>87</v>
      </c>
      <c r="I1152" s="60" t="s">
        <v>85</v>
      </c>
    </row>
    <row r="1153" spans="1:9" x14ac:dyDescent="0.2">
      <c r="A1153" t="s">
        <v>63</v>
      </c>
      <c r="B1153" t="s">
        <v>81</v>
      </c>
      <c r="C1153" t="s">
        <v>22</v>
      </c>
      <c r="D1153" s="55">
        <v>38384</v>
      </c>
      <c r="E1153">
        <v>1.4E-2</v>
      </c>
      <c r="F1153">
        <v>3133117</v>
      </c>
      <c r="G1153" s="58" t="s">
        <v>87</v>
      </c>
      <c r="H1153" s="58" t="s">
        <v>87</v>
      </c>
      <c r="I1153" s="60" t="s">
        <v>85</v>
      </c>
    </row>
    <row r="1154" spans="1:9" x14ac:dyDescent="0.2">
      <c r="A1154" t="s">
        <v>64</v>
      </c>
      <c r="B1154" t="s">
        <v>80</v>
      </c>
      <c r="C1154" t="s">
        <v>22</v>
      </c>
      <c r="D1154" s="55">
        <v>38384</v>
      </c>
      <c r="E1154">
        <v>0</v>
      </c>
      <c r="F1154">
        <v>3133118</v>
      </c>
      <c r="G1154" s="58" t="s">
        <v>87</v>
      </c>
      <c r="H1154" s="58" t="s">
        <v>87</v>
      </c>
      <c r="I1154" s="60" t="s">
        <v>85</v>
      </c>
    </row>
    <row r="1155" spans="1:9" x14ac:dyDescent="0.2">
      <c r="A1155" t="s">
        <v>64</v>
      </c>
      <c r="B1155" t="s">
        <v>81</v>
      </c>
      <c r="C1155" t="s">
        <v>22</v>
      </c>
      <c r="D1155" s="55">
        <v>38384</v>
      </c>
      <c r="E1155">
        <v>0</v>
      </c>
      <c r="F1155">
        <v>3133119</v>
      </c>
      <c r="G1155" s="58" t="s">
        <v>87</v>
      </c>
      <c r="H1155" s="58" t="s">
        <v>87</v>
      </c>
      <c r="I1155" s="60" t="s">
        <v>85</v>
      </c>
    </row>
    <row r="1156" spans="1:9" x14ac:dyDescent="0.2">
      <c r="A1156" t="s">
        <v>79</v>
      </c>
      <c r="B1156" t="s">
        <v>80</v>
      </c>
      <c r="C1156" t="s">
        <v>22</v>
      </c>
      <c r="D1156" s="55">
        <v>38384</v>
      </c>
      <c r="E1156">
        <v>1.1200000000000001</v>
      </c>
      <c r="F1156">
        <v>3133120</v>
      </c>
      <c r="G1156" s="58" t="s">
        <v>87</v>
      </c>
      <c r="H1156" s="58" t="s">
        <v>87</v>
      </c>
      <c r="I1156" s="60" t="s">
        <v>85</v>
      </c>
    </row>
    <row r="1157" spans="1:9" x14ac:dyDescent="0.2">
      <c r="A1157" t="s">
        <v>79</v>
      </c>
      <c r="B1157" t="s">
        <v>81</v>
      </c>
      <c r="C1157" t="s">
        <v>22</v>
      </c>
      <c r="D1157" s="55">
        <v>38384</v>
      </c>
      <c r="E1157">
        <v>0.05</v>
      </c>
      <c r="F1157">
        <v>3133121</v>
      </c>
      <c r="G1157" s="58" t="s">
        <v>87</v>
      </c>
      <c r="H1157" s="58" t="s">
        <v>87</v>
      </c>
      <c r="I1157" s="60" t="s">
        <v>85</v>
      </c>
    </row>
    <row r="1158" spans="1:9" x14ac:dyDescent="0.2">
      <c r="A1158" t="s">
        <v>65</v>
      </c>
      <c r="B1158" t="s">
        <v>80</v>
      </c>
      <c r="C1158" t="s">
        <v>22</v>
      </c>
      <c r="D1158" s="55">
        <v>38384</v>
      </c>
      <c r="E1158">
        <v>1.1100000000000001</v>
      </c>
      <c r="F1158">
        <v>3133122</v>
      </c>
      <c r="G1158" s="58" t="s">
        <v>87</v>
      </c>
      <c r="H1158" s="58" t="s">
        <v>87</v>
      </c>
      <c r="I1158" s="60" t="s">
        <v>85</v>
      </c>
    </row>
    <row r="1159" spans="1:9" x14ac:dyDescent="0.2">
      <c r="A1159" t="s">
        <v>65</v>
      </c>
      <c r="B1159" t="s">
        <v>81</v>
      </c>
      <c r="C1159" t="s">
        <v>22</v>
      </c>
      <c r="D1159" s="55">
        <v>38384</v>
      </c>
      <c r="E1159">
        <v>7.0000000000000007E-2</v>
      </c>
      <c r="F1159">
        <v>3133123</v>
      </c>
      <c r="G1159" s="58" t="s">
        <v>87</v>
      </c>
      <c r="H1159" s="58" t="s">
        <v>87</v>
      </c>
      <c r="I1159" s="60" t="s">
        <v>85</v>
      </c>
    </row>
    <row r="1160" spans="1:9" x14ac:dyDescent="0.2">
      <c r="A1160" t="s">
        <v>111</v>
      </c>
      <c r="B1160" t="s">
        <v>110</v>
      </c>
      <c r="C1160" t="s">
        <v>22</v>
      </c>
      <c r="D1160" s="55">
        <v>38384</v>
      </c>
      <c r="E1160">
        <v>0.05</v>
      </c>
      <c r="F1160">
        <v>3133124</v>
      </c>
      <c r="G1160" s="58" t="s">
        <v>87</v>
      </c>
      <c r="H1160" s="58" t="s">
        <v>87</v>
      </c>
      <c r="I1160" s="60" t="s">
        <v>85</v>
      </c>
    </row>
    <row r="1161" spans="1:9" x14ac:dyDescent="0.2">
      <c r="A1161" t="s">
        <v>112</v>
      </c>
      <c r="B1161" t="s">
        <v>110</v>
      </c>
      <c r="C1161" t="s">
        <v>22</v>
      </c>
      <c r="D1161" s="55">
        <v>38384</v>
      </c>
      <c r="E1161">
        <v>0.45</v>
      </c>
      <c r="F1161">
        <v>3133125</v>
      </c>
      <c r="G1161" s="58" t="s">
        <v>87</v>
      </c>
      <c r="H1161" s="58" t="s">
        <v>87</v>
      </c>
      <c r="I1161" s="60" t="s">
        <v>85</v>
      </c>
    </row>
    <row r="1162" spans="1:9" x14ac:dyDescent="0.2">
      <c r="A1162" t="s">
        <v>108</v>
      </c>
      <c r="B1162" t="s">
        <v>110</v>
      </c>
      <c r="C1162" t="s">
        <v>22</v>
      </c>
      <c r="D1162" s="55">
        <v>38384</v>
      </c>
      <c r="E1162">
        <v>-0.2</v>
      </c>
      <c r="F1162">
        <v>3133126</v>
      </c>
      <c r="G1162" s="58" t="s">
        <v>87</v>
      </c>
      <c r="H1162" s="58" t="s">
        <v>87</v>
      </c>
      <c r="I1162" s="60" t="s">
        <v>85</v>
      </c>
    </row>
    <row r="1163" spans="1:9" x14ac:dyDescent="0.2">
      <c r="A1163" t="s">
        <v>109</v>
      </c>
      <c r="B1163" t="s">
        <v>110</v>
      </c>
      <c r="C1163" t="s">
        <v>22</v>
      </c>
      <c r="D1163" s="55">
        <v>38384</v>
      </c>
      <c r="E1163">
        <v>0.45</v>
      </c>
      <c r="F1163">
        <v>3133127</v>
      </c>
      <c r="G1163" s="58" t="s">
        <v>87</v>
      </c>
      <c r="H1163" s="58" t="s">
        <v>87</v>
      </c>
      <c r="I1163" s="60" t="s">
        <v>85</v>
      </c>
    </row>
    <row r="1164" spans="1:9" x14ac:dyDescent="0.2">
      <c r="A1164" t="s">
        <v>11</v>
      </c>
      <c r="B1164" t="s">
        <v>110</v>
      </c>
      <c r="C1164" t="s">
        <v>22</v>
      </c>
      <c r="D1164" s="55">
        <v>38384</v>
      </c>
      <c r="E1164" s="155">
        <v>38412</v>
      </c>
      <c r="I1164" s="60" t="s">
        <v>86</v>
      </c>
    </row>
    <row r="1165" spans="1:9" x14ac:dyDescent="0.2">
      <c r="A1165" t="s">
        <v>78</v>
      </c>
      <c r="B1165" t="s">
        <v>80</v>
      </c>
      <c r="C1165" t="s">
        <v>22</v>
      </c>
      <c r="D1165" s="55">
        <v>38412</v>
      </c>
      <c r="E1165">
        <v>0.65</v>
      </c>
      <c r="F1165">
        <v>3133100</v>
      </c>
      <c r="G1165" s="58" t="s">
        <v>87</v>
      </c>
      <c r="H1165" s="58" t="s">
        <v>87</v>
      </c>
      <c r="I1165" s="60" t="s">
        <v>85</v>
      </c>
    </row>
    <row r="1166" spans="1:9" x14ac:dyDescent="0.2">
      <c r="A1166" t="s">
        <v>78</v>
      </c>
      <c r="B1166" t="s">
        <v>81</v>
      </c>
      <c r="C1166" t="s">
        <v>22</v>
      </c>
      <c r="D1166" s="55">
        <v>38412</v>
      </c>
      <c r="E1166">
        <v>0.05</v>
      </c>
      <c r="F1166">
        <v>3133101</v>
      </c>
      <c r="G1166" s="58" t="s">
        <v>87</v>
      </c>
      <c r="H1166" s="58" t="s">
        <v>87</v>
      </c>
      <c r="I1166" s="60" t="s">
        <v>85</v>
      </c>
    </row>
    <row r="1167" spans="1:9" x14ac:dyDescent="0.2">
      <c r="A1167" t="s">
        <v>35</v>
      </c>
      <c r="B1167" t="s">
        <v>80</v>
      </c>
      <c r="C1167" t="s">
        <v>22</v>
      </c>
      <c r="D1167" s="55">
        <v>38412</v>
      </c>
      <c r="E1167">
        <v>0.65</v>
      </c>
      <c r="F1167">
        <v>3133102</v>
      </c>
      <c r="G1167" s="58" t="s">
        <v>87</v>
      </c>
      <c r="H1167" s="58" t="s">
        <v>87</v>
      </c>
      <c r="I1167" s="60" t="s">
        <v>85</v>
      </c>
    </row>
    <row r="1168" spans="1:9" x14ac:dyDescent="0.2">
      <c r="A1168" t="s">
        <v>35</v>
      </c>
      <c r="B1168" t="s">
        <v>81</v>
      </c>
      <c r="C1168" t="s">
        <v>22</v>
      </c>
      <c r="D1168" s="55">
        <v>38412</v>
      </c>
      <c r="E1168">
        <v>0.15</v>
      </c>
      <c r="F1168">
        <v>3133103</v>
      </c>
      <c r="G1168" s="58" t="s">
        <v>87</v>
      </c>
      <c r="H1168" s="58" t="s">
        <v>87</v>
      </c>
      <c r="I1168" s="60" t="s">
        <v>85</v>
      </c>
    </row>
    <row r="1169" spans="1:9" x14ac:dyDescent="0.2">
      <c r="A1169" t="s">
        <v>36</v>
      </c>
      <c r="B1169" t="s">
        <v>80</v>
      </c>
      <c r="C1169" t="s">
        <v>22</v>
      </c>
      <c r="D1169" s="55">
        <v>38412</v>
      </c>
      <c r="E1169">
        <v>0.97</v>
      </c>
      <c r="F1169">
        <v>3133104</v>
      </c>
      <c r="G1169" s="58" t="s">
        <v>87</v>
      </c>
      <c r="H1169" s="58" t="s">
        <v>87</v>
      </c>
      <c r="I1169" s="60" t="s">
        <v>85</v>
      </c>
    </row>
    <row r="1170" spans="1:9" x14ac:dyDescent="0.2">
      <c r="A1170" t="s">
        <v>36</v>
      </c>
      <c r="B1170" t="s">
        <v>81</v>
      </c>
      <c r="C1170" t="s">
        <v>22</v>
      </c>
      <c r="D1170" s="55">
        <v>38412</v>
      </c>
      <c r="E1170">
        <v>0.05</v>
      </c>
      <c r="F1170">
        <v>3133105</v>
      </c>
      <c r="G1170" s="58" t="s">
        <v>87</v>
      </c>
      <c r="H1170" s="58" t="s">
        <v>87</v>
      </c>
      <c r="I1170" s="60" t="s">
        <v>85</v>
      </c>
    </row>
    <row r="1171" spans="1:9" x14ac:dyDescent="0.2">
      <c r="A1171" t="s">
        <v>37</v>
      </c>
      <c r="B1171" t="s">
        <v>80</v>
      </c>
      <c r="C1171" t="s">
        <v>22</v>
      </c>
      <c r="D1171" s="55">
        <v>38412</v>
      </c>
      <c r="E1171">
        <v>0.65</v>
      </c>
      <c r="F1171">
        <v>3133106</v>
      </c>
      <c r="G1171" s="58" t="s">
        <v>87</v>
      </c>
      <c r="H1171" s="58" t="s">
        <v>87</v>
      </c>
      <c r="I1171" s="60" t="s">
        <v>85</v>
      </c>
    </row>
    <row r="1172" spans="1:9" x14ac:dyDescent="0.2">
      <c r="A1172" t="s">
        <v>37</v>
      </c>
      <c r="B1172" t="s">
        <v>81</v>
      </c>
      <c r="C1172" t="s">
        <v>22</v>
      </c>
      <c r="D1172" s="55">
        <v>38412</v>
      </c>
      <c r="E1172">
        <v>0.15</v>
      </c>
      <c r="F1172">
        <v>3133107</v>
      </c>
      <c r="G1172" s="58" t="s">
        <v>87</v>
      </c>
      <c r="H1172" s="58" t="s">
        <v>87</v>
      </c>
      <c r="I1172" s="60" t="s">
        <v>85</v>
      </c>
    </row>
    <row r="1173" spans="1:9" x14ac:dyDescent="0.2">
      <c r="A1173" t="s">
        <v>58</v>
      </c>
      <c r="B1173" t="s">
        <v>80</v>
      </c>
      <c r="C1173" t="s">
        <v>22</v>
      </c>
      <c r="D1173" s="55">
        <v>38412</v>
      </c>
      <c r="E1173">
        <v>0.54</v>
      </c>
      <c r="F1173">
        <v>3133108</v>
      </c>
      <c r="G1173" s="58" t="s">
        <v>87</v>
      </c>
      <c r="H1173" s="58" t="s">
        <v>87</v>
      </c>
      <c r="I1173" s="60" t="s">
        <v>85</v>
      </c>
    </row>
    <row r="1174" spans="1:9" x14ac:dyDescent="0.2">
      <c r="A1174" t="s">
        <v>58</v>
      </c>
      <c r="B1174" t="s">
        <v>81</v>
      </c>
      <c r="C1174" t="s">
        <v>22</v>
      </c>
      <c r="D1174" s="55">
        <v>38412</v>
      </c>
      <c r="E1174">
        <v>0.05</v>
      </c>
      <c r="F1174">
        <v>3133109</v>
      </c>
      <c r="G1174" s="58" t="s">
        <v>87</v>
      </c>
      <c r="H1174" s="58" t="s">
        <v>87</v>
      </c>
      <c r="I1174" s="60" t="s">
        <v>85</v>
      </c>
    </row>
    <row r="1175" spans="1:9" x14ac:dyDescent="0.2">
      <c r="A1175" t="s">
        <v>59</v>
      </c>
      <c r="B1175" t="s">
        <v>80</v>
      </c>
      <c r="C1175" t="s">
        <v>22</v>
      </c>
      <c r="D1175" s="55">
        <v>38412</v>
      </c>
      <c r="E1175">
        <v>0.68500000000000005</v>
      </c>
      <c r="F1175">
        <v>3133110</v>
      </c>
      <c r="G1175" s="58" t="s">
        <v>87</v>
      </c>
      <c r="H1175" s="58" t="s">
        <v>87</v>
      </c>
      <c r="I1175" s="60" t="s">
        <v>85</v>
      </c>
    </row>
    <row r="1176" spans="1:9" x14ac:dyDescent="0.2">
      <c r="A1176" t="s">
        <v>59</v>
      </c>
      <c r="B1176" t="s">
        <v>81</v>
      </c>
      <c r="C1176" t="s">
        <v>22</v>
      </c>
      <c r="D1176" s="55">
        <v>38412</v>
      </c>
      <c r="E1176">
        <v>-0.17</v>
      </c>
      <c r="F1176">
        <v>3133111</v>
      </c>
      <c r="G1176" s="58" t="s">
        <v>87</v>
      </c>
      <c r="H1176" s="58" t="s">
        <v>87</v>
      </c>
      <c r="I1176" s="60" t="s">
        <v>85</v>
      </c>
    </row>
    <row r="1177" spans="1:9" x14ac:dyDescent="0.2">
      <c r="A1177" t="s">
        <v>60</v>
      </c>
      <c r="B1177" t="s">
        <v>80</v>
      </c>
      <c r="C1177" t="s">
        <v>22</v>
      </c>
      <c r="D1177" s="55">
        <v>38412</v>
      </c>
      <c r="E1177">
        <v>0.68500000000000005</v>
      </c>
      <c r="F1177">
        <v>3133112</v>
      </c>
      <c r="G1177" s="58" t="s">
        <v>87</v>
      </c>
      <c r="H1177" s="58" t="s">
        <v>87</v>
      </c>
      <c r="I1177" s="60" t="s">
        <v>85</v>
      </c>
    </row>
    <row r="1178" spans="1:9" x14ac:dyDescent="0.2">
      <c r="A1178" t="s">
        <v>60</v>
      </c>
      <c r="B1178" t="s">
        <v>81</v>
      </c>
      <c r="C1178" t="s">
        <v>22</v>
      </c>
      <c r="D1178" s="55">
        <v>38412</v>
      </c>
      <c r="E1178">
        <v>0.1</v>
      </c>
      <c r="F1178">
        <v>3133113</v>
      </c>
      <c r="G1178" s="58" t="s">
        <v>87</v>
      </c>
      <c r="H1178" s="58" t="s">
        <v>87</v>
      </c>
      <c r="I1178" s="60" t="s">
        <v>85</v>
      </c>
    </row>
    <row r="1179" spans="1:9" x14ac:dyDescent="0.2">
      <c r="A1179" t="s">
        <v>61</v>
      </c>
      <c r="B1179" t="s">
        <v>80</v>
      </c>
      <c r="C1179" t="s">
        <v>22</v>
      </c>
      <c r="D1179" s="55">
        <v>38412</v>
      </c>
      <c r="E1179">
        <v>0.68500000000000005</v>
      </c>
      <c r="F1179">
        <v>3133114</v>
      </c>
      <c r="G1179" s="58" t="s">
        <v>87</v>
      </c>
      <c r="H1179" s="58" t="s">
        <v>87</v>
      </c>
      <c r="I1179" s="60" t="s">
        <v>85</v>
      </c>
    </row>
    <row r="1180" spans="1:9" x14ac:dyDescent="0.2">
      <c r="A1180" t="s">
        <v>61</v>
      </c>
      <c r="B1180" t="s">
        <v>81</v>
      </c>
      <c r="C1180" t="s">
        <v>22</v>
      </c>
      <c r="D1180" s="55">
        <v>38412</v>
      </c>
      <c r="E1180">
        <v>-0.05</v>
      </c>
      <c r="F1180">
        <v>3133115</v>
      </c>
      <c r="G1180" s="58" t="s">
        <v>87</v>
      </c>
      <c r="H1180" s="58" t="s">
        <v>87</v>
      </c>
      <c r="I1180" s="60" t="s">
        <v>85</v>
      </c>
    </row>
    <row r="1181" spans="1:9" x14ac:dyDescent="0.2">
      <c r="A1181" t="s">
        <v>63</v>
      </c>
      <c r="B1181" t="s">
        <v>80</v>
      </c>
      <c r="C1181" t="s">
        <v>22</v>
      </c>
      <c r="D1181" s="55">
        <v>38412</v>
      </c>
      <c r="E1181">
        <v>1.0820000000000001</v>
      </c>
      <c r="F1181">
        <v>3133116</v>
      </c>
      <c r="G1181" s="58" t="s">
        <v>87</v>
      </c>
      <c r="H1181" s="58" t="s">
        <v>87</v>
      </c>
      <c r="I1181" s="60" t="s">
        <v>85</v>
      </c>
    </row>
    <row r="1182" spans="1:9" x14ac:dyDescent="0.2">
      <c r="A1182" t="s">
        <v>63</v>
      </c>
      <c r="B1182" t="s">
        <v>81</v>
      </c>
      <c r="C1182" t="s">
        <v>22</v>
      </c>
      <c r="D1182" s="55">
        <v>38412</v>
      </c>
      <c r="E1182">
        <v>1.4E-2</v>
      </c>
      <c r="F1182">
        <v>3133117</v>
      </c>
      <c r="G1182" s="58" t="s">
        <v>87</v>
      </c>
      <c r="H1182" s="58" t="s">
        <v>87</v>
      </c>
      <c r="I1182" s="60" t="s">
        <v>85</v>
      </c>
    </row>
    <row r="1183" spans="1:9" x14ac:dyDescent="0.2">
      <c r="A1183" t="s">
        <v>64</v>
      </c>
      <c r="B1183" t="s">
        <v>80</v>
      </c>
      <c r="C1183" t="s">
        <v>22</v>
      </c>
      <c r="D1183" s="55">
        <v>38412</v>
      </c>
      <c r="E1183">
        <v>0</v>
      </c>
      <c r="F1183">
        <v>3133118</v>
      </c>
      <c r="G1183" s="58" t="s">
        <v>87</v>
      </c>
      <c r="H1183" s="58" t="s">
        <v>87</v>
      </c>
      <c r="I1183" s="60" t="s">
        <v>85</v>
      </c>
    </row>
    <row r="1184" spans="1:9" x14ac:dyDescent="0.2">
      <c r="A1184" t="s">
        <v>64</v>
      </c>
      <c r="B1184" t="s">
        <v>81</v>
      </c>
      <c r="C1184" t="s">
        <v>22</v>
      </c>
      <c r="D1184" s="55">
        <v>38412</v>
      </c>
      <c r="E1184">
        <v>0</v>
      </c>
      <c r="F1184">
        <v>3133119</v>
      </c>
      <c r="G1184" s="58" t="s">
        <v>87</v>
      </c>
      <c r="H1184" s="58" t="s">
        <v>87</v>
      </c>
      <c r="I1184" s="60" t="s">
        <v>85</v>
      </c>
    </row>
    <row r="1185" spans="1:9" x14ac:dyDescent="0.2">
      <c r="A1185" t="s">
        <v>79</v>
      </c>
      <c r="B1185" t="s">
        <v>80</v>
      </c>
      <c r="C1185" t="s">
        <v>22</v>
      </c>
      <c r="D1185" s="55">
        <v>38412</v>
      </c>
      <c r="E1185">
        <v>0.6</v>
      </c>
      <c r="F1185">
        <v>3133120</v>
      </c>
      <c r="G1185" s="58" t="s">
        <v>87</v>
      </c>
      <c r="H1185" s="58" t="s">
        <v>87</v>
      </c>
      <c r="I1185" s="60" t="s">
        <v>85</v>
      </c>
    </row>
    <row r="1186" spans="1:9" x14ac:dyDescent="0.2">
      <c r="A1186" t="s">
        <v>79</v>
      </c>
      <c r="B1186" t="s">
        <v>81</v>
      </c>
      <c r="C1186" t="s">
        <v>22</v>
      </c>
      <c r="D1186" s="55">
        <v>38412</v>
      </c>
      <c r="E1186">
        <v>0.05</v>
      </c>
      <c r="F1186">
        <v>3133121</v>
      </c>
      <c r="G1186" s="58" t="s">
        <v>87</v>
      </c>
      <c r="H1186" s="58" t="s">
        <v>87</v>
      </c>
      <c r="I1186" s="60" t="s">
        <v>85</v>
      </c>
    </row>
    <row r="1187" spans="1:9" x14ac:dyDescent="0.2">
      <c r="A1187" t="s">
        <v>65</v>
      </c>
      <c r="B1187" t="s">
        <v>80</v>
      </c>
      <c r="C1187" t="s">
        <v>22</v>
      </c>
      <c r="D1187" s="55">
        <v>38412</v>
      </c>
      <c r="E1187">
        <v>0.59</v>
      </c>
      <c r="F1187">
        <v>3133122</v>
      </c>
      <c r="G1187" s="58" t="s">
        <v>87</v>
      </c>
      <c r="H1187" s="58" t="s">
        <v>87</v>
      </c>
      <c r="I1187" s="60" t="s">
        <v>85</v>
      </c>
    </row>
    <row r="1188" spans="1:9" x14ac:dyDescent="0.2">
      <c r="A1188" t="s">
        <v>65</v>
      </c>
      <c r="B1188" t="s">
        <v>81</v>
      </c>
      <c r="C1188" t="s">
        <v>22</v>
      </c>
      <c r="D1188" s="55">
        <v>38412</v>
      </c>
      <c r="E1188">
        <v>7.0000000000000007E-2</v>
      </c>
      <c r="F1188">
        <v>3133123</v>
      </c>
      <c r="G1188" s="58" t="s">
        <v>87</v>
      </c>
      <c r="H1188" s="58" t="s">
        <v>87</v>
      </c>
      <c r="I1188" s="60" t="s">
        <v>85</v>
      </c>
    </row>
    <row r="1189" spans="1:9" x14ac:dyDescent="0.2">
      <c r="A1189" t="s">
        <v>111</v>
      </c>
      <c r="B1189" t="s">
        <v>110</v>
      </c>
      <c r="C1189" t="s">
        <v>22</v>
      </c>
      <c r="D1189" s="55">
        <v>38412</v>
      </c>
      <c r="E1189">
        <v>0.05</v>
      </c>
      <c r="F1189">
        <v>3133124</v>
      </c>
      <c r="G1189" s="58" t="s">
        <v>87</v>
      </c>
      <c r="H1189" s="58" t="s">
        <v>87</v>
      </c>
      <c r="I1189" s="60" t="s">
        <v>85</v>
      </c>
    </row>
    <row r="1190" spans="1:9" x14ac:dyDescent="0.2">
      <c r="A1190" t="s">
        <v>112</v>
      </c>
      <c r="B1190" t="s">
        <v>110</v>
      </c>
      <c r="C1190" t="s">
        <v>22</v>
      </c>
      <c r="D1190" s="55">
        <v>38412</v>
      </c>
      <c r="E1190">
        <v>0.1</v>
      </c>
      <c r="F1190">
        <v>3133125</v>
      </c>
      <c r="G1190" s="58" t="s">
        <v>87</v>
      </c>
      <c r="H1190" s="58" t="s">
        <v>87</v>
      </c>
      <c r="I1190" s="60" t="s">
        <v>85</v>
      </c>
    </row>
    <row r="1191" spans="1:9" x14ac:dyDescent="0.2">
      <c r="A1191" t="s">
        <v>108</v>
      </c>
      <c r="B1191" t="s">
        <v>110</v>
      </c>
      <c r="C1191" t="s">
        <v>22</v>
      </c>
      <c r="D1191" s="55">
        <v>38412</v>
      </c>
      <c r="E1191">
        <v>-0.05</v>
      </c>
      <c r="F1191">
        <v>3133126</v>
      </c>
      <c r="G1191" s="58" t="s">
        <v>87</v>
      </c>
      <c r="H1191" s="58" t="s">
        <v>87</v>
      </c>
      <c r="I1191" s="60" t="s">
        <v>85</v>
      </c>
    </row>
    <row r="1192" spans="1:9" x14ac:dyDescent="0.2">
      <c r="A1192" t="s">
        <v>109</v>
      </c>
      <c r="B1192" t="s">
        <v>110</v>
      </c>
      <c r="C1192" t="s">
        <v>22</v>
      </c>
      <c r="D1192" s="55">
        <v>38412</v>
      </c>
      <c r="E1192">
        <v>0.1</v>
      </c>
      <c r="F1192">
        <v>3133127</v>
      </c>
      <c r="G1192" s="58" t="s">
        <v>87</v>
      </c>
      <c r="H1192" s="58" t="s">
        <v>87</v>
      </c>
      <c r="I1192" s="60" t="s">
        <v>85</v>
      </c>
    </row>
    <row r="1193" spans="1:9" x14ac:dyDescent="0.2">
      <c r="A1193" t="s">
        <v>11</v>
      </c>
      <c r="B1193" t="s">
        <v>110</v>
      </c>
      <c r="C1193" t="s">
        <v>22</v>
      </c>
      <c r="D1193" s="55">
        <v>38412</v>
      </c>
      <c r="E1193" s="155">
        <v>38443</v>
      </c>
      <c r="I1193" s="60" t="s">
        <v>86</v>
      </c>
    </row>
    <row r="1194" spans="1:9" x14ac:dyDescent="0.2">
      <c r="A1194" t="s">
        <v>78</v>
      </c>
      <c r="B1194" t="s">
        <v>80</v>
      </c>
      <c r="C1194" t="s">
        <v>22</v>
      </c>
      <c r="D1194" s="55">
        <v>38443</v>
      </c>
      <c r="E1194">
        <v>0.435</v>
      </c>
      <c r="F1194">
        <v>3133100</v>
      </c>
      <c r="G1194" s="58" t="s">
        <v>87</v>
      </c>
      <c r="H1194" s="58" t="s">
        <v>87</v>
      </c>
      <c r="I1194" s="60" t="s">
        <v>85</v>
      </c>
    </row>
    <row r="1195" spans="1:9" x14ac:dyDescent="0.2">
      <c r="A1195" t="s">
        <v>78</v>
      </c>
      <c r="B1195" t="s">
        <v>81</v>
      </c>
      <c r="C1195" t="s">
        <v>22</v>
      </c>
      <c r="D1195" s="55">
        <v>38443</v>
      </c>
      <c r="E1195">
        <v>0.02</v>
      </c>
      <c r="F1195">
        <v>3133101</v>
      </c>
      <c r="G1195" s="58" t="s">
        <v>87</v>
      </c>
      <c r="H1195" s="58" t="s">
        <v>87</v>
      </c>
      <c r="I1195" s="60" t="s">
        <v>85</v>
      </c>
    </row>
    <row r="1196" spans="1:9" x14ac:dyDescent="0.2">
      <c r="A1196" t="s">
        <v>35</v>
      </c>
      <c r="B1196" t="s">
        <v>80</v>
      </c>
      <c r="C1196" t="s">
        <v>22</v>
      </c>
      <c r="D1196" s="55">
        <v>38443</v>
      </c>
      <c r="E1196">
        <v>0.435</v>
      </c>
      <c r="F1196">
        <v>3133102</v>
      </c>
      <c r="G1196" s="58" t="s">
        <v>87</v>
      </c>
      <c r="H1196" s="58" t="s">
        <v>87</v>
      </c>
      <c r="I1196" s="60" t="s">
        <v>85</v>
      </c>
    </row>
    <row r="1197" spans="1:9" x14ac:dyDescent="0.2">
      <c r="A1197" t="s">
        <v>35</v>
      </c>
      <c r="B1197" t="s">
        <v>81</v>
      </c>
      <c r="C1197" t="s">
        <v>22</v>
      </c>
      <c r="D1197" s="55">
        <v>38443</v>
      </c>
      <c r="E1197">
        <v>0.05</v>
      </c>
      <c r="F1197">
        <v>3133103</v>
      </c>
      <c r="G1197" s="58" t="s">
        <v>87</v>
      </c>
      <c r="H1197" s="58" t="s">
        <v>87</v>
      </c>
      <c r="I1197" s="60" t="s">
        <v>85</v>
      </c>
    </row>
    <row r="1198" spans="1:9" x14ac:dyDescent="0.2">
      <c r="A1198" t="s">
        <v>36</v>
      </c>
      <c r="B1198" t="s">
        <v>80</v>
      </c>
      <c r="C1198" t="s">
        <v>22</v>
      </c>
      <c r="D1198" s="55">
        <v>38443</v>
      </c>
      <c r="E1198">
        <v>0.755</v>
      </c>
      <c r="F1198">
        <v>3133104</v>
      </c>
      <c r="G1198" s="58" t="s">
        <v>87</v>
      </c>
      <c r="H1198" s="58" t="s">
        <v>87</v>
      </c>
      <c r="I1198" s="60" t="s">
        <v>85</v>
      </c>
    </row>
    <row r="1199" spans="1:9" x14ac:dyDescent="0.2">
      <c r="A1199" t="s">
        <v>36</v>
      </c>
      <c r="B1199" t="s">
        <v>81</v>
      </c>
      <c r="C1199" t="s">
        <v>22</v>
      </c>
      <c r="D1199" s="55">
        <v>38443</v>
      </c>
      <c r="E1199">
        <v>0.02</v>
      </c>
      <c r="F1199">
        <v>3133105</v>
      </c>
      <c r="G1199" s="58" t="s">
        <v>87</v>
      </c>
      <c r="H1199" s="58" t="s">
        <v>87</v>
      </c>
      <c r="I1199" s="60" t="s">
        <v>85</v>
      </c>
    </row>
    <row r="1200" spans="1:9" x14ac:dyDescent="0.2">
      <c r="A1200" t="s">
        <v>37</v>
      </c>
      <c r="B1200" t="s">
        <v>80</v>
      </c>
      <c r="C1200" t="s">
        <v>22</v>
      </c>
      <c r="D1200" s="55">
        <v>38443</v>
      </c>
      <c r="E1200">
        <v>0.435</v>
      </c>
      <c r="F1200">
        <v>3133106</v>
      </c>
      <c r="G1200" s="58" t="s">
        <v>87</v>
      </c>
      <c r="H1200" s="58" t="s">
        <v>87</v>
      </c>
      <c r="I1200" s="60" t="s">
        <v>85</v>
      </c>
    </row>
    <row r="1201" spans="1:9" x14ac:dyDescent="0.2">
      <c r="A1201" t="s">
        <v>37</v>
      </c>
      <c r="B1201" t="s">
        <v>81</v>
      </c>
      <c r="C1201" t="s">
        <v>22</v>
      </c>
      <c r="D1201" s="55">
        <v>38443</v>
      </c>
      <c r="E1201">
        <v>0.05</v>
      </c>
      <c r="F1201">
        <v>3133107</v>
      </c>
      <c r="G1201" s="58" t="s">
        <v>87</v>
      </c>
      <c r="H1201" s="58" t="s">
        <v>87</v>
      </c>
      <c r="I1201" s="60" t="s">
        <v>85</v>
      </c>
    </row>
    <row r="1202" spans="1:9" x14ac:dyDescent="0.2">
      <c r="A1202" t="s">
        <v>58</v>
      </c>
      <c r="B1202" t="s">
        <v>80</v>
      </c>
      <c r="C1202" t="s">
        <v>22</v>
      </c>
      <c r="D1202" s="55">
        <v>38443</v>
      </c>
      <c r="E1202">
        <v>0.36</v>
      </c>
      <c r="F1202">
        <v>3133108</v>
      </c>
      <c r="G1202" s="58" t="s">
        <v>87</v>
      </c>
      <c r="H1202" s="58" t="s">
        <v>87</v>
      </c>
      <c r="I1202" s="60" t="s">
        <v>85</v>
      </c>
    </row>
    <row r="1203" spans="1:9" x14ac:dyDescent="0.2">
      <c r="A1203" t="s">
        <v>58</v>
      </c>
      <c r="B1203" t="s">
        <v>81</v>
      </c>
      <c r="C1203" t="s">
        <v>22</v>
      </c>
      <c r="D1203" s="55">
        <v>38443</v>
      </c>
      <c r="E1203">
        <v>5.0000000000000001E-3</v>
      </c>
      <c r="F1203">
        <v>3133109</v>
      </c>
      <c r="G1203" s="58" t="s">
        <v>87</v>
      </c>
      <c r="H1203" s="58" t="s">
        <v>87</v>
      </c>
      <c r="I1203" s="60" t="s">
        <v>85</v>
      </c>
    </row>
    <row r="1204" spans="1:9" x14ac:dyDescent="0.2">
      <c r="A1204" t="s">
        <v>59</v>
      </c>
      <c r="B1204" t="s">
        <v>80</v>
      </c>
      <c r="C1204" t="s">
        <v>22</v>
      </c>
      <c r="D1204" s="55">
        <v>38443</v>
      </c>
      <c r="E1204">
        <v>0.38</v>
      </c>
      <c r="F1204">
        <v>3133110</v>
      </c>
      <c r="G1204" s="58" t="s">
        <v>87</v>
      </c>
      <c r="H1204" s="58" t="s">
        <v>87</v>
      </c>
      <c r="I1204" s="60" t="s">
        <v>85</v>
      </c>
    </row>
    <row r="1205" spans="1:9" x14ac:dyDescent="0.2">
      <c r="A1205" t="s">
        <v>59</v>
      </c>
      <c r="B1205" t="s">
        <v>81</v>
      </c>
      <c r="C1205" t="s">
        <v>22</v>
      </c>
      <c r="D1205" s="55">
        <v>38443</v>
      </c>
      <c r="E1205">
        <v>-8.5000000000000006E-2</v>
      </c>
      <c r="F1205">
        <v>3133111</v>
      </c>
      <c r="G1205" s="58" t="s">
        <v>87</v>
      </c>
      <c r="H1205" s="58" t="s">
        <v>87</v>
      </c>
      <c r="I1205" s="60" t="s">
        <v>85</v>
      </c>
    </row>
    <row r="1206" spans="1:9" x14ac:dyDescent="0.2">
      <c r="A1206" t="s">
        <v>60</v>
      </c>
      <c r="B1206" t="s">
        <v>80</v>
      </c>
      <c r="C1206" t="s">
        <v>22</v>
      </c>
      <c r="D1206" s="55">
        <v>38443</v>
      </c>
      <c r="E1206">
        <v>0.38</v>
      </c>
      <c r="F1206">
        <v>3133112</v>
      </c>
      <c r="G1206" s="58" t="s">
        <v>87</v>
      </c>
      <c r="H1206" s="58" t="s">
        <v>87</v>
      </c>
      <c r="I1206" s="60" t="s">
        <v>85</v>
      </c>
    </row>
    <row r="1207" spans="1:9" x14ac:dyDescent="0.2">
      <c r="A1207" t="s">
        <v>60</v>
      </c>
      <c r="B1207" t="s">
        <v>81</v>
      </c>
      <c r="C1207" t="s">
        <v>22</v>
      </c>
      <c r="D1207" s="55">
        <v>38443</v>
      </c>
      <c r="E1207">
        <v>0.02</v>
      </c>
      <c r="F1207">
        <v>3133113</v>
      </c>
      <c r="G1207" s="58" t="s">
        <v>87</v>
      </c>
      <c r="H1207" s="58" t="s">
        <v>87</v>
      </c>
      <c r="I1207" s="60" t="s">
        <v>85</v>
      </c>
    </row>
    <row r="1208" spans="1:9" x14ac:dyDescent="0.2">
      <c r="A1208" t="s">
        <v>61</v>
      </c>
      <c r="B1208" t="s">
        <v>80</v>
      </c>
      <c r="C1208" t="s">
        <v>22</v>
      </c>
      <c r="D1208" s="55">
        <v>38443</v>
      </c>
      <c r="E1208">
        <v>0.38</v>
      </c>
      <c r="F1208">
        <v>3133114</v>
      </c>
      <c r="G1208" s="58" t="s">
        <v>87</v>
      </c>
      <c r="H1208" s="58" t="s">
        <v>87</v>
      </c>
      <c r="I1208" s="60" t="s">
        <v>85</v>
      </c>
    </row>
    <row r="1209" spans="1:9" x14ac:dyDescent="0.2">
      <c r="A1209" t="s">
        <v>61</v>
      </c>
      <c r="B1209" t="s">
        <v>81</v>
      </c>
      <c r="C1209" t="s">
        <v>22</v>
      </c>
      <c r="D1209" s="55">
        <v>38443</v>
      </c>
      <c r="E1209">
        <v>-4.4999999999999998E-2</v>
      </c>
      <c r="F1209">
        <v>3133115</v>
      </c>
      <c r="G1209" s="58" t="s">
        <v>87</v>
      </c>
      <c r="H1209" s="58" t="s">
        <v>87</v>
      </c>
      <c r="I1209" s="60" t="s">
        <v>85</v>
      </c>
    </row>
    <row r="1210" spans="1:9" x14ac:dyDescent="0.2">
      <c r="A1210" t="s">
        <v>63</v>
      </c>
      <c r="B1210" t="s">
        <v>80</v>
      </c>
      <c r="C1210" t="s">
        <v>22</v>
      </c>
      <c r="D1210" s="55">
        <v>38443</v>
      </c>
      <c r="E1210">
        <v>0.29399999999999998</v>
      </c>
      <c r="F1210">
        <v>3133116</v>
      </c>
      <c r="G1210" s="58" t="s">
        <v>87</v>
      </c>
      <c r="H1210" s="58" t="s">
        <v>87</v>
      </c>
      <c r="I1210" s="60" t="s">
        <v>85</v>
      </c>
    </row>
    <row r="1211" spans="1:9" x14ac:dyDescent="0.2">
      <c r="A1211" t="s">
        <v>63</v>
      </c>
      <c r="B1211" t="s">
        <v>81</v>
      </c>
      <c r="C1211" t="s">
        <v>22</v>
      </c>
      <c r="D1211" s="55">
        <v>38443</v>
      </c>
      <c r="E1211">
        <v>1.4E-2</v>
      </c>
      <c r="F1211">
        <v>3133117</v>
      </c>
      <c r="G1211" s="58" t="s">
        <v>87</v>
      </c>
      <c r="H1211" s="58" t="s">
        <v>87</v>
      </c>
      <c r="I1211" s="60" t="s">
        <v>85</v>
      </c>
    </row>
    <row r="1212" spans="1:9" x14ac:dyDescent="0.2">
      <c r="A1212" t="s">
        <v>64</v>
      </c>
      <c r="B1212" t="s">
        <v>80</v>
      </c>
      <c r="C1212" t="s">
        <v>22</v>
      </c>
      <c r="D1212" s="55">
        <v>38443</v>
      </c>
      <c r="E1212">
        <v>0</v>
      </c>
      <c r="F1212">
        <v>3133118</v>
      </c>
      <c r="G1212" s="58" t="s">
        <v>87</v>
      </c>
      <c r="H1212" s="58" t="s">
        <v>87</v>
      </c>
      <c r="I1212" s="60" t="s">
        <v>85</v>
      </c>
    </row>
    <row r="1213" spans="1:9" x14ac:dyDescent="0.2">
      <c r="A1213" t="s">
        <v>64</v>
      </c>
      <c r="B1213" t="s">
        <v>81</v>
      </c>
      <c r="C1213" t="s">
        <v>22</v>
      </c>
      <c r="D1213" s="55">
        <v>38443</v>
      </c>
      <c r="E1213">
        <v>0</v>
      </c>
      <c r="F1213">
        <v>3133119</v>
      </c>
      <c r="G1213" s="58" t="s">
        <v>87</v>
      </c>
      <c r="H1213" s="58" t="s">
        <v>87</v>
      </c>
      <c r="I1213" s="60" t="s">
        <v>85</v>
      </c>
    </row>
    <row r="1214" spans="1:9" x14ac:dyDescent="0.2">
      <c r="A1214" t="s">
        <v>79</v>
      </c>
      <c r="B1214" t="s">
        <v>80</v>
      </c>
      <c r="C1214" t="s">
        <v>22</v>
      </c>
      <c r="D1214" s="55">
        <v>38443</v>
      </c>
      <c r="E1214">
        <v>0.435</v>
      </c>
      <c r="F1214">
        <v>3133120</v>
      </c>
      <c r="G1214" s="58" t="s">
        <v>87</v>
      </c>
      <c r="H1214" s="58" t="s">
        <v>87</v>
      </c>
      <c r="I1214" s="60" t="s">
        <v>85</v>
      </c>
    </row>
    <row r="1215" spans="1:9" x14ac:dyDescent="0.2">
      <c r="A1215" t="s">
        <v>79</v>
      </c>
      <c r="B1215" t="s">
        <v>81</v>
      </c>
      <c r="C1215" t="s">
        <v>22</v>
      </c>
      <c r="D1215" s="55">
        <v>38443</v>
      </c>
      <c r="E1215">
        <v>0.02</v>
      </c>
      <c r="F1215">
        <v>3133121</v>
      </c>
      <c r="G1215" s="58" t="s">
        <v>87</v>
      </c>
      <c r="H1215" s="58" t="s">
        <v>87</v>
      </c>
      <c r="I1215" s="60" t="s">
        <v>85</v>
      </c>
    </row>
    <row r="1216" spans="1:9" x14ac:dyDescent="0.2">
      <c r="A1216" t="s">
        <v>65</v>
      </c>
      <c r="B1216" t="s">
        <v>80</v>
      </c>
      <c r="C1216" t="s">
        <v>22</v>
      </c>
      <c r="D1216" s="55">
        <v>38443</v>
      </c>
      <c r="E1216">
        <v>0.42499999999999999</v>
      </c>
      <c r="F1216">
        <v>3133122</v>
      </c>
      <c r="G1216" s="58" t="s">
        <v>87</v>
      </c>
      <c r="H1216" s="58" t="s">
        <v>87</v>
      </c>
      <c r="I1216" s="60" t="s">
        <v>85</v>
      </c>
    </row>
    <row r="1217" spans="1:9" x14ac:dyDescent="0.2">
      <c r="A1217" t="s">
        <v>65</v>
      </c>
      <c r="B1217" t="s">
        <v>81</v>
      </c>
      <c r="C1217" t="s">
        <v>22</v>
      </c>
      <c r="D1217" s="55">
        <v>38443</v>
      </c>
      <c r="E1217">
        <v>0.04</v>
      </c>
      <c r="F1217">
        <v>3133123</v>
      </c>
      <c r="G1217" s="58" t="s">
        <v>87</v>
      </c>
      <c r="H1217" s="58" t="s">
        <v>87</v>
      </c>
      <c r="I1217" s="60" t="s">
        <v>85</v>
      </c>
    </row>
    <row r="1218" spans="1:9" x14ac:dyDescent="0.2">
      <c r="A1218" t="s">
        <v>111</v>
      </c>
      <c r="B1218" t="s">
        <v>110</v>
      </c>
      <c r="C1218" t="s">
        <v>22</v>
      </c>
      <c r="D1218" s="55">
        <v>38443</v>
      </c>
      <c r="E1218">
        <v>5.0000000000000001E-3</v>
      </c>
      <c r="F1218">
        <v>3133124</v>
      </c>
      <c r="G1218" s="58" t="s">
        <v>87</v>
      </c>
      <c r="H1218" s="58" t="s">
        <v>87</v>
      </c>
      <c r="I1218" s="60" t="s">
        <v>85</v>
      </c>
    </row>
    <row r="1219" spans="1:9" x14ac:dyDescent="0.2">
      <c r="A1219" t="s">
        <v>112</v>
      </c>
      <c r="B1219" t="s">
        <v>110</v>
      </c>
      <c r="C1219" t="s">
        <v>22</v>
      </c>
      <c r="D1219" s="55">
        <v>38443</v>
      </c>
      <c r="E1219">
        <v>0.02</v>
      </c>
      <c r="F1219">
        <v>3133125</v>
      </c>
      <c r="G1219" s="58" t="s">
        <v>87</v>
      </c>
      <c r="H1219" s="58" t="s">
        <v>87</v>
      </c>
      <c r="I1219" s="60" t="s">
        <v>85</v>
      </c>
    </row>
    <row r="1220" spans="1:9" x14ac:dyDescent="0.2">
      <c r="A1220" t="s">
        <v>108</v>
      </c>
      <c r="B1220" t="s">
        <v>110</v>
      </c>
      <c r="C1220" t="s">
        <v>22</v>
      </c>
      <c r="D1220" s="55">
        <v>38443</v>
      </c>
      <c r="E1220">
        <v>-4.4999999999999998E-2</v>
      </c>
      <c r="F1220">
        <v>3133126</v>
      </c>
      <c r="G1220" s="58" t="s">
        <v>87</v>
      </c>
      <c r="H1220" s="58" t="s">
        <v>87</v>
      </c>
      <c r="I1220" s="60" t="s">
        <v>85</v>
      </c>
    </row>
    <row r="1221" spans="1:9" x14ac:dyDescent="0.2">
      <c r="A1221" t="s">
        <v>109</v>
      </c>
      <c r="B1221" t="s">
        <v>110</v>
      </c>
      <c r="C1221" t="s">
        <v>22</v>
      </c>
      <c r="D1221" s="55">
        <v>38443</v>
      </c>
      <c r="E1221">
        <v>0.02</v>
      </c>
      <c r="F1221">
        <v>3133127</v>
      </c>
      <c r="G1221" s="58" t="s">
        <v>87</v>
      </c>
      <c r="H1221" s="58" t="s">
        <v>87</v>
      </c>
      <c r="I1221" s="60" t="s">
        <v>85</v>
      </c>
    </row>
    <row r="1222" spans="1:9" x14ac:dyDescent="0.2">
      <c r="A1222" t="s">
        <v>11</v>
      </c>
      <c r="B1222" t="s">
        <v>110</v>
      </c>
      <c r="C1222" t="s">
        <v>22</v>
      </c>
      <c r="D1222" s="55">
        <v>38443</v>
      </c>
      <c r="E1222" s="155">
        <v>38473</v>
      </c>
      <c r="I1222" s="60" t="s">
        <v>86</v>
      </c>
    </row>
    <row r="1223" spans="1:9" x14ac:dyDescent="0.2">
      <c r="A1223" t="s">
        <v>78</v>
      </c>
      <c r="B1223" t="s">
        <v>80</v>
      </c>
      <c r="C1223" t="s">
        <v>22</v>
      </c>
      <c r="D1223" s="55">
        <v>38473</v>
      </c>
      <c r="E1223">
        <v>0.38500000000000001</v>
      </c>
      <c r="F1223">
        <v>3133100</v>
      </c>
      <c r="G1223" s="58" t="s">
        <v>87</v>
      </c>
      <c r="H1223" s="58" t="s">
        <v>87</v>
      </c>
      <c r="I1223" s="60" t="s">
        <v>85</v>
      </c>
    </row>
    <row r="1224" spans="1:9" x14ac:dyDescent="0.2">
      <c r="A1224" t="s">
        <v>78</v>
      </c>
      <c r="B1224" t="s">
        <v>81</v>
      </c>
      <c r="C1224" t="s">
        <v>22</v>
      </c>
      <c r="D1224" s="55">
        <v>38473</v>
      </c>
      <c r="E1224">
        <v>0.02</v>
      </c>
      <c r="F1224">
        <v>3133101</v>
      </c>
      <c r="G1224" s="58" t="s">
        <v>87</v>
      </c>
      <c r="H1224" s="58" t="s">
        <v>87</v>
      </c>
      <c r="I1224" s="60" t="s">
        <v>85</v>
      </c>
    </row>
    <row r="1225" spans="1:9" x14ac:dyDescent="0.2">
      <c r="A1225" t="s">
        <v>35</v>
      </c>
      <c r="B1225" t="s">
        <v>80</v>
      </c>
      <c r="C1225" t="s">
        <v>22</v>
      </c>
      <c r="D1225" s="55">
        <v>38473</v>
      </c>
      <c r="E1225">
        <v>0.38500000000000001</v>
      </c>
      <c r="F1225">
        <v>3133102</v>
      </c>
      <c r="G1225" s="58" t="s">
        <v>87</v>
      </c>
      <c r="H1225" s="58" t="s">
        <v>87</v>
      </c>
      <c r="I1225" s="60" t="s">
        <v>85</v>
      </c>
    </row>
    <row r="1226" spans="1:9" x14ac:dyDescent="0.2">
      <c r="A1226" t="s">
        <v>35</v>
      </c>
      <c r="B1226" t="s">
        <v>81</v>
      </c>
      <c r="C1226" t="s">
        <v>22</v>
      </c>
      <c r="D1226" s="55">
        <v>38473</v>
      </c>
      <c r="E1226">
        <v>0.05</v>
      </c>
      <c r="F1226">
        <v>3133103</v>
      </c>
      <c r="G1226" s="58" t="s">
        <v>87</v>
      </c>
      <c r="H1226" s="58" t="s">
        <v>87</v>
      </c>
      <c r="I1226" s="60" t="s">
        <v>85</v>
      </c>
    </row>
    <row r="1227" spans="1:9" x14ac:dyDescent="0.2">
      <c r="A1227" t="s">
        <v>36</v>
      </c>
      <c r="B1227" t="s">
        <v>80</v>
      </c>
      <c r="C1227" t="s">
        <v>22</v>
      </c>
      <c r="D1227" s="55">
        <v>38473</v>
      </c>
      <c r="E1227">
        <v>0.70499999999999996</v>
      </c>
      <c r="F1227">
        <v>3133104</v>
      </c>
      <c r="G1227" s="58" t="s">
        <v>87</v>
      </c>
      <c r="H1227" s="58" t="s">
        <v>87</v>
      </c>
      <c r="I1227" s="60" t="s">
        <v>85</v>
      </c>
    </row>
    <row r="1228" spans="1:9" x14ac:dyDescent="0.2">
      <c r="A1228" t="s">
        <v>36</v>
      </c>
      <c r="B1228" t="s">
        <v>81</v>
      </c>
      <c r="C1228" t="s">
        <v>22</v>
      </c>
      <c r="D1228" s="55">
        <v>38473</v>
      </c>
      <c r="E1228">
        <v>0.02</v>
      </c>
      <c r="F1228">
        <v>3133105</v>
      </c>
      <c r="G1228" s="58" t="s">
        <v>87</v>
      </c>
      <c r="H1228" s="58" t="s">
        <v>87</v>
      </c>
      <c r="I1228" s="60" t="s">
        <v>85</v>
      </c>
    </row>
    <row r="1229" spans="1:9" x14ac:dyDescent="0.2">
      <c r="A1229" t="s">
        <v>37</v>
      </c>
      <c r="B1229" t="s">
        <v>80</v>
      </c>
      <c r="C1229" t="s">
        <v>22</v>
      </c>
      <c r="D1229" s="55">
        <v>38473</v>
      </c>
      <c r="E1229">
        <v>0.38500000000000001</v>
      </c>
      <c r="F1229">
        <v>3133106</v>
      </c>
      <c r="G1229" s="58" t="s">
        <v>87</v>
      </c>
      <c r="H1229" s="58" t="s">
        <v>87</v>
      </c>
      <c r="I1229" s="60" t="s">
        <v>85</v>
      </c>
    </row>
    <row r="1230" spans="1:9" x14ac:dyDescent="0.2">
      <c r="A1230" t="s">
        <v>37</v>
      </c>
      <c r="B1230" t="s">
        <v>81</v>
      </c>
      <c r="C1230" t="s">
        <v>22</v>
      </c>
      <c r="D1230" s="55">
        <v>38473</v>
      </c>
      <c r="E1230">
        <v>0.05</v>
      </c>
      <c r="F1230">
        <v>3133107</v>
      </c>
      <c r="G1230" s="58" t="s">
        <v>87</v>
      </c>
      <c r="H1230" s="58" t="s">
        <v>87</v>
      </c>
      <c r="I1230" s="60" t="s">
        <v>85</v>
      </c>
    </row>
    <row r="1231" spans="1:9" x14ac:dyDescent="0.2">
      <c r="A1231" t="s">
        <v>58</v>
      </c>
      <c r="B1231" t="s">
        <v>80</v>
      </c>
      <c r="C1231" t="s">
        <v>22</v>
      </c>
      <c r="D1231" s="55">
        <v>38473</v>
      </c>
      <c r="E1231">
        <v>0.32500000000000001</v>
      </c>
      <c r="F1231">
        <v>3133108</v>
      </c>
      <c r="G1231" s="58" t="s">
        <v>87</v>
      </c>
      <c r="H1231" s="58" t="s">
        <v>87</v>
      </c>
      <c r="I1231" s="60" t="s">
        <v>85</v>
      </c>
    </row>
    <row r="1232" spans="1:9" x14ac:dyDescent="0.2">
      <c r="A1232" t="s">
        <v>58</v>
      </c>
      <c r="B1232" t="s">
        <v>81</v>
      </c>
      <c r="C1232" t="s">
        <v>22</v>
      </c>
      <c r="D1232" s="55">
        <v>38473</v>
      </c>
      <c r="E1232">
        <v>5.0000000000000001E-3</v>
      </c>
      <c r="F1232">
        <v>3133109</v>
      </c>
      <c r="G1232" s="58" t="s">
        <v>87</v>
      </c>
      <c r="H1232" s="58" t="s">
        <v>87</v>
      </c>
      <c r="I1232" s="60" t="s">
        <v>85</v>
      </c>
    </row>
    <row r="1233" spans="1:9" x14ac:dyDescent="0.2">
      <c r="A1233" t="s">
        <v>59</v>
      </c>
      <c r="B1233" t="s">
        <v>80</v>
      </c>
      <c r="C1233" t="s">
        <v>22</v>
      </c>
      <c r="D1233" s="55">
        <v>38473</v>
      </c>
      <c r="E1233">
        <v>0.33</v>
      </c>
      <c r="F1233">
        <v>3133110</v>
      </c>
      <c r="G1233" s="58" t="s">
        <v>87</v>
      </c>
      <c r="H1233" s="58" t="s">
        <v>87</v>
      </c>
      <c r="I1233" s="60" t="s">
        <v>85</v>
      </c>
    </row>
    <row r="1234" spans="1:9" x14ac:dyDescent="0.2">
      <c r="A1234" t="s">
        <v>59</v>
      </c>
      <c r="B1234" t="s">
        <v>81</v>
      </c>
      <c r="C1234" t="s">
        <v>22</v>
      </c>
      <c r="D1234" s="55">
        <v>38473</v>
      </c>
      <c r="E1234">
        <v>-6.5000000000000002E-2</v>
      </c>
      <c r="F1234">
        <v>3133111</v>
      </c>
      <c r="G1234" s="58" t="s">
        <v>87</v>
      </c>
      <c r="H1234" s="58" t="s">
        <v>87</v>
      </c>
      <c r="I1234" s="60" t="s">
        <v>85</v>
      </c>
    </row>
    <row r="1235" spans="1:9" x14ac:dyDescent="0.2">
      <c r="A1235" t="s">
        <v>60</v>
      </c>
      <c r="B1235" t="s">
        <v>80</v>
      </c>
      <c r="C1235" t="s">
        <v>22</v>
      </c>
      <c r="D1235" s="55">
        <v>38473</v>
      </c>
      <c r="E1235">
        <v>0.33</v>
      </c>
      <c r="F1235">
        <v>3133112</v>
      </c>
      <c r="G1235" s="58" t="s">
        <v>87</v>
      </c>
      <c r="H1235" s="58" t="s">
        <v>87</v>
      </c>
      <c r="I1235" s="60" t="s">
        <v>85</v>
      </c>
    </row>
    <row r="1236" spans="1:9" x14ac:dyDescent="0.2">
      <c r="A1236" t="s">
        <v>60</v>
      </c>
      <c r="B1236" t="s">
        <v>81</v>
      </c>
      <c r="C1236" t="s">
        <v>22</v>
      </c>
      <c r="D1236" s="55">
        <v>38473</v>
      </c>
      <c r="E1236">
        <v>0.02</v>
      </c>
      <c r="F1236">
        <v>3133113</v>
      </c>
      <c r="G1236" s="58" t="s">
        <v>87</v>
      </c>
      <c r="H1236" s="58" t="s">
        <v>87</v>
      </c>
      <c r="I1236" s="60" t="s">
        <v>85</v>
      </c>
    </row>
    <row r="1237" spans="1:9" x14ac:dyDescent="0.2">
      <c r="A1237" t="s">
        <v>61</v>
      </c>
      <c r="B1237" t="s">
        <v>80</v>
      </c>
      <c r="C1237" t="s">
        <v>22</v>
      </c>
      <c r="D1237" s="55">
        <v>38473</v>
      </c>
      <c r="E1237">
        <v>0.33</v>
      </c>
      <c r="F1237">
        <v>3133114</v>
      </c>
      <c r="G1237" s="58" t="s">
        <v>87</v>
      </c>
      <c r="H1237" s="58" t="s">
        <v>87</v>
      </c>
      <c r="I1237" s="60" t="s">
        <v>85</v>
      </c>
    </row>
    <row r="1238" spans="1:9" x14ac:dyDescent="0.2">
      <c r="A1238" t="s">
        <v>61</v>
      </c>
      <c r="B1238" t="s">
        <v>81</v>
      </c>
      <c r="C1238" t="s">
        <v>22</v>
      </c>
      <c r="D1238" s="55">
        <v>38473</v>
      </c>
      <c r="E1238">
        <v>-3.5000000000000003E-2</v>
      </c>
      <c r="F1238">
        <v>3133115</v>
      </c>
      <c r="G1238" s="58" t="s">
        <v>87</v>
      </c>
      <c r="H1238" s="58" t="s">
        <v>87</v>
      </c>
      <c r="I1238" s="60" t="s">
        <v>85</v>
      </c>
    </row>
    <row r="1239" spans="1:9" x14ac:dyDescent="0.2">
      <c r="A1239" t="s">
        <v>63</v>
      </c>
      <c r="B1239" t="s">
        <v>80</v>
      </c>
      <c r="C1239" t="s">
        <v>22</v>
      </c>
      <c r="D1239" s="55">
        <v>38473</v>
      </c>
      <c r="E1239">
        <v>0.29399999999999998</v>
      </c>
      <c r="F1239">
        <v>3133116</v>
      </c>
      <c r="G1239" s="58" t="s">
        <v>87</v>
      </c>
      <c r="H1239" s="58" t="s">
        <v>87</v>
      </c>
      <c r="I1239" s="60" t="s">
        <v>85</v>
      </c>
    </row>
    <row r="1240" spans="1:9" x14ac:dyDescent="0.2">
      <c r="A1240" t="s">
        <v>63</v>
      </c>
      <c r="B1240" t="s">
        <v>81</v>
      </c>
      <c r="C1240" t="s">
        <v>22</v>
      </c>
      <c r="D1240" s="55">
        <v>38473</v>
      </c>
      <c r="E1240">
        <v>1.4E-2</v>
      </c>
      <c r="F1240">
        <v>3133117</v>
      </c>
      <c r="G1240" s="58" t="s">
        <v>87</v>
      </c>
      <c r="H1240" s="58" t="s">
        <v>87</v>
      </c>
      <c r="I1240" s="60" t="s">
        <v>85</v>
      </c>
    </row>
    <row r="1241" spans="1:9" x14ac:dyDescent="0.2">
      <c r="A1241" t="s">
        <v>64</v>
      </c>
      <c r="B1241" t="s">
        <v>80</v>
      </c>
      <c r="C1241" t="s">
        <v>22</v>
      </c>
      <c r="D1241" s="55">
        <v>38473</v>
      </c>
      <c r="E1241">
        <v>0</v>
      </c>
      <c r="F1241">
        <v>3133118</v>
      </c>
      <c r="G1241" s="58" t="s">
        <v>87</v>
      </c>
      <c r="H1241" s="58" t="s">
        <v>87</v>
      </c>
      <c r="I1241" s="60" t="s">
        <v>85</v>
      </c>
    </row>
    <row r="1242" spans="1:9" x14ac:dyDescent="0.2">
      <c r="A1242" t="s">
        <v>64</v>
      </c>
      <c r="B1242" t="s">
        <v>81</v>
      </c>
      <c r="C1242" t="s">
        <v>22</v>
      </c>
      <c r="D1242" s="55">
        <v>38473</v>
      </c>
      <c r="E1242">
        <v>0</v>
      </c>
      <c r="F1242">
        <v>3133119</v>
      </c>
      <c r="G1242" s="58" t="s">
        <v>87</v>
      </c>
      <c r="H1242" s="58" t="s">
        <v>87</v>
      </c>
      <c r="I1242" s="60" t="s">
        <v>85</v>
      </c>
    </row>
    <row r="1243" spans="1:9" x14ac:dyDescent="0.2">
      <c r="A1243" t="s">
        <v>79</v>
      </c>
      <c r="B1243" t="s">
        <v>80</v>
      </c>
      <c r="C1243" t="s">
        <v>22</v>
      </c>
      <c r="D1243" s="55">
        <v>38473</v>
      </c>
      <c r="E1243">
        <v>0.38500000000000001</v>
      </c>
      <c r="F1243">
        <v>3133120</v>
      </c>
      <c r="G1243" s="58" t="s">
        <v>87</v>
      </c>
      <c r="H1243" s="58" t="s">
        <v>87</v>
      </c>
      <c r="I1243" s="60" t="s">
        <v>85</v>
      </c>
    </row>
    <row r="1244" spans="1:9" x14ac:dyDescent="0.2">
      <c r="A1244" t="s">
        <v>79</v>
      </c>
      <c r="B1244" t="s">
        <v>81</v>
      </c>
      <c r="C1244" t="s">
        <v>22</v>
      </c>
      <c r="D1244" s="55">
        <v>38473</v>
      </c>
      <c r="E1244">
        <v>0.02</v>
      </c>
      <c r="F1244">
        <v>3133121</v>
      </c>
      <c r="G1244" s="58" t="s">
        <v>87</v>
      </c>
      <c r="H1244" s="58" t="s">
        <v>87</v>
      </c>
      <c r="I1244" s="60" t="s">
        <v>85</v>
      </c>
    </row>
    <row r="1245" spans="1:9" x14ac:dyDescent="0.2">
      <c r="A1245" t="s">
        <v>65</v>
      </c>
      <c r="B1245" t="s">
        <v>80</v>
      </c>
      <c r="C1245" t="s">
        <v>22</v>
      </c>
      <c r="D1245" s="55">
        <v>38473</v>
      </c>
      <c r="E1245">
        <v>0.375</v>
      </c>
      <c r="F1245">
        <v>3133122</v>
      </c>
      <c r="G1245" s="58" t="s">
        <v>87</v>
      </c>
      <c r="H1245" s="58" t="s">
        <v>87</v>
      </c>
      <c r="I1245" s="60" t="s">
        <v>85</v>
      </c>
    </row>
    <row r="1246" spans="1:9" x14ac:dyDescent="0.2">
      <c r="A1246" t="s">
        <v>65</v>
      </c>
      <c r="B1246" t="s">
        <v>81</v>
      </c>
      <c r="C1246" t="s">
        <v>22</v>
      </c>
      <c r="D1246" s="55">
        <v>38473</v>
      </c>
      <c r="E1246">
        <v>0.04</v>
      </c>
      <c r="F1246">
        <v>3133123</v>
      </c>
      <c r="G1246" s="58" t="s">
        <v>87</v>
      </c>
      <c r="H1246" s="58" t="s">
        <v>87</v>
      </c>
      <c r="I1246" s="60" t="s">
        <v>85</v>
      </c>
    </row>
    <row r="1247" spans="1:9" x14ac:dyDescent="0.2">
      <c r="A1247" t="s">
        <v>111</v>
      </c>
      <c r="B1247" t="s">
        <v>110</v>
      </c>
      <c r="C1247" t="s">
        <v>22</v>
      </c>
      <c r="D1247" s="55">
        <v>38473</v>
      </c>
      <c r="E1247">
        <v>5.0000000000000001E-3</v>
      </c>
      <c r="F1247">
        <v>3133124</v>
      </c>
      <c r="G1247" s="58" t="s">
        <v>87</v>
      </c>
      <c r="H1247" s="58" t="s">
        <v>87</v>
      </c>
      <c r="I1247" s="60" t="s">
        <v>85</v>
      </c>
    </row>
    <row r="1248" spans="1:9" x14ac:dyDescent="0.2">
      <c r="A1248" t="s">
        <v>112</v>
      </c>
      <c r="B1248" t="s">
        <v>110</v>
      </c>
      <c r="C1248" t="s">
        <v>22</v>
      </c>
      <c r="D1248" s="55">
        <v>38473</v>
      </c>
      <c r="E1248">
        <v>0.02</v>
      </c>
      <c r="F1248">
        <v>3133125</v>
      </c>
      <c r="G1248" s="58" t="s">
        <v>87</v>
      </c>
      <c r="H1248" s="58" t="s">
        <v>87</v>
      </c>
      <c r="I1248" s="60" t="s">
        <v>85</v>
      </c>
    </row>
    <row r="1249" spans="1:9" x14ac:dyDescent="0.2">
      <c r="A1249" t="s">
        <v>108</v>
      </c>
      <c r="B1249" t="s">
        <v>110</v>
      </c>
      <c r="C1249" t="s">
        <v>22</v>
      </c>
      <c r="D1249" s="55">
        <v>38473</v>
      </c>
      <c r="E1249">
        <v>-3.5000000000000003E-2</v>
      </c>
      <c r="F1249">
        <v>3133126</v>
      </c>
      <c r="G1249" s="58" t="s">
        <v>87</v>
      </c>
      <c r="H1249" s="58" t="s">
        <v>87</v>
      </c>
      <c r="I1249" s="60" t="s">
        <v>85</v>
      </c>
    </row>
    <row r="1250" spans="1:9" x14ac:dyDescent="0.2">
      <c r="A1250" t="s">
        <v>109</v>
      </c>
      <c r="B1250" t="s">
        <v>110</v>
      </c>
      <c r="C1250" t="s">
        <v>22</v>
      </c>
      <c r="D1250" s="55">
        <v>38473</v>
      </c>
      <c r="E1250">
        <v>0.02</v>
      </c>
      <c r="F1250">
        <v>3133127</v>
      </c>
      <c r="G1250" s="58" t="s">
        <v>87</v>
      </c>
      <c r="H1250" s="58" t="s">
        <v>87</v>
      </c>
      <c r="I1250" s="60" t="s">
        <v>85</v>
      </c>
    </row>
    <row r="1251" spans="1:9" x14ac:dyDescent="0.2">
      <c r="A1251" t="s">
        <v>11</v>
      </c>
      <c r="B1251" t="s">
        <v>110</v>
      </c>
      <c r="C1251" t="s">
        <v>22</v>
      </c>
      <c r="D1251" s="55">
        <v>38473</v>
      </c>
      <c r="E1251" s="155">
        <v>38504</v>
      </c>
      <c r="I1251" s="60" t="s">
        <v>86</v>
      </c>
    </row>
    <row r="1252" spans="1:9" x14ac:dyDescent="0.2">
      <c r="A1252" t="s">
        <v>78</v>
      </c>
      <c r="B1252" t="s">
        <v>80</v>
      </c>
      <c r="C1252" t="s">
        <v>22</v>
      </c>
      <c r="D1252" s="55">
        <v>38504</v>
      </c>
      <c r="E1252">
        <v>0.38500000000000001</v>
      </c>
      <c r="F1252">
        <v>3133100</v>
      </c>
      <c r="G1252" s="58" t="s">
        <v>87</v>
      </c>
      <c r="H1252" s="58" t="s">
        <v>87</v>
      </c>
      <c r="I1252" s="60" t="s">
        <v>85</v>
      </c>
    </row>
    <row r="1253" spans="1:9" x14ac:dyDescent="0.2">
      <c r="A1253" t="s">
        <v>78</v>
      </c>
      <c r="B1253" t="s">
        <v>81</v>
      </c>
      <c r="C1253" t="s">
        <v>22</v>
      </c>
      <c r="D1253" s="55">
        <v>38504</v>
      </c>
      <c r="E1253">
        <v>0.02</v>
      </c>
      <c r="F1253">
        <v>3133101</v>
      </c>
      <c r="G1253" s="58" t="s">
        <v>87</v>
      </c>
      <c r="H1253" s="58" t="s">
        <v>87</v>
      </c>
      <c r="I1253" s="60" t="s">
        <v>85</v>
      </c>
    </row>
    <row r="1254" spans="1:9" x14ac:dyDescent="0.2">
      <c r="A1254" t="s">
        <v>35</v>
      </c>
      <c r="B1254" t="s">
        <v>80</v>
      </c>
      <c r="C1254" t="s">
        <v>22</v>
      </c>
      <c r="D1254" s="55">
        <v>38504</v>
      </c>
      <c r="E1254">
        <v>0.38500000000000001</v>
      </c>
      <c r="F1254">
        <v>3133102</v>
      </c>
      <c r="G1254" s="58" t="s">
        <v>87</v>
      </c>
      <c r="H1254" s="58" t="s">
        <v>87</v>
      </c>
      <c r="I1254" s="60" t="s">
        <v>85</v>
      </c>
    </row>
    <row r="1255" spans="1:9" x14ac:dyDescent="0.2">
      <c r="A1255" t="s">
        <v>35</v>
      </c>
      <c r="B1255" t="s">
        <v>81</v>
      </c>
      <c r="C1255" t="s">
        <v>22</v>
      </c>
      <c r="D1255" s="55">
        <v>38504</v>
      </c>
      <c r="E1255">
        <v>0.06</v>
      </c>
      <c r="F1255">
        <v>3133103</v>
      </c>
      <c r="G1255" s="58" t="s">
        <v>87</v>
      </c>
      <c r="H1255" s="58" t="s">
        <v>87</v>
      </c>
      <c r="I1255" s="60" t="s">
        <v>85</v>
      </c>
    </row>
    <row r="1256" spans="1:9" x14ac:dyDescent="0.2">
      <c r="A1256" t="s">
        <v>36</v>
      </c>
      <c r="B1256" t="s">
        <v>80</v>
      </c>
      <c r="C1256" t="s">
        <v>22</v>
      </c>
      <c r="D1256" s="55">
        <v>38504</v>
      </c>
      <c r="E1256">
        <v>0.70499999999999996</v>
      </c>
      <c r="F1256">
        <v>3133104</v>
      </c>
      <c r="G1256" s="58" t="s">
        <v>87</v>
      </c>
      <c r="H1256" s="58" t="s">
        <v>87</v>
      </c>
      <c r="I1256" s="60" t="s">
        <v>85</v>
      </c>
    </row>
    <row r="1257" spans="1:9" x14ac:dyDescent="0.2">
      <c r="A1257" t="s">
        <v>36</v>
      </c>
      <c r="B1257" t="s">
        <v>81</v>
      </c>
      <c r="C1257" t="s">
        <v>22</v>
      </c>
      <c r="D1257" s="55">
        <v>38504</v>
      </c>
      <c r="E1257">
        <v>0.02</v>
      </c>
      <c r="F1257">
        <v>3133105</v>
      </c>
      <c r="G1257" s="58" t="s">
        <v>87</v>
      </c>
      <c r="H1257" s="58" t="s">
        <v>87</v>
      </c>
      <c r="I1257" s="60" t="s">
        <v>85</v>
      </c>
    </row>
    <row r="1258" spans="1:9" x14ac:dyDescent="0.2">
      <c r="A1258" t="s">
        <v>37</v>
      </c>
      <c r="B1258" t="s">
        <v>80</v>
      </c>
      <c r="C1258" t="s">
        <v>22</v>
      </c>
      <c r="D1258" s="55">
        <v>38504</v>
      </c>
      <c r="E1258">
        <v>0.38500000000000001</v>
      </c>
      <c r="F1258">
        <v>3133106</v>
      </c>
      <c r="G1258" s="58" t="s">
        <v>87</v>
      </c>
      <c r="H1258" s="58" t="s">
        <v>87</v>
      </c>
      <c r="I1258" s="60" t="s">
        <v>85</v>
      </c>
    </row>
    <row r="1259" spans="1:9" x14ac:dyDescent="0.2">
      <c r="A1259" t="s">
        <v>37</v>
      </c>
      <c r="B1259" t="s">
        <v>81</v>
      </c>
      <c r="C1259" t="s">
        <v>22</v>
      </c>
      <c r="D1259" s="55">
        <v>38504</v>
      </c>
      <c r="E1259">
        <v>0.06</v>
      </c>
      <c r="F1259">
        <v>3133107</v>
      </c>
      <c r="G1259" s="58" t="s">
        <v>87</v>
      </c>
      <c r="H1259" s="58" t="s">
        <v>87</v>
      </c>
      <c r="I1259" s="60" t="s">
        <v>85</v>
      </c>
    </row>
    <row r="1260" spans="1:9" x14ac:dyDescent="0.2">
      <c r="A1260" t="s">
        <v>58</v>
      </c>
      <c r="B1260" t="s">
        <v>80</v>
      </c>
      <c r="C1260" t="s">
        <v>22</v>
      </c>
      <c r="D1260" s="55">
        <v>38504</v>
      </c>
      <c r="E1260">
        <v>0.33500000000000002</v>
      </c>
      <c r="F1260">
        <v>3133108</v>
      </c>
      <c r="G1260" s="58" t="s">
        <v>87</v>
      </c>
      <c r="H1260" s="58" t="s">
        <v>87</v>
      </c>
      <c r="I1260" s="60" t="s">
        <v>85</v>
      </c>
    </row>
    <row r="1261" spans="1:9" x14ac:dyDescent="0.2">
      <c r="A1261" t="s">
        <v>58</v>
      </c>
      <c r="B1261" t="s">
        <v>81</v>
      </c>
      <c r="C1261" t="s">
        <v>22</v>
      </c>
      <c r="D1261" s="55">
        <v>38504</v>
      </c>
      <c r="E1261">
        <v>5.0000000000000001E-3</v>
      </c>
      <c r="F1261">
        <v>3133109</v>
      </c>
      <c r="G1261" s="58" t="s">
        <v>87</v>
      </c>
      <c r="H1261" s="58" t="s">
        <v>87</v>
      </c>
      <c r="I1261" s="60" t="s">
        <v>85</v>
      </c>
    </row>
    <row r="1262" spans="1:9" x14ac:dyDescent="0.2">
      <c r="A1262" t="s">
        <v>59</v>
      </c>
      <c r="B1262" t="s">
        <v>80</v>
      </c>
      <c r="C1262" t="s">
        <v>22</v>
      </c>
      <c r="D1262" s="55">
        <v>38504</v>
      </c>
      <c r="E1262">
        <v>0.37</v>
      </c>
      <c r="F1262">
        <v>3133110</v>
      </c>
      <c r="G1262" s="58" t="s">
        <v>87</v>
      </c>
      <c r="H1262" s="58" t="s">
        <v>87</v>
      </c>
      <c r="I1262" s="60" t="s">
        <v>85</v>
      </c>
    </row>
    <row r="1263" spans="1:9" x14ac:dyDescent="0.2">
      <c r="A1263" t="s">
        <v>59</v>
      </c>
      <c r="B1263" t="s">
        <v>81</v>
      </c>
      <c r="C1263" t="s">
        <v>22</v>
      </c>
      <c r="D1263" s="55">
        <v>38504</v>
      </c>
      <c r="E1263">
        <v>-5.5E-2</v>
      </c>
      <c r="F1263">
        <v>3133111</v>
      </c>
      <c r="G1263" s="58" t="s">
        <v>87</v>
      </c>
      <c r="H1263" s="58" t="s">
        <v>87</v>
      </c>
      <c r="I1263" s="60" t="s">
        <v>85</v>
      </c>
    </row>
    <row r="1264" spans="1:9" x14ac:dyDescent="0.2">
      <c r="A1264" t="s">
        <v>60</v>
      </c>
      <c r="B1264" t="s">
        <v>80</v>
      </c>
      <c r="C1264" t="s">
        <v>22</v>
      </c>
      <c r="D1264" s="55">
        <v>38504</v>
      </c>
      <c r="E1264">
        <v>0.37</v>
      </c>
      <c r="F1264">
        <v>3133112</v>
      </c>
      <c r="G1264" s="58" t="s">
        <v>87</v>
      </c>
      <c r="H1264" s="58" t="s">
        <v>87</v>
      </c>
      <c r="I1264" s="60" t="s">
        <v>85</v>
      </c>
    </row>
    <row r="1265" spans="1:9" x14ac:dyDescent="0.2">
      <c r="A1265" t="s">
        <v>60</v>
      </c>
      <c r="B1265" t="s">
        <v>81</v>
      </c>
      <c r="C1265" t="s">
        <v>22</v>
      </c>
      <c r="D1265" s="55">
        <v>38504</v>
      </c>
      <c r="E1265">
        <v>3.5000000000000003E-2</v>
      </c>
      <c r="F1265">
        <v>3133113</v>
      </c>
      <c r="G1265" s="58" t="s">
        <v>87</v>
      </c>
      <c r="H1265" s="58" t="s">
        <v>87</v>
      </c>
      <c r="I1265" s="60" t="s">
        <v>85</v>
      </c>
    </row>
    <row r="1266" spans="1:9" x14ac:dyDescent="0.2">
      <c r="A1266" t="s">
        <v>61</v>
      </c>
      <c r="B1266" t="s">
        <v>80</v>
      </c>
      <c r="C1266" t="s">
        <v>22</v>
      </c>
      <c r="D1266" s="55">
        <v>38504</v>
      </c>
      <c r="E1266">
        <v>0.37</v>
      </c>
      <c r="F1266">
        <v>3133114</v>
      </c>
      <c r="G1266" s="58" t="s">
        <v>87</v>
      </c>
      <c r="H1266" s="58" t="s">
        <v>87</v>
      </c>
      <c r="I1266" s="60" t="s">
        <v>85</v>
      </c>
    </row>
    <row r="1267" spans="1:9" x14ac:dyDescent="0.2">
      <c r="A1267" t="s">
        <v>61</v>
      </c>
      <c r="B1267" t="s">
        <v>81</v>
      </c>
      <c r="C1267" t="s">
        <v>22</v>
      </c>
      <c r="D1267" s="55">
        <v>38504</v>
      </c>
      <c r="E1267">
        <v>-3.5000000000000003E-2</v>
      </c>
      <c r="F1267">
        <v>3133115</v>
      </c>
      <c r="G1267" s="58" t="s">
        <v>87</v>
      </c>
      <c r="H1267" s="58" t="s">
        <v>87</v>
      </c>
      <c r="I1267" s="60" t="s">
        <v>85</v>
      </c>
    </row>
    <row r="1268" spans="1:9" x14ac:dyDescent="0.2">
      <c r="A1268" t="s">
        <v>63</v>
      </c>
      <c r="B1268" t="s">
        <v>80</v>
      </c>
      <c r="C1268" t="s">
        <v>22</v>
      </c>
      <c r="D1268" s="55">
        <v>38504</v>
      </c>
      <c r="E1268">
        <v>0.29399999999999998</v>
      </c>
      <c r="F1268">
        <v>3133116</v>
      </c>
      <c r="G1268" s="58" t="s">
        <v>87</v>
      </c>
      <c r="H1268" s="58" t="s">
        <v>87</v>
      </c>
      <c r="I1268" s="60" t="s">
        <v>85</v>
      </c>
    </row>
    <row r="1269" spans="1:9" x14ac:dyDescent="0.2">
      <c r="A1269" t="s">
        <v>63</v>
      </c>
      <c r="B1269" t="s">
        <v>81</v>
      </c>
      <c r="C1269" t="s">
        <v>22</v>
      </c>
      <c r="D1269" s="55">
        <v>38504</v>
      </c>
      <c r="E1269">
        <v>1.4E-2</v>
      </c>
      <c r="F1269">
        <v>3133117</v>
      </c>
      <c r="G1269" s="58" t="s">
        <v>87</v>
      </c>
      <c r="H1269" s="58" t="s">
        <v>87</v>
      </c>
      <c r="I1269" s="60" t="s">
        <v>85</v>
      </c>
    </row>
    <row r="1270" spans="1:9" x14ac:dyDescent="0.2">
      <c r="A1270" t="s">
        <v>64</v>
      </c>
      <c r="B1270" t="s">
        <v>80</v>
      </c>
      <c r="C1270" t="s">
        <v>22</v>
      </c>
      <c r="D1270" s="55">
        <v>38504</v>
      </c>
      <c r="E1270">
        <v>0</v>
      </c>
      <c r="F1270">
        <v>3133118</v>
      </c>
      <c r="G1270" s="58" t="s">
        <v>87</v>
      </c>
      <c r="H1270" s="58" t="s">
        <v>87</v>
      </c>
      <c r="I1270" s="60" t="s">
        <v>85</v>
      </c>
    </row>
    <row r="1271" spans="1:9" x14ac:dyDescent="0.2">
      <c r="A1271" t="s">
        <v>64</v>
      </c>
      <c r="B1271" t="s">
        <v>81</v>
      </c>
      <c r="C1271" t="s">
        <v>22</v>
      </c>
      <c r="D1271" s="55">
        <v>38504</v>
      </c>
      <c r="E1271">
        <v>0</v>
      </c>
      <c r="F1271">
        <v>3133119</v>
      </c>
      <c r="G1271" s="58" t="s">
        <v>87</v>
      </c>
      <c r="H1271" s="58" t="s">
        <v>87</v>
      </c>
      <c r="I1271" s="60" t="s">
        <v>85</v>
      </c>
    </row>
    <row r="1272" spans="1:9" x14ac:dyDescent="0.2">
      <c r="A1272" t="s">
        <v>79</v>
      </c>
      <c r="B1272" t="s">
        <v>80</v>
      </c>
      <c r="C1272" t="s">
        <v>22</v>
      </c>
      <c r="D1272" s="55">
        <v>38504</v>
      </c>
      <c r="E1272">
        <v>0.38500000000000001</v>
      </c>
      <c r="F1272">
        <v>3133120</v>
      </c>
      <c r="G1272" s="58" t="s">
        <v>87</v>
      </c>
      <c r="H1272" s="58" t="s">
        <v>87</v>
      </c>
      <c r="I1272" s="60" t="s">
        <v>85</v>
      </c>
    </row>
    <row r="1273" spans="1:9" x14ac:dyDescent="0.2">
      <c r="A1273" t="s">
        <v>79</v>
      </c>
      <c r="B1273" t="s">
        <v>81</v>
      </c>
      <c r="C1273" t="s">
        <v>22</v>
      </c>
      <c r="D1273" s="55">
        <v>38504</v>
      </c>
      <c r="E1273">
        <v>0.02</v>
      </c>
      <c r="F1273">
        <v>3133121</v>
      </c>
      <c r="G1273" s="58" t="s">
        <v>87</v>
      </c>
      <c r="H1273" s="58" t="s">
        <v>87</v>
      </c>
      <c r="I1273" s="60" t="s">
        <v>85</v>
      </c>
    </row>
    <row r="1274" spans="1:9" x14ac:dyDescent="0.2">
      <c r="A1274" t="s">
        <v>65</v>
      </c>
      <c r="B1274" t="s">
        <v>80</v>
      </c>
      <c r="C1274" t="s">
        <v>22</v>
      </c>
      <c r="D1274" s="55">
        <v>38504</v>
      </c>
      <c r="E1274">
        <v>0.375</v>
      </c>
      <c r="F1274">
        <v>3133122</v>
      </c>
      <c r="G1274" s="58" t="s">
        <v>87</v>
      </c>
      <c r="H1274" s="58" t="s">
        <v>87</v>
      </c>
      <c r="I1274" s="60" t="s">
        <v>85</v>
      </c>
    </row>
    <row r="1275" spans="1:9" x14ac:dyDescent="0.2">
      <c r="A1275" t="s">
        <v>65</v>
      </c>
      <c r="B1275" t="s">
        <v>81</v>
      </c>
      <c r="C1275" t="s">
        <v>22</v>
      </c>
      <c r="D1275" s="55">
        <v>38504</v>
      </c>
      <c r="E1275">
        <v>0.04</v>
      </c>
      <c r="F1275">
        <v>3133123</v>
      </c>
      <c r="G1275" s="58" t="s">
        <v>87</v>
      </c>
      <c r="H1275" s="58" t="s">
        <v>87</v>
      </c>
      <c r="I1275" s="60" t="s">
        <v>85</v>
      </c>
    </row>
    <row r="1276" spans="1:9" x14ac:dyDescent="0.2">
      <c r="A1276" t="s">
        <v>111</v>
      </c>
      <c r="B1276" t="s">
        <v>110</v>
      </c>
      <c r="C1276" t="s">
        <v>22</v>
      </c>
      <c r="D1276" s="55">
        <v>38504</v>
      </c>
      <c r="E1276">
        <v>5.0000000000000001E-3</v>
      </c>
      <c r="F1276">
        <v>3133124</v>
      </c>
      <c r="G1276" s="58" t="s">
        <v>87</v>
      </c>
      <c r="H1276" s="58" t="s">
        <v>87</v>
      </c>
      <c r="I1276" s="60" t="s">
        <v>85</v>
      </c>
    </row>
    <row r="1277" spans="1:9" x14ac:dyDescent="0.2">
      <c r="A1277" t="s">
        <v>112</v>
      </c>
      <c r="B1277" t="s">
        <v>110</v>
      </c>
      <c r="C1277" t="s">
        <v>22</v>
      </c>
      <c r="D1277" s="55">
        <v>38504</v>
      </c>
      <c r="E1277">
        <v>3.5000000000000003E-2</v>
      </c>
      <c r="F1277">
        <v>3133125</v>
      </c>
      <c r="G1277" s="58" t="s">
        <v>87</v>
      </c>
      <c r="H1277" s="58" t="s">
        <v>87</v>
      </c>
      <c r="I1277" s="60" t="s">
        <v>85</v>
      </c>
    </row>
    <row r="1278" spans="1:9" x14ac:dyDescent="0.2">
      <c r="A1278" t="s">
        <v>108</v>
      </c>
      <c r="B1278" t="s">
        <v>110</v>
      </c>
      <c r="C1278" t="s">
        <v>22</v>
      </c>
      <c r="D1278" s="55">
        <v>38504</v>
      </c>
      <c r="E1278">
        <v>-3.5000000000000003E-2</v>
      </c>
      <c r="F1278">
        <v>3133126</v>
      </c>
      <c r="G1278" s="58" t="s">
        <v>87</v>
      </c>
      <c r="H1278" s="58" t="s">
        <v>87</v>
      </c>
      <c r="I1278" s="60" t="s">
        <v>85</v>
      </c>
    </row>
    <row r="1279" spans="1:9" x14ac:dyDescent="0.2">
      <c r="A1279" t="s">
        <v>109</v>
      </c>
      <c r="B1279" t="s">
        <v>110</v>
      </c>
      <c r="C1279" t="s">
        <v>22</v>
      </c>
      <c r="D1279" s="55">
        <v>38504</v>
      </c>
      <c r="E1279">
        <v>3.5000000000000003E-2</v>
      </c>
      <c r="F1279">
        <v>3133127</v>
      </c>
      <c r="G1279" s="58" t="s">
        <v>87</v>
      </c>
      <c r="H1279" s="58" t="s">
        <v>87</v>
      </c>
      <c r="I1279" s="60" t="s">
        <v>85</v>
      </c>
    </row>
    <row r="1280" spans="1:9" x14ac:dyDescent="0.2">
      <c r="A1280" t="s">
        <v>11</v>
      </c>
      <c r="B1280" t="s">
        <v>110</v>
      </c>
      <c r="C1280" t="s">
        <v>22</v>
      </c>
      <c r="D1280" s="55">
        <v>38504</v>
      </c>
      <c r="E1280" s="155">
        <v>38534</v>
      </c>
      <c r="I1280" s="60" t="s">
        <v>86</v>
      </c>
    </row>
    <row r="1281" spans="1:9" x14ac:dyDescent="0.2">
      <c r="A1281" t="s">
        <v>78</v>
      </c>
      <c r="B1281" t="s">
        <v>80</v>
      </c>
      <c r="C1281" t="s">
        <v>22</v>
      </c>
      <c r="D1281" s="55">
        <v>38534</v>
      </c>
      <c r="E1281">
        <v>0.39750000000000002</v>
      </c>
      <c r="F1281">
        <v>3133100</v>
      </c>
      <c r="G1281" s="58" t="s">
        <v>87</v>
      </c>
      <c r="H1281" s="58" t="s">
        <v>87</v>
      </c>
      <c r="I1281" s="60" t="s">
        <v>85</v>
      </c>
    </row>
    <row r="1282" spans="1:9" x14ac:dyDescent="0.2">
      <c r="A1282" t="s">
        <v>78</v>
      </c>
      <c r="B1282" t="s">
        <v>81</v>
      </c>
      <c r="C1282" t="s">
        <v>22</v>
      </c>
      <c r="D1282" s="55">
        <v>38534</v>
      </c>
      <c r="E1282">
        <v>0.02</v>
      </c>
      <c r="F1282">
        <v>3133101</v>
      </c>
      <c r="G1282" s="58" t="s">
        <v>87</v>
      </c>
      <c r="H1282" s="58" t="s">
        <v>87</v>
      </c>
      <c r="I1282" s="60" t="s">
        <v>85</v>
      </c>
    </row>
    <row r="1283" spans="1:9" x14ac:dyDescent="0.2">
      <c r="A1283" t="s">
        <v>35</v>
      </c>
      <c r="B1283" t="s">
        <v>80</v>
      </c>
      <c r="C1283" t="s">
        <v>22</v>
      </c>
      <c r="D1283" s="55">
        <v>38534</v>
      </c>
      <c r="E1283">
        <v>0.39750000000000002</v>
      </c>
      <c r="F1283">
        <v>3133102</v>
      </c>
      <c r="G1283" s="58" t="s">
        <v>87</v>
      </c>
      <c r="H1283" s="58" t="s">
        <v>87</v>
      </c>
      <c r="I1283" s="60" t="s">
        <v>85</v>
      </c>
    </row>
    <row r="1284" spans="1:9" x14ac:dyDescent="0.2">
      <c r="A1284" t="s">
        <v>35</v>
      </c>
      <c r="B1284" t="s">
        <v>81</v>
      </c>
      <c r="C1284" t="s">
        <v>22</v>
      </c>
      <c r="D1284" s="55">
        <v>38534</v>
      </c>
      <c r="E1284">
        <v>7.0000000000000007E-2</v>
      </c>
      <c r="F1284">
        <v>3133103</v>
      </c>
      <c r="G1284" s="58" t="s">
        <v>87</v>
      </c>
      <c r="H1284" s="58" t="s">
        <v>87</v>
      </c>
      <c r="I1284" s="60" t="s">
        <v>85</v>
      </c>
    </row>
    <row r="1285" spans="1:9" x14ac:dyDescent="0.2">
      <c r="A1285" t="s">
        <v>36</v>
      </c>
      <c r="B1285" t="s">
        <v>80</v>
      </c>
      <c r="C1285" t="s">
        <v>22</v>
      </c>
      <c r="D1285" s="55">
        <v>38534</v>
      </c>
      <c r="E1285">
        <v>0.71750000000000003</v>
      </c>
      <c r="F1285">
        <v>3133104</v>
      </c>
      <c r="G1285" s="58" t="s">
        <v>87</v>
      </c>
      <c r="H1285" s="58" t="s">
        <v>87</v>
      </c>
      <c r="I1285" s="60" t="s">
        <v>85</v>
      </c>
    </row>
    <row r="1286" spans="1:9" x14ac:dyDescent="0.2">
      <c r="A1286" t="s">
        <v>36</v>
      </c>
      <c r="B1286" t="s">
        <v>81</v>
      </c>
      <c r="C1286" t="s">
        <v>22</v>
      </c>
      <c r="D1286" s="55">
        <v>38534</v>
      </c>
      <c r="E1286">
        <v>0.02</v>
      </c>
      <c r="F1286">
        <v>3133105</v>
      </c>
      <c r="G1286" s="58" t="s">
        <v>87</v>
      </c>
      <c r="H1286" s="58" t="s">
        <v>87</v>
      </c>
      <c r="I1286" s="60" t="s">
        <v>85</v>
      </c>
    </row>
    <row r="1287" spans="1:9" x14ac:dyDescent="0.2">
      <c r="A1287" t="s">
        <v>37</v>
      </c>
      <c r="B1287" t="s">
        <v>80</v>
      </c>
      <c r="C1287" t="s">
        <v>22</v>
      </c>
      <c r="D1287" s="55">
        <v>38534</v>
      </c>
      <c r="E1287">
        <v>0.39750000000000002</v>
      </c>
      <c r="F1287">
        <v>3133106</v>
      </c>
      <c r="G1287" s="58" t="s">
        <v>87</v>
      </c>
      <c r="H1287" s="58" t="s">
        <v>87</v>
      </c>
      <c r="I1287" s="60" t="s">
        <v>85</v>
      </c>
    </row>
    <row r="1288" spans="1:9" x14ac:dyDescent="0.2">
      <c r="A1288" t="s">
        <v>37</v>
      </c>
      <c r="B1288" t="s">
        <v>81</v>
      </c>
      <c r="C1288" t="s">
        <v>22</v>
      </c>
      <c r="D1288" s="55">
        <v>38534</v>
      </c>
      <c r="E1288">
        <v>7.0000000000000007E-2</v>
      </c>
      <c r="F1288">
        <v>3133107</v>
      </c>
      <c r="G1288" s="58" t="s">
        <v>87</v>
      </c>
      <c r="H1288" s="58" t="s">
        <v>87</v>
      </c>
      <c r="I1288" s="60" t="s">
        <v>85</v>
      </c>
    </row>
    <row r="1289" spans="1:9" x14ac:dyDescent="0.2">
      <c r="A1289" t="s">
        <v>58</v>
      </c>
      <c r="B1289" t="s">
        <v>80</v>
      </c>
      <c r="C1289" t="s">
        <v>22</v>
      </c>
      <c r="D1289" s="55">
        <v>38534</v>
      </c>
      <c r="E1289">
        <v>0.35</v>
      </c>
      <c r="F1289">
        <v>3133108</v>
      </c>
      <c r="G1289" s="58" t="s">
        <v>87</v>
      </c>
      <c r="H1289" s="58" t="s">
        <v>87</v>
      </c>
      <c r="I1289" s="60" t="s">
        <v>85</v>
      </c>
    </row>
    <row r="1290" spans="1:9" x14ac:dyDescent="0.2">
      <c r="A1290" t="s">
        <v>58</v>
      </c>
      <c r="B1290" t="s">
        <v>81</v>
      </c>
      <c r="C1290" t="s">
        <v>22</v>
      </c>
      <c r="D1290" s="55">
        <v>38534</v>
      </c>
      <c r="E1290">
        <v>5.0000000000000001E-3</v>
      </c>
      <c r="F1290">
        <v>3133109</v>
      </c>
      <c r="G1290" s="58" t="s">
        <v>87</v>
      </c>
      <c r="H1290" s="58" t="s">
        <v>87</v>
      </c>
      <c r="I1290" s="60" t="s">
        <v>85</v>
      </c>
    </row>
    <row r="1291" spans="1:9" x14ac:dyDescent="0.2">
      <c r="A1291" t="s">
        <v>59</v>
      </c>
      <c r="B1291" t="s">
        <v>80</v>
      </c>
      <c r="C1291" t="s">
        <v>22</v>
      </c>
      <c r="D1291" s="55">
        <v>38534</v>
      </c>
      <c r="E1291">
        <v>0.41</v>
      </c>
      <c r="F1291">
        <v>3133110</v>
      </c>
      <c r="G1291" s="58" t="s">
        <v>87</v>
      </c>
      <c r="H1291" s="58" t="s">
        <v>87</v>
      </c>
      <c r="I1291" s="60" t="s">
        <v>85</v>
      </c>
    </row>
    <row r="1292" spans="1:9" x14ac:dyDescent="0.2">
      <c r="A1292" t="s">
        <v>59</v>
      </c>
      <c r="B1292" t="s">
        <v>81</v>
      </c>
      <c r="C1292" t="s">
        <v>22</v>
      </c>
      <c r="D1292" s="55">
        <v>38534</v>
      </c>
      <c r="E1292">
        <v>-0.02</v>
      </c>
      <c r="F1292">
        <v>3133111</v>
      </c>
      <c r="G1292" s="58" t="s">
        <v>87</v>
      </c>
      <c r="H1292" s="58" t="s">
        <v>87</v>
      </c>
      <c r="I1292" s="60" t="s">
        <v>85</v>
      </c>
    </row>
    <row r="1293" spans="1:9" x14ac:dyDescent="0.2">
      <c r="A1293" t="s">
        <v>60</v>
      </c>
      <c r="B1293" t="s">
        <v>80</v>
      </c>
      <c r="C1293" t="s">
        <v>22</v>
      </c>
      <c r="D1293" s="55">
        <v>38534</v>
      </c>
      <c r="E1293">
        <v>0.41</v>
      </c>
      <c r="F1293">
        <v>3133112</v>
      </c>
      <c r="G1293" s="58" t="s">
        <v>87</v>
      </c>
      <c r="H1293" s="58" t="s">
        <v>87</v>
      </c>
      <c r="I1293" s="60" t="s">
        <v>85</v>
      </c>
    </row>
    <row r="1294" spans="1:9" x14ac:dyDescent="0.2">
      <c r="A1294" t="s">
        <v>60</v>
      </c>
      <c r="B1294" t="s">
        <v>81</v>
      </c>
      <c r="C1294" t="s">
        <v>22</v>
      </c>
      <c r="D1294" s="55">
        <v>38534</v>
      </c>
      <c r="E1294">
        <v>3.5000000000000003E-2</v>
      </c>
      <c r="F1294">
        <v>3133113</v>
      </c>
      <c r="G1294" s="58" t="s">
        <v>87</v>
      </c>
      <c r="H1294" s="58" t="s">
        <v>87</v>
      </c>
      <c r="I1294" s="60" t="s">
        <v>85</v>
      </c>
    </row>
    <row r="1295" spans="1:9" x14ac:dyDescent="0.2">
      <c r="A1295" t="s">
        <v>61</v>
      </c>
      <c r="B1295" t="s">
        <v>80</v>
      </c>
      <c r="C1295" t="s">
        <v>22</v>
      </c>
      <c r="D1295" s="55">
        <v>38534</v>
      </c>
      <c r="E1295">
        <v>0.41</v>
      </c>
      <c r="F1295">
        <v>3133114</v>
      </c>
      <c r="G1295" s="58" t="s">
        <v>87</v>
      </c>
      <c r="H1295" s="58" t="s">
        <v>87</v>
      </c>
      <c r="I1295" s="60" t="s">
        <v>85</v>
      </c>
    </row>
    <row r="1296" spans="1:9" x14ac:dyDescent="0.2">
      <c r="A1296" t="s">
        <v>61</v>
      </c>
      <c r="B1296" t="s">
        <v>81</v>
      </c>
      <c r="C1296" t="s">
        <v>22</v>
      </c>
      <c r="D1296" s="55">
        <v>38534</v>
      </c>
      <c r="E1296">
        <v>-0.02</v>
      </c>
      <c r="F1296">
        <v>3133115</v>
      </c>
      <c r="G1296" s="58" t="s">
        <v>87</v>
      </c>
      <c r="H1296" s="58" t="s">
        <v>87</v>
      </c>
      <c r="I1296" s="60" t="s">
        <v>85</v>
      </c>
    </row>
    <row r="1297" spans="1:9" x14ac:dyDescent="0.2">
      <c r="A1297" t="s">
        <v>63</v>
      </c>
      <c r="B1297" t="s">
        <v>80</v>
      </c>
      <c r="C1297" t="s">
        <v>22</v>
      </c>
      <c r="D1297" s="55">
        <v>38534</v>
      </c>
      <c r="E1297">
        <v>0.29399999999999998</v>
      </c>
      <c r="F1297">
        <v>3133116</v>
      </c>
      <c r="G1297" s="58" t="s">
        <v>87</v>
      </c>
      <c r="H1297" s="58" t="s">
        <v>87</v>
      </c>
      <c r="I1297" s="60" t="s">
        <v>85</v>
      </c>
    </row>
    <row r="1298" spans="1:9" x14ac:dyDescent="0.2">
      <c r="A1298" t="s">
        <v>63</v>
      </c>
      <c r="B1298" t="s">
        <v>81</v>
      </c>
      <c r="C1298" t="s">
        <v>22</v>
      </c>
      <c r="D1298" s="55">
        <v>38534</v>
      </c>
      <c r="E1298">
        <v>1.4E-2</v>
      </c>
      <c r="F1298">
        <v>3133117</v>
      </c>
      <c r="G1298" s="58" t="s">
        <v>87</v>
      </c>
      <c r="H1298" s="58" t="s">
        <v>87</v>
      </c>
      <c r="I1298" s="60" t="s">
        <v>85</v>
      </c>
    </row>
    <row r="1299" spans="1:9" x14ac:dyDescent="0.2">
      <c r="A1299" t="s">
        <v>64</v>
      </c>
      <c r="B1299" t="s">
        <v>80</v>
      </c>
      <c r="C1299" t="s">
        <v>22</v>
      </c>
      <c r="D1299" s="55">
        <v>38534</v>
      </c>
      <c r="E1299">
        <v>0</v>
      </c>
      <c r="F1299">
        <v>3133118</v>
      </c>
      <c r="G1299" s="58" t="s">
        <v>87</v>
      </c>
      <c r="H1299" s="58" t="s">
        <v>87</v>
      </c>
      <c r="I1299" s="60" t="s">
        <v>85</v>
      </c>
    </row>
    <row r="1300" spans="1:9" x14ac:dyDescent="0.2">
      <c r="A1300" t="s">
        <v>64</v>
      </c>
      <c r="B1300" t="s">
        <v>81</v>
      </c>
      <c r="C1300" t="s">
        <v>22</v>
      </c>
      <c r="D1300" s="55">
        <v>38534</v>
      </c>
      <c r="E1300">
        <v>0</v>
      </c>
      <c r="F1300">
        <v>3133119</v>
      </c>
      <c r="G1300" s="58" t="s">
        <v>87</v>
      </c>
      <c r="H1300" s="58" t="s">
        <v>87</v>
      </c>
      <c r="I1300" s="60" t="s">
        <v>85</v>
      </c>
    </row>
    <row r="1301" spans="1:9" x14ac:dyDescent="0.2">
      <c r="A1301" t="s">
        <v>79</v>
      </c>
      <c r="B1301" t="s">
        <v>80</v>
      </c>
      <c r="C1301" t="s">
        <v>22</v>
      </c>
      <c r="D1301" s="55">
        <v>38534</v>
      </c>
      <c r="E1301">
        <v>0.39750000000000002</v>
      </c>
      <c r="F1301">
        <v>3133120</v>
      </c>
      <c r="G1301" s="58" t="s">
        <v>87</v>
      </c>
      <c r="H1301" s="58" t="s">
        <v>87</v>
      </c>
      <c r="I1301" s="60" t="s">
        <v>85</v>
      </c>
    </row>
    <row r="1302" spans="1:9" x14ac:dyDescent="0.2">
      <c r="A1302" t="s">
        <v>79</v>
      </c>
      <c r="B1302" t="s">
        <v>81</v>
      </c>
      <c r="C1302" t="s">
        <v>22</v>
      </c>
      <c r="D1302" s="55">
        <v>38534</v>
      </c>
      <c r="E1302">
        <v>0.02</v>
      </c>
      <c r="F1302">
        <v>3133121</v>
      </c>
      <c r="G1302" s="58" t="s">
        <v>87</v>
      </c>
      <c r="H1302" s="58" t="s">
        <v>87</v>
      </c>
      <c r="I1302" s="60" t="s">
        <v>85</v>
      </c>
    </row>
    <row r="1303" spans="1:9" x14ac:dyDescent="0.2">
      <c r="A1303" t="s">
        <v>65</v>
      </c>
      <c r="B1303" t="s">
        <v>80</v>
      </c>
      <c r="C1303" t="s">
        <v>22</v>
      </c>
      <c r="D1303" s="55">
        <v>38534</v>
      </c>
      <c r="E1303">
        <v>0.38750000000000001</v>
      </c>
      <c r="F1303">
        <v>3133122</v>
      </c>
      <c r="G1303" s="58" t="s">
        <v>87</v>
      </c>
      <c r="H1303" s="58" t="s">
        <v>87</v>
      </c>
      <c r="I1303" s="60" t="s">
        <v>85</v>
      </c>
    </row>
    <row r="1304" spans="1:9" x14ac:dyDescent="0.2">
      <c r="A1304" t="s">
        <v>65</v>
      </c>
      <c r="B1304" t="s">
        <v>81</v>
      </c>
      <c r="C1304" t="s">
        <v>22</v>
      </c>
      <c r="D1304" s="55">
        <v>38534</v>
      </c>
      <c r="E1304">
        <v>0.04</v>
      </c>
      <c r="F1304">
        <v>3133123</v>
      </c>
      <c r="G1304" s="58" t="s">
        <v>87</v>
      </c>
      <c r="H1304" s="58" t="s">
        <v>87</v>
      </c>
      <c r="I1304" s="60" t="s">
        <v>85</v>
      </c>
    </row>
    <row r="1305" spans="1:9" x14ac:dyDescent="0.2">
      <c r="A1305" t="s">
        <v>111</v>
      </c>
      <c r="B1305" t="s">
        <v>110</v>
      </c>
      <c r="C1305" t="s">
        <v>22</v>
      </c>
      <c r="D1305" s="55">
        <v>38534</v>
      </c>
      <c r="E1305">
        <v>5.0000000000000001E-3</v>
      </c>
      <c r="F1305">
        <v>3133124</v>
      </c>
      <c r="G1305" s="58" t="s">
        <v>87</v>
      </c>
      <c r="H1305" s="58" t="s">
        <v>87</v>
      </c>
      <c r="I1305" s="60" t="s">
        <v>85</v>
      </c>
    </row>
    <row r="1306" spans="1:9" x14ac:dyDescent="0.2">
      <c r="A1306" t="s">
        <v>112</v>
      </c>
      <c r="B1306" t="s">
        <v>110</v>
      </c>
      <c r="C1306" t="s">
        <v>22</v>
      </c>
      <c r="D1306" s="55">
        <v>38534</v>
      </c>
      <c r="E1306">
        <v>3.5000000000000003E-2</v>
      </c>
      <c r="F1306">
        <v>3133125</v>
      </c>
      <c r="G1306" s="58" t="s">
        <v>87</v>
      </c>
      <c r="H1306" s="58" t="s">
        <v>87</v>
      </c>
      <c r="I1306" s="60" t="s">
        <v>85</v>
      </c>
    </row>
    <row r="1307" spans="1:9" x14ac:dyDescent="0.2">
      <c r="A1307" t="s">
        <v>108</v>
      </c>
      <c r="B1307" t="s">
        <v>110</v>
      </c>
      <c r="C1307" t="s">
        <v>22</v>
      </c>
      <c r="D1307" s="55">
        <v>38534</v>
      </c>
      <c r="E1307">
        <v>-0.02</v>
      </c>
      <c r="F1307">
        <v>3133126</v>
      </c>
      <c r="G1307" s="58" t="s">
        <v>87</v>
      </c>
      <c r="H1307" s="58" t="s">
        <v>87</v>
      </c>
      <c r="I1307" s="60" t="s">
        <v>85</v>
      </c>
    </row>
    <row r="1308" spans="1:9" x14ac:dyDescent="0.2">
      <c r="A1308" t="s">
        <v>109</v>
      </c>
      <c r="B1308" t="s">
        <v>110</v>
      </c>
      <c r="C1308" t="s">
        <v>22</v>
      </c>
      <c r="D1308" s="55">
        <v>38534</v>
      </c>
      <c r="E1308">
        <v>3.5000000000000003E-2</v>
      </c>
      <c r="F1308">
        <v>3133127</v>
      </c>
      <c r="G1308" s="58" t="s">
        <v>87</v>
      </c>
      <c r="H1308" s="58" t="s">
        <v>87</v>
      </c>
      <c r="I1308" s="60" t="s">
        <v>85</v>
      </c>
    </row>
    <row r="1309" spans="1:9" x14ac:dyDescent="0.2">
      <c r="A1309" t="s">
        <v>11</v>
      </c>
      <c r="B1309" t="s">
        <v>110</v>
      </c>
      <c r="C1309" t="s">
        <v>22</v>
      </c>
      <c r="D1309" s="55">
        <v>38534</v>
      </c>
      <c r="E1309" s="155">
        <v>38565</v>
      </c>
      <c r="I1309" s="60" t="s">
        <v>86</v>
      </c>
    </row>
    <row r="1310" spans="1:9" x14ac:dyDescent="0.2">
      <c r="A1310" t="s">
        <v>78</v>
      </c>
      <c r="B1310" t="s">
        <v>80</v>
      </c>
      <c r="C1310" t="s">
        <v>22</v>
      </c>
      <c r="D1310" s="55">
        <v>38565</v>
      </c>
      <c r="E1310">
        <v>0.4</v>
      </c>
      <c r="F1310">
        <v>3133100</v>
      </c>
      <c r="G1310" s="58" t="s">
        <v>87</v>
      </c>
      <c r="H1310" s="58" t="s">
        <v>87</v>
      </c>
      <c r="I1310" s="60" t="s">
        <v>85</v>
      </c>
    </row>
    <row r="1311" spans="1:9" x14ac:dyDescent="0.2">
      <c r="A1311" t="s">
        <v>78</v>
      </c>
      <c r="B1311" t="s">
        <v>81</v>
      </c>
      <c r="C1311" t="s">
        <v>22</v>
      </c>
      <c r="D1311" s="55">
        <v>38565</v>
      </c>
      <c r="E1311">
        <v>0.02</v>
      </c>
      <c r="F1311">
        <v>3133101</v>
      </c>
      <c r="G1311" s="58" t="s">
        <v>87</v>
      </c>
      <c r="H1311" s="58" t="s">
        <v>87</v>
      </c>
      <c r="I1311" s="60" t="s">
        <v>85</v>
      </c>
    </row>
    <row r="1312" spans="1:9" x14ac:dyDescent="0.2">
      <c r="A1312" t="s">
        <v>35</v>
      </c>
      <c r="B1312" t="s">
        <v>80</v>
      </c>
      <c r="C1312" t="s">
        <v>22</v>
      </c>
      <c r="D1312" s="55">
        <v>38565</v>
      </c>
      <c r="E1312">
        <v>0.4</v>
      </c>
      <c r="F1312">
        <v>3133102</v>
      </c>
      <c r="G1312" s="58" t="s">
        <v>87</v>
      </c>
      <c r="H1312" s="58" t="s">
        <v>87</v>
      </c>
      <c r="I1312" s="60" t="s">
        <v>85</v>
      </c>
    </row>
    <row r="1313" spans="1:9" x14ac:dyDescent="0.2">
      <c r="A1313" t="s">
        <v>35</v>
      </c>
      <c r="B1313" t="s">
        <v>81</v>
      </c>
      <c r="C1313" t="s">
        <v>22</v>
      </c>
      <c r="D1313" s="55">
        <v>38565</v>
      </c>
      <c r="E1313">
        <v>7.0000000000000007E-2</v>
      </c>
      <c r="F1313">
        <v>3133103</v>
      </c>
      <c r="G1313" s="58" t="s">
        <v>87</v>
      </c>
      <c r="H1313" s="58" t="s">
        <v>87</v>
      </c>
      <c r="I1313" s="60" t="s">
        <v>85</v>
      </c>
    </row>
    <row r="1314" spans="1:9" x14ac:dyDescent="0.2">
      <c r="A1314" t="s">
        <v>36</v>
      </c>
      <c r="B1314" t="s">
        <v>80</v>
      </c>
      <c r="C1314" t="s">
        <v>22</v>
      </c>
      <c r="D1314" s="55">
        <v>38565</v>
      </c>
      <c r="E1314">
        <v>0.72</v>
      </c>
      <c r="F1314">
        <v>3133104</v>
      </c>
      <c r="G1314" s="58" t="s">
        <v>87</v>
      </c>
      <c r="H1314" s="58" t="s">
        <v>87</v>
      </c>
      <c r="I1314" s="60" t="s">
        <v>85</v>
      </c>
    </row>
    <row r="1315" spans="1:9" x14ac:dyDescent="0.2">
      <c r="A1315" t="s">
        <v>36</v>
      </c>
      <c r="B1315" t="s">
        <v>81</v>
      </c>
      <c r="C1315" t="s">
        <v>22</v>
      </c>
      <c r="D1315" s="55">
        <v>38565</v>
      </c>
      <c r="E1315">
        <v>0.02</v>
      </c>
      <c r="F1315">
        <v>3133105</v>
      </c>
      <c r="G1315" s="58" t="s">
        <v>87</v>
      </c>
      <c r="H1315" s="58" t="s">
        <v>87</v>
      </c>
      <c r="I1315" s="60" t="s">
        <v>85</v>
      </c>
    </row>
    <row r="1316" spans="1:9" x14ac:dyDescent="0.2">
      <c r="A1316" t="s">
        <v>37</v>
      </c>
      <c r="B1316" t="s">
        <v>80</v>
      </c>
      <c r="C1316" t="s">
        <v>22</v>
      </c>
      <c r="D1316" s="55">
        <v>38565</v>
      </c>
      <c r="E1316">
        <v>0.4</v>
      </c>
      <c r="F1316">
        <v>3133106</v>
      </c>
      <c r="G1316" s="58" t="s">
        <v>87</v>
      </c>
      <c r="H1316" s="58" t="s">
        <v>87</v>
      </c>
      <c r="I1316" s="60" t="s">
        <v>85</v>
      </c>
    </row>
    <row r="1317" spans="1:9" x14ac:dyDescent="0.2">
      <c r="A1317" t="s">
        <v>37</v>
      </c>
      <c r="B1317" t="s">
        <v>81</v>
      </c>
      <c r="C1317" t="s">
        <v>22</v>
      </c>
      <c r="D1317" s="55">
        <v>38565</v>
      </c>
      <c r="E1317">
        <v>7.0000000000000007E-2</v>
      </c>
      <c r="F1317">
        <v>3133107</v>
      </c>
      <c r="G1317" s="58" t="s">
        <v>87</v>
      </c>
      <c r="H1317" s="58" t="s">
        <v>87</v>
      </c>
      <c r="I1317" s="60" t="s">
        <v>85</v>
      </c>
    </row>
    <row r="1318" spans="1:9" x14ac:dyDescent="0.2">
      <c r="A1318" t="s">
        <v>58</v>
      </c>
      <c r="B1318" t="s">
        <v>80</v>
      </c>
      <c r="C1318" t="s">
        <v>22</v>
      </c>
      <c r="D1318" s="55">
        <v>38565</v>
      </c>
      <c r="E1318">
        <v>0.35</v>
      </c>
      <c r="F1318">
        <v>3133108</v>
      </c>
      <c r="G1318" s="58" t="s">
        <v>87</v>
      </c>
      <c r="H1318" s="58" t="s">
        <v>87</v>
      </c>
      <c r="I1318" s="60" t="s">
        <v>85</v>
      </c>
    </row>
    <row r="1319" spans="1:9" x14ac:dyDescent="0.2">
      <c r="A1319" t="s">
        <v>58</v>
      </c>
      <c r="B1319" t="s">
        <v>81</v>
      </c>
      <c r="C1319" t="s">
        <v>22</v>
      </c>
      <c r="D1319" s="55">
        <v>38565</v>
      </c>
      <c r="E1319">
        <v>-5.0000000000000001E-3</v>
      </c>
      <c r="F1319">
        <v>3133109</v>
      </c>
      <c r="G1319" s="58" t="s">
        <v>87</v>
      </c>
      <c r="H1319" s="58" t="s">
        <v>87</v>
      </c>
      <c r="I1319" s="60" t="s">
        <v>85</v>
      </c>
    </row>
    <row r="1320" spans="1:9" x14ac:dyDescent="0.2">
      <c r="A1320" t="s">
        <v>59</v>
      </c>
      <c r="B1320" t="s">
        <v>80</v>
      </c>
      <c r="C1320" t="s">
        <v>22</v>
      </c>
      <c r="D1320" s="55">
        <v>38565</v>
      </c>
      <c r="E1320">
        <v>0.41</v>
      </c>
      <c r="F1320">
        <v>3133110</v>
      </c>
      <c r="G1320" s="58" t="s">
        <v>87</v>
      </c>
      <c r="H1320" s="58" t="s">
        <v>87</v>
      </c>
      <c r="I1320" s="60" t="s">
        <v>85</v>
      </c>
    </row>
    <row r="1321" spans="1:9" x14ac:dyDescent="0.2">
      <c r="A1321" t="s">
        <v>59</v>
      </c>
      <c r="B1321" t="s">
        <v>81</v>
      </c>
      <c r="C1321" t="s">
        <v>22</v>
      </c>
      <c r="D1321" s="55">
        <v>38565</v>
      </c>
      <c r="E1321">
        <v>-0.02</v>
      </c>
      <c r="F1321">
        <v>3133111</v>
      </c>
      <c r="G1321" s="58" t="s">
        <v>87</v>
      </c>
      <c r="H1321" s="58" t="s">
        <v>87</v>
      </c>
      <c r="I1321" s="60" t="s">
        <v>85</v>
      </c>
    </row>
    <row r="1322" spans="1:9" x14ac:dyDescent="0.2">
      <c r="A1322" t="s">
        <v>60</v>
      </c>
      <c r="B1322" t="s">
        <v>80</v>
      </c>
      <c r="C1322" t="s">
        <v>22</v>
      </c>
      <c r="D1322" s="55">
        <v>38565</v>
      </c>
      <c r="E1322">
        <v>0.41</v>
      </c>
      <c r="F1322">
        <v>3133112</v>
      </c>
      <c r="G1322" s="58" t="s">
        <v>87</v>
      </c>
      <c r="H1322" s="58" t="s">
        <v>87</v>
      </c>
      <c r="I1322" s="60" t="s">
        <v>85</v>
      </c>
    </row>
    <row r="1323" spans="1:9" x14ac:dyDescent="0.2">
      <c r="A1323" t="s">
        <v>60</v>
      </c>
      <c r="B1323" t="s">
        <v>81</v>
      </c>
      <c r="C1323" t="s">
        <v>22</v>
      </c>
      <c r="D1323" s="55">
        <v>38565</v>
      </c>
      <c r="E1323">
        <v>0.01</v>
      </c>
      <c r="F1323">
        <v>3133113</v>
      </c>
      <c r="G1323" s="58" t="s">
        <v>87</v>
      </c>
      <c r="H1323" s="58" t="s">
        <v>87</v>
      </c>
      <c r="I1323" s="60" t="s">
        <v>85</v>
      </c>
    </row>
    <row r="1324" spans="1:9" x14ac:dyDescent="0.2">
      <c r="A1324" t="s">
        <v>61</v>
      </c>
      <c r="B1324" t="s">
        <v>80</v>
      </c>
      <c r="C1324" t="s">
        <v>22</v>
      </c>
      <c r="D1324" s="55">
        <v>38565</v>
      </c>
      <c r="E1324">
        <v>0.41</v>
      </c>
      <c r="F1324">
        <v>3133114</v>
      </c>
      <c r="G1324" s="58" t="s">
        <v>87</v>
      </c>
      <c r="H1324" s="58" t="s">
        <v>87</v>
      </c>
      <c r="I1324" s="60" t="s">
        <v>85</v>
      </c>
    </row>
    <row r="1325" spans="1:9" x14ac:dyDescent="0.2">
      <c r="A1325" t="s">
        <v>61</v>
      </c>
      <c r="B1325" t="s">
        <v>81</v>
      </c>
      <c r="C1325" t="s">
        <v>22</v>
      </c>
      <c r="D1325" s="55">
        <v>38565</v>
      </c>
      <c r="E1325">
        <v>-0.02</v>
      </c>
      <c r="F1325">
        <v>3133115</v>
      </c>
      <c r="G1325" s="58" t="s">
        <v>87</v>
      </c>
      <c r="H1325" s="58" t="s">
        <v>87</v>
      </c>
      <c r="I1325" s="60" t="s">
        <v>85</v>
      </c>
    </row>
    <row r="1326" spans="1:9" x14ac:dyDescent="0.2">
      <c r="A1326" t="s">
        <v>63</v>
      </c>
      <c r="B1326" t="s">
        <v>80</v>
      </c>
      <c r="C1326" t="s">
        <v>22</v>
      </c>
      <c r="D1326" s="55">
        <v>38565</v>
      </c>
      <c r="E1326">
        <v>0.29399999999999998</v>
      </c>
      <c r="F1326">
        <v>3133116</v>
      </c>
      <c r="G1326" s="58" t="s">
        <v>87</v>
      </c>
      <c r="H1326" s="58" t="s">
        <v>87</v>
      </c>
      <c r="I1326" s="60" t="s">
        <v>85</v>
      </c>
    </row>
    <row r="1327" spans="1:9" x14ac:dyDescent="0.2">
      <c r="A1327" t="s">
        <v>63</v>
      </c>
      <c r="B1327" t="s">
        <v>81</v>
      </c>
      <c r="C1327" t="s">
        <v>22</v>
      </c>
      <c r="D1327" s="55">
        <v>38565</v>
      </c>
      <c r="E1327">
        <v>1.4E-2</v>
      </c>
      <c r="F1327">
        <v>3133117</v>
      </c>
      <c r="G1327" s="58" t="s">
        <v>87</v>
      </c>
      <c r="H1327" s="58" t="s">
        <v>87</v>
      </c>
      <c r="I1327" s="60" t="s">
        <v>85</v>
      </c>
    </row>
    <row r="1328" spans="1:9" x14ac:dyDescent="0.2">
      <c r="A1328" t="s">
        <v>64</v>
      </c>
      <c r="B1328" t="s">
        <v>80</v>
      </c>
      <c r="C1328" t="s">
        <v>22</v>
      </c>
      <c r="D1328" s="55">
        <v>38565</v>
      </c>
      <c r="E1328">
        <v>0</v>
      </c>
      <c r="F1328">
        <v>3133118</v>
      </c>
      <c r="G1328" s="58" t="s">
        <v>87</v>
      </c>
      <c r="H1328" s="58" t="s">
        <v>87</v>
      </c>
      <c r="I1328" s="60" t="s">
        <v>85</v>
      </c>
    </row>
    <row r="1329" spans="1:9" x14ac:dyDescent="0.2">
      <c r="A1329" t="s">
        <v>64</v>
      </c>
      <c r="B1329" t="s">
        <v>81</v>
      </c>
      <c r="C1329" t="s">
        <v>22</v>
      </c>
      <c r="D1329" s="55">
        <v>38565</v>
      </c>
      <c r="E1329">
        <v>0</v>
      </c>
      <c r="F1329">
        <v>3133119</v>
      </c>
      <c r="G1329" s="58" t="s">
        <v>87</v>
      </c>
      <c r="H1329" s="58" t="s">
        <v>87</v>
      </c>
      <c r="I1329" s="60" t="s">
        <v>85</v>
      </c>
    </row>
    <row r="1330" spans="1:9" x14ac:dyDescent="0.2">
      <c r="A1330" t="s">
        <v>79</v>
      </c>
      <c r="B1330" t="s">
        <v>80</v>
      </c>
      <c r="C1330" t="s">
        <v>22</v>
      </c>
      <c r="D1330" s="55">
        <v>38565</v>
      </c>
      <c r="E1330">
        <v>0.4</v>
      </c>
      <c r="F1330">
        <v>3133120</v>
      </c>
      <c r="G1330" s="58" t="s">
        <v>87</v>
      </c>
      <c r="H1330" s="58" t="s">
        <v>87</v>
      </c>
      <c r="I1330" s="60" t="s">
        <v>85</v>
      </c>
    </row>
    <row r="1331" spans="1:9" x14ac:dyDescent="0.2">
      <c r="A1331" t="s">
        <v>79</v>
      </c>
      <c r="B1331" t="s">
        <v>81</v>
      </c>
      <c r="C1331" t="s">
        <v>22</v>
      </c>
      <c r="D1331" s="55">
        <v>38565</v>
      </c>
      <c r="E1331">
        <v>0.02</v>
      </c>
      <c r="F1331">
        <v>3133121</v>
      </c>
      <c r="G1331" s="58" t="s">
        <v>87</v>
      </c>
      <c r="H1331" s="58" t="s">
        <v>87</v>
      </c>
      <c r="I1331" s="60" t="s">
        <v>85</v>
      </c>
    </row>
    <row r="1332" spans="1:9" x14ac:dyDescent="0.2">
      <c r="A1332" t="s">
        <v>65</v>
      </c>
      <c r="B1332" t="s">
        <v>80</v>
      </c>
      <c r="C1332" t="s">
        <v>22</v>
      </c>
      <c r="D1332" s="55">
        <v>38565</v>
      </c>
      <c r="E1332">
        <v>0.39</v>
      </c>
      <c r="F1332">
        <v>3133122</v>
      </c>
      <c r="G1332" s="58" t="s">
        <v>87</v>
      </c>
      <c r="H1332" s="58" t="s">
        <v>87</v>
      </c>
      <c r="I1332" s="60" t="s">
        <v>85</v>
      </c>
    </row>
    <row r="1333" spans="1:9" x14ac:dyDescent="0.2">
      <c r="A1333" t="s">
        <v>65</v>
      </c>
      <c r="B1333" t="s">
        <v>81</v>
      </c>
      <c r="C1333" t="s">
        <v>22</v>
      </c>
      <c r="D1333" s="55">
        <v>38565</v>
      </c>
      <c r="E1333">
        <v>0.04</v>
      </c>
      <c r="F1333">
        <v>3133123</v>
      </c>
      <c r="G1333" s="58" t="s">
        <v>87</v>
      </c>
      <c r="H1333" s="58" t="s">
        <v>87</v>
      </c>
      <c r="I1333" s="60" t="s">
        <v>85</v>
      </c>
    </row>
    <row r="1334" spans="1:9" x14ac:dyDescent="0.2">
      <c r="A1334" t="s">
        <v>111</v>
      </c>
      <c r="B1334" t="s">
        <v>110</v>
      </c>
      <c r="C1334" t="s">
        <v>22</v>
      </c>
      <c r="D1334" s="55">
        <v>38565</v>
      </c>
      <c r="E1334">
        <v>-5.0000000000000001E-3</v>
      </c>
      <c r="F1334">
        <v>3133124</v>
      </c>
      <c r="G1334" s="58" t="s">
        <v>87</v>
      </c>
      <c r="H1334" s="58" t="s">
        <v>87</v>
      </c>
      <c r="I1334" s="60" t="s">
        <v>85</v>
      </c>
    </row>
    <row r="1335" spans="1:9" x14ac:dyDescent="0.2">
      <c r="A1335" t="s">
        <v>112</v>
      </c>
      <c r="B1335" t="s">
        <v>110</v>
      </c>
      <c r="C1335" t="s">
        <v>22</v>
      </c>
      <c r="D1335" s="55">
        <v>38565</v>
      </c>
      <c r="E1335">
        <v>0.01</v>
      </c>
      <c r="F1335">
        <v>3133125</v>
      </c>
      <c r="G1335" s="58" t="s">
        <v>87</v>
      </c>
      <c r="H1335" s="58" t="s">
        <v>87</v>
      </c>
      <c r="I1335" s="60" t="s">
        <v>85</v>
      </c>
    </row>
    <row r="1336" spans="1:9" x14ac:dyDescent="0.2">
      <c r="A1336" t="s">
        <v>108</v>
      </c>
      <c r="B1336" t="s">
        <v>110</v>
      </c>
      <c r="C1336" t="s">
        <v>22</v>
      </c>
      <c r="D1336" s="55">
        <v>38565</v>
      </c>
      <c r="E1336">
        <v>-0.02</v>
      </c>
      <c r="F1336">
        <v>3133126</v>
      </c>
      <c r="G1336" s="58" t="s">
        <v>87</v>
      </c>
      <c r="H1336" s="58" t="s">
        <v>87</v>
      </c>
      <c r="I1336" s="60" t="s">
        <v>85</v>
      </c>
    </row>
    <row r="1337" spans="1:9" x14ac:dyDescent="0.2">
      <c r="A1337" t="s">
        <v>109</v>
      </c>
      <c r="B1337" t="s">
        <v>110</v>
      </c>
      <c r="C1337" t="s">
        <v>22</v>
      </c>
      <c r="D1337" s="55">
        <v>38565</v>
      </c>
      <c r="E1337">
        <v>0.01</v>
      </c>
      <c r="F1337">
        <v>3133127</v>
      </c>
      <c r="G1337" s="58" t="s">
        <v>87</v>
      </c>
      <c r="H1337" s="58" t="s">
        <v>87</v>
      </c>
      <c r="I1337" s="60" t="s">
        <v>85</v>
      </c>
    </row>
    <row r="1338" spans="1:9" x14ac:dyDescent="0.2">
      <c r="A1338" t="s">
        <v>11</v>
      </c>
      <c r="B1338" t="s">
        <v>110</v>
      </c>
      <c r="C1338" t="s">
        <v>22</v>
      </c>
      <c r="D1338" s="55">
        <v>38565</v>
      </c>
      <c r="E1338" s="155">
        <v>38596</v>
      </c>
      <c r="I1338" s="60" t="s">
        <v>86</v>
      </c>
    </row>
    <row r="1339" spans="1:9" x14ac:dyDescent="0.2">
      <c r="A1339" t="s">
        <v>78</v>
      </c>
      <c r="B1339" t="s">
        <v>80</v>
      </c>
      <c r="C1339" t="s">
        <v>22</v>
      </c>
      <c r="D1339" s="55">
        <v>38596</v>
      </c>
      <c r="E1339">
        <v>0.39750000000000002</v>
      </c>
      <c r="F1339">
        <v>3133100</v>
      </c>
      <c r="G1339" s="58" t="s">
        <v>87</v>
      </c>
      <c r="H1339" s="58" t="s">
        <v>87</v>
      </c>
      <c r="I1339" s="60" t="s">
        <v>85</v>
      </c>
    </row>
    <row r="1340" spans="1:9" x14ac:dyDescent="0.2">
      <c r="A1340" t="s">
        <v>78</v>
      </c>
      <c r="B1340" t="s">
        <v>81</v>
      </c>
      <c r="C1340" t="s">
        <v>22</v>
      </c>
      <c r="D1340" s="55">
        <v>38596</v>
      </c>
      <c r="E1340">
        <v>0.02</v>
      </c>
      <c r="F1340">
        <v>3133101</v>
      </c>
      <c r="G1340" s="58" t="s">
        <v>87</v>
      </c>
      <c r="H1340" s="58" t="s">
        <v>87</v>
      </c>
      <c r="I1340" s="60" t="s">
        <v>85</v>
      </c>
    </row>
    <row r="1341" spans="1:9" x14ac:dyDescent="0.2">
      <c r="A1341" t="s">
        <v>35</v>
      </c>
      <c r="B1341" t="s">
        <v>80</v>
      </c>
      <c r="C1341" t="s">
        <v>22</v>
      </c>
      <c r="D1341" s="55">
        <v>38596</v>
      </c>
      <c r="E1341">
        <v>0.39750000000000002</v>
      </c>
      <c r="F1341">
        <v>3133102</v>
      </c>
      <c r="G1341" s="58" t="s">
        <v>87</v>
      </c>
      <c r="H1341" s="58" t="s">
        <v>87</v>
      </c>
      <c r="I1341" s="60" t="s">
        <v>85</v>
      </c>
    </row>
    <row r="1342" spans="1:9" x14ac:dyDescent="0.2">
      <c r="A1342" t="s">
        <v>35</v>
      </c>
      <c r="B1342" t="s">
        <v>81</v>
      </c>
      <c r="C1342" t="s">
        <v>22</v>
      </c>
      <c r="D1342" s="55">
        <v>38596</v>
      </c>
      <c r="E1342">
        <v>0.05</v>
      </c>
      <c r="F1342">
        <v>3133103</v>
      </c>
      <c r="G1342" s="58" t="s">
        <v>87</v>
      </c>
      <c r="H1342" s="58" t="s">
        <v>87</v>
      </c>
      <c r="I1342" s="60" t="s">
        <v>85</v>
      </c>
    </row>
    <row r="1343" spans="1:9" x14ac:dyDescent="0.2">
      <c r="A1343" t="s">
        <v>36</v>
      </c>
      <c r="B1343" t="s">
        <v>80</v>
      </c>
      <c r="C1343" t="s">
        <v>22</v>
      </c>
      <c r="D1343" s="55">
        <v>38596</v>
      </c>
      <c r="E1343">
        <v>0.71750000000000003</v>
      </c>
      <c r="F1343">
        <v>3133104</v>
      </c>
      <c r="G1343" s="58" t="s">
        <v>87</v>
      </c>
      <c r="H1343" s="58" t="s">
        <v>87</v>
      </c>
      <c r="I1343" s="60" t="s">
        <v>85</v>
      </c>
    </row>
    <row r="1344" spans="1:9" x14ac:dyDescent="0.2">
      <c r="A1344" t="s">
        <v>36</v>
      </c>
      <c r="B1344" t="s">
        <v>81</v>
      </c>
      <c r="C1344" t="s">
        <v>22</v>
      </c>
      <c r="D1344" s="55">
        <v>38596</v>
      </c>
      <c r="E1344">
        <v>0.02</v>
      </c>
      <c r="F1344">
        <v>3133105</v>
      </c>
      <c r="G1344" s="58" t="s">
        <v>87</v>
      </c>
      <c r="H1344" s="58" t="s">
        <v>87</v>
      </c>
      <c r="I1344" s="60" t="s">
        <v>85</v>
      </c>
    </row>
    <row r="1345" spans="1:9" x14ac:dyDescent="0.2">
      <c r="A1345" t="s">
        <v>37</v>
      </c>
      <c r="B1345" t="s">
        <v>80</v>
      </c>
      <c r="C1345" t="s">
        <v>22</v>
      </c>
      <c r="D1345" s="55">
        <v>38596</v>
      </c>
      <c r="E1345">
        <v>0.39750000000000002</v>
      </c>
      <c r="F1345">
        <v>3133106</v>
      </c>
      <c r="G1345" s="58" t="s">
        <v>87</v>
      </c>
      <c r="H1345" s="58" t="s">
        <v>87</v>
      </c>
      <c r="I1345" s="60" t="s">
        <v>85</v>
      </c>
    </row>
    <row r="1346" spans="1:9" x14ac:dyDescent="0.2">
      <c r="A1346" t="s">
        <v>37</v>
      </c>
      <c r="B1346" t="s">
        <v>81</v>
      </c>
      <c r="C1346" t="s">
        <v>22</v>
      </c>
      <c r="D1346" s="55">
        <v>38596</v>
      </c>
      <c r="E1346">
        <v>0.05</v>
      </c>
      <c r="F1346">
        <v>3133107</v>
      </c>
      <c r="G1346" s="58" t="s">
        <v>87</v>
      </c>
      <c r="H1346" s="58" t="s">
        <v>87</v>
      </c>
      <c r="I1346" s="60" t="s">
        <v>85</v>
      </c>
    </row>
    <row r="1347" spans="1:9" x14ac:dyDescent="0.2">
      <c r="A1347" t="s">
        <v>58</v>
      </c>
      <c r="B1347" t="s">
        <v>80</v>
      </c>
      <c r="C1347" t="s">
        <v>22</v>
      </c>
      <c r="D1347" s="55">
        <v>38596</v>
      </c>
      <c r="E1347">
        <v>0.315</v>
      </c>
      <c r="F1347">
        <v>3133108</v>
      </c>
      <c r="G1347" s="58" t="s">
        <v>87</v>
      </c>
      <c r="H1347" s="58" t="s">
        <v>87</v>
      </c>
      <c r="I1347" s="60" t="s">
        <v>85</v>
      </c>
    </row>
    <row r="1348" spans="1:9" x14ac:dyDescent="0.2">
      <c r="A1348" t="s">
        <v>58</v>
      </c>
      <c r="B1348" t="s">
        <v>81</v>
      </c>
      <c r="C1348" t="s">
        <v>22</v>
      </c>
      <c r="D1348" s="55">
        <v>38596</v>
      </c>
      <c r="E1348">
        <v>-5.0000000000000001E-3</v>
      </c>
      <c r="F1348">
        <v>3133109</v>
      </c>
      <c r="G1348" s="58" t="s">
        <v>87</v>
      </c>
      <c r="H1348" s="58" t="s">
        <v>87</v>
      </c>
      <c r="I1348" s="60" t="s">
        <v>85</v>
      </c>
    </row>
    <row r="1349" spans="1:9" x14ac:dyDescent="0.2">
      <c r="A1349" t="s">
        <v>59</v>
      </c>
      <c r="B1349" t="s">
        <v>80</v>
      </c>
      <c r="C1349" t="s">
        <v>22</v>
      </c>
      <c r="D1349" s="55">
        <v>38596</v>
      </c>
      <c r="E1349">
        <v>0.36</v>
      </c>
      <c r="F1349">
        <v>3133110</v>
      </c>
      <c r="G1349" s="58" t="s">
        <v>87</v>
      </c>
      <c r="H1349" s="58" t="s">
        <v>87</v>
      </c>
      <c r="I1349" s="60" t="s">
        <v>85</v>
      </c>
    </row>
    <row r="1350" spans="1:9" x14ac:dyDescent="0.2">
      <c r="A1350" t="s">
        <v>59</v>
      </c>
      <c r="B1350" t="s">
        <v>81</v>
      </c>
      <c r="C1350" t="s">
        <v>22</v>
      </c>
      <c r="D1350" s="55">
        <v>38596</v>
      </c>
      <c r="E1350">
        <v>-0.04</v>
      </c>
      <c r="F1350">
        <v>3133111</v>
      </c>
      <c r="G1350" s="58" t="s">
        <v>87</v>
      </c>
      <c r="H1350" s="58" t="s">
        <v>87</v>
      </c>
      <c r="I1350" s="60" t="s">
        <v>85</v>
      </c>
    </row>
    <row r="1351" spans="1:9" x14ac:dyDescent="0.2">
      <c r="A1351" t="s">
        <v>60</v>
      </c>
      <c r="B1351" t="s">
        <v>80</v>
      </c>
      <c r="C1351" t="s">
        <v>22</v>
      </c>
      <c r="D1351" s="55">
        <v>38596</v>
      </c>
      <c r="E1351">
        <v>0.36</v>
      </c>
      <c r="F1351">
        <v>3133112</v>
      </c>
      <c r="G1351" s="58" t="s">
        <v>87</v>
      </c>
      <c r="H1351" s="58" t="s">
        <v>87</v>
      </c>
      <c r="I1351" s="60" t="s">
        <v>85</v>
      </c>
    </row>
    <row r="1352" spans="1:9" x14ac:dyDescent="0.2">
      <c r="A1352" t="s">
        <v>60</v>
      </c>
      <c r="B1352" t="s">
        <v>81</v>
      </c>
      <c r="C1352" t="s">
        <v>22</v>
      </c>
      <c r="D1352" s="55">
        <v>38596</v>
      </c>
      <c r="E1352">
        <v>0.01</v>
      </c>
      <c r="F1352">
        <v>3133113</v>
      </c>
      <c r="G1352" s="58" t="s">
        <v>87</v>
      </c>
      <c r="H1352" s="58" t="s">
        <v>87</v>
      </c>
      <c r="I1352" s="60" t="s">
        <v>85</v>
      </c>
    </row>
    <row r="1353" spans="1:9" x14ac:dyDescent="0.2">
      <c r="A1353" t="s">
        <v>61</v>
      </c>
      <c r="B1353" t="s">
        <v>80</v>
      </c>
      <c r="C1353" t="s">
        <v>22</v>
      </c>
      <c r="D1353" s="55">
        <v>38596</v>
      </c>
      <c r="E1353">
        <v>0.36</v>
      </c>
      <c r="F1353">
        <v>3133114</v>
      </c>
      <c r="G1353" s="58" t="s">
        <v>87</v>
      </c>
      <c r="H1353" s="58" t="s">
        <v>87</v>
      </c>
      <c r="I1353" s="60" t="s">
        <v>85</v>
      </c>
    </row>
    <row r="1354" spans="1:9" x14ac:dyDescent="0.2">
      <c r="A1354" t="s">
        <v>61</v>
      </c>
      <c r="B1354" t="s">
        <v>81</v>
      </c>
      <c r="C1354" t="s">
        <v>22</v>
      </c>
      <c r="D1354" s="55">
        <v>38596</v>
      </c>
      <c r="E1354">
        <v>-0.02</v>
      </c>
      <c r="F1354">
        <v>3133115</v>
      </c>
      <c r="G1354" s="58" t="s">
        <v>87</v>
      </c>
      <c r="H1354" s="58" t="s">
        <v>87</v>
      </c>
      <c r="I1354" s="60" t="s">
        <v>85</v>
      </c>
    </row>
    <row r="1355" spans="1:9" x14ac:dyDescent="0.2">
      <c r="A1355" t="s">
        <v>63</v>
      </c>
      <c r="B1355" t="s">
        <v>80</v>
      </c>
      <c r="C1355" t="s">
        <v>22</v>
      </c>
      <c r="D1355" s="55">
        <v>38596</v>
      </c>
      <c r="E1355">
        <v>0.29399999999999998</v>
      </c>
      <c r="F1355">
        <v>3133116</v>
      </c>
      <c r="G1355" s="58" t="s">
        <v>87</v>
      </c>
      <c r="H1355" s="58" t="s">
        <v>87</v>
      </c>
      <c r="I1355" s="60" t="s">
        <v>85</v>
      </c>
    </row>
    <row r="1356" spans="1:9" x14ac:dyDescent="0.2">
      <c r="A1356" t="s">
        <v>63</v>
      </c>
      <c r="B1356" t="s">
        <v>81</v>
      </c>
      <c r="C1356" t="s">
        <v>22</v>
      </c>
      <c r="D1356" s="55">
        <v>38596</v>
      </c>
      <c r="E1356">
        <v>1.4E-2</v>
      </c>
      <c r="F1356">
        <v>3133117</v>
      </c>
      <c r="G1356" s="58" t="s">
        <v>87</v>
      </c>
      <c r="H1356" s="58" t="s">
        <v>87</v>
      </c>
      <c r="I1356" s="60" t="s">
        <v>85</v>
      </c>
    </row>
    <row r="1357" spans="1:9" x14ac:dyDescent="0.2">
      <c r="A1357" t="s">
        <v>64</v>
      </c>
      <c r="B1357" t="s">
        <v>80</v>
      </c>
      <c r="C1357" t="s">
        <v>22</v>
      </c>
      <c r="D1357" s="55">
        <v>38596</v>
      </c>
      <c r="E1357">
        <v>0</v>
      </c>
      <c r="F1357">
        <v>3133118</v>
      </c>
      <c r="G1357" s="58" t="s">
        <v>87</v>
      </c>
      <c r="H1357" s="58" t="s">
        <v>87</v>
      </c>
      <c r="I1357" s="60" t="s">
        <v>85</v>
      </c>
    </row>
    <row r="1358" spans="1:9" x14ac:dyDescent="0.2">
      <c r="A1358" t="s">
        <v>64</v>
      </c>
      <c r="B1358" t="s">
        <v>81</v>
      </c>
      <c r="C1358" t="s">
        <v>22</v>
      </c>
      <c r="D1358" s="55">
        <v>38596</v>
      </c>
      <c r="E1358">
        <v>0</v>
      </c>
      <c r="F1358">
        <v>3133119</v>
      </c>
      <c r="G1358" s="58" t="s">
        <v>87</v>
      </c>
      <c r="H1358" s="58" t="s">
        <v>87</v>
      </c>
      <c r="I1358" s="60" t="s">
        <v>85</v>
      </c>
    </row>
    <row r="1359" spans="1:9" x14ac:dyDescent="0.2">
      <c r="A1359" t="s">
        <v>79</v>
      </c>
      <c r="B1359" t="s">
        <v>80</v>
      </c>
      <c r="C1359" t="s">
        <v>22</v>
      </c>
      <c r="D1359" s="55">
        <v>38596</v>
      </c>
      <c r="E1359">
        <v>0.39750000000000002</v>
      </c>
      <c r="F1359">
        <v>3133120</v>
      </c>
      <c r="G1359" s="58" t="s">
        <v>87</v>
      </c>
      <c r="H1359" s="58" t="s">
        <v>87</v>
      </c>
      <c r="I1359" s="60" t="s">
        <v>85</v>
      </c>
    </row>
    <row r="1360" spans="1:9" x14ac:dyDescent="0.2">
      <c r="A1360" t="s">
        <v>79</v>
      </c>
      <c r="B1360" t="s">
        <v>81</v>
      </c>
      <c r="C1360" t="s">
        <v>22</v>
      </c>
      <c r="D1360" s="55">
        <v>38596</v>
      </c>
      <c r="E1360">
        <v>0.02</v>
      </c>
      <c r="F1360">
        <v>3133121</v>
      </c>
      <c r="G1360" s="58" t="s">
        <v>87</v>
      </c>
      <c r="H1360" s="58" t="s">
        <v>87</v>
      </c>
      <c r="I1360" s="60" t="s">
        <v>85</v>
      </c>
    </row>
    <row r="1361" spans="1:9" x14ac:dyDescent="0.2">
      <c r="A1361" t="s">
        <v>65</v>
      </c>
      <c r="B1361" t="s">
        <v>80</v>
      </c>
      <c r="C1361" t="s">
        <v>22</v>
      </c>
      <c r="D1361" s="55">
        <v>38596</v>
      </c>
      <c r="E1361">
        <v>0.38750000000000001</v>
      </c>
      <c r="F1361">
        <v>3133122</v>
      </c>
      <c r="G1361" s="58" t="s">
        <v>87</v>
      </c>
      <c r="H1361" s="58" t="s">
        <v>87</v>
      </c>
      <c r="I1361" s="60" t="s">
        <v>85</v>
      </c>
    </row>
    <row r="1362" spans="1:9" x14ac:dyDescent="0.2">
      <c r="A1362" t="s">
        <v>65</v>
      </c>
      <c r="B1362" t="s">
        <v>81</v>
      </c>
      <c r="C1362" t="s">
        <v>22</v>
      </c>
      <c r="D1362" s="55">
        <v>38596</v>
      </c>
      <c r="E1362">
        <v>0.04</v>
      </c>
      <c r="F1362">
        <v>3133123</v>
      </c>
      <c r="G1362" s="58" t="s">
        <v>87</v>
      </c>
      <c r="H1362" s="58" t="s">
        <v>87</v>
      </c>
      <c r="I1362" s="60" t="s">
        <v>85</v>
      </c>
    </row>
    <row r="1363" spans="1:9" x14ac:dyDescent="0.2">
      <c r="A1363" t="s">
        <v>111</v>
      </c>
      <c r="B1363" t="s">
        <v>110</v>
      </c>
      <c r="C1363" t="s">
        <v>22</v>
      </c>
      <c r="D1363" s="55">
        <v>38596</v>
      </c>
      <c r="E1363">
        <v>-5.0000000000000001E-3</v>
      </c>
      <c r="F1363">
        <v>3133124</v>
      </c>
      <c r="G1363" s="58" t="s">
        <v>87</v>
      </c>
      <c r="H1363" s="58" t="s">
        <v>87</v>
      </c>
      <c r="I1363" s="60" t="s">
        <v>85</v>
      </c>
    </row>
    <row r="1364" spans="1:9" x14ac:dyDescent="0.2">
      <c r="A1364" t="s">
        <v>112</v>
      </c>
      <c r="B1364" t="s">
        <v>110</v>
      </c>
      <c r="C1364" t="s">
        <v>22</v>
      </c>
      <c r="D1364" s="55">
        <v>38596</v>
      </c>
      <c r="E1364">
        <v>0.01</v>
      </c>
      <c r="F1364">
        <v>3133125</v>
      </c>
      <c r="G1364" s="58" t="s">
        <v>87</v>
      </c>
      <c r="H1364" s="58" t="s">
        <v>87</v>
      </c>
      <c r="I1364" s="60" t="s">
        <v>85</v>
      </c>
    </row>
    <row r="1365" spans="1:9" x14ac:dyDescent="0.2">
      <c r="A1365" t="s">
        <v>108</v>
      </c>
      <c r="B1365" t="s">
        <v>110</v>
      </c>
      <c r="C1365" t="s">
        <v>22</v>
      </c>
      <c r="D1365" s="55">
        <v>38596</v>
      </c>
      <c r="E1365">
        <v>-0.02</v>
      </c>
      <c r="F1365">
        <v>3133126</v>
      </c>
      <c r="G1365" s="58" t="s">
        <v>87</v>
      </c>
      <c r="H1365" s="58" t="s">
        <v>87</v>
      </c>
      <c r="I1365" s="60" t="s">
        <v>85</v>
      </c>
    </row>
    <row r="1366" spans="1:9" x14ac:dyDescent="0.2">
      <c r="A1366" t="s">
        <v>109</v>
      </c>
      <c r="B1366" t="s">
        <v>110</v>
      </c>
      <c r="C1366" t="s">
        <v>22</v>
      </c>
      <c r="D1366" s="55">
        <v>38596</v>
      </c>
      <c r="E1366">
        <v>0.01</v>
      </c>
      <c r="F1366">
        <v>3133127</v>
      </c>
      <c r="G1366" s="58" t="s">
        <v>87</v>
      </c>
      <c r="H1366" s="58" t="s">
        <v>87</v>
      </c>
      <c r="I1366" s="60" t="s">
        <v>85</v>
      </c>
    </row>
    <row r="1367" spans="1:9" x14ac:dyDescent="0.2">
      <c r="A1367" t="s">
        <v>11</v>
      </c>
      <c r="B1367" t="s">
        <v>110</v>
      </c>
      <c r="C1367" t="s">
        <v>22</v>
      </c>
      <c r="D1367" s="55">
        <v>38596</v>
      </c>
      <c r="E1367" s="155">
        <v>38626</v>
      </c>
      <c r="I1367" s="60" t="s">
        <v>86</v>
      </c>
    </row>
    <row r="1368" spans="1:9" x14ac:dyDescent="0.2">
      <c r="A1368" t="s">
        <v>78</v>
      </c>
      <c r="B1368" t="s">
        <v>80</v>
      </c>
      <c r="C1368" t="s">
        <v>22</v>
      </c>
      <c r="D1368" s="55">
        <v>38626</v>
      </c>
      <c r="E1368">
        <v>0.4</v>
      </c>
      <c r="F1368">
        <v>3133100</v>
      </c>
      <c r="G1368" s="58" t="s">
        <v>87</v>
      </c>
      <c r="H1368" s="58" t="s">
        <v>87</v>
      </c>
      <c r="I1368" s="60" t="s">
        <v>85</v>
      </c>
    </row>
    <row r="1369" spans="1:9" x14ac:dyDescent="0.2">
      <c r="A1369" t="s">
        <v>78</v>
      </c>
      <c r="B1369" t="s">
        <v>81</v>
      </c>
      <c r="C1369" t="s">
        <v>22</v>
      </c>
      <c r="D1369" s="55">
        <v>38626</v>
      </c>
      <c r="E1369">
        <v>0.02</v>
      </c>
      <c r="F1369">
        <v>3133101</v>
      </c>
      <c r="G1369" s="58" t="s">
        <v>87</v>
      </c>
      <c r="H1369" s="58" t="s">
        <v>87</v>
      </c>
      <c r="I1369" s="60" t="s">
        <v>85</v>
      </c>
    </row>
    <row r="1370" spans="1:9" x14ac:dyDescent="0.2">
      <c r="A1370" t="s">
        <v>35</v>
      </c>
      <c r="B1370" t="s">
        <v>80</v>
      </c>
      <c r="C1370" t="s">
        <v>22</v>
      </c>
      <c r="D1370" s="55">
        <v>38626</v>
      </c>
      <c r="E1370">
        <v>0.4</v>
      </c>
      <c r="F1370">
        <v>3133102</v>
      </c>
      <c r="G1370" s="58" t="s">
        <v>87</v>
      </c>
      <c r="H1370" s="58" t="s">
        <v>87</v>
      </c>
      <c r="I1370" s="60" t="s">
        <v>85</v>
      </c>
    </row>
    <row r="1371" spans="1:9" x14ac:dyDescent="0.2">
      <c r="A1371" t="s">
        <v>35</v>
      </c>
      <c r="B1371" t="s">
        <v>81</v>
      </c>
      <c r="C1371" t="s">
        <v>22</v>
      </c>
      <c r="D1371" s="55">
        <v>38626</v>
      </c>
      <c r="E1371">
        <v>0.05</v>
      </c>
      <c r="F1371">
        <v>3133103</v>
      </c>
      <c r="G1371" s="58" t="s">
        <v>87</v>
      </c>
      <c r="H1371" s="58" t="s">
        <v>87</v>
      </c>
      <c r="I1371" s="60" t="s">
        <v>85</v>
      </c>
    </row>
    <row r="1372" spans="1:9" x14ac:dyDescent="0.2">
      <c r="A1372" t="s">
        <v>36</v>
      </c>
      <c r="B1372" t="s">
        <v>80</v>
      </c>
      <c r="C1372" t="s">
        <v>22</v>
      </c>
      <c r="D1372" s="55">
        <v>38626</v>
      </c>
      <c r="E1372">
        <v>0.72</v>
      </c>
      <c r="F1372">
        <v>3133104</v>
      </c>
      <c r="G1372" s="58" t="s">
        <v>87</v>
      </c>
      <c r="H1372" s="58" t="s">
        <v>87</v>
      </c>
      <c r="I1372" s="60" t="s">
        <v>85</v>
      </c>
    </row>
    <row r="1373" spans="1:9" x14ac:dyDescent="0.2">
      <c r="A1373" t="s">
        <v>36</v>
      </c>
      <c r="B1373" t="s">
        <v>81</v>
      </c>
      <c r="C1373" t="s">
        <v>22</v>
      </c>
      <c r="D1373" s="55">
        <v>38626</v>
      </c>
      <c r="E1373">
        <v>0.02</v>
      </c>
      <c r="F1373">
        <v>3133105</v>
      </c>
      <c r="G1373" s="58" t="s">
        <v>87</v>
      </c>
      <c r="H1373" s="58" t="s">
        <v>87</v>
      </c>
      <c r="I1373" s="60" t="s">
        <v>85</v>
      </c>
    </row>
    <row r="1374" spans="1:9" x14ac:dyDescent="0.2">
      <c r="A1374" t="s">
        <v>37</v>
      </c>
      <c r="B1374" t="s">
        <v>80</v>
      </c>
      <c r="C1374" t="s">
        <v>22</v>
      </c>
      <c r="D1374" s="55">
        <v>38626</v>
      </c>
      <c r="E1374">
        <v>0.4</v>
      </c>
      <c r="F1374">
        <v>3133106</v>
      </c>
      <c r="G1374" s="58" t="s">
        <v>87</v>
      </c>
      <c r="H1374" s="58" t="s">
        <v>87</v>
      </c>
      <c r="I1374" s="60" t="s">
        <v>85</v>
      </c>
    </row>
    <row r="1375" spans="1:9" x14ac:dyDescent="0.2">
      <c r="A1375" t="s">
        <v>37</v>
      </c>
      <c r="B1375" t="s">
        <v>81</v>
      </c>
      <c r="C1375" t="s">
        <v>22</v>
      </c>
      <c r="D1375" s="55">
        <v>38626</v>
      </c>
      <c r="E1375">
        <v>0.05</v>
      </c>
      <c r="F1375">
        <v>3133107</v>
      </c>
      <c r="G1375" s="58" t="s">
        <v>87</v>
      </c>
      <c r="H1375" s="58" t="s">
        <v>87</v>
      </c>
      <c r="I1375" s="60" t="s">
        <v>85</v>
      </c>
    </row>
    <row r="1376" spans="1:9" x14ac:dyDescent="0.2">
      <c r="A1376" t="s">
        <v>58</v>
      </c>
      <c r="B1376" t="s">
        <v>80</v>
      </c>
      <c r="C1376" t="s">
        <v>22</v>
      </c>
      <c r="D1376" s="55">
        <v>38626</v>
      </c>
      <c r="E1376">
        <v>0.36</v>
      </c>
      <c r="F1376">
        <v>3133108</v>
      </c>
      <c r="G1376" s="58" t="s">
        <v>87</v>
      </c>
      <c r="H1376" s="58" t="s">
        <v>87</v>
      </c>
      <c r="I1376" s="60" t="s">
        <v>85</v>
      </c>
    </row>
    <row r="1377" spans="1:9" x14ac:dyDescent="0.2">
      <c r="A1377" t="s">
        <v>58</v>
      </c>
      <c r="B1377" t="s">
        <v>81</v>
      </c>
      <c r="C1377" t="s">
        <v>22</v>
      </c>
      <c r="D1377" s="55">
        <v>38626</v>
      </c>
      <c r="E1377">
        <v>-5.0000000000000001E-3</v>
      </c>
      <c r="F1377">
        <v>3133109</v>
      </c>
      <c r="G1377" s="58" t="s">
        <v>87</v>
      </c>
      <c r="H1377" s="58" t="s">
        <v>87</v>
      </c>
      <c r="I1377" s="60" t="s">
        <v>85</v>
      </c>
    </row>
    <row r="1378" spans="1:9" x14ac:dyDescent="0.2">
      <c r="A1378" t="s">
        <v>59</v>
      </c>
      <c r="B1378" t="s">
        <v>80</v>
      </c>
      <c r="C1378" t="s">
        <v>22</v>
      </c>
      <c r="D1378" s="55">
        <v>38626</v>
      </c>
      <c r="E1378">
        <v>0.4</v>
      </c>
      <c r="F1378">
        <v>3133110</v>
      </c>
      <c r="G1378" s="58" t="s">
        <v>87</v>
      </c>
      <c r="H1378" s="58" t="s">
        <v>87</v>
      </c>
      <c r="I1378" s="60" t="s">
        <v>85</v>
      </c>
    </row>
    <row r="1379" spans="1:9" x14ac:dyDescent="0.2">
      <c r="A1379" t="s">
        <v>59</v>
      </c>
      <c r="B1379" t="s">
        <v>81</v>
      </c>
      <c r="C1379" t="s">
        <v>22</v>
      </c>
      <c r="D1379" s="55">
        <v>38626</v>
      </c>
      <c r="E1379">
        <v>-8.5000000000000006E-2</v>
      </c>
      <c r="F1379">
        <v>3133111</v>
      </c>
      <c r="G1379" s="58" t="s">
        <v>87</v>
      </c>
      <c r="H1379" s="58" t="s">
        <v>87</v>
      </c>
      <c r="I1379" s="60" t="s">
        <v>85</v>
      </c>
    </row>
    <row r="1380" spans="1:9" x14ac:dyDescent="0.2">
      <c r="A1380" t="s">
        <v>60</v>
      </c>
      <c r="B1380" t="s">
        <v>80</v>
      </c>
      <c r="C1380" t="s">
        <v>22</v>
      </c>
      <c r="D1380" s="55">
        <v>38626</v>
      </c>
      <c r="E1380">
        <v>0.4</v>
      </c>
      <c r="F1380">
        <v>3133112</v>
      </c>
      <c r="G1380" s="58" t="s">
        <v>87</v>
      </c>
      <c r="H1380" s="58" t="s">
        <v>87</v>
      </c>
      <c r="I1380" s="60" t="s">
        <v>85</v>
      </c>
    </row>
    <row r="1381" spans="1:9" x14ac:dyDescent="0.2">
      <c r="A1381" t="s">
        <v>60</v>
      </c>
      <c r="B1381" t="s">
        <v>81</v>
      </c>
      <c r="C1381" t="s">
        <v>22</v>
      </c>
      <c r="D1381" s="55">
        <v>38626</v>
      </c>
      <c r="E1381">
        <v>0.01</v>
      </c>
      <c r="F1381">
        <v>3133113</v>
      </c>
      <c r="G1381" s="58" t="s">
        <v>87</v>
      </c>
      <c r="H1381" s="58" t="s">
        <v>87</v>
      </c>
      <c r="I1381" s="60" t="s">
        <v>85</v>
      </c>
    </row>
    <row r="1382" spans="1:9" x14ac:dyDescent="0.2">
      <c r="A1382" t="s">
        <v>61</v>
      </c>
      <c r="B1382" t="s">
        <v>80</v>
      </c>
      <c r="C1382" t="s">
        <v>22</v>
      </c>
      <c r="D1382" s="55">
        <v>38626</v>
      </c>
      <c r="E1382">
        <v>0.4</v>
      </c>
      <c r="F1382">
        <v>3133114</v>
      </c>
      <c r="G1382" s="58" t="s">
        <v>87</v>
      </c>
      <c r="H1382" s="58" t="s">
        <v>87</v>
      </c>
      <c r="I1382" s="60" t="s">
        <v>85</v>
      </c>
    </row>
    <row r="1383" spans="1:9" x14ac:dyDescent="0.2">
      <c r="A1383" t="s">
        <v>61</v>
      </c>
      <c r="B1383" t="s">
        <v>81</v>
      </c>
      <c r="C1383" t="s">
        <v>22</v>
      </c>
      <c r="D1383" s="55">
        <v>38626</v>
      </c>
      <c r="E1383">
        <v>-5.5E-2</v>
      </c>
      <c r="F1383">
        <v>3133115</v>
      </c>
      <c r="G1383" s="58" t="s">
        <v>87</v>
      </c>
      <c r="H1383" s="58" t="s">
        <v>87</v>
      </c>
      <c r="I1383" s="60" t="s">
        <v>85</v>
      </c>
    </row>
    <row r="1384" spans="1:9" x14ac:dyDescent="0.2">
      <c r="A1384" t="s">
        <v>63</v>
      </c>
      <c r="B1384" t="s">
        <v>80</v>
      </c>
      <c r="C1384" t="s">
        <v>22</v>
      </c>
      <c r="D1384" s="55">
        <v>38626</v>
      </c>
      <c r="E1384">
        <v>0.29399999999999998</v>
      </c>
      <c r="F1384">
        <v>3133116</v>
      </c>
      <c r="G1384" s="58" t="s">
        <v>87</v>
      </c>
      <c r="H1384" s="58" t="s">
        <v>87</v>
      </c>
      <c r="I1384" s="60" t="s">
        <v>85</v>
      </c>
    </row>
    <row r="1385" spans="1:9" x14ac:dyDescent="0.2">
      <c r="A1385" t="s">
        <v>63</v>
      </c>
      <c r="B1385" t="s">
        <v>81</v>
      </c>
      <c r="C1385" t="s">
        <v>22</v>
      </c>
      <c r="D1385" s="55">
        <v>38626</v>
      </c>
      <c r="E1385">
        <v>1.4E-2</v>
      </c>
      <c r="F1385">
        <v>3133117</v>
      </c>
      <c r="G1385" s="58" t="s">
        <v>87</v>
      </c>
      <c r="H1385" s="58" t="s">
        <v>87</v>
      </c>
      <c r="I1385" s="60" t="s">
        <v>85</v>
      </c>
    </row>
    <row r="1386" spans="1:9" x14ac:dyDescent="0.2">
      <c r="A1386" t="s">
        <v>64</v>
      </c>
      <c r="B1386" t="s">
        <v>80</v>
      </c>
      <c r="C1386" t="s">
        <v>22</v>
      </c>
      <c r="D1386" s="55">
        <v>38626</v>
      </c>
      <c r="E1386">
        <v>0</v>
      </c>
      <c r="F1386">
        <v>3133118</v>
      </c>
      <c r="G1386" s="58" t="s">
        <v>87</v>
      </c>
      <c r="H1386" s="58" t="s">
        <v>87</v>
      </c>
      <c r="I1386" s="60" t="s">
        <v>85</v>
      </c>
    </row>
    <row r="1387" spans="1:9" x14ac:dyDescent="0.2">
      <c r="A1387" t="s">
        <v>64</v>
      </c>
      <c r="B1387" t="s">
        <v>81</v>
      </c>
      <c r="C1387" t="s">
        <v>22</v>
      </c>
      <c r="D1387" s="55">
        <v>38626</v>
      </c>
      <c r="E1387">
        <v>0</v>
      </c>
      <c r="F1387">
        <v>3133119</v>
      </c>
      <c r="G1387" s="58" t="s">
        <v>87</v>
      </c>
      <c r="H1387" s="58" t="s">
        <v>87</v>
      </c>
      <c r="I1387" s="60" t="s">
        <v>85</v>
      </c>
    </row>
    <row r="1388" spans="1:9" x14ac:dyDescent="0.2">
      <c r="A1388" t="s">
        <v>79</v>
      </c>
      <c r="B1388" t="s">
        <v>80</v>
      </c>
      <c r="C1388" t="s">
        <v>22</v>
      </c>
      <c r="D1388" s="55">
        <v>38626</v>
      </c>
      <c r="E1388">
        <v>0.4</v>
      </c>
      <c r="F1388">
        <v>3133120</v>
      </c>
      <c r="G1388" s="58" t="s">
        <v>87</v>
      </c>
      <c r="H1388" s="58" t="s">
        <v>87</v>
      </c>
      <c r="I1388" s="60" t="s">
        <v>85</v>
      </c>
    </row>
    <row r="1389" spans="1:9" x14ac:dyDescent="0.2">
      <c r="A1389" t="s">
        <v>79</v>
      </c>
      <c r="B1389" t="s">
        <v>81</v>
      </c>
      <c r="C1389" t="s">
        <v>22</v>
      </c>
      <c r="D1389" s="55">
        <v>38626</v>
      </c>
      <c r="E1389">
        <v>0.02</v>
      </c>
      <c r="F1389">
        <v>3133121</v>
      </c>
      <c r="G1389" s="58" t="s">
        <v>87</v>
      </c>
      <c r="H1389" s="58" t="s">
        <v>87</v>
      </c>
      <c r="I1389" s="60" t="s">
        <v>85</v>
      </c>
    </row>
    <row r="1390" spans="1:9" x14ac:dyDescent="0.2">
      <c r="A1390" t="s">
        <v>65</v>
      </c>
      <c r="B1390" t="s">
        <v>80</v>
      </c>
      <c r="C1390" t="s">
        <v>22</v>
      </c>
      <c r="D1390" s="55">
        <v>38626</v>
      </c>
      <c r="E1390">
        <v>0.39</v>
      </c>
      <c r="F1390">
        <v>3133122</v>
      </c>
      <c r="G1390" s="58" t="s">
        <v>87</v>
      </c>
      <c r="H1390" s="58" t="s">
        <v>87</v>
      </c>
      <c r="I1390" s="60" t="s">
        <v>85</v>
      </c>
    </row>
    <row r="1391" spans="1:9" x14ac:dyDescent="0.2">
      <c r="A1391" t="s">
        <v>65</v>
      </c>
      <c r="B1391" t="s">
        <v>81</v>
      </c>
      <c r="C1391" t="s">
        <v>22</v>
      </c>
      <c r="D1391" s="55">
        <v>38626</v>
      </c>
      <c r="E1391">
        <v>0.04</v>
      </c>
      <c r="F1391">
        <v>3133123</v>
      </c>
      <c r="G1391" s="58" t="s">
        <v>87</v>
      </c>
      <c r="H1391" s="58" t="s">
        <v>87</v>
      </c>
      <c r="I1391" s="60" t="s">
        <v>85</v>
      </c>
    </row>
    <row r="1392" spans="1:9" x14ac:dyDescent="0.2">
      <c r="A1392" t="s">
        <v>111</v>
      </c>
      <c r="B1392" t="s">
        <v>110</v>
      </c>
      <c r="C1392" t="s">
        <v>22</v>
      </c>
      <c r="D1392" s="55">
        <v>38626</v>
      </c>
      <c r="E1392">
        <v>-5.0000000000000001E-3</v>
      </c>
      <c r="F1392">
        <v>3133124</v>
      </c>
      <c r="G1392" s="58" t="s">
        <v>87</v>
      </c>
      <c r="H1392" s="58" t="s">
        <v>87</v>
      </c>
      <c r="I1392" s="60" t="s">
        <v>85</v>
      </c>
    </row>
    <row r="1393" spans="1:9" x14ac:dyDescent="0.2">
      <c r="A1393" t="s">
        <v>112</v>
      </c>
      <c r="B1393" t="s">
        <v>110</v>
      </c>
      <c r="C1393" t="s">
        <v>22</v>
      </c>
      <c r="D1393" s="55">
        <v>38626</v>
      </c>
      <c r="E1393">
        <v>0.01</v>
      </c>
      <c r="F1393">
        <v>3133125</v>
      </c>
      <c r="G1393" s="58" t="s">
        <v>87</v>
      </c>
      <c r="H1393" s="58" t="s">
        <v>87</v>
      </c>
      <c r="I1393" s="60" t="s">
        <v>85</v>
      </c>
    </row>
    <row r="1394" spans="1:9" x14ac:dyDescent="0.2">
      <c r="A1394" t="s">
        <v>108</v>
      </c>
      <c r="B1394" t="s">
        <v>110</v>
      </c>
      <c r="C1394" t="s">
        <v>22</v>
      </c>
      <c r="D1394" s="55">
        <v>38626</v>
      </c>
      <c r="E1394">
        <v>-5.5E-2</v>
      </c>
      <c r="F1394">
        <v>3133126</v>
      </c>
      <c r="G1394" s="58" t="s">
        <v>87</v>
      </c>
      <c r="H1394" s="58" t="s">
        <v>87</v>
      </c>
      <c r="I1394" s="60" t="s">
        <v>85</v>
      </c>
    </row>
    <row r="1395" spans="1:9" x14ac:dyDescent="0.2">
      <c r="A1395" t="s">
        <v>109</v>
      </c>
      <c r="B1395" t="s">
        <v>110</v>
      </c>
      <c r="C1395" t="s">
        <v>22</v>
      </c>
      <c r="D1395" s="55">
        <v>38626</v>
      </c>
      <c r="E1395">
        <v>0.01</v>
      </c>
      <c r="F1395">
        <v>3133127</v>
      </c>
      <c r="G1395" s="58" t="s">
        <v>87</v>
      </c>
      <c r="H1395" s="58" t="s">
        <v>87</v>
      </c>
      <c r="I1395" s="60" t="s">
        <v>85</v>
      </c>
    </row>
    <row r="1396" spans="1:9" x14ac:dyDescent="0.2">
      <c r="A1396" t="s">
        <v>11</v>
      </c>
      <c r="B1396" t="s">
        <v>110</v>
      </c>
      <c r="C1396" t="s">
        <v>22</v>
      </c>
      <c r="D1396" s="55">
        <v>38626</v>
      </c>
      <c r="E1396" s="155">
        <v>38657</v>
      </c>
      <c r="I1396" s="60" t="s">
        <v>86</v>
      </c>
    </row>
    <row r="1397" spans="1:9" x14ac:dyDescent="0.2">
      <c r="A1397" t="s">
        <v>78</v>
      </c>
      <c r="B1397" t="s">
        <v>80</v>
      </c>
      <c r="C1397" t="s">
        <v>22</v>
      </c>
      <c r="D1397" s="55">
        <v>38657</v>
      </c>
      <c r="E1397">
        <v>0.55500000000000005</v>
      </c>
      <c r="F1397">
        <v>3133100</v>
      </c>
      <c r="G1397" s="58" t="s">
        <v>87</v>
      </c>
      <c r="H1397" s="58" t="s">
        <v>87</v>
      </c>
      <c r="I1397" s="60" t="s">
        <v>85</v>
      </c>
    </row>
    <row r="1398" spans="1:9" x14ac:dyDescent="0.2">
      <c r="A1398" t="s">
        <v>78</v>
      </c>
      <c r="B1398" t="s">
        <v>81</v>
      </c>
      <c r="C1398" t="s">
        <v>22</v>
      </c>
      <c r="D1398" s="55">
        <v>38657</v>
      </c>
      <c r="E1398">
        <v>0.05</v>
      </c>
      <c r="F1398">
        <v>3133101</v>
      </c>
      <c r="G1398" s="58" t="s">
        <v>87</v>
      </c>
      <c r="H1398" s="58" t="s">
        <v>87</v>
      </c>
      <c r="I1398" s="60" t="s">
        <v>85</v>
      </c>
    </row>
    <row r="1399" spans="1:9" x14ac:dyDescent="0.2">
      <c r="A1399" t="s">
        <v>35</v>
      </c>
      <c r="B1399" t="s">
        <v>80</v>
      </c>
      <c r="C1399" t="s">
        <v>22</v>
      </c>
      <c r="D1399" s="55">
        <v>38657</v>
      </c>
      <c r="E1399">
        <v>0.55500000000000005</v>
      </c>
      <c r="F1399">
        <v>3133102</v>
      </c>
      <c r="G1399" s="58" t="s">
        <v>87</v>
      </c>
      <c r="H1399" s="58" t="s">
        <v>87</v>
      </c>
      <c r="I1399" s="60" t="s">
        <v>85</v>
      </c>
    </row>
    <row r="1400" spans="1:9" x14ac:dyDescent="0.2">
      <c r="A1400" t="s">
        <v>35</v>
      </c>
      <c r="B1400" t="s">
        <v>81</v>
      </c>
      <c r="C1400" t="s">
        <v>22</v>
      </c>
      <c r="D1400" s="55">
        <v>38657</v>
      </c>
      <c r="E1400">
        <v>0.14000000000000001</v>
      </c>
      <c r="F1400">
        <v>3133103</v>
      </c>
      <c r="G1400" s="58" t="s">
        <v>87</v>
      </c>
      <c r="H1400" s="58" t="s">
        <v>87</v>
      </c>
      <c r="I1400" s="60" t="s">
        <v>85</v>
      </c>
    </row>
    <row r="1401" spans="1:9" x14ac:dyDescent="0.2">
      <c r="A1401" t="s">
        <v>36</v>
      </c>
      <c r="B1401" t="s">
        <v>80</v>
      </c>
      <c r="C1401" t="s">
        <v>22</v>
      </c>
      <c r="D1401" s="55">
        <v>38657</v>
      </c>
      <c r="E1401">
        <v>0.875</v>
      </c>
      <c r="F1401">
        <v>3133104</v>
      </c>
      <c r="G1401" s="58" t="s">
        <v>87</v>
      </c>
      <c r="H1401" s="58" t="s">
        <v>87</v>
      </c>
      <c r="I1401" s="60" t="s">
        <v>85</v>
      </c>
    </row>
    <row r="1402" spans="1:9" x14ac:dyDescent="0.2">
      <c r="A1402" t="s">
        <v>36</v>
      </c>
      <c r="B1402" t="s">
        <v>81</v>
      </c>
      <c r="C1402" t="s">
        <v>22</v>
      </c>
      <c r="D1402" s="55">
        <v>38657</v>
      </c>
      <c r="E1402">
        <v>0.05</v>
      </c>
      <c r="F1402">
        <v>3133105</v>
      </c>
      <c r="G1402" s="58" t="s">
        <v>87</v>
      </c>
      <c r="H1402" s="58" t="s">
        <v>87</v>
      </c>
      <c r="I1402" s="60" t="s">
        <v>85</v>
      </c>
    </row>
    <row r="1403" spans="1:9" x14ac:dyDescent="0.2">
      <c r="A1403" t="s">
        <v>37</v>
      </c>
      <c r="B1403" t="s">
        <v>80</v>
      </c>
      <c r="C1403" t="s">
        <v>22</v>
      </c>
      <c r="D1403" s="55">
        <v>38657</v>
      </c>
      <c r="E1403">
        <v>0.55500000000000005</v>
      </c>
      <c r="F1403">
        <v>3133106</v>
      </c>
      <c r="G1403" s="58" t="s">
        <v>87</v>
      </c>
      <c r="H1403" s="58" t="s">
        <v>87</v>
      </c>
      <c r="I1403" s="60" t="s">
        <v>85</v>
      </c>
    </row>
    <row r="1404" spans="1:9" x14ac:dyDescent="0.2">
      <c r="A1404" t="s">
        <v>37</v>
      </c>
      <c r="B1404" t="s">
        <v>81</v>
      </c>
      <c r="C1404" t="s">
        <v>22</v>
      </c>
      <c r="D1404" s="55">
        <v>38657</v>
      </c>
      <c r="E1404">
        <v>0.14000000000000001</v>
      </c>
      <c r="F1404">
        <v>3133107</v>
      </c>
      <c r="G1404" s="58" t="s">
        <v>87</v>
      </c>
      <c r="H1404" s="58" t="s">
        <v>87</v>
      </c>
      <c r="I1404" s="60" t="s">
        <v>85</v>
      </c>
    </row>
    <row r="1405" spans="1:9" x14ac:dyDescent="0.2">
      <c r="A1405" t="s">
        <v>58</v>
      </c>
      <c r="B1405" t="s">
        <v>80</v>
      </c>
      <c r="C1405" t="s">
        <v>22</v>
      </c>
      <c r="D1405" s="55">
        <v>38657</v>
      </c>
      <c r="E1405">
        <v>0.46</v>
      </c>
      <c r="F1405">
        <v>3133108</v>
      </c>
      <c r="G1405" s="58" t="s">
        <v>87</v>
      </c>
      <c r="H1405" s="58" t="s">
        <v>87</v>
      </c>
      <c r="I1405" s="60" t="s">
        <v>85</v>
      </c>
    </row>
    <row r="1406" spans="1:9" x14ac:dyDescent="0.2">
      <c r="A1406" t="s">
        <v>58</v>
      </c>
      <c r="B1406" t="s">
        <v>81</v>
      </c>
      <c r="C1406" t="s">
        <v>22</v>
      </c>
      <c r="D1406" s="55">
        <v>38657</v>
      </c>
      <c r="E1406">
        <v>0.05</v>
      </c>
      <c r="F1406">
        <v>3133109</v>
      </c>
      <c r="G1406" s="58" t="s">
        <v>87</v>
      </c>
      <c r="H1406" s="58" t="s">
        <v>87</v>
      </c>
      <c r="I1406" s="60" t="s">
        <v>85</v>
      </c>
    </row>
    <row r="1407" spans="1:9" x14ac:dyDescent="0.2">
      <c r="A1407" t="s">
        <v>59</v>
      </c>
      <c r="B1407" t="s">
        <v>80</v>
      </c>
      <c r="C1407" t="s">
        <v>22</v>
      </c>
      <c r="D1407" s="55">
        <v>38657</v>
      </c>
      <c r="E1407">
        <v>0.7</v>
      </c>
      <c r="F1407">
        <v>3133110</v>
      </c>
      <c r="G1407" s="58" t="s">
        <v>87</v>
      </c>
      <c r="H1407" s="58" t="s">
        <v>87</v>
      </c>
      <c r="I1407" s="60" t="s">
        <v>85</v>
      </c>
    </row>
    <row r="1408" spans="1:9" x14ac:dyDescent="0.2">
      <c r="A1408" t="s">
        <v>59</v>
      </c>
      <c r="B1408" t="s">
        <v>81</v>
      </c>
      <c r="C1408" t="s">
        <v>22</v>
      </c>
      <c r="D1408" s="55">
        <v>38657</v>
      </c>
      <c r="E1408">
        <v>-0.17</v>
      </c>
      <c r="F1408">
        <v>3133111</v>
      </c>
      <c r="G1408" s="58" t="s">
        <v>87</v>
      </c>
      <c r="H1408" s="58" t="s">
        <v>87</v>
      </c>
      <c r="I1408" s="60" t="s">
        <v>85</v>
      </c>
    </row>
    <row r="1409" spans="1:9" x14ac:dyDescent="0.2">
      <c r="A1409" t="s">
        <v>60</v>
      </c>
      <c r="B1409" t="s">
        <v>80</v>
      </c>
      <c r="C1409" t="s">
        <v>22</v>
      </c>
      <c r="D1409" s="55">
        <v>38657</v>
      </c>
      <c r="E1409">
        <v>0.7</v>
      </c>
      <c r="F1409">
        <v>3133112</v>
      </c>
      <c r="G1409" s="58" t="s">
        <v>87</v>
      </c>
      <c r="H1409" s="58" t="s">
        <v>87</v>
      </c>
      <c r="I1409" s="60" t="s">
        <v>85</v>
      </c>
    </row>
    <row r="1410" spans="1:9" x14ac:dyDescent="0.2">
      <c r="A1410" t="s">
        <v>60</v>
      </c>
      <c r="B1410" t="s">
        <v>81</v>
      </c>
      <c r="C1410" t="s">
        <v>22</v>
      </c>
      <c r="D1410" s="55">
        <v>38657</v>
      </c>
      <c r="E1410">
        <v>5.5E-2</v>
      </c>
      <c r="F1410">
        <v>3133113</v>
      </c>
      <c r="G1410" s="58" t="s">
        <v>87</v>
      </c>
      <c r="H1410" s="58" t="s">
        <v>87</v>
      </c>
      <c r="I1410" s="60" t="s">
        <v>85</v>
      </c>
    </row>
    <row r="1411" spans="1:9" x14ac:dyDescent="0.2">
      <c r="A1411" t="s">
        <v>61</v>
      </c>
      <c r="B1411" t="s">
        <v>80</v>
      </c>
      <c r="C1411" t="s">
        <v>22</v>
      </c>
      <c r="D1411" s="55">
        <v>38657</v>
      </c>
      <c r="E1411">
        <v>0.7</v>
      </c>
      <c r="F1411">
        <v>3133114</v>
      </c>
      <c r="G1411" s="58" t="s">
        <v>87</v>
      </c>
      <c r="H1411" s="58" t="s">
        <v>87</v>
      </c>
      <c r="I1411" s="60" t="s">
        <v>85</v>
      </c>
    </row>
    <row r="1412" spans="1:9" x14ac:dyDescent="0.2">
      <c r="A1412" t="s">
        <v>61</v>
      </c>
      <c r="B1412" t="s">
        <v>81</v>
      </c>
      <c r="C1412" t="s">
        <v>22</v>
      </c>
      <c r="D1412" s="55">
        <v>38657</v>
      </c>
      <c r="E1412">
        <v>-0.05</v>
      </c>
      <c r="F1412">
        <v>3133115</v>
      </c>
      <c r="G1412" s="58" t="s">
        <v>87</v>
      </c>
      <c r="H1412" s="58" t="s">
        <v>87</v>
      </c>
      <c r="I1412" s="60" t="s">
        <v>85</v>
      </c>
    </row>
    <row r="1413" spans="1:9" x14ac:dyDescent="0.2">
      <c r="A1413" t="s">
        <v>63</v>
      </c>
      <c r="B1413" t="s">
        <v>80</v>
      </c>
      <c r="C1413" t="s">
        <v>22</v>
      </c>
      <c r="D1413" s="55">
        <v>38657</v>
      </c>
      <c r="E1413">
        <v>1.0940000000000001</v>
      </c>
      <c r="F1413">
        <v>3133116</v>
      </c>
      <c r="G1413" s="58" t="s">
        <v>87</v>
      </c>
      <c r="H1413" s="58" t="s">
        <v>87</v>
      </c>
      <c r="I1413" s="60" t="s">
        <v>85</v>
      </c>
    </row>
    <row r="1414" spans="1:9" x14ac:dyDescent="0.2">
      <c r="A1414" t="s">
        <v>63</v>
      </c>
      <c r="B1414" t="s">
        <v>81</v>
      </c>
      <c r="C1414" t="s">
        <v>22</v>
      </c>
      <c r="D1414" s="55">
        <v>38657</v>
      </c>
      <c r="E1414">
        <v>1.4E-2</v>
      </c>
      <c r="F1414">
        <v>3133117</v>
      </c>
      <c r="G1414" s="58" t="s">
        <v>87</v>
      </c>
      <c r="H1414" s="58" t="s">
        <v>87</v>
      </c>
      <c r="I1414" s="60" t="s">
        <v>85</v>
      </c>
    </row>
    <row r="1415" spans="1:9" x14ac:dyDescent="0.2">
      <c r="A1415" t="s">
        <v>64</v>
      </c>
      <c r="B1415" t="s">
        <v>80</v>
      </c>
      <c r="C1415" t="s">
        <v>22</v>
      </c>
      <c r="D1415" s="55">
        <v>38657</v>
      </c>
      <c r="E1415">
        <v>0</v>
      </c>
      <c r="F1415">
        <v>3133118</v>
      </c>
      <c r="G1415" s="58" t="s">
        <v>87</v>
      </c>
      <c r="H1415" s="58" t="s">
        <v>87</v>
      </c>
      <c r="I1415" s="60" t="s">
        <v>85</v>
      </c>
    </row>
    <row r="1416" spans="1:9" x14ac:dyDescent="0.2">
      <c r="A1416" t="s">
        <v>64</v>
      </c>
      <c r="B1416" t="s">
        <v>81</v>
      </c>
      <c r="C1416" t="s">
        <v>22</v>
      </c>
      <c r="D1416" s="55">
        <v>38657</v>
      </c>
      <c r="E1416">
        <v>0</v>
      </c>
      <c r="F1416">
        <v>3133119</v>
      </c>
      <c r="G1416" s="58" t="s">
        <v>87</v>
      </c>
      <c r="H1416" s="58" t="s">
        <v>87</v>
      </c>
      <c r="I1416" s="60" t="s">
        <v>85</v>
      </c>
    </row>
    <row r="1417" spans="1:9" x14ac:dyDescent="0.2">
      <c r="A1417" t="s">
        <v>79</v>
      </c>
      <c r="B1417" t="s">
        <v>80</v>
      </c>
      <c r="C1417" t="s">
        <v>22</v>
      </c>
      <c r="D1417" s="55">
        <v>38657</v>
      </c>
      <c r="E1417">
        <v>0.505</v>
      </c>
      <c r="F1417">
        <v>3133120</v>
      </c>
      <c r="G1417" s="58" t="s">
        <v>87</v>
      </c>
      <c r="H1417" s="58" t="s">
        <v>87</v>
      </c>
      <c r="I1417" s="60" t="s">
        <v>85</v>
      </c>
    </row>
    <row r="1418" spans="1:9" x14ac:dyDescent="0.2">
      <c r="A1418" t="s">
        <v>79</v>
      </c>
      <c r="B1418" t="s">
        <v>81</v>
      </c>
      <c r="C1418" t="s">
        <v>22</v>
      </c>
      <c r="D1418" s="55">
        <v>38657</v>
      </c>
      <c r="E1418">
        <v>0.05</v>
      </c>
      <c r="F1418">
        <v>3133121</v>
      </c>
      <c r="G1418" s="58" t="s">
        <v>87</v>
      </c>
      <c r="H1418" s="58" t="s">
        <v>87</v>
      </c>
      <c r="I1418" s="60" t="s">
        <v>85</v>
      </c>
    </row>
    <row r="1419" spans="1:9" x14ac:dyDescent="0.2">
      <c r="A1419" t="s">
        <v>65</v>
      </c>
      <c r="B1419" t="s">
        <v>80</v>
      </c>
      <c r="C1419" t="s">
        <v>22</v>
      </c>
      <c r="D1419" s="55">
        <v>38657</v>
      </c>
      <c r="E1419">
        <v>0.495</v>
      </c>
      <c r="F1419">
        <v>3133122</v>
      </c>
      <c r="G1419" s="58" t="s">
        <v>87</v>
      </c>
      <c r="H1419" s="58" t="s">
        <v>87</v>
      </c>
      <c r="I1419" s="60" t="s">
        <v>85</v>
      </c>
    </row>
    <row r="1420" spans="1:9" x14ac:dyDescent="0.2">
      <c r="A1420" t="s">
        <v>65</v>
      </c>
      <c r="B1420" t="s">
        <v>81</v>
      </c>
      <c r="C1420" t="s">
        <v>22</v>
      </c>
      <c r="D1420" s="55">
        <v>38657</v>
      </c>
      <c r="E1420">
        <v>7.0000000000000007E-2</v>
      </c>
      <c r="F1420">
        <v>3133123</v>
      </c>
      <c r="G1420" s="58" t="s">
        <v>87</v>
      </c>
      <c r="H1420" s="58" t="s">
        <v>87</v>
      </c>
      <c r="I1420" s="60" t="s">
        <v>85</v>
      </c>
    </row>
    <row r="1421" spans="1:9" x14ac:dyDescent="0.2">
      <c r="A1421" t="s">
        <v>111</v>
      </c>
      <c r="B1421" t="s">
        <v>110</v>
      </c>
      <c r="C1421" t="s">
        <v>22</v>
      </c>
      <c r="D1421" s="55">
        <v>38657</v>
      </c>
      <c r="E1421">
        <v>0.05</v>
      </c>
      <c r="F1421">
        <v>3133124</v>
      </c>
      <c r="G1421" s="58" t="s">
        <v>87</v>
      </c>
      <c r="H1421" s="58" t="s">
        <v>87</v>
      </c>
      <c r="I1421" s="60" t="s">
        <v>85</v>
      </c>
    </row>
    <row r="1422" spans="1:9" x14ac:dyDescent="0.2">
      <c r="A1422" t="s">
        <v>112</v>
      </c>
      <c r="B1422" t="s">
        <v>110</v>
      </c>
      <c r="C1422" t="s">
        <v>22</v>
      </c>
      <c r="D1422" s="55">
        <v>38657</v>
      </c>
      <c r="E1422">
        <v>5.5E-2</v>
      </c>
      <c r="F1422">
        <v>3133125</v>
      </c>
      <c r="G1422" s="58" t="s">
        <v>87</v>
      </c>
      <c r="H1422" s="58" t="s">
        <v>87</v>
      </c>
      <c r="I1422" s="60" t="s">
        <v>85</v>
      </c>
    </row>
    <row r="1423" spans="1:9" x14ac:dyDescent="0.2">
      <c r="A1423" t="s">
        <v>108</v>
      </c>
      <c r="B1423" t="s">
        <v>110</v>
      </c>
      <c r="C1423" t="s">
        <v>22</v>
      </c>
      <c r="D1423" s="55">
        <v>38657</v>
      </c>
      <c r="E1423">
        <v>-0.05</v>
      </c>
      <c r="F1423">
        <v>3133126</v>
      </c>
      <c r="G1423" s="58" t="s">
        <v>87</v>
      </c>
      <c r="H1423" s="58" t="s">
        <v>87</v>
      </c>
      <c r="I1423" s="60" t="s">
        <v>85</v>
      </c>
    </row>
    <row r="1424" spans="1:9" x14ac:dyDescent="0.2">
      <c r="A1424" t="s">
        <v>109</v>
      </c>
      <c r="B1424" t="s">
        <v>110</v>
      </c>
      <c r="C1424" t="s">
        <v>22</v>
      </c>
      <c r="D1424" s="55">
        <v>38657</v>
      </c>
      <c r="E1424">
        <v>5.5E-2</v>
      </c>
      <c r="F1424">
        <v>3133127</v>
      </c>
      <c r="G1424" s="58" t="s">
        <v>87</v>
      </c>
      <c r="H1424" s="58" t="s">
        <v>87</v>
      </c>
      <c r="I1424" s="60" t="s">
        <v>85</v>
      </c>
    </row>
    <row r="1425" spans="1:9" x14ac:dyDescent="0.2">
      <c r="A1425" t="s">
        <v>11</v>
      </c>
      <c r="B1425" t="s">
        <v>110</v>
      </c>
      <c r="C1425" t="s">
        <v>22</v>
      </c>
      <c r="D1425" s="55">
        <v>38657</v>
      </c>
      <c r="E1425" s="155">
        <v>38687</v>
      </c>
      <c r="I1425" s="60" t="s">
        <v>86</v>
      </c>
    </row>
    <row r="1426" spans="1:9" x14ac:dyDescent="0.2">
      <c r="A1426" t="s">
        <v>78</v>
      </c>
      <c r="B1426" t="s">
        <v>80</v>
      </c>
      <c r="C1426" t="s">
        <v>22</v>
      </c>
      <c r="D1426" s="55">
        <v>38687</v>
      </c>
      <c r="E1426">
        <v>0.91</v>
      </c>
      <c r="F1426">
        <v>3133100</v>
      </c>
      <c r="G1426" s="58" t="s">
        <v>87</v>
      </c>
      <c r="H1426" s="58" t="s">
        <v>87</v>
      </c>
      <c r="I1426" s="60" t="s">
        <v>85</v>
      </c>
    </row>
    <row r="1427" spans="1:9" x14ac:dyDescent="0.2">
      <c r="A1427" t="s">
        <v>78</v>
      </c>
      <c r="B1427" t="s">
        <v>81</v>
      </c>
      <c r="C1427" t="s">
        <v>22</v>
      </c>
      <c r="D1427" s="55">
        <v>38687</v>
      </c>
      <c r="E1427">
        <v>0.05</v>
      </c>
      <c r="F1427">
        <v>3133101</v>
      </c>
      <c r="G1427" s="58" t="s">
        <v>87</v>
      </c>
      <c r="H1427" s="58" t="s">
        <v>87</v>
      </c>
      <c r="I1427" s="60" t="s">
        <v>85</v>
      </c>
    </row>
    <row r="1428" spans="1:9" x14ac:dyDescent="0.2">
      <c r="A1428" t="s">
        <v>35</v>
      </c>
      <c r="B1428" t="s">
        <v>80</v>
      </c>
      <c r="C1428" t="s">
        <v>22</v>
      </c>
      <c r="D1428" s="55">
        <v>38687</v>
      </c>
      <c r="E1428">
        <v>0.91</v>
      </c>
      <c r="F1428">
        <v>3133102</v>
      </c>
      <c r="G1428" s="58" t="s">
        <v>87</v>
      </c>
      <c r="H1428" s="58" t="s">
        <v>87</v>
      </c>
      <c r="I1428" s="60" t="s">
        <v>85</v>
      </c>
    </row>
    <row r="1429" spans="1:9" x14ac:dyDescent="0.2">
      <c r="A1429" t="s">
        <v>35</v>
      </c>
      <c r="B1429" t="s">
        <v>81</v>
      </c>
      <c r="C1429" t="s">
        <v>22</v>
      </c>
      <c r="D1429" s="55">
        <v>38687</v>
      </c>
      <c r="E1429">
        <v>0.28999999999999998</v>
      </c>
      <c r="F1429">
        <v>3133103</v>
      </c>
      <c r="G1429" s="58" t="s">
        <v>87</v>
      </c>
      <c r="H1429" s="58" t="s">
        <v>87</v>
      </c>
      <c r="I1429" s="60" t="s">
        <v>85</v>
      </c>
    </row>
    <row r="1430" spans="1:9" x14ac:dyDescent="0.2">
      <c r="A1430" t="s">
        <v>36</v>
      </c>
      <c r="B1430" t="s">
        <v>80</v>
      </c>
      <c r="C1430" t="s">
        <v>22</v>
      </c>
      <c r="D1430" s="55">
        <v>38687</v>
      </c>
      <c r="E1430">
        <v>1.23</v>
      </c>
      <c r="F1430">
        <v>3133104</v>
      </c>
      <c r="G1430" s="58" t="s">
        <v>87</v>
      </c>
      <c r="H1430" s="58" t="s">
        <v>87</v>
      </c>
      <c r="I1430" s="60" t="s">
        <v>85</v>
      </c>
    </row>
    <row r="1431" spans="1:9" x14ac:dyDescent="0.2">
      <c r="A1431" t="s">
        <v>36</v>
      </c>
      <c r="B1431" t="s">
        <v>81</v>
      </c>
      <c r="C1431" t="s">
        <v>22</v>
      </c>
      <c r="D1431" s="55">
        <v>38687</v>
      </c>
      <c r="E1431">
        <v>0.05</v>
      </c>
      <c r="F1431">
        <v>3133105</v>
      </c>
      <c r="G1431" s="58" t="s">
        <v>87</v>
      </c>
      <c r="H1431" s="58" t="s">
        <v>87</v>
      </c>
      <c r="I1431" s="60" t="s">
        <v>85</v>
      </c>
    </row>
    <row r="1432" spans="1:9" x14ac:dyDescent="0.2">
      <c r="A1432" t="s">
        <v>37</v>
      </c>
      <c r="B1432" t="s">
        <v>80</v>
      </c>
      <c r="C1432" t="s">
        <v>22</v>
      </c>
      <c r="D1432" s="55">
        <v>38687</v>
      </c>
      <c r="E1432">
        <v>0.91</v>
      </c>
      <c r="F1432">
        <v>3133106</v>
      </c>
      <c r="G1432" s="58" t="s">
        <v>87</v>
      </c>
      <c r="H1432" s="58" t="s">
        <v>87</v>
      </c>
      <c r="I1432" s="60" t="s">
        <v>85</v>
      </c>
    </row>
    <row r="1433" spans="1:9" x14ac:dyDescent="0.2">
      <c r="A1433" t="s">
        <v>37</v>
      </c>
      <c r="B1433" t="s">
        <v>81</v>
      </c>
      <c r="C1433" t="s">
        <v>22</v>
      </c>
      <c r="D1433" s="55">
        <v>38687</v>
      </c>
      <c r="E1433">
        <v>0.28999999999999998</v>
      </c>
      <c r="F1433">
        <v>3133107</v>
      </c>
      <c r="G1433" s="58" t="s">
        <v>87</v>
      </c>
      <c r="H1433" s="58" t="s">
        <v>87</v>
      </c>
      <c r="I1433" s="60" t="s">
        <v>85</v>
      </c>
    </row>
    <row r="1434" spans="1:9" x14ac:dyDescent="0.2">
      <c r="A1434" t="s">
        <v>58</v>
      </c>
      <c r="B1434" t="s">
        <v>80</v>
      </c>
      <c r="C1434" t="s">
        <v>22</v>
      </c>
      <c r="D1434" s="55">
        <v>38687</v>
      </c>
      <c r="E1434">
        <v>0.77</v>
      </c>
      <c r="F1434">
        <v>3133108</v>
      </c>
      <c r="G1434" s="58" t="s">
        <v>87</v>
      </c>
      <c r="H1434" s="58" t="s">
        <v>87</v>
      </c>
      <c r="I1434" s="60" t="s">
        <v>85</v>
      </c>
    </row>
    <row r="1435" spans="1:9" x14ac:dyDescent="0.2">
      <c r="A1435" t="s">
        <v>58</v>
      </c>
      <c r="B1435" t="s">
        <v>81</v>
      </c>
      <c r="C1435" t="s">
        <v>22</v>
      </c>
      <c r="D1435" s="55">
        <v>38687</v>
      </c>
      <c r="E1435">
        <v>0.05</v>
      </c>
      <c r="F1435">
        <v>3133109</v>
      </c>
      <c r="G1435" s="58" t="s">
        <v>87</v>
      </c>
      <c r="H1435" s="58" t="s">
        <v>87</v>
      </c>
      <c r="I1435" s="60" t="s">
        <v>85</v>
      </c>
    </row>
    <row r="1436" spans="1:9" x14ac:dyDescent="0.2">
      <c r="A1436" t="s">
        <v>59</v>
      </c>
      <c r="B1436" t="s">
        <v>80</v>
      </c>
      <c r="C1436" t="s">
        <v>22</v>
      </c>
      <c r="D1436" s="55">
        <v>38687</v>
      </c>
      <c r="E1436">
        <v>0.98</v>
      </c>
      <c r="F1436">
        <v>3133110</v>
      </c>
      <c r="G1436" s="58" t="s">
        <v>87</v>
      </c>
      <c r="H1436" s="58" t="s">
        <v>87</v>
      </c>
      <c r="I1436" s="60" t="s">
        <v>85</v>
      </c>
    </row>
    <row r="1437" spans="1:9" x14ac:dyDescent="0.2">
      <c r="A1437" t="s">
        <v>59</v>
      </c>
      <c r="B1437" t="s">
        <v>81</v>
      </c>
      <c r="C1437" t="s">
        <v>22</v>
      </c>
      <c r="D1437" s="55">
        <v>38687</v>
      </c>
      <c r="E1437">
        <v>-0.13</v>
      </c>
      <c r="F1437">
        <v>3133111</v>
      </c>
      <c r="G1437" s="58" t="s">
        <v>87</v>
      </c>
      <c r="H1437" s="58" t="s">
        <v>87</v>
      </c>
      <c r="I1437" s="60" t="s">
        <v>85</v>
      </c>
    </row>
    <row r="1438" spans="1:9" x14ac:dyDescent="0.2">
      <c r="A1438" t="s">
        <v>60</v>
      </c>
      <c r="B1438" t="s">
        <v>80</v>
      </c>
      <c r="C1438" t="s">
        <v>22</v>
      </c>
      <c r="D1438" s="55">
        <v>38687</v>
      </c>
      <c r="E1438">
        <v>0.98</v>
      </c>
      <c r="F1438">
        <v>3133112</v>
      </c>
      <c r="G1438" s="58" t="s">
        <v>87</v>
      </c>
      <c r="H1438" s="58" t="s">
        <v>87</v>
      </c>
      <c r="I1438" s="60" t="s">
        <v>85</v>
      </c>
    </row>
    <row r="1439" spans="1:9" x14ac:dyDescent="0.2">
      <c r="A1439" t="s">
        <v>60</v>
      </c>
      <c r="B1439" t="s">
        <v>81</v>
      </c>
      <c r="C1439" t="s">
        <v>22</v>
      </c>
      <c r="D1439" s="55">
        <v>38687</v>
      </c>
      <c r="E1439">
        <v>0.25</v>
      </c>
      <c r="F1439">
        <v>3133113</v>
      </c>
      <c r="G1439" s="58" t="s">
        <v>87</v>
      </c>
      <c r="H1439" s="58" t="s">
        <v>87</v>
      </c>
      <c r="I1439" s="60" t="s">
        <v>85</v>
      </c>
    </row>
    <row r="1440" spans="1:9" x14ac:dyDescent="0.2">
      <c r="A1440" t="s">
        <v>61</v>
      </c>
      <c r="B1440" t="s">
        <v>80</v>
      </c>
      <c r="C1440" t="s">
        <v>22</v>
      </c>
      <c r="D1440" s="55">
        <v>38687</v>
      </c>
      <c r="E1440">
        <v>0.98</v>
      </c>
      <c r="F1440">
        <v>3133114</v>
      </c>
      <c r="G1440" s="58" t="s">
        <v>87</v>
      </c>
      <c r="H1440" s="58" t="s">
        <v>87</v>
      </c>
      <c r="I1440" s="60" t="s">
        <v>85</v>
      </c>
    </row>
    <row r="1441" spans="1:9" x14ac:dyDescent="0.2">
      <c r="A1441" t="s">
        <v>61</v>
      </c>
      <c r="B1441" t="s">
        <v>81</v>
      </c>
      <c r="C1441" t="s">
        <v>22</v>
      </c>
      <c r="D1441" s="55">
        <v>38687</v>
      </c>
      <c r="E1441">
        <v>-0.05</v>
      </c>
      <c r="F1441">
        <v>3133115</v>
      </c>
      <c r="G1441" s="58" t="s">
        <v>87</v>
      </c>
      <c r="H1441" s="58" t="s">
        <v>87</v>
      </c>
      <c r="I1441" s="60" t="s">
        <v>85</v>
      </c>
    </row>
    <row r="1442" spans="1:9" x14ac:dyDescent="0.2">
      <c r="A1442" t="s">
        <v>63</v>
      </c>
      <c r="B1442" t="s">
        <v>80</v>
      </c>
      <c r="C1442" t="s">
        <v>22</v>
      </c>
      <c r="D1442" s="55">
        <v>38687</v>
      </c>
      <c r="E1442">
        <v>1.0940000000000001</v>
      </c>
      <c r="F1442">
        <v>3133116</v>
      </c>
      <c r="G1442" s="58" t="s">
        <v>87</v>
      </c>
      <c r="H1442" s="58" t="s">
        <v>87</v>
      </c>
      <c r="I1442" s="60" t="s">
        <v>85</v>
      </c>
    </row>
    <row r="1443" spans="1:9" x14ac:dyDescent="0.2">
      <c r="A1443" t="s">
        <v>63</v>
      </c>
      <c r="B1443" t="s">
        <v>81</v>
      </c>
      <c r="C1443" t="s">
        <v>22</v>
      </c>
      <c r="D1443" s="55">
        <v>38687</v>
      </c>
      <c r="E1443">
        <v>1.6E-2</v>
      </c>
      <c r="F1443">
        <v>3133117</v>
      </c>
      <c r="G1443" s="58" t="s">
        <v>87</v>
      </c>
      <c r="H1443" s="58" t="s">
        <v>87</v>
      </c>
      <c r="I1443" s="60" t="s">
        <v>85</v>
      </c>
    </row>
    <row r="1444" spans="1:9" x14ac:dyDescent="0.2">
      <c r="A1444" t="s">
        <v>64</v>
      </c>
      <c r="B1444" t="s">
        <v>80</v>
      </c>
      <c r="C1444" t="s">
        <v>22</v>
      </c>
      <c r="D1444" s="55">
        <v>38687</v>
      </c>
      <c r="E1444">
        <v>0</v>
      </c>
      <c r="F1444">
        <v>3133118</v>
      </c>
      <c r="G1444" s="58" t="s">
        <v>87</v>
      </c>
      <c r="H1444" s="58" t="s">
        <v>87</v>
      </c>
      <c r="I1444" s="60" t="s">
        <v>85</v>
      </c>
    </row>
    <row r="1445" spans="1:9" x14ac:dyDescent="0.2">
      <c r="A1445" t="s">
        <v>64</v>
      </c>
      <c r="B1445" t="s">
        <v>81</v>
      </c>
      <c r="C1445" t="s">
        <v>22</v>
      </c>
      <c r="D1445" s="55">
        <v>38687</v>
      </c>
      <c r="E1445">
        <v>0</v>
      </c>
      <c r="F1445">
        <v>3133119</v>
      </c>
      <c r="G1445" s="58" t="s">
        <v>87</v>
      </c>
      <c r="H1445" s="58" t="s">
        <v>87</v>
      </c>
      <c r="I1445" s="60" t="s">
        <v>85</v>
      </c>
    </row>
    <row r="1446" spans="1:9" x14ac:dyDescent="0.2">
      <c r="A1446" t="s">
        <v>79</v>
      </c>
      <c r="B1446" t="s">
        <v>80</v>
      </c>
      <c r="C1446" t="s">
        <v>22</v>
      </c>
      <c r="D1446" s="55">
        <v>38687</v>
      </c>
      <c r="E1446">
        <v>0.84</v>
      </c>
      <c r="F1446">
        <v>3133120</v>
      </c>
      <c r="G1446" s="58" t="s">
        <v>87</v>
      </c>
      <c r="H1446" s="58" t="s">
        <v>87</v>
      </c>
      <c r="I1446" s="60" t="s">
        <v>85</v>
      </c>
    </row>
    <row r="1447" spans="1:9" x14ac:dyDescent="0.2">
      <c r="A1447" t="s">
        <v>79</v>
      </c>
      <c r="B1447" t="s">
        <v>81</v>
      </c>
      <c r="C1447" t="s">
        <v>22</v>
      </c>
      <c r="D1447" s="55">
        <v>38687</v>
      </c>
      <c r="E1447">
        <v>0.05</v>
      </c>
      <c r="F1447">
        <v>3133121</v>
      </c>
      <c r="G1447" s="58" t="s">
        <v>87</v>
      </c>
      <c r="H1447" s="58" t="s">
        <v>87</v>
      </c>
      <c r="I1447" s="60" t="s">
        <v>85</v>
      </c>
    </row>
    <row r="1448" spans="1:9" x14ac:dyDescent="0.2">
      <c r="A1448" t="s">
        <v>65</v>
      </c>
      <c r="B1448" t="s">
        <v>80</v>
      </c>
      <c r="C1448" t="s">
        <v>22</v>
      </c>
      <c r="D1448" s="55">
        <v>38687</v>
      </c>
      <c r="E1448">
        <v>0.83</v>
      </c>
      <c r="F1448">
        <v>3133122</v>
      </c>
      <c r="G1448" s="58" t="s">
        <v>87</v>
      </c>
      <c r="H1448" s="58" t="s">
        <v>87</v>
      </c>
      <c r="I1448" s="60" t="s">
        <v>85</v>
      </c>
    </row>
    <row r="1449" spans="1:9" x14ac:dyDescent="0.2">
      <c r="A1449" t="s">
        <v>65</v>
      </c>
      <c r="B1449" t="s">
        <v>81</v>
      </c>
      <c r="C1449" t="s">
        <v>22</v>
      </c>
      <c r="D1449" s="55">
        <v>38687</v>
      </c>
      <c r="E1449">
        <v>7.0000000000000007E-2</v>
      </c>
      <c r="F1449">
        <v>3133123</v>
      </c>
      <c r="G1449" s="58" t="s">
        <v>87</v>
      </c>
      <c r="H1449" s="58" t="s">
        <v>87</v>
      </c>
      <c r="I1449" s="60" t="s">
        <v>85</v>
      </c>
    </row>
    <row r="1450" spans="1:9" x14ac:dyDescent="0.2">
      <c r="A1450" t="s">
        <v>111</v>
      </c>
      <c r="B1450" t="s">
        <v>110</v>
      </c>
      <c r="C1450" t="s">
        <v>22</v>
      </c>
      <c r="D1450" s="55">
        <v>38687</v>
      </c>
      <c r="E1450">
        <v>0.05</v>
      </c>
      <c r="F1450">
        <v>3133124</v>
      </c>
      <c r="G1450" s="58" t="s">
        <v>87</v>
      </c>
      <c r="H1450" s="58" t="s">
        <v>87</v>
      </c>
      <c r="I1450" s="60" t="s">
        <v>85</v>
      </c>
    </row>
    <row r="1451" spans="1:9" x14ac:dyDescent="0.2">
      <c r="A1451" t="s">
        <v>112</v>
      </c>
      <c r="B1451" t="s">
        <v>110</v>
      </c>
      <c r="C1451" t="s">
        <v>22</v>
      </c>
      <c r="D1451" s="55">
        <v>38687</v>
      </c>
      <c r="E1451">
        <v>0.25</v>
      </c>
      <c r="F1451">
        <v>3133125</v>
      </c>
      <c r="G1451" s="58" t="s">
        <v>87</v>
      </c>
      <c r="H1451" s="58" t="s">
        <v>87</v>
      </c>
      <c r="I1451" s="60" t="s">
        <v>85</v>
      </c>
    </row>
    <row r="1452" spans="1:9" x14ac:dyDescent="0.2">
      <c r="A1452" t="s">
        <v>108</v>
      </c>
      <c r="B1452" t="s">
        <v>110</v>
      </c>
      <c r="C1452" t="s">
        <v>22</v>
      </c>
      <c r="D1452" s="55">
        <v>38687</v>
      </c>
      <c r="E1452">
        <v>-0.05</v>
      </c>
      <c r="F1452">
        <v>3133126</v>
      </c>
      <c r="G1452" s="58" t="s">
        <v>87</v>
      </c>
      <c r="H1452" s="58" t="s">
        <v>87</v>
      </c>
      <c r="I1452" s="60" t="s">
        <v>85</v>
      </c>
    </row>
    <row r="1453" spans="1:9" x14ac:dyDescent="0.2">
      <c r="A1453" t="s">
        <v>109</v>
      </c>
      <c r="B1453" t="s">
        <v>110</v>
      </c>
      <c r="C1453" t="s">
        <v>22</v>
      </c>
      <c r="D1453" s="55">
        <v>38687</v>
      </c>
      <c r="E1453">
        <v>0.25</v>
      </c>
      <c r="F1453">
        <v>3133127</v>
      </c>
      <c r="G1453" s="58" t="s">
        <v>87</v>
      </c>
      <c r="H1453" s="58" t="s">
        <v>87</v>
      </c>
      <c r="I1453" s="60" t="s">
        <v>85</v>
      </c>
    </row>
    <row r="1454" spans="1:9" x14ac:dyDescent="0.2">
      <c r="A1454" t="s">
        <v>11</v>
      </c>
      <c r="B1454" t="s">
        <v>110</v>
      </c>
      <c r="C1454" t="s">
        <v>22</v>
      </c>
      <c r="D1454" s="55">
        <v>38687</v>
      </c>
      <c r="E1454" s="155">
        <v>38718</v>
      </c>
      <c r="I1454" s="60" t="s">
        <v>86</v>
      </c>
    </row>
    <row r="1455" spans="1:9" x14ac:dyDescent="0.2">
      <c r="A1455" t="s">
        <v>78</v>
      </c>
      <c r="B1455" t="s">
        <v>80</v>
      </c>
      <c r="C1455" t="s">
        <v>22</v>
      </c>
      <c r="D1455" s="55">
        <v>38718</v>
      </c>
      <c r="E1455">
        <v>1.2150000000000001</v>
      </c>
      <c r="F1455">
        <v>3133100</v>
      </c>
      <c r="G1455" s="58" t="s">
        <v>87</v>
      </c>
      <c r="H1455" s="58" t="s">
        <v>87</v>
      </c>
      <c r="I1455" s="60" t="s">
        <v>85</v>
      </c>
    </row>
    <row r="1456" spans="1:9" x14ac:dyDescent="0.2">
      <c r="A1456" t="s">
        <v>78</v>
      </c>
      <c r="B1456" t="s">
        <v>81</v>
      </c>
      <c r="C1456" t="s">
        <v>22</v>
      </c>
      <c r="D1456" s="55">
        <v>38718</v>
      </c>
      <c r="E1456">
        <v>0.05</v>
      </c>
      <c r="F1456">
        <v>3133101</v>
      </c>
      <c r="G1456" s="58" t="s">
        <v>87</v>
      </c>
      <c r="H1456" s="58" t="s">
        <v>87</v>
      </c>
      <c r="I1456" s="60" t="s">
        <v>85</v>
      </c>
    </row>
    <row r="1457" spans="1:9" x14ac:dyDescent="0.2">
      <c r="A1457" t="s">
        <v>35</v>
      </c>
      <c r="B1457" t="s">
        <v>80</v>
      </c>
      <c r="C1457" t="s">
        <v>22</v>
      </c>
      <c r="D1457" s="55">
        <v>38718</v>
      </c>
      <c r="E1457">
        <v>1.2150000000000001</v>
      </c>
      <c r="F1457">
        <v>3133102</v>
      </c>
      <c r="G1457" s="58" t="s">
        <v>87</v>
      </c>
      <c r="H1457" s="58" t="s">
        <v>87</v>
      </c>
      <c r="I1457" s="60" t="s">
        <v>85</v>
      </c>
    </row>
    <row r="1458" spans="1:9" x14ac:dyDescent="0.2">
      <c r="A1458" t="s">
        <v>35</v>
      </c>
      <c r="B1458" t="s">
        <v>81</v>
      </c>
      <c r="C1458" t="s">
        <v>22</v>
      </c>
      <c r="D1458" s="55">
        <v>38718</v>
      </c>
      <c r="E1458">
        <v>0.32</v>
      </c>
      <c r="F1458">
        <v>3133103</v>
      </c>
      <c r="G1458" s="58" t="s">
        <v>87</v>
      </c>
      <c r="H1458" s="58" t="s">
        <v>87</v>
      </c>
      <c r="I1458" s="60" t="s">
        <v>85</v>
      </c>
    </row>
    <row r="1459" spans="1:9" x14ac:dyDescent="0.2">
      <c r="A1459" t="s">
        <v>36</v>
      </c>
      <c r="B1459" t="s">
        <v>80</v>
      </c>
      <c r="C1459" t="s">
        <v>22</v>
      </c>
      <c r="D1459" s="55">
        <v>38718</v>
      </c>
      <c r="E1459">
        <v>1.5349999999999999</v>
      </c>
      <c r="F1459">
        <v>3133104</v>
      </c>
      <c r="G1459" s="58" t="s">
        <v>87</v>
      </c>
      <c r="H1459" s="58" t="s">
        <v>87</v>
      </c>
      <c r="I1459" s="60" t="s">
        <v>85</v>
      </c>
    </row>
    <row r="1460" spans="1:9" x14ac:dyDescent="0.2">
      <c r="A1460" t="s">
        <v>36</v>
      </c>
      <c r="B1460" t="s">
        <v>81</v>
      </c>
      <c r="C1460" t="s">
        <v>22</v>
      </c>
      <c r="D1460" s="55">
        <v>38718</v>
      </c>
      <c r="E1460">
        <v>0.05</v>
      </c>
      <c r="F1460">
        <v>3133105</v>
      </c>
      <c r="G1460" s="58" t="s">
        <v>87</v>
      </c>
      <c r="H1460" s="58" t="s">
        <v>87</v>
      </c>
      <c r="I1460" s="60" t="s">
        <v>85</v>
      </c>
    </row>
    <row r="1461" spans="1:9" x14ac:dyDescent="0.2">
      <c r="A1461" t="s">
        <v>37</v>
      </c>
      <c r="B1461" t="s">
        <v>80</v>
      </c>
      <c r="C1461" t="s">
        <v>22</v>
      </c>
      <c r="D1461" s="55">
        <v>38718</v>
      </c>
      <c r="E1461">
        <v>1.2150000000000001</v>
      </c>
      <c r="F1461">
        <v>3133106</v>
      </c>
      <c r="G1461" s="58" t="s">
        <v>87</v>
      </c>
      <c r="H1461" s="58" t="s">
        <v>87</v>
      </c>
      <c r="I1461" s="60" t="s">
        <v>85</v>
      </c>
    </row>
    <row r="1462" spans="1:9" x14ac:dyDescent="0.2">
      <c r="A1462" t="s">
        <v>37</v>
      </c>
      <c r="B1462" t="s">
        <v>81</v>
      </c>
      <c r="C1462" t="s">
        <v>22</v>
      </c>
      <c r="D1462" s="55">
        <v>38718</v>
      </c>
      <c r="E1462">
        <v>0.32</v>
      </c>
      <c r="F1462">
        <v>3133107</v>
      </c>
      <c r="G1462" s="58" t="s">
        <v>87</v>
      </c>
      <c r="H1462" s="58" t="s">
        <v>87</v>
      </c>
      <c r="I1462" s="60" t="s">
        <v>85</v>
      </c>
    </row>
    <row r="1463" spans="1:9" x14ac:dyDescent="0.2">
      <c r="A1463" t="s">
        <v>58</v>
      </c>
      <c r="B1463" t="s">
        <v>80</v>
      </c>
      <c r="C1463" t="s">
        <v>22</v>
      </c>
      <c r="D1463" s="55">
        <v>38718</v>
      </c>
      <c r="E1463">
        <v>1.04</v>
      </c>
      <c r="F1463">
        <v>3133108</v>
      </c>
      <c r="G1463" s="58" t="s">
        <v>87</v>
      </c>
      <c r="H1463" s="58" t="s">
        <v>87</v>
      </c>
      <c r="I1463" s="60" t="s">
        <v>85</v>
      </c>
    </row>
    <row r="1464" spans="1:9" x14ac:dyDescent="0.2">
      <c r="A1464" t="s">
        <v>58</v>
      </c>
      <c r="B1464" t="s">
        <v>81</v>
      </c>
      <c r="C1464" t="s">
        <v>22</v>
      </c>
      <c r="D1464" s="55">
        <v>38718</v>
      </c>
      <c r="E1464">
        <v>0.05</v>
      </c>
      <c r="F1464">
        <v>3133109</v>
      </c>
      <c r="G1464" s="58" t="s">
        <v>87</v>
      </c>
      <c r="H1464" s="58" t="s">
        <v>87</v>
      </c>
      <c r="I1464" s="60" t="s">
        <v>85</v>
      </c>
    </row>
    <row r="1465" spans="1:9" x14ac:dyDescent="0.2">
      <c r="A1465" t="s">
        <v>59</v>
      </c>
      <c r="B1465" t="s">
        <v>80</v>
      </c>
      <c r="C1465" t="s">
        <v>22</v>
      </c>
      <c r="D1465" s="55">
        <v>38718</v>
      </c>
      <c r="E1465">
        <v>1.6</v>
      </c>
      <c r="F1465">
        <v>3133110</v>
      </c>
      <c r="G1465" s="58" t="s">
        <v>87</v>
      </c>
      <c r="H1465" s="58" t="s">
        <v>87</v>
      </c>
      <c r="I1465" s="60" t="s">
        <v>85</v>
      </c>
    </row>
    <row r="1466" spans="1:9" x14ac:dyDescent="0.2">
      <c r="A1466" t="s">
        <v>59</v>
      </c>
      <c r="B1466" t="s">
        <v>81</v>
      </c>
      <c r="C1466" t="s">
        <v>22</v>
      </c>
      <c r="D1466" s="55">
        <v>38718</v>
      </c>
      <c r="E1466">
        <v>-0.25</v>
      </c>
      <c r="F1466">
        <v>3133111</v>
      </c>
      <c r="G1466" s="58" t="s">
        <v>87</v>
      </c>
      <c r="H1466" s="58" t="s">
        <v>87</v>
      </c>
      <c r="I1466" s="60" t="s">
        <v>85</v>
      </c>
    </row>
    <row r="1467" spans="1:9" x14ac:dyDescent="0.2">
      <c r="A1467" t="s">
        <v>60</v>
      </c>
      <c r="B1467" t="s">
        <v>80</v>
      </c>
      <c r="C1467" t="s">
        <v>22</v>
      </c>
      <c r="D1467" s="55">
        <v>38718</v>
      </c>
      <c r="E1467">
        <v>1.6</v>
      </c>
      <c r="F1467">
        <v>3133112</v>
      </c>
      <c r="G1467" s="58" t="s">
        <v>87</v>
      </c>
      <c r="H1467" s="58" t="s">
        <v>87</v>
      </c>
      <c r="I1467" s="60" t="s">
        <v>85</v>
      </c>
    </row>
    <row r="1468" spans="1:9" x14ac:dyDescent="0.2">
      <c r="A1468" t="s">
        <v>60</v>
      </c>
      <c r="B1468" t="s">
        <v>81</v>
      </c>
      <c r="C1468" t="s">
        <v>22</v>
      </c>
      <c r="D1468" s="55">
        <v>38718</v>
      </c>
      <c r="E1468">
        <v>0.45</v>
      </c>
      <c r="F1468">
        <v>3133113</v>
      </c>
      <c r="G1468" s="58" t="s">
        <v>87</v>
      </c>
      <c r="H1468" s="58" t="s">
        <v>87</v>
      </c>
      <c r="I1468" s="60" t="s">
        <v>85</v>
      </c>
    </row>
    <row r="1469" spans="1:9" x14ac:dyDescent="0.2">
      <c r="A1469" t="s">
        <v>61</v>
      </c>
      <c r="B1469" t="s">
        <v>80</v>
      </c>
      <c r="C1469" t="s">
        <v>22</v>
      </c>
      <c r="D1469" s="55">
        <v>38718</v>
      </c>
      <c r="E1469">
        <v>1.6</v>
      </c>
      <c r="F1469">
        <v>3133114</v>
      </c>
      <c r="G1469" s="58" t="s">
        <v>87</v>
      </c>
      <c r="H1469" s="58" t="s">
        <v>87</v>
      </c>
      <c r="I1469" s="60" t="s">
        <v>85</v>
      </c>
    </row>
    <row r="1470" spans="1:9" x14ac:dyDescent="0.2">
      <c r="A1470" t="s">
        <v>61</v>
      </c>
      <c r="B1470" t="s">
        <v>81</v>
      </c>
      <c r="C1470" t="s">
        <v>22</v>
      </c>
      <c r="D1470" s="55">
        <v>38718</v>
      </c>
      <c r="E1470">
        <v>-0.2</v>
      </c>
      <c r="F1470">
        <v>3133115</v>
      </c>
      <c r="G1470" s="58" t="s">
        <v>87</v>
      </c>
      <c r="H1470" s="58" t="s">
        <v>87</v>
      </c>
      <c r="I1470" s="60" t="s">
        <v>85</v>
      </c>
    </row>
    <row r="1471" spans="1:9" x14ac:dyDescent="0.2">
      <c r="A1471" t="s">
        <v>63</v>
      </c>
      <c r="B1471" t="s">
        <v>80</v>
      </c>
      <c r="C1471" t="s">
        <v>22</v>
      </c>
      <c r="D1471" s="55">
        <v>38718</v>
      </c>
      <c r="E1471">
        <v>1.0940000000000001</v>
      </c>
      <c r="F1471">
        <v>3133116</v>
      </c>
      <c r="G1471" s="58" t="s">
        <v>87</v>
      </c>
      <c r="H1471" s="58" t="s">
        <v>87</v>
      </c>
      <c r="I1471" s="60" t="s">
        <v>85</v>
      </c>
    </row>
    <row r="1472" spans="1:9" x14ac:dyDescent="0.2">
      <c r="A1472" t="s">
        <v>63</v>
      </c>
      <c r="B1472" t="s">
        <v>81</v>
      </c>
      <c r="C1472" t="s">
        <v>22</v>
      </c>
      <c r="D1472" s="55">
        <v>38718</v>
      </c>
      <c r="E1472">
        <v>1.6E-2</v>
      </c>
      <c r="F1472">
        <v>3133117</v>
      </c>
      <c r="G1472" s="58" t="s">
        <v>87</v>
      </c>
      <c r="H1472" s="58" t="s">
        <v>87</v>
      </c>
      <c r="I1472" s="60" t="s">
        <v>85</v>
      </c>
    </row>
    <row r="1473" spans="1:9" x14ac:dyDescent="0.2">
      <c r="A1473" t="s">
        <v>64</v>
      </c>
      <c r="B1473" t="s">
        <v>80</v>
      </c>
      <c r="C1473" t="s">
        <v>22</v>
      </c>
      <c r="D1473" s="55">
        <v>38718</v>
      </c>
      <c r="E1473">
        <v>0</v>
      </c>
      <c r="F1473">
        <v>3133118</v>
      </c>
      <c r="G1473" s="58" t="s">
        <v>87</v>
      </c>
      <c r="H1473" s="58" t="s">
        <v>87</v>
      </c>
      <c r="I1473" s="60" t="s">
        <v>85</v>
      </c>
    </row>
    <row r="1474" spans="1:9" x14ac:dyDescent="0.2">
      <c r="A1474" t="s">
        <v>64</v>
      </c>
      <c r="B1474" t="s">
        <v>81</v>
      </c>
      <c r="C1474" t="s">
        <v>22</v>
      </c>
      <c r="D1474" s="55">
        <v>38718</v>
      </c>
      <c r="E1474">
        <v>0</v>
      </c>
      <c r="F1474">
        <v>3133119</v>
      </c>
      <c r="G1474" s="58" t="s">
        <v>87</v>
      </c>
      <c r="H1474" s="58" t="s">
        <v>87</v>
      </c>
      <c r="I1474" s="60" t="s">
        <v>85</v>
      </c>
    </row>
    <row r="1475" spans="1:9" x14ac:dyDescent="0.2">
      <c r="A1475" t="s">
        <v>79</v>
      </c>
      <c r="B1475" t="s">
        <v>80</v>
      </c>
      <c r="C1475" t="s">
        <v>22</v>
      </c>
      <c r="D1475" s="55">
        <v>38718</v>
      </c>
      <c r="E1475">
        <v>1.135</v>
      </c>
      <c r="F1475">
        <v>3133120</v>
      </c>
      <c r="G1475" s="58" t="s">
        <v>87</v>
      </c>
      <c r="H1475" s="58" t="s">
        <v>87</v>
      </c>
      <c r="I1475" s="60" t="s">
        <v>85</v>
      </c>
    </row>
    <row r="1476" spans="1:9" x14ac:dyDescent="0.2">
      <c r="A1476" t="s">
        <v>79</v>
      </c>
      <c r="B1476" t="s">
        <v>81</v>
      </c>
      <c r="C1476" t="s">
        <v>22</v>
      </c>
      <c r="D1476" s="55">
        <v>38718</v>
      </c>
      <c r="E1476">
        <v>0.05</v>
      </c>
      <c r="F1476">
        <v>3133121</v>
      </c>
      <c r="G1476" s="58" t="s">
        <v>87</v>
      </c>
      <c r="H1476" s="58" t="s">
        <v>87</v>
      </c>
      <c r="I1476" s="60" t="s">
        <v>85</v>
      </c>
    </row>
    <row r="1477" spans="1:9" x14ac:dyDescent="0.2">
      <c r="A1477" t="s">
        <v>65</v>
      </c>
      <c r="B1477" t="s">
        <v>80</v>
      </c>
      <c r="C1477" t="s">
        <v>22</v>
      </c>
      <c r="D1477" s="55">
        <v>38718</v>
      </c>
      <c r="E1477">
        <v>1.125</v>
      </c>
      <c r="F1477">
        <v>3133122</v>
      </c>
      <c r="G1477" s="58" t="s">
        <v>87</v>
      </c>
      <c r="H1477" s="58" t="s">
        <v>87</v>
      </c>
      <c r="I1477" s="60" t="s">
        <v>85</v>
      </c>
    </row>
    <row r="1478" spans="1:9" x14ac:dyDescent="0.2">
      <c r="A1478" t="s">
        <v>65</v>
      </c>
      <c r="B1478" t="s">
        <v>81</v>
      </c>
      <c r="C1478" t="s">
        <v>22</v>
      </c>
      <c r="D1478" s="55">
        <v>38718</v>
      </c>
      <c r="E1478">
        <v>7.0000000000000007E-2</v>
      </c>
      <c r="F1478">
        <v>3133123</v>
      </c>
      <c r="G1478" s="58" t="s">
        <v>87</v>
      </c>
      <c r="H1478" s="58" t="s">
        <v>87</v>
      </c>
      <c r="I1478" s="60" t="s">
        <v>85</v>
      </c>
    </row>
    <row r="1479" spans="1:9" x14ac:dyDescent="0.2">
      <c r="A1479" t="s">
        <v>111</v>
      </c>
      <c r="B1479" t="s">
        <v>110</v>
      </c>
      <c r="C1479" t="s">
        <v>22</v>
      </c>
      <c r="D1479" s="55">
        <v>38718</v>
      </c>
      <c r="E1479">
        <v>0.05</v>
      </c>
      <c r="F1479">
        <v>3133124</v>
      </c>
      <c r="G1479" s="58" t="s">
        <v>87</v>
      </c>
      <c r="H1479" s="58" t="s">
        <v>87</v>
      </c>
      <c r="I1479" s="60" t="s">
        <v>85</v>
      </c>
    </row>
    <row r="1480" spans="1:9" x14ac:dyDescent="0.2">
      <c r="A1480" t="s">
        <v>112</v>
      </c>
      <c r="B1480" t="s">
        <v>110</v>
      </c>
      <c r="C1480" t="s">
        <v>22</v>
      </c>
      <c r="D1480" s="55">
        <v>38718</v>
      </c>
      <c r="E1480">
        <v>0.45</v>
      </c>
      <c r="F1480">
        <v>3133125</v>
      </c>
      <c r="G1480" s="58" t="s">
        <v>87</v>
      </c>
      <c r="H1480" s="58" t="s">
        <v>87</v>
      </c>
      <c r="I1480" s="60" t="s">
        <v>85</v>
      </c>
    </row>
    <row r="1481" spans="1:9" x14ac:dyDescent="0.2">
      <c r="A1481" t="s">
        <v>108</v>
      </c>
      <c r="B1481" t="s">
        <v>110</v>
      </c>
      <c r="C1481" t="s">
        <v>22</v>
      </c>
      <c r="D1481" s="55">
        <v>38718</v>
      </c>
      <c r="E1481">
        <v>-0.2</v>
      </c>
      <c r="F1481">
        <v>3133126</v>
      </c>
      <c r="G1481" s="58" t="s">
        <v>87</v>
      </c>
      <c r="H1481" s="58" t="s">
        <v>87</v>
      </c>
      <c r="I1481" s="60" t="s">
        <v>85</v>
      </c>
    </row>
    <row r="1482" spans="1:9" x14ac:dyDescent="0.2">
      <c r="A1482" t="s">
        <v>109</v>
      </c>
      <c r="B1482" t="s">
        <v>110</v>
      </c>
      <c r="C1482" t="s">
        <v>22</v>
      </c>
      <c r="D1482" s="55">
        <v>38718</v>
      </c>
      <c r="E1482">
        <v>0.45</v>
      </c>
      <c r="F1482">
        <v>3133127</v>
      </c>
      <c r="G1482" s="58" t="s">
        <v>87</v>
      </c>
      <c r="H1482" s="58" t="s">
        <v>87</v>
      </c>
      <c r="I1482" s="60" t="s">
        <v>85</v>
      </c>
    </row>
    <row r="1483" spans="1:9" x14ac:dyDescent="0.2">
      <c r="A1483" t="s">
        <v>11</v>
      </c>
      <c r="B1483" t="s">
        <v>110</v>
      </c>
      <c r="C1483" t="s">
        <v>22</v>
      </c>
      <c r="D1483" s="55">
        <v>38718</v>
      </c>
      <c r="E1483" s="155">
        <v>38749</v>
      </c>
      <c r="I1483" s="60" t="s">
        <v>86</v>
      </c>
    </row>
    <row r="1484" spans="1:9" x14ac:dyDescent="0.2">
      <c r="A1484" t="s">
        <v>78</v>
      </c>
      <c r="B1484" t="s">
        <v>80</v>
      </c>
      <c r="C1484" t="s">
        <v>22</v>
      </c>
      <c r="D1484" s="55">
        <v>38749</v>
      </c>
      <c r="E1484">
        <v>1.2150000000000001</v>
      </c>
      <c r="F1484">
        <v>3133100</v>
      </c>
      <c r="G1484" s="58" t="s">
        <v>87</v>
      </c>
      <c r="H1484" s="58" t="s">
        <v>87</v>
      </c>
      <c r="I1484" s="60" t="s">
        <v>85</v>
      </c>
    </row>
    <row r="1485" spans="1:9" x14ac:dyDescent="0.2">
      <c r="A1485" t="s">
        <v>78</v>
      </c>
      <c r="B1485" t="s">
        <v>81</v>
      </c>
      <c r="C1485" t="s">
        <v>22</v>
      </c>
      <c r="D1485" s="55">
        <v>38749</v>
      </c>
      <c r="E1485">
        <v>0.05</v>
      </c>
      <c r="F1485">
        <v>3133101</v>
      </c>
      <c r="G1485" s="58" t="s">
        <v>87</v>
      </c>
      <c r="H1485" s="58" t="s">
        <v>87</v>
      </c>
      <c r="I1485" s="60" t="s">
        <v>85</v>
      </c>
    </row>
    <row r="1486" spans="1:9" x14ac:dyDescent="0.2">
      <c r="A1486" t="s">
        <v>35</v>
      </c>
      <c r="B1486" t="s">
        <v>80</v>
      </c>
      <c r="C1486" t="s">
        <v>22</v>
      </c>
      <c r="D1486" s="55">
        <v>38749</v>
      </c>
      <c r="E1486">
        <v>1.2150000000000001</v>
      </c>
      <c r="F1486">
        <v>3133102</v>
      </c>
      <c r="G1486" s="58" t="s">
        <v>87</v>
      </c>
      <c r="H1486" s="58" t="s">
        <v>87</v>
      </c>
      <c r="I1486" s="60" t="s">
        <v>85</v>
      </c>
    </row>
    <row r="1487" spans="1:9" x14ac:dyDescent="0.2">
      <c r="A1487" t="s">
        <v>35</v>
      </c>
      <c r="B1487" t="s">
        <v>81</v>
      </c>
      <c r="C1487" t="s">
        <v>22</v>
      </c>
      <c r="D1487" s="55">
        <v>38749</v>
      </c>
      <c r="E1487">
        <v>0.32</v>
      </c>
      <c r="F1487">
        <v>3133103</v>
      </c>
      <c r="G1487" s="58" t="s">
        <v>87</v>
      </c>
      <c r="H1487" s="58" t="s">
        <v>87</v>
      </c>
      <c r="I1487" s="60" t="s">
        <v>85</v>
      </c>
    </row>
    <row r="1488" spans="1:9" x14ac:dyDescent="0.2">
      <c r="A1488" t="s">
        <v>36</v>
      </c>
      <c r="B1488" t="s">
        <v>80</v>
      </c>
      <c r="C1488" t="s">
        <v>22</v>
      </c>
      <c r="D1488" s="55">
        <v>38749</v>
      </c>
      <c r="E1488">
        <v>1.5349999999999999</v>
      </c>
      <c r="F1488">
        <v>3133104</v>
      </c>
      <c r="G1488" s="58" t="s">
        <v>87</v>
      </c>
      <c r="H1488" s="58" t="s">
        <v>87</v>
      </c>
      <c r="I1488" s="60" t="s">
        <v>85</v>
      </c>
    </row>
    <row r="1489" spans="1:9" x14ac:dyDescent="0.2">
      <c r="A1489" t="s">
        <v>36</v>
      </c>
      <c r="B1489" t="s">
        <v>81</v>
      </c>
      <c r="C1489" t="s">
        <v>22</v>
      </c>
      <c r="D1489" s="55">
        <v>38749</v>
      </c>
      <c r="E1489">
        <v>0.05</v>
      </c>
      <c r="F1489">
        <v>3133105</v>
      </c>
      <c r="G1489" s="58" t="s">
        <v>87</v>
      </c>
      <c r="H1489" s="58" t="s">
        <v>87</v>
      </c>
      <c r="I1489" s="60" t="s">
        <v>85</v>
      </c>
    </row>
    <row r="1490" spans="1:9" x14ac:dyDescent="0.2">
      <c r="A1490" t="s">
        <v>37</v>
      </c>
      <c r="B1490" t="s">
        <v>80</v>
      </c>
      <c r="C1490" t="s">
        <v>22</v>
      </c>
      <c r="D1490" s="55">
        <v>38749</v>
      </c>
      <c r="E1490">
        <v>1.2150000000000001</v>
      </c>
      <c r="F1490">
        <v>3133106</v>
      </c>
      <c r="G1490" s="58" t="s">
        <v>87</v>
      </c>
      <c r="H1490" s="58" t="s">
        <v>87</v>
      </c>
      <c r="I1490" s="60" t="s">
        <v>85</v>
      </c>
    </row>
    <row r="1491" spans="1:9" x14ac:dyDescent="0.2">
      <c r="A1491" t="s">
        <v>37</v>
      </c>
      <c r="B1491" t="s">
        <v>81</v>
      </c>
      <c r="C1491" t="s">
        <v>22</v>
      </c>
      <c r="D1491" s="55">
        <v>38749</v>
      </c>
      <c r="E1491">
        <v>0.32</v>
      </c>
      <c r="F1491">
        <v>3133107</v>
      </c>
      <c r="G1491" s="58" t="s">
        <v>87</v>
      </c>
      <c r="H1491" s="58" t="s">
        <v>87</v>
      </c>
      <c r="I1491" s="60" t="s">
        <v>85</v>
      </c>
    </row>
    <row r="1492" spans="1:9" x14ac:dyDescent="0.2">
      <c r="A1492" t="s">
        <v>58</v>
      </c>
      <c r="B1492" t="s">
        <v>80</v>
      </c>
      <c r="C1492" t="s">
        <v>22</v>
      </c>
      <c r="D1492" s="55">
        <v>38749</v>
      </c>
      <c r="E1492">
        <v>1.04</v>
      </c>
      <c r="F1492">
        <v>3133108</v>
      </c>
      <c r="G1492" s="58" t="s">
        <v>87</v>
      </c>
      <c r="H1492" s="58" t="s">
        <v>87</v>
      </c>
      <c r="I1492" s="60" t="s">
        <v>85</v>
      </c>
    </row>
    <row r="1493" spans="1:9" x14ac:dyDescent="0.2">
      <c r="A1493" t="s">
        <v>58</v>
      </c>
      <c r="B1493" t="s">
        <v>81</v>
      </c>
      <c r="C1493" t="s">
        <v>22</v>
      </c>
      <c r="D1493" s="55">
        <v>38749</v>
      </c>
      <c r="E1493">
        <v>0.05</v>
      </c>
      <c r="F1493">
        <v>3133109</v>
      </c>
      <c r="G1493" s="58" t="s">
        <v>87</v>
      </c>
      <c r="H1493" s="58" t="s">
        <v>87</v>
      </c>
      <c r="I1493" s="60" t="s">
        <v>85</v>
      </c>
    </row>
    <row r="1494" spans="1:9" x14ac:dyDescent="0.2">
      <c r="A1494" t="s">
        <v>59</v>
      </c>
      <c r="B1494" t="s">
        <v>80</v>
      </c>
      <c r="C1494" t="s">
        <v>22</v>
      </c>
      <c r="D1494" s="55">
        <v>38749</v>
      </c>
      <c r="E1494">
        <v>1.6</v>
      </c>
      <c r="F1494">
        <v>3133110</v>
      </c>
      <c r="G1494" s="58" t="s">
        <v>87</v>
      </c>
      <c r="H1494" s="58" t="s">
        <v>87</v>
      </c>
      <c r="I1494" s="60" t="s">
        <v>85</v>
      </c>
    </row>
    <row r="1495" spans="1:9" x14ac:dyDescent="0.2">
      <c r="A1495" t="s">
        <v>59</v>
      </c>
      <c r="B1495" t="s">
        <v>81</v>
      </c>
      <c r="C1495" t="s">
        <v>22</v>
      </c>
      <c r="D1495" s="55">
        <v>38749</v>
      </c>
      <c r="E1495">
        <v>-0.28000000000000003</v>
      </c>
      <c r="F1495">
        <v>3133111</v>
      </c>
      <c r="G1495" s="58" t="s">
        <v>87</v>
      </c>
      <c r="H1495" s="58" t="s">
        <v>87</v>
      </c>
      <c r="I1495" s="60" t="s">
        <v>85</v>
      </c>
    </row>
    <row r="1496" spans="1:9" x14ac:dyDescent="0.2">
      <c r="A1496" t="s">
        <v>60</v>
      </c>
      <c r="B1496" t="s">
        <v>80</v>
      </c>
      <c r="C1496" t="s">
        <v>22</v>
      </c>
      <c r="D1496" s="55">
        <v>38749</v>
      </c>
      <c r="E1496">
        <v>1.6</v>
      </c>
      <c r="F1496">
        <v>3133112</v>
      </c>
      <c r="G1496" s="58" t="s">
        <v>87</v>
      </c>
      <c r="H1496" s="58" t="s">
        <v>87</v>
      </c>
      <c r="I1496" s="60" t="s">
        <v>85</v>
      </c>
    </row>
    <row r="1497" spans="1:9" x14ac:dyDescent="0.2">
      <c r="A1497" t="s">
        <v>60</v>
      </c>
      <c r="B1497" t="s">
        <v>81</v>
      </c>
      <c r="C1497" t="s">
        <v>22</v>
      </c>
      <c r="D1497" s="55">
        <v>38749</v>
      </c>
      <c r="E1497">
        <v>0.45</v>
      </c>
      <c r="F1497">
        <v>3133113</v>
      </c>
      <c r="G1497" s="58" t="s">
        <v>87</v>
      </c>
      <c r="H1497" s="58" t="s">
        <v>87</v>
      </c>
      <c r="I1497" s="60" t="s">
        <v>85</v>
      </c>
    </row>
    <row r="1498" spans="1:9" x14ac:dyDescent="0.2">
      <c r="A1498" t="s">
        <v>61</v>
      </c>
      <c r="B1498" t="s">
        <v>80</v>
      </c>
      <c r="C1498" t="s">
        <v>22</v>
      </c>
      <c r="D1498" s="55">
        <v>38749</v>
      </c>
      <c r="E1498">
        <v>1.6</v>
      </c>
      <c r="F1498">
        <v>3133114</v>
      </c>
      <c r="G1498" s="58" t="s">
        <v>87</v>
      </c>
      <c r="H1498" s="58" t="s">
        <v>87</v>
      </c>
      <c r="I1498" s="60" t="s">
        <v>85</v>
      </c>
    </row>
    <row r="1499" spans="1:9" x14ac:dyDescent="0.2">
      <c r="A1499" t="s">
        <v>61</v>
      </c>
      <c r="B1499" t="s">
        <v>81</v>
      </c>
      <c r="C1499" t="s">
        <v>22</v>
      </c>
      <c r="D1499" s="55">
        <v>38749</v>
      </c>
      <c r="E1499">
        <v>-0.2</v>
      </c>
      <c r="F1499">
        <v>3133115</v>
      </c>
      <c r="G1499" s="58" t="s">
        <v>87</v>
      </c>
      <c r="H1499" s="58" t="s">
        <v>87</v>
      </c>
      <c r="I1499" s="60" t="s">
        <v>85</v>
      </c>
    </row>
    <row r="1500" spans="1:9" x14ac:dyDescent="0.2">
      <c r="A1500" t="s">
        <v>63</v>
      </c>
      <c r="B1500" t="s">
        <v>80</v>
      </c>
      <c r="C1500" t="s">
        <v>22</v>
      </c>
      <c r="D1500" s="55">
        <v>38749</v>
      </c>
      <c r="E1500">
        <v>1.0840000000000001</v>
      </c>
      <c r="F1500">
        <v>3133116</v>
      </c>
      <c r="G1500" s="58" t="s">
        <v>87</v>
      </c>
      <c r="H1500" s="58" t="s">
        <v>87</v>
      </c>
      <c r="I1500" s="60" t="s">
        <v>85</v>
      </c>
    </row>
    <row r="1501" spans="1:9" x14ac:dyDescent="0.2">
      <c r="A1501" t="s">
        <v>63</v>
      </c>
      <c r="B1501" t="s">
        <v>81</v>
      </c>
      <c r="C1501" t="s">
        <v>22</v>
      </c>
      <c r="D1501" s="55">
        <v>38749</v>
      </c>
      <c r="E1501">
        <v>1.6E-2</v>
      </c>
      <c r="F1501">
        <v>3133117</v>
      </c>
      <c r="G1501" s="58" t="s">
        <v>87</v>
      </c>
      <c r="H1501" s="58" t="s">
        <v>87</v>
      </c>
      <c r="I1501" s="60" t="s">
        <v>85</v>
      </c>
    </row>
    <row r="1502" spans="1:9" x14ac:dyDescent="0.2">
      <c r="A1502" t="s">
        <v>64</v>
      </c>
      <c r="B1502" t="s">
        <v>80</v>
      </c>
      <c r="C1502" t="s">
        <v>22</v>
      </c>
      <c r="D1502" s="55">
        <v>38749</v>
      </c>
      <c r="E1502">
        <v>0</v>
      </c>
      <c r="F1502">
        <v>3133118</v>
      </c>
      <c r="G1502" s="58" t="s">
        <v>87</v>
      </c>
      <c r="H1502" s="58" t="s">
        <v>87</v>
      </c>
      <c r="I1502" s="60" t="s">
        <v>85</v>
      </c>
    </row>
    <row r="1503" spans="1:9" x14ac:dyDescent="0.2">
      <c r="A1503" t="s">
        <v>64</v>
      </c>
      <c r="B1503" t="s">
        <v>81</v>
      </c>
      <c r="C1503" t="s">
        <v>22</v>
      </c>
      <c r="D1503" s="55">
        <v>38749</v>
      </c>
      <c r="E1503">
        <v>0</v>
      </c>
      <c r="F1503">
        <v>3133119</v>
      </c>
      <c r="G1503" s="58" t="s">
        <v>87</v>
      </c>
      <c r="H1503" s="58" t="s">
        <v>87</v>
      </c>
      <c r="I1503" s="60" t="s">
        <v>85</v>
      </c>
    </row>
    <row r="1504" spans="1:9" x14ac:dyDescent="0.2">
      <c r="A1504" t="s">
        <v>79</v>
      </c>
      <c r="B1504" t="s">
        <v>80</v>
      </c>
      <c r="C1504" t="s">
        <v>22</v>
      </c>
      <c r="D1504" s="55">
        <v>38749</v>
      </c>
      <c r="E1504">
        <v>1.135</v>
      </c>
      <c r="F1504">
        <v>3133120</v>
      </c>
      <c r="G1504" s="58" t="s">
        <v>87</v>
      </c>
      <c r="H1504" s="58" t="s">
        <v>87</v>
      </c>
      <c r="I1504" s="60" t="s">
        <v>85</v>
      </c>
    </row>
    <row r="1505" spans="1:9" x14ac:dyDescent="0.2">
      <c r="A1505" t="s">
        <v>79</v>
      </c>
      <c r="B1505" t="s">
        <v>81</v>
      </c>
      <c r="C1505" t="s">
        <v>22</v>
      </c>
      <c r="D1505" s="55">
        <v>38749</v>
      </c>
      <c r="E1505">
        <v>0.05</v>
      </c>
      <c r="F1505">
        <v>3133121</v>
      </c>
      <c r="G1505" s="58" t="s">
        <v>87</v>
      </c>
      <c r="H1505" s="58" t="s">
        <v>87</v>
      </c>
      <c r="I1505" s="60" t="s">
        <v>85</v>
      </c>
    </row>
    <row r="1506" spans="1:9" x14ac:dyDescent="0.2">
      <c r="A1506" t="s">
        <v>65</v>
      </c>
      <c r="B1506" t="s">
        <v>80</v>
      </c>
      <c r="C1506" t="s">
        <v>22</v>
      </c>
      <c r="D1506" s="55">
        <v>38749</v>
      </c>
      <c r="E1506">
        <v>1.125</v>
      </c>
      <c r="F1506">
        <v>3133122</v>
      </c>
      <c r="G1506" s="58" t="s">
        <v>87</v>
      </c>
      <c r="H1506" s="58" t="s">
        <v>87</v>
      </c>
      <c r="I1506" s="60" t="s">
        <v>85</v>
      </c>
    </row>
    <row r="1507" spans="1:9" x14ac:dyDescent="0.2">
      <c r="A1507" t="s">
        <v>65</v>
      </c>
      <c r="B1507" t="s">
        <v>81</v>
      </c>
      <c r="C1507" t="s">
        <v>22</v>
      </c>
      <c r="D1507" s="55">
        <v>38749</v>
      </c>
      <c r="E1507">
        <v>7.0000000000000007E-2</v>
      </c>
      <c r="F1507">
        <v>3133123</v>
      </c>
      <c r="G1507" s="58" t="s">
        <v>87</v>
      </c>
      <c r="H1507" s="58" t="s">
        <v>87</v>
      </c>
      <c r="I1507" s="60" t="s">
        <v>85</v>
      </c>
    </row>
    <row r="1508" spans="1:9" x14ac:dyDescent="0.2">
      <c r="A1508" t="s">
        <v>111</v>
      </c>
      <c r="B1508" t="s">
        <v>110</v>
      </c>
      <c r="C1508" t="s">
        <v>22</v>
      </c>
      <c r="D1508" s="55">
        <v>38749</v>
      </c>
      <c r="E1508">
        <v>0.05</v>
      </c>
      <c r="F1508">
        <v>3133124</v>
      </c>
      <c r="G1508" s="58" t="s">
        <v>87</v>
      </c>
      <c r="H1508" s="58" t="s">
        <v>87</v>
      </c>
      <c r="I1508" s="60" t="s">
        <v>85</v>
      </c>
    </row>
    <row r="1509" spans="1:9" x14ac:dyDescent="0.2">
      <c r="A1509" t="s">
        <v>112</v>
      </c>
      <c r="B1509" t="s">
        <v>110</v>
      </c>
      <c r="C1509" t="s">
        <v>22</v>
      </c>
      <c r="D1509" s="55">
        <v>38749</v>
      </c>
      <c r="E1509">
        <v>0.45</v>
      </c>
      <c r="F1509">
        <v>3133125</v>
      </c>
      <c r="G1509" s="58" t="s">
        <v>87</v>
      </c>
      <c r="H1509" s="58" t="s">
        <v>87</v>
      </c>
      <c r="I1509" s="60" t="s">
        <v>85</v>
      </c>
    </row>
    <row r="1510" spans="1:9" x14ac:dyDescent="0.2">
      <c r="A1510" t="s">
        <v>108</v>
      </c>
      <c r="B1510" t="s">
        <v>110</v>
      </c>
      <c r="C1510" t="s">
        <v>22</v>
      </c>
      <c r="D1510" s="55">
        <v>38749</v>
      </c>
      <c r="E1510">
        <v>-0.2</v>
      </c>
      <c r="F1510">
        <v>3133126</v>
      </c>
      <c r="G1510" s="58" t="s">
        <v>87</v>
      </c>
      <c r="H1510" s="58" t="s">
        <v>87</v>
      </c>
      <c r="I1510" s="60" t="s">
        <v>85</v>
      </c>
    </row>
    <row r="1511" spans="1:9" x14ac:dyDescent="0.2">
      <c r="A1511" t="s">
        <v>109</v>
      </c>
      <c r="B1511" t="s">
        <v>110</v>
      </c>
      <c r="C1511" t="s">
        <v>22</v>
      </c>
      <c r="D1511" s="55">
        <v>38749</v>
      </c>
      <c r="E1511">
        <v>0.45</v>
      </c>
      <c r="F1511">
        <v>3133127</v>
      </c>
      <c r="G1511" s="58" t="s">
        <v>87</v>
      </c>
      <c r="H1511" s="58" t="s">
        <v>87</v>
      </c>
      <c r="I1511" s="60" t="s">
        <v>85</v>
      </c>
    </row>
    <row r="1512" spans="1:9" x14ac:dyDescent="0.2">
      <c r="A1512" t="s">
        <v>11</v>
      </c>
      <c r="B1512" t="s">
        <v>110</v>
      </c>
      <c r="C1512" t="s">
        <v>22</v>
      </c>
      <c r="D1512" s="55">
        <v>38749</v>
      </c>
      <c r="E1512" s="155">
        <v>38777</v>
      </c>
      <c r="I1512" s="60" t="s">
        <v>86</v>
      </c>
    </row>
    <row r="1513" spans="1:9" x14ac:dyDescent="0.2">
      <c r="A1513" t="s">
        <v>78</v>
      </c>
      <c r="B1513" t="s">
        <v>80</v>
      </c>
      <c r="C1513" t="s">
        <v>22</v>
      </c>
      <c r="D1513" s="55">
        <v>38777</v>
      </c>
      <c r="E1513">
        <v>0.65500000000000003</v>
      </c>
      <c r="F1513">
        <v>3133100</v>
      </c>
      <c r="G1513" s="58" t="s">
        <v>87</v>
      </c>
      <c r="H1513" s="58" t="s">
        <v>87</v>
      </c>
      <c r="I1513" s="60" t="s">
        <v>85</v>
      </c>
    </row>
    <row r="1514" spans="1:9" x14ac:dyDescent="0.2">
      <c r="A1514" t="s">
        <v>78</v>
      </c>
      <c r="B1514" t="s">
        <v>81</v>
      </c>
      <c r="C1514" t="s">
        <v>22</v>
      </c>
      <c r="D1514" s="55">
        <v>38777</v>
      </c>
      <c r="E1514">
        <v>0.05</v>
      </c>
      <c r="F1514">
        <v>3133101</v>
      </c>
      <c r="G1514" s="58" t="s">
        <v>87</v>
      </c>
      <c r="H1514" s="58" t="s">
        <v>87</v>
      </c>
      <c r="I1514" s="60" t="s">
        <v>85</v>
      </c>
    </row>
    <row r="1515" spans="1:9" x14ac:dyDescent="0.2">
      <c r="A1515" t="s">
        <v>35</v>
      </c>
      <c r="B1515" t="s">
        <v>80</v>
      </c>
      <c r="C1515" t="s">
        <v>22</v>
      </c>
      <c r="D1515" s="55">
        <v>38777</v>
      </c>
      <c r="E1515">
        <v>0.65500000000000003</v>
      </c>
      <c r="F1515">
        <v>3133102</v>
      </c>
      <c r="G1515" s="58" t="s">
        <v>87</v>
      </c>
      <c r="H1515" s="58" t="s">
        <v>87</v>
      </c>
      <c r="I1515" s="60" t="s">
        <v>85</v>
      </c>
    </row>
    <row r="1516" spans="1:9" x14ac:dyDescent="0.2">
      <c r="A1516" t="s">
        <v>35</v>
      </c>
      <c r="B1516" t="s">
        <v>81</v>
      </c>
      <c r="C1516" t="s">
        <v>22</v>
      </c>
      <c r="D1516" s="55">
        <v>38777</v>
      </c>
      <c r="E1516">
        <v>0.15</v>
      </c>
      <c r="F1516">
        <v>3133103</v>
      </c>
      <c r="G1516" s="58" t="s">
        <v>87</v>
      </c>
      <c r="H1516" s="58" t="s">
        <v>87</v>
      </c>
      <c r="I1516" s="60" t="s">
        <v>85</v>
      </c>
    </row>
    <row r="1517" spans="1:9" x14ac:dyDescent="0.2">
      <c r="A1517" t="s">
        <v>36</v>
      </c>
      <c r="B1517" t="s">
        <v>80</v>
      </c>
      <c r="C1517" t="s">
        <v>22</v>
      </c>
      <c r="D1517" s="55">
        <v>38777</v>
      </c>
      <c r="E1517">
        <v>0.97499999999999998</v>
      </c>
      <c r="F1517">
        <v>3133104</v>
      </c>
      <c r="G1517" s="58" t="s">
        <v>87</v>
      </c>
      <c r="H1517" s="58" t="s">
        <v>87</v>
      </c>
      <c r="I1517" s="60" t="s">
        <v>85</v>
      </c>
    </row>
    <row r="1518" spans="1:9" x14ac:dyDescent="0.2">
      <c r="A1518" t="s">
        <v>36</v>
      </c>
      <c r="B1518" t="s">
        <v>81</v>
      </c>
      <c r="C1518" t="s">
        <v>22</v>
      </c>
      <c r="D1518" s="55">
        <v>38777</v>
      </c>
      <c r="E1518">
        <v>0.05</v>
      </c>
      <c r="F1518">
        <v>3133105</v>
      </c>
      <c r="G1518" s="58" t="s">
        <v>87</v>
      </c>
      <c r="H1518" s="58" t="s">
        <v>87</v>
      </c>
      <c r="I1518" s="60" t="s">
        <v>85</v>
      </c>
    </row>
    <row r="1519" spans="1:9" x14ac:dyDescent="0.2">
      <c r="A1519" t="s">
        <v>37</v>
      </c>
      <c r="B1519" t="s">
        <v>80</v>
      </c>
      <c r="C1519" t="s">
        <v>22</v>
      </c>
      <c r="D1519" s="55">
        <v>38777</v>
      </c>
      <c r="E1519">
        <v>0.65500000000000003</v>
      </c>
      <c r="F1519">
        <v>3133106</v>
      </c>
      <c r="G1519" s="58" t="s">
        <v>87</v>
      </c>
      <c r="H1519" s="58" t="s">
        <v>87</v>
      </c>
      <c r="I1519" s="60" t="s">
        <v>85</v>
      </c>
    </row>
    <row r="1520" spans="1:9" x14ac:dyDescent="0.2">
      <c r="A1520" t="s">
        <v>37</v>
      </c>
      <c r="B1520" t="s">
        <v>81</v>
      </c>
      <c r="C1520" t="s">
        <v>22</v>
      </c>
      <c r="D1520" s="55">
        <v>38777</v>
      </c>
      <c r="E1520">
        <v>0.15</v>
      </c>
      <c r="F1520">
        <v>3133107</v>
      </c>
      <c r="G1520" s="58" t="s">
        <v>87</v>
      </c>
      <c r="H1520" s="58" t="s">
        <v>87</v>
      </c>
      <c r="I1520" s="60" t="s">
        <v>85</v>
      </c>
    </row>
    <row r="1521" spans="1:9" x14ac:dyDescent="0.2">
      <c r="A1521" t="s">
        <v>58</v>
      </c>
      <c r="B1521" t="s">
        <v>80</v>
      </c>
      <c r="C1521" t="s">
        <v>22</v>
      </c>
      <c r="D1521" s="55">
        <v>38777</v>
      </c>
      <c r="E1521">
        <v>0.54</v>
      </c>
      <c r="F1521">
        <v>3133108</v>
      </c>
      <c r="G1521" s="58" t="s">
        <v>87</v>
      </c>
      <c r="H1521" s="58" t="s">
        <v>87</v>
      </c>
      <c r="I1521" s="60" t="s">
        <v>85</v>
      </c>
    </row>
    <row r="1522" spans="1:9" x14ac:dyDescent="0.2">
      <c r="A1522" t="s">
        <v>58</v>
      </c>
      <c r="B1522" t="s">
        <v>81</v>
      </c>
      <c r="C1522" t="s">
        <v>22</v>
      </c>
      <c r="D1522" s="55">
        <v>38777</v>
      </c>
      <c r="E1522">
        <v>0.05</v>
      </c>
      <c r="F1522">
        <v>3133109</v>
      </c>
      <c r="G1522" s="58" t="s">
        <v>87</v>
      </c>
      <c r="H1522" s="58" t="s">
        <v>87</v>
      </c>
      <c r="I1522" s="60" t="s">
        <v>85</v>
      </c>
    </row>
    <row r="1523" spans="1:9" x14ac:dyDescent="0.2">
      <c r="A1523" t="s">
        <v>59</v>
      </c>
      <c r="B1523" t="s">
        <v>80</v>
      </c>
      <c r="C1523" t="s">
        <v>22</v>
      </c>
      <c r="D1523" s="55">
        <v>38777</v>
      </c>
      <c r="E1523">
        <v>0.69</v>
      </c>
      <c r="F1523">
        <v>3133110</v>
      </c>
      <c r="G1523" s="58" t="s">
        <v>87</v>
      </c>
      <c r="H1523" s="58" t="s">
        <v>87</v>
      </c>
      <c r="I1523" s="60" t="s">
        <v>85</v>
      </c>
    </row>
    <row r="1524" spans="1:9" x14ac:dyDescent="0.2">
      <c r="A1524" t="s">
        <v>59</v>
      </c>
      <c r="B1524" t="s">
        <v>81</v>
      </c>
      <c r="C1524" t="s">
        <v>22</v>
      </c>
      <c r="D1524" s="55">
        <v>38777</v>
      </c>
      <c r="E1524">
        <v>-0.17</v>
      </c>
      <c r="F1524">
        <v>3133111</v>
      </c>
      <c r="G1524" s="58" t="s">
        <v>87</v>
      </c>
      <c r="H1524" s="58" t="s">
        <v>87</v>
      </c>
      <c r="I1524" s="60" t="s">
        <v>85</v>
      </c>
    </row>
    <row r="1525" spans="1:9" x14ac:dyDescent="0.2">
      <c r="A1525" t="s">
        <v>60</v>
      </c>
      <c r="B1525" t="s">
        <v>80</v>
      </c>
      <c r="C1525" t="s">
        <v>22</v>
      </c>
      <c r="D1525" s="55">
        <v>38777</v>
      </c>
      <c r="E1525">
        <v>0.69</v>
      </c>
      <c r="F1525">
        <v>3133112</v>
      </c>
      <c r="G1525" s="58" t="s">
        <v>87</v>
      </c>
      <c r="H1525" s="58" t="s">
        <v>87</v>
      </c>
      <c r="I1525" s="60" t="s">
        <v>85</v>
      </c>
    </row>
    <row r="1526" spans="1:9" x14ac:dyDescent="0.2">
      <c r="A1526" t="s">
        <v>60</v>
      </c>
      <c r="B1526" t="s">
        <v>81</v>
      </c>
      <c r="C1526" t="s">
        <v>22</v>
      </c>
      <c r="D1526" s="55">
        <v>38777</v>
      </c>
      <c r="E1526">
        <v>0.1</v>
      </c>
      <c r="F1526">
        <v>3133113</v>
      </c>
      <c r="G1526" s="58" t="s">
        <v>87</v>
      </c>
      <c r="H1526" s="58" t="s">
        <v>87</v>
      </c>
      <c r="I1526" s="60" t="s">
        <v>85</v>
      </c>
    </row>
    <row r="1527" spans="1:9" x14ac:dyDescent="0.2">
      <c r="A1527" t="s">
        <v>61</v>
      </c>
      <c r="B1527" t="s">
        <v>80</v>
      </c>
      <c r="C1527" t="s">
        <v>22</v>
      </c>
      <c r="D1527" s="55">
        <v>38777</v>
      </c>
      <c r="E1527">
        <v>0.69</v>
      </c>
      <c r="F1527">
        <v>3133114</v>
      </c>
      <c r="G1527" s="58" t="s">
        <v>87</v>
      </c>
      <c r="H1527" s="58" t="s">
        <v>87</v>
      </c>
      <c r="I1527" s="60" t="s">
        <v>85</v>
      </c>
    </row>
    <row r="1528" spans="1:9" x14ac:dyDescent="0.2">
      <c r="A1528" t="s">
        <v>61</v>
      </c>
      <c r="B1528" t="s">
        <v>81</v>
      </c>
      <c r="C1528" t="s">
        <v>22</v>
      </c>
      <c r="D1528" s="55">
        <v>38777</v>
      </c>
      <c r="E1528">
        <v>-0.05</v>
      </c>
      <c r="F1528">
        <v>3133115</v>
      </c>
      <c r="G1528" s="58" t="s">
        <v>87</v>
      </c>
      <c r="H1528" s="58" t="s">
        <v>87</v>
      </c>
      <c r="I1528" s="60" t="s">
        <v>85</v>
      </c>
    </row>
    <row r="1529" spans="1:9" x14ac:dyDescent="0.2">
      <c r="A1529" t="s">
        <v>63</v>
      </c>
      <c r="B1529" t="s">
        <v>80</v>
      </c>
      <c r="C1529" t="s">
        <v>22</v>
      </c>
      <c r="D1529" s="55">
        <v>38777</v>
      </c>
      <c r="E1529">
        <v>1.0840000000000001</v>
      </c>
      <c r="F1529">
        <v>3133116</v>
      </c>
      <c r="G1529" s="58" t="s">
        <v>87</v>
      </c>
      <c r="H1529" s="58" t="s">
        <v>87</v>
      </c>
      <c r="I1529" s="60" t="s">
        <v>85</v>
      </c>
    </row>
    <row r="1530" spans="1:9" x14ac:dyDescent="0.2">
      <c r="A1530" t="s">
        <v>63</v>
      </c>
      <c r="B1530" t="s">
        <v>81</v>
      </c>
      <c r="C1530" t="s">
        <v>22</v>
      </c>
      <c r="D1530" s="55">
        <v>38777</v>
      </c>
      <c r="E1530">
        <v>1.6E-2</v>
      </c>
      <c r="F1530">
        <v>3133117</v>
      </c>
      <c r="G1530" s="58" t="s">
        <v>87</v>
      </c>
      <c r="H1530" s="58" t="s">
        <v>87</v>
      </c>
      <c r="I1530" s="60" t="s">
        <v>85</v>
      </c>
    </row>
    <row r="1531" spans="1:9" x14ac:dyDescent="0.2">
      <c r="A1531" t="s">
        <v>64</v>
      </c>
      <c r="B1531" t="s">
        <v>80</v>
      </c>
      <c r="C1531" t="s">
        <v>22</v>
      </c>
      <c r="D1531" s="55">
        <v>38777</v>
      </c>
      <c r="E1531">
        <v>0</v>
      </c>
      <c r="F1531">
        <v>3133118</v>
      </c>
      <c r="G1531" s="58" t="s">
        <v>87</v>
      </c>
      <c r="H1531" s="58" t="s">
        <v>87</v>
      </c>
      <c r="I1531" s="60" t="s">
        <v>85</v>
      </c>
    </row>
    <row r="1532" spans="1:9" x14ac:dyDescent="0.2">
      <c r="A1532" t="s">
        <v>64</v>
      </c>
      <c r="B1532" t="s">
        <v>81</v>
      </c>
      <c r="C1532" t="s">
        <v>22</v>
      </c>
      <c r="D1532" s="55">
        <v>38777</v>
      </c>
      <c r="E1532">
        <v>0</v>
      </c>
      <c r="F1532">
        <v>3133119</v>
      </c>
      <c r="G1532" s="58" t="s">
        <v>87</v>
      </c>
      <c r="H1532" s="58" t="s">
        <v>87</v>
      </c>
      <c r="I1532" s="60" t="s">
        <v>85</v>
      </c>
    </row>
    <row r="1533" spans="1:9" x14ac:dyDescent="0.2">
      <c r="A1533" t="s">
        <v>79</v>
      </c>
      <c r="B1533" t="s">
        <v>80</v>
      </c>
      <c r="C1533" t="s">
        <v>22</v>
      </c>
      <c r="D1533" s="55">
        <v>38777</v>
      </c>
      <c r="E1533">
        <v>0.60499999999999998</v>
      </c>
      <c r="F1533">
        <v>3133120</v>
      </c>
      <c r="G1533" s="58" t="s">
        <v>87</v>
      </c>
      <c r="H1533" s="58" t="s">
        <v>87</v>
      </c>
      <c r="I1533" s="60" t="s">
        <v>85</v>
      </c>
    </row>
    <row r="1534" spans="1:9" x14ac:dyDescent="0.2">
      <c r="A1534" t="s">
        <v>79</v>
      </c>
      <c r="B1534" t="s">
        <v>81</v>
      </c>
      <c r="C1534" t="s">
        <v>22</v>
      </c>
      <c r="D1534" s="55">
        <v>38777</v>
      </c>
      <c r="E1534">
        <v>0.05</v>
      </c>
      <c r="F1534">
        <v>3133121</v>
      </c>
      <c r="G1534" s="58" t="s">
        <v>87</v>
      </c>
      <c r="H1534" s="58" t="s">
        <v>87</v>
      </c>
      <c r="I1534" s="60" t="s">
        <v>85</v>
      </c>
    </row>
    <row r="1535" spans="1:9" x14ac:dyDescent="0.2">
      <c r="A1535" t="s">
        <v>65</v>
      </c>
      <c r="B1535" t="s">
        <v>80</v>
      </c>
      <c r="C1535" t="s">
        <v>22</v>
      </c>
      <c r="D1535" s="55">
        <v>38777</v>
      </c>
      <c r="E1535">
        <v>0.59499999999999997</v>
      </c>
      <c r="F1535">
        <v>3133122</v>
      </c>
      <c r="G1535" s="58" t="s">
        <v>87</v>
      </c>
      <c r="H1535" s="58" t="s">
        <v>87</v>
      </c>
      <c r="I1535" s="60" t="s">
        <v>85</v>
      </c>
    </row>
    <row r="1536" spans="1:9" x14ac:dyDescent="0.2">
      <c r="A1536" t="s">
        <v>65</v>
      </c>
      <c r="B1536" t="s">
        <v>81</v>
      </c>
      <c r="C1536" t="s">
        <v>22</v>
      </c>
      <c r="D1536" s="55">
        <v>38777</v>
      </c>
      <c r="E1536">
        <v>7.0000000000000007E-2</v>
      </c>
      <c r="F1536">
        <v>3133123</v>
      </c>
      <c r="G1536" s="58" t="s">
        <v>87</v>
      </c>
      <c r="H1536" s="58" t="s">
        <v>87</v>
      </c>
      <c r="I1536" s="60" t="s">
        <v>85</v>
      </c>
    </row>
    <row r="1537" spans="1:9" x14ac:dyDescent="0.2">
      <c r="A1537" t="s">
        <v>111</v>
      </c>
      <c r="B1537" t="s">
        <v>110</v>
      </c>
      <c r="C1537" t="s">
        <v>22</v>
      </c>
      <c r="D1537" s="55">
        <v>38777</v>
      </c>
      <c r="E1537">
        <v>0.05</v>
      </c>
      <c r="F1537">
        <v>3133124</v>
      </c>
      <c r="G1537" s="58" t="s">
        <v>87</v>
      </c>
      <c r="H1537" s="58" t="s">
        <v>87</v>
      </c>
      <c r="I1537" s="60" t="s">
        <v>85</v>
      </c>
    </row>
    <row r="1538" spans="1:9" x14ac:dyDescent="0.2">
      <c r="A1538" t="s">
        <v>112</v>
      </c>
      <c r="B1538" t="s">
        <v>110</v>
      </c>
      <c r="C1538" t="s">
        <v>22</v>
      </c>
      <c r="D1538" s="55">
        <v>38777</v>
      </c>
      <c r="E1538">
        <v>0.1</v>
      </c>
      <c r="F1538">
        <v>3133125</v>
      </c>
      <c r="G1538" s="58" t="s">
        <v>87</v>
      </c>
      <c r="H1538" s="58" t="s">
        <v>87</v>
      </c>
      <c r="I1538" s="60" t="s">
        <v>85</v>
      </c>
    </row>
    <row r="1539" spans="1:9" x14ac:dyDescent="0.2">
      <c r="A1539" t="s">
        <v>108</v>
      </c>
      <c r="B1539" t="s">
        <v>110</v>
      </c>
      <c r="C1539" t="s">
        <v>22</v>
      </c>
      <c r="D1539" s="55">
        <v>38777</v>
      </c>
      <c r="E1539">
        <v>-0.05</v>
      </c>
      <c r="F1539">
        <v>3133126</v>
      </c>
      <c r="G1539" s="58" t="s">
        <v>87</v>
      </c>
      <c r="H1539" s="58" t="s">
        <v>87</v>
      </c>
      <c r="I1539" s="60" t="s">
        <v>85</v>
      </c>
    </row>
    <row r="1540" spans="1:9" x14ac:dyDescent="0.2">
      <c r="A1540" t="s">
        <v>109</v>
      </c>
      <c r="B1540" t="s">
        <v>110</v>
      </c>
      <c r="C1540" t="s">
        <v>22</v>
      </c>
      <c r="D1540" s="55">
        <v>38777</v>
      </c>
      <c r="E1540">
        <v>0.1</v>
      </c>
      <c r="F1540">
        <v>3133127</v>
      </c>
      <c r="G1540" s="58" t="s">
        <v>87</v>
      </c>
      <c r="H1540" s="58" t="s">
        <v>87</v>
      </c>
      <c r="I1540" s="60" t="s">
        <v>85</v>
      </c>
    </row>
    <row r="1541" spans="1:9" x14ac:dyDescent="0.2">
      <c r="A1541" t="s">
        <v>11</v>
      </c>
      <c r="B1541" t="s">
        <v>110</v>
      </c>
      <c r="C1541" t="s">
        <v>22</v>
      </c>
      <c r="D1541" s="55">
        <v>38777</v>
      </c>
      <c r="E1541" s="155">
        <v>38808</v>
      </c>
      <c r="I1541" s="60" t="s">
        <v>86</v>
      </c>
    </row>
    <row r="1542" spans="1:9" x14ac:dyDescent="0.2">
      <c r="A1542" t="s">
        <v>78</v>
      </c>
      <c r="B1542" t="s">
        <v>80</v>
      </c>
      <c r="C1542" t="s">
        <v>22</v>
      </c>
      <c r="D1542" s="55">
        <v>38808</v>
      </c>
      <c r="E1542">
        <v>0.435</v>
      </c>
      <c r="F1542">
        <v>3133100</v>
      </c>
      <c r="G1542" s="58" t="s">
        <v>87</v>
      </c>
      <c r="H1542" s="58" t="s">
        <v>87</v>
      </c>
      <c r="I1542" s="60" t="s">
        <v>85</v>
      </c>
    </row>
    <row r="1543" spans="1:9" x14ac:dyDescent="0.2">
      <c r="A1543" t="s">
        <v>78</v>
      </c>
      <c r="B1543" t="s">
        <v>81</v>
      </c>
      <c r="C1543" t="s">
        <v>22</v>
      </c>
      <c r="D1543" s="55">
        <v>38808</v>
      </c>
      <c r="E1543">
        <v>0.02</v>
      </c>
      <c r="F1543">
        <v>3133101</v>
      </c>
      <c r="G1543" s="58" t="s">
        <v>87</v>
      </c>
      <c r="H1543" s="58" t="s">
        <v>87</v>
      </c>
      <c r="I1543" s="60" t="s">
        <v>85</v>
      </c>
    </row>
    <row r="1544" spans="1:9" x14ac:dyDescent="0.2">
      <c r="A1544" t="s">
        <v>35</v>
      </c>
      <c r="B1544" t="s">
        <v>80</v>
      </c>
      <c r="C1544" t="s">
        <v>22</v>
      </c>
      <c r="D1544" s="55">
        <v>38808</v>
      </c>
      <c r="E1544">
        <v>0.435</v>
      </c>
      <c r="F1544">
        <v>3133102</v>
      </c>
      <c r="G1544" s="58" t="s">
        <v>87</v>
      </c>
      <c r="H1544" s="58" t="s">
        <v>87</v>
      </c>
      <c r="I1544" s="60" t="s">
        <v>85</v>
      </c>
    </row>
    <row r="1545" spans="1:9" x14ac:dyDescent="0.2">
      <c r="A1545" t="s">
        <v>35</v>
      </c>
      <c r="B1545" t="s">
        <v>81</v>
      </c>
      <c r="C1545" t="s">
        <v>22</v>
      </c>
      <c r="D1545" s="55">
        <v>38808</v>
      </c>
      <c r="E1545">
        <v>0.05</v>
      </c>
      <c r="F1545">
        <v>3133103</v>
      </c>
      <c r="G1545" s="58" t="s">
        <v>87</v>
      </c>
      <c r="H1545" s="58" t="s">
        <v>87</v>
      </c>
      <c r="I1545" s="60" t="s">
        <v>85</v>
      </c>
    </row>
    <row r="1546" spans="1:9" x14ac:dyDescent="0.2">
      <c r="A1546" t="s">
        <v>36</v>
      </c>
      <c r="B1546" t="s">
        <v>80</v>
      </c>
      <c r="C1546" t="s">
        <v>22</v>
      </c>
      <c r="D1546" s="55">
        <v>38808</v>
      </c>
      <c r="E1546">
        <v>0.755</v>
      </c>
      <c r="F1546">
        <v>3133104</v>
      </c>
      <c r="G1546" s="58" t="s">
        <v>87</v>
      </c>
      <c r="H1546" s="58" t="s">
        <v>87</v>
      </c>
      <c r="I1546" s="60" t="s">
        <v>85</v>
      </c>
    </row>
    <row r="1547" spans="1:9" x14ac:dyDescent="0.2">
      <c r="A1547" t="s">
        <v>36</v>
      </c>
      <c r="B1547" t="s">
        <v>81</v>
      </c>
      <c r="C1547" t="s">
        <v>22</v>
      </c>
      <c r="D1547" s="55">
        <v>38808</v>
      </c>
      <c r="E1547">
        <v>0.02</v>
      </c>
      <c r="F1547">
        <v>3133105</v>
      </c>
      <c r="G1547" s="58" t="s">
        <v>87</v>
      </c>
      <c r="H1547" s="58" t="s">
        <v>87</v>
      </c>
      <c r="I1547" s="60" t="s">
        <v>85</v>
      </c>
    </row>
    <row r="1548" spans="1:9" x14ac:dyDescent="0.2">
      <c r="A1548" t="s">
        <v>37</v>
      </c>
      <c r="B1548" t="s">
        <v>80</v>
      </c>
      <c r="C1548" t="s">
        <v>22</v>
      </c>
      <c r="D1548" s="55">
        <v>38808</v>
      </c>
      <c r="E1548">
        <v>0.435</v>
      </c>
      <c r="F1548">
        <v>3133106</v>
      </c>
      <c r="G1548" s="58" t="s">
        <v>87</v>
      </c>
      <c r="H1548" s="58" t="s">
        <v>87</v>
      </c>
      <c r="I1548" s="60" t="s">
        <v>85</v>
      </c>
    </row>
    <row r="1549" spans="1:9" x14ac:dyDescent="0.2">
      <c r="A1549" t="s">
        <v>37</v>
      </c>
      <c r="B1549" t="s">
        <v>81</v>
      </c>
      <c r="C1549" t="s">
        <v>22</v>
      </c>
      <c r="D1549" s="55">
        <v>38808</v>
      </c>
      <c r="E1549">
        <v>0.05</v>
      </c>
      <c r="F1549">
        <v>3133107</v>
      </c>
      <c r="G1549" s="58" t="s">
        <v>87</v>
      </c>
      <c r="H1549" s="58" t="s">
        <v>87</v>
      </c>
      <c r="I1549" s="60" t="s">
        <v>85</v>
      </c>
    </row>
    <row r="1550" spans="1:9" x14ac:dyDescent="0.2">
      <c r="A1550" t="s">
        <v>58</v>
      </c>
      <c r="B1550" t="s">
        <v>80</v>
      </c>
      <c r="C1550" t="s">
        <v>22</v>
      </c>
      <c r="D1550" s="55">
        <v>38808</v>
      </c>
      <c r="E1550">
        <v>0.36</v>
      </c>
      <c r="F1550">
        <v>3133108</v>
      </c>
      <c r="G1550" s="58" t="s">
        <v>87</v>
      </c>
      <c r="H1550" s="58" t="s">
        <v>87</v>
      </c>
      <c r="I1550" s="60" t="s">
        <v>85</v>
      </c>
    </row>
    <row r="1551" spans="1:9" x14ac:dyDescent="0.2">
      <c r="A1551" t="s">
        <v>58</v>
      </c>
      <c r="B1551" t="s">
        <v>81</v>
      </c>
      <c r="C1551" t="s">
        <v>22</v>
      </c>
      <c r="D1551" s="55">
        <v>38808</v>
      </c>
      <c r="E1551">
        <v>5.0000000000000001E-3</v>
      </c>
      <c r="F1551">
        <v>3133109</v>
      </c>
      <c r="G1551" s="58" t="s">
        <v>87</v>
      </c>
      <c r="H1551" s="58" t="s">
        <v>87</v>
      </c>
      <c r="I1551" s="60" t="s">
        <v>85</v>
      </c>
    </row>
    <row r="1552" spans="1:9" x14ac:dyDescent="0.2">
      <c r="A1552" t="s">
        <v>59</v>
      </c>
      <c r="B1552" t="s">
        <v>80</v>
      </c>
      <c r="C1552" t="s">
        <v>22</v>
      </c>
      <c r="D1552" s="55">
        <v>38808</v>
      </c>
      <c r="E1552">
        <v>0.38</v>
      </c>
      <c r="F1552">
        <v>3133110</v>
      </c>
      <c r="G1552" s="58" t="s">
        <v>87</v>
      </c>
      <c r="H1552" s="58" t="s">
        <v>87</v>
      </c>
      <c r="I1552" s="60" t="s">
        <v>85</v>
      </c>
    </row>
    <row r="1553" spans="1:9" x14ac:dyDescent="0.2">
      <c r="A1553" t="s">
        <v>59</v>
      </c>
      <c r="B1553" t="s">
        <v>81</v>
      </c>
      <c r="C1553" t="s">
        <v>22</v>
      </c>
      <c r="D1553" s="55">
        <v>38808</v>
      </c>
      <c r="E1553">
        <v>-8.5000000000000006E-2</v>
      </c>
      <c r="F1553">
        <v>3133111</v>
      </c>
      <c r="G1553" s="58" t="s">
        <v>87</v>
      </c>
      <c r="H1553" s="58" t="s">
        <v>87</v>
      </c>
      <c r="I1553" s="60" t="s">
        <v>85</v>
      </c>
    </row>
    <row r="1554" spans="1:9" x14ac:dyDescent="0.2">
      <c r="A1554" t="s">
        <v>60</v>
      </c>
      <c r="B1554" t="s">
        <v>80</v>
      </c>
      <c r="C1554" t="s">
        <v>22</v>
      </c>
      <c r="D1554" s="55">
        <v>38808</v>
      </c>
      <c r="E1554">
        <v>0.38</v>
      </c>
      <c r="F1554">
        <v>3133112</v>
      </c>
      <c r="G1554" s="58" t="s">
        <v>87</v>
      </c>
      <c r="H1554" s="58" t="s">
        <v>87</v>
      </c>
      <c r="I1554" s="60" t="s">
        <v>85</v>
      </c>
    </row>
    <row r="1555" spans="1:9" x14ac:dyDescent="0.2">
      <c r="A1555" t="s">
        <v>60</v>
      </c>
      <c r="B1555" t="s">
        <v>81</v>
      </c>
      <c r="C1555" t="s">
        <v>22</v>
      </c>
      <c r="D1555" s="55">
        <v>38808</v>
      </c>
      <c r="E1555">
        <v>0.02</v>
      </c>
      <c r="F1555">
        <v>3133113</v>
      </c>
      <c r="G1555" s="58" t="s">
        <v>87</v>
      </c>
      <c r="H1555" s="58" t="s">
        <v>87</v>
      </c>
      <c r="I1555" s="60" t="s">
        <v>85</v>
      </c>
    </row>
    <row r="1556" spans="1:9" x14ac:dyDescent="0.2">
      <c r="A1556" t="s">
        <v>61</v>
      </c>
      <c r="B1556" t="s">
        <v>80</v>
      </c>
      <c r="C1556" t="s">
        <v>22</v>
      </c>
      <c r="D1556" s="55">
        <v>38808</v>
      </c>
      <c r="E1556">
        <v>0.38</v>
      </c>
      <c r="F1556">
        <v>3133114</v>
      </c>
      <c r="G1556" s="58" t="s">
        <v>87</v>
      </c>
      <c r="H1556" s="58" t="s">
        <v>87</v>
      </c>
      <c r="I1556" s="60" t="s">
        <v>85</v>
      </c>
    </row>
    <row r="1557" spans="1:9" x14ac:dyDescent="0.2">
      <c r="A1557" t="s">
        <v>61</v>
      </c>
      <c r="B1557" t="s">
        <v>81</v>
      </c>
      <c r="C1557" t="s">
        <v>22</v>
      </c>
      <c r="D1557" s="55">
        <v>38808</v>
      </c>
      <c r="E1557">
        <v>-4.4999999999999998E-2</v>
      </c>
      <c r="F1557">
        <v>3133115</v>
      </c>
      <c r="G1557" s="58" t="s">
        <v>87</v>
      </c>
      <c r="H1557" s="58" t="s">
        <v>87</v>
      </c>
      <c r="I1557" s="60" t="s">
        <v>85</v>
      </c>
    </row>
    <row r="1558" spans="1:9" x14ac:dyDescent="0.2">
      <c r="A1558" t="s">
        <v>63</v>
      </c>
      <c r="B1558" t="s">
        <v>80</v>
      </c>
      <c r="C1558" t="s">
        <v>22</v>
      </c>
      <c r="D1558" s="55">
        <v>38808</v>
      </c>
      <c r="E1558">
        <v>0.29599999999999999</v>
      </c>
      <c r="F1558">
        <v>3133116</v>
      </c>
      <c r="G1558" s="58" t="s">
        <v>87</v>
      </c>
      <c r="H1558" s="58" t="s">
        <v>87</v>
      </c>
      <c r="I1558" s="60" t="s">
        <v>85</v>
      </c>
    </row>
    <row r="1559" spans="1:9" x14ac:dyDescent="0.2">
      <c r="A1559" t="s">
        <v>63</v>
      </c>
      <c r="B1559" t="s">
        <v>81</v>
      </c>
      <c r="C1559" t="s">
        <v>22</v>
      </c>
      <c r="D1559" s="55">
        <v>38808</v>
      </c>
      <c r="E1559">
        <v>1.6E-2</v>
      </c>
      <c r="F1559">
        <v>3133117</v>
      </c>
      <c r="G1559" s="58" t="s">
        <v>87</v>
      </c>
      <c r="H1559" s="58" t="s">
        <v>87</v>
      </c>
      <c r="I1559" s="60" t="s">
        <v>85</v>
      </c>
    </row>
    <row r="1560" spans="1:9" x14ac:dyDescent="0.2">
      <c r="A1560" t="s">
        <v>64</v>
      </c>
      <c r="B1560" t="s">
        <v>80</v>
      </c>
      <c r="C1560" t="s">
        <v>22</v>
      </c>
      <c r="D1560" s="55">
        <v>38808</v>
      </c>
      <c r="E1560">
        <v>0</v>
      </c>
      <c r="F1560">
        <v>3133118</v>
      </c>
      <c r="G1560" s="58" t="s">
        <v>87</v>
      </c>
      <c r="H1560" s="58" t="s">
        <v>87</v>
      </c>
      <c r="I1560" s="60" t="s">
        <v>85</v>
      </c>
    </row>
    <row r="1561" spans="1:9" x14ac:dyDescent="0.2">
      <c r="A1561" t="s">
        <v>64</v>
      </c>
      <c r="B1561" t="s">
        <v>81</v>
      </c>
      <c r="C1561" t="s">
        <v>22</v>
      </c>
      <c r="D1561" s="55">
        <v>38808</v>
      </c>
      <c r="E1561">
        <v>0</v>
      </c>
      <c r="F1561">
        <v>3133119</v>
      </c>
      <c r="G1561" s="58" t="s">
        <v>87</v>
      </c>
      <c r="H1561" s="58" t="s">
        <v>87</v>
      </c>
      <c r="I1561" s="60" t="s">
        <v>85</v>
      </c>
    </row>
    <row r="1562" spans="1:9" x14ac:dyDescent="0.2">
      <c r="A1562" t="s">
        <v>79</v>
      </c>
      <c r="B1562" t="s">
        <v>80</v>
      </c>
      <c r="C1562" t="s">
        <v>22</v>
      </c>
      <c r="D1562" s="55">
        <v>38808</v>
      </c>
      <c r="E1562">
        <v>0.435</v>
      </c>
      <c r="F1562">
        <v>3133120</v>
      </c>
      <c r="G1562" s="58" t="s">
        <v>87</v>
      </c>
      <c r="H1562" s="58" t="s">
        <v>87</v>
      </c>
      <c r="I1562" s="60" t="s">
        <v>85</v>
      </c>
    </row>
    <row r="1563" spans="1:9" x14ac:dyDescent="0.2">
      <c r="A1563" t="s">
        <v>79</v>
      </c>
      <c r="B1563" t="s">
        <v>81</v>
      </c>
      <c r="C1563" t="s">
        <v>22</v>
      </c>
      <c r="D1563" s="55">
        <v>38808</v>
      </c>
      <c r="E1563">
        <v>0.02</v>
      </c>
      <c r="F1563">
        <v>3133121</v>
      </c>
      <c r="G1563" s="58" t="s">
        <v>87</v>
      </c>
      <c r="H1563" s="58" t="s">
        <v>87</v>
      </c>
      <c r="I1563" s="60" t="s">
        <v>85</v>
      </c>
    </row>
    <row r="1564" spans="1:9" x14ac:dyDescent="0.2">
      <c r="A1564" t="s">
        <v>65</v>
      </c>
      <c r="B1564" t="s">
        <v>80</v>
      </c>
      <c r="C1564" t="s">
        <v>22</v>
      </c>
      <c r="D1564" s="55">
        <v>38808</v>
      </c>
      <c r="E1564">
        <v>0.42499999999999999</v>
      </c>
      <c r="F1564">
        <v>3133122</v>
      </c>
      <c r="G1564" s="58" t="s">
        <v>87</v>
      </c>
      <c r="H1564" s="58" t="s">
        <v>87</v>
      </c>
      <c r="I1564" s="60" t="s">
        <v>85</v>
      </c>
    </row>
    <row r="1565" spans="1:9" x14ac:dyDescent="0.2">
      <c r="A1565" t="s">
        <v>65</v>
      </c>
      <c r="B1565" t="s">
        <v>81</v>
      </c>
      <c r="C1565" t="s">
        <v>22</v>
      </c>
      <c r="D1565" s="55">
        <v>38808</v>
      </c>
      <c r="E1565">
        <v>0.04</v>
      </c>
      <c r="F1565">
        <v>3133123</v>
      </c>
      <c r="G1565" s="58" t="s">
        <v>87</v>
      </c>
      <c r="H1565" s="58" t="s">
        <v>87</v>
      </c>
      <c r="I1565" s="60" t="s">
        <v>85</v>
      </c>
    </row>
    <row r="1566" spans="1:9" x14ac:dyDescent="0.2">
      <c r="A1566" t="s">
        <v>111</v>
      </c>
      <c r="B1566" t="s">
        <v>110</v>
      </c>
      <c r="C1566" t="s">
        <v>22</v>
      </c>
      <c r="D1566" s="55">
        <v>38808</v>
      </c>
      <c r="E1566">
        <v>5.0000000000000001E-3</v>
      </c>
      <c r="F1566">
        <v>3133124</v>
      </c>
      <c r="G1566" s="58" t="s">
        <v>87</v>
      </c>
      <c r="H1566" s="58" t="s">
        <v>87</v>
      </c>
      <c r="I1566" s="60" t="s">
        <v>85</v>
      </c>
    </row>
    <row r="1567" spans="1:9" x14ac:dyDescent="0.2">
      <c r="A1567" t="s">
        <v>112</v>
      </c>
      <c r="B1567" t="s">
        <v>110</v>
      </c>
      <c r="C1567" t="s">
        <v>22</v>
      </c>
      <c r="D1567" s="55">
        <v>38808</v>
      </c>
      <c r="E1567">
        <v>0.02</v>
      </c>
      <c r="F1567">
        <v>3133125</v>
      </c>
      <c r="G1567" s="58" t="s">
        <v>87</v>
      </c>
      <c r="H1567" s="58" t="s">
        <v>87</v>
      </c>
      <c r="I1567" s="60" t="s">
        <v>85</v>
      </c>
    </row>
    <row r="1568" spans="1:9" x14ac:dyDescent="0.2">
      <c r="A1568" t="s">
        <v>108</v>
      </c>
      <c r="B1568" t="s">
        <v>110</v>
      </c>
      <c r="C1568" t="s">
        <v>22</v>
      </c>
      <c r="D1568" s="55">
        <v>38808</v>
      </c>
      <c r="E1568">
        <v>-4.4999999999999998E-2</v>
      </c>
      <c r="F1568">
        <v>3133126</v>
      </c>
      <c r="G1568" s="58" t="s">
        <v>87</v>
      </c>
      <c r="H1568" s="58" t="s">
        <v>87</v>
      </c>
      <c r="I1568" s="60" t="s">
        <v>85</v>
      </c>
    </row>
    <row r="1569" spans="1:9" x14ac:dyDescent="0.2">
      <c r="A1569" t="s">
        <v>109</v>
      </c>
      <c r="B1569" t="s">
        <v>110</v>
      </c>
      <c r="C1569" t="s">
        <v>22</v>
      </c>
      <c r="D1569" s="55">
        <v>38808</v>
      </c>
      <c r="E1569">
        <v>0.02</v>
      </c>
      <c r="F1569">
        <v>3133127</v>
      </c>
      <c r="G1569" s="58" t="s">
        <v>87</v>
      </c>
      <c r="H1569" s="58" t="s">
        <v>87</v>
      </c>
      <c r="I1569" s="60" t="s">
        <v>85</v>
      </c>
    </row>
    <row r="1570" spans="1:9" x14ac:dyDescent="0.2">
      <c r="A1570" t="s">
        <v>11</v>
      </c>
      <c r="B1570" t="s">
        <v>110</v>
      </c>
      <c r="C1570" t="s">
        <v>22</v>
      </c>
      <c r="D1570" s="55">
        <v>38808</v>
      </c>
      <c r="E1570" s="155">
        <v>38838</v>
      </c>
      <c r="I1570" s="60" t="s">
        <v>86</v>
      </c>
    </row>
    <row r="1571" spans="1:9" x14ac:dyDescent="0.2">
      <c r="A1571" t="s">
        <v>78</v>
      </c>
      <c r="B1571" t="s">
        <v>80</v>
      </c>
      <c r="C1571" t="s">
        <v>22</v>
      </c>
      <c r="D1571" s="55">
        <v>38838</v>
      </c>
      <c r="E1571">
        <v>0.38500000000000001</v>
      </c>
      <c r="F1571">
        <v>3133100</v>
      </c>
      <c r="G1571" s="58" t="s">
        <v>87</v>
      </c>
      <c r="H1571" s="58" t="s">
        <v>87</v>
      </c>
      <c r="I1571" s="60" t="s">
        <v>85</v>
      </c>
    </row>
    <row r="1572" spans="1:9" x14ac:dyDescent="0.2">
      <c r="A1572" t="s">
        <v>78</v>
      </c>
      <c r="B1572" t="s">
        <v>81</v>
      </c>
      <c r="C1572" t="s">
        <v>22</v>
      </c>
      <c r="D1572" s="55">
        <v>38838</v>
      </c>
      <c r="E1572">
        <v>0.02</v>
      </c>
      <c r="F1572">
        <v>3133101</v>
      </c>
      <c r="G1572" s="58" t="s">
        <v>87</v>
      </c>
      <c r="H1572" s="58" t="s">
        <v>87</v>
      </c>
      <c r="I1572" s="60" t="s">
        <v>85</v>
      </c>
    </row>
    <row r="1573" spans="1:9" x14ac:dyDescent="0.2">
      <c r="A1573" t="s">
        <v>35</v>
      </c>
      <c r="B1573" t="s">
        <v>80</v>
      </c>
      <c r="C1573" t="s">
        <v>22</v>
      </c>
      <c r="D1573" s="55">
        <v>38838</v>
      </c>
      <c r="E1573">
        <v>0.38500000000000001</v>
      </c>
      <c r="F1573">
        <v>3133102</v>
      </c>
      <c r="G1573" s="58" t="s">
        <v>87</v>
      </c>
      <c r="H1573" s="58" t="s">
        <v>87</v>
      </c>
      <c r="I1573" s="60" t="s">
        <v>85</v>
      </c>
    </row>
    <row r="1574" spans="1:9" x14ac:dyDescent="0.2">
      <c r="A1574" t="s">
        <v>35</v>
      </c>
      <c r="B1574" t="s">
        <v>81</v>
      </c>
      <c r="C1574" t="s">
        <v>22</v>
      </c>
      <c r="D1574" s="55">
        <v>38838</v>
      </c>
      <c r="E1574">
        <v>0.05</v>
      </c>
      <c r="F1574">
        <v>3133103</v>
      </c>
      <c r="G1574" s="58" t="s">
        <v>87</v>
      </c>
      <c r="H1574" s="58" t="s">
        <v>87</v>
      </c>
      <c r="I1574" s="60" t="s">
        <v>85</v>
      </c>
    </row>
    <row r="1575" spans="1:9" x14ac:dyDescent="0.2">
      <c r="A1575" t="s">
        <v>36</v>
      </c>
      <c r="B1575" t="s">
        <v>80</v>
      </c>
      <c r="C1575" t="s">
        <v>22</v>
      </c>
      <c r="D1575" s="55">
        <v>38838</v>
      </c>
      <c r="E1575">
        <v>0.70499999999999996</v>
      </c>
      <c r="F1575">
        <v>3133104</v>
      </c>
      <c r="G1575" s="58" t="s">
        <v>87</v>
      </c>
      <c r="H1575" s="58" t="s">
        <v>87</v>
      </c>
      <c r="I1575" s="60" t="s">
        <v>85</v>
      </c>
    </row>
    <row r="1576" spans="1:9" x14ac:dyDescent="0.2">
      <c r="A1576" t="s">
        <v>36</v>
      </c>
      <c r="B1576" t="s">
        <v>81</v>
      </c>
      <c r="C1576" t="s">
        <v>22</v>
      </c>
      <c r="D1576" s="55">
        <v>38838</v>
      </c>
      <c r="E1576">
        <v>0.02</v>
      </c>
      <c r="F1576">
        <v>3133105</v>
      </c>
      <c r="G1576" s="58" t="s">
        <v>87</v>
      </c>
      <c r="H1576" s="58" t="s">
        <v>87</v>
      </c>
      <c r="I1576" s="60" t="s">
        <v>85</v>
      </c>
    </row>
    <row r="1577" spans="1:9" x14ac:dyDescent="0.2">
      <c r="A1577" t="s">
        <v>37</v>
      </c>
      <c r="B1577" t="s">
        <v>80</v>
      </c>
      <c r="C1577" t="s">
        <v>22</v>
      </c>
      <c r="D1577" s="55">
        <v>38838</v>
      </c>
      <c r="E1577">
        <v>0.38500000000000001</v>
      </c>
      <c r="F1577">
        <v>3133106</v>
      </c>
      <c r="G1577" s="58" t="s">
        <v>87</v>
      </c>
      <c r="H1577" s="58" t="s">
        <v>87</v>
      </c>
      <c r="I1577" s="60" t="s">
        <v>85</v>
      </c>
    </row>
    <row r="1578" spans="1:9" x14ac:dyDescent="0.2">
      <c r="A1578" t="s">
        <v>37</v>
      </c>
      <c r="B1578" t="s">
        <v>81</v>
      </c>
      <c r="C1578" t="s">
        <v>22</v>
      </c>
      <c r="D1578" s="55">
        <v>38838</v>
      </c>
      <c r="E1578">
        <v>0.05</v>
      </c>
      <c r="F1578">
        <v>3133107</v>
      </c>
      <c r="G1578" s="58" t="s">
        <v>87</v>
      </c>
      <c r="H1578" s="58" t="s">
        <v>87</v>
      </c>
      <c r="I1578" s="60" t="s">
        <v>85</v>
      </c>
    </row>
    <row r="1579" spans="1:9" x14ac:dyDescent="0.2">
      <c r="A1579" t="s">
        <v>58</v>
      </c>
      <c r="B1579" t="s">
        <v>80</v>
      </c>
      <c r="C1579" t="s">
        <v>22</v>
      </c>
      <c r="D1579" s="55">
        <v>38838</v>
      </c>
      <c r="E1579">
        <v>0.32500000000000001</v>
      </c>
      <c r="F1579">
        <v>3133108</v>
      </c>
      <c r="G1579" s="58" t="s">
        <v>87</v>
      </c>
      <c r="H1579" s="58" t="s">
        <v>87</v>
      </c>
      <c r="I1579" s="60" t="s">
        <v>85</v>
      </c>
    </row>
    <row r="1580" spans="1:9" x14ac:dyDescent="0.2">
      <c r="A1580" t="s">
        <v>58</v>
      </c>
      <c r="B1580" t="s">
        <v>81</v>
      </c>
      <c r="C1580" t="s">
        <v>22</v>
      </c>
      <c r="D1580" s="55">
        <v>38838</v>
      </c>
      <c r="E1580">
        <v>5.0000000000000001E-3</v>
      </c>
      <c r="F1580">
        <v>3133109</v>
      </c>
      <c r="G1580" s="58" t="s">
        <v>87</v>
      </c>
      <c r="H1580" s="58" t="s">
        <v>87</v>
      </c>
      <c r="I1580" s="60" t="s">
        <v>85</v>
      </c>
    </row>
    <row r="1581" spans="1:9" x14ac:dyDescent="0.2">
      <c r="A1581" t="s">
        <v>59</v>
      </c>
      <c r="B1581" t="s">
        <v>80</v>
      </c>
      <c r="C1581" t="s">
        <v>22</v>
      </c>
      <c r="D1581" s="55">
        <v>38838</v>
      </c>
      <c r="E1581">
        <v>0.33</v>
      </c>
      <c r="F1581">
        <v>3133110</v>
      </c>
      <c r="G1581" s="58" t="s">
        <v>87</v>
      </c>
      <c r="H1581" s="58" t="s">
        <v>87</v>
      </c>
      <c r="I1581" s="60" t="s">
        <v>85</v>
      </c>
    </row>
    <row r="1582" spans="1:9" x14ac:dyDescent="0.2">
      <c r="A1582" t="s">
        <v>59</v>
      </c>
      <c r="B1582" t="s">
        <v>81</v>
      </c>
      <c r="C1582" t="s">
        <v>22</v>
      </c>
      <c r="D1582" s="55">
        <v>38838</v>
      </c>
      <c r="E1582">
        <v>-6.5000000000000002E-2</v>
      </c>
      <c r="F1582">
        <v>3133111</v>
      </c>
      <c r="G1582" s="58" t="s">
        <v>87</v>
      </c>
      <c r="H1582" s="58" t="s">
        <v>87</v>
      </c>
      <c r="I1582" s="60" t="s">
        <v>85</v>
      </c>
    </row>
    <row r="1583" spans="1:9" x14ac:dyDescent="0.2">
      <c r="A1583" t="s">
        <v>60</v>
      </c>
      <c r="B1583" t="s">
        <v>80</v>
      </c>
      <c r="C1583" t="s">
        <v>22</v>
      </c>
      <c r="D1583" s="55">
        <v>38838</v>
      </c>
      <c r="E1583">
        <v>0.33</v>
      </c>
      <c r="F1583">
        <v>3133112</v>
      </c>
      <c r="G1583" s="58" t="s">
        <v>87</v>
      </c>
      <c r="H1583" s="58" t="s">
        <v>87</v>
      </c>
      <c r="I1583" s="60" t="s">
        <v>85</v>
      </c>
    </row>
    <row r="1584" spans="1:9" x14ac:dyDescent="0.2">
      <c r="A1584" t="s">
        <v>60</v>
      </c>
      <c r="B1584" t="s">
        <v>81</v>
      </c>
      <c r="C1584" t="s">
        <v>22</v>
      </c>
      <c r="D1584" s="55">
        <v>38838</v>
      </c>
      <c r="E1584">
        <v>0.02</v>
      </c>
      <c r="F1584">
        <v>3133113</v>
      </c>
      <c r="G1584" s="58" t="s">
        <v>87</v>
      </c>
      <c r="H1584" s="58" t="s">
        <v>87</v>
      </c>
      <c r="I1584" s="60" t="s">
        <v>85</v>
      </c>
    </row>
    <row r="1585" spans="1:9" x14ac:dyDescent="0.2">
      <c r="A1585" t="s">
        <v>61</v>
      </c>
      <c r="B1585" t="s">
        <v>80</v>
      </c>
      <c r="C1585" t="s">
        <v>22</v>
      </c>
      <c r="D1585" s="55">
        <v>38838</v>
      </c>
      <c r="E1585">
        <v>0.33</v>
      </c>
      <c r="F1585">
        <v>3133114</v>
      </c>
      <c r="G1585" s="58" t="s">
        <v>87</v>
      </c>
      <c r="H1585" s="58" t="s">
        <v>87</v>
      </c>
      <c r="I1585" s="60" t="s">
        <v>85</v>
      </c>
    </row>
    <row r="1586" spans="1:9" x14ac:dyDescent="0.2">
      <c r="A1586" t="s">
        <v>61</v>
      </c>
      <c r="B1586" t="s">
        <v>81</v>
      </c>
      <c r="C1586" t="s">
        <v>22</v>
      </c>
      <c r="D1586" s="55">
        <v>38838</v>
      </c>
      <c r="E1586">
        <v>-3.5000000000000003E-2</v>
      </c>
      <c r="F1586">
        <v>3133115</v>
      </c>
      <c r="G1586" s="58" t="s">
        <v>87</v>
      </c>
      <c r="H1586" s="58" t="s">
        <v>87</v>
      </c>
      <c r="I1586" s="60" t="s">
        <v>85</v>
      </c>
    </row>
    <row r="1587" spans="1:9" x14ac:dyDescent="0.2">
      <c r="A1587" t="s">
        <v>63</v>
      </c>
      <c r="B1587" t="s">
        <v>80</v>
      </c>
      <c r="C1587" t="s">
        <v>22</v>
      </c>
      <c r="D1587" s="55">
        <v>38838</v>
      </c>
      <c r="E1587">
        <v>0.29599999999999999</v>
      </c>
      <c r="F1587">
        <v>3133116</v>
      </c>
      <c r="G1587" s="58" t="s">
        <v>87</v>
      </c>
      <c r="H1587" s="58" t="s">
        <v>87</v>
      </c>
      <c r="I1587" s="60" t="s">
        <v>85</v>
      </c>
    </row>
    <row r="1588" spans="1:9" x14ac:dyDescent="0.2">
      <c r="A1588" t="s">
        <v>63</v>
      </c>
      <c r="B1588" t="s">
        <v>81</v>
      </c>
      <c r="C1588" t="s">
        <v>22</v>
      </c>
      <c r="D1588" s="55">
        <v>38838</v>
      </c>
      <c r="E1588">
        <v>1.6E-2</v>
      </c>
      <c r="F1588">
        <v>3133117</v>
      </c>
      <c r="G1588" s="58" t="s">
        <v>87</v>
      </c>
      <c r="H1588" s="58" t="s">
        <v>87</v>
      </c>
      <c r="I1588" s="60" t="s">
        <v>85</v>
      </c>
    </row>
    <row r="1589" spans="1:9" x14ac:dyDescent="0.2">
      <c r="A1589" t="s">
        <v>64</v>
      </c>
      <c r="B1589" t="s">
        <v>80</v>
      </c>
      <c r="C1589" t="s">
        <v>22</v>
      </c>
      <c r="D1589" s="55">
        <v>38838</v>
      </c>
      <c r="E1589">
        <v>0</v>
      </c>
      <c r="F1589">
        <v>3133118</v>
      </c>
      <c r="G1589" s="58" t="s">
        <v>87</v>
      </c>
      <c r="H1589" s="58" t="s">
        <v>87</v>
      </c>
      <c r="I1589" s="60" t="s">
        <v>85</v>
      </c>
    </row>
    <row r="1590" spans="1:9" x14ac:dyDescent="0.2">
      <c r="A1590" t="s">
        <v>64</v>
      </c>
      <c r="B1590" t="s">
        <v>81</v>
      </c>
      <c r="C1590" t="s">
        <v>22</v>
      </c>
      <c r="D1590" s="55">
        <v>38838</v>
      </c>
      <c r="E1590">
        <v>0</v>
      </c>
      <c r="F1590">
        <v>3133119</v>
      </c>
      <c r="G1590" s="58" t="s">
        <v>87</v>
      </c>
      <c r="H1590" s="58" t="s">
        <v>87</v>
      </c>
      <c r="I1590" s="60" t="s">
        <v>85</v>
      </c>
    </row>
    <row r="1591" spans="1:9" x14ac:dyDescent="0.2">
      <c r="A1591" t="s">
        <v>79</v>
      </c>
      <c r="B1591" t="s">
        <v>80</v>
      </c>
      <c r="C1591" t="s">
        <v>22</v>
      </c>
      <c r="D1591" s="55">
        <v>38838</v>
      </c>
      <c r="E1591">
        <v>0.38500000000000001</v>
      </c>
      <c r="F1591">
        <v>3133120</v>
      </c>
      <c r="G1591" s="58" t="s">
        <v>87</v>
      </c>
      <c r="H1591" s="58" t="s">
        <v>87</v>
      </c>
      <c r="I1591" s="60" t="s">
        <v>85</v>
      </c>
    </row>
    <row r="1592" spans="1:9" x14ac:dyDescent="0.2">
      <c r="A1592" t="s">
        <v>79</v>
      </c>
      <c r="B1592" t="s">
        <v>81</v>
      </c>
      <c r="C1592" t="s">
        <v>22</v>
      </c>
      <c r="D1592" s="55">
        <v>38838</v>
      </c>
      <c r="E1592">
        <v>0.02</v>
      </c>
      <c r="F1592">
        <v>3133121</v>
      </c>
      <c r="G1592" s="58" t="s">
        <v>87</v>
      </c>
      <c r="H1592" s="58" t="s">
        <v>87</v>
      </c>
      <c r="I1592" s="60" t="s">
        <v>85</v>
      </c>
    </row>
    <row r="1593" spans="1:9" x14ac:dyDescent="0.2">
      <c r="A1593" t="s">
        <v>65</v>
      </c>
      <c r="B1593" t="s">
        <v>80</v>
      </c>
      <c r="C1593" t="s">
        <v>22</v>
      </c>
      <c r="D1593" s="55">
        <v>38838</v>
      </c>
      <c r="E1593">
        <v>0.375</v>
      </c>
      <c r="F1593">
        <v>3133122</v>
      </c>
      <c r="G1593" s="58" t="s">
        <v>87</v>
      </c>
      <c r="H1593" s="58" t="s">
        <v>87</v>
      </c>
      <c r="I1593" s="60" t="s">
        <v>85</v>
      </c>
    </row>
    <row r="1594" spans="1:9" x14ac:dyDescent="0.2">
      <c r="A1594" t="s">
        <v>65</v>
      </c>
      <c r="B1594" t="s">
        <v>81</v>
      </c>
      <c r="C1594" t="s">
        <v>22</v>
      </c>
      <c r="D1594" s="55">
        <v>38838</v>
      </c>
      <c r="E1594">
        <v>0.04</v>
      </c>
      <c r="F1594">
        <v>3133123</v>
      </c>
      <c r="G1594" s="58" t="s">
        <v>87</v>
      </c>
      <c r="H1594" s="58" t="s">
        <v>87</v>
      </c>
      <c r="I1594" s="60" t="s">
        <v>85</v>
      </c>
    </row>
    <row r="1595" spans="1:9" x14ac:dyDescent="0.2">
      <c r="A1595" t="s">
        <v>111</v>
      </c>
      <c r="B1595" t="s">
        <v>110</v>
      </c>
      <c r="C1595" t="s">
        <v>22</v>
      </c>
      <c r="D1595" s="55">
        <v>38838</v>
      </c>
      <c r="E1595">
        <v>5.0000000000000001E-3</v>
      </c>
      <c r="F1595">
        <v>3133124</v>
      </c>
      <c r="G1595" s="58" t="s">
        <v>87</v>
      </c>
      <c r="H1595" s="58" t="s">
        <v>87</v>
      </c>
      <c r="I1595" s="60" t="s">
        <v>85</v>
      </c>
    </row>
    <row r="1596" spans="1:9" x14ac:dyDescent="0.2">
      <c r="A1596" t="s">
        <v>112</v>
      </c>
      <c r="B1596" t="s">
        <v>110</v>
      </c>
      <c r="C1596" t="s">
        <v>22</v>
      </c>
      <c r="D1596" s="55">
        <v>38838</v>
      </c>
      <c r="E1596">
        <v>0.02</v>
      </c>
      <c r="F1596">
        <v>3133125</v>
      </c>
      <c r="G1596" s="58" t="s">
        <v>87</v>
      </c>
      <c r="H1596" s="58" t="s">
        <v>87</v>
      </c>
      <c r="I1596" s="60" t="s">
        <v>85</v>
      </c>
    </row>
    <row r="1597" spans="1:9" x14ac:dyDescent="0.2">
      <c r="A1597" t="s">
        <v>108</v>
      </c>
      <c r="B1597" t="s">
        <v>110</v>
      </c>
      <c r="C1597" t="s">
        <v>22</v>
      </c>
      <c r="D1597" s="55">
        <v>38838</v>
      </c>
      <c r="E1597">
        <v>-3.5000000000000003E-2</v>
      </c>
      <c r="F1597">
        <v>3133126</v>
      </c>
      <c r="G1597" s="58" t="s">
        <v>87</v>
      </c>
      <c r="H1597" s="58" t="s">
        <v>87</v>
      </c>
      <c r="I1597" s="60" t="s">
        <v>85</v>
      </c>
    </row>
    <row r="1598" spans="1:9" x14ac:dyDescent="0.2">
      <c r="A1598" t="s">
        <v>109</v>
      </c>
      <c r="B1598" t="s">
        <v>110</v>
      </c>
      <c r="C1598" t="s">
        <v>22</v>
      </c>
      <c r="D1598" s="55">
        <v>38838</v>
      </c>
      <c r="E1598">
        <v>0.02</v>
      </c>
      <c r="F1598">
        <v>3133127</v>
      </c>
      <c r="G1598" s="58" t="s">
        <v>87</v>
      </c>
      <c r="H1598" s="58" t="s">
        <v>87</v>
      </c>
      <c r="I1598" s="60" t="s">
        <v>85</v>
      </c>
    </row>
    <row r="1599" spans="1:9" x14ac:dyDescent="0.2">
      <c r="A1599" t="s">
        <v>11</v>
      </c>
      <c r="B1599" t="s">
        <v>110</v>
      </c>
      <c r="C1599" t="s">
        <v>22</v>
      </c>
      <c r="D1599" s="55">
        <v>38838</v>
      </c>
      <c r="E1599" s="155">
        <v>38869</v>
      </c>
      <c r="I1599" s="60" t="s">
        <v>86</v>
      </c>
    </row>
    <row r="1600" spans="1:9" x14ac:dyDescent="0.2">
      <c r="A1600" t="s">
        <v>78</v>
      </c>
      <c r="B1600" t="s">
        <v>80</v>
      </c>
      <c r="C1600" t="s">
        <v>22</v>
      </c>
      <c r="D1600" s="55">
        <v>38869</v>
      </c>
      <c r="E1600">
        <v>0.38500000000000001</v>
      </c>
      <c r="F1600">
        <v>3133100</v>
      </c>
      <c r="G1600" s="58" t="s">
        <v>87</v>
      </c>
      <c r="H1600" s="58" t="s">
        <v>87</v>
      </c>
      <c r="I1600" s="60" t="s">
        <v>85</v>
      </c>
    </row>
    <row r="1601" spans="1:9" x14ac:dyDescent="0.2">
      <c r="A1601" t="s">
        <v>78</v>
      </c>
      <c r="B1601" t="s">
        <v>81</v>
      </c>
      <c r="C1601" t="s">
        <v>22</v>
      </c>
      <c r="D1601" s="55">
        <v>38869</v>
      </c>
      <c r="E1601">
        <v>0.02</v>
      </c>
      <c r="F1601">
        <v>3133101</v>
      </c>
      <c r="G1601" s="58" t="s">
        <v>87</v>
      </c>
      <c r="H1601" s="58" t="s">
        <v>87</v>
      </c>
      <c r="I1601" s="60" t="s">
        <v>85</v>
      </c>
    </row>
    <row r="1602" spans="1:9" x14ac:dyDescent="0.2">
      <c r="A1602" t="s">
        <v>35</v>
      </c>
      <c r="B1602" t="s">
        <v>80</v>
      </c>
      <c r="C1602" t="s">
        <v>22</v>
      </c>
      <c r="D1602" s="55">
        <v>38869</v>
      </c>
      <c r="E1602">
        <v>0.38500000000000001</v>
      </c>
      <c r="F1602">
        <v>3133102</v>
      </c>
      <c r="G1602" s="58" t="s">
        <v>87</v>
      </c>
      <c r="H1602" s="58" t="s">
        <v>87</v>
      </c>
      <c r="I1602" s="60" t="s">
        <v>85</v>
      </c>
    </row>
    <row r="1603" spans="1:9" x14ac:dyDescent="0.2">
      <c r="A1603" t="s">
        <v>35</v>
      </c>
      <c r="B1603" t="s">
        <v>81</v>
      </c>
      <c r="C1603" t="s">
        <v>22</v>
      </c>
      <c r="D1603" s="55">
        <v>38869</v>
      </c>
      <c r="E1603">
        <v>0.06</v>
      </c>
      <c r="F1603">
        <v>3133103</v>
      </c>
      <c r="G1603" s="58" t="s">
        <v>87</v>
      </c>
      <c r="H1603" s="58" t="s">
        <v>87</v>
      </c>
      <c r="I1603" s="60" t="s">
        <v>85</v>
      </c>
    </row>
    <row r="1604" spans="1:9" x14ac:dyDescent="0.2">
      <c r="A1604" t="s">
        <v>36</v>
      </c>
      <c r="B1604" t="s">
        <v>80</v>
      </c>
      <c r="C1604" t="s">
        <v>22</v>
      </c>
      <c r="D1604" s="55">
        <v>38869</v>
      </c>
      <c r="E1604">
        <v>0.70499999999999996</v>
      </c>
      <c r="F1604">
        <v>3133104</v>
      </c>
      <c r="G1604" s="58" t="s">
        <v>87</v>
      </c>
      <c r="H1604" s="58" t="s">
        <v>87</v>
      </c>
      <c r="I1604" s="60" t="s">
        <v>85</v>
      </c>
    </row>
    <row r="1605" spans="1:9" x14ac:dyDescent="0.2">
      <c r="A1605" t="s">
        <v>36</v>
      </c>
      <c r="B1605" t="s">
        <v>81</v>
      </c>
      <c r="C1605" t="s">
        <v>22</v>
      </c>
      <c r="D1605" s="55">
        <v>38869</v>
      </c>
      <c r="E1605">
        <v>0.02</v>
      </c>
      <c r="F1605">
        <v>3133105</v>
      </c>
      <c r="G1605" s="58" t="s">
        <v>87</v>
      </c>
      <c r="H1605" s="58" t="s">
        <v>87</v>
      </c>
      <c r="I1605" s="60" t="s">
        <v>85</v>
      </c>
    </row>
    <row r="1606" spans="1:9" x14ac:dyDescent="0.2">
      <c r="A1606" t="s">
        <v>37</v>
      </c>
      <c r="B1606" t="s">
        <v>80</v>
      </c>
      <c r="C1606" t="s">
        <v>22</v>
      </c>
      <c r="D1606" s="55">
        <v>38869</v>
      </c>
      <c r="E1606">
        <v>0.38500000000000001</v>
      </c>
      <c r="F1606">
        <v>3133106</v>
      </c>
      <c r="G1606" s="58" t="s">
        <v>87</v>
      </c>
      <c r="H1606" s="58" t="s">
        <v>87</v>
      </c>
      <c r="I1606" s="60" t="s">
        <v>85</v>
      </c>
    </row>
    <row r="1607" spans="1:9" x14ac:dyDescent="0.2">
      <c r="A1607" t="s">
        <v>37</v>
      </c>
      <c r="B1607" t="s">
        <v>81</v>
      </c>
      <c r="C1607" t="s">
        <v>22</v>
      </c>
      <c r="D1607" s="55">
        <v>38869</v>
      </c>
      <c r="E1607">
        <v>0.06</v>
      </c>
      <c r="F1607">
        <v>3133107</v>
      </c>
      <c r="G1607" s="58" t="s">
        <v>87</v>
      </c>
      <c r="H1607" s="58" t="s">
        <v>87</v>
      </c>
      <c r="I1607" s="60" t="s">
        <v>85</v>
      </c>
    </row>
    <row r="1608" spans="1:9" x14ac:dyDescent="0.2">
      <c r="A1608" t="s">
        <v>58</v>
      </c>
      <c r="B1608" t="s">
        <v>80</v>
      </c>
      <c r="C1608" t="s">
        <v>22</v>
      </c>
      <c r="D1608" s="55">
        <v>38869</v>
      </c>
      <c r="E1608">
        <v>0.33500000000000002</v>
      </c>
      <c r="F1608">
        <v>3133108</v>
      </c>
      <c r="G1608" s="58" t="s">
        <v>87</v>
      </c>
      <c r="H1608" s="58" t="s">
        <v>87</v>
      </c>
      <c r="I1608" s="60" t="s">
        <v>85</v>
      </c>
    </row>
    <row r="1609" spans="1:9" x14ac:dyDescent="0.2">
      <c r="A1609" t="s">
        <v>58</v>
      </c>
      <c r="B1609" t="s">
        <v>81</v>
      </c>
      <c r="C1609" t="s">
        <v>22</v>
      </c>
      <c r="D1609" s="55">
        <v>38869</v>
      </c>
      <c r="E1609">
        <v>5.0000000000000001E-3</v>
      </c>
      <c r="F1609">
        <v>3133109</v>
      </c>
      <c r="G1609" s="58" t="s">
        <v>87</v>
      </c>
      <c r="H1609" s="58" t="s">
        <v>87</v>
      </c>
      <c r="I1609" s="60" t="s">
        <v>85</v>
      </c>
    </row>
    <row r="1610" spans="1:9" x14ac:dyDescent="0.2">
      <c r="A1610" t="s">
        <v>59</v>
      </c>
      <c r="B1610" t="s">
        <v>80</v>
      </c>
      <c r="C1610" t="s">
        <v>22</v>
      </c>
      <c r="D1610" s="55">
        <v>38869</v>
      </c>
      <c r="E1610">
        <v>0.37</v>
      </c>
      <c r="F1610">
        <v>3133110</v>
      </c>
      <c r="G1610" s="58" t="s">
        <v>87</v>
      </c>
      <c r="H1610" s="58" t="s">
        <v>87</v>
      </c>
      <c r="I1610" s="60" t="s">
        <v>85</v>
      </c>
    </row>
    <row r="1611" spans="1:9" x14ac:dyDescent="0.2">
      <c r="A1611" t="s">
        <v>59</v>
      </c>
      <c r="B1611" t="s">
        <v>81</v>
      </c>
      <c r="C1611" t="s">
        <v>22</v>
      </c>
      <c r="D1611" s="55">
        <v>38869</v>
      </c>
      <c r="E1611">
        <v>-5.5E-2</v>
      </c>
      <c r="F1611">
        <v>3133111</v>
      </c>
      <c r="G1611" s="58" t="s">
        <v>87</v>
      </c>
      <c r="H1611" s="58" t="s">
        <v>87</v>
      </c>
      <c r="I1611" s="60" t="s">
        <v>85</v>
      </c>
    </row>
    <row r="1612" spans="1:9" x14ac:dyDescent="0.2">
      <c r="A1612" t="s">
        <v>60</v>
      </c>
      <c r="B1612" t="s">
        <v>80</v>
      </c>
      <c r="C1612" t="s">
        <v>22</v>
      </c>
      <c r="D1612" s="55">
        <v>38869</v>
      </c>
      <c r="E1612">
        <v>0.37</v>
      </c>
      <c r="F1612">
        <v>3133112</v>
      </c>
      <c r="G1612" s="58" t="s">
        <v>87</v>
      </c>
      <c r="H1612" s="58" t="s">
        <v>87</v>
      </c>
      <c r="I1612" s="60" t="s">
        <v>85</v>
      </c>
    </row>
    <row r="1613" spans="1:9" x14ac:dyDescent="0.2">
      <c r="A1613" t="s">
        <v>60</v>
      </c>
      <c r="B1613" t="s">
        <v>81</v>
      </c>
      <c r="C1613" t="s">
        <v>22</v>
      </c>
      <c r="D1613" s="55">
        <v>38869</v>
      </c>
      <c r="E1613">
        <v>3.5000000000000003E-2</v>
      </c>
      <c r="F1613">
        <v>3133113</v>
      </c>
      <c r="G1613" s="58" t="s">
        <v>87</v>
      </c>
      <c r="H1613" s="58" t="s">
        <v>87</v>
      </c>
      <c r="I1613" s="60" t="s">
        <v>85</v>
      </c>
    </row>
    <row r="1614" spans="1:9" x14ac:dyDescent="0.2">
      <c r="A1614" t="s">
        <v>61</v>
      </c>
      <c r="B1614" t="s">
        <v>80</v>
      </c>
      <c r="C1614" t="s">
        <v>22</v>
      </c>
      <c r="D1614" s="55">
        <v>38869</v>
      </c>
      <c r="E1614">
        <v>0.37</v>
      </c>
      <c r="F1614">
        <v>3133114</v>
      </c>
      <c r="G1614" s="58" t="s">
        <v>87</v>
      </c>
      <c r="H1614" s="58" t="s">
        <v>87</v>
      </c>
      <c r="I1614" s="60" t="s">
        <v>85</v>
      </c>
    </row>
    <row r="1615" spans="1:9" x14ac:dyDescent="0.2">
      <c r="A1615" t="s">
        <v>61</v>
      </c>
      <c r="B1615" t="s">
        <v>81</v>
      </c>
      <c r="C1615" t="s">
        <v>22</v>
      </c>
      <c r="D1615" s="55">
        <v>38869</v>
      </c>
      <c r="E1615">
        <v>-3.5000000000000003E-2</v>
      </c>
      <c r="F1615">
        <v>3133115</v>
      </c>
      <c r="G1615" s="58" t="s">
        <v>87</v>
      </c>
      <c r="H1615" s="58" t="s">
        <v>87</v>
      </c>
      <c r="I1615" s="60" t="s">
        <v>85</v>
      </c>
    </row>
    <row r="1616" spans="1:9" x14ac:dyDescent="0.2">
      <c r="A1616" t="s">
        <v>63</v>
      </c>
      <c r="B1616" t="s">
        <v>80</v>
      </c>
      <c r="C1616" t="s">
        <v>22</v>
      </c>
      <c r="D1616" s="55">
        <v>38869</v>
      </c>
      <c r="E1616">
        <v>0.29599999999999999</v>
      </c>
      <c r="F1616">
        <v>3133116</v>
      </c>
      <c r="G1616" s="58" t="s">
        <v>87</v>
      </c>
      <c r="H1616" s="58" t="s">
        <v>87</v>
      </c>
      <c r="I1616" s="60" t="s">
        <v>85</v>
      </c>
    </row>
    <row r="1617" spans="1:9" x14ac:dyDescent="0.2">
      <c r="A1617" t="s">
        <v>63</v>
      </c>
      <c r="B1617" t="s">
        <v>81</v>
      </c>
      <c r="C1617" t="s">
        <v>22</v>
      </c>
      <c r="D1617" s="55">
        <v>38869</v>
      </c>
      <c r="E1617">
        <v>1.6E-2</v>
      </c>
      <c r="F1617">
        <v>3133117</v>
      </c>
      <c r="G1617" s="58" t="s">
        <v>87</v>
      </c>
      <c r="H1617" s="58" t="s">
        <v>87</v>
      </c>
      <c r="I1617" s="60" t="s">
        <v>85</v>
      </c>
    </row>
    <row r="1618" spans="1:9" x14ac:dyDescent="0.2">
      <c r="A1618" t="s">
        <v>64</v>
      </c>
      <c r="B1618" t="s">
        <v>80</v>
      </c>
      <c r="C1618" t="s">
        <v>22</v>
      </c>
      <c r="D1618" s="55">
        <v>38869</v>
      </c>
      <c r="E1618">
        <v>0</v>
      </c>
      <c r="F1618">
        <v>3133118</v>
      </c>
      <c r="G1618" s="58" t="s">
        <v>87</v>
      </c>
      <c r="H1618" s="58" t="s">
        <v>87</v>
      </c>
      <c r="I1618" s="60" t="s">
        <v>85</v>
      </c>
    </row>
    <row r="1619" spans="1:9" x14ac:dyDescent="0.2">
      <c r="A1619" t="s">
        <v>64</v>
      </c>
      <c r="B1619" t="s">
        <v>81</v>
      </c>
      <c r="C1619" t="s">
        <v>22</v>
      </c>
      <c r="D1619" s="55">
        <v>38869</v>
      </c>
      <c r="E1619">
        <v>0</v>
      </c>
      <c r="F1619">
        <v>3133119</v>
      </c>
      <c r="G1619" s="58" t="s">
        <v>87</v>
      </c>
      <c r="H1619" s="58" t="s">
        <v>87</v>
      </c>
      <c r="I1619" s="60" t="s">
        <v>85</v>
      </c>
    </row>
    <row r="1620" spans="1:9" x14ac:dyDescent="0.2">
      <c r="A1620" t="s">
        <v>79</v>
      </c>
      <c r="B1620" t="s">
        <v>80</v>
      </c>
      <c r="C1620" t="s">
        <v>22</v>
      </c>
      <c r="D1620" s="55">
        <v>38869</v>
      </c>
      <c r="E1620">
        <v>0.38500000000000001</v>
      </c>
      <c r="F1620">
        <v>3133120</v>
      </c>
      <c r="G1620" s="58" t="s">
        <v>87</v>
      </c>
      <c r="H1620" s="58" t="s">
        <v>87</v>
      </c>
      <c r="I1620" s="60" t="s">
        <v>85</v>
      </c>
    </row>
    <row r="1621" spans="1:9" x14ac:dyDescent="0.2">
      <c r="A1621" t="s">
        <v>79</v>
      </c>
      <c r="B1621" t="s">
        <v>81</v>
      </c>
      <c r="C1621" t="s">
        <v>22</v>
      </c>
      <c r="D1621" s="55">
        <v>38869</v>
      </c>
      <c r="E1621">
        <v>0.02</v>
      </c>
      <c r="F1621">
        <v>3133121</v>
      </c>
      <c r="G1621" s="58" t="s">
        <v>87</v>
      </c>
      <c r="H1621" s="58" t="s">
        <v>87</v>
      </c>
      <c r="I1621" s="60" t="s">
        <v>85</v>
      </c>
    </row>
    <row r="1622" spans="1:9" x14ac:dyDescent="0.2">
      <c r="A1622" t="s">
        <v>65</v>
      </c>
      <c r="B1622" t="s">
        <v>80</v>
      </c>
      <c r="C1622" t="s">
        <v>22</v>
      </c>
      <c r="D1622" s="55">
        <v>38869</v>
      </c>
      <c r="E1622">
        <v>0.375</v>
      </c>
      <c r="F1622">
        <v>3133122</v>
      </c>
      <c r="G1622" s="58" t="s">
        <v>87</v>
      </c>
      <c r="H1622" s="58" t="s">
        <v>87</v>
      </c>
      <c r="I1622" s="60" t="s">
        <v>85</v>
      </c>
    </row>
    <row r="1623" spans="1:9" x14ac:dyDescent="0.2">
      <c r="A1623" t="s">
        <v>65</v>
      </c>
      <c r="B1623" t="s">
        <v>81</v>
      </c>
      <c r="C1623" t="s">
        <v>22</v>
      </c>
      <c r="D1623" s="55">
        <v>38869</v>
      </c>
      <c r="E1623">
        <v>0.04</v>
      </c>
      <c r="F1623">
        <v>3133123</v>
      </c>
      <c r="G1623" s="58" t="s">
        <v>87</v>
      </c>
      <c r="H1623" s="58" t="s">
        <v>87</v>
      </c>
      <c r="I1623" s="60" t="s">
        <v>85</v>
      </c>
    </row>
    <row r="1624" spans="1:9" x14ac:dyDescent="0.2">
      <c r="A1624" t="s">
        <v>111</v>
      </c>
      <c r="B1624" t="s">
        <v>110</v>
      </c>
      <c r="C1624" t="s">
        <v>22</v>
      </c>
      <c r="D1624" s="55">
        <v>38869</v>
      </c>
      <c r="E1624">
        <v>5.0000000000000001E-3</v>
      </c>
      <c r="F1624">
        <v>3133124</v>
      </c>
      <c r="G1624" s="58" t="s">
        <v>87</v>
      </c>
      <c r="H1624" s="58" t="s">
        <v>87</v>
      </c>
      <c r="I1624" s="60" t="s">
        <v>85</v>
      </c>
    </row>
    <row r="1625" spans="1:9" x14ac:dyDescent="0.2">
      <c r="A1625" t="s">
        <v>112</v>
      </c>
      <c r="B1625" t="s">
        <v>110</v>
      </c>
      <c r="C1625" t="s">
        <v>22</v>
      </c>
      <c r="D1625" s="55">
        <v>38869</v>
      </c>
      <c r="E1625">
        <v>3.5000000000000003E-2</v>
      </c>
      <c r="F1625">
        <v>3133125</v>
      </c>
      <c r="G1625" s="58" t="s">
        <v>87</v>
      </c>
      <c r="H1625" s="58" t="s">
        <v>87</v>
      </c>
      <c r="I1625" s="60" t="s">
        <v>85</v>
      </c>
    </row>
    <row r="1626" spans="1:9" x14ac:dyDescent="0.2">
      <c r="A1626" t="s">
        <v>108</v>
      </c>
      <c r="B1626" t="s">
        <v>110</v>
      </c>
      <c r="C1626" t="s">
        <v>22</v>
      </c>
      <c r="D1626" s="55">
        <v>38869</v>
      </c>
      <c r="E1626">
        <v>-3.5000000000000003E-2</v>
      </c>
      <c r="F1626">
        <v>3133126</v>
      </c>
      <c r="G1626" s="58" t="s">
        <v>87</v>
      </c>
      <c r="H1626" s="58" t="s">
        <v>87</v>
      </c>
      <c r="I1626" s="60" t="s">
        <v>85</v>
      </c>
    </row>
    <row r="1627" spans="1:9" x14ac:dyDescent="0.2">
      <c r="A1627" t="s">
        <v>109</v>
      </c>
      <c r="B1627" t="s">
        <v>110</v>
      </c>
      <c r="C1627" t="s">
        <v>22</v>
      </c>
      <c r="D1627" s="55">
        <v>38869</v>
      </c>
      <c r="E1627">
        <v>3.5000000000000003E-2</v>
      </c>
      <c r="F1627">
        <v>3133127</v>
      </c>
      <c r="G1627" s="58" t="s">
        <v>87</v>
      </c>
      <c r="H1627" s="58" t="s">
        <v>87</v>
      </c>
      <c r="I1627" s="60" t="s">
        <v>85</v>
      </c>
    </row>
    <row r="1628" spans="1:9" x14ac:dyDescent="0.2">
      <c r="A1628" t="s">
        <v>11</v>
      </c>
      <c r="B1628" t="s">
        <v>110</v>
      </c>
      <c r="C1628" t="s">
        <v>22</v>
      </c>
      <c r="D1628" s="55">
        <v>38869</v>
      </c>
      <c r="E1628" s="155">
        <v>38899</v>
      </c>
      <c r="I1628" s="60" t="s">
        <v>86</v>
      </c>
    </row>
    <row r="1629" spans="1:9" x14ac:dyDescent="0.2">
      <c r="A1629" t="s">
        <v>78</v>
      </c>
      <c r="B1629" t="s">
        <v>80</v>
      </c>
      <c r="C1629" t="s">
        <v>22</v>
      </c>
      <c r="D1629" s="55">
        <v>38899</v>
      </c>
      <c r="E1629">
        <v>0.39750000000000002</v>
      </c>
      <c r="F1629">
        <v>3133100</v>
      </c>
      <c r="G1629" s="58" t="s">
        <v>87</v>
      </c>
      <c r="H1629" s="58" t="s">
        <v>87</v>
      </c>
      <c r="I1629" s="60" t="s">
        <v>85</v>
      </c>
    </row>
    <row r="1630" spans="1:9" x14ac:dyDescent="0.2">
      <c r="A1630" t="s">
        <v>78</v>
      </c>
      <c r="B1630" t="s">
        <v>81</v>
      </c>
      <c r="C1630" t="s">
        <v>22</v>
      </c>
      <c r="D1630" s="55">
        <v>38899</v>
      </c>
      <c r="E1630">
        <v>0.02</v>
      </c>
      <c r="F1630">
        <v>3133101</v>
      </c>
      <c r="G1630" s="58" t="s">
        <v>87</v>
      </c>
      <c r="H1630" s="58" t="s">
        <v>87</v>
      </c>
      <c r="I1630" s="60" t="s">
        <v>85</v>
      </c>
    </row>
    <row r="1631" spans="1:9" x14ac:dyDescent="0.2">
      <c r="A1631" t="s">
        <v>35</v>
      </c>
      <c r="B1631" t="s">
        <v>80</v>
      </c>
      <c r="C1631" t="s">
        <v>22</v>
      </c>
      <c r="D1631" s="55">
        <v>38899</v>
      </c>
      <c r="E1631">
        <v>0.39750000000000002</v>
      </c>
      <c r="F1631">
        <v>3133102</v>
      </c>
      <c r="G1631" s="58" t="s">
        <v>87</v>
      </c>
      <c r="H1631" s="58" t="s">
        <v>87</v>
      </c>
      <c r="I1631" s="60" t="s">
        <v>85</v>
      </c>
    </row>
    <row r="1632" spans="1:9" x14ac:dyDescent="0.2">
      <c r="A1632" t="s">
        <v>35</v>
      </c>
      <c r="B1632" t="s">
        <v>81</v>
      </c>
      <c r="C1632" t="s">
        <v>22</v>
      </c>
      <c r="D1632" s="55">
        <v>38899</v>
      </c>
      <c r="E1632">
        <v>7.0000000000000007E-2</v>
      </c>
      <c r="F1632">
        <v>3133103</v>
      </c>
      <c r="G1632" s="58" t="s">
        <v>87</v>
      </c>
      <c r="H1632" s="58" t="s">
        <v>87</v>
      </c>
      <c r="I1632" s="60" t="s">
        <v>85</v>
      </c>
    </row>
    <row r="1633" spans="1:9" x14ac:dyDescent="0.2">
      <c r="A1633" t="s">
        <v>36</v>
      </c>
      <c r="B1633" t="s">
        <v>80</v>
      </c>
      <c r="C1633" t="s">
        <v>22</v>
      </c>
      <c r="D1633" s="55">
        <v>38899</v>
      </c>
      <c r="E1633">
        <v>0.71750000000000003</v>
      </c>
      <c r="F1633">
        <v>3133104</v>
      </c>
      <c r="G1633" s="58" t="s">
        <v>87</v>
      </c>
      <c r="H1633" s="58" t="s">
        <v>87</v>
      </c>
      <c r="I1633" s="60" t="s">
        <v>85</v>
      </c>
    </row>
    <row r="1634" spans="1:9" x14ac:dyDescent="0.2">
      <c r="A1634" t="s">
        <v>36</v>
      </c>
      <c r="B1634" t="s">
        <v>81</v>
      </c>
      <c r="C1634" t="s">
        <v>22</v>
      </c>
      <c r="D1634" s="55">
        <v>38899</v>
      </c>
      <c r="E1634">
        <v>0.02</v>
      </c>
      <c r="F1634">
        <v>3133105</v>
      </c>
      <c r="G1634" s="58" t="s">
        <v>87</v>
      </c>
      <c r="H1634" s="58" t="s">
        <v>87</v>
      </c>
      <c r="I1634" s="60" t="s">
        <v>85</v>
      </c>
    </row>
    <row r="1635" spans="1:9" x14ac:dyDescent="0.2">
      <c r="A1635" t="s">
        <v>37</v>
      </c>
      <c r="B1635" t="s">
        <v>80</v>
      </c>
      <c r="C1635" t="s">
        <v>22</v>
      </c>
      <c r="D1635" s="55">
        <v>38899</v>
      </c>
      <c r="E1635">
        <v>0.39750000000000002</v>
      </c>
      <c r="F1635">
        <v>3133106</v>
      </c>
      <c r="G1635" s="58" t="s">
        <v>87</v>
      </c>
      <c r="H1635" s="58" t="s">
        <v>87</v>
      </c>
      <c r="I1635" s="60" t="s">
        <v>85</v>
      </c>
    </row>
    <row r="1636" spans="1:9" x14ac:dyDescent="0.2">
      <c r="A1636" t="s">
        <v>37</v>
      </c>
      <c r="B1636" t="s">
        <v>81</v>
      </c>
      <c r="C1636" t="s">
        <v>22</v>
      </c>
      <c r="D1636" s="55">
        <v>38899</v>
      </c>
      <c r="E1636">
        <v>7.0000000000000007E-2</v>
      </c>
      <c r="F1636">
        <v>3133107</v>
      </c>
      <c r="G1636" s="58" t="s">
        <v>87</v>
      </c>
      <c r="H1636" s="58" t="s">
        <v>87</v>
      </c>
      <c r="I1636" s="60" t="s">
        <v>85</v>
      </c>
    </row>
    <row r="1637" spans="1:9" x14ac:dyDescent="0.2">
      <c r="A1637" t="s">
        <v>58</v>
      </c>
      <c r="B1637" t="s">
        <v>80</v>
      </c>
      <c r="C1637" t="s">
        <v>22</v>
      </c>
      <c r="D1637" s="55">
        <v>38899</v>
      </c>
      <c r="E1637">
        <v>0.35</v>
      </c>
      <c r="F1637">
        <v>3133108</v>
      </c>
      <c r="G1637" s="58" t="s">
        <v>87</v>
      </c>
      <c r="H1637" s="58" t="s">
        <v>87</v>
      </c>
      <c r="I1637" s="60" t="s">
        <v>85</v>
      </c>
    </row>
    <row r="1638" spans="1:9" x14ac:dyDescent="0.2">
      <c r="A1638" t="s">
        <v>58</v>
      </c>
      <c r="B1638" t="s">
        <v>81</v>
      </c>
      <c r="C1638" t="s">
        <v>22</v>
      </c>
      <c r="D1638" s="55">
        <v>38899</v>
      </c>
      <c r="E1638">
        <v>5.0000000000000001E-3</v>
      </c>
      <c r="F1638">
        <v>3133109</v>
      </c>
      <c r="G1638" s="58" t="s">
        <v>87</v>
      </c>
      <c r="H1638" s="58" t="s">
        <v>87</v>
      </c>
      <c r="I1638" s="60" t="s">
        <v>85</v>
      </c>
    </row>
    <row r="1639" spans="1:9" x14ac:dyDescent="0.2">
      <c r="A1639" t="s">
        <v>59</v>
      </c>
      <c r="B1639" t="s">
        <v>80</v>
      </c>
      <c r="C1639" t="s">
        <v>22</v>
      </c>
      <c r="D1639" s="55">
        <v>38899</v>
      </c>
      <c r="E1639">
        <v>0.41</v>
      </c>
      <c r="F1639">
        <v>3133110</v>
      </c>
      <c r="G1639" s="58" t="s">
        <v>87</v>
      </c>
      <c r="H1639" s="58" t="s">
        <v>87</v>
      </c>
      <c r="I1639" s="60" t="s">
        <v>85</v>
      </c>
    </row>
    <row r="1640" spans="1:9" x14ac:dyDescent="0.2">
      <c r="A1640" t="s">
        <v>59</v>
      </c>
      <c r="B1640" t="s">
        <v>81</v>
      </c>
      <c r="C1640" t="s">
        <v>22</v>
      </c>
      <c r="D1640" s="55">
        <v>38899</v>
      </c>
      <c r="E1640">
        <v>-0.02</v>
      </c>
      <c r="F1640">
        <v>3133111</v>
      </c>
      <c r="G1640" s="58" t="s">
        <v>87</v>
      </c>
      <c r="H1640" s="58" t="s">
        <v>87</v>
      </c>
      <c r="I1640" s="60" t="s">
        <v>85</v>
      </c>
    </row>
    <row r="1641" spans="1:9" x14ac:dyDescent="0.2">
      <c r="A1641" t="s">
        <v>60</v>
      </c>
      <c r="B1641" t="s">
        <v>80</v>
      </c>
      <c r="C1641" t="s">
        <v>22</v>
      </c>
      <c r="D1641" s="55">
        <v>38899</v>
      </c>
      <c r="E1641">
        <v>0.41</v>
      </c>
      <c r="F1641">
        <v>3133112</v>
      </c>
      <c r="G1641" s="58" t="s">
        <v>87</v>
      </c>
      <c r="H1641" s="58" t="s">
        <v>87</v>
      </c>
      <c r="I1641" s="60" t="s">
        <v>85</v>
      </c>
    </row>
    <row r="1642" spans="1:9" x14ac:dyDescent="0.2">
      <c r="A1642" t="s">
        <v>60</v>
      </c>
      <c r="B1642" t="s">
        <v>81</v>
      </c>
      <c r="C1642" t="s">
        <v>22</v>
      </c>
      <c r="D1642" s="55">
        <v>38899</v>
      </c>
      <c r="E1642">
        <v>3.5000000000000003E-2</v>
      </c>
      <c r="F1642">
        <v>3133113</v>
      </c>
      <c r="G1642" s="58" t="s">
        <v>87</v>
      </c>
      <c r="H1642" s="58" t="s">
        <v>87</v>
      </c>
      <c r="I1642" s="60" t="s">
        <v>85</v>
      </c>
    </row>
    <row r="1643" spans="1:9" x14ac:dyDescent="0.2">
      <c r="A1643" t="s">
        <v>61</v>
      </c>
      <c r="B1643" t="s">
        <v>80</v>
      </c>
      <c r="C1643" t="s">
        <v>22</v>
      </c>
      <c r="D1643" s="55">
        <v>38899</v>
      </c>
      <c r="E1643">
        <v>0.41</v>
      </c>
      <c r="F1643">
        <v>3133114</v>
      </c>
      <c r="G1643" s="58" t="s">
        <v>87</v>
      </c>
      <c r="H1643" s="58" t="s">
        <v>87</v>
      </c>
      <c r="I1643" s="60" t="s">
        <v>85</v>
      </c>
    </row>
    <row r="1644" spans="1:9" x14ac:dyDescent="0.2">
      <c r="A1644" t="s">
        <v>61</v>
      </c>
      <c r="B1644" t="s">
        <v>81</v>
      </c>
      <c r="C1644" t="s">
        <v>22</v>
      </c>
      <c r="D1644" s="55">
        <v>38899</v>
      </c>
      <c r="E1644">
        <v>-0.02</v>
      </c>
      <c r="F1644">
        <v>3133115</v>
      </c>
      <c r="G1644" s="58" t="s">
        <v>87</v>
      </c>
      <c r="H1644" s="58" t="s">
        <v>87</v>
      </c>
      <c r="I1644" s="60" t="s">
        <v>85</v>
      </c>
    </row>
    <row r="1645" spans="1:9" x14ac:dyDescent="0.2">
      <c r="A1645" t="s">
        <v>63</v>
      </c>
      <c r="B1645" t="s">
        <v>80</v>
      </c>
      <c r="C1645" t="s">
        <v>22</v>
      </c>
      <c r="D1645" s="55">
        <v>38899</v>
      </c>
      <c r="E1645">
        <v>0.29599999999999999</v>
      </c>
      <c r="F1645">
        <v>3133116</v>
      </c>
      <c r="G1645" s="58" t="s">
        <v>87</v>
      </c>
      <c r="H1645" s="58" t="s">
        <v>87</v>
      </c>
      <c r="I1645" s="60" t="s">
        <v>85</v>
      </c>
    </row>
    <row r="1646" spans="1:9" x14ac:dyDescent="0.2">
      <c r="A1646" t="s">
        <v>63</v>
      </c>
      <c r="B1646" t="s">
        <v>81</v>
      </c>
      <c r="C1646" t="s">
        <v>22</v>
      </c>
      <c r="D1646" s="55">
        <v>38899</v>
      </c>
      <c r="E1646">
        <v>1.6E-2</v>
      </c>
      <c r="F1646">
        <v>3133117</v>
      </c>
      <c r="G1646" s="58" t="s">
        <v>87</v>
      </c>
      <c r="H1646" s="58" t="s">
        <v>87</v>
      </c>
      <c r="I1646" s="60" t="s">
        <v>85</v>
      </c>
    </row>
    <row r="1647" spans="1:9" x14ac:dyDescent="0.2">
      <c r="A1647" t="s">
        <v>64</v>
      </c>
      <c r="B1647" t="s">
        <v>80</v>
      </c>
      <c r="C1647" t="s">
        <v>22</v>
      </c>
      <c r="D1647" s="55">
        <v>38899</v>
      </c>
      <c r="E1647">
        <v>0</v>
      </c>
      <c r="F1647">
        <v>3133118</v>
      </c>
      <c r="G1647" s="58" t="s">
        <v>87</v>
      </c>
      <c r="H1647" s="58" t="s">
        <v>87</v>
      </c>
      <c r="I1647" s="60" t="s">
        <v>85</v>
      </c>
    </row>
    <row r="1648" spans="1:9" x14ac:dyDescent="0.2">
      <c r="A1648" t="s">
        <v>64</v>
      </c>
      <c r="B1648" t="s">
        <v>81</v>
      </c>
      <c r="C1648" t="s">
        <v>22</v>
      </c>
      <c r="D1648" s="55">
        <v>38899</v>
      </c>
      <c r="E1648">
        <v>0</v>
      </c>
      <c r="F1648">
        <v>3133119</v>
      </c>
      <c r="G1648" s="58" t="s">
        <v>87</v>
      </c>
      <c r="H1648" s="58" t="s">
        <v>87</v>
      </c>
      <c r="I1648" s="60" t="s">
        <v>85</v>
      </c>
    </row>
    <row r="1649" spans="1:9" x14ac:dyDescent="0.2">
      <c r="A1649" t="s">
        <v>79</v>
      </c>
      <c r="B1649" t="s">
        <v>80</v>
      </c>
      <c r="C1649" t="s">
        <v>22</v>
      </c>
      <c r="D1649" s="55">
        <v>38899</v>
      </c>
      <c r="E1649">
        <v>0.39750000000000002</v>
      </c>
      <c r="F1649">
        <v>3133120</v>
      </c>
      <c r="G1649" s="58" t="s">
        <v>87</v>
      </c>
      <c r="H1649" s="58" t="s">
        <v>87</v>
      </c>
      <c r="I1649" s="60" t="s">
        <v>85</v>
      </c>
    </row>
    <row r="1650" spans="1:9" x14ac:dyDescent="0.2">
      <c r="A1650" t="s">
        <v>79</v>
      </c>
      <c r="B1650" t="s">
        <v>81</v>
      </c>
      <c r="C1650" t="s">
        <v>22</v>
      </c>
      <c r="D1650" s="55">
        <v>38899</v>
      </c>
      <c r="E1650">
        <v>0.02</v>
      </c>
      <c r="F1650">
        <v>3133121</v>
      </c>
      <c r="G1650" s="58" t="s">
        <v>87</v>
      </c>
      <c r="H1650" s="58" t="s">
        <v>87</v>
      </c>
      <c r="I1650" s="60" t="s">
        <v>85</v>
      </c>
    </row>
    <row r="1651" spans="1:9" x14ac:dyDescent="0.2">
      <c r="A1651" t="s">
        <v>65</v>
      </c>
      <c r="B1651" t="s">
        <v>80</v>
      </c>
      <c r="C1651" t="s">
        <v>22</v>
      </c>
      <c r="D1651" s="55">
        <v>38899</v>
      </c>
      <c r="E1651">
        <v>0.38750000000000001</v>
      </c>
      <c r="F1651">
        <v>3133122</v>
      </c>
      <c r="G1651" s="58" t="s">
        <v>87</v>
      </c>
      <c r="H1651" s="58" t="s">
        <v>87</v>
      </c>
      <c r="I1651" s="60" t="s">
        <v>85</v>
      </c>
    </row>
    <row r="1652" spans="1:9" x14ac:dyDescent="0.2">
      <c r="A1652" t="s">
        <v>65</v>
      </c>
      <c r="B1652" t="s">
        <v>81</v>
      </c>
      <c r="C1652" t="s">
        <v>22</v>
      </c>
      <c r="D1652" s="55">
        <v>38899</v>
      </c>
      <c r="E1652">
        <v>0.04</v>
      </c>
      <c r="F1652">
        <v>3133123</v>
      </c>
      <c r="G1652" s="58" t="s">
        <v>87</v>
      </c>
      <c r="H1652" s="58" t="s">
        <v>87</v>
      </c>
      <c r="I1652" s="60" t="s">
        <v>85</v>
      </c>
    </row>
    <row r="1653" spans="1:9" x14ac:dyDescent="0.2">
      <c r="A1653" t="s">
        <v>111</v>
      </c>
      <c r="B1653" t="s">
        <v>110</v>
      </c>
      <c r="C1653" t="s">
        <v>22</v>
      </c>
      <c r="D1653" s="55">
        <v>38899</v>
      </c>
      <c r="E1653">
        <v>5.0000000000000001E-3</v>
      </c>
      <c r="F1653">
        <v>3133124</v>
      </c>
      <c r="G1653" s="58" t="s">
        <v>87</v>
      </c>
      <c r="H1653" s="58" t="s">
        <v>87</v>
      </c>
      <c r="I1653" s="60" t="s">
        <v>85</v>
      </c>
    </row>
    <row r="1654" spans="1:9" x14ac:dyDescent="0.2">
      <c r="A1654" t="s">
        <v>112</v>
      </c>
      <c r="B1654" t="s">
        <v>110</v>
      </c>
      <c r="C1654" t="s">
        <v>22</v>
      </c>
      <c r="D1654" s="55">
        <v>38899</v>
      </c>
      <c r="E1654">
        <v>3.5000000000000003E-2</v>
      </c>
      <c r="F1654">
        <v>3133125</v>
      </c>
      <c r="G1654" s="58" t="s">
        <v>87</v>
      </c>
      <c r="H1654" s="58" t="s">
        <v>87</v>
      </c>
      <c r="I1654" s="60" t="s">
        <v>85</v>
      </c>
    </row>
    <row r="1655" spans="1:9" x14ac:dyDescent="0.2">
      <c r="A1655" t="s">
        <v>108</v>
      </c>
      <c r="B1655" t="s">
        <v>110</v>
      </c>
      <c r="C1655" t="s">
        <v>22</v>
      </c>
      <c r="D1655" s="55">
        <v>38899</v>
      </c>
      <c r="E1655">
        <v>-0.02</v>
      </c>
      <c r="F1655">
        <v>3133126</v>
      </c>
      <c r="G1655" s="58" t="s">
        <v>87</v>
      </c>
      <c r="H1655" s="58" t="s">
        <v>87</v>
      </c>
      <c r="I1655" s="60" t="s">
        <v>85</v>
      </c>
    </row>
    <row r="1656" spans="1:9" x14ac:dyDescent="0.2">
      <c r="A1656" t="s">
        <v>109</v>
      </c>
      <c r="B1656" t="s">
        <v>110</v>
      </c>
      <c r="C1656" t="s">
        <v>22</v>
      </c>
      <c r="D1656" s="55">
        <v>38899</v>
      </c>
      <c r="E1656">
        <v>3.5000000000000003E-2</v>
      </c>
      <c r="F1656">
        <v>3133127</v>
      </c>
      <c r="G1656" s="58" t="s">
        <v>87</v>
      </c>
      <c r="H1656" s="58" t="s">
        <v>87</v>
      </c>
      <c r="I1656" s="60" t="s">
        <v>85</v>
      </c>
    </row>
    <row r="1657" spans="1:9" x14ac:dyDescent="0.2">
      <c r="A1657" t="s">
        <v>11</v>
      </c>
      <c r="B1657" t="s">
        <v>110</v>
      </c>
      <c r="C1657" t="s">
        <v>22</v>
      </c>
      <c r="D1657" s="55">
        <v>38899</v>
      </c>
      <c r="E1657" s="155">
        <v>38930</v>
      </c>
      <c r="I1657" s="60" t="s">
        <v>86</v>
      </c>
    </row>
    <row r="1658" spans="1:9" x14ac:dyDescent="0.2">
      <c r="A1658" t="s">
        <v>78</v>
      </c>
      <c r="B1658" t="s">
        <v>80</v>
      </c>
      <c r="C1658" t="s">
        <v>22</v>
      </c>
      <c r="D1658" s="55">
        <v>38930</v>
      </c>
      <c r="E1658">
        <v>0.4</v>
      </c>
      <c r="F1658">
        <v>3133100</v>
      </c>
      <c r="G1658" s="58" t="s">
        <v>87</v>
      </c>
      <c r="H1658" s="58" t="s">
        <v>87</v>
      </c>
      <c r="I1658" s="60" t="s">
        <v>85</v>
      </c>
    </row>
    <row r="1659" spans="1:9" x14ac:dyDescent="0.2">
      <c r="A1659" t="s">
        <v>78</v>
      </c>
      <c r="B1659" t="s">
        <v>81</v>
      </c>
      <c r="C1659" t="s">
        <v>22</v>
      </c>
      <c r="D1659" s="55">
        <v>38930</v>
      </c>
      <c r="E1659">
        <v>0.02</v>
      </c>
      <c r="F1659">
        <v>3133101</v>
      </c>
      <c r="G1659" s="58" t="s">
        <v>87</v>
      </c>
      <c r="H1659" s="58" t="s">
        <v>87</v>
      </c>
      <c r="I1659" s="60" t="s">
        <v>85</v>
      </c>
    </row>
    <row r="1660" spans="1:9" x14ac:dyDescent="0.2">
      <c r="A1660" t="s">
        <v>35</v>
      </c>
      <c r="B1660" t="s">
        <v>80</v>
      </c>
      <c r="C1660" t="s">
        <v>22</v>
      </c>
      <c r="D1660" s="55">
        <v>38930</v>
      </c>
      <c r="E1660">
        <v>0.4</v>
      </c>
      <c r="F1660">
        <v>3133102</v>
      </c>
      <c r="G1660" s="58" t="s">
        <v>87</v>
      </c>
      <c r="H1660" s="58" t="s">
        <v>87</v>
      </c>
      <c r="I1660" s="60" t="s">
        <v>85</v>
      </c>
    </row>
    <row r="1661" spans="1:9" x14ac:dyDescent="0.2">
      <c r="A1661" t="s">
        <v>35</v>
      </c>
      <c r="B1661" t="s">
        <v>81</v>
      </c>
      <c r="C1661" t="s">
        <v>22</v>
      </c>
      <c r="D1661" s="55">
        <v>38930</v>
      </c>
      <c r="E1661">
        <v>7.0000000000000007E-2</v>
      </c>
      <c r="F1661">
        <v>3133103</v>
      </c>
      <c r="G1661" s="58" t="s">
        <v>87</v>
      </c>
      <c r="H1661" s="58" t="s">
        <v>87</v>
      </c>
      <c r="I1661" s="60" t="s">
        <v>85</v>
      </c>
    </row>
    <row r="1662" spans="1:9" x14ac:dyDescent="0.2">
      <c r="A1662" t="s">
        <v>36</v>
      </c>
      <c r="B1662" t="s">
        <v>80</v>
      </c>
      <c r="C1662" t="s">
        <v>22</v>
      </c>
      <c r="D1662" s="55">
        <v>38930</v>
      </c>
      <c r="E1662">
        <v>0.72</v>
      </c>
      <c r="F1662">
        <v>3133104</v>
      </c>
      <c r="G1662" s="58" t="s">
        <v>87</v>
      </c>
      <c r="H1662" s="58" t="s">
        <v>87</v>
      </c>
      <c r="I1662" s="60" t="s">
        <v>85</v>
      </c>
    </row>
    <row r="1663" spans="1:9" x14ac:dyDescent="0.2">
      <c r="A1663" t="s">
        <v>36</v>
      </c>
      <c r="B1663" t="s">
        <v>81</v>
      </c>
      <c r="C1663" t="s">
        <v>22</v>
      </c>
      <c r="D1663" s="55">
        <v>38930</v>
      </c>
      <c r="E1663">
        <v>0.02</v>
      </c>
      <c r="F1663">
        <v>3133105</v>
      </c>
      <c r="G1663" s="58" t="s">
        <v>87</v>
      </c>
      <c r="H1663" s="58" t="s">
        <v>87</v>
      </c>
      <c r="I1663" s="60" t="s">
        <v>85</v>
      </c>
    </row>
    <row r="1664" spans="1:9" x14ac:dyDescent="0.2">
      <c r="A1664" t="s">
        <v>37</v>
      </c>
      <c r="B1664" t="s">
        <v>80</v>
      </c>
      <c r="C1664" t="s">
        <v>22</v>
      </c>
      <c r="D1664" s="55">
        <v>38930</v>
      </c>
      <c r="E1664">
        <v>0.4</v>
      </c>
      <c r="F1664">
        <v>3133106</v>
      </c>
      <c r="G1664" s="58" t="s">
        <v>87</v>
      </c>
      <c r="H1664" s="58" t="s">
        <v>87</v>
      </c>
      <c r="I1664" s="60" t="s">
        <v>85</v>
      </c>
    </row>
    <row r="1665" spans="1:9" x14ac:dyDescent="0.2">
      <c r="A1665" t="s">
        <v>37</v>
      </c>
      <c r="B1665" t="s">
        <v>81</v>
      </c>
      <c r="C1665" t="s">
        <v>22</v>
      </c>
      <c r="D1665" s="55">
        <v>38930</v>
      </c>
      <c r="E1665">
        <v>7.0000000000000007E-2</v>
      </c>
      <c r="F1665">
        <v>3133107</v>
      </c>
      <c r="G1665" s="58" t="s">
        <v>87</v>
      </c>
      <c r="H1665" s="58" t="s">
        <v>87</v>
      </c>
      <c r="I1665" s="60" t="s">
        <v>85</v>
      </c>
    </row>
    <row r="1666" spans="1:9" x14ac:dyDescent="0.2">
      <c r="A1666" t="s">
        <v>58</v>
      </c>
      <c r="B1666" t="s">
        <v>80</v>
      </c>
      <c r="C1666" t="s">
        <v>22</v>
      </c>
      <c r="D1666" s="55">
        <v>38930</v>
      </c>
      <c r="E1666">
        <v>0.35</v>
      </c>
      <c r="F1666">
        <v>3133108</v>
      </c>
      <c r="G1666" s="58" t="s">
        <v>87</v>
      </c>
      <c r="H1666" s="58" t="s">
        <v>87</v>
      </c>
      <c r="I1666" s="60" t="s">
        <v>85</v>
      </c>
    </row>
    <row r="1667" spans="1:9" x14ac:dyDescent="0.2">
      <c r="A1667" t="s">
        <v>58</v>
      </c>
      <c r="B1667" t="s">
        <v>81</v>
      </c>
      <c r="C1667" t="s">
        <v>22</v>
      </c>
      <c r="D1667" s="55">
        <v>38930</v>
      </c>
      <c r="E1667">
        <v>-5.0000000000000001E-3</v>
      </c>
      <c r="F1667">
        <v>3133109</v>
      </c>
      <c r="G1667" s="58" t="s">
        <v>87</v>
      </c>
      <c r="H1667" s="58" t="s">
        <v>87</v>
      </c>
      <c r="I1667" s="60" t="s">
        <v>85</v>
      </c>
    </row>
    <row r="1668" spans="1:9" x14ac:dyDescent="0.2">
      <c r="A1668" t="s">
        <v>59</v>
      </c>
      <c r="B1668" t="s">
        <v>80</v>
      </c>
      <c r="C1668" t="s">
        <v>22</v>
      </c>
      <c r="D1668" s="55">
        <v>38930</v>
      </c>
      <c r="E1668">
        <v>0.41</v>
      </c>
      <c r="F1668">
        <v>3133110</v>
      </c>
      <c r="G1668" s="58" t="s">
        <v>87</v>
      </c>
      <c r="H1668" s="58" t="s">
        <v>87</v>
      </c>
      <c r="I1668" s="60" t="s">
        <v>85</v>
      </c>
    </row>
    <row r="1669" spans="1:9" x14ac:dyDescent="0.2">
      <c r="A1669" t="s">
        <v>59</v>
      </c>
      <c r="B1669" t="s">
        <v>81</v>
      </c>
      <c r="C1669" t="s">
        <v>22</v>
      </c>
      <c r="D1669" s="55">
        <v>38930</v>
      </c>
      <c r="E1669">
        <v>-0.02</v>
      </c>
      <c r="F1669">
        <v>3133111</v>
      </c>
      <c r="G1669" s="58" t="s">
        <v>87</v>
      </c>
      <c r="H1669" s="58" t="s">
        <v>87</v>
      </c>
      <c r="I1669" s="60" t="s">
        <v>85</v>
      </c>
    </row>
    <row r="1670" spans="1:9" x14ac:dyDescent="0.2">
      <c r="A1670" t="s">
        <v>60</v>
      </c>
      <c r="B1670" t="s">
        <v>80</v>
      </c>
      <c r="C1670" t="s">
        <v>22</v>
      </c>
      <c r="D1670" s="55">
        <v>38930</v>
      </c>
      <c r="E1670">
        <v>0.41</v>
      </c>
      <c r="F1670">
        <v>3133112</v>
      </c>
      <c r="G1670" s="58" t="s">
        <v>87</v>
      </c>
      <c r="H1670" s="58" t="s">
        <v>87</v>
      </c>
      <c r="I1670" s="60" t="s">
        <v>85</v>
      </c>
    </row>
    <row r="1671" spans="1:9" x14ac:dyDescent="0.2">
      <c r="A1671" t="s">
        <v>60</v>
      </c>
      <c r="B1671" t="s">
        <v>81</v>
      </c>
      <c r="C1671" t="s">
        <v>22</v>
      </c>
      <c r="D1671" s="55">
        <v>38930</v>
      </c>
      <c r="E1671">
        <v>0.01</v>
      </c>
      <c r="F1671">
        <v>3133113</v>
      </c>
      <c r="G1671" s="58" t="s">
        <v>87</v>
      </c>
      <c r="H1671" s="58" t="s">
        <v>87</v>
      </c>
      <c r="I1671" s="60" t="s">
        <v>85</v>
      </c>
    </row>
    <row r="1672" spans="1:9" x14ac:dyDescent="0.2">
      <c r="A1672" t="s">
        <v>61</v>
      </c>
      <c r="B1672" t="s">
        <v>80</v>
      </c>
      <c r="C1672" t="s">
        <v>22</v>
      </c>
      <c r="D1672" s="55">
        <v>38930</v>
      </c>
      <c r="E1672">
        <v>0.41</v>
      </c>
      <c r="F1672">
        <v>3133114</v>
      </c>
      <c r="G1672" s="58" t="s">
        <v>87</v>
      </c>
      <c r="H1672" s="58" t="s">
        <v>87</v>
      </c>
      <c r="I1672" s="60" t="s">
        <v>85</v>
      </c>
    </row>
    <row r="1673" spans="1:9" x14ac:dyDescent="0.2">
      <c r="A1673" t="s">
        <v>61</v>
      </c>
      <c r="B1673" t="s">
        <v>81</v>
      </c>
      <c r="C1673" t="s">
        <v>22</v>
      </c>
      <c r="D1673" s="55">
        <v>38930</v>
      </c>
      <c r="E1673">
        <v>-0.02</v>
      </c>
      <c r="F1673">
        <v>3133115</v>
      </c>
      <c r="G1673" s="58" t="s">
        <v>87</v>
      </c>
      <c r="H1673" s="58" t="s">
        <v>87</v>
      </c>
      <c r="I1673" s="60" t="s">
        <v>85</v>
      </c>
    </row>
    <row r="1674" spans="1:9" x14ac:dyDescent="0.2">
      <c r="A1674" t="s">
        <v>63</v>
      </c>
      <c r="B1674" t="s">
        <v>80</v>
      </c>
      <c r="C1674" t="s">
        <v>22</v>
      </c>
      <c r="D1674" s="55">
        <v>38930</v>
      </c>
      <c r="E1674">
        <v>0.29599999999999999</v>
      </c>
      <c r="F1674">
        <v>3133116</v>
      </c>
      <c r="G1674" s="58" t="s">
        <v>87</v>
      </c>
      <c r="H1674" s="58" t="s">
        <v>87</v>
      </c>
      <c r="I1674" s="60" t="s">
        <v>85</v>
      </c>
    </row>
    <row r="1675" spans="1:9" x14ac:dyDescent="0.2">
      <c r="A1675" t="s">
        <v>63</v>
      </c>
      <c r="B1675" t="s">
        <v>81</v>
      </c>
      <c r="C1675" t="s">
        <v>22</v>
      </c>
      <c r="D1675" s="55">
        <v>38930</v>
      </c>
      <c r="E1675">
        <v>1.6E-2</v>
      </c>
      <c r="F1675">
        <v>3133117</v>
      </c>
      <c r="G1675" s="58" t="s">
        <v>87</v>
      </c>
      <c r="H1675" s="58" t="s">
        <v>87</v>
      </c>
      <c r="I1675" s="60" t="s">
        <v>85</v>
      </c>
    </row>
    <row r="1676" spans="1:9" x14ac:dyDescent="0.2">
      <c r="A1676" t="s">
        <v>64</v>
      </c>
      <c r="B1676" t="s">
        <v>80</v>
      </c>
      <c r="C1676" t="s">
        <v>22</v>
      </c>
      <c r="D1676" s="55">
        <v>38930</v>
      </c>
      <c r="E1676">
        <v>0</v>
      </c>
      <c r="F1676">
        <v>3133118</v>
      </c>
      <c r="G1676" s="58" t="s">
        <v>87</v>
      </c>
      <c r="H1676" s="58" t="s">
        <v>87</v>
      </c>
      <c r="I1676" s="60" t="s">
        <v>85</v>
      </c>
    </row>
    <row r="1677" spans="1:9" x14ac:dyDescent="0.2">
      <c r="A1677" t="s">
        <v>64</v>
      </c>
      <c r="B1677" t="s">
        <v>81</v>
      </c>
      <c r="C1677" t="s">
        <v>22</v>
      </c>
      <c r="D1677" s="55">
        <v>38930</v>
      </c>
      <c r="E1677">
        <v>0</v>
      </c>
      <c r="F1677">
        <v>3133119</v>
      </c>
      <c r="G1677" s="58" t="s">
        <v>87</v>
      </c>
      <c r="H1677" s="58" t="s">
        <v>87</v>
      </c>
      <c r="I1677" s="60" t="s">
        <v>85</v>
      </c>
    </row>
    <row r="1678" spans="1:9" x14ac:dyDescent="0.2">
      <c r="A1678" t="s">
        <v>79</v>
      </c>
      <c r="B1678" t="s">
        <v>80</v>
      </c>
      <c r="C1678" t="s">
        <v>22</v>
      </c>
      <c r="D1678" s="55">
        <v>38930</v>
      </c>
      <c r="E1678">
        <v>0.4</v>
      </c>
      <c r="F1678">
        <v>3133120</v>
      </c>
      <c r="G1678" s="58" t="s">
        <v>87</v>
      </c>
      <c r="H1678" s="58" t="s">
        <v>87</v>
      </c>
      <c r="I1678" s="60" t="s">
        <v>85</v>
      </c>
    </row>
    <row r="1679" spans="1:9" x14ac:dyDescent="0.2">
      <c r="A1679" t="s">
        <v>79</v>
      </c>
      <c r="B1679" t="s">
        <v>81</v>
      </c>
      <c r="C1679" t="s">
        <v>22</v>
      </c>
      <c r="D1679" s="55">
        <v>38930</v>
      </c>
      <c r="E1679">
        <v>0.02</v>
      </c>
      <c r="F1679">
        <v>3133121</v>
      </c>
      <c r="G1679" s="58" t="s">
        <v>87</v>
      </c>
      <c r="H1679" s="58" t="s">
        <v>87</v>
      </c>
      <c r="I1679" s="60" t="s">
        <v>85</v>
      </c>
    </row>
    <row r="1680" spans="1:9" x14ac:dyDescent="0.2">
      <c r="A1680" t="s">
        <v>65</v>
      </c>
      <c r="B1680" t="s">
        <v>80</v>
      </c>
      <c r="C1680" t="s">
        <v>22</v>
      </c>
      <c r="D1680" s="55">
        <v>38930</v>
      </c>
      <c r="E1680">
        <v>0.39</v>
      </c>
      <c r="F1680">
        <v>3133122</v>
      </c>
      <c r="G1680" s="58" t="s">
        <v>87</v>
      </c>
      <c r="H1680" s="58" t="s">
        <v>87</v>
      </c>
      <c r="I1680" s="60" t="s">
        <v>85</v>
      </c>
    </row>
    <row r="1681" spans="1:9" x14ac:dyDescent="0.2">
      <c r="A1681" t="s">
        <v>65</v>
      </c>
      <c r="B1681" t="s">
        <v>81</v>
      </c>
      <c r="C1681" t="s">
        <v>22</v>
      </c>
      <c r="D1681" s="55">
        <v>38930</v>
      </c>
      <c r="E1681">
        <v>0.04</v>
      </c>
      <c r="F1681">
        <v>3133123</v>
      </c>
      <c r="G1681" s="58" t="s">
        <v>87</v>
      </c>
      <c r="H1681" s="58" t="s">
        <v>87</v>
      </c>
      <c r="I1681" s="60" t="s">
        <v>85</v>
      </c>
    </row>
    <row r="1682" spans="1:9" x14ac:dyDescent="0.2">
      <c r="A1682" t="s">
        <v>111</v>
      </c>
      <c r="B1682" t="s">
        <v>110</v>
      </c>
      <c r="C1682" t="s">
        <v>22</v>
      </c>
      <c r="D1682" s="55">
        <v>38930</v>
      </c>
      <c r="E1682">
        <v>-5.0000000000000001E-3</v>
      </c>
      <c r="F1682">
        <v>3133124</v>
      </c>
      <c r="G1682" s="58" t="s">
        <v>87</v>
      </c>
      <c r="H1682" s="58" t="s">
        <v>87</v>
      </c>
      <c r="I1682" s="60" t="s">
        <v>85</v>
      </c>
    </row>
    <row r="1683" spans="1:9" x14ac:dyDescent="0.2">
      <c r="A1683" t="s">
        <v>112</v>
      </c>
      <c r="B1683" t="s">
        <v>110</v>
      </c>
      <c r="C1683" t="s">
        <v>22</v>
      </c>
      <c r="D1683" s="55">
        <v>38930</v>
      </c>
      <c r="E1683">
        <v>0.01</v>
      </c>
      <c r="F1683">
        <v>3133125</v>
      </c>
      <c r="G1683" s="58" t="s">
        <v>87</v>
      </c>
      <c r="H1683" s="58" t="s">
        <v>87</v>
      </c>
      <c r="I1683" s="60" t="s">
        <v>85</v>
      </c>
    </row>
    <row r="1684" spans="1:9" x14ac:dyDescent="0.2">
      <c r="A1684" t="s">
        <v>108</v>
      </c>
      <c r="B1684" t="s">
        <v>110</v>
      </c>
      <c r="C1684" t="s">
        <v>22</v>
      </c>
      <c r="D1684" s="55">
        <v>38930</v>
      </c>
      <c r="E1684">
        <v>-0.02</v>
      </c>
      <c r="F1684">
        <v>3133126</v>
      </c>
      <c r="G1684" s="58" t="s">
        <v>87</v>
      </c>
      <c r="H1684" s="58" t="s">
        <v>87</v>
      </c>
      <c r="I1684" s="60" t="s">
        <v>85</v>
      </c>
    </row>
    <row r="1685" spans="1:9" x14ac:dyDescent="0.2">
      <c r="A1685" t="s">
        <v>109</v>
      </c>
      <c r="B1685" t="s">
        <v>110</v>
      </c>
      <c r="C1685" t="s">
        <v>22</v>
      </c>
      <c r="D1685" s="55">
        <v>38930</v>
      </c>
      <c r="E1685">
        <v>0.01</v>
      </c>
      <c r="F1685">
        <v>3133127</v>
      </c>
      <c r="G1685" s="58" t="s">
        <v>87</v>
      </c>
      <c r="H1685" s="58" t="s">
        <v>87</v>
      </c>
      <c r="I1685" s="60" t="s">
        <v>85</v>
      </c>
    </row>
    <row r="1686" spans="1:9" x14ac:dyDescent="0.2">
      <c r="A1686" t="s">
        <v>11</v>
      </c>
      <c r="B1686" t="s">
        <v>110</v>
      </c>
      <c r="C1686" t="s">
        <v>22</v>
      </c>
      <c r="D1686" s="55">
        <v>38930</v>
      </c>
      <c r="E1686" s="155">
        <v>38961</v>
      </c>
      <c r="I1686" s="60" t="s">
        <v>86</v>
      </c>
    </row>
    <row r="1687" spans="1:9" x14ac:dyDescent="0.2">
      <c r="A1687" t="s">
        <v>78</v>
      </c>
      <c r="B1687" t="s">
        <v>80</v>
      </c>
      <c r="C1687" t="s">
        <v>22</v>
      </c>
      <c r="D1687" s="55">
        <v>38961</v>
      </c>
      <c r="E1687">
        <v>0.39750000000000002</v>
      </c>
      <c r="F1687">
        <v>3133100</v>
      </c>
      <c r="G1687" s="58" t="s">
        <v>87</v>
      </c>
      <c r="H1687" s="58" t="s">
        <v>87</v>
      </c>
      <c r="I1687" s="60" t="s">
        <v>85</v>
      </c>
    </row>
    <row r="1688" spans="1:9" x14ac:dyDescent="0.2">
      <c r="A1688" t="s">
        <v>78</v>
      </c>
      <c r="B1688" t="s">
        <v>81</v>
      </c>
      <c r="C1688" t="s">
        <v>22</v>
      </c>
      <c r="D1688" s="55">
        <v>38961</v>
      </c>
      <c r="E1688">
        <v>0.02</v>
      </c>
      <c r="F1688">
        <v>3133101</v>
      </c>
      <c r="G1688" s="58" t="s">
        <v>87</v>
      </c>
      <c r="H1688" s="58" t="s">
        <v>87</v>
      </c>
      <c r="I1688" s="60" t="s">
        <v>85</v>
      </c>
    </row>
    <row r="1689" spans="1:9" x14ac:dyDescent="0.2">
      <c r="A1689" t="s">
        <v>35</v>
      </c>
      <c r="B1689" t="s">
        <v>80</v>
      </c>
      <c r="C1689" t="s">
        <v>22</v>
      </c>
      <c r="D1689" s="55">
        <v>38961</v>
      </c>
      <c r="E1689">
        <v>0.39750000000000002</v>
      </c>
      <c r="F1689">
        <v>3133102</v>
      </c>
      <c r="G1689" s="58" t="s">
        <v>87</v>
      </c>
      <c r="H1689" s="58" t="s">
        <v>87</v>
      </c>
      <c r="I1689" s="60" t="s">
        <v>85</v>
      </c>
    </row>
    <row r="1690" spans="1:9" x14ac:dyDescent="0.2">
      <c r="A1690" t="s">
        <v>35</v>
      </c>
      <c r="B1690" t="s">
        <v>81</v>
      </c>
      <c r="C1690" t="s">
        <v>22</v>
      </c>
      <c r="D1690" s="55">
        <v>38961</v>
      </c>
      <c r="E1690">
        <v>0.05</v>
      </c>
      <c r="F1690">
        <v>3133103</v>
      </c>
      <c r="G1690" s="58" t="s">
        <v>87</v>
      </c>
      <c r="H1690" s="58" t="s">
        <v>87</v>
      </c>
      <c r="I1690" s="60" t="s">
        <v>85</v>
      </c>
    </row>
    <row r="1691" spans="1:9" x14ac:dyDescent="0.2">
      <c r="A1691" t="s">
        <v>36</v>
      </c>
      <c r="B1691" t="s">
        <v>80</v>
      </c>
      <c r="C1691" t="s">
        <v>22</v>
      </c>
      <c r="D1691" s="55">
        <v>38961</v>
      </c>
      <c r="E1691">
        <v>0.71750000000000003</v>
      </c>
      <c r="F1691">
        <v>3133104</v>
      </c>
      <c r="G1691" s="58" t="s">
        <v>87</v>
      </c>
      <c r="H1691" s="58" t="s">
        <v>87</v>
      </c>
      <c r="I1691" s="60" t="s">
        <v>85</v>
      </c>
    </row>
    <row r="1692" spans="1:9" x14ac:dyDescent="0.2">
      <c r="A1692" t="s">
        <v>36</v>
      </c>
      <c r="B1692" t="s">
        <v>81</v>
      </c>
      <c r="C1692" t="s">
        <v>22</v>
      </c>
      <c r="D1692" s="55">
        <v>38961</v>
      </c>
      <c r="E1692">
        <v>0.02</v>
      </c>
      <c r="F1692">
        <v>3133105</v>
      </c>
      <c r="G1692" s="58" t="s">
        <v>87</v>
      </c>
      <c r="H1692" s="58" t="s">
        <v>87</v>
      </c>
      <c r="I1692" s="60" t="s">
        <v>85</v>
      </c>
    </row>
    <row r="1693" spans="1:9" x14ac:dyDescent="0.2">
      <c r="A1693" t="s">
        <v>37</v>
      </c>
      <c r="B1693" t="s">
        <v>80</v>
      </c>
      <c r="C1693" t="s">
        <v>22</v>
      </c>
      <c r="D1693" s="55">
        <v>38961</v>
      </c>
      <c r="E1693">
        <v>0.39750000000000002</v>
      </c>
      <c r="F1693">
        <v>3133106</v>
      </c>
      <c r="G1693" s="58" t="s">
        <v>87</v>
      </c>
      <c r="H1693" s="58" t="s">
        <v>87</v>
      </c>
      <c r="I1693" s="60" t="s">
        <v>85</v>
      </c>
    </row>
    <row r="1694" spans="1:9" x14ac:dyDescent="0.2">
      <c r="A1694" t="s">
        <v>37</v>
      </c>
      <c r="B1694" t="s">
        <v>81</v>
      </c>
      <c r="C1694" t="s">
        <v>22</v>
      </c>
      <c r="D1694" s="55">
        <v>38961</v>
      </c>
      <c r="E1694">
        <v>0.05</v>
      </c>
      <c r="F1694">
        <v>3133107</v>
      </c>
      <c r="G1694" s="58" t="s">
        <v>87</v>
      </c>
      <c r="H1694" s="58" t="s">
        <v>87</v>
      </c>
      <c r="I1694" s="60" t="s">
        <v>85</v>
      </c>
    </row>
    <row r="1695" spans="1:9" x14ac:dyDescent="0.2">
      <c r="A1695" t="s">
        <v>58</v>
      </c>
      <c r="B1695" t="s">
        <v>80</v>
      </c>
      <c r="C1695" t="s">
        <v>22</v>
      </c>
      <c r="D1695" s="55">
        <v>38961</v>
      </c>
      <c r="E1695">
        <v>0.315</v>
      </c>
      <c r="F1695">
        <v>3133108</v>
      </c>
      <c r="G1695" s="58" t="s">
        <v>87</v>
      </c>
      <c r="H1695" s="58" t="s">
        <v>87</v>
      </c>
      <c r="I1695" s="60" t="s">
        <v>85</v>
      </c>
    </row>
    <row r="1696" spans="1:9" x14ac:dyDescent="0.2">
      <c r="A1696" t="s">
        <v>58</v>
      </c>
      <c r="B1696" t="s">
        <v>81</v>
      </c>
      <c r="C1696" t="s">
        <v>22</v>
      </c>
      <c r="D1696" s="55">
        <v>38961</v>
      </c>
      <c r="E1696">
        <v>-5.0000000000000001E-3</v>
      </c>
      <c r="F1696">
        <v>3133109</v>
      </c>
      <c r="G1696" s="58" t="s">
        <v>87</v>
      </c>
      <c r="H1696" s="58" t="s">
        <v>87</v>
      </c>
      <c r="I1696" s="60" t="s">
        <v>85</v>
      </c>
    </row>
    <row r="1697" spans="1:9" x14ac:dyDescent="0.2">
      <c r="A1697" t="s">
        <v>59</v>
      </c>
      <c r="B1697" t="s">
        <v>80</v>
      </c>
      <c r="C1697" t="s">
        <v>22</v>
      </c>
      <c r="D1697" s="55">
        <v>38961</v>
      </c>
      <c r="E1697">
        <v>0.36</v>
      </c>
      <c r="F1697">
        <v>3133110</v>
      </c>
      <c r="G1697" s="58" t="s">
        <v>87</v>
      </c>
      <c r="H1697" s="58" t="s">
        <v>87</v>
      </c>
      <c r="I1697" s="60" t="s">
        <v>85</v>
      </c>
    </row>
    <row r="1698" spans="1:9" x14ac:dyDescent="0.2">
      <c r="A1698" t="s">
        <v>59</v>
      </c>
      <c r="B1698" t="s">
        <v>81</v>
      </c>
      <c r="C1698" t="s">
        <v>22</v>
      </c>
      <c r="D1698" s="55">
        <v>38961</v>
      </c>
      <c r="E1698">
        <v>-0.04</v>
      </c>
      <c r="F1698">
        <v>3133111</v>
      </c>
      <c r="G1698" s="58" t="s">
        <v>87</v>
      </c>
      <c r="H1698" s="58" t="s">
        <v>87</v>
      </c>
      <c r="I1698" s="60" t="s">
        <v>85</v>
      </c>
    </row>
    <row r="1699" spans="1:9" x14ac:dyDescent="0.2">
      <c r="A1699" t="s">
        <v>60</v>
      </c>
      <c r="B1699" t="s">
        <v>80</v>
      </c>
      <c r="C1699" t="s">
        <v>22</v>
      </c>
      <c r="D1699" s="55">
        <v>38961</v>
      </c>
      <c r="E1699">
        <v>0.36</v>
      </c>
      <c r="F1699">
        <v>3133112</v>
      </c>
      <c r="G1699" s="58" t="s">
        <v>87</v>
      </c>
      <c r="H1699" s="58" t="s">
        <v>87</v>
      </c>
      <c r="I1699" s="60" t="s">
        <v>85</v>
      </c>
    </row>
    <row r="1700" spans="1:9" x14ac:dyDescent="0.2">
      <c r="A1700" t="s">
        <v>60</v>
      </c>
      <c r="B1700" t="s">
        <v>81</v>
      </c>
      <c r="C1700" t="s">
        <v>22</v>
      </c>
      <c r="D1700" s="55">
        <v>38961</v>
      </c>
      <c r="E1700">
        <v>0.01</v>
      </c>
      <c r="F1700">
        <v>3133113</v>
      </c>
      <c r="G1700" s="58" t="s">
        <v>87</v>
      </c>
      <c r="H1700" s="58" t="s">
        <v>87</v>
      </c>
      <c r="I1700" s="60" t="s">
        <v>85</v>
      </c>
    </row>
    <row r="1701" spans="1:9" x14ac:dyDescent="0.2">
      <c r="A1701" t="s">
        <v>61</v>
      </c>
      <c r="B1701" t="s">
        <v>80</v>
      </c>
      <c r="C1701" t="s">
        <v>22</v>
      </c>
      <c r="D1701" s="55">
        <v>38961</v>
      </c>
      <c r="E1701">
        <v>0.36</v>
      </c>
      <c r="F1701">
        <v>3133114</v>
      </c>
      <c r="G1701" s="58" t="s">
        <v>87</v>
      </c>
      <c r="H1701" s="58" t="s">
        <v>87</v>
      </c>
      <c r="I1701" s="60" t="s">
        <v>85</v>
      </c>
    </row>
    <row r="1702" spans="1:9" x14ac:dyDescent="0.2">
      <c r="A1702" t="s">
        <v>61</v>
      </c>
      <c r="B1702" t="s">
        <v>81</v>
      </c>
      <c r="C1702" t="s">
        <v>22</v>
      </c>
      <c r="D1702" s="55">
        <v>38961</v>
      </c>
      <c r="E1702">
        <v>-0.02</v>
      </c>
      <c r="F1702">
        <v>3133115</v>
      </c>
      <c r="G1702" s="58" t="s">
        <v>87</v>
      </c>
      <c r="H1702" s="58" t="s">
        <v>87</v>
      </c>
      <c r="I1702" s="60" t="s">
        <v>85</v>
      </c>
    </row>
    <row r="1703" spans="1:9" x14ac:dyDescent="0.2">
      <c r="A1703" t="s">
        <v>63</v>
      </c>
      <c r="B1703" t="s">
        <v>80</v>
      </c>
      <c r="C1703" t="s">
        <v>22</v>
      </c>
      <c r="D1703" s="55">
        <v>38961</v>
      </c>
      <c r="E1703">
        <v>0.29599999999999999</v>
      </c>
      <c r="F1703">
        <v>3133116</v>
      </c>
      <c r="G1703" s="58" t="s">
        <v>87</v>
      </c>
      <c r="H1703" s="58" t="s">
        <v>87</v>
      </c>
      <c r="I1703" s="60" t="s">
        <v>85</v>
      </c>
    </row>
    <row r="1704" spans="1:9" x14ac:dyDescent="0.2">
      <c r="A1704" t="s">
        <v>63</v>
      </c>
      <c r="B1704" t="s">
        <v>81</v>
      </c>
      <c r="C1704" t="s">
        <v>22</v>
      </c>
      <c r="D1704" s="55">
        <v>38961</v>
      </c>
      <c r="E1704">
        <v>1.6E-2</v>
      </c>
      <c r="F1704">
        <v>3133117</v>
      </c>
      <c r="G1704" s="58" t="s">
        <v>87</v>
      </c>
      <c r="H1704" s="58" t="s">
        <v>87</v>
      </c>
      <c r="I1704" s="60" t="s">
        <v>85</v>
      </c>
    </row>
    <row r="1705" spans="1:9" x14ac:dyDescent="0.2">
      <c r="A1705" t="s">
        <v>64</v>
      </c>
      <c r="B1705" t="s">
        <v>80</v>
      </c>
      <c r="C1705" t="s">
        <v>22</v>
      </c>
      <c r="D1705" s="55">
        <v>38961</v>
      </c>
      <c r="E1705">
        <v>0</v>
      </c>
      <c r="F1705">
        <v>3133118</v>
      </c>
      <c r="G1705" s="58" t="s">
        <v>87</v>
      </c>
      <c r="H1705" s="58" t="s">
        <v>87</v>
      </c>
      <c r="I1705" s="60" t="s">
        <v>85</v>
      </c>
    </row>
    <row r="1706" spans="1:9" x14ac:dyDescent="0.2">
      <c r="A1706" t="s">
        <v>64</v>
      </c>
      <c r="B1706" t="s">
        <v>81</v>
      </c>
      <c r="C1706" t="s">
        <v>22</v>
      </c>
      <c r="D1706" s="55">
        <v>38961</v>
      </c>
      <c r="E1706">
        <v>0</v>
      </c>
      <c r="F1706">
        <v>3133119</v>
      </c>
      <c r="G1706" s="58" t="s">
        <v>87</v>
      </c>
      <c r="H1706" s="58" t="s">
        <v>87</v>
      </c>
      <c r="I1706" s="60" t="s">
        <v>85</v>
      </c>
    </row>
    <row r="1707" spans="1:9" x14ac:dyDescent="0.2">
      <c r="A1707" t="s">
        <v>79</v>
      </c>
      <c r="B1707" t="s">
        <v>80</v>
      </c>
      <c r="C1707" t="s">
        <v>22</v>
      </c>
      <c r="D1707" s="55">
        <v>38961</v>
      </c>
      <c r="E1707">
        <v>0.39750000000000002</v>
      </c>
      <c r="F1707">
        <v>3133120</v>
      </c>
      <c r="G1707" s="58" t="s">
        <v>87</v>
      </c>
      <c r="H1707" s="58" t="s">
        <v>87</v>
      </c>
      <c r="I1707" s="60" t="s">
        <v>85</v>
      </c>
    </row>
    <row r="1708" spans="1:9" x14ac:dyDescent="0.2">
      <c r="A1708" t="s">
        <v>79</v>
      </c>
      <c r="B1708" t="s">
        <v>81</v>
      </c>
      <c r="C1708" t="s">
        <v>22</v>
      </c>
      <c r="D1708" s="55">
        <v>38961</v>
      </c>
      <c r="E1708">
        <v>0.02</v>
      </c>
      <c r="F1708">
        <v>3133121</v>
      </c>
      <c r="G1708" s="58" t="s">
        <v>87</v>
      </c>
      <c r="H1708" s="58" t="s">
        <v>87</v>
      </c>
      <c r="I1708" s="60" t="s">
        <v>85</v>
      </c>
    </row>
    <row r="1709" spans="1:9" x14ac:dyDescent="0.2">
      <c r="A1709" t="s">
        <v>65</v>
      </c>
      <c r="B1709" t="s">
        <v>80</v>
      </c>
      <c r="C1709" t="s">
        <v>22</v>
      </c>
      <c r="D1709" s="55">
        <v>38961</v>
      </c>
      <c r="E1709">
        <v>0.38750000000000001</v>
      </c>
      <c r="F1709">
        <v>3133122</v>
      </c>
      <c r="G1709" s="58" t="s">
        <v>87</v>
      </c>
      <c r="H1709" s="58" t="s">
        <v>87</v>
      </c>
      <c r="I1709" s="60" t="s">
        <v>85</v>
      </c>
    </row>
    <row r="1710" spans="1:9" x14ac:dyDescent="0.2">
      <c r="A1710" t="s">
        <v>65</v>
      </c>
      <c r="B1710" t="s">
        <v>81</v>
      </c>
      <c r="C1710" t="s">
        <v>22</v>
      </c>
      <c r="D1710" s="55">
        <v>38961</v>
      </c>
      <c r="E1710">
        <v>0.04</v>
      </c>
      <c r="F1710">
        <v>3133123</v>
      </c>
      <c r="G1710" s="58" t="s">
        <v>87</v>
      </c>
      <c r="H1710" s="58" t="s">
        <v>87</v>
      </c>
      <c r="I1710" s="60" t="s">
        <v>85</v>
      </c>
    </row>
    <row r="1711" spans="1:9" x14ac:dyDescent="0.2">
      <c r="A1711" t="s">
        <v>111</v>
      </c>
      <c r="B1711" t="s">
        <v>110</v>
      </c>
      <c r="C1711" t="s">
        <v>22</v>
      </c>
      <c r="D1711" s="55">
        <v>38961</v>
      </c>
      <c r="E1711">
        <v>-5.0000000000000001E-3</v>
      </c>
      <c r="F1711">
        <v>3133124</v>
      </c>
      <c r="G1711" s="58" t="s">
        <v>87</v>
      </c>
      <c r="H1711" s="58" t="s">
        <v>87</v>
      </c>
      <c r="I1711" s="60" t="s">
        <v>85</v>
      </c>
    </row>
    <row r="1712" spans="1:9" x14ac:dyDescent="0.2">
      <c r="A1712" t="s">
        <v>112</v>
      </c>
      <c r="B1712" t="s">
        <v>110</v>
      </c>
      <c r="C1712" t="s">
        <v>22</v>
      </c>
      <c r="D1712" s="55">
        <v>38961</v>
      </c>
      <c r="E1712">
        <v>0.01</v>
      </c>
      <c r="F1712">
        <v>3133125</v>
      </c>
      <c r="G1712" s="58" t="s">
        <v>87</v>
      </c>
      <c r="H1712" s="58" t="s">
        <v>87</v>
      </c>
      <c r="I1712" s="60" t="s">
        <v>85</v>
      </c>
    </row>
    <row r="1713" spans="1:9" x14ac:dyDescent="0.2">
      <c r="A1713" t="s">
        <v>108</v>
      </c>
      <c r="B1713" t="s">
        <v>110</v>
      </c>
      <c r="C1713" t="s">
        <v>22</v>
      </c>
      <c r="D1713" s="55">
        <v>38961</v>
      </c>
      <c r="E1713">
        <v>-0.02</v>
      </c>
      <c r="F1713">
        <v>3133126</v>
      </c>
      <c r="G1713" s="58" t="s">
        <v>87</v>
      </c>
      <c r="H1713" s="58" t="s">
        <v>87</v>
      </c>
      <c r="I1713" s="60" t="s">
        <v>85</v>
      </c>
    </row>
    <row r="1714" spans="1:9" x14ac:dyDescent="0.2">
      <c r="A1714" t="s">
        <v>109</v>
      </c>
      <c r="B1714" t="s">
        <v>110</v>
      </c>
      <c r="C1714" t="s">
        <v>22</v>
      </c>
      <c r="D1714" s="55">
        <v>38961</v>
      </c>
      <c r="E1714">
        <v>0.01</v>
      </c>
      <c r="F1714">
        <v>3133127</v>
      </c>
      <c r="G1714" s="58" t="s">
        <v>87</v>
      </c>
      <c r="H1714" s="58" t="s">
        <v>87</v>
      </c>
      <c r="I1714" s="60" t="s">
        <v>85</v>
      </c>
    </row>
    <row r="1715" spans="1:9" x14ac:dyDescent="0.2">
      <c r="A1715" t="s">
        <v>11</v>
      </c>
      <c r="B1715" t="s">
        <v>110</v>
      </c>
      <c r="C1715" t="s">
        <v>22</v>
      </c>
      <c r="D1715" s="55">
        <v>38961</v>
      </c>
      <c r="E1715" s="155">
        <v>38991</v>
      </c>
      <c r="I1715" s="60" t="s">
        <v>86</v>
      </c>
    </row>
    <row r="1716" spans="1:9" x14ac:dyDescent="0.2">
      <c r="A1716" t="s">
        <v>78</v>
      </c>
      <c r="B1716" t="s">
        <v>80</v>
      </c>
      <c r="C1716" t="s">
        <v>22</v>
      </c>
      <c r="D1716" s="55">
        <v>38991</v>
      </c>
      <c r="E1716">
        <v>0.4</v>
      </c>
      <c r="F1716">
        <v>3133100</v>
      </c>
      <c r="G1716" s="58" t="s">
        <v>87</v>
      </c>
      <c r="H1716" s="58" t="s">
        <v>87</v>
      </c>
      <c r="I1716" s="60" t="s">
        <v>85</v>
      </c>
    </row>
    <row r="1717" spans="1:9" x14ac:dyDescent="0.2">
      <c r="A1717" t="s">
        <v>78</v>
      </c>
      <c r="B1717" t="s">
        <v>81</v>
      </c>
      <c r="C1717" t="s">
        <v>22</v>
      </c>
      <c r="D1717" s="55">
        <v>38991</v>
      </c>
      <c r="E1717">
        <v>0.02</v>
      </c>
      <c r="F1717">
        <v>3133101</v>
      </c>
      <c r="G1717" s="58" t="s">
        <v>87</v>
      </c>
      <c r="H1717" s="58" t="s">
        <v>87</v>
      </c>
      <c r="I1717" s="60" t="s">
        <v>85</v>
      </c>
    </row>
    <row r="1718" spans="1:9" x14ac:dyDescent="0.2">
      <c r="A1718" t="s">
        <v>35</v>
      </c>
      <c r="B1718" t="s">
        <v>80</v>
      </c>
      <c r="C1718" t="s">
        <v>22</v>
      </c>
      <c r="D1718" s="55">
        <v>38991</v>
      </c>
      <c r="E1718">
        <v>0.4</v>
      </c>
      <c r="F1718">
        <v>3133102</v>
      </c>
      <c r="G1718" s="58" t="s">
        <v>87</v>
      </c>
      <c r="H1718" s="58" t="s">
        <v>87</v>
      </c>
      <c r="I1718" s="60" t="s">
        <v>85</v>
      </c>
    </row>
    <row r="1719" spans="1:9" x14ac:dyDescent="0.2">
      <c r="A1719" t="s">
        <v>35</v>
      </c>
      <c r="B1719" t="s">
        <v>81</v>
      </c>
      <c r="C1719" t="s">
        <v>22</v>
      </c>
      <c r="D1719" s="55">
        <v>38991</v>
      </c>
      <c r="E1719">
        <v>0.05</v>
      </c>
      <c r="F1719">
        <v>3133103</v>
      </c>
      <c r="G1719" s="58" t="s">
        <v>87</v>
      </c>
      <c r="H1719" s="58" t="s">
        <v>87</v>
      </c>
      <c r="I1719" s="60" t="s">
        <v>85</v>
      </c>
    </row>
    <row r="1720" spans="1:9" x14ac:dyDescent="0.2">
      <c r="A1720" t="s">
        <v>36</v>
      </c>
      <c r="B1720" t="s">
        <v>80</v>
      </c>
      <c r="C1720" t="s">
        <v>22</v>
      </c>
      <c r="D1720" s="55">
        <v>38991</v>
      </c>
      <c r="E1720">
        <v>0.72</v>
      </c>
      <c r="F1720">
        <v>3133104</v>
      </c>
      <c r="G1720" s="58" t="s">
        <v>87</v>
      </c>
      <c r="H1720" s="58" t="s">
        <v>87</v>
      </c>
      <c r="I1720" s="60" t="s">
        <v>85</v>
      </c>
    </row>
    <row r="1721" spans="1:9" x14ac:dyDescent="0.2">
      <c r="A1721" t="s">
        <v>36</v>
      </c>
      <c r="B1721" t="s">
        <v>81</v>
      </c>
      <c r="C1721" t="s">
        <v>22</v>
      </c>
      <c r="D1721" s="55">
        <v>38991</v>
      </c>
      <c r="E1721">
        <v>0.02</v>
      </c>
      <c r="F1721">
        <v>3133105</v>
      </c>
      <c r="G1721" s="58" t="s">
        <v>87</v>
      </c>
      <c r="H1721" s="58" t="s">
        <v>87</v>
      </c>
      <c r="I1721" s="60" t="s">
        <v>85</v>
      </c>
    </row>
    <row r="1722" spans="1:9" x14ac:dyDescent="0.2">
      <c r="A1722" t="s">
        <v>37</v>
      </c>
      <c r="B1722" t="s">
        <v>80</v>
      </c>
      <c r="C1722" t="s">
        <v>22</v>
      </c>
      <c r="D1722" s="55">
        <v>38991</v>
      </c>
      <c r="E1722">
        <v>0.4</v>
      </c>
      <c r="F1722">
        <v>3133106</v>
      </c>
      <c r="G1722" s="58" t="s">
        <v>87</v>
      </c>
      <c r="H1722" s="58" t="s">
        <v>87</v>
      </c>
      <c r="I1722" s="60" t="s">
        <v>85</v>
      </c>
    </row>
    <row r="1723" spans="1:9" x14ac:dyDescent="0.2">
      <c r="A1723" t="s">
        <v>37</v>
      </c>
      <c r="B1723" t="s">
        <v>81</v>
      </c>
      <c r="C1723" t="s">
        <v>22</v>
      </c>
      <c r="D1723" s="55">
        <v>38991</v>
      </c>
      <c r="E1723">
        <v>0.05</v>
      </c>
      <c r="F1723">
        <v>3133107</v>
      </c>
      <c r="G1723" s="58" t="s">
        <v>87</v>
      </c>
      <c r="H1723" s="58" t="s">
        <v>87</v>
      </c>
      <c r="I1723" s="60" t="s">
        <v>85</v>
      </c>
    </row>
    <row r="1724" spans="1:9" x14ac:dyDescent="0.2">
      <c r="A1724" t="s">
        <v>58</v>
      </c>
      <c r="B1724" t="s">
        <v>80</v>
      </c>
      <c r="C1724" t="s">
        <v>22</v>
      </c>
      <c r="D1724" s="55">
        <v>38991</v>
      </c>
      <c r="E1724">
        <v>0.36</v>
      </c>
      <c r="F1724">
        <v>3133108</v>
      </c>
      <c r="G1724" s="58" t="s">
        <v>87</v>
      </c>
      <c r="H1724" s="58" t="s">
        <v>87</v>
      </c>
      <c r="I1724" s="60" t="s">
        <v>85</v>
      </c>
    </row>
    <row r="1725" spans="1:9" x14ac:dyDescent="0.2">
      <c r="A1725" t="s">
        <v>58</v>
      </c>
      <c r="B1725" t="s">
        <v>81</v>
      </c>
      <c r="C1725" t="s">
        <v>22</v>
      </c>
      <c r="D1725" s="55">
        <v>38991</v>
      </c>
      <c r="E1725">
        <v>-5.0000000000000001E-3</v>
      </c>
      <c r="F1725">
        <v>3133109</v>
      </c>
      <c r="G1725" s="58" t="s">
        <v>87</v>
      </c>
      <c r="H1725" s="58" t="s">
        <v>87</v>
      </c>
      <c r="I1725" s="60" t="s">
        <v>85</v>
      </c>
    </row>
    <row r="1726" spans="1:9" x14ac:dyDescent="0.2">
      <c r="A1726" t="s">
        <v>59</v>
      </c>
      <c r="B1726" t="s">
        <v>80</v>
      </c>
      <c r="C1726" t="s">
        <v>22</v>
      </c>
      <c r="D1726" s="55">
        <v>38991</v>
      </c>
      <c r="E1726">
        <v>0.4</v>
      </c>
      <c r="F1726">
        <v>3133110</v>
      </c>
      <c r="G1726" s="58" t="s">
        <v>87</v>
      </c>
      <c r="H1726" s="58" t="s">
        <v>87</v>
      </c>
      <c r="I1726" s="60" t="s">
        <v>85</v>
      </c>
    </row>
    <row r="1727" spans="1:9" x14ac:dyDescent="0.2">
      <c r="A1727" t="s">
        <v>59</v>
      </c>
      <c r="B1727" t="s">
        <v>81</v>
      </c>
      <c r="C1727" t="s">
        <v>22</v>
      </c>
      <c r="D1727" s="55">
        <v>38991</v>
      </c>
      <c r="E1727">
        <v>-8.5000000000000006E-2</v>
      </c>
      <c r="F1727">
        <v>3133111</v>
      </c>
      <c r="G1727" s="58" t="s">
        <v>87</v>
      </c>
      <c r="H1727" s="58" t="s">
        <v>87</v>
      </c>
      <c r="I1727" s="60" t="s">
        <v>85</v>
      </c>
    </row>
    <row r="1728" spans="1:9" x14ac:dyDescent="0.2">
      <c r="A1728" t="s">
        <v>60</v>
      </c>
      <c r="B1728" t="s">
        <v>80</v>
      </c>
      <c r="C1728" t="s">
        <v>22</v>
      </c>
      <c r="D1728" s="55">
        <v>38991</v>
      </c>
      <c r="E1728">
        <v>0.4</v>
      </c>
      <c r="F1728">
        <v>3133112</v>
      </c>
      <c r="G1728" s="58" t="s">
        <v>87</v>
      </c>
      <c r="H1728" s="58" t="s">
        <v>87</v>
      </c>
      <c r="I1728" s="60" t="s">
        <v>85</v>
      </c>
    </row>
    <row r="1729" spans="1:9" x14ac:dyDescent="0.2">
      <c r="A1729" t="s">
        <v>60</v>
      </c>
      <c r="B1729" t="s">
        <v>81</v>
      </c>
      <c r="C1729" t="s">
        <v>22</v>
      </c>
      <c r="D1729" s="55">
        <v>38991</v>
      </c>
      <c r="E1729">
        <v>0.01</v>
      </c>
      <c r="F1729">
        <v>3133113</v>
      </c>
      <c r="G1729" s="58" t="s">
        <v>87</v>
      </c>
      <c r="H1729" s="58" t="s">
        <v>87</v>
      </c>
      <c r="I1729" s="60" t="s">
        <v>85</v>
      </c>
    </row>
    <row r="1730" spans="1:9" x14ac:dyDescent="0.2">
      <c r="A1730" t="s">
        <v>61</v>
      </c>
      <c r="B1730" t="s">
        <v>80</v>
      </c>
      <c r="C1730" t="s">
        <v>22</v>
      </c>
      <c r="D1730" s="55">
        <v>38991</v>
      </c>
      <c r="E1730">
        <v>0.4</v>
      </c>
      <c r="F1730">
        <v>3133114</v>
      </c>
      <c r="G1730" s="58" t="s">
        <v>87</v>
      </c>
      <c r="H1730" s="58" t="s">
        <v>87</v>
      </c>
      <c r="I1730" s="60" t="s">
        <v>85</v>
      </c>
    </row>
    <row r="1731" spans="1:9" x14ac:dyDescent="0.2">
      <c r="A1731" t="s">
        <v>61</v>
      </c>
      <c r="B1731" t="s">
        <v>81</v>
      </c>
      <c r="C1731" t="s">
        <v>22</v>
      </c>
      <c r="D1731" s="55">
        <v>38991</v>
      </c>
      <c r="E1731">
        <v>-5.5E-2</v>
      </c>
      <c r="F1731">
        <v>3133115</v>
      </c>
      <c r="G1731" s="58" t="s">
        <v>87</v>
      </c>
      <c r="H1731" s="58" t="s">
        <v>87</v>
      </c>
      <c r="I1731" s="60" t="s">
        <v>85</v>
      </c>
    </row>
    <row r="1732" spans="1:9" x14ac:dyDescent="0.2">
      <c r="A1732" t="s">
        <v>63</v>
      </c>
      <c r="B1732" t="s">
        <v>80</v>
      </c>
      <c r="C1732" t="s">
        <v>22</v>
      </c>
      <c r="D1732" s="55">
        <v>38991</v>
      </c>
      <c r="E1732">
        <v>0.29599999999999999</v>
      </c>
      <c r="F1732">
        <v>3133116</v>
      </c>
      <c r="G1732" s="58" t="s">
        <v>87</v>
      </c>
      <c r="H1732" s="58" t="s">
        <v>87</v>
      </c>
      <c r="I1732" s="60" t="s">
        <v>85</v>
      </c>
    </row>
    <row r="1733" spans="1:9" x14ac:dyDescent="0.2">
      <c r="A1733" t="s">
        <v>63</v>
      </c>
      <c r="B1733" t="s">
        <v>81</v>
      </c>
      <c r="C1733" t="s">
        <v>22</v>
      </c>
      <c r="D1733" s="55">
        <v>38991</v>
      </c>
      <c r="E1733">
        <v>1.6E-2</v>
      </c>
      <c r="F1733">
        <v>3133117</v>
      </c>
      <c r="G1733" s="58" t="s">
        <v>87</v>
      </c>
      <c r="H1733" s="58" t="s">
        <v>87</v>
      </c>
      <c r="I1733" s="60" t="s">
        <v>85</v>
      </c>
    </row>
    <row r="1734" spans="1:9" x14ac:dyDescent="0.2">
      <c r="A1734" t="s">
        <v>64</v>
      </c>
      <c r="B1734" t="s">
        <v>80</v>
      </c>
      <c r="C1734" t="s">
        <v>22</v>
      </c>
      <c r="D1734" s="55">
        <v>38991</v>
      </c>
      <c r="E1734">
        <v>0</v>
      </c>
      <c r="F1734">
        <v>3133118</v>
      </c>
      <c r="G1734" s="58" t="s">
        <v>87</v>
      </c>
      <c r="H1734" s="58" t="s">
        <v>87</v>
      </c>
      <c r="I1734" s="60" t="s">
        <v>85</v>
      </c>
    </row>
    <row r="1735" spans="1:9" x14ac:dyDescent="0.2">
      <c r="A1735" t="s">
        <v>64</v>
      </c>
      <c r="B1735" t="s">
        <v>81</v>
      </c>
      <c r="C1735" t="s">
        <v>22</v>
      </c>
      <c r="D1735" s="55">
        <v>38991</v>
      </c>
      <c r="E1735">
        <v>0</v>
      </c>
      <c r="F1735">
        <v>3133119</v>
      </c>
      <c r="G1735" s="58" t="s">
        <v>87</v>
      </c>
      <c r="H1735" s="58" t="s">
        <v>87</v>
      </c>
      <c r="I1735" s="60" t="s">
        <v>85</v>
      </c>
    </row>
    <row r="1736" spans="1:9" x14ac:dyDescent="0.2">
      <c r="A1736" t="s">
        <v>79</v>
      </c>
      <c r="B1736" t="s">
        <v>80</v>
      </c>
      <c r="C1736" t="s">
        <v>22</v>
      </c>
      <c r="D1736" s="55">
        <v>38991</v>
      </c>
      <c r="E1736">
        <v>0.4</v>
      </c>
      <c r="F1736">
        <v>3133120</v>
      </c>
      <c r="G1736" s="58" t="s">
        <v>87</v>
      </c>
      <c r="H1736" s="58" t="s">
        <v>87</v>
      </c>
      <c r="I1736" s="60" t="s">
        <v>85</v>
      </c>
    </row>
    <row r="1737" spans="1:9" x14ac:dyDescent="0.2">
      <c r="A1737" t="s">
        <v>79</v>
      </c>
      <c r="B1737" t="s">
        <v>81</v>
      </c>
      <c r="C1737" t="s">
        <v>22</v>
      </c>
      <c r="D1737" s="55">
        <v>38991</v>
      </c>
      <c r="E1737">
        <v>0.02</v>
      </c>
      <c r="F1737">
        <v>3133121</v>
      </c>
      <c r="G1737" s="58" t="s">
        <v>87</v>
      </c>
      <c r="H1737" s="58" t="s">
        <v>87</v>
      </c>
      <c r="I1737" s="60" t="s">
        <v>85</v>
      </c>
    </row>
    <row r="1738" spans="1:9" x14ac:dyDescent="0.2">
      <c r="A1738" t="s">
        <v>65</v>
      </c>
      <c r="B1738" t="s">
        <v>80</v>
      </c>
      <c r="C1738" t="s">
        <v>22</v>
      </c>
      <c r="D1738" s="55">
        <v>38991</v>
      </c>
      <c r="E1738">
        <v>0.39</v>
      </c>
      <c r="F1738">
        <v>3133122</v>
      </c>
      <c r="G1738" s="58" t="s">
        <v>87</v>
      </c>
      <c r="H1738" s="58" t="s">
        <v>87</v>
      </c>
      <c r="I1738" s="60" t="s">
        <v>85</v>
      </c>
    </row>
    <row r="1739" spans="1:9" x14ac:dyDescent="0.2">
      <c r="A1739" t="s">
        <v>65</v>
      </c>
      <c r="B1739" t="s">
        <v>81</v>
      </c>
      <c r="C1739" t="s">
        <v>22</v>
      </c>
      <c r="D1739" s="55">
        <v>38991</v>
      </c>
      <c r="E1739">
        <v>0.04</v>
      </c>
      <c r="F1739">
        <v>3133123</v>
      </c>
      <c r="G1739" s="58" t="s">
        <v>87</v>
      </c>
      <c r="H1739" s="58" t="s">
        <v>87</v>
      </c>
      <c r="I1739" s="60" t="s">
        <v>85</v>
      </c>
    </row>
    <row r="1740" spans="1:9" x14ac:dyDescent="0.2">
      <c r="A1740" t="s">
        <v>111</v>
      </c>
      <c r="B1740" t="s">
        <v>110</v>
      </c>
      <c r="C1740" t="s">
        <v>22</v>
      </c>
      <c r="D1740" s="55">
        <v>38991</v>
      </c>
      <c r="E1740">
        <v>-5.0000000000000001E-3</v>
      </c>
      <c r="F1740">
        <v>3133124</v>
      </c>
      <c r="G1740" s="58" t="s">
        <v>87</v>
      </c>
      <c r="H1740" s="58" t="s">
        <v>87</v>
      </c>
      <c r="I1740" s="60" t="s">
        <v>85</v>
      </c>
    </row>
    <row r="1741" spans="1:9" x14ac:dyDescent="0.2">
      <c r="A1741" t="s">
        <v>112</v>
      </c>
      <c r="B1741" t="s">
        <v>110</v>
      </c>
      <c r="C1741" t="s">
        <v>22</v>
      </c>
      <c r="D1741" s="55">
        <v>38991</v>
      </c>
      <c r="E1741">
        <v>0.01</v>
      </c>
      <c r="F1741">
        <v>3133125</v>
      </c>
      <c r="G1741" s="58" t="s">
        <v>87</v>
      </c>
      <c r="H1741" s="58" t="s">
        <v>87</v>
      </c>
      <c r="I1741" s="60" t="s">
        <v>85</v>
      </c>
    </row>
    <row r="1742" spans="1:9" x14ac:dyDescent="0.2">
      <c r="A1742" t="s">
        <v>108</v>
      </c>
      <c r="B1742" t="s">
        <v>110</v>
      </c>
      <c r="C1742" t="s">
        <v>22</v>
      </c>
      <c r="D1742" s="55">
        <v>38991</v>
      </c>
      <c r="E1742">
        <v>-5.5E-2</v>
      </c>
      <c r="F1742">
        <v>3133126</v>
      </c>
      <c r="G1742" s="58" t="s">
        <v>87</v>
      </c>
      <c r="H1742" s="58" t="s">
        <v>87</v>
      </c>
      <c r="I1742" s="60" t="s">
        <v>85</v>
      </c>
    </row>
    <row r="1743" spans="1:9" x14ac:dyDescent="0.2">
      <c r="A1743" t="s">
        <v>109</v>
      </c>
      <c r="B1743" t="s">
        <v>110</v>
      </c>
      <c r="C1743" t="s">
        <v>22</v>
      </c>
      <c r="D1743" s="55">
        <v>38991</v>
      </c>
      <c r="E1743">
        <v>0.01</v>
      </c>
      <c r="F1743">
        <v>3133127</v>
      </c>
      <c r="G1743" s="58" t="s">
        <v>87</v>
      </c>
      <c r="H1743" s="58" t="s">
        <v>87</v>
      </c>
      <c r="I1743" s="60" t="s">
        <v>85</v>
      </c>
    </row>
    <row r="1744" spans="1:9" x14ac:dyDescent="0.2">
      <c r="A1744" t="s">
        <v>11</v>
      </c>
      <c r="B1744" t="s">
        <v>110</v>
      </c>
      <c r="C1744" t="s">
        <v>22</v>
      </c>
      <c r="D1744" s="55">
        <v>38991</v>
      </c>
      <c r="E1744" s="155">
        <v>39022</v>
      </c>
      <c r="I1744" s="60" t="s">
        <v>86</v>
      </c>
    </row>
    <row r="1745" spans="1:9" x14ac:dyDescent="0.2">
      <c r="A1745" t="s">
        <v>78</v>
      </c>
      <c r="B1745" t="s">
        <v>80</v>
      </c>
      <c r="C1745" t="s">
        <v>22</v>
      </c>
      <c r="D1745" s="55">
        <v>39022</v>
      </c>
      <c r="E1745">
        <v>0.55500000000000005</v>
      </c>
      <c r="F1745">
        <v>3133100</v>
      </c>
      <c r="G1745" s="58" t="s">
        <v>87</v>
      </c>
      <c r="H1745" s="58" t="s">
        <v>87</v>
      </c>
      <c r="I1745" s="60" t="s">
        <v>85</v>
      </c>
    </row>
    <row r="1746" spans="1:9" x14ac:dyDescent="0.2">
      <c r="A1746" t="s">
        <v>78</v>
      </c>
      <c r="B1746" t="s">
        <v>81</v>
      </c>
      <c r="C1746" t="s">
        <v>22</v>
      </c>
      <c r="D1746" s="55">
        <v>39022</v>
      </c>
      <c r="E1746">
        <v>0.05</v>
      </c>
      <c r="F1746">
        <v>3133101</v>
      </c>
      <c r="G1746" s="58" t="s">
        <v>87</v>
      </c>
      <c r="H1746" s="58" t="s">
        <v>87</v>
      </c>
      <c r="I1746" s="60" t="s">
        <v>85</v>
      </c>
    </row>
    <row r="1747" spans="1:9" x14ac:dyDescent="0.2">
      <c r="A1747" t="s">
        <v>35</v>
      </c>
      <c r="B1747" t="s">
        <v>80</v>
      </c>
      <c r="C1747" t="s">
        <v>22</v>
      </c>
      <c r="D1747" s="55">
        <v>39022</v>
      </c>
      <c r="E1747">
        <v>0.55500000000000005</v>
      </c>
      <c r="F1747">
        <v>3133102</v>
      </c>
      <c r="G1747" s="58" t="s">
        <v>87</v>
      </c>
      <c r="H1747" s="58" t="s">
        <v>87</v>
      </c>
      <c r="I1747" s="60" t="s">
        <v>85</v>
      </c>
    </row>
    <row r="1748" spans="1:9" x14ac:dyDescent="0.2">
      <c r="A1748" t="s">
        <v>35</v>
      </c>
      <c r="B1748" t="s">
        <v>81</v>
      </c>
      <c r="C1748" t="s">
        <v>22</v>
      </c>
      <c r="D1748" s="55">
        <v>39022</v>
      </c>
      <c r="E1748">
        <v>0.14000000000000001</v>
      </c>
      <c r="F1748">
        <v>3133103</v>
      </c>
      <c r="G1748" s="58" t="s">
        <v>87</v>
      </c>
      <c r="H1748" s="58" t="s">
        <v>87</v>
      </c>
      <c r="I1748" s="60" t="s">
        <v>85</v>
      </c>
    </row>
    <row r="1749" spans="1:9" x14ac:dyDescent="0.2">
      <c r="A1749" t="s">
        <v>36</v>
      </c>
      <c r="B1749" t="s">
        <v>80</v>
      </c>
      <c r="C1749" t="s">
        <v>22</v>
      </c>
      <c r="D1749" s="55">
        <v>39022</v>
      </c>
      <c r="E1749">
        <v>0.875</v>
      </c>
      <c r="F1749">
        <v>3133104</v>
      </c>
      <c r="G1749" s="58" t="s">
        <v>87</v>
      </c>
      <c r="H1749" s="58" t="s">
        <v>87</v>
      </c>
      <c r="I1749" s="60" t="s">
        <v>85</v>
      </c>
    </row>
    <row r="1750" spans="1:9" x14ac:dyDescent="0.2">
      <c r="A1750" t="s">
        <v>36</v>
      </c>
      <c r="B1750" t="s">
        <v>81</v>
      </c>
      <c r="C1750" t="s">
        <v>22</v>
      </c>
      <c r="D1750" s="55">
        <v>39022</v>
      </c>
      <c r="E1750">
        <v>0.05</v>
      </c>
      <c r="F1750">
        <v>3133105</v>
      </c>
      <c r="G1750" s="58" t="s">
        <v>87</v>
      </c>
      <c r="H1750" s="58" t="s">
        <v>87</v>
      </c>
      <c r="I1750" s="60" t="s">
        <v>85</v>
      </c>
    </row>
    <row r="1751" spans="1:9" x14ac:dyDescent="0.2">
      <c r="A1751" t="s">
        <v>37</v>
      </c>
      <c r="B1751" t="s">
        <v>80</v>
      </c>
      <c r="C1751" t="s">
        <v>22</v>
      </c>
      <c r="D1751" s="55">
        <v>39022</v>
      </c>
      <c r="E1751">
        <v>0.55500000000000005</v>
      </c>
      <c r="F1751">
        <v>3133106</v>
      </c>
      <c r="G1751" s="58" t="s">
        <v>87</v>
      </c>
      <c r="H1751" s="58" t="s">
        <v>87</v>
      </c>
      <c r="I1751" s="60" t="s">
        <v>85</v>
      </c>
    </row>
    <row r="1752" spans="1:9" x14ac:dyDescent="0.2">
      <c r="A1752" t="s">
        <v>37</v>
      </c>
      <c r="B1752" t="s">
        <v>81</v>
      </c>
      <c r="C1752" t="s">
        <v>22</v>
      </c>
      <c r="D1752" s="55">
        <v>39022</v>
      </c>
      <c r="E1752">
        <v>0.14000000000000001</v>
      </c>
      <c r="F1752">
        <v>3133107</v>
      </c>
      <c r="G1752" s="58" t="s">
        <v>87</v>
      </c>
      <c r="H1752" s="58" t="s">
        <v>87</v>
      </c>
      <c r="I1752" s="60" t="s">
        <v>85</v>
      </c>
    </row>
    <row r="1753" spans="1:9" x14ac:dyDescent="0.2">
      <c r="A1753" t="s">
        <v>58</v>
      </c>
      <c r="B1753" t="s">
        <v>80</v>
      </c>
      <c r="C1753" t="s">
        <v>22</v>
      </c>
      <c r="D1753" s="55">
        <v>39022</v>
      </c>
      <c r="E1753">
        <v>0.46</v>
      </c>
      <c r="F1753">
        <v>3133108</v>
      </c>
      <c r="G1753" s="58" t="s">
        <v>87</v>
      </c>
      <c r="H1753" s="58" t="s">
        <v>87</v>
      </c>
      <c r="I1753" s="60" t="s">
        <v>85</v>
      </c>
    </row>
    <row r="1754" spans="1:9" x14ac:dyDescent="0.2">
      <c r="A1754" t="s">
        <v>58</v>
      </c>
      <c r="B1754" t="s">
        <v>81</v>
      </c>
      <c r="C1754" t="s">
        <v>22</v>
      </c>
      <c r="D1754" s="55">
        <v>39022</v>
      </c>
      <c r="E1754">
        <v>0.05</v>
      </c>
      <c r="F1754">
        <v>3133109</v>
      </c>
      <c r="G1754" s="58" t="s">
        <v>87</v>
      </c>
      <c r="H1754" s="58" t="s">
        <v>87</v>
      </c>
      <c r="I1754" s="60" t="s">
        <v>85</v>
      </c>
    </row>
    <row r="1755" spans="1:9" x14ac:dyDescent="0.2">
      <c r="A1755" t="s">
        <v>59</v>
      </c>
      <c r="B1755" t="s">
        <v>80</v>
      </c>
      <c r="C1755" t="s">
        <v>22</v>
      </c>
      <c r="D1755" s="55">
        <v>39022</v>
      </c>
      <c r="E1755">
        <v>0.7</v>
      </c>
      <c r="F1755">
        <v>3133110</v>
      </c>
      <c r="G1755" s="58" t="s">
        <v>87</v>
      </c>
      <c r="H1755" s="58" t="s">
        <v>87</v>
      </c>
      <c r="I1755" s="60" t="s">
        <v>85</v>
      </c>
    </row>
    <row r="1756" spans="1:9" x14ac:dyDescent="0.2">
      <c r="A1756" t="s">
        <v>59</v>
      </c>
      <c r="B1756" t="s">
        <v>81</v>
      </c>
      <c r="C1756" t="s">
        <v>22</v>
      </c>
      <c r="D1756" s="55">
        <v>39022</v>
      </c>
      <c r="E1756">
        <v>-0.17</v>
      </c>
      <c r="F1756">
        <v>3133111</v>
      </c>
      <c r="G1756" s="58" t="s">
        <v>87</v>
      </c>
      <c r="H1756" s="58" t="s">
        <v>87</v>
      </c>
      <c r="I1756" s="60" t="s">
        <v>85</v>
      </c>
    </row>
    <row r="1757" spans="1:9" x14ac:dyDescent="0.2">
      <c r="A1757" t="s">
        <v>60</v>
      </c>
      <c r="B1757" t="s">
        <v>80</v>
      </c>
      <c r="C1757" t="s">
        <v>22</v>
      </c>
      <c r="D1757" s="55">
        <v>39022</v>
      </c>
      <c r="E1757">
        <v>0.7</v>
      </c>
      <c r="F1757">
        <v>3133112</v>
      </c>
      <c r="G1757" s="58" t="s">
        <v>87</v>
      </c>
      <c r="H1757" s="58" t="s">
        <v>87</v>
      </c>
      <c r="I1757" s="60" t="s">
        <v>85</v>
      </c>
    </row>
    <row r="1758" spans="1:9" x14ac:dyDescent="0.2">
      <c r="A1758" t="s">
        <v>60</v>
      </c>
      <c r="B1758" t="s">
        <v>81</v>
      </c>
      <c r="C1758" t="s">
        <v>22</v>
      </c>
      <c r="D1758" s="55">
        <v>39022</v>
      </c>
      <c r="E1758">
        <v>5.5E-2</v>
      </c>
      <c r="F1758">
        <v>3133113</v>
      </c>
      <c r="G1758" s="58" t="s">
        <v>87</v>
      </c>
      <c r="H1758" s="58" t="s">
        <v>87</v>
      </c>
      <c r="I1758" s="60" t="s">
        <v>85</v>
      </c>
    </row>
    <row r="1759" spans="1:9" x14ac:dyDescent="0.2">
      <c r="A1759" t="s">
        <v>61</v>
      </c>
      <c r="B1759" t="s">
        <v>80</v>
      </c>
      <c r="C1759" t="s">
        <v>22</v>
      </c>
      <c r="D1759" s="55">
        <v>39022</v>
      </c>
      <c r="E1759">
        <v>0.7</v>
      </c>
      <c r="F1759">
        <v>3133114</v>
      </c>
      <c r="G1759" s="58" t="s">
        <v>87</v>
      </c>
      <c r="H1759" s="58" t="s">
        <v>87</v>
      </c>
      <c r="I1759" s="60" t="s">
        <v>85</v>
      </c>
    </row>
    <row r="1760" spans="1:9" x14ac:dyDescent="0.2">
      <c r="A1760" t="s">
        <v>61</v>
      </c>
      <c r="B1760" t="s">
        <v>81</v>
      </c>
      <c r="C1760" t="s">
        <v>22</v>
      </c>
      <c r="D1760" s="55">
        <v>39022</v>
      </c>
      <c r="E1760">
        <v>-0.05</v>
      </c>
      <c r="F1760">
        <v>3133115</v>
      </c>
      <c r="G1760" s="58" t="s">
        <v>87</v>
      </c>
      <c r="H1760" s="58" t="s">
        <v>87</v>
      </c>
      <c r="I1760" s="60" t="s">
        <v>85</v>
      </c>
    </row>
    <row r="1761" spans="1:9" x14ac:dyDescent="0.2">
      <c r="A1761" t="s">
        <v>63</v>
      </c>
      <c r="B1761" t="s">
        <v>80</v>
      </c>
      <c r="C1761" t="s">
        <v>22</v>
      </c>
      <c r="D1761" s="55">
        <v>39022</v>
      </c>
      <c r="E1761">
        <v>1.0960000000000001</v>
      </c>
      <c r="F1761">
        <v>3133116</v>
      </c>
      <c r="G1761" s="58" t="s">
        <v>87</v>
      </c>
      <c r="H1761" s="58" t="s">
        <v>87</v>
      </c>
      <c r="I1761" s="60" t="s">
        <v>85</v>
      </c>
    </row>
    <row r="1762" spans="1:9" x14ac:dyDescent="0.2">
      <c r="A1762" t="s">
        <v>63</v>
      </c>
      <c r="B1762" t="s">
        <v>81</v>
      </c>
      <c r="C1762" t="s">
        <v>22</v>
      </c>
      <c r="D1762" s="55">
        <v>39022</v>
      </c>
      <c r="E1762">
        <v>1.6E-2</v>
      </c>
      <c r="F1762">
        <v>3133117</v>
      </c>
      <c r="G1762" s="58" t="s">
        <v>87</v>
      </c>
      <c r="H1762" s="58" t="s">
        <v>87</v>
      </c>
      <c r="I1762" s="60" t="s">
        <v>85</v>
      </c>
    </row>
    <row r="1763" spans="1:9" x14ac:dyDescent="0.2">
      <c r="A1763" t="s">
        <v>64</v>
      </c>
      <c r="B1763" t="s">
        <v>80</v>
      </c>
      <c r="C1763" t="s">
        <v>22</v>
      </c>
      <c r="D1763" s="55">
        <v>39022</v>
      </c>
      <c r="E1763">
        <v>0</v>
      </c>
      <c r="F1763">
        <v>3133118</v>
      </c>
      <c r="G1763" s="58" t="s">
        <v>87</v>
      </c>
      <c r="H1763" s="58" t="s">
        <v>87</v>
      </c>
      <c r="I1763" s="60" t="s">
        <v>85</v>
      </c>
    </row>
    <row r="1764" spans="1:9" x14ac:dyDescent="0.2">
      <c r="A1764" t="s">
        <v>64</v>
      </c>
      <c r="B1764" t="s">
        <v>81</v>
      </c>
      <c r="C1764" t="s">
        <v>22</v>
      </c>
      <c r="D1764" s="55">
        <v>39022</v>
      </c>
      <c r="E1764">
        <v>0</v>
      </c>
      <c r="F1764">
        <v>3133119</v>
      </c>
      <c r="G1764" s="58" t="s">
        <v>87</v>
      </c>
      <c r="H1764" s="58" t="s">
        <v>87</v>
      </c>
      <c r="I1764" s="60" t="s">
        <v>85</v>
      </c>
    </row>
    <row r="1765" spans="1:9" x14ac:dyDescent="0.2">
      <c r="A1765" t="s">
        <v>79</v>
      </c>
      <c r="B1765" t="s">
        <v>80</v>
      </c>
      <c r="C1765" t="s">
        <v>22</v>
      </c>
      <c r="D1765" s="55">
        <v>39022</v>
      </c>
      <c r="E1765">
        <v>0.505</v>
      </c>
      <c r="F1765">
        <v>3133120</v>
      </c>
      <c r="G1765" s="58" t="s">
        <v>87</v>
      </c>
      <c r="H1765" s="58" t="s">
        <v>87</v>
      </c>
      <c r="I1765" s="60" t="s">
        <v>85</v>
      </c>
    </row>
    <row r="1766" spans="1:9" x14ac:dyDescent="0.2">
      <c r="A1766" t="s">
        <v>79</v>
      </c>
      <c r="B1766" t="s">
        <v>81</v>
      </c>
      <c r="C1766" t="s">
        <v>22</v>
      </c>
      <c r="D1766" s="55">
        <v>39022</v>
      </c>
      <c r="E1766">
        <v>0.05</v>
      </c>
      <c r="F1766">
        <v>3133121</v>
      </c>
      <c r="G1766" s="58" t="s">
        <v>87</v>
      </c>
      <c r="H1766" s="58" t="s">
        <v>87</v>
      </c>
      <c r="I1766" s="60" t="s">
        <v>85</v>
      </c>
    </row>
    <row r="1767" spans="1:9" x14ac:dyDescent="0.2">
      <c r="A1767" t="s">
        <v>65</v>
      </c>
      <c r="B1767" t="s">
        <v>80</v>
      </c>
      <c r="C1767" t="s">
        <v>22</v>
      </c>
      <c r="D1767" s="55">
        <v>39022</v>
      </c>
      <c r="E1767">
        <v>0.495</v>
      </c>
      <c r="F1767">
        <v>3133122</v>
      </c>
      <c r="G1767" s="58" t="s">
        <v>87</v>
      </c>
      <c r="H1767" s="58" t="s">
        <v>87</v>
      </c>
      <c r="I1767" s="60" t="s">
        <v>85</v>
      </c>
    </row>
    <row r="1768" spans="1:9" x14ac:dyDescent="0.2">
      <c r="A1768" t="s">
        <v>65</v>
      </c>
      <c r="B1768" t="s">
        <v>81</v>
      </c>
      <c r="C1768" t="s">
        <v>22</v>
      </c>
      <c r="D1768" s="55">
        <v>39022</v>
      </c>
      <c r="E1768">
        <v>7.0000000000000007E-2</v>
      </c>
      <c r="F1768">
        <v>3133123</v>
      </c>
      <c r="G1768" s="58" t="s">
        <v>87</v>
      </c>
      <c r="H1768" s="58" t="s">
        <v>87</v>
      </c>
      <c r="I1768" s="60" t="s">
        <v>85</v>
      </c>
    </row>
    <row r="1769" spans="1:9" x14ac:dyDescent="0.2">
      <c r="A1769" t="s">
        <v>111</v>
      </c>
      <c r="B1769" t="s">
        <v>110</v>
      </c>
      <c r="C1769" t="s">
        <v>22</v>
      </c>
      <c r="D1769" s="55">
        <v>39022</v>
      </c>
      <c r="E1769">
        <v>0.05</v>
      </c>
      <c r="F1769">
        <v>3133124</v>
      </c>
      <c r="G1769" s="58" t="s">
        <v>87</v>
      </c>
      <c r="H1769" s="58" t="s">
        <v>87</v>
      </c>
      <c r="I1769" s="60" t="s">
        <v>85</v>
      </c>
    </row>
    <row r="1770" spans="1:9" x14ac:dyDescent="0.2">
      <c r="A1770" t="s">
        <v>112</v>
      </c>
      <c r="B1770" t="s">
        <v>110</v>
      </c>
      <c r="C1770" t="s">
        <v>22</v>
      </c>
      <c r="D1770" s="55">
        <v>39022</v>
      </c>
      <c r="E1770">
        <v>5.5E-2</v>
      </c>
      <c r="F1770">
        <v>3133125</v>
      </c>
      <c r="G1770" s="58" t="s">
        <v>87</v>
      </c>
      <c r="H1770" s="58" t="s">
        <v>87</v>
      </c>
      <c r="I1770" s="60" t="s">
        <v>85</v>
      </c>
    </row>
    <row r="1771" spans="1:9" x14ac:dyDescent="0.2">
      <c r="A1771" t="s">
        <v>108</v>
      </c>
      <c r="B1771" t="s">
        <v>110</v>
      </c>
      <c r="C1771" t="s">
        <v>22</v>
      </c>
      <c r="D1771" s="55">
        <v>39022</v>
      </c>
      <c r="E1771">
        <v>-0.05</v>
      </c>
      <c r="F1771">
        <v>3133126</v>
      </c>
      <c r="G1771" s="58" t="s">
        <v>87</v>
      </c>
      <c r="H1771" s="58" t="s">
        <v>87</v>
      </c>
      <c r="I1771" s="60" t="s">
        <v>85</v>
      </c>
    </row>
    <row r="1772" spans="1:9" x14ac:dyDescent="0.2">
      <c r="A1772" t="s">
        <v>109</v>
      </c>
      <c r="B1772" t="s">
        <v>110</v>
      </c>
      <c r="C1772" t="s">
        <v>22</v>
      </c>
      <c r="D1772" s="55">
        <v>39022</v>
      </c>
      <c r="E1772">
        <v>5.5E-2</v>
      </c>
      <c r="F1772">
        <v>3133127</v>
      </c>
      <c r="G1772" s="58" t="s">
        <v>87</v>
      </c>
      <c r="H1772" s="58" t="s">
        <v>87</v>
      </c>
      <c r="I1772" s="60" t="s">
        <v>85</v>
      </c>
    </row>
    <row r="1773" spans="1:9" x14ac:dyDescent="0.2">
      <c r="A1773" t="s">
        <v>11</v>
      </c>
      <c r="B1773" t="s">
        <v>110</v>
      </c>
      <c r="C1773" t="s">
        <v>22</v>
      </c>
      <c r="D1773" s="55">
        <v>39022</v>
      </c>
      <c r="E1773" s="155">
        <v>39052</v>
      </c>
      <c r="I1773" s="60" t="s">
        <v>86</v>
      </c>
    </row>
    <row r="1774" spans="1:9" x14ac:dyDescent="0.2">
      <c r="A1774" t="s">
        <v>78</v>
      </c>
      <c r="B1774" t="s">
        <v>80</v>
      </c>
      <c r="C1774" t="s">
        <v>22</v>
      </c>
      <c r="D1774" s="55">
        <v>39052</v>
      </c>
      <c r="E1774">
        <v>0.91</v>
      </c>
      <c r="F1774">
        <v>3133100</v>
      </c>
      <c r="G1774" s="58" t="s">
        <v>87</v>
      </c>
      <c r="H1774" s="58" t="s">
        <v>87</v>
      </c>
      <c r="I1774" s="60" t="s">
        <v>85</v>
      </c>
    </row>
    <row r="1775" spans="1:9" x14ac:dyDescent="0.2">
      <c r="A1775" t="s">
        <v>78</v>
      </c>
      <c r="B1775" t="s">
        <v>81</v>
      </c>
      <c r="C1775" t="s">
        <v>22</v>
      </c>
      <c r="D1775" s="55">
        <v>39052</v>
      </c>
      <c r="E1775">
        <v>0.05</v>
      </c>
      <c r="F1775">
        <v>3133101</v>
      </c>
      <c r="G1775" s="58" t="s">
        <v>87</v>
      </c>
      <c r="H1775" s="58" t="s">
        <v>87</v>
      </c>
      <c r="I1775" s="60" t="s">
        <v>85</v>
      </c>
    </row>
    <row r="1776" spans="1:9" x14ac:dyDescent="0.2">
      <c r="A1776" t="s">
        <v>35</v>
      </c>
      <c r="B1776" t="s">
        <v>80</v>
      </c>
      <c r="C1776" t="s">
        <v>22</v>
      </c>
      <c r="D1776" s="55">
        <v>39052</v>
      </c>
      <c r="E1776">
        <v>0.91</v>
      </c>
      <c r="F1776">
        <v>3133102</v>
      </c>
      <c r="G1776" s="58" t="s">
        <v>87</v>
      </c>
      <c r="H1776" s="58" t="s">
        <v>87</v>
      </c>
      <c r="I1776" s="60" t="s">
        <v>85</v>
      </c>
    </row>
    <row r="1777" spans="1:9" x14ac:dyDescent="0.2">
      <c r="A1777" t="s">
        <v>35</v>
      </c>
      <c r="B1777" t="s">
        <v>81</v>
      </c>
      <c r="C1777" t="s">
        <v>22</v>
      </c>
      <c r="D1777" s="55">
        <v>39052</v>
      </c>
      <c r="E1777">
        <v>0.28999999999999998</v>
      </c>
      <c r="F1777">
        <v>3133103</v>
      </c>
      <c r="G1777" s="58" t="s">
        <v>87</v>
      </c>
      <c r="H1777" s="58" t="s">
        <v>87</v>
      </c>
      <c r="I1777" s="60" t="s">
        <v>85</v>
      </c>
    </row>
    <row r="1778" spans="1:9" x14ac:dyDescent="0.2">
      <c r="A1778" t="s">
        <v>36</v>
      </c>
      <c r="B1778" t="s">
        <v>80</v>
      </c>
      <c r="C1778" t="s">
        <v>22</v>
      </c>
      <c r="D1778" s="55">
        <v>39052</v>
      </c>
      <c r="E1778">
        <v>1.23</v>
      </c>
      <c r="F1778">
        <v>3133104</v>
      </c>
      <c r="G1778" s="58" t="s">
        <v>87</v>
      </c>
      <c r="H1778" s="58" t="s">
        <v>87</v>
      </c>
      <c r="I1778" s="60" t="s">
        <v>85</v>
      </c>
    </row>
    <row r="1779" spans="1:9" x14ac:dyDescent="0.2">
      <c r="A1779" t="s">
        <v>36</v>
      </c>
      <c r="B1779" t="s">
        <v>81</v>
      </c>
      <c r="C1779" t="s">
        <v>22</v>
      </c>
      <c r="D1779" s="55">
        <v>39052</v>
      </c>
      <c r="E1779">
        <v>0.05</v>
      </c>
      <c r="F1779">
        <v>3133105</v>
      </c>
      <c r="G1779" s="58" t="s">
        <v>87</v>
      </c>
      <c r="H1779" s="58" t="s">
        <v>87</v>
      </c>
      <c r="I1779" s="60" t="s">
        <v>85</v>
      </c>
    </row>
    <row r="1780" spans="1:9" x14ac:dyDescent="0.2">
      <c r="A1780" t="s">
        <v>37</v>
      </c>
      <c r="B1780" t="s">
        <v>80</v>
      </c>
      <c r="C1780" t="s">
        <v>22</v>
      </c>
      <c r="D1780" s="55">
        <v>39052</v>
      </c>
      <c r="E1780">
        <v>0.91</v>
      </c>
      <c r="F1780">
        <v>3133106</v>
      </c>
      <c r="G1780" s="58" t="s">
        <v>87</v>
      </c>
      <c r="H1780" s="58" t="s">
        <v>87</v>
      </c>
      <c r="I1780" s="60" t="s">
        <v>85</v>
      </c>
    </row>
    <row r="1781" spans="1:9" x14ac:dyDescent="0.2">
      <c r="A1781" t="s">
        <v>37</v>
      </c>
      <c r="B1781" t="s">
        <v>81</v>
      </c>
      <c r="C1781" t="s">
        <v>22</v>
      </c>
      <c r="D1781" s="55">
        <v>39052</v>
      </c>
      <c r="E1781">
        <v>0.28999999999999998</v>
      </c>
      <c r="F1781">
        <v>3133107</v>
      </c>
      <c r="G1781" s="58" t="s">
        <v>87</v>
      </c>
      <c r="H1781" s="58" t="s">
        <v>87</v>
      </c>
      <c r="I1781" s="60" t="s">
        <v>85</v>
      </c>
    </row>
    <row r="1782" spans="1:9" x14ac:dyDescent="0.2">
      <c r="A1782" t="s">
        <v>58</v>
      </c>
      <c r="B1782" t="s">
        <v>80</v>
      </c>
      <c r="C1782" t="s">
        <v>22</v>
      </c>
      <c r="D1782" s="55">
        <v>39052</v>
      </c>
      <c r="E1782">
        <v>0.77</v>
      </c>
      <c r="F1782">
        <v>3133108</v>
      </c>
      <c r="G1782" s="58" t="s">
        <v>87</v>
      </c>
      <c r="H1782" s="58" t="s">
        <v>87</v>
      </c>
      <c r="I1782" s="60" t="s">
        <v>85</v>
      </c>
    </row>
    <row r="1783" spans="1:9" x14ac:dyDescent="0.2">
      <c r="A1783" t="s">
        <v>58</v>
      </c>
      <c r="B1783" t="s">
        <v>81</v>
      </c>
      <c r="C1783" t="s">
        <v>22</v>
      </c>
      <c r="D1783" s="55">
        <v>39052</v>
      </c>
      <c r="E1783">
        <v>0.05</v>
      </c>
      <c r="F1783">
        <v>3133109</v>
      </c>
      <c r="G1783" s="58" t="s">
        <v>87</v>
      </c>
      <c r="H1783" s="58" t="s">
        <v>87</v>
      </c>
      <c r="I1783" s="60" t="s">
        <v>85</v>
      </c>
    </row>
    <row r="1784" spans="1:9" x14ac:dyDescent="0.2">
      <c r="A1784" t="s">
        <v>59</v>
      </c>
      <c r="B1784" t="s">
        <v>80</v>
      </c>
      <c r="C1784" t="s">
        <v>22</v>
      </c>
      <c r="D1784" s="55">
        <v>39052</v>
      </c>
      <c r="E1784">
        <v>0.98</v>
      </c>
      <c r="F1784">
        <v>3133110</v>
      </c>
      <c r="G1784" s="58" t="s">
        <v>87</v>
      </c>
      <c r="H1784" s="58" t="s">
        <v>87</v>
      </c>
      <c r="I1784" s="60" t="s">
        <v>85</v>
      </c>
    </row>
    <row r="1785" spans="1:9" x14ac:dyDescent="0.2">
      <c r="A1785" t="s">
        <v>59</v>
      </c>
      <c r="B1785" t="s">
        <v>81</v>
      </c>
      <c r="C1785" t="s">
        <v>22</v>
      </c>
      <c r="D1785" s="55">
        <v>39052</v>
      </c>
      <c r="E1785">
        <v>-0.13</v>
      </c>
      <c r="F1785">
        <v>3133111</v>
      </c>
      <c r="G1785" s="58" t="s">
        <v>87</v>
      </c>
      <c r="H1785" s="58" t="s">
        <v>87</v>
      </c>
      <c r="I1785" s="60" t="s">
        <v>85</v>
      </c>
    </row>
    <row r="1786" spans="1:9" x14ac:dyDescent="0.2">
      <c r="A1786" t="s">
        <v>60</v>
      </c>
      <c r="B1786" t="s">
        <v>80</v>
      </c>
      <c r="C1786" t="s">
        <v>22</v>
      </c>
      <c r="D1786" s="55">
        <v>39052</v>
      </c>
      <c r="E1786">
        <v>0.98</v>
      </c>
      <c r="F1786">
        <v>3133112</v>
      </c>
      <c r="G1786" s="58" t="s">
        <v>87</v>
      </c>
      <c r="H1786" s="58" t="s">
        <v>87</v>
      </c>
      <c r="I1786" s="60" t="s">
        <v>85</v>
      </c>
    </row>
    <row r="1787" spans="1:9" x14ac:dyDescent="0.2">
      <c r="A1787" t="s">
        <v>60</v>
      </c>
      <c r="B1787" t="s">
        <v>81</v>
      </c>
      <c r="C1787" t="s">
        <v>22</v>
      </c>
      <c r="D1787" s="55">
        <v>39052</v>
      </c>
      <c r="E1787">
        <v>0.25</v>
      </c>
      <c r="F1787">
        <v>3133113</v>
      </c>
      <c r="G1787" s="58" t="s">
        <v>87</v>
      </c>
      <c r="H1787" s="58" t="s">
        <v>87</v>
      </c>
      <c r="I1787" s="60" t="s">
        <v>85</v>
      </c>
    </row>
    <row r="1788" spans="1:9" x14ac:dyDescent="0.2">
      <c r="A1788" t="s">
        <v>61</v>
      </c>
      <c r="B1788" t="s">
        <v>80</v>
      </c>
      <c r="C1788" t="s">
        <v>22</v>
      </c>
      <c r="D1788" s="55">
        <v>39052</v>
      </c>
      <c r="E1788">
        <v>0.98</v>
      </c>
      <c r="F1788">
        <v>3133114</v>
      </c>
      <c r="G1788" s="58" t="s">
        <v>87</v>
      </c>
      <c r="H1788" s="58" t="s">
        <v>87</v>
      </c>
      <c r="I1788" s="60" t="s">
        <v>85</v>
      </c>
    </row>
    <row r="1789" spans="1:9" x14ac:dyDescent="0.2">
      <c r="A1789" t="s">
        <v>61</v>
      </c>
      <c r="B1789" t="s">
        <v>81</v>
      </c>
      <c r="C1789" t="s">
        <v>22</v>
      </c>
      <c r="D1789" s="55">
        <v>39052</v>
      </c>
      <c r="E1789">
        <v>-0.05</v>
      </c>
      <c r="F1789">
        <v>3133115</v>
      </c>
      <c r="G1789" s="58" t="s">
        <v>87</v>
      </c>
      <c r="H1789" s="58" t="s">
        <v>87</v>
      </c>
      <c r="I1789" s="60" t="s">
        <v>85</v>
      </c>
    </row>
    <row r="1790" spans="1:9" x14ac:dyDescent="0.2">
      <c r="A1790" t="s">
        <v>63</v>
      </c>
      <c r="B1790" t="s">
        <v>80</v>
      </c>
      <c r="C1790" t="s">
        <v>22</v>
      </c>
      <c r="D1790" s="55">
        <v>39052</v>
      </c>
      <c r="E1790">
        <v>1.0960000000000001</v>
      </c>
      <c r="F1790">
        <v>3133116</v>
      </c>
      <c r="G1790" s="58" t="s">
        <v>87</v>
      </c>
      <c r="H1790" s="58" t="s">
        <v>87</v>
      </c>
      <c r="I1790" s="60" t="s">
        <v>85</v>
      </c>
    </row>
    <row r="1791" spans="1:9" x14ac:dyDescent="0.2">
      <c r="A1791" t="s">
        <v>63</v>
      </c>
      <c r="B1791" t="s">
        <v>81</v>
      </c>
      <c r="C1791" t="s">
        <v>22</v>
      </c>
      <c r="D1791" s="55">
        <v>39052</v>
      </c>
      <c r="E1791">
        <v>1.8000000000000002E-2</v>
      </c>
      <c r="F1791">
        <v>3133117</v>
      </c>
      <c r="G1791" s="58" t="s">
        <v>87</v>
      </c>
      <c r="H1791" s="58" t="s">
        <v>87</v>
      </c>
      <c r="I1791" s="60" t="s">
        <v>85</v>
      </c>
    </row>
    <row r="1792" spans="1:9" x14ac:dyDescent="0.2">
      <c r="A1792" t="s">
        <v>64</v>
      </c>
      <c r="B1792" t="s">
        <v>80</v>
      </c>
      <c r="C1792" t="s">
        <v>22</v>
      </c>
      <c r="D1792" s="55">
        <v>39052</v>
      </c>
      <c r="E1792">
        <v>0</v>
      </c>
      <c r="F1792">
        <v>3133118</v>
      </c>
      <c r="G1792" s="58" t="s">
        <v>87</v>
      </c>
      <c r="H1792" s="58" t="s">
        <v>87</v>
      </c>
      <c r="I1792" s="60" t="s">
        <v>85</v>
      </c>
    </row>
    <row r="1793" spans="1:9" x14ac:dyDescent="0.2">
      <c r="A1793" t="s">
        <v>64</v>
      </c>
      <c r="B1793" t="s">
        <v>81</v>
      </c>
      <c r="C1793" t="s">
        <v>22</v>
      </c>
      <c r="D1793" s="55">
        <v>39052</v>
      </c>
      <c r="E1793">
        <v>0</v>
      </c>
      <c r="F1793">
        <v>3133119</v>
      </c>
      <c r="G1793" s="58" t="s">
        <v>87</v>
      </c>
      <c r="H1793" s="58" t="s">
        <v>87</v>
      </c>
      <c r="I1793" s="60" t="s">
        <v>85</v>
      </c>
    </row>
    <row r="1794" spans="1:9" x14ac:dyDescent="0.2">
      <c r="A1794" t="s">
        <v>79</v>
      </c>
      <c r="B1794" t="s">
        <v>80</v>
      </c>
      <c r="C1794" t="s">
        <v>22</v>
      </c>
      <c r="D1794" s="55">
        <v>39052</v>
      </c>
      <c r="E1794">
        <v>0.84</v>
      </c>
      <c r="F1794">
        <v>3133120</v>
      </c>
      <c r="G1794" s="58" t="s">
        <v>87</v>
      </c>
      <c r="H1794" s="58" t="s">
        <v>87</v>
      </c>
      <c r="I1794" s="60" t="s">
        <v>85</v>
      </c>
    </row>
    <row r="1795" spans="1:9" x14ac:dyDescent="0.2">
      <c r="A1795" t="s">
        <v>79</v>
      </c>
      <c r="B1795" t="s">
        <v>81</v>
      </c>
      <c r="C1795" t="s">
        <v>22</v>
      </c>
      <c r="D1795" s="55">
        <v>39052</v>
      </c>
      <c r="E1795">
        <v>0.05</v>
      </c>
      <c r="F1795">
        <v>3133121</v>
      </c>
      <c r="G1795" s="58" t="s">
        <v>87</v>
      </c>
      <c r="H1795" s="58" t="s">
        <v>87</v>
      </c>
      <c r="I1795" s="60" t="s">
        <v>85</v>
      </c>
    </row>
    <row r="1796" spans="1:9" x14ac:dyDescent="0.2">
      <c r="A1796" t="s">
        <v>65</v>
      </c>
      <c r="B1796" t="s">
        <v>80</v>
      </c>
      <c r="C1796" t="s">
        <v>22</v>
      </c>
      <c r="D1796" s="55">
        <v>39052</v>
      </c>
      <c r="E1796">
        <v>0.83</v>
      </c>
      <c r="F1796">
        <v>3133122</v>
      </c>
      <c r="G1796" s="58" t="s">
        <v>87</v>
      </c>
      <c r="H1796" s="58" t="s">
        <v>87</v>
      </c>
      <c r="I1796" s="60" t="s">
        <v>85</v>
      </c>
    </row>
    <row r="1797" spans="1:9" x14ac:dyDescent="0.2">
      <c r="A1797" t="s">
        <v>65</v>
      </c>
      <c r="B1797" t="s">
        <v>81</v>
      </c>
      <c r="C1797" t="s">
        <v>22</v>
      </c>
      <c r="D1797" s="55">
        <v>39052</v>
      </c>
      <c r="E1797">
        <v>7.0000000000000007E-2</v>
      </c>
      <c r="F1797">
        <v>3133123</v>
      </c>
      <c r="G1797" s="58" t="s">
        <v>87</v>
      </c>
      <c r="H1797" s="58" t="s">
        <v>87</v>
      </c>
      <c r="I1797" s="60" t="s">
        <v>85</v>
      </c>
    </row>
    <row r="1798" spans="1:9" x14ac:dyDescent="0.2">
      <c r="A1798" t="s">
        <v>111</v>
      </c>
      <c r="B1798" t="s">
        <v>110</v>
      </c>
      <c r="C1798" t="s">
        <v>22</v>
      </c>
      <c r="D1798" s="55">
        <v>39052</v>
      </c>
      <c r="E1798">
        <v>0.05</v>
      </c>
      <c r="F1798">
        <v>3133124</v>
      </c>
      <c r="G1798" s="58" t="s">
        <v>87</v>
      </c>
      <c r="H1798" s="58" t="s">
        <v>87</v>
      </c>
      <c r="I1798" s="60" t="s">
        <v>85</v>
      </c>
    </row>
    <row r="1799" spans="1:9" x14ac:dyDescent="0.2">
      <c r="A1799" t="s">
        <v>112</v>
      </c>
      <c r="B1799" t="s">
        <v>110</v>
      </c>
      <c r="C1799" t="s">
        <v>22</v>
      </c>
      <c r="D1799" s="55">
        <v>39052</v>
      </c>
      <c r="E1799">
        <v>0.25</v>
      </c>
      <c r="F1799">
        <v>3133125</v>
      </c>
      <c r="G1799" s="58" t="s">
        <v>87</v>
      </c>
      <c r="H1799" s="58" t="s">
        <v>87</v>
      </c>
      <c r="I1799" s="60" t="s">
        <v>85</v>
      </c>
    </row>
    <row r="1800" spans="1:9" x14ac:dyDescent="0.2">
      <c r="A1800" t="s">
        <v>108</v>
      </c>
      <c r="B1800" t="s">
        <v>110</v>
      </c>
      <c r="C1800" t="s">
        <v>22</v>
      </c>
      <c r="D1800" s="55">
        <v>39052</v>
      </c>
      <c r="E1800">
        <v>-0.05</v>
      </c>
      <c r="F1800">
        <v>3133126</v>
      </c>
      <c r="G1800" s="58" t="s">
        <v>87</v>
      </c>
      <c r="H1800" s="58" t="s">
        <v>87</v>
      </c>
      <c r="I1800" s="60" t="s">
        <v>85</v>
      </c>
    </row>
    <row r="1801" spans="1:9" x14ac:dyDescent="0.2">
      <c r="A1801" t="s">
        <v>109</v>
      </c>
      <c r="B1801" t="s">
        <v>110</v>
      </c>
      <c r="C1801" t="s">
        <v>22</v>
      </c>
      <c r="D1801" s="55">
        <v>39052</v>
      </c>
      <c r="E1801">
        <v>0.25</v>
      </c>
      <c r="F1801">
        <v>3133127</v>
      </c>
      <c r="G1801" s="58" t="s">
        <v>87</v>
      </c>
      <c r="H1801" s="58" t="s">
        <v>87</v>
      </c>
      <c r="I1801" s="60" t="s">
        <v>85</v>
      </c>
    </row>
    <row r="1802" spans="1:9" x14ac:dyDescent="0.2">
      <c r="A1802" t="s">
        <v>11</v>
      </c>
      <c r="B1802" t="s">
        <v>110</v>
      </c>
      <c r="C1802" t="s">
        <v>22</v>
      </c>
      <c r="D1802" s="55">
        <v>39052</v>
      </c>
      <c r="E1802" s="155">
        <v>39083</v>
      </c>
      <c r="I1802" s="60" t="s">
        <v>86</v>
      </c>
    </row>
    <row r="1803" spans="1:9" x14ac:dyDescent="0.2">
      <c r="A1803" t="s">
        <v>78</v>
      </c>
      <c r="B1803" t="s">
        <v>80</v>
      </c>
      <c r="C1803" t="s">
        <v>22</v>
      </c>
      <c r="D1803" s="55">
        <v>39083</v>
      </c>
      <c r="E1803">
        <v>1.2150000000000001</v>
      </c>
      <c r="F1803">
        <v>3133100</v>
      </c>
      <c r="G1803" s="58" t="s">
        <v>87</v>
      </c>
      <c r="H1803" s="58" t="s">
        <v>87</v>
      </c>
      <c r="I1803" s="60" t="s">
        <v>85</v>
      </c>
    </row>
    <row r="1804" spans="1:9" x14ac:dyDescent="0.2">
      <c r="A1804" t="s">
        <v>78</v>
      </c>
      <c r="B1804" t="s">
        <v>81</v>
      </c>
      <c r="C1804" t="s">
        <v>22</v>
      </c>
      <c r="D1804" s="55">
        <v>39083</v>
      </c>
      <c r="E1804">
        <v>0.05</v>
      </c>
      <c r="F1804">
        <v>3133101</v>
      </c>
      <c r="G1804" s="58" t="s">
        <v>87</v>
      </c>
      <c r="H1804" s="58" t="s">
        <v>87</v>
      </c>
      <c r="I1804" s="60" t="s">
        <v>85</v>
      </c>
    </row>
    <row r="1805" spans="1:9" x14ac:dyDescent="0.2">
      <c r="A1805" t="s">
        <v>35</v>
      </c>
      <c r="B1805" t="s">
        <v>80</v>
      </c>
      <c r="C1805" t="s">
        <v>22</v>
      </c>
      <c r="D1805" s="55">
        <v>39083</v>
      </c>
      <c r="E1805">
        <v>1.2150000000000001</v>
      </c>
      <c r="F1805">
        <v>3133102</v>
      </c>
      <c r="G1805" s="58" t="s">
        <v>87</v>
      </c>
      <c r="H1805" s="58" t="s">
        <v>87</v>
      </c>
      <c r="I1805" s="60" t="s">
        <v>85</v>
      </c>
    </row>
    <row r="1806" spans="1:9" x14ac:dyDescent="0.2">
      <c r="A1806" t="s">
        <v>35</v>
      </c>
      <c r="B1806" t="s">
        <v>81</v>
      </c>
      <c r="C1806" t="s">
        <v>22</v>
      </c>
      <c r="D1806" s="55">
        <v>39083</v>
      </c>
      <c r="E1806">
        <v>0.32</v>
      </c>
      <c r="F1806">
        <v>3133103</v>
      </c>
      <c r="G1806" s="58" t="s">
        <v>87</v>
      </c>
      <c r="H1806" s="58" t="s">
        <v>87</v>
      </c>
      <c r="I1806" s="60" t="s">
        <v>85</v>
      </c>
    </row>
    <row r="1807" spans="1:9" x14ac:dyDescent="0.2">
      <c r="A1807" t="s">
        <v>36</v>
      </c>
      <c r="B1807" t="s">
        <v>80</v>
      </c>
      <c r="C1807" t="s">
        <v>22</v>
      </c>
      <c r="D1807" s="55">
        <v>39083</v>
      </c>
      <c r="E1807">
        <v>1.5349999999999999</v>
      </c>
      <c r="F1807">
        <v>3133104</v>
      </c>
      <c r="G1807" s="58" t="s">
        <v>87</v>
      </c>
      <c r="H1807" s="58" t="s">
        <v>87</v>
      </c>
      <c r="I1807" s="60" t="s">
        <v>85</v>
      </c>
    </row>
    <row r="1808" spans="1:9" x14ac:dyDescent="0.2">
      <c r="A1808" t="s">
        <v>36</v>
      </c>
      <c r="B1808" t="s">
        <v>81</v>
      </c>
      <c r="C1808" t="s">
        <v>22</v>
      </c>
      <c r="D1808" s="55">
        <v>39083</v>
      </c>
      <c r="E1808">
        <v>0.05</v>
      </c>
      <c r="F1808">
        <v>3133105</v>
      </c>
      <c r="G1808" s="58" t="s">
        <v>87</v>
      </c>
      <c r="H1808" s="58" t="s">
        <v>87</v>
      </c>
      <c r="I1808" s="60" t="s">
        <v>85</v>
      </c>
    </row>
    <row r="1809" spans="1:9" x14ac:dyDescent="0.2">
      <c r="A1809" t="s">
        <v>37</v>
      </c>
      <c r="B1809" t="s">
        <v>80</v>
      </c>
      <c r="C1809" t="s">
        <v>22</v>
      </c>
      <c r="D1809" s="55">
        <v>39083</v>
      </c>
      <c r="E1809">
        <v>1.2150000000000001</v>
      </c>
      <c r="F1809">
        <v>3133106</v>
      </c>
      <c r="G1809" s="58" t="s">
        <v>87</v>
      </c>
      <c r="H1809" s="58" t="s">
        <v>87</v>
      </c>
      <c r="I1809" s="60" t="s">
        <v>85</v>
      </c>
    </row>
    <row r="1810" spans="1:9" x14ac:dyDescent="0.2">
      <c r="A1810" t="s">
        <v>37</v>
      </c>
      <c r="B1810" t="s">
        <v>81</v>
      </c>
      <c r="C1810" t="s">
        <v>22</v>
      </c>
      <c r="D1810" s="55">
        <v>39083</v>
      </c>
      <c r="E1810">
        <v>0.32</v>
      </c>
      <c r="F1810">
        <v>3133107</v>
      </c>
      <c r="G1810" s="58" t="s">
        <v>87</v>
      </c>
      <c r="H1810" s="58" t="s">
        <v>87</v>
      </c>
      <c r="I1810" s="60" t="s">
        <v>85</v>
      </c>
    </row>
    <row r="1811" spans="1:9" x14ac:dyDescent="0.2">
      <c r="A1811" t="s">
        <v>58</v>
      </c>
      <c r="B1811" t="s">
        <v>80</v>
      </c>
      <c r="C1811" t="s">
        <v>22</v>
      </c>
      <c r="D1811" s="55">
        <v>39083</v>
      </c>
      <c r="E1811">
        <v>1.04</v>
      </c>
      <c r="F1811">
        <v>3133108</v>
      </c>
      <c r="G1811" s="58" t="s">
        <v>87</v>
      </c>
      <c r="H1811" s="58" t="s">
        <v>87</v>
      </c>
      <c r="I1811" s="60" t="s">
        <v>85</v>
      </c>
    </row>
    <row r="1812" spans="1:9" x14ac:dyDescent="0.2">
      <c r="A1812" t="s">
        <v>58</v>
      </c>
      <c r="B1812" t="s">
        <v>81</v>
      </c>
      <c r="C1812" t="s">
        <v>22</v>
      </c>
      <c r="D1812" s="55">
        <v>39083</v>
      </c>
      <c r="E1812">
        <v>0.05</v>
      </c>
      <c r="F1812">
        <v>3133109</v>
      </c>
      <c r="G1812" s="58" t="s">
        <v>87</v>
      </c>
      <c r="H1812" s="58" t="s">
        <v>87</v>
      </c>
      <c r="I1812" s="60" t="s">
        <v>85</v>
      </c>
    </row>
    <row r="1813" spans="1:9" x14ac:dyDescent="0.2">
      <c r="A1813" t="s">
        <v>59</v>
      </c>
      <c r="B1813" t="s">
        <v>80</v>
      </c>
      <c r="C1813" t="s">
        <v>22</v>
      </c>
      <c r="D1813" s="55">
        <v>39083</v>
      </c>
      <c r="E1813">
        <v>1.6</v>
      </c>
      <c r="F1813">
        <v>3133110</v>
      </c>
      <c r="G1813" s="58" t="s">
        <v>87</v>
      </c>
      <c r="H1813" s="58" t="s">
        <v>87</v>
      </c>
      <c r="I1813" s="60" t="s">
        <v>85</v>
      </c>
    </row>
    <row r="1814" spans="1:9" x14ac:dyDescent="0.2">
      <c r="A1814" t="s">
        <v>59</v>
      </c>
      <c r="B1814" t="s">
        <v>81</v>
      </c>
      <c r="C1814" t="s">
        <v>22</v>
      </c>
      <c r="D1814" s="55">
        <v>39083</v>
      </c>
      <c r="E1814">
        <v>-0.25</v>
      </c>
      <c r="F1814">
        <v>3133111</v>
      </c>
      <c r="G1814" s="58" t="s">
        <v>87</v>
      </c>
      <c r="H1814" s="58" t="s">
        <v>87</v>
      </c>
      <c r="I1814" s="60" t="s">
        <v>85</v>
      </c>
    </row>
    <row r="1815" spans="1:9" x14ac:dyDescent="0.2">
      <c r="A1815" t="s">
        <v>60</v>
      </c>
      <c r="B1815" t="s">
        <v>80</v>
      </c>
      <c r="C1815" t="s">
        <v>22</v>
      </c>
      <c r="D1815" s="55">
        <v>39083</v>
      </c>
      <c r="E1815">
        <v>1.6</v>
      </c>
      <c r="F1815">
        <v>3133112</v>
      </c>
      <c r="G1815" s="58" t="s">
        <v>87</v>
      </c>
      <c r="H1815" s="58" t="s">
        <v>87</v>
      </c>
      <c r="I1815" s="60" t="s">
        <v>85</v>
      </c>
    </row>
    <row r="1816" spans="1:9" x14ac:dyDescent="0.2">
      <c r="A1816" t="s">
        <v>60</v>
      </c>
      <c r="B1816" t="s">
        <v>81</v>
      </c>
      <c r="C1816" t="s">
        <v>22</v>
      </c>
      <c r="D1816" s="55">
        <v>39083</v>
      </c>
      <c r="E1816">
        <v>0.45</v>
      </c>
      <c r="F1816">
        <v>3133113</v>
      </c>
      <c r="G1816" s="58" t="s">
        <v>87</v>
      </c>
      <c r="H1816" s="58" t="s">
        <v>87</v>
      </c>
      <c r="I1816" s="60" t="s">
        <v>85</v>
      </c>
    </row>
    <row r="1817" spans="1:9" x14ac:dyDescent="0.2">
      <c r="A1817" t="s">
        <v>61</v>
      </c>
      <c r="B1817" t="s">
        <v>80</v>
      </c>
      <c r="C1817" t="s">
        <v>22</v>
      </c>
      <c r="D1817" s="55">
        <v>39083</v>
      </c>
      <c r="E1817">
        <v>1.6</v>
      </c>
      <c r="F1817">
        <v>3133114</v>
      </c>
      <c r="G1817" s="58" t="s">
        <v>87</v>
      </c>
      <c r="H1817" s="58" t="s">
        <v>87</v>
      </c>
      <c r="I1817" s="60" t="s">
        <v>85</v>
      </c>
    </row>
    <row r="1818" spans="1:9" x14ac:dyDescent="0.2">
      <c r="A1818" t="s">
        <v>61</v>
      </c>
      <c r="B1818" t="s">
        <v>81</v>
      </c>
      <c r="C1818" t="s">
        <v>22</v>
      </c>
      <c r="D1818" s="55">
        <v>39083</v>
      </c>
      <c r="E1818">
        <v>-0.2</v>
      </c>
      <c r="F1818">
        <v>3133115</v>
      </c>
      <c r="G1818" s="58" t="s">
        <v>87</v>
      </c>
      <c r="H1818" s="58" t="s">
        <v>87</v>
      </c>
      <c r="I1818" s="60" t="s">
        <v>85</v>
      </c>
    </row>
    <row r="1819" spans="1:9" x14ac:dyDescent="0.2">
      <c r="A1819" t="s">
        <v>63</v>
      </c>
      <c r="B1819" t="s">
        <v>80</v>
      </c>
      <c r="C1819" t="s">
        <v>22</v>
      </c>
      <c r="D1819" s="55">
        <v>39083</v>
      </c>
      <c r="E1819">
        <v>1.0960000000000001</v>
      </c>
      <c r="F1819">
        <v>3133116</v>
      </c>
      <c r="G1819" s="58" t="s">
        <v>87</v>
      </c>
      <c r="H1819" s="58" t="s">
        <v>87</v>
      </c>
      <c r="I1819" s="60" t="s">
        <v>85</v>
      </c>
    </row>
    <row r="1820" spans="1:9" x14ac:dyDescent="0.2">
      <c r="A1820" t="s">
        <v>63</v>
      </c>
      <c r="B1820" t="s">
        <v>81</v>
      </c>
      <c r="C1820" t="s">
        <v>22</v>
      </c>
      <c r="D1820" s="55">
        <v>39083</v>
      </c>
      <c r="E1820">
        <v>1.8000000000000002E-2</v>
      </c>
      <c r="F1820">
        <v>3133117</v>
      </c>
      <c r="G1820" s="58" t="s">
        <v>87</v>
      </c>
      <c r="H1820" s="58" t="s">
        <v>87</v>
      </c>
      <c r="I1820" s="60" t="s">
        <v>85</v>
      </c>
    </row>
    <row r="1821" spans="1:9" x14ac:dyDescent="0.2">
      <c r="A1821" t="s">
        <v>64</v>
      </c>
      <c r="B1821" t="s">
        <v>80</v>
      </c>
      <c r="C1821" t="s">
        <v>22</v>
      </c>
      <c r="D1821" s="55">
        <v>39083</v>
      </c>
      <c r="E1821">
        <v>0</v>
      </c>
      <c r="F1821">
        <v>3133118</v>
      </c>
      <c r="G1821" s="58" t="s">
        <v>87</v>
      </c>
      <c r="H1821" s="58" t="s">
        <v>87</v>
      </c>
      <c r="I1821" s="60" t="s">
        <v>85</v>
      </c>
    </row>
    <row r="1822" spans="1:9" x14ac:dyDescent="0.2">
      <c r="A1822" t="s">
        <v>64</v>
      </c>
      <c r="B1822" t="s">
        <v>81</v>
      </c>
      <c r="C1822" t="s">
        <v>22</v>
      </c>
      <c r="D1822" s="55">
        <v>39083</v>
      </c>
      <c r="E1822">
        <v>0</v>
      </c>
      <c r="F1822">
        <v>3133119</v>
      </c>
      <c r="G1822" s="58" t="s">
        <v>87</v>
      </c>
      <c r="H1822" s="58" t="s">
        <v>87</v>
      </c>
      <c r="I1822" s="60" t="s">
        <v>85</v>
      </c>
    </row>
    <row r="1823" spans="1:9" x14ac:dyDescent="0.2">
      <c r="A1823" t="s">
        <v>79</v>
      </c>
      <c r="B1823" t="s">
        <v>80</v>
      </c>
      <c r="C1823" t="s">
        <v>22</v>
      </c>
      <c r="D1823" s="55">
        <v>39083</v>
      </c>
      <c r="E1823">
        <v>1.135</v>
      </c>
      <c r="F1823">
        <v>3133120</v>
      </c>
      <c r="G1823" s="58" t="s">
        <v>87</v>
      </c>
      <c r="H1823" s="58" t="s">
        <v>87</v>
      </c>
      <c r="I1823" s="60" t="s">
        <v>85</v>
      </c>
    </row>
    <row r="1824" spans="1:9" x14ac:dyDescent="0.2">
      <c r="A1824" t="s">
        <v>79</v>
      </c>
      <c r="B1824" t="s">
        <v>81</v>
      </c>
      <c r="C1824" t="s">
        <v>22</v>
      </c>
      <c r="D1824" s="55">
        <v>39083</v>
      </c>
      <c r="E1824">
        <v>0.05</v>
      </c>
      <c r="F1824">
        <v>3133121</v>
      </c>
      <c r="G1824" s="58" t="s">
        <v>87</v>
      </c>
      <c r="H1824" s="58" t="s">
        <v>87</v>
      </c>
      <c r="I1824" s="60" t="s">
        <v>85</v>
      </c>
    </row>
    <row r="1825" spans="1:9" x14ac:dyDescent="0.2">
      <c r="A1825" t="s">
        <v>65</v>
      </c>
      <c r="B1825" t="s">
        <v>80</v>
      </c>
      <c r="C1825" t="s">
        <v>22</v>
      </c>
      <c r="D1825" s="55">
        <v>39083</v>
      </c>
      <c r="E1825">
        <v>1.125</v>
      </c>
      <c r="F1825">
        <v>3133122</v>
      </c>
      <c r="G1825" s="58" t="s">
        <v>87</v>
      </c>
      <c r="H1825" s="58" t="s">
        <v>87</v>
      </c>
      <c r="I1825" s="60" t="s">
        <v>85</v>
      </c>
    </row>
    <row r="1826" spans="1:9" x14ac:dyDescent="0.2">
      <c r="A1826" t="s">
        <v>65</v>
      </c>
      <c r="B1826" t="s">
        <v>81</v>
      </c>
      <c r="C1826" t="s">
        <v>22</v>
      </c>
      <c r="D1826" s="55">
        <v>39083</v>
      </c>
      <c r="E1826">
        <v>7.0000000000000007E-2</v>
      </c>
      <c r="F1826">
        <v>3133123</v>
      </c>
      <c r="G1826" s="58" t="s">
        <v>87</v>
      </c>
      <c r="H1826" s="58" t="s">
        <v>87</v>
      </c>
      <c r="I1826" s="60" t="s">
        <v>85</v>
      </c>
    </row>
    <row r="1827" spans="1:9" x14ac:dyDescent="0.2">
      <c r="A1827" t="s">
        <v>111</v>
      </c>
      <c r="B1827" t="s">
        <v>110</v>
      </c>
      <c r="C1827" t="s">
        <v>22</v>
      </c>
      <c r="D1827" s="55">
        <v>39083</v>
      </c>
      <c r="E1827">
        <v>0.05</v>
      </c>
      <c r="F1827">
        <v>3133124</v>
      </c>
      <c r="G1827" s="58" t="s">
        <v>87</v>
      </c>
      <c r="H1827" s="58" t="s">
        <v>87</v>
      </c>
      <c r="I1827" s="60" t="s">
        <v>85</v>
      </c>
    </row>
    <row r="1828" spans="1:9" x14ac:dyDescent="0.2">
      <c r="A1828" t="s">
        <v>112</v>
      </c>
      <c r="B1828" t="s">
        <v>110</v>
      </c>
      <c r="C1828" t="s">
        <v>22</v>
      </c>
      <c r="D1828" s="55">
        <v>39083</v>
      </c>
      <c r="E1828">
        <v>0.45</v>
      </c>
      <c r="F1828">
        <v>3133125</v>
      </c>
      <c r="G1828" s="58" t="s">
        <v>87</v>
      </c>
      <c r="H1828" s="58" t="s">
        <v>87</v>
      </c>
      <c r="I1828" s="60" t="s">
        <v>85</v>
      </c>
    </row>
    <row r="1829" spans="1:9" x14ac:dyDescent="0.2">
      <c r="A1829" t="s">
        <v>108</v>
      </c>
      <c r="B1829" t="s">
        <v>110</v>
      </c>
      <c r="C1829" t="s">
        <v>22</v>
      </c>
      <c r="D1829" s="55">
        <v>39083</v>
      </c>
      <c r="E1829">
        <v>-0.2</v>
      </c>
      <c r="F1829">
        <v>3133126</v>
      </c>
      <c r="G1829" s="58" t="s">
        <v>87</v>
      </c>
      <c r="H1829" s="58" t="s">
        <v>87</v>
      </c>
      <c r="I1829" s="60" t="s">
        <v>85</v>
      </c>
    </row>
    <row r="1830" spans="1:9" x14ac:dyDescent="0.2">
      <c r="A1830" t="s">
        <v>109</v>
      </c>
      <c r="B1830" t="s">
        <v>110</v>
      </c>
      <c r="C1830" t="s">
        <v>22</v>
      </c>
      <c r="D1830" s="55">
        <v>39083</v>
      </c>
      <c r="E1830">
        <v>0.45</v>
      </c>
      <c r="F1830">
        <v>3133127</v>
      </c>
      <c r="G1830" s="58" t="s">
        <v>87</v>
      </c>
      <c r="H1830" s="58" t="s">
        <v>87</v>
      </c>
      <c r="I1830" s="60" t="s">
        <v>85</v>
      </c>
    </row>
    <row r="1831" spans="1:9" x14ac:dyDescent="0.2">
      <c r="A1831" t="s">
        <v>11</v>
      </c>
      <c r="B1831" t="s">
        <v>110</v>
      </c>
      <c r="C1831" t="s">
        <v>22</v>
      </c>
      <c r="D1831" s="55">
        <v>39083</v>
      </c>
      <c r="E1831" s="155">
        <v>39114</v>
      </c>
      <c r="I1831" s="60" t="s">
        <v>86</v>
      </c>
    </row>
    <row r="1832" spans="1:9" x14ac:dyDescent="0.2">
      <c r="A1832" t="s">
        <v>78</v>
      </c>
      <c r="B1832" t="s">
        <v>80</v>
      </c>
      <c r="C1832" t="s">
        <v>22</v>
      </c>
      <c r="D1832" s="55">
        <v>39114</v>
      </c>
      <c r="E1832">
        <v>1.2150000000000001</v>
      </c>
      <c r="F1832">
        <v>3133100</v>
      </c>
      <c r="G1832" s="58" t="s">
        <v>87</v>
      </c>
      <c r="H1832" s="58" t="s">
        <v>87</v>
      </c>
      <c r="I1832" s="60" t="s">
        <v>85</v>
      </c>
    </row>
    <row r="1833" spans="1:9" x14ac:dyDescent="0.2">
      <c r="A1833" t="s">
        <v>78</v>
      </c>
      <c r="B1833" t="s">
        <v>81</v>
      </c>
      <c r="C1833" t="s">
        <v>22</v>
      </c>
      <c r="D1833" s="55">
        <v>39114</v>
      </c>
      <c r="E1833">
        <v>0.05</v>
      </c>
      <c r="F1833">
        <v>3133101</v>
      </c>
      <c r="G1833" s="58" t="s">
        <v>87</v>
      </c>
      <c r="H1833" s="58" t="s">
        <v>87</v>
      </c>
      <c r="I1833" s="60" t="s">
        <v>85</v>
      </c>
    </row>
    <row r="1834" spans="1:9" x14ac:dyDescent="0.2">
      <c r="A1834" t="s">
        <v>35</v>
      </c>
      <c r="B1834" t="s">
        <v>80</v>
      </c>
      <c r="C1834" t="s">
        <v>22</v>
      </c>
      <c r="D1834" s="55">
        <v>39114</v>
      </c>
      <c r="E1834">
        <v>1.2150000000000001</v>
      </c>
      <c r="F1834">
        <v>3133102</v>
      </c>
      <c r="G1834" s="58" t="s">
        <v>87</v>
      </c>
      <c r="H1834" s="58" t="s">
        <v>87</v>
      </c>
      <c r="I1834" s="60" t="s">
        <v>85</v>
      </c>
    </row>
    <row r="1835" spans="1:9" x14ac:dyDescent="0.2">
      <c r="A1835" t="s">
        <v>35</v>
      </c>
      <c r="B1835" t="s">
        <v>81</v>
      </c>
      <c r="C1835" t="s">
        <v>22</v>
      </c>
      <c r="D1835" s="55">
        <v>39114</v>
      </c>
      <c r="E1835">
        <v>0.32</v>
      </c>
      <c r="F1835">
        <v>3133103</v>
      </c>
      <c r="G1835" s="58" t="s">
        <v>87</v>
      </c>
      <c r="H1835" s="58" t="s">
        <v>87</v>
      </c>
      <c r="I1835" s="60" t="s">
        <v>85</v>
      </c>
    </row>
    <row r="1836" spans="1:9" x14ac:dyDescent="0.2">
      <c r="A1836" t="s">
        <v>36</v>
      </c>
      <c r="B1836" t="s">
        <v>80</v>
      </c>
      <c r="C1836" t="s">
        <v>22</v>
      </c>
      <c r="D1836" s="55">
        <v>39114</v>
      </c>
      <c r="E1836">
        <v>1.5349999999999999</v>
      </c>
      <c r="F1836">
        <v>3133104</v>
      </c>
      <c r="G1836" s="58" t="s">
        <v>87</v>
      </c>
      <c r="H1836" s="58" t="s">
        <v>87</v>
      </c>
      <c r="I1836" s="60" t="s">
        <v>85</v>
      </c>
    </row>
    <row r="1837" spans="1:9" x14ac:dyDescent="0.2">
      <c r="A1837" t="s">
        <v>36</v>
      </c>
      <c r="B1837" t="s">
        <v>81</v>
      </c>
      <c r="C1837" t="s">
        <v>22</v>
      </c>
      <c r="D1837" s="55">
        <v>39114</v>
      </c>
      <c r="E1837">
        <v>0.05</v>
      </c>
      <c r="F1837">
        <v>3133105</v>
      </c>
      <c r="G1837" s="58" t="s">
        <v>87</v>
      </c>
      <c r="H1837" s="58" t="s">
        <v>87</v>
      </c>
      <c r="I1837" s="60" t="s">
        <v>85</v>
      </c>
    </row>
    <row r="1838" spans="1:9" x14ac:dyDescent="0.2">
      <c r="A1838" t="s">
        <v>37</v>
      </c>
      <c r="B1838" t="s">
        <v>80</v>
      </c>
      <c r="C1838" t="s">
        <v>22</v>
      </c>
      <c r="D1838" s="55">
        <v>39114</v>
      </c>
      <c r="E1838">
        <v>1.2150000000000001</v>
      </c>
      <c r="F1838">
        <v>3133106</v>
      </c>
      <c r="G1838" s="58" t="s">
        <v>87</v>
      </c>
      <c r="H1838" s="58" t="s">
        <v>87</v>
      </c>
      <c r="I1838" s="60" t="s">
        <v>85</v>
      </c>
    </row>
    <row r="1839" spans="1:9" x14ac:dyDescent="0.2">
      <c r="A1839" t="s">
        <v>37</v>
      </c>
      <c r="B1839" t="s">
        <v>81</v>
      </c>
      <c r="C1839" t="s">
        <v>22</v>
      </c>
      <c r="D1839" s="55">
        <v>39114</v>
      </c>
      <c r="E1839">
        <v>0.32</v>
      </c>
      <c r="F1839">
        <v>3133107</v>
      </c>
      <c r="G1839" s="58" t="s">
        <v>87</v>
      </c>
      <c r="H1839" s="58" t="s">
        <v>87</v>
      </c>
      <c r="I1839" s="60" t="s">
        <v>85</v>
      </c>
    </row>
    <row r="1840" spans="1:9" x14ac:dyDescent="0.2">
      <c r="A1840" t="s">
        <v>58</v>
      </c>
      <c r="B1840" t="s">
        <v>80</v>
      </c>
      <c r="C1840" t="s">
        <v>22</v>
      </c>
      <c r="D1840" s="55">
        <v>39114</v>
      </c>
      <c r="E1840">
        <v>1.04</v>
      </c>
      <c r="F1840">
        <v>3133108</v>
      </c>
      <c r="G1840" s="58" t="s">
        <v>87</v>
      </c>
      <c r="H1840" s="58" t="s">
        <v>87</v>
      </c>
      <c r="I1840" s="60" t="s">
        <v>85</v>
      </c>
    </row>
    <row r="1841" spans="1:9" x14ac:dyDescent="0.2">
      <c r="A1841" t="s">
        <v>58</v>
      </c>
      <c r="B1841" t="s">
        <v>81</v>
      </c>
      <c r="C1841" t="s">
        <v>22</v>
      </c>
      <c r="D1841" s="55">
        <v>39114</v>
      </c>
      <c r="E1841">
        <v>0.05</v>
      </c>
      <c r="F1841">
        <v>3133109</v>
      </c>
      <c r="G1841" s="58" t="s">
        <v>87</v>
      </c>
      <c r="H1841" s="58" t="s">
        <v>87</v>
      </c>
      <c r="I1841" s="60" t="s">
        <v>85</v>
      </c>
    </row>
    <row r="1842" spans="1:9" x14ac:dyDescent="0.2">
      <c r="A1842" t="s">
        <v>59</v>
      </c>
      <c r="B1842" t="s">
        <v>80</v>
      </c>
      <c r="C1842" t="s">
        <v>22</v>
      </c>
      <c r="D1842" s="55">
        <v>39114</v>
      </c>
      <c r="E1842">
        <v>1.6</v>
      </c>
      <c r="F1842">
        <v>3133110</v>
      </c>
      <c r="G1842" s="58" t="s">
        <v>87</v>
      </c>
      <c r="H1842" s="58" t="s">
        <v>87</v>
      </c>
      <c r="I1842" s="60" t="s">
        <v>85</v>
      </c>
    </row>
    <row r="1843" spans="1:9" x14ac:dyDescent="0.2">
      <c r="A1843" t="s">
        <v>59</v>
      </c>
      <c r="B1843" t="s">
        <v>81</v>
      </c>
      <c r="C1843" t="s">
        <v>22</v>
      </c>
      <c r="D1843" s="55">
        <v>39114</v>
      </c>
      <c r="E1843">
        <v>-0.28000000000000003</v>
      </c>
      <c r="F1843">
        <v>3133111</v>
      </c>
      <c r="G1843" s="58" t="s">
        <v>87</v>
      </c>
      <c r="H1843" s="58" t="s">
        <v>87</v>
      </c>
      <c r="I1843" s="60" t="s">
        <v>85</v>
      </c>
    </row>
    <row r="1844" spans="1:9" x14ac:dyDescent="0.2">
      <c r="A1844" t="s">
        <v>60</v>
      </c>
      <c r="B1844" t="s">
        <v>80</v>
      </c>
      <c r="C1844" t="s">
        <v>22</v>
      </c>
      <c r="D1844" s="55">
        <v>39114</v>
      </c>
      <c r="E1844">
        <v>1.6</v>
      </c>
      <c r="F1844">
        <v>3133112</v>
      </c>
      <c r="G1844" s="58" t="s">
        <v>87</v>
      </c>
      <c r="H1844" s="58" t="s">
        <v>87</v>
      </c>
      <c r="I1844" s="60" t="s">
        <v>85</v>
      </c>
    </row>
    <row r="1845" spans="1:9" x14ac:dyDescent="0.2">
      <c r="A1845" t="s">
        <v>60</v>
      </c>
      <c r="B1845" t="s">
        <v>81</v>
      </c>
      <c r="C1845" t="s">
        <v>22</v>
      </c>
      <c r="D1845" s="55">
        <v>39114</v>
      </c>
      <c r="E1845">
        <v>0.45</v>
      </c>
      <c r="F1845">
        <v>3133113</v>
      </c>
      <c r="G1845" s="58" t="s">
        <v>87</v>
      </c>
      <c r="H1845" s="58" t="s">
        <v>87</v>
      </c>
      <c r="I1845" s="60" t="s">
        <v>85</v>
      </c>
    </row>
    <row r="1846" spans="1:9" x14ac:dyDescent="0.2">
      <c r="A1846" t="s">
        <v>61</v>
      </c>
      <c r="B1846" t="s">
        <v>80</v>
      </c>
      <c r="C1846" t="s">
        <v>22</v>
      </c>
      <c r="D1846" s="55">
        <v>39114</v>
      </c>
      <c r="E1846">
        <v>1.6</v>
      </c>
      <c r="F1846">
        <v>3133114</v>
      </c>
      <c r="G1846" s="58" t="s">
        <v>87</v>
      </c>
      <c r="H1846" s="58" t="s">
        <v>87</v>
      </c>
      <c r="I1846" s="60" t="s">
        <v>85</v>
      </c>
    </row>
    <row r="1847" spans="1:9" x14ac:dyDescent="0.2">
      <c r="A1847" t="s">
        <v>61</v>
      </c>
      <c r="B1847" t="s">
        <v>81</v>
      </c>
      <c r="C1847" t="s">
        <v>22</v>
      </c>
      <c r="D1847" s="55">
        <v>39114</v>
      </c>
      <c r="E1847">
        <v>-0.2</v>
      </c>
      <c r="F1847">
        <v>3133115</v>
      </c>
      <c r="G1847" s="58" t="s">
        <v>87</v>
      </c>
      <c r="H1847" s="58" t="s">
        <v>87</v>
      </c>
      <c r="I1847" s="60" t="s">
        <v>85</v>
      </c>
    </row>
    <row r="1848" spans="1:9" x14ac:dyDescent="0.2">
      <c r="A1848" t="s">
        <v>63</v>
      </c>
      <c r="B1848" t="s">
        <v>80</v>
      </c>
      <c r="C1848" t="s">
        <v>22</v>
      </c>
      <c r="D1848" s="55">
        <v>39114</v>
      </c>
      <c r="E1848">
        <v>1.0860000000000001</v>
      </c>
      <c r="F1848">
        <v>3133116</v>
      </c>
      <c r="G1848" s="58" t="s">
        <v>87</v>
      </c>
      <c r="H1848" s="58" t="s">
        <v>87</v>
      </c>
      <c r="I1848" s="60" t="s">
        <v>85</v>
      </c>
    </row>
    <row r="1849" spans="1:9" x14ac:dyDescent="0.2">
      <c r="A1849" t="s">
        <v>63</v>
      </c>
      <c r="B1849" t="s">
        <v>81</v>
      </c>
      <c r="C1849" t="s">
        <v>22</v>
      </c>
      <c r="D1849" s="55">
        <v>39114</v>
      </c>
      <c r="E1849">
        <v>1.8000000000000002E-2</v>
      </c>
      <c r="F1849">
        <v>3133117</v>
      </c>
      <c r="G1849" s="58" t="s">
        <v>87</v>
      </c>
      <c r="H1849" s="58" t="s">
        <v>87</v>
      </c>
      <c r="I1849" s="60" t="s">
        <v>85</v>
      </c>
    </row>
    <row r="1850" spans="1:9" x14ac:dyDescent="0.2">
      <c r="A1850" t="s">
        <v>64</v>
      </c>
      <c r="B1850" t="s">
        <v>80</v>
      </c>
      <c r="C1850" t="s">
        <v>22</v>
      </c>
      <c r="D1850" s="55">
        <v>39114</v>
      </c>
      <c r="E1850">
        <v>0</v>
      </c>
      <c r="F1850">
        <v>3133118</v>
      </c>
      <c r="G1850" s="58" t="s">
        <v>87</v>
      </c>
      <c r="H1850" s="58" t="s">
        <v>87</v>
      </c>
      <c r="I1850" s="60" t="s">
        <v>85</v>
      </c>
    </row>
    <row r="1851" spans="1:9" x14ac:dyDescent="0.2">
      <c r="A1851" t="s">
        <v>64</v>
      </c>
      <c r="B1851" t="s">
        <v>81</v>
      </c>
      <c r="C1851" t="s">
        <v>22</v>
      </c>
      <c r="D1851" s="55">
        <v>39114</v>
      </c>
      <c r="E1851">
        <v>0</v>
      </c>
      <c r="F1851">
        <v>3133119</v>
      </c>
      <c r="G1851" s="58" t="s">
        <v>87</v>
      </c>
      <c r="H1851" s="58" t="s">
        <v>87</v>
      </c>
      <c r="I1851" s="60" t="s">
        <v>85</v>
      </c>
    </row>
    <row r="1852" spans="1:9" x14ac:dyDescent="0.2">
      <c r="A1852" t="s">
        <v>79</v>
      </c>
      <c r="B1852" t="s">
        <v>80</v>
      </c>
      <c r="C1852" t="s">
        <v>22</v>
      </c>
      <c r="D1852" s="55">
        <v>39114</v>
      </c>
      <c r="E1852">
        <v>1.135</v>
      </c>
      <c r="F1852">
        <v>3133120</v>
      </c>
      <c r="G1852" s="58" t="s">
        <v>87</v>
      </c>
      <c r="H1852" s="58" t="s">
        <v>87</v>
      </c>
      <c r="I1852" s="60" t="s">
        <v>85</v>
      </c>
    </row>
    <row r="1853" spans="1:9" x14ac:dyDescent="0.2">
      <c r="A1853" t="s">
        <v>79</v>
      </c>
      <c r="B1853" t="s">
        <v>81</v>
      </c>
      <c r="C1853" t="s">
        <v>22</v>
      </c>
      <c r="D1853" s="55">
        <v>39114</v>
      </c>
      <c r="E1853">
        <v>0.05</v>
      </c>
      <c r="F1853">
        <v>3133121</v>
      </c>
      <c r="G1853" s="58" t="s">
        <v>87</v>
      </c>
      <c r="H1853" s="58" t="s">
        <v>87</v>
      </c>
      <c r="I1853" s="60" t="s">
        <v>85</v>
      </c>
    </row>
    <row r="1854" spans="1:9" x14ac:dyDescent="0.2">
      <c r="A1854" t="s">
        <v>65</v>
      </c>
      <c r="B1854" t="s">
        <v>80</v>
      </c>
      <c r="C1854" t="s">
        <v>22</v>
      </c>
      <c r="D1854" s="55">
        <v>39114</v>
      </c>
      <c r="E1854">
        <v>1.125</v>
      </c>
      <c r="F1854">
        <v>3133122</v>
      </c>
      <c r="G1854" s="58" t="s">
        <v>87</v>
      </c>
      <c r="H1854" s="58" t="s">
        <v>87</v>
      </c>
      <c r="I1854" s="60" t="s">
        <v>85</v>
      </c>
    </row>
    <row r="1855" spans="1:9" x14ac:dyDescent="0.2">
      <c r="A1855" t="s">
        <v>65</v>
      </c>
      <c r="B1855" t="s">
        <v>81</v>
      </c>
      <c r="C1855" t="s">
        <v>22</v>
      </c>
      <c r="D1855" s="55">
        <v>39114</v>
      </c>
      <c r="E1855">
        <v>7.0000000000000007E-2</v>
      </c>
      <c r="F1855">
        <v>3133123</v>
      </c>
      <c r="G1855" s="58" t="s">
        <v>87</v>
      </c>
      <c r="H1855" s="58" t="s">
        <v>87</v>
      </c>
      <c r="I1855" s="60" t="s">
        <v>85</v>
      </c>
    </row>
    <row r="1856" spans="1:9" x14ac:dyDescent="0.2">
      <c r="A1856" t="s">
        <v>111</v>
      </c>
      <c r="B1856" t="s">
        <v>110</v>
      </c>
      <c r="C1856" t="s">
        <v>22</v>
      </c>
      <c r="D1856" s="55">
        <v>39114</v>
      </c>
      <c r="E1856">
        <v>0.05</v>
      </c>
      <c r="F1856">
        <v>3133124</v>
      </c>
      <c r="G1856" s="58" t="s">
        <v>87</v>
      </c>
      <c r="H1856" s="58" t="s">
        <v>87</v>
      </c>
      <c r="I1856" s="60" t="s">
        <v>85</v>
      </c>
    </row>
    <row r="1857" spans="1:9" x14ac:dyDescent="0.2">
      <c r="A1857" t="s">
        <v>112</v>
      </c>
      <c r="B1857" t="s">
        <v>110</v>
      </c>
      <c r="C1857" t="s">
        <v>22</v>
      </c>
      <c r="D1857" s="55">
        <v>39114</v>
      </c>
      <c r="E1857">
        <v>0.45</v>
      </c>
      <c r="F1857">
        <v>3133125</v>
      </c>
      <c r="G1857" s="58" t="s">
        <v>87</v>
      </c>
      <c r="H1857" s="58" t="s">
        <v>87</v>
      </c>
      <c r="I1857" s="60" t="s">
        <v>85</v>
      </c>
    </row>
    <row r="1858" spans="1:9" x14ac:dyDescent="0.2">
      <c r="A1858" t="s">
        <v>108</v>
      </c>
      <c r="B1858" t="s">
        <v>110</v>
      </c>
      <c r="C1858" t="s">
        <v>22</v>
      </c>
      <c r="D1858" s="55">
        <v>39114</v>
      </c>
      <c r="E1858">
        <v>-0.2</v>
      </c>
      <c r="F1858">
        <v>3133126</v>
      </c>
      <c r="G1858" s="58" t="s">
        <v>87</v>
      </c>
      <c r="H1858" s="58" t="s">
        <v>87</v>
      </c>
      <c r="I1858" s="60" t="s">
        <v>85</v>
      </c>
    </row>
    <row r="1859" spans="1:9" x14ac:dyDescent="0.2">
      <c r="A1859" t="s">
        <v>109</v>
      </c>
      <c r="B1859" t="s">
        <v>110</v>
      </c>
      <c r="C1859" t="s">
        <v>22</v>
      </c>
      <c r="D1859" s="55">
        <v>39114</v>
      </c>
      <c r="E1859">
        <v>0.45</v>
      </c>
      <c r="F1859">
        <v>3133127</v>
      </c>
      <c r="G1859" s="58" t="s">
        <v>87</v>
      </c>
      <c r="H1859" s="58" t="s">
        <v>87</v>
      </c>
      <c r="I1859" s="60" t="s">
        <v>85</v>
      </c>
    </row>
    <row r="1860" spans="1:9" x14ac:dyDescent="0.2">
      <c r="A1860" t="s">
        <v>11</v>
      </c>
      <c r="B1860" t="s">
        <v>110</v>
      </c>
      <c r="C1860" t="s">
        <v>22</v>
      </c>
      <c r="D1860" s="55">
        <v>39114</v>
      </c>
      <c r="E1860" s="155">
        <v>39142</v>
      </c>
      <c r="I1860" s="60" t="s">
        <v>86</v>
      </c>
    </row>
    <row r="1861" spans="1:9" x14ac:dyDescent="0.2">
      <c r="A1861" t="s">
        <v>78</v>
      </c>
      <c r="B1861" t="s">
        <v>80</v>
      </c>
      <c r="C1861" t="s">
        <v>22</v>
      </c>
      <c r="D1861" s="55">
        <v>39142</v>
      </c>
      <c r="E1861">
        <v>0.65500000000000003</v>
      </c>
      <c r="F1861">
        <v>3133100</v>
      </c>
      <c r="G1861" s="58" t="s">
        <v>87</v>
      </c>
      <c r="H1861" s="58" t="s">
        <v>87</v>
      </c>
      <c r="I1861" s="60" t="s">
        <v>85</v>
      </c>
    </row>
    <row r="1862" spans="1:9" x14ac:dyDescent="0.2">
      <c r="A1862" t="s">
        <v>78</v>
      </c>
      <c r="B1862" t="s">
        <v>81</v>
      </c>
      <c r="C1862" t="s">
        <v>22</v>
      </c>
      <c r="D1862" s="55">
        <v>39142</v>
      </c>
      <c r="E1862">
        <v>0.05</v>
      </c>
      <c r="F1862">
        <v>3133101</v>
      </c>
      <c r="G1862" s="58" t="s">
        <v>87</v>
      </c>
      <c r="H1862" s="58" t="s">
        <v>87</v>
      </c>
      <c r="I1862" s="60" t="s">
        <v>85</v>
      </c>
    </row>
    <row r="1863" spans="1:9" x14ac:dyDescent="0.2">
      <c r="A1863" t="s">
        <v>35</v>
      </c>
      <c r="B1863" t="s">
        <v>80</v>
      </c>
      <c r="C1863" t="s">
        <v>22</v>
      </c>
      <c r="D1863" s="55">
        <v>39142</v>
      </c>
      <c r="E1863">
        <v>0.65500000000000003</v>
      </c>
      <c r="F1863">
        <v>3133102</v>
      </c>
      <c r="G1863" s="58" t="s">
        <v>87</v>
      </c>
      <c r="H1863" s="58" t="s">
        <v>87</v>
      </c>
      <c r="I1863" s="60" t="s">
        <v>85</v>
      </c>
    </row>
    <row r="1864" spans="1:9" x14ac:dyDescent="0.2">
      <c r="A1864" t="s">
        <v>35</v>
      </c>
      <c r="B1864" t="s">
        <v>81</v>
      </c>
      <c r="C1864" t="s">
        <v>22</v>
      </c>
      <c r="D1864" s="55">
        <v>39142</v>
      </c>
      <c r="E1864">
        <v>0.15</v>
      </c>
      <c r="F1864">
        <v>3133103</v>
      </c>
      <c r="G1864" s="58" t="s">
        <v>87</v>
      </c>
      <c r="H1864" s="58" t="s">
        <v>87</v>
      </c>
      <c r="I1864" s="60" t="s">
        <v>85</v>
      </c>
    </row>
    <row r="1865" spans="1:9" x14ac:dyDescent="0.2">
      <c r="A1865" t="s">
        <v>36</v>
      </c>
      <c r="B1865" t="s">
        <v>80</v>
      </c>
      <c r="C1865" t="s">
        <v>22</v>
      </c>
      <c r="D1865" s="55">
        <v>39142</v>
      </c>
      <c r="E1865">
        <v>0.97499999999999998</v>
      </c>
      <c r="F1865">
        <v>3133104</v>
      </c>
      <c r="G1865" s="58" t="s">
        <v>87</v>
      </c>
      <c r="H1865" s="58" t="s">
        <v>87</v>
      </c>
      <c r="I1865" s="60" t="s">
        <v>85</v>
      </c>
    </row>
    <row r="1866" spans="1:9" x14ac:dyDescent="0.2">
      <c r="A1866" t="s">
        <v>36</v>
      </c>
      <c r="B1866" t="s">
        <v>81</v>
      </c>
      <c r="C1866" t="s">
        <v>22</v>
      </c>
      <c r="D1866" s="55">
        <v>39142</v>
      </c>
      <c r="E1866">
        <v>0.05</v>
      </c>
      <c r="F1866">
        <v>3133105</v>
      </c>
      <c r="G1866" s="58" t="s">
        <v>87</v>
      </c>
      <c r="H1866" s="58" t="s">
        <v>87</v>
      </c>
      <c r="I1866" s="60" t="s">
        <v>85</v>
      </c>
    </row>
    <row r="1867" spans="1:9" x14ac:dyDescent="0.2">
      <c r="A1867" t="s">
        <v>37</v>
      </c>
      <c r="B1867" t="s">
        <v>80</v>
      </c>
      <c r="C1867" t="s">
        <v>22</v>
      </c>
      <c r="D1867" s="55">
        <v>39142</v>
      </c>
      <c r="E1867">
        <v>0.65500000000000003</v>
      </c>
      <c r="F1867">
        <v>3133106</v>
      </c>
      <c r="G1867" s="58" t="s">
        <v>87</v>
      </c>
      <c r="H1867" s="58" t="s">
        <v>87</v>
      </c>
      <c r="I1867" s="60" t="s">
        <v>85</v>
      </c>
    </row>
    <row r="1868" spans="1:9" x14ac:dyDescent="0.2">
      <c r="A1868" t="s">
        <v>37</v>
      </c>
      <c r="B1868" t="s">
        <v>81</v>
      </c>
      <c r="C1868" t="s">
        <v>22</v>
      </c>
      <c r="D1868" s="55">
        <v>39142</v>
      </c>
      <c r="E1868">
        <v>0.15</v>
      </c>
      <c r="F1868">
        <v>3133107</v>
      </c>
      <c r="G1868" s="58" t="s">
        <v>87</v>
      </c>
      <c r="H1868" s="58" t="s">
        <v>87</v>
      </c>
      <c r="I1868" s="60" t="s">
        <v>85</v>
      </c>
    </row>
    <row r="1869" spans="1:9" x14ac:dyDescent="0.2">
      <c r="A1869" t="s">
        <v>58</v>
      </c>
      <c r="B1869" t="s">
        <v>80</v>
      </c>
      <c r="C1869" t="s">
        <v>22</v>
      </c>
      <c r="D1869" s="55">
        <v>39142</v>
      </c>
      <c r="E1869">
        <v>0.54</v>
      </c>
      <c r="F1869">
        <v>3133108</v>
      </c>
      <c r="G1869" s="58" t="s">
        <v>87</v>
      </c>
      <c r="H1869" s="58" t="s">
        <v>87</v>
      </c>
      <c r="I1869" s="60" t="s">
        <v>85</v>
      </c>
    </row>
    <row r="1870" spans="1:9" x14ac:dyDescent="0.2">
      <c r="A1870" t="s">
        <v>58</v>
      </c>
      <c r="B1870" t="s">
        <v>81</v>
      </c>
      <c r="C1870" t="s">
        <v>22</v>
      </c>
      <c r="D1870" s="55">
        <v>39142</v>
      </c>
      <c r="E1870">
        <v>0.05</v>
      </c>
      <c r="F1870">
        <v>3133109</v>
      </c>
      <c r="G1870" s="58" t="s">
        <v>87</v>
      </c>
      <c r="H1870" s="58" t="s">
        <v>87</v>
      </c>
      <c r="I1870" s="60" t="s">
        <v>85</v>
      </c>
    </row>
    <row r="1871" spans="1:9" x14ac:dyDescent="0.2">
      <c r="A1871" t="s">
        <v>59</v>
      </c>
      <c r="B1871" t="s">
        <v>80</v>
      </c>
      <c r="C1871" t="s">
        <v>22</v>
      </c>
      <c r="D1871" s="55">
        <v>39142</v>
      </c>
      <c r="E1871">
        <v>0.69</v>
      </c>
      <c r="F1871">
        <v>3133110</v>
      </c>
      <c r="G1871" s="58" t="s">
        <v>87</v>
      </c>
      <c r="H1871" s="58" t="s">
        <v>87</v>
      </c>
      <c r="I1871" s="60" t="s">
        <v>85</v>
      </c>
    </row>
    <row r="1872" spans="1:9" x14ac:dyDescent="0.2">
      <c r="A1872" t="s">
        <v>59</v>
      </c>
      <c r="B1872" t="s">
        <v>81</v>
      </c>
      <c r="C1872" t="s">
        <v>22</v>
      </c>
      <c r="D1872" s="55">
        <v>39142</v>
      </c>
      <c r="E1872">
        <v>-0.17</v>
      </c>
      <c r="F1872">
        <v>3133111</v>
      </c>
      <c r="G1872" s="58" t="s">
        <v>87</v>
      </c>
      <c r="H1872" s="58" t="s">
        <v>87</v>
      </c>
      <c r="I1872" s="60" t="s">
        <v>85</v>
      </c>
    </row>
    <row r="1873" spans="1:9" x14ac:dyDescent="0.2">
      <c r="A1873" t="s">
        <v>60</v>
      </c>
      <c r="B1873" t="s">
        <v>80</v>
      </c>
      <c r="C1873" t="s">
        <v>22</v>
      </c>
      <c r="D1873" s="55">
        <v>39142</v>
      </c>
      <c r="E1873">
        <v>0.69</v>
      </c>
      <c r="F1873">
        <v>3133112</v>
      </c>
      <c r="G1873" s="58" t="s">
        <v>87</v>
      </c>
      <c r="H1873" s="58" t="s">
        <v>87</v>
      </c>
      <c r="I1873" s="60" t="s">
        <v>85</v>
      </c>
    </row>
    <row r="1874" spans="1:9" x14ac:dyDescent="0.2">
      <c r="A1874" t="s">
        <v>60</v>
      </c>
      <c r="B1874" t="s">
        <v>81</v>
      </c>
      <c r="C1874" t="s">
        <v>22</v>
      </c>
      <c r="D1874" s="55">
        <v>39142</v>
      </c>
      <c r="E1874">
        <v>0.1</v>
      </c>
      <c r="F1874">
        <v>3133113</v>
      </c>
      <c r="G1874" s="58" t="s">
        <v>87</v>
      </c>
      <c r="H1874" s="58" t="s">
        <v>87</v>
      </c>
      <c r="I1874" s="60" t="s">
        <v>85</v>
      </c>
    </row>
    <row r="1875" spans="1:9" x14ac:dyDescent="0.2">
      <c r="A1875" t="s">
        <v>61</v>
      </c>
      <c r="B1875" t="s">
        <v>80</v>
      </c>
      <c r="C1875" t="s">
        <v>22</v>
      </c>
      <c r="D1875" s="55">
        <v>39142</v>
      </c>
      <c r="E1875">
        <v>0.69</v>
      </c>
      <c r="F1875">
        <v>3133114</v>
      </c>
      <c r="G1875" s="58" t="s">
        <v>87</v>
      </c>
      <c r="H1875" s="58" t="s">
        <v>87</v>
      </c>
      <c r="I1875" s="60" t="s">
        <v>85</v>
      </c>
    </row>
    <row r="1876" spans="1:9" x14ac:dyDescent="0.2">
      <c r="A1876" t="s">
        <v>61</v>
      </c>
      <c r="B1876" t="s">
        <v>81</v>
      </c>
      <c r="C1876" t="s">
        <v>22</v>
      </c>
      <c r="D1876" s="55">
        <v>39142</v>
      </c>
      <c r="E1876">
        <v>-0.05</v>
      </c>
      <c r="F1876">
        <v>3133115</v>
      </c>
      <c r="G1876" s="58" t="s">
        <v>87</v>
      </c>
      <c r="H1876" s="58" t="s">
        <v>87</v>
      </c>
      <c r="I1876" s="60" t="s">
        <v>85</v>
      </c>
    </row>
    <row r="1877" spans="1:9" x14ac:dyDescent="0.2">
      <c r="A1877" t="s">
        <v>63</v>
      </c>
      <c r="B1877" t="s">
        <v>80</v>
      </c>
      <c r="C1877" t="s">
        <v>22</v>
      </c>
      <c r="D1877" s="55">
        <v>39142</v>
      </c>
      <c r="E1877">
        <v>1.0860000000000001</v>
      </c>
      <c r="F1877">
        <v>3133116</v>
      </c>
      <c r="G1877" s="58" t="s">
        <v>87</v>
      </c>
      <c r="H1877" s="58" t="s">
        <v>87</v>
      </c>
      <c r="I1877" s="60" t="s">
        <v>85</v>
      </c>
    </row>
    <row r="1878" spans="1:9" x14ac:dyDescent="0.2">
      <c r="A1878" t="s">
        <v>63</v>
      </c>
      <c r="B1878" t="s">
        <v>81</v>
      </c>
      <c r="C1878" t="s">
        <v>22</v>
      </c>
      <c r="D1878" s="55">
        <v>39142</v>
      </c>
      <c r="E1878">
        <v>1.8000000000000002E-2</v>
      </c>
      <c r="F1878">
        <v>3133117</v>
      </c>
      <c r="G1878" s="58" t="s">
        <v>87</v>
      </c>
      <c r="H1878" s="58" t="s">
        <v>87</v>
      </c>
      <c r="I1878" s="60" t="s">
        <v>85</v>
      </c>
    </row>
    <row r="1879" spans="1:9" x14ac:dyDescent="0.2">
      <c r="A1879" t="s">
        <v>64</v>
      </c>
      <c r="B1879" t="s">
        <v>80</v>
      </c>
      <c r="C1879" t="s">
        <v>22</v>
      </c>
      <c r="D1879" s="55">
        <v>39142</v>
      </c>
      <c r="E1879">
        <v>0</v>
      </c>
      <c r="F1879">
        <v>3133118</v>
      </c>
      <c r="G1879" s="58" t="s">
        <v>87</v>
      </c>
      <c r="H1879" s="58" t="s">
        <v>87</v>
      </c>
      <c r="I1879" s="60" t="s">
        <v>85</v>
      </c>
    </row>
    <row r="1880" spans="1:9" x14ac:dyDescent="0.2">
      <c r="A1880" t="s">
        <v>64</v>
      </c>
      <c r="B1880" t="s">
        <v>81</v>
      </c>
      <c r="C1880" t="s">
        <v>22</v>
      </c>
      <c r="D1880" s="55">
        <v>39142</v>
      </c>
      <c r="E1880">
        <v>0</v>
      </c>
      <c r="F1880">
        <v>3133119</v>
      </c>
      <c r="G1880" s="58" t="s">
        <v>87</v>
      </c>
      <c r="H1880" s="58" t="s">
        <v>87</v>
      </c>
      <c r="I1880" s="60" t="s">
        <v>85</v>
      </c>
    </row>
    <row r="1881" spans="1:9" x14ac:dyDescent="0.2">
      <c r="A1881" t="s">
        <v>79</v>
      </c>
      <c r="B1881" t="s">
        <v>80</v>
      </c>
      <c r="C1881" t="s">
        <v>22</v>
      </c>
      <c r="D1881" s="55">
        <v>39142</v>
      </c>
      <c r="E1881">
        <v>0.60499999999999998</v>
      </c>
      <c r="F1881">
        <v>3133120</v>
      </c>
      <c r="G1881" s="58" t="s">
        <v>87</v>
      </c>
      <c r="H1881" s="58" t="s">
        <v>87</v>
      </c>
      <c r="I1881" s="60" t="s">
        <v>85</v>
      </c>
    </row>
    <row r="1882" spans="1:9" x14ac:dyDescent="0.2">
      <c r="A1882" t="s">
        <v>79</v>
      </c>
      <c r="B1882" t="s">
        <v>81</v>
      </c>
      <c r="C1882" t="s">
        <v>22</v>
      </c>
      <c r="D1882" s="55">
        <v>39142</v>
      </c>
      <c r="E1882">
        <v>0.05</v>
      </c>
      <c r="F1882">
        <v>3133121</v>
      </c>
      <c r="G1882" s="58" t="s">
        <v>87</v>
      </c>
      <c r="H1882" s="58" t="s">
        <v>87</v>
      </c>
      <c r="I1882" s="60" t="s">
        <v>85</v>
      </c>
    </row>
    <row r="1883" spans="1:9" x14ac:dyDescent="0.2">
      <c r="A1883" t="s">
        <v>65</v>
      </c>
      <c r="B1883" t="s">
        <v>80</v>
      </c>
      <c r="C1883" t="s">
        <v>22</v>
      </c>
      <c r="D1883" s="55">
        <v>39142</v>
      </c>
      <c r="E1883">
        <v>0.59499999999999997</v>
      </c>
      <c r="F1883">
        <v>3133122</v>
      </c>
      <c r="G1883" s="58" t="s">
        <v>87</v>
      </c>
      <c r="H1883" s="58" t="s">
        <v>87</v>
      </c>
      <c r="I1883" s="60" t="s">
        <v>85</v>
      </c>
    </row>
    <row r="1884" spans="1:9" x14ac:dyDescent="0.2">
      <c r="A1884" t="s">
        <v>65</v>
      </c>
      <c r="B1884" t="s">
        <v>81</v>
      </c>
      <c r="C1884" t="s">
        <v>22</v>
      </c>
      <c r="D1884" s="55">
        <v>39142</v>
      </c>
      <c r="E1884">
        <v>7.0000000000000007E-2</v>
      </c>
      <c r="F1884">
        <v>3133123</v>
      </c>
      <c r="G1884" s="58" t="s">
        <v>87</v>
      </c>
      <c r="H1884" s="58" t="s">
        <v>87</v>
      </c>
      <c r="I1884" s="60" t="s">
        <v>85</v>
      </c>
    </row>
    <row r="1885" spans="1:9" x14ac:dyDescent="0.2">
      <c r="A1885" t="s">
        <v>111</v>
      </c>
      <c r="B1885" t="s">
        <v>110</v>
      </c>
      <c r="C1885" t="s">
        <v>22</v>
      </c>
      <c r="D1885" s="55">
        <v>39142</v>
      </c>
      <c r="E1885">
        <v>0.05</v>
      </c>
      <c r="F1885">
        <v>3133124</v>
      </c>
      <c r="G1885" s="58" t="s">
        <v>87</v>
      </c>
      <c r="H1885" s="58" t="s">
        <v>87</v>
      </c>
      <c r="I1885" s="60" t="s">
        <v>85</v>
      </c>
    </row>
    <row r="1886" spans="1:9" x14ac:dyDescent="0.2">
      <c r="A1886" t="s">
        <v>112</v>
      </c>
      <c r="B1886" t="s">
        <v>110</v>
      </c>
      <c r="C1886" t="s">
        <v>22</v>
      </c>
      <c r="D1886" s="55">
        <v>39142</v>
      </c>
      <c r="E1886">
        <v>0.1</v>
      </c>
      <c r="F1886">
        <v>3133125</v>
      </c>
      <c r="G1886" s="58" t="s">
        <v>87</v>
      </c>
      <c r="H1886" s="58" t="s">
        <v>87</v>
      </c>
      <c r="I1886" s="60" t="s">
        <v>85</v>
      </c>
    </row>
    <row r="1887" spans="1:9" x14ac:dyDescent="0.2">
      <c r="A1887" t="s">
        <v>108</v>
      </c>
      <c r="B1887" t="s">
        <v>110</v>
      </c>
      <c r="C1887" t="s">
        <v>22</v>
      </c>
      <c r="D1887" s="55">
        <v>39142</v>
      </c>
      <c r="E1887">
        <v>-0.05</v>
      </c>
      <c r="F1887">
        <v>3133126</v>
      </c>
      <c r="G1887" s="58" t="s">
        <v>87</v>
      </c>
      <c r="H1887" s="58" t="s">
        <v>87</v>
      </c>
      <c r="I1887" s="60" t="s">
        <v>85</v>
      </c>
    </row>
    <row r="1888" spans="1:9" x14ac:dyDescent="0.2">
      <c r="A1888" t="s">
        <v>109</v>
      </c>
      <c r="B1888" t="s">
        <v>110</v>
      </c>
      <c r="C1888" t="s">
        <v>22</v>
      </c>
      <c r="D1888" s="55">
        <v>39142</v>
      </c>
      <c r="E1888">
        <v>0.1</v>
      </c>
      <c r="F1888">
        <v>3133127</v>
      </c>
      <c r="G1888" s="58" t="s">
        <v>87</v>
      </c>
      <c r="H1888" s="58" t="s">
        <v>87</v>
      </c>
      <c r="I1888" s="60" t="s">
        <v>85</v>
      </c>
    </row>
    <row r="1889" spans="1:9" x14ac:dyDescent="0.2">
      <c r="A1889" t="s">
        <v>11</v>
      </c>
      <c r="B1889" t="s">
        <v>110</v>
      </c>
      <c r="C1889" t="s">
        <v>22</v>
      </c>
      <c r="D1889" s="55">
        <v>39142</v>
      </c>
      <c r="E1889" s="155">
        <v>39173</v>
      </c>
      <c r="I1889" s="60" t="s">
        <v>86</v>
      </c>
    </row>
    <row r="1890" spans="1:9" x14ac:dyDescent="0.2">
      <c r="A1890" t="s">
        <v>78</v>
      </c>
      <c r="B1890" t="s">
        <v>80</v>
      </c>
      <c r="C1890" t="s">
        <v>22</v>
      </c>
      <c r="D1890" s="55">
        <v>39173</v>
      </c>
      <c r="E1890">
        <v>0.435</v>
      </c>
      <c r="F1890">
        <v>3133100</v>
      </c>
      <c r="G1890" s="58" t="s">
        <v>87</v>
      </c>
      <c r="H1890" s="58" t="s">
        <v>87</v>
      </c>
      <c r="I1890" s="60" t="s">
        <v>85</v>
      </c>
    </row>
    <row r="1891" spans="1:9" x14ac:dyDescent="0.2">
      <c r="A1891" t="s">
        <v>78</v>
      </c>
      <c r="B1891" t="s">
        <v>81</v>
      </c>
      <c r="C1891" t="s">
        <v>22</v>
      </c>
      <c r="D1891" s="55">
        <v>39173</v>
      </c>
      <c r="E1891">
        <v>0.02</v>
      </c>
      <c r="F1891">
        <v>3133101</v>
      </c>
      <c r="G1891" s="58" t="s">
        <v>87</v>
      </c>
      <c r="H1891" s="58" t="s">
        <v>87</v>
      </c>
      <c r="I1891" s="60" t="s">
        <v>85</v>
      </c>
    </row>
    <row r="1892" spans="1:9" x14ac:dyDescent="0.2">
      <c r="A1892" t="s">
        <v>35</v>
      </c>
      <c r="B1892" t="s">
        <v>80</v>
      </c>
      <c r="C1892" t="s">
        <v>22</v>
      </c>
      <c r="D1892" s="55">
        <v>39173</v>
      </c>
      <c r="E1892">
        <v>0.435</v>
      </c>
      <c r="F1892">
        <v>3133102</v>
      </c>
      <c r="G1892" s="58" t="s">
        <v>87</v>
      </c>
      <c r="H1892" s="58" t="s">
        <v>87</v>
      </c>
      <c r="I1892" s="60" t="s">
        <v>85</v>
      </c>
    </row>
    <row r="1893" spans="1:9" x14ac:dyDescent="0.2">
      <c r="A1893" t="s">
        <v>35</v>
      </c>
      <c r="B1893" t="s">
        <v>81</v>
      </c>
      <c r="C1893" t="s">
        <v>22</v>
      </c>
      <c r="D1893" s="55">
        <v>39173</v>
      </c>
      <c r="E1893">
        <v>0.05</v>
      </c>
      <c r="F1893">
        <v>3133103</v>
      </c>
      <c r="G1893" s="58" t="s">
        <v>87</v>
      </c>
      <c r="H1893" s="58" t="s">
        <v>87</v>
      </c>
      <c r="I1893" s="60" t="s">
        <v>85</v>
      </c>
    </row>
    <row r="1894" spans="1:9" x14ac:dyDescent="0.2">
      <c r="A1894" t="s">
        <v>36</v>
      </c>
      <c r="B1894" t="s">
        <v>80</v>
      </c>
      <c r="C1894" t="s">
        <v>22</v>
      </c>
      <c r="D1894" s="55">
        <v>39173</v>
      </c>
      <c r="E1894">
        <v>0.435</v>
      </c>
      <c r="F1894">
        <v>3133104</v>
      </c>
      <c r="G1894" s="58" t="s">
        <v>87</v>
      </c>
      <c r="H1894" s="58" t="s">
        <v>87</v>
      </c>
      <c r="I1894" s="60" t="s">
        <v>85</v>
      </c>
    </row>
    <row r="1895" spans="1:9" x14ac:dyDescent="0.2">
      <c r="A1895" t="s">
        <v>36</v>
      </c>
      <c r="B1895" t="s">
        <v>81</v>
      </c>
      <c r="C1895" t="s">
        <v>22</v>
      </c>
      <c r="D1895" s="55">
        <v>39173</v>
      </c>
      <c r="E1895">
        <v>0.02</v>
      </c>
      <c r="F1895">
        <v>3133105</v>
      </c>
      <c r="G1895" s="58" t="s">
        <v>87</v>
      </c>
      <c r="H1895" s="58" t="s">
        <v>87</v>
      </c>
      <c r="I1895" s="60" t="s">
        <v>85</v>
      </c>
    </row>
    <row r="1896" spans="1:9" x14ac:dyDescent="0.2">
      <c r="A1896" t="s">
        <v>37</v>
      </c>
      <c r="B1896" t="s">
        <v>80</v>
      </c>
      <c r="C1896" t="s">
        <v>22</v>
      </c>
      <c r="D1896" s="55">
        <v>39173</v>
      </c>
      <c r="E1896">
        <v>0.435</v>
      </c>
      <c r="F1896">
        <v>3133106</v>
      </c>
      <c r="G1896" s="58" t="s">
        <v>87</v>
      </c>
      <c r="H1896" s="58" t="s">
        <v>87</v>
      </c>
      <c r="I1896" s="60" t="s">
        <v>85</v>
      </c>
    </row>
    <row r="1897" spans="1:9" x14ac:dyDescent="0.2">
      <c r="A1897" t="s">
        <v>37</v>
      </c>
      <c r="B1897" t="s">
        <v>81</v>
      </c>
      <c r="C1897" t="s">
        <v>22</v>
      </c>
      <c r="D1897" s="55">
        <v>39173</v>
      </c>
      <c r="E1897">
        <v>0.05</v>
      </c>
      <c r="F1897">
        <v>3133107</v>
      </c>
      <c r="G1897" s="58" t="s">
        <v>87</v>
      </c>
      <c r="H1897" s="58" t="s">
        <v>87</v>
      </c>
      <c r="I1897" s="60" t="s">
        <v>85</v>
      </c>
    </row>
    <row r="1898" spans="1:9" x14ac:dyDescent="0.2">
      <c r="A1898" t="s">
        <v>58</v>
      </c>
      <c r="B1898" t="s">
        <v>80</v>
      </c>
      <c r="C1898" t="s">
        <v>22</v>
      </c>
      <c r="D1898" s="55">
        <v>39173</v>
      </c>
      <c r="E1898">
        <v>0.36</v>
      </c>
      <c r="F1898">
        <v>3133108</v>
      </c>
      <c r="G1898" s="58" t="s">
        <v>87</v>
      </c>
      <c r="H1898" s="58" t="s">
        <v>87</v>
      </c>
      <c r="I1898" s="60" t="s">
        <v>85</v>
      </c>
    </row>
    <row r="1899" spans="1:9" x14ac:dyDescent="0.2">
      <c r="A1899" t="s">
        <v>58</v>
      </c>
      <c r="B1899" t="s">
        <v>81</v>
      </c>
      <c r="C1899" t="s">
        <v>22</v>
      </c>
      <c r="D1899" s="55">
        <v>39173</v>
      </c>
      <c r="E1899">
        <v>5.0000000000000001E-3</v>
      </c>
      <c r="F1899">
        <v>3133109</v>
      </c>
      <c r="G1899" s="58" t="s">
        <v>87</v>
      </c>
      <c r="H1899" s="58" t="s">
        <v>87</v>
      </c>
      <c r="I1899" s="60" t="s">
        <v>85</v>
      </c>
    </row>
    <row r="1900" spans="1:9" x14ac:dyDescent="0.2">
      <c r="A1900" t="s">
        <v>59</v>
      </c>
      <c r="B1900" t="s">
        <v>80</v>
      </c>
      <c r="C1900" t="s">
        <v>22</v>
      </c>
      <c r="D1900" s="55">
        <v>39173</v>
      </c>
      <c r="E1900">
        <v>0.38</v>
      </c>
      <c r="F1900">
        <v>3133110</v>
      </c>
      <c r="G1900" s="58" t="s">
        <v>87</v>
      </c>
      <c r="H1900" s="58" t="s">
        <v>87</v>
      </c>
      <c r="I1900" s="60" t="s">
        <v>85</v>
      </c>
    </row>
    <row r="1901" spans="1:9" x14ac:dyDescent="0.2">
      <c r="A1901" t="s">
        <v>59</v>
      </c>
      <c r="B1901" t="s">
        <v>81</v>
      </c>
      <c r="C1901" t="s">
        <v>22</v>
      </c>
      <c r="D1901" s="55">
        <v>39173</v>
      </c>
      <c r="E1901">
        <v>-8.5000000000000006E-2</v>
      </c>
      <c r="F1901">
        <v>3133111</v>
      </c>
      <c r="G1901" s="58" t="s">
        <v>87</v>
      </c>
      <c r="H1901" s="58" t="s">
        <v>87</v>
      </c>
      <c r="I1901" s="60" t="s">
        <v>85</v>
      </c>
    </row>
    <row r="1902" spans="1:9" x14ac:dyDescent="0.2">
      <c r="A1902" t="s">
        <v>60</v>
      </c>
      <c r="B1902" t="s">
        <v>80</v>
      </c>
      <c r="C1902" t="s">
        <v>22</v>
      </c>
      <c r="D1902" s="55">
        <v>39173</v>
      </c>
      <c r="E1902">
        <v>0.38</v>
      </c>
      <c r="F1902">
        <v>3133112</v>
      </c>
      <c r="G1902" s="58" t="s">
        <v>87</v>
      </c>
      <c r="H1902" s="58" t="s">
        <v>87</v>
      </c>
      <c r="I1902" s="60" t="s">
        <v>85</v>
      </c>
    </row>
    <row r="1903" spans="1:9" x14ac:dyDescent="0.2">
      <c r="A1903" t="s">
        <v>60</v>
      </c>
      <c r="B1903" t="s">
        <v>81</v>
      </c>
      <c r="C1903" t="s">
        <v>22</v>
      </c>
      <c r="D1903" s="55">
        <v>39173</v>
      </c>
      <c r="E1903">
        <v>0.02</v>
      </c>
      <c r="F1903">
        <v>3133113</v>
      </c>
      <c r="G1903" s="58" t="s">
        <v>87</v>
      </c>
      <c r="H1903" s="58" t="s">
        <v>87</v>
      </c>
      <c r="I1903" s="60" t="s">
        <v>85</v>
      </c>
    </row>
    <row r="1904" spans="1:9" x14ac:dyDescent="0.2">
      <c r="A1904" t="s">
        <v>61</v>
      </c>
      <c r="B1904" t="s">
        <v>80</v>
      </c>
      <c r="C1904" t="s">
        <v>22</v>
      </c>
      <c r="D1904" s="55">
        <v>39173</v>
      </c>
      <c r="E1904">
        <v>0.38</v>
      </c>
      <c r="F1904">
        <v>3133114</v>
      </c>
      <c r="G1904" s="58" t="s">
        <v>87</v>
      </c>
      <c r="H1904" s="58" t="s">
        <v>87</v>
      </c>
      <c r="I1904" s="60" t="s">
        <v>85</v>
      </c>
    </row>
    <row r="1905" spans="1:9" x14ac:dyDescent="0.2">
      <c r="A1905" t="s">
        <v>61</v>
      </c>
      <c r="B1905" t="s">
        <v>81</v>
      </c>
      <c r="C1905" t="s">
        <v>22</v>
      </c>
      <c r="D1905" s="55">
        <v>39173</v>
      </c>
      <c r="E1905">
        <v>-4.4999999999999998E-2</v>
      </c>
      <c r="F1905">
        <v>3133115</v>
      </c>
      <c r="G1905" s="58" t="s">
        <v>87</v>
      </c>
      <c r="H1905" s="58" t="s">
        <v>87</v>
      </c>
      <c r="I1905" s="60" t="s">
        <v>85</v>
      </c>
    </row>
    <row r="1906" spans="1:9" x14ac:dyDescent="0.2">
      <c r="A1906" t="s">
        <v>63</v>
      </c>
      <c r="B1906" t="s">
        <v>80</v>
      </c>
      <c r="C1906" t="s">
        <v>22</v>
      </c>
      <c r="D1906" s="55">
        <v>39173</v>
      </c>
      <c r="E1906">
        <v>0.29799999999999999</v>
      </c>
      <c r="F1906">
        <v>3133116</v>
      </c>
      <c r="G1906" s="58" t="s">
        <v>87</v>
      </c>
      <c r="H1906" s="58" t="s">
        <v>87</v>
      </c>
      <c r="I1906" s="60" t="s">
        <v>85</v>
      </c>
    </row>
    <row r="1907" spans="1:9" x14ac:dyDescent="0.2">
      <c r="A1907" t="s">
        <v>63</v>
      </c>
      <c r="B1907" t="s">
        <v>81</v>
      </c>
      <c r="C1907" t="s">
        <v>22</v>
      </c>
      <c r="D1907" s="55">
        <v>39173</v>
      </c>
      <c r="E1907">
        <v>1.8000000000000002E-2</v>
      </c>
      <c r="F1907">
        <v>3133117</v>
      </c>
      <c r="G1907" s="58" t="s">
        <v>87</v>
      </c>
      <c r="H1907" s="58" t="s">
        <v>87</v>
      </c>
      <c r="I1907" s="60" t="s">
        <v>85</v>
      </c>
    </row>
    <row r="1908" spans="1:9" x14ac:dyDescent="0.2">
      <c r="A1908" t="s">
        <v>64</v>
      </c>
      <c r="B1908" t="s">
        <v>80</v>
      </c>
      <c r="C1908" t="s">
        <v>22</v>
      </c>
      <c r="D1908" s="55">
        <v>39173</v>
      </c>
      <c r="E1908">
        <v>0</v>
      </c>
      <c r="F1908">
        <v>3133118</v>
      </c>
      <c r="G1908" s="58" t="s">
        <v>87</v>
      </c>
      <c r="H1908" s="58" t="s">
        <v>87</v>
      </c>
      <c r="I1908" s="60" t="s">
        <v>85</v>
      </c>
    </row>
    <row r="1909" spans="1:9" x14ac:dyDescent="0.2">
      <c r="A1909" t="s">
        <v>64</v>
      </c>
      <c r="B1909" t="s">
        <v>81</v>
      </c>
      <c r="C1909" t="s">
        <v>22</v>
      </c>
      <c r="D1909" s="55">
        <v>39173</v>
      </c>
      <c r="E1909">
        <v>0</v>
      </c>
      <c r="F1909">
        <v>3133119</v>
      </c>
      <c r="G1909" s="58" t="s">
        <v>87</v>
      </c>
      <c r="H1909" s="58" t="s">
        <v>87</v>
      </c>
      <c r="I1909" s="60" t="s">
        <v>85</v>
      </c>
    </row>
    <row r="1910" spans="1:9" x14ac:dyDescent="0.2">
      <c r="A1910" t="s">
        <v>79</v>
      </c>
      <c r="B1910" t="s">
        <v>80</v>
      </c>
      <c r="C1910" t="s">
        <v>22</v>
      </c>
      <c r="D1910" s="55">
        <v>39173</v>
      </c>
      <c r="E1910">
        <v>0.435</v>
      </c>
      <c r="F1910">
        <v>3133120</v>
      </c>
      <c r="G1910" s="58" t="s">
        <v>87</v>
      </c>
      <c r="H1910" s="58" t="s">
        <v>87</v>
      </c>
      <c r="I1910" s="60" t="s">
        <v>85</v>
      </c>
    </row>
    <row r="1911" spans="1:9" x14ac:dyDescent="0.2">
      <c r="A1911" t="s">
        <v>79</v>
      </c>
      <c r="B1911" t="s">
        <v>81</v>
      </c>
      <c r="C1911" t="s">
        <v>22</v>
      </c>
      <c r="D1911" s="55">
        <v>39173</v>
      </c>
      <c r="E1911">
        <v>0.02</v>
      </c>
      <c r="F1911">
        <v>3133121</v>
      </c>
      <c r="G1911" s="58" t="s">
        <v>87</v>
      </c>
      <c r="H1911" s="58" t="s">
        <v>87</v>
      </c>
      <c r="I1911" s="60" t="s">
        <v>85</v>
      </c>
    </row>
    <row r="1912" spans="1:9" x14ac:dyDescent="0.2">
      <c r="A1912" t="s">
        <v>65</v>
      </c>
      <c r="B1912" t="s">
        <v>80</v>
      </c>
      <c r="C1912" t="s">
        <v>22</v>
      </c>
      <c r="D1912" s="55">
        <v>39173</v>
      </c>
      <c r="E1912">
        <v>0.42499999999999999</v>
      </c>
      <c r="F1912">
        <v>3133122</v>
      </c>
      <c r="G1912" s="58" t="s">
        <v>87</v>
      </c>
      <c r="H1912" s="58" t="s">
        <v>87</v>
      </c>
      <c r="I1912" s="60" t="s">
        <v>85</v>
      </c>
    </row>
    <row r="1913" spans="1:9" x14ac:dyDescent="0.2">
      <c r="A1913" t="s">
        <v>65</v>
      </c>
      <c r="B1913" t="s">
        <v>81</v>
      </c>
      <c r="C1913" t="s">
        <v>22</v>
      </c>
      <c r="D1913" s="55">
        <v>39173</v>
      </c>
      <c r="E1913">
        <v>0.04</v>
      </c>
      <c r="F1913">
        <v>3133123</v>
      </c>
      <c r="G1913" s="58" t="s">
        <v>87</v>
      </c>
      <c r="H1913" s="58" t="s">
        <v>87</v>
      </c>
      <c r="I1913" s="60" t="s">
        <v>85</v>
      </c>
    </row>
    <row r="1914" spans="1:9" x14ac:dyDescent="0.2">
      <c r="A1914" t="s">
        <v>111</v>
      </c>
      <c r="B1914" t="s">
        <v>110</v>
      </c>
      <c r="C1914" t="s">
        <v>22</v>
      </c>
      <c r="D1914" s="55">
        <v>39173</v>
      </c>
      <c r="E1914">
        <v>5.0000000000000001E-3</v>
      </c>
      <c r="F1914">
        <v>3133124</v>
      </c>
      <c r="G1914" s="58" t="s">
        <v>87</v>
      </c>
      <c r="H1914" s="58" t="s">
        <v>87</v>
      </c>
      <c r="I1914" s="60" t="s">
        <v>85</v>
      </c>
    </row>
    <row r="1915" spans="1:9" x14ac:dyDescent="0.2">
      <c r="A1915" t="s">
        <v>112</v>
      </c>
      <c r="B1915" t="s">
        <v>110</v>
      </c>
      <c r="C1915" t="s">
        <v>22</v>
      </c>
      <c r="D1915" s="55">
        <v>39173</v>
      </c>
      <c r="E1915">
        <v>0.02</v>
      </c>
      <c r="F1915">
        <v>3133125</v>
      </c>
      <c r="G1915" s="58" t="s">
        <v>87</v>
      </c>
      <c r="H1915" s="58" t="s">
        <v>87</v>
      </c>
      <c r="I1915" s="60" t="s">
        <v>85</v>
      </c>
    </row>
    <row r="1916" spans="1:9" x14ac:dyDescent="0.2">
      <c r="A1916" t="s">
        <v>108</v>
      </c>
      <c r="B1916" t="s">
        <v>110</v>
      </c>
      <c r="C1916" t="s">
        <v>22</v>
      </c>
      <c r="D1916" s="55">
        <v>39173</v>
      </c>
      <c r="E1916">
        <v>-4.4999999999999998E-2</v>
      </c>
      <c r="F1916">
        <v>3133126</v>
      </c>
      <c r="G1916" s="58" t="s">
        <v>87</v>
      </c>
      <c r="H1916" s="58" t="s">
        <v>87</v>
      </c>
      <c r="I1916" s="60" t="s">
        <v>85</v>
      </c>
    </row>
    <row r="1917" spans="1:9" x14ac:dyDescent="0.2">
      <c r="A1917" t="s">
        <v>109</v>
      </c>
      <c r="B1917" t="s">
        <v>110</v>
      </c>
      <c r="C1917" t="s">
        <v>22</v>
      </c>
      <c r="D1917" s="55">
        <v>39173</v>
      </c>
      <c r="E1917">
        <v>0.02</v>
      </c>
      <c r="F1917">
        <v>3133127</v>
      </c>
      <c r="G1917" s="58" t="s">
        <v>87</v>
      </c>
      <c r="H1917" s="58" t="s">
        <v>87</v>
      </c>
      <c r="I1917" s="60" t="s">
        <v>85</v>
      </c>
    </row>
    <row r="1918" spans="1:9" x14ac:dyDescent="0.2">
      <c r="A1918" t="s">
        <v>11</v>
      </c>
      <c r="B1918" t="s">
        <v>110</v>
      </c>
      <c r="C1918" t="s">
        <v>22</v>
      </c>
      <c r="D1918" s="55">
        <v>39173</v>
      </c>
      <c r="E1918" s="155">
        <v>39203</v>
      </c>
      <c r="I1918" s="60" t="s">
        <v>86</v>
      </c>
    </row>
    <row r="1919" spans="1:9" x14ac:dyDescent="0.2">
      <c r="A1919" t="s">
        <v>78</v>
      </c>
      <c r="B1919" t="s">
        <v>80</v>
      </c>
      <c r="C1919" t="s">
        <v>22</v>
      </c>
      <c r="D1919" s="55">
        <v>39203</v>
      </c>
      <c r="E1919">
        <v>0.38500000000000001</v>
      </c>
      <c r="F1919">
        <v>3133100</v>
      </c>
      <c r="G1919" s="58" t="s">
        <v>87</v>
      </c>
      <c r="H1919" s="58" t="s">
        <v>87</v>
      </c>
      <c r="I1919" s="60" t="s">
        <v>85</v>
      </c>
    </row>
    <row r="1920" spans="1:9" x14ac:dyDescent="0.2">
      <c r="A1920" t="s">
        <v>78</v>
      </c>
      <c r="B1920" t="s">
        <v>81</v>
      </c>
      <c r="C1920" t="s">
        <v>22</v>
      </c>
      <c r="D1920" s="55">
        <v>39203</v>
      </c>
      <c r="E1920">
        <v>0.02</v>
      </c>
      <c r="F1920">
        <v>3133101</v>
      </c>
      <c r="G1920" s="58" t="s">
        <v>87</v>
      </c>
      <c r="H1920" s="58" t="s">
        <v>87</v>
      </c>
      <c r="I1920" s="60" t="s">
        <v>85</v>
      </c>
    </row>
    <row r="1921" spans="1:9" x14ac:dyDescent="0.2">
      <c r="A1921" t="s">
        <v>35</v>
      </c>
      <c r="B1921" t="s">
        <v>80</v>
      </c>
      <c r="C1921" t="s">
        <v>22</v>
      </c>
      <c r="D1921" s="55">
        <v>39203</v>
      </c>
      <c r="E1921">
        <v>0.38500000000000001</v>
      </c>
      <c r="F1921">
        <v>3133102</v>
      </c>
      <c r="G1921" s="58" t="s">
        <v>87</v>
      </c>
      <c r="H1921" s="58" t="s">
        <v>87</v>
      </c>
      <c r="I1921" s="60" t="s">
        <v>85</v>
      </c>
    </row>
    <row r="1922" spans="1:9" x14ac:dyDescent="0.2">
      <c r="A1922" t="s">
        <v>35</v>
      </c>
      <c r="B1922" t="s">
        <v>81</v>
      </c>
      <c r="C1922" t="s">
        <v>22</v>
      </c>
      <c r="D1922" s="55">
        <v>39203</v>
      </c>
      <c r="E1922">
        <v>0.05</v>
      </c>
      <c r="F1922">
        <v>3133103</v>
      </c>
      <c r="G1922" s="58" t="s">
        <v>87</v>
      </c>
      <c r="H1922" s="58" t="s">
        <v>87</v>
      </c>
      <c r="I1922" s="60" t="s">
        <v>85</v>
      </c>
    </row>
    <row r="1923" spans="1:9" x14ac:dyDescent="0.2">
      <c r="A1923" t="s">
        <v>36</v>
      </c>
      <c r="B1923" t="s">
        <v>80</v>
      </c>
      <c r="C1923" t="s">
        <v>22</v>
      </c>
      <c r="D1923" s="55">
        <v>39203</v>
      </c>
      <c r="E1923">
        <v>0.38500000000000001</v>
      </c>
      <c r="F1923">
        <v>3133104</v>
      </c>
      <c r="G1923" s="58" t="s">
        <v>87</v>
      </c>
      <c r="H1923" s="58" t="s">
        <v>87</v>
      </c>
      <c r="I1923" s="60" t="s">
        <v>85</v>
      </c>
    </row>
    <row r="1924" spans="1:9" x14ac:dyDescent="0.2">
      <c r="A1924" t="s">
        <v>36</v>
      </c>
      <c r="B1924" t="s">
        <v>81</v>
      </c>
      <c r="C1924" t="s">
        <v>22</v>
      </c>
      <c r="D1924" s="55">
        <v>39203</v>
      </c>
      <c r="E1924">
        <v>0.02</v>
      </c>
      <c r="F1924">
        <v>3133105</v>
      </c>
      <c r="G1924" s="58" t="s">
        <v>87</v>
      </c>
      <c r="H1924" s="58" t="s">
        <v>87</v>
      </c>
      <c r="I1924" s="60" t="s">
        <v>85</v>
      </c>
    </row>
    <row r="1925" spans="1:9" x14ac:dyDescent="0.2">
      <c r="A1925" t="s">
        <v>37</v>
      </c>
      <c r="B1925" t="s">
        <v>80</v>
      </c>
      <c r="C1925" t="s">
        <v>22</v>
      </c>
      <c r="D1925" s="55">
        <v>39203</v>
      </c>
      <c r="E1925">
        <v>0.38500000000000001</v>
      </c>
      <c r="F1925">
        <v>3133106</v>
      </c>
      <c r="G1925" s="58" t="s">
        <v>87</v>
      </c>
      <c r="H1925" s="58" t="s">
        <v>87</v>
      </c>
      <c r="I1925" s="60" t="s">
        <v>85</v>
      </c>
    </row>
    <row r="1926" spans="1:9" x14ac:dyDescent="0.2">
      <c r="A1926" t="s">
        <v>37</v>
      </c>
      <c r="B1926" t="s">
        <v>81</v>
      </c>
      <c r="C1926" t="s">
        <v>22</v>
      </c>
      <c r="D1926" s="55">
        <v>39203</v>
      </c>
      <c r="E1926">
        <v>0.05</v>
      </c>
      <c r="F1926">
        <v>3133107</v>
      </c>
      <c r="G1926" s="58" t="s">
        <v>87</v>
      </c>
      <c r="H1926" s="58" t="s">
        <v>87</v>
      </c>
      <c r="I1926" s="60" t="s">
        <v>85</v>
      </c>
    </row>
    <row r="1927" spans="1:9" x14ac:dyDescent="0.2">
      <c r="A1927" t="s">
        <v>58</v>
      </c>
      <c r="B1927" t="s">
        <v>80</v>
      </c>
      <c r="C1927" t="s">
        <v>22</v>
      </c>
      <c r="D1927" s="55">
        <v>39203</v>
      </c>
      <c r="E1927">
        <v>0.32500000000000001</v>
      </c>
      <c r="F1927">
        <v>3133108</v>
      </c>
      <c r="G1927" s="58" t="s">
        <v>87</v>
      </c>
      <c r="H1927" s="58" t="s">
        <v>87</v>
      </c>
      <c r="I1927" s="60" t="s">
        <v>85</v>
      </c>
    </row>
    <row r="1928" spans="1:9" x14ac:dyDescent="0.2">
      <c r="A1928" t="s">
        <v>58</v>
      </c>
      <c r="B1928" t="s">
        <v>81</v>
      </c>
      <c r="C1928" t="s">
        <v>22</v>
      </c>
      <c r="D1928" s="55">
        <v>39203</v>
      </c>
      <c r="E1928">
        <v>5.0000000000000001E-3</v>
      </c>
      <c r="F1928">
        <v>3133109</v>
      </c>
      <c r="G1928" s="58" t="s">
        <v>87</v>
      </c>
      <c r="H1928" s="58" t="s">
        <v>87</v>
      </c>
      <c r="I1928" s="60" t="s">
        <v>85</v>
      </c>
    </row>
    <row r="1929" spans="1:9" x14ac:dyDescent="0.2">
      <c r="A1929" t="s">
        <v>59</v>
      </c>
      <c r="B1929" t="s">
        <v>80</v>
      </c>
      <c r="C1929" t="s">
        <v>22</v>
      </c>
      <c r="D1929" s="55">
        <v>39203</v>
      </c>
      <c r="E1929">
        <v>0.33</v>
      </c>
      <c r="F1929">
        <v>3133110</v>
      </c>
      <c r="G1929" s="58" t="s">
        <v>87</v>
      </c>
      <c r="H1929" s="58" t="s">
        <v>87</v>
      </c>
      <c r="I1929" s="60" t="s">
        <v>85</v>
      </c>
    </row>
    <row r="1930" spans="1:9" x14ac:dyDescent="0.2">
      <c r="A1930" t="s">
        <v>59</v>
      </c>
      <c r="B1930" t="s">
        <v>81</v>
      </c>
      <c r="C1930" t="s">
        <v>22</v>
      </c>
      <c r="D1930" s="55">
        <v>39203</v>
      </c>
      <c r="E1930">
        <v>-6.5000000000000002E-2</v>
      </c>
      <c r="F1930">
        <v>3133111</v>
      </c>
      <c r="G1930" s="58" t="s">
        <v>87</v>
      </c>
      <c r="H1930" s="58" t="s">
        <v>87</v>
      </c>
      <c r="I1930" s="60" t="s">
        <v>85</v>
      </c>
    </row>
    <row r="1931" spans="1:9" x14ac:dyDescent="0.2">
      <c r="A1931" t="s">
        <v>60</v>
      </c>
      <c r="B1931" t="s">
        <v>80</v>
      </c>
      <c r="C1931" t="s">
        <v>22</v>
      </c>
      <c r="D1931" s="55">
        <v>39203</v>
      </c>
      <c r="E1931">
        <v>0.33</v>
      </c>
      <c r="F1931">
        <v>3133112</v>
      </c>
      <c r="G1931" s="58" t="s">
        <v>87</v>
      </c>
      <c r="H1931" s="58" t="s">
        <v>87</v>
      </c>
      <c r="I1931" s="60" t="s">
        <v>85</v>
      </c>
    </row>
    <row r="1932" spans="1:9" x14ac:dyDescent="0.2">
      <c r="A1932" t="s">
        <v>60</v>
      </c>
      <c r="B1932" t="s">
        <v>81</v>
      </c>
      <c r="C1932" t="s">
        <v>22</v>
      </c>
      <c r="D1932" s="55">
        <v>39203</v>
      </c>
      <c r="E1932">
        <v>0.02</v>
      </c>
      <c r="F1932">
        <v>3133113</v>
      </c>
      <c r="G1932" s="58" t="s">
        <v>87</v>
      </c>
      <c r="H1932" s="58" t="s">
        <v>87</v>
      </c>
      <c r="I1932" s="60" t="s">
        <v>85</v>
      </c>
    </row>
    <row r="1933" spans="1:9" x14ac:dyDescent="0.2">
      <c r="A1933" t="s">
        <v>61</v>
      </c>
      <c r="B1933" t="s">
        <v>80</v>
      </c>
      <c r="C1933" t="s">
        <v>22</v>
      </c>
      <c r="D1933" s="55">
        <v>39203</v>
      </c>
      <c r="E1933">
        <v>0.33</v>
      </c>
      <c r="F1933">
        <v>3133114</v>
      </c>
      <c r="G1933" s="58" t="s">
        <v>87</v>
      </c>
      <c r="H1933" s="58" t="s">
        <v>87</v>
      </c>
      <c r="I1933" s="60" t="s">
        <v>85</v>
      </c>
    </row>
    <row r="1934" spans="1:9" x14ac:dyDescent="0.2">
      <c r="A1934" t="s">
        <v>61</v>
      </c>
      <c r="B1934" t="s">
        <v>81</v>
      </c>
      <c r="C1934" t="s">
        <v>22</v>
      </c>
      <c r="D1934" s="55">
        <v>39203</v>
      </c>
      <c r="E1934">
        <v>-3.5000000000000003E-2</v>
      </c>
      <c r="F1934">
        <v>3133115</v>
      </c>
      <c r="G1934" s="58" t="s">
        <v>87</v>
      </c>
      <c r="H1934" s="58" t="s">
        <v>87</v>
      </c>
      <c r="I1934" s="60" t="s">
        <v>85</v>
      </c>
    </row>
    <row r="1935" spans="1:9" x14ac:dyDescent="0.2">
      <c r="A1935" t="s">
        <v>63</v>
      </c>
      <c r="B1935" t="s">
        <v>80</v>
      </c>
      <c r="C1935" t="s">
        <v>22</v>
      </c>
      <c r="D1935" s="55">
        <v>39203</v>
      </c>
      <c r="E1935">
        <v>0.29799999999999999</v>
      </c>
      <c r="F1935">
        <v>3133116</v>
      </c>
      <c r="G1935" s="58" t="s">
        <v>87</v>
      </c>
      <c r="H1935" s="58" t="s">
        <v>87</v>
      </c>
      <c r="I1935" s="60" t="s">
        <v>85</v>
      </c>
    </row>
    <row r="1936" spans="1:9" x14ac:dyDescent="0.2">
      <c r="A1936" t="s">
        <v>63</v>
      </c>
      <c r="B1936" t="s">
        <v>81</v>
      </c>
      <c r="C1936" t="s">
        <v>22</v>
      </c>
      <c r="D1936" s="55">
        <v>39203</v>
      </c>
      <c r="E1936">
        <v>1.8000000000000002E-2</v>
      </c>
      <c r="F1936">
        <v>3133117</v>
      </c>
      <c r="G1936" s="58" t="s">
        <v>87</v>
      </c>
      <c r="H1936" s="58" t="s">
        <v>87</v>
      </c>
      <c r="I1936" s="60" t="s">
        <v>85</v>
      </c>
    </row>
    <row r="1937" spans="1:9" x14ac:dyDescent="0.2">
      <c r="A1937" t="s">
        <v>64</v>
      </c>
      <c r="B1937" t="s">
        <v>80</v>
      </c>
      <c r="C1937" t="s">
        <v>22</v>
      </c>
      <c r="D1937" s="55">
        <v>39203</v>
      </c>
      <c r="E1937">
        <v>0</v>
      </c>
      <c r="F1937">
        <v>3133118</v>
      </c>
      <c r="G1937" s="58" t="s">
        <v>87</v>
      </c>
      <c r="H1937" s="58" t="s">
        <v>87</v>
      </c>
      <c r="I1937" s="60" t="s">
        <v>85</v>
      </c>
    </row>
    <row r="1938" spans="1:9" x14ac:dyDescent="0.2">
      <c r="A1938" t="s">
        <v>64</v>
      </c>
      <c r="B1938" t="s">
        <v>81</v>
      </c>
      <c r="C1938" t="s">
        <v>22</v>
      </c>
      <c r="D1938" s="55">
        <v>39203</v>
      </c>
      <c r="E1938">
        <v>0</v>
      </c>
      <c r="F1938">
        <v>3133119</v>
      </c>
      <c r="G1938" s="58" t="s">
        <v>87</v>
      </c>
      <c r="H1938" s="58" t="s">
        <v>87</v>
      </c>
      <c r="I1938" s="60" t="s">
        <v>85</v>
      </c>
    </row>
    <row r="1939" spans="1:9" x14ac:dyDescent="0.2">
      <c r="A1939" t="s">
        <v>79</v>
      </c>
      <c r="B1939" t="s">
        <v>80</v>
      </c>
      <c r="C1939" t="s">
        <v>22</v>
      </c>
      <c r="D1939" s="55">
        <v>39203</v>
      </c>
      <c r="E1939">
        <v>0.38500000000000001</v>
      </c>
      <c r="F1939">
        <v>3133120</v>
      </c>
      <c r="G1939" s="58" t="s">
        <v>87</v>
      </c>
      <c r="H1939" s="58" t="s">
        <v>87</v>
      </c>
      <c r="I1939" s="60" t="s">
        <v>85</v>
      </c>
    </row>
    <row r="1940" spans="1:9" x14ac:dyDescent="0.2">
      <c r="A1940" t="s">
        <v>79</v>
      </c>
      <c r="B1940" t="s">
        <v>81</v>
      </c>
      <c r="C1940" t="s">
        <v>22</v>
      </c>
      <c r="D1940" s="55">
        <v>39203</v>
      </c>
      <c r="E1940">
        <v>0.02</v>
      </c>
      <c r="F1940">
        <v>3133121</v>
      </c>
      <c r="G1940" s="58" t="s">
        <v>87</v>
      </c>
      <c r="H1940" s="58" t="s">
        <v>87</v>
      </c>
      <c r="I1940" s="60" t="s">
        <v>85</v>
      </c>
    </row>
    <row r="1941" spans="1:9" x14ac:dyDescent="0.2">
      <c r="A1941" t="s">
        <v>65</v>
      </c>
      <c r="B1941" t="s">
        <v>80</v>
      </c>
      <c r="C1941" t="s">
        <v>22</v>
      </c>
      <c r="D1941" s="55">
        <v>39203</v>
      </c>
      <c r="E1941">
        <v>0.375</v>
      </c>
      <c r="F1941">
        <v>3133122</v>
      </c>
      <c r="G1941" s="58" t="s">
        <v>87</v>
      </c>
      <c r="H1941" s="58" t="s">
        <v>87</v>
      </c>
      <c r="I1941" s="60" t="s">
        <v>85</v>
      </c>
    </row>
    <row r="1942" spans="1:9" x14ac:dyDescent="0.2">
      <c r="A1942" t="s">
        <v>65</v>
      </c>
      <c r="B1942" t="s">
        <v>81</v>
      </c>
      <c r="C1942" t="s">
        <v>22</v>
      </c>
      <c r="D1942" s="55">
        <v>39203</v>
      </c>
      <c r="E1942">
        <v>0.04</v>
      </c>
      <c r="F1942">
        <v>3133123</v>
      </c>
      <c r="G1942" s="58" t="s">
        <v>87</v>
      </c>
      <c r="H1942" s="58" t="s">
        <v>87</v>
      </c>
      <c r="I1942" s="60" t="s">
        <v>85</v>
      </c>
    </row>
    <row r="1943" spans="1:9" x14ac:dyDescent="0.2">
      <c r="A1943" t="s">
        <v>111</v>
      </c>
      <c r="B1943" t="s">
        <v>110</v>
      </c>
      <c r="C1943" t="s">
        <v>22</v>
      </c>
      <c r="D1943" s="55">
        <v>39203</v>
      </c>
      <c r="E1943">
        <v>5.0000000000000001E-3</v>
      </c>
      <c r="F1943">
        <v>3133124</v>
      </c>
      <c r="G1943" s="58" t="s">
        <v>87</v>
      </c>
      <c r="H1943" s="58" t="s">
        <v>87</v>
      </c>
      <c r="I1943" s="60" t="s">
        <v>85</v>
      </c>
    </row>
    <row r="1944" spans="1:9" x14ac:dyDescent="0.2">
      <c r="A1944" t="s">
        <v>112</v>
      </c>
      <c r="B1944" t="s">
        <v>110</v>
      </c>
      <c r="C1944" t="s">
        <v>22</v>
      </c>
      <c r="D1944" s="55">
        <v>39203</v>
      </c>
      <c r="E1944">
        <v>0.02</v>
      </c>
      <c r="F1944">
        <v>3133125</v>
      </c>
      <c r="G1944" s="58" t="s">
        <v>87</v>
      </c>
      <c r="H1944" s="58" t="s">
        <v>87</v>
      </c>
      <c r="I1944" s="60" t="s">
        <v>85</v>
      </c>
    </row>
    <row r="1945" spans="1:9" x14ac:dyDescent="0.2">
      <c r="A1945" t="s">
        <v>108</v>
      </c>
      <c r="B1945" t="s">
        <v>110</v>
      </c>
      <c r="C1945" t="s">
        <v>22</v>
      </c>
      <c r="D1945" s="55">
        <v>39203</v>
      </c>
      <c r="E1945">
        <v>-3.5000000000000003E-2</v>
      </c>
      <c r="F1945">
        <v>3133126</v>
      </c>
      <c r="G1945" s="58" t="s">
        <v>87</v>
      </c>
      <c r="H1945" s="58" t="s">
        <v>87</v>
      </c>
      <c r="I1945" s="60" t="s">
        <v>85</v>
      </c>
    </row>
    <row r="1946" spans="1:9" x14ac:dyDescent="0.2">
      <c r="A1946" t="s">
        <v>109</v>
      </c>
      <c r="B1946" t="s">
        <v>110</v>
      </c>
      <c r="C1946" t="s">
        <v>22</v>
      </c>
      <c r="D1946" s="55">
        <v>39203</v>
      </c>
      <c r="E1946">
        <v>0.02</v>
      </c>
      <c r="F1946">
        <v>3133127</v>
      </c>
      <c r="G1946" s="58" t="s">
        <v>87</v>
      </c>
      <c r="H1946" s="58" t="s">
        <v>87</v>
      </c>
      <c r="I1946" s="60" t="s">
        <v>85</v>
      </c>
    </row>
    <row r="1947" spans="1:9" x14ac:dyDescent="0.2">
      <c r="A1947" t="s">
        <v>11</v>
      </c>
      <c r="B1947" t="s">
        <v>110</v>
      </c>
      <c r="C1947" t="s">
        <v>22</v>
      </c>
      <c r="D1947" s="55">
        <v>39203</v>
      </c>
      <c r="E1947" s="155">
        <v>39234</v>
      </c>
      <c r="I1947" s="60" t="s">
        <v>86</v>
      </c>
    </row>
    <row r="1948" spans="1:9" x14ac:dyDescent="0.2">
      <c r="A1948" t="s">
        <v>78</v>
      </c>
      <c r="B1948" t="s">
        <v>80</v>
      </c>
      <c r="C1948" t="s">
        <v>22</v>
      </c>
      <c r="D1948" s="55">
        <v>39234</v>
      </c>
      <c r="E1948">
        <v>0.38500000000000001</v>
      </c>
      <c r="F1948">
        <v>3133100</v>
      </c>
      <c r="G1948" s="58" t="s">
        <v>87</v>
      </c>
      <c r="H1948" s="58" t="s">
        <v>87</v>
      </c>
      <c r="I1948" s="60" t="s">
        <v>85</v>
      </c>
    </row>
    <row r="1949" spans="1:9" x14ac:dyDescent="0.2">
      <c r="A1949" t="s">
        <v>78</v>
      </c>
      <c r="B1949" t="s">
        <v>81</v>
      </c>
      <c r="C1949" t="s">
        <v>22</v>
      </c>
      <c r="D1949" s="55">
        <v>39234</v>
      </c>
      <c r="E1949">
        <v>0.02</v>
      </c>
      <c r="F1949">
        <v>3133101</v>
      </c>
      <c r="G1949" s="58" t="s">
        <v>87</v>
      </c>
      <c r="H1949" s="58" t="s">
        <v>87</v>
      </c>
      <c r="I1949" s="60" t="s">
        <v>85</v>
      </c>
    </row>
    <row r="1950" spans="1:9" x14ac:dyDescent="0.2">
      <c r="A1950" t="s">
        <v>35</v>
      </c>
      <c r="B1950" t="s">
        <v>80</v>
      </c>
      <c r="C1950" t="s">
        <v>22</v>
      </c>
      <c r="D1950" s="55">
        <v>39234</v>
      </c>
      <c r="E1950">
        <v>0.38500000000000001</v>
      </c>
      <c r="F1950">
        <v>3133102</v>
      </c>
      <c r="G1950" s="58" t="s">
        <v>87</v>
      </c>
      <c r="H1950" s="58" t="s">
        <v>87</v>
      </c>
      <c r="I1950" s="60" t="s">
        <v>85</v>
      </c>
    </row>
    <row r="1951" spans="1:9" x14ac:dyDescent="0.2">
      <c r="A1951" t="s">
        <v>35</v>
      </c>
      <c r="B1951" t="s">
        <v>81</v>
      </c>
      <c r="C1951" t="s">
        <v>22</v>
      </c>
      <c r="D1951" s="55">
        <v>39234</v>
      </c>
      <c r="E1951">
        <v>0.06</v>
      </c>
      <c r="F1951">
        <v>3133103</v>
      </c>
      <c r="G1951" s="58" t="s">
        <v>87</v>
      </c>
      <c r="H1951" s="58" t="s">
        <v>87</v>
      </c>
      <c r="I1951" s="60" t="s">
        <v>85</v>
      </c>
    </row>
    <row r="1952" spans="1:9" x14ac:dyDescent="0.2">
      <c r="A1952" t="s">
        <v>36</v>
      </c>
      <c r="B1952" t="s">
        <v>80</v>
      </c>
      <c r="C1952" t="s">
        <v>22</v>
      </c>
      <c r="D1952" s="55">
        <v>39234</v>
      </c>
      <c r="E1952">
        <v>0.38500000000000001</v>
      </c>
      <c r="F1952">
        <v>3133104</v>
      </c>
      <c r="G1952" s="58" t="s">
        <v>87</v>
      </c>
      <c r="H1952" s="58" t="s">
        <v>87</v>
      </c>
      <c r="I1952" s="60" t="s">
        <v>85</v>
      </c>
    </row>
    <row r="1953" spans="1:9" x14ac:dyDescent="0.2">
      <c r="A1953" t="s">
        <v>36</v>
      </c>
      <c r="B1953" t="s">
        <v>81</v>
      </c>
      <c r="C1953" t="s">
        <v>22</v>
      </c>
      <c r="D1953" s="55">
        <v>39234</v>
      </c>
      <c r="E1953">
        <v>0.02</v>
      </c>
      <c r="F1953">
        <v>3133105</v>
      </c>
      <c r="G1953" s="58" t="s">
        <v>87</v>
      </c>
      <c r="H1953" s="58" t="s">
        <v>87</v>
      </c>
      <c r="I1953" s="60" t="s">
        <v>85</v>
      </c>
    </row>
    <row r="1954" spans="1:9" x14ac:dyDescent="0.2">
      <c r="A1954" t="s">
        <v>37</v>
      </c>
      <c r="B1954" t="s">
        <v>80</v>
      </c>
      <c r="C1954" t="s">
        <v>22</v>
      </c>
      <c r="D1954" s="55">
        <v>39234</v>
      </c>
      <c r="E1954">
        <v>0.38500000000000001</v>
      </c>
      <c r="F1954">
        <v>3133106</v>
      </c>
      <c r="G1954" s="58" t="s">
        <v>87</v>
      </c>
      <c r="H1954" s="58" t="s">
        <v>87</v>
      </c>
      <c r="I1954" s="60" t="s">
        <v>85</v>
      </c>
    </row>
    <row r="1955" spans="1:9" x14ac:dyDescent="0.2">
      <c r="A1955" t="s">
        <v>37</v>
      </c>
      <c r="B1955" t="s">
        <v>81</v>
      </c>
      <c r="C1955" t="s">
        <v>22</v>
      </c>
      <c r="D1955" s="55">
        <v>39234</v>
      </c>
      <c r="E1955">
        <v>0.06</v>
      </c>
      <c r="F1955">
        <v>3133107</v>
      </c>
      <c r="G1955" s="58" t="s">
        <v>87</v>
      </c>
      <c r="H1955" s="58" t="s">
        <v>87</v>
      </c>
      <c r="I1955" s="60" t="s">
        <v>85</v>
      </c>
    </row>
    <row r="1956" spans="1:9" x14ac:dyDescent="0.2">
      <c r="A1956" t="s">
        <v>58</v>
      </c>
      <c r="B1956" t="s">
        <v>80</v>
      </c>
      <c r="C1956" t="s">
        <v>22</v>
      </c>
      <c r="D1956" s="55">
        <v>39234</v>
      </c>
      <c r="E1956">
        <v>0.33500000000000002</v>
      </c>
      <c r="F1956">
        <v>3133108</v>
      </c>
      <c r="G1956" s="58" t="s">
        <v>87</v>
      </c>
      <c r="H1956" s="58" t="s">
        <v>87</v>
      </c>
      <c r="I1956" s="60" t="s">
        <v>85</v>
      </c>
    </row>
    <row r="1957" spans="1:9" x14ac:dyDescent="0.2">
      <c r="A1957" t="s">
        <v>58</v>
      </c>
      <c r="B1957" t="s">
        <v>81</v>
      </c>
      <c r="C1957" t="s">
        <v>22</v>
      </c>
      <c r="D1957" s="55">
        <v>39234</v>
      </c>
      <c r="E1957">
        <v>5.0000000000000001E-3</v>
      </c>
      <c r="F1957">
        <v>3133109</v>
      </c>
      <c r="G1957" s="58" t="s">
        <v>87</v>
      </c>
      <c r="H1957" s="58" t="s">
        <v>87</v>
      </c>
      <c r="I1957" s="60" t="s">
        <v>85</v>
      </c>
    </row>
    <row r="1958" spans="1:9" x14ac:dyDescent="0.2">
      <c r="A1958" t="s">
        <v>59</v>
      </c>
      <c r="B1958" t="s">
        <v>80</v>
      </c>
      <c r="C1958" t="s">
        <v>22</v>
      </c>
      <c r="D1958" s="55">
        <v>39234</v>
      </c>
      <c r="E1958">
        <v>0.37</v>
      </c>
      <c r="F1958">
        <v>3133110</v>
      </c>
      <c r="G1958" s="58" t="s">
        <v>87</v>
      </c>
      <c r="H1958" s="58" t="s">
        <v>87</v>
      </c>
      <c r="I1958" s="60" t="s">
        <v>85</v>
      </c>
    </row>
    <row r="1959" spans="1:9" x14ac:dyDescent="0.2">
      <c r="A1959" t="s">
        <v>59</v>
      </c>
      <c r="B1959" t="s">
        <v>81</v>
      </c>
      <c r="C1959" t="s">
        <v>22</v>
      </c>
      <c r="D1959" s="55">
        <v>39234</v>
      </c>
      <c r="E1959">
        <v>-5.5E-2</v>
      </c>
      <c r="F1959">
        <v>3133111</v>
      </c>
      <c r="G1959" s="58" t="s">
        <v>87</v>
      </c>
      <c r="H1959" s="58" t="s">
        <v>87</v>
      </c>
      <c r="I1959" s="60" t="s">
        <v>85</v>
      </c>
    </row>
    <row r="1960" spans="1:9" x14ac:dyDescent="0.2">
      <c r="A1960" t="s">
        <v>60</v>
      </c>
      <c r="B1960" t="s">
        <v>80</v>
      </c>
      <c r="C1960" t="s">
        <v>22</v>
      </c>
      <c r="D1960" s="55">
        <v>39234</v>
      </c>
      <c r="E1960">
        <v>0.37</v>
      </c>
      <c r="F1960">
        <v>3133112</v>
      </c>
      <c r="G1960" s="58" t="s">
        <v>87</v>
      </c>
      <c r="H1960" s="58" t="s">
        <v>87</v>
      </c>
      <c r="I1960" s="60" t="s">
        <v>85</v>
      </c>
    </row>
    <row r="1961" spans="1:9" x14ac:dyDescent="0.2">
      <c r="A1961" t="s">
        <v>60</v>
      </c>
      <c r="B1961" t="s">
        <v>81</v>
      </c>
      <c r="C1961" t="s">
        <v>22</v>
      </c>
      <c r="D1961" s="55">
        <v>39234</v>
      </c>
      <c r="E1961">
        <v>3.5000000000000003E-2</v>
      </c>
      <c r="F1961">
        <v>3133113</v>
      </c>
      <c r="G1961" s="58" t="s">
        <v>87</v>
      </c>
      <c r="H1961" s="58" t="s">
        <v>87</v>
      </c>
      <c r="I1961" s="60" t="s">
        <v>85</v>
      </c>
    </row>
    <row r="1962" spans="1:9" x14ac:dyDescent="0.2">
      <c r="A1962" t="s">
        <v>61</v>
      </c>
      <c r="B1962" t="s">
        <v>80</v>
      </c>
      <c r="C1962" t="s">
        <v>22</v>
      </c>
      <c r="D1962" s="55">
        <v>39234</v>
      </c>
      <c r="E1962">
        <v>0.37</v>
      </c>
      <c r="F1962">
        <v>3133114</v>
      </c>
      <c r="G1962" s="58" t="s">
        <v>87</v>
      </c>
      <c r="H1962" s="58" t="s">
        <v>87</v>
      </c>
      <c r="I1962" s="60" t="s">
        <v>85</v>
      </c>
    </row>
    <row r="1963" spans="1:9" x14ac:dyDescent="0.2">
      <c r="A1963" t="s">
        <v>61</v>
      </c>
      <c r="B1963" t="s">
        <v>81</v>
      </c>
      <c r="C1963" t="s">
        <v>22</v>
      </c>
      <c r="D1963" s="55">
        <v>39234</v>
      </c>
      <c r="E1963">
        <v>-3.5000000000000003E-2</v>
      </c>
      <c r="F1963">
        <v>3133115</v>
      </c>
      <c r="G1963" s="58" t="s">
        <v>87</v>
      </c>
      <c r="H1963" s="58" t="s">
        <v>87</v>
      </c>
      <c r="I1963" s="60" t="s">
        <v>85</v>
      </c>
    </row>
    <row r="1964" spans="1:9" x14ac:dyDescent="0.2">
      <c r="A1964" t="s">
        <v>63</v>
      </c>
      <c r="B1964" t="s">
        <v>80</v>
      </c>
      <c r="C1964" t="s">
        <v>22</v>
      </c>
      <c r="D1964" s="55">
        <v>39234</v>
      </c>
      <c r="E1964">
        <v>0.29799999999999999</v>
      </c>
      <c r="F1964">
        <v>3133116</v>
      </c>
      <c r="G1964" s="58" t="s">
        <v>87</v>
      </c>
      <c r="H1964" s="58" t="s">
        <v>87</v>
      </c>
      <c r="I1964" s="60" t="s">
        <v>85</v>
      </c>
    </row>
    <row r="1965" spans="1:9" x14ac:dyDescent="0.2">
      <c r="A1965" t="s">
        <v>63</v>
      </c>
      <c r="B1965" t="s">
        <v>81</v>
      </c>
      <c r="C1965" t="s">
        <v>22</v>
      </c>
      <c r="D1965" s="55">
        <v>39234</v>
      </c>
      <c r="E1965">
        <v>1.8000000000000002E-2</v>
      </c>
      <c r="F1965">
        <v>3133117</v>
      </c>
      <c r="G1965" s="58" t="s">
        <v>87</v>
      </c>
      <c r="H1965" s="58" t="s">
        <v>87</v>
      </c>
      <c r="I1965" s="60" t="s">
        <v>85</v>
      </c>
    </row>
    <row r="1966" spans="1:9" x14ac:dyDescent="0.2">
      <c r="A1966" t="s">
        <v>64</v>
      </c>
      <c r="B1966" t="s">
        <v>80</v>
      </c>
      <c r="C1966" t="s">
        <v>22</v>
      </c>
      <c r="D1966" s="55">
        <v>39234</v>
      </c>
      <c r="E1966">
        <v>0</v>
      </c>
      <c r="F1966">
        <v>3133118</v>
      </c>
      <c r="G1966" s="58" t="s">
        <v>87</v>
      </c>
      <c r="H1966" s="58" t="s">
        <v>87</v>
      </c>
      <c r="I1966" s="60" t="s">
        <v>85</v>
      </c>
    </row>
    <row r="1967" spans="1:9" x14ac:dyDescent="0.2">
      <c r="A1967" t="s">
        <v>64</v>
      </c>
      <c r="B1967" t="s">
        <v>81</v>
      </c>
      <c r="C1967" t="s">
        <v>22</v>
      </c>
      <c r="D1967" s="55">
        <v>39234</v>
      </c>
      <c r="E1967">
        <v>0</v>
      </c>
      <c r="F1967">
        <v>3133119</v>
      </c>
      <c r="G1967" s="58" t="s">
        <v>87</v>
      </c>
      <c r="H1967" s="58" t="s">
        <v>87</v>
      </c>
      <c r="I1967" s="60" t="s">
        <v>85</v>
      </c>
    </row>
    <row r="1968" spans="1:9" x14ac:dyDescent="0.2">
      <c r="A1968" t="s">
        <v>79</v>
      </c>
      <c r="B1968" t="s">
        <v>80</v>
      </c>
      <c r="C1968" t="s">
        <v>22</v>
      </c>
      <c r="D1968" s="55">
        <v>39234</v>
      </c>
      <c r="E1968">
        <v>0.38500000000000001</v>
      </c>
      <c r="F1968">
        <v>3133120</v>
      </c>
      <c r="G1968" s="58" t="s">
        <v>87</v>
      </c>
      <c r="H1968" s="58" t="s">
        <v>87</v>
      </c>
      <c r="I1968" s="60" t="s">
        <v>85</v>
      </c>
    </row>
    <row r="1969" spans="1:9" x14ac:dyDescent="0.2">
      <c r="A1969" t="s">
        <v>79</v>
      </c>
      <c r="B1969" t="s">
        <v>81</v>
      </c>
      <c r="C1969" t="s">
        <v>22</v>
      </c>
      <c r="D1969" s="55">
        <v>39234</v>
      </c>
      <c r="E1969">
        <v>0.02</v>
      </c>
      <c r="F1969">
        <v>3133121</v>
      </c>
      <c r="G1969" s="58" t="s">
        <v>87</v>
      </c>
      <c r="H1969" s="58" t="s">
        <v>87</v>
      </c>
      <c r="I1969" s="60" t="s">
        <v>85</v>
      </c>
    </row>
    <row r="1970" spans="1:9" x14ac:dyDescent="0.2">
      <c r="A1970" t="s">
        <v>65</v>
      </c>
      <c r="B1970" t="s">
        <v>80</v>
      </c>
      <c r="C1970" t="s">
        <v>22</v>
      </c>
      <c r="D1970" s="55">
        <v>39234</v>
      </c>
      <c r="E1970">
        <v>0.375</v>
      </c>
      <c r="F1970">
        <v>3133122</v>
      </c>
      <c r="G1970" s="58" t="s">
        <v>87</v>
      </c>
      <c r="H1970" s="58" t="s">
        <v>87</v>
      </c>
      <c r="I1970" s="60" t="s">
        <v>85</v>
      </c>
    </row>
    <row r="1971" spans="1:9" x14ac:dyDescent="0.2">
      <c r="A1971" t="s">
        <v>65</v>
      </c>
      <c r="B1971" t="s">
        <v>81</v>
      </c>
      <c r="C1971" t="s">
        <v>22</v>
      </c>
      <c r="D1971" s="55">
        <v>39234</v>
      </c>
      <c r="E1971">
        <v>0.04</v>
      </c>
      <c r="F1971">
        <v>3133123</v>
      </c>
      <c r="G1971" s="58" t="s">
        <v>87</v>
      </c>
      <c r="H1971" s="58" t="s">
        <v>87</v>
      </c>
      <c r="I1971" s="60" t="s">
        <v>85</v>
      </c>
    </row>
    <row r="1972" spans="1:9" x14ac:dyDescent="0.2">
      <c r="A1972" t="s">
        <v>111</v>
      </c>
      <c r="B1972" t="s">
        <v>110</v>
      </c>
      <c r="C1972" t="s">
        <v>22</v>
      </c>
      <c r="D1972" s="55">
        <v>39234</v>
      </c>
      <c r="E1972">
        <v>5.0000000000000001E-3</v>
      </c>
      <c r="F1972">
        <v>3133124</v>
      </c>
      <c r="G1972" s="58" t="s">
        <v>87</v>
      </c>
      <c r="H1972" s="58" t="s">
        <v>87</v>
      </c>
      <c r="I1972" s="60" t="s">
        <v>85</v>
      </c>
    </row>
    <row r="1973" spans="1:9" x14ac:dyDescent="0.2">
      <c r="A1973" t="s">
        <v>112</v>
      </c>
      <c r="B1973" t="s">
        <v>110</v>
      </c>
      <c r="C1973" t="s">
        <v>22</v>
      </c>
      <c r="D1973" s="55">
        <v>39234</v>
      </c>
      <c r="E1973">
        <v>3.5000000000000003E-2</v>
      </c>
      <c r="F1973">
        <v>3133125</v>
      </c>
      <c r="G1973" s="58" t="s">
        <v>87</v>
      </c>
      <c r="H1973" s="58" t="s">
        <v>87</v>
      </c>
      <c r="I1973" s="60" t="s">
        <v>85</v>
      </c>
    </row>
    <row r="1974" spans="1:9" x14ac:dyDescent="0.2">
      <c r="A1974" t="s">
        <v>108</v>
      </c>
      <c r="B1974" t="s">
        <v>110</v>
      </c>
      <c r="C1974" t="s">
        <v>22</v>
      </c>
      <c r="D1974" s="55">
        <v>39234</v>
      </c>
      <c r="E1974">
        <v>-3.5000000000000003E-2</v>
      </c>
      <c r="F1974">
        <v>3133126</v>
      </c>
      <c r="G1974" s="58" t="s">
        <v>87</v>
      </c>
      <c r="H1974" s="58" t="s">
        <v>87</v>
      </c>
      <c r="I1974" s="60" t="s">
        <v>85</v>
      </c>
    </row>
    <row r="1975" spans="1:9" x14ac:dyDescent="0.2">
      <c r="A1975" t="s">
        <v>109</v>
      </c>
      <c r="B1975" t="s">
        <v>110</v>
      </c>
      <c r="C1975" t="s">
        <v>22</v>
      </c>
      <c r="D1975" s="55">
        <v>39234</v>
      </c>
      <c r="E1975">
        <v>3.5000000000000003E-2</v>
      </c>
      <c r="F1975">
        <v>3133127</v>
      </c>
      <c r="G1975" s="58" t="s">
        <v>87</v>
      </c>
      <c r="H1975" s="58" t="s">
        <v>87</v>
      </c>
      <c r="I1975" s="60" t="s">
        <v>85</v>
      </c>
    </row>
    <row r="1976" spans="1:9" x14ac:dyDescent="0.2">
      <c r="A1976" t="s">
        <v>11</v>
      </c>
      <c r="B1976" t="s">
        <v>110</v>
      </c>
      <c r="C1976" t="s">
        <v>22</v>
      </c>
      <c r="D1976" s="55">
        <v>39234</v>
      </c>
      <c r="E1976" s="155">
        <v>39264</v>
      </c>
      <c r="I1976" s="60" t="s">
        <v>86</v>
      </c>
    </row>
    <row r="1977" spans="1:9" x14ac:dyDescent="0.2">
      <c r="A1977" t="s">
        <v>78</v>
      </c>
      <c r="B1977" t="s">
        <v>80</v>
      </c>
      <c r="C1977" t="s">
        <v>22</v>
      </c>
      <c r="D1977" s="55">
        <v>39264</v>
      </c>
      <c r="E1977">
        <v>0.39750000000000002</v>
      </c>
      <c r="F1977">
        <v>3133100</v>
      </c>
      <c r="G1977" s="58" t="s">
        <v>87</v>
      </c>
      <c r="H1977" s="58" t="s">
        <v>87</v>
      </c>
      <c r="I1977" s="60" t="s">
        <v>85</v>
      </c>
    </row>
    <row r="1978" spans="1:9" x14ac:dyDescent="0.2">
      <c r="A1978" t="s">
        <v>78</v>
      </c>
      <c r="B1978" t="s">
        <v>81</v>
      </c>
      <c r="C1978" t="s">
        <v>22</v>
      </c>
      <c r="D1978" s="55">
        <v>39264</v>
      </c>
      <c r="E1978">
        <v>0.02</v>
      </c>
      <c r="F1978">
        <v>3133101</v>
      </c>
      <c r="G1978" s="58" t="s">
        <v>87</v>
      </c>
      <c r="H1978" s="58" t="s">
        <v>87</v>
      </c>
      <c r="I1978" s="60" t="s">
        <v>85</v>
      </c>
    </row>
    <row r="1979" spans="1:9" x14ac:dyDescent="0.2">
      <c r="A1979" t="s">
        <v>35</v>
      </c>
      <c r="B1979" t="s">
        <v>80</v>
      </c>
      <c r="C1979" t="s">
        <v>22</v>
      </c>
      <c r="D1979" s="55">
        <v>39264</v>
      </c>
      <c r="E1979">
        <v>0.39750000000000002</v>
      </c>
      <c r="F1979">
        <v>3133102</v>
      </c>
      <c r="G1979" s="58" t="s">
        <v>87</v>
      </c>
      <c r="H1979" s="58" t="s">
        <v>87</v>
      </c>
      <c r="I1979" s="60" t="s">
        <v>85</v>
      </c>
    </row>
    <row r="1980" spans="1:9" x14ac:dyDescent="0.2">
      <c r="A1980" t="s">
        <v>35</v>
      </c>
      <c r="B1980" t="s">
        <v>81</v>
      </c>
      <c r="C1980" t="s">
        <v>22</v>
      </c>
      <c r="D1980" s="55">
        <v>39264</v>
      </c>
      <c r="E1980">
        <v>7.0000000000000007E-2</v>
      </c>
      <c r="F1980">
        <v>3133103</v>
      </c>
      <c r="G1980" s="58" t="s">
        <v>87</v>
      </c>
      <c r="H1980" s="58" t="s">
        <v>87</v>
      </c>
      <c r="I1980" s="60" t="s">
        <v>85</v>
      </c>
    </row>
    <row r="1981" spans="1:9" x14ac:dyDescent="0.2">
      <c r="A1981" t="s">
        <v>36</v>
      </c>
      <c r="B1981" t="s">
        <v>80</v>
      </c>
      <c r="C1981" t="s">
        <v>22</v>
      </c>
      <c r="D1981" s="55">
        <v>39264</v>
      </c>
      <c r="E1981">
        <v>0.39750000000000002</v>
      </c>
      <c r="F1981">
        <v>3133104</v>
      </c>
      <c r="G1981" s="58" t="s">
        <v>87</v>
      </c>
      <c r="H1981" s="58" t="s">
        <v>87</v>
      </c>
      <c r="I1981" s="60" t="s">
        <v>85</v>
      </c>
    </row>
    <row r="1982" spans="1:9" x14ac:dyDescent="0.2">
      <c r="A1982" t="s">
        <v>36</v>
      </c>
      <c r="B1982" t="s">
        <v>81</v>
      </c>
      <c r="C1982" t="s">
        <v>22</v>
      </c>
      <c r="D1982" s="55">
        <v>39264</v>
      </c>
      <c r="E1982">
        <v>0.02</v>
      </c>
      <c r="F1982">
        <v>3133105</v>
      </c>
      <c r="G1982" s="58" t="s">
        <v>87</v>
      </c>
      <c r="H1982" s="58" t="s">
        <v>87</v>
      </c>
      <c r="I1982" s="60" t="s">
        <v>85</v>
      </c>
    </row>
    <row r="1983" spans="1:9" x14ac:dyDescent="0.2">
      <c r="A1983" t="s">
        <v>37</v>
      </c>
      <c r="B1983" t="s">
        <v>80</v>
      </c>
      <c r="C1983" t="s">
        <v>22</v>
      </c>
      <c r="D1983" s="55">
        <v>39264</v>
      </c>
      <c r="E1983">
        <v>0.39750000000000002</v>
      </c>
      <c r="F1983">
        <v>3133106</v>
      </c>
      <c r="G1983" s="58" t="s">
        <v>87</v>
      </c>
      <c r="H1983" s="58" t="s">
        <v>87</v>
      </c>
      <c r="I1983" s="60" t="s">
        <v>85</v>
      </c>
    </row>
    <row r="1984" spans="1:9" x14ac:dyDescent="0.2">
      <c r="A1984" t="s">
        <v>37</v>
      </c>
      <c r="B1984" t="s">
        <v>81</v>
      </c>
      <c r="C1984" t="s">
        <v>22</v>
      </c>
      <c r="D1984" s="55">
        <v>39264</v>
      </c>
      <c r="E1984">
        <v>7.0000000000000007E-2</v>
      </c>
      <c r="F1984">
        <v>3133107</v>
      </c>
      <c r="G1984" s="58" t="s">
        <v>87</v>
      </c>
      <c r="H1984" s="58" t="s">
        <v>87</v>
      </c>
      <c r="I1984" s="60" t="s">
        <v>85</v>
      </c>
    </row>
    <row r="1985" spans="1:9" x14ac:dyDescent="0.2">
      <c r="A1985" t="s">
        <v>58</v>
      </c>
      <c r="B1985" t="s">
        <v>80</v>
      </c>
      <c r="C1985" t="s">
        <v>22</v>
      </c>
      <c r="D1985" s="55">
        <v>39264</v>
      </c>
      <c r="E1985">
        <v>0.35</v>
      </c>
      <c r="F1985">
        <v>3133108</v>
      </c>
      <c r="G1985" s="58" t="s">
        <v>87</v>
      </c>
      <c r="H1985" s="58" t="s">
        <v>87</v>
      </c>
      <c r="I1985" s="60" t="s">
        <v>85</v>
      </c>
    </row>
    <row r="1986" spans="1:9" x14ac:dyDescent="0.2">
      <c r="A1986" t="s">
        <v>58</v>
      </c>
      <c r="B1986" t="s">
        <v>81</v>
      </c>
      <c r="C1986" t="s">
        <v>22</v>
      </c>
      <c r="D1986" s="55">
        <v>39264</v>
      </c>
      <c r="E1986">
        <v>5.0000000000000001E-3</v>
      </c>
      <c r="F1986">
        <v>3133109</v>
      </c>
      <c r="G1986" s="58" t="s">
        <v>87</v>
      </c>
      <c r="H1986" s="58" t="s">
        <v>87</v>
      </c>
      <c r="I1986" s="60" t="s">
        <v>85</v>
      </c>
    </row>
    <row r="1987" spans="1:9" x14ac:dyDescent="0.2">
      <c r="A1987" t="s">
        <v>59</v>
      </c>
      <c r="B1987" t="s">
        <v>80</v>
      </c>
      <c r="C1987" t="s">
        <v>22</v>
      </c>
      <c r="D1987" s="55">
        <v>39264</v>
      </c>
      <c r="E1987">
        <v>0.41</v>
      </c>
      <c r="F1987">
        <v>3133110</v>
      </c>
      <c r="G1987" s="58" t="s">
        <v>87</v>
      </c>
      <c r="H1987" s="58" t="s">
        <v>87</v>
      </c>
      <c r="I1987" s="60" t="s">
        <v>85</v>
      </c>
    </row>
    <row r="1988" spans="1:9" x14ac:dyDescent="0.2">
      <c r="A1988" t="s">
        <v>59</v>
      </c>
      <c r="B1988" t="s">
        <v>81</v>
      </c>
      <c r="C1988" t="s">
        <v>22</v>
      </c>
      <c r="D1988" s="55">
        <v>39264</v>
      </c>
      <c r="E1988">
        <v>-0.02</v>
      </c>
      <c r="F1988">
        <v>3133111</v>
      </c>
      <c r="G1988" s="58" t="s">
        <v>87</v>
      </c>
      <c r="H1988" s="58" t="s">
        <v>87</v>
      </c>
      <c r="I1988" s="60" t="s">
        <v>85</v>
      </c>
    </row>
    <row r="1989" spans="1:9" x14ac:dyDescent="0.2">
      <c r="A1989" t="s">
        <v>60</v>
      </c>
      <c r="B1989" t="s">
        <v>80</v>
      </c>
      <c r="C1989" t="s">
        <v>22</v>
      </c>
      <c r="D1989" s="55">
        <v>39264</v>
      </c>
      <c r="E1989">
        <v>0.41</v>
      </c>
      <c r="F1989">
        <v>3133112</v>
      </c>
      <c r="G1989" s="58" t="s">
        <v>87</v>
      </c>
      <c r="H1989" s="58" t="s">
        <v>87</v>
      </c>
      <c r="I1989" s="60" t="s">
        <v>85</v>
      </c>
    </row>
    <row r="1990" spans="1:9" x14ac:dyDescent="0.2">
      <c r="A1990" t="s">
        <v>60</v>
      </c>
      <c r="B1990" t="s">
        <v>81</v>
      </c>
      <c r="C1990" t="s">
        <v>22</v>
      </c>
      <c r="D1990" s="55">
        <v>39264</v>
      </c>
      <c r="E1990">
        <v>3.5000000000000003E-2</v>
      </c>
      <c r="F1990">
        <v>3133113</v>
      </c>
      <c r="G1990" s="58" t="s">
        <v>87</v>
      </c>
      <c r="H1990" s="58" t="s">
        <v>87</v>
      </c>
      <c r="I1990" s="60" t="s">
        <v>85</v>
      </c>
    </row>
    <row r="1991" spans="1:9" x14ac:dyDescent="0.2">
      <c r="A1991" t="s">
        <v>61</v>
      </c>
      <c r="B1991" t="s">
        <v>80</v>
      </c>
      <c r="C1991" t="s">
        <v>22</v>
      </c>
      <c r="D1991" s="55">
        <v>39264</v>
      </c>
      <c r="E1991">
        <v>0.41</v>
      </c>
      <c r="F1991">
        <v>3133114</v>
      </c>
      <c r="G1991" s="58" t="s">
        <v>87</v>
      </c>
      <c r="H1991" s="58" t="s">
        <v>87</v>
      </c>
      <c r="I1991" s="60" t="s">
        <v>85</v>
      </c>
    </row>
    <row r="1992" spans="1:9" x14ac:dyDescent="0.2">
      <c r="A1992" t="s">
        <v>61</v>
      </c>
      <c r="B1992" t="s">
        <v>81</v>
      </c>
      <c r="C1992" t="s">
        <v>22</v>
      </c>
      <c r="D1992" s="55">
        <v>39264</v>
      </c>
      <c r="E1992">
        <v>-0.02</v>
      </c>
      <c r="F1992">
        <v>3133115</v>
      </c>
      <c r="G1992" s="58" t="s">
        <v>87</v>
      </c>
      <c r="H1992" s="58" t="s">
        <v>87</v>
      </c>
      <c r="I1992" s="60" t="s">
        <v>85</v>
      </c>
    </row>
    <row r="1993" spans="1:9" x14ac:dyDescent="0.2">
      <c r="A1993" t="s">
        <v>63</v>
      </c>
      <c r="B1993" t="s">
        <v>80</v>
      </c>
      <c r="C1993" t="s">
        <v>22</v>
      </c>
      <c r="D1993" s="55">
        <v>39264</v>
      </c>
      <c r="E1993">
        <v>0.29799999999999999</v>
      </c>
      <c r="F1993">
        <v>3133116</v>
      </c>
      <c r="G1993" s="58" t="s">
        <v>87</v>
      </c>
      <c r="H1993" s="58" t="s">
        <v>87</v>
      </c>
      <c r="I1993" s="60" t="s">
        <v>85</v>
      </c>
    </row>
    <row r="1994" spans="1:9" x14ac:dyDescent="0.2">
      <c r="A1994" t="s">
        <v>63</v>
      </c>
      <c r="B1994" t="s">
        <v>81</v>
      </c>
      <c r="C1994" t="s">
        <v>22</v>
      </c>
      <c r="D1994" s="55">
        <v>39264</v>
      </c>
      <c r="E1994">
        <v>1.8000000000000002E-2</v>
      </c>
      <c r="F1994">
        <v>3133117</v>
      </c>
      <c r="G1994" s="58" t="s">
        <v>87</v>
      </c>
      <c r="H1994" s="58" t="s">
        <v>87</v>
      </c>
      <c r="I1994" s="60" t="s">
        <v>85</v>
      </c>
    </row>
    <row r="1995" spans="1:9" x14ac:dyDescent="0.2">
      <c r="A1995" t="s">
        <v>64</v>
      </c>
      <c r="B1995" t="s">
        <v>80</v>
      </c>
      <c r="C1995" t="s">
        <v>22</v>
      </c>
      <c r="D1995" s="55">
        <v>39264</v>
      </c>
      <c r="E1995">
        <v>0</v>
      </c>
      <c r="F1995">
        <v>3133118</v>
      </c>
      <c r="G1995" s="58" t="s">
        <v>87</v>
      </c>
      <c r="H1995" s="58" t="s">
        <v>87</v>
      </c>
      <c r="I1995" s="60" t="s">
        <v>85</v>
      </c>
    </row>
    <row r="1996" spans="1:9" x14ac:dyDescent="0.2">
      <c r="A1996" t="s">
        <v>64</v>
      </c>
      <c r="B1996" t="s">
        <v>81</v>
      </c>
      <c r="C1996" t="s">
        <v>22</v>
      </c>
      <c r="D1996" s="55">
        <v>39264</v>
      </c>
      <c r="E1996">
        <v>0</v>
      </c>
      <c r="F1996">
        <v>3133119</v>
      </c>
      <c r="G1996" s="58" t="s">
        <v>87</v>
      </c>
      <c r="H1996" s="58" t="s">
        <v>87</v>
      </c>
      <c r="I1996" s="60" t="s">
        <v>85</v>
      </c>
    </row>
    <row r="1997" spans="1:9" x14ac:dyDescent="0.2">
      <c r="A1997" t="s">
        <v>79</v>
      </c>
      <c r="B1997" t="s">
        <v>80</v>
      </c>
      <c r="C1997" t="s">
        <v>22</v>
      </c>
      <c r="D1997" s="55">
        <v>39264</v>
      </c>
      <c r="E1997">
        <v>0.39750000000000002</v>
      </c>
      <c r="F1997">
        <v>3133120</v>
      </c>
      <c r="G1997" s="58" t="s">
        <v>87</v>
      </c>
      <c r="H1997" s="58" t="s">
        <v>87</v>
      </c>
      <c r="I1997" s="60" t="s">
        <v>85</v>
      </c>
    </row>
    <row r="1998" spans="1:9" x14ac:dyDescent="0.2">
      <c r="A1998" t="s">
        <v>79</v>
      </c>
      <c r="B1998" t="s">
        <v>81</v>
      </c>
      <c r="C1998" t="s">
        <v>22</v>
      </c>
      <c r="D1998" s="55">
        <v>39264</v>
      </c>
      <c r="E1998">
        <v>0.02</v>
      </c>
      <c r="F1998">
        <v>3133121</v>
      </c>
      <c r="G1998" s="58" t="s">
        <v>87</v>
      </c>
      <c r="H1998" s="58" t="s">
        <v>87</v>
      </c>
      <c r="I1998" s="60" t="s">
        <v>85</v>
      </c>
    </row>
    <row r="1999" spans="1:9" x14ac:dyDescent="0.2">
      <c r="A1999" t="s">
        <v>65</v>
      </c>
      <c r="B1999" t="s">
        <v>80</v>
      </c>
      <c r="C1999" t="s">
        <v>22</v>
      </c>
      <c r="D1999" s="55">
        <v>39264</v>
      </c>
      <c r="E1999">
        <v>0.38750000000000001</v>
      </c>
      <c r="F1999">
        <v>3133122</v>
      </c>
      <c r="G1999" s="58" t="s">
        <v>87</v>
      </c>
      <c r="H1999" s="58" t="s">
        <v>87</v>
      </c>
      <c r="I1999" s="60" t="s">
        <v>85</v>
      </c>
    </row>
    <row r="2000" spans="1:9" x14ac:dyDescent="0.2">
      <c r="A2000" t="s">
        <v>65</v>
      </c>
      <c r="B2000" t="s">
        <v>81</v>
      </c>
      <c r="C2000" t="s">
        <v>22</v>
      </c>
      <c r="D2000" s="55">
        <v>39264</v>
      </c>
      <c r="E2000">
        <v>0.04</v>
      </c>
      <c r="F2000">
        <v>3133123</v>
      </c>
      <c r="G2000" s="58" t="s">
        <v>87</v>
      </c>
      <c r="H2000" s="58" t="s">
        <v>87</v>
      </c>
      <c r="I2000" s="60" t="s">
        <v>85</v>
      </c>
    </row>
    <row r="2001" spans="1:9" x14ac:dyDescent="0.2">
      <c r="A2001" t="s">
        <v>111</v>
      </c>
      <c r="B2001" t="s">
        <v>110</v>
      </c>
      <c r="C2001" t="s">
        <v>22</v>
      </c>
      <c r="D2001" s="55">
        <v>39264</v>
      </c>
      <c r="E2001">
        <v>5.0000000000000001E-3</v>
      </c>
      <c r="F2001">
        <v>3133124</v>
      </c>
      <c r="G2001" s="58" t="s">
        <v>87</v>
      </c>
      <c r="H2001" s="58" t="s">
        <v>87</v>
      </c>
      <c r="I2001" s="60" t="s">
        <v>85</v>
      </c>
    </row>
    <row r="2002" spans="1:9" x14ac:dyDescent="0.2">
      <c r="A2002" t="s">
        <v>112</v>
      </c>
      <c r="B2002" t="s">
        <v>110</v>
      </c>
      <c r="C2002" t="s">
        <v>22</v>
      </c>
      <c r="D2002" s="55">
        <v>39264</v>
      </c>
      <c r="E2002">
        <v>3.5000000000000003E-2</v>
      </c>
      <c r="F2002">
        <v>3133125</v>
      </c>
      <c r="G2002" s="58" t="s">
        <v>87</v>
      </c>
      <c r="H2002" s="58" t="s">
        <v>87</v>
      </c>
      <c r="I2002" s="60" t="s">
        <v>85</v>
      </c>
    </row>
    <row r="2003" spans="1:9" x14ac:dyDescent="0.2">
      <c r="A2003" t="s">
        <v>108</v>
      </c>
      <c r="B2003" t="s">
        <v>110</v>
      </c>
      <c r="C2003" t="s">
        <v>22</v>
      </c>
      <c r="D2003" s="55">
        <v>39264</v>
      </c>
      <c r="E2003">
        <v>-0.02</v>
      </c>
      <c r="F2003">
        <v>3133126</v>
      </c>
      <c r="G2003" s="58" t="s">
        <v>87</v>
      </c>
      <c r="H2003" s="58" t="s">
        <v>87</v>
      </c>
      <c r="I2003" s="60" t="s">
        <v>85</v>
      </c>
    </row>
    <row r="2004" spans="1:9" x14ac:dyDescent="0.2">
      <c r="A2004" t="s">
        <v>109</v>
      </c>
      <c r="B2004" t="s">
        <v>110</v>
      </c>
      <c r="C2004" t="s">
        <v>22</v>
      </c>
      <c r="D2004" s="55">
        <v>39264</v>
      </c>
      <c r="E2004">
        <v>3.5000000000000003E-2</v>
      </c>
      <c r="F2004">
        <v>3133127</v>
      </c>
      <c r="G2004" s="58" t="s">
        <v>87</v>
      </c>
      <c r="H2004" s="58" t="s">
        <v>87</v>
      </c>
      <c r="I2004" s="60" t="s">
        <v>85</v>
      </c>
    </row>
    <row r="2005" spans="1:9" x14ac:dyDescent="0.2">
      <c r="A2005" t="s">
        <v>11</v>
      </c>
      <c r="B2005" t="s">
        <v>110</v>
      </c>
      <c r="C2005" t="s">
        <v>22</v>
      </c>
      <c r="D2005" s="55">
        <v>39264</v>
      </c>
      <c r="E2005" s="155">
        <v>39295</v>
      </c>
      <c r="I2005" s="60" t="s">
        <v>86</v>
      </c>
    </row>
    <row r="2006" spans="1:9" x14ac:dyDescent="0.2">
      <c r="A2006" t="s">
        <v>78</v>
      </c>
      <c r="B2006" t="s">
        <v>80</v>
      </c>
      <c r="C2006" t="s">
        <v>22</v>
      </c>
      <c r="D2006" s="55">
        <v>39295</v>
      </c>
      <c r="E2006">
        <v>0.4</v>
      </c>
      <c r="F2006">
        <v>3133100</v>
      </c>
      <c r="G2006" s="58" t="s">
        <v>87</v>
      </c>
      <c r="H2006" s="58" t="s">
        <v>87</v>
      </c>
      <c r="I2006" s="60" t="s">
        <v>85</v>
      </c>
    </row>
    <row r="2007" spans="1:9" x14ac:dyDescent="0.2">
      <c r="A2007" t="s">
        <v>78</v>
      </c>
      <c r="B2007" t="s">
        <v>81</v>
      </c>
      <c r="C2007" t="s">
        <v>22</v>
      </c>
      <c r="D2007" s="55">
        <v>39295</v>
      </c>
      <c r="E2007">
        <v>0.02</v>
      </c>
      <c r="F2007">
        <v>3133101</v>
      </c>
      <c r="G2007" s="58" t="s">
        <v>87</v>
      </c>
      <c r="H2007" s="58" t="s">
        <v>87</v>
      </c>
      <c r="I2007" s="60" t="s">
        <v>85</v>
      </c>
    </row>
    <row r="2008" spans="1:9" x14ac:dyDescent="0.2">
      <c r="A2008" t="s">
        <v>35</v>
      </c>
      <c r="B2008" t="s">
        <v>80</v>
      </c>
      <c r="C2008" t="s">
        <v>22</v>
      </c>
      <c r="D2008" s="55">
        <v>39295</v>
      </c>
      <c r="E2008">
        <v>0.4</v>
      </c>
      <c r="F2008">
        <v>3133102</v>
      </c>
      <c r="G2008" s="58" t="s">
        <v>87</v>
      </c>
      <c r="H2008" s="58" t="s">
        <v>87</v>
      </c>
      <c r="I2008" s="60" t="s">
        <v>85</v>
      </c>
    </row>
    <row r="2009" spans="1:9" x14ac:dyDescent="0.2">
      <c r="A2009" t="s">
        <v>35</v>
      </c>
      <c r="B2009" t="s">
        <v>81</v>
      </c>
      <c r="C2009" t="s">
        <v>22</v>
      </c>
      <c r="D2009" s="55">
        <v>39295</v>
      </c>
      <c r="E2009">
        <v>7.0000000000000007E-2</v>
      </c>
      <c r="F2009">
        <v>3133103</v>
      </c>
      <c r="G2009" s="58" t="s">
        <v>87</v>
      </c>
      <c r="H2009" s="58" t="s">
        <v>87</v>
      </c>
      <c r="I2009" s="60" t="s">
        <v>85</v>
      </c>
    </row>
    <row r="2010" spans="1:9" x14ac:dyDescent="0.2">
      <c r="A2010" t="s">
        <v>36</v>
      </c>
      <c r="B2010" t="s">
        <v>80</v>
      </c>
      <c r="C2010" t="s">
        <v>22</v>
      </c>
      <c r="D2010" s="55">
        <v>39295</v>
      </c>
      <c r="E2010">
        <v>0.4</v>
      </c>
      <c r="F2010">
        <v>3133104</v>
      </c>
      <c r="G2010" s="58" t="s">
        <v>87</v>
      </c>
      <c r="H2010" s="58" t="s">
        <v>87</v>
      </c>
      <c r="I2010" s="60" t="s">
        <v>85</v>
      </c>
    </row>
    <row r="2011" spans="1:9" x14ac:dyDescent="0.2">
      <c r="A2011" t="s">
        <v>36</v>
      </c>
      <c r="B2011" t="s">
        <v>81</v>
      </c>
      <c r="C2011" t="s">
        <v>22</v>
      </c>
      <c r="D2011" s="55">
        <v>39295</v>
      </c>
      <c r="E2011">
        <v>0.02</v>
      </c>
      <c r="F2011">
        <v>3133105</v>
      </c>
      <c r="G2011" s="58" t="s">
        <v>87</v>
      </c>
      <c r="H2011" s="58" t="s">
        <v>87</v>
      </c>
      <c r="I2011" s="60" t="s">
        <v>85</v>
      </c>
    </row>
    <row r="2012" spans="1:9" x14ac:dyDescent="0.2">
      <c r="A2012" t="s">
        <v>37</v>
      </c>
      <c r="B2012" t="s">
        <v>80</v>
      </c>
      <c r="C2012" t="s">
        <v>22</v>
      </c>
      <c r="D2012" s="55">
        <v>39295</v>
      </c>
      <c r="E2012">
        <v>0.4</v>
      </c>
      <c r="F2012">
        <v>3133106</v>
      </c>
      <c r="G2012" s="58" t="s">
        <v>87</v>
      </c>
      <c r="H2012" s="58" t="s">
        <v>87</v>
      </c>
      <c r="I2012" s="60" t="s">
        <v>85</v>
      </c>
    </row>
    <row r="2013" spans="1:9" x14ac:dyDescent="0.2">
      <c r="A2013" t="s">
        <v>37</v>
      </c>
      <c r="B2013" t="s">
        <v>81</v>
      </c>
      <c r="C2013" t="s">
        <v>22</v>
      </c>
      <c r="D2013" s="55">
        <v>39295</v>
      </c>
      <c r="E2013">
        <v>7.0000000000000007E-2</v>
      </c>
      <c r="F2013">
        <v>3133107</v>
      </c>
      <c r="G2013" s="58" t="s">
        <v>87</v>
      </c>
      <c r="H2013" s="58" t="s">
        <v>87</v>
      </c>
      <c r="I2013" s="60" t="s">
        <v>85</v>
      </c>
    </row>
    <row r="2014" spans="1:9" x14ac:dyDescent="0.2">
      <c r="A2014" t="s">
        <v>58</v>
      </c>
      <c r="B2014" t="s">
        <v>80</v>
      </c>
      <c r="C2014" t="s">
        <v>22</v>
      </c>
      <c r="D2014" s="55">
        <v>39295</v>
      </c>
      <c r="E2014">
        <v>0.35</v>
      </c>
      <c r="F2014">
        <v>3133108</v>
      </c>
      <c r="G2014" s="58" t="s">
        <v>87</v>
      </c>
      <c r="H2014" s="58" t="s">
        <v>87</v>
      </c>
      <c r="I2014" s="60" t="s">
        <v>85</v>
      </c>
    </row>
    <row r="2015" spans="1:9" x14ac:dyDescent="0.2">
      <c r="A2015" t="s">
        <v>58</v>
      </c>
      <c r="B2015" t="s">
        <v>81</v>
      </c>
      <c r="C2015" t="s">
        <v>22</v>
      </c>
      <c r="D2015" s="55">
        <v>39295</v>
      </c>
      <c r="E2015">
        <v>-5.0000000000000001E-3</v>
      </c>
      <c r="F2015">
        <v>3133109</v>
      </c>
      <c r="G2015" s="58" t="s">
        <v>87</v>
      </c>
      <c r="H2015" s="58" t="s">
        <v>87</v>
      </c>
      <c r="I2015" s="60" t="s">
        <v>85</v>
      </c>
    </row>
    <row r="2016" spans="1:9" x14ac:dyDescent="0.2">
      <c r="A2016" t="s">
        <v>59</v>
      </c>
      <c r="B2016" t="s">
        <v>80</v>
      </c>
      <c r="C2016" t="s">
        <v>22</v>
      </c>
      <c r="D2016" s="55">
        <v>39295</v>
      </c>
      <c r="E2016">
        <v>0.41</v>
      </c>
      <c r="F2016">
        <v>3133110</v>
      </c>
      <c r="G2016" s="58" t="s">
        <v>87</v>
      </c>
      <c r="H2016" s="58" t="s">
        <v>87</v>
      </c>
      <c r="I2016" s="60" t="s">
        <v>85</v>
      </c>
    </row>
    <row r="2017" spans="1:9" x14ac:dyDescent="0.2">
      <c r="A2017" t="s">
        <v>59</v>
      </c>
      <c r="B2017" t="s">
        <v>81</v>
      </c>
      <c r="C2017" t="s">
        <v>22</v>
      </c>
      <c r="D2017" s="55">
        <v>39295</v>
      </c>
      <c r="E2017">
        <v>-0.02</v>
      </c>
      <c r="F2017">
        <v>3133111</v>
      </c>
      <c r="G2017" s="58" t="s">
        <v>87</v>
      </c>
      <c r="H2017" s="58" t="s">
        <v>87</v>
      </c>
      <c r="I2017" s="60" t="s">
        <v>85</v>
      </c>
    </row>
    <row r="2018" spans="1:9" x14ac:dyDescent="0.2">
      <c r="A2018" t="s">
        <v>60</v>
      </c>
      <c r="B2018" t="s">
        <v>80</v>
      </c>
      <c r="C2018" t="s">
        <v>22</v>
      </c>
      <c r="D2018" s="55">
        <v>39295</v>
      </c>
      <c r="E2018">
        <v>0.41</v>
      </c>
      <c r="F2018">
        <v>3133112</v>
      </c>
      <c r="G2018" s="58" t="s">
        <v>87</v>
      </c>
      <c r="H2018" s="58" t="s">
        <v>87</v>
      </c>
      <c r="I2018" s="60" t="s">
        <v>85</v>
      </c>
    </row>
    <row r="2019" spans="1:9" x14ac:dyDescent="0.2">
      <c r="A2019" t="s">
        <v>60</v>
      </c>
      <c r="B2019" t="s">
        <v>81</v>
      </c>
      <c r="C2019" t="s">
        <v>22</v>
      </c>
      <c r="D2019" s="55">
        <v>39295</v>
      </c>
      <c r="E2019">
        <v>0.01</v>
      </c>
      <c r="F2019">
        <v>3133113</v>
      </c>
      <c r="G2019" s="58" t="s">
        <v>87</v>
      </c>
      <c r="H2019" s="58" t="s">
        <v>87</v>
      </c>
      <c r="I2019" s="60" t="s">
        <v>85</v>
      </c>
    </row>
    <row r="2020" spans="1:9" x14ac:dyDescent="0.2">
      <c r="A2020" t="s">
        <v>61</v>
      </c>
      <c r="B2020" t="s">
        <v>80</v>
      </c>
      <c r="C2020" t="s">
        <v>22</v>
      </c>
      <c r="D2020" s="55">
        <v>39295</v>
      </c>
      <c r="E2020">
        <v>0.41</v>
      </c>
      <c r="F2020">
        <v>3133114</v>
      </c>
      <c r="G2020" s="58" t="s">
        <v>87</v>
      </c>
      <c r="H2020" s="58" t="s">
        <v>87</v>
      </c>
      <c r="I2020" s="60" t="s">
        <v>85</v>
      </c>
    </row>
    <row r="2021" spans="1:9" x14ac:dyDescent="0.2">
      <c r="A2021" t="s">
        <v>61</v>
      </c>
      <c r="B2021" t="s">
        <v>81</v>
      </c>
      <c r="C2021" t="s">
        <v>22</v>
      </c>
      <c r="D2021" s="55">
        <v>39295</v>
      </c>
      <c r="E2021">
        <v>-0.02</v>
      </c>
      <c r="F2021">
        <v>3133115</v>
      </c>
      <c r="G2021" s="58" t="s">
        <v>87</v>
      </c>
      <c r="H2021" s="58" t="s">
        <v>87</v>
      </c>
      <c r="I2021" s="60" t="s">
        <v>85</v>
      </c>
    </row>
    <row r="2022" spans="1:9" x14ac:dyDescent="0.2">
      <c r="A2022" t="s">
        <v>63</v>
      </c>
      <c r="B2022" t="s">
        <v>80</v>
      </c>
      <c r="C2022" t="s">
        <v>22</v>
      </c>
      <c r="D2022" s="55">
        <v>39295</v>
      </c>
      <c r="E2022">
        <v>0.29799999999999999</v>
      </c>
      <c r="F2022">
        <v>3133116</v>
      </c>
      <c r="G2022" s="58" t="s">
        <v>87</v>
      </c>
      <c r="H2022" s="58" t="s">
        <v>87</v>
      </c>
      <c r="I2022" s="60" t="s">
        <v>85</v>
      </c>
    </row>
    <row r="2023" spans="1:9" x14ac:dyDescent="0.2">
      <c r="A2023" t="s">
        <v>63</v>
      </c>
      <c r="B2023" t="s">
        <v>81</v>
      </c>
      <c r="C2023" t="s">
        <v>22</v>
      </c>
      <c r="D2023" s="55">
        <v>39295</v>
      </c>
      <c r="E2023">
        <v>1.8000000000000002E-2</v>
      </c>
      <c r="F2023">
        <v>3133117</v>
      </c>
      <c r="G2023" s="58" t="s">
        <v>87</v>
      </c>
      <c r="H2023" s="58" t="s">
        <v>87</v>
      </c>
      <c r="I2023" s="60" t="s">
        <v>85</v>
      </c>
    </row>
    <row r="2024" spans="1:9" x14ac:dyDescent="0.2">
      <c r="A2024" t="s">
        <v>64</v>
      </c>
      <c r="B2024" t="s">
        <v>80</v>
      </c>
      <c r="C2024" t="s">
        <v>22</v>
      </c>
      <c r="D2024" s="55">
        <v>39295</v>
      </c>
      <c r="E2024">
        <v>0</v>
      </c>
      <c r="F2024">
        <v>3133118</v>
      </c>
      <c r="G2024" s="58" t="s">
        <v>87</v>
      </c>
      <c r="H2024" s="58" t="s">
        <v>87</v>
      </c>
      <c r="I2024" s="60" t="s">
        <v>85</v>
      </c>
    </row>
    <row r="2025" spans="1:9" x14ac:dyDescent="0.2">
      <c r="A2025" t="s">
        <v>64</v>
      </c>
      <c r="B2025" t="s">
        <v>81</v>
      </c>
      <c r="C2025" t="s">
        <v>22</v>
      </c>
      <c r="D2025" s="55">
        <v>39295</v>
      </c>
      <c r="E2025">
        <v>0</v>
      </c>
      <c r="F2025">
        <v>3133119</v>
      </c>
      <c r="G2025" s="58" t="s">
        <v>87</v>
      </c>
      <c r="H2025" s="58" t="s">
        <v>87</v>
      </c>
      <c r="I2025" s="60" t="s">
        <v>85</v>
      </c>
    </row>
    <row r="2026" spans="1:9" x14ac:dyDescent="0.2">
      <c r="A2026" t="s">
        <v>79</v>
      </c>
      <c r="B2026" t="s">
        <v>80</v>
      </c>
      <c r="C2026" t="s">
        <v>22</v>
      </c>
      <c r="D2026" s="55">
        <v>39295</v>
      </c>
      <c r="E2026">
        <v>0.4</v>
      </c>
      <c r="F2026">
        <v>3133120</v>
      </c>
      <c r="G2026" s="58" t="s">
        <v>87</v>
      </c>
      <c r="H2026" s="58" t="s">
        <v>87</v>
      </c>
      <c r="I2026" s="60" t="s">
        <v>85</v>
      </c>
    </row>
    <row r="2027" spans="1:9" x14ac:dyDescent="0.2">
      <c r="A2027" t="s">
        <v>79</v>
      </c>
      <c r="B2027" t="s">
        <v>81</v>
      </c>
      <c r="C2027" t="s">
        <v>22</v>
      </c>
      <c r="D2027" s="55">
        <v>39295</v>
      </c>
      <c r="E2027">
        <v>0.02</v>
      </c>
      <c r="F2027">
        <v>3133121</v>
      </c>
      <c r="G2027" s="58" t="s">
        <v>87</v>
      </c>
      <c r="H2027" s="58" t="s">
        <v>87</v>
      </c>
      <c r="I2027" s="60" t="s">
        <v>85</v>
      </c>
    </row>
    <row r="2028" spans="1:9" x14ac:dyDescent="0.2">
      <c r="A2028" t="s">
        <v>65</v>
      </c>
      <c r="B2028" t="s">
        <v>80</v>
      </c>
      <c r="C2028" t="s">
        <v>22</v>
      </c>
      <c r="D2028" s="55">
        <v>39295</v>
      </c>
      <c r="E2028">
        <v>0.39</v>
      </c>
      <c r="F2028">
        <v>3133122</v>
      </c>
      <c r="G2028" s="58" t="s">
        <v>87</v>
      </c>
      <c r="H2028" s="58" t="s">
        <v>87</v>
      </c>
      <c r="I2028" s="60" t="s">
        <v>85</v>
      </c>
    </row>
    <row r="2029" spans="1:9" x14ac:dyDescent="0.2">
      <c r="A2029" t="s">
        <v>65</v>
      </c>
      <c r="B2029" t="s">
        <v>81</v>
      </c>
      <c r="C2029" t="s">
        <v>22</v>
      </c>
      <c r="D2029" s="55">
        <v>39295</v>
      </c>
      <c r="E2029">
        <v>0.04</v>
      </c>
      <c r="F2029">
        <v>3133123</v>
      </c>
      <c r="G2029" s="58" t="s">
        <v>87</v>
      </c>
      <c r="H2029" s="58" t="s">
        <v>87</v>
      </c>
      <c r="I2029" s="60" t="s">
        <v>85</v>
      </c>
    </row>
    <row r="2030" spans="1:9" x14ac:dyDescent="0.2">
      <c r="A2030" t="s">
        <v>111</v>
      </c>
      <c r="B2030" t="s">
        <v>110</v>
      </c>
      <c r="C2030" t="s">
        <v>22</v>
      </c>
      <c r="D2030" s="55">
        <v>39295</v>
      </c>
      <c r="E2030">
        <v>-5.0000000000000001E-3</v>
      </c>
      <c r="F2030">
        <v>3133124</v>
      </c>
      <c r="G2030" s="58" t="s">
        <v>87</v>
      </c>
      <c r="H2030" s="58" t="s">
        <v>87</v>
      </c>
      <c r="I2030" s="60" t="s">
        <v>85</v>
      </c>
    </row>
    <row r="2031" spans="1:9" x14ac:dyDescent="0.2">
      <c r="A2031" t="s">
        <v>112</v>
      </c>
      <c r="B2031" t="s">
        <v>110</v>
      </c>
      <c r="C2031" t="s">
        <v>22</v>
      </c>
      <c r="D2031" s="55">
        <v>39295</v>
      </c>
      <c r="E2031">
        <v>0.01</v>
      </c>
      <c r="F2031">
        <v>3133125</v>
      </c>
      <c r="G2031" s="58" t="s">
        <v>87</v>
      </c>
      <c r="H2031" s="58" t="s">
        <v>87</v>
      </c>
      <c r="I2031" s="60" t="s">
        <v>85</v>
      </c>
    </row>
    <row r="2032" spans="1:9" x14ac:dyDescent="0.2">
      <c r="A2032" t="s">
        <v>108</v>
      </c>
      <c r="B2032" t="s">
        <v>110</v>
      </c>
      <c r="C2032" t="s">
        <v>22</v>
      </c>
      <c r="D2032" s="55">
        <v>39295</v>
      </c>
      <c r="E2032">
        <v>-0.02</v>
      </c>
      <c r="F2032">
        <v>3133126</v>
      </c>
      <c r="G2032" s="58" t="s">
        <v>87</v>
      </c>
      <c r="H2032" s="58" t="s">
        <v>87</v>
      </c>
      <c r="I2032" s="60" t="s">
        <v>85</v>
      </c>
    </row>
    <row r="2033" spans="1:9" x14ac:dyDescent="0.2">
      <c r="A2033" t="s">
        <v>109</v>
      </c>
      <c r="B2033" t="s">
        <v>110</v>
      </c>
      <c r="C2033" t="s">
        <v>22</v>
      </c>
      <c r="D2033" s="55">
        <v>39295</v>
      </c>
      <c r="E2033">
        <v>0.01</v>
      </c>
      <c r="F2033">
        <v>3133127</v>
      </c>
      <c r="G2033" s="58" t="s">
        <v>87</v>
      </c>
      <c r="H2033" s="58" t="s">
        <v>87</v>
      </c>
      <c r="I2033" s="60" t="s">
        <v>85</v>
      </c>
    </row>
    <row r="2034" spans="1:9" x14ac:dyDescent="0.2">
      <c r="A2034" t="s">
        <v>11</v>
      </c>
      <c r="B2034" t="s">
        <v>110</v>
      </c>
      <c r="C2034" t="s">
        <v>22</v>
      </c>
      <c r="D2034" s="55">
        <v>39295</v>
      </c>
      <c r="E2034" s="155">
        <v>39326</v>
      </c>
      <c r="I2034" s="60" t="s">
        <v>86</v>
      </c>
    </row>
    <row r="2035" spans="1:9" x14ac:dyDescent="0.2">
      <c r="A2035" t="s">
        <v>78</v>
      </c>
      <c r="B2035" t="s">
        <v>80</v>
      </c>
      <c r="C2035" t="s">
        <v>22</v>
      </c>
      <c r="D2035" s="55">
        <v>39326</v>
      </c>
      <c r="E2035">
        <v>0.39750000000000002</v>
      </c>
      <c r="F2035">
        <v>3133100</v>
      </c>
      <c r="G2035" s="58" t="s">
        <v>87</v>
      </c>
      <c r="H2035" s="58" t="s">
        <v>87</v>
      </c>
      <c r="I2035" s="60" t="s">
        <v>85</v>
      </c>
    </row>
    <row r="2036" spans="1:9" x14ac:dyDescent="0.2">
      <c r="A2036" t="s">
        <v>78</v>
      </c>
      <c r="B2036" t="s">
        <v>81</v>
      </c>
      <c r="C2036" t="s">
        <v>22</v>
      </c>
      <c r="D2036" s="55">
        <v>39326</v>
      </c>
      <c r="E2036">
        <v>0.02</v>
      </c>
      <c r="F2036">
        <v>3133101</v>
      </c>
      <c r="G2036" s="58" t="s">
        <v>87</v>
      </c>
      <c r="H2036" s="58" t="s">
        <v>87</v>
      </c>
      <c r="I2036" s="60" t="s">
        <v>85</v>
      </c>
    </row>
    <row r="2037" spans="1:9" x14ac:dyDescent="0.2">
      <c r="A2037" t="s">
        <v>35</v>
      </c>
      <c r="B2037" t="s">
        <v>80</v>
      </c>
      <c r="C2037" t="s">
        <v>22</v>
      </c>
      <c r="D2037" s="55">
        <v>39326</v>
      </c>
      <c r="E2037">
        <v>0.39750000000000002</v>
      </c>
      <c r="F2037">
        <v>3133102</v>
      </c>
      <c r="G2037" s="58" t="s">
        <v>87</v>
      </c>
      <c r="H2037" s="58" t="s">
        <v>87</v>
      </c>
      <c r="I2037" s="60" t="s">
        <v>85</v>
      </c>
    </row>
    <row r="2038" spans="1:9" x14ac:dyDescent="0.2">
      <c r="A2038" t="s">
        <v>35</v>
      </c>
      <c r="B2038" t="s">
        <v>81</v>
      </c>
      <c r="C2038" t="s">
        <v>22</v>
      </c>
      <c r="D2038" s="55">
        <v>39326</v>
      </c>
      <c r="E2038">
        <v>0.05</v>
      </c>
      <c r="F2038">
        <v>3133103</v>
      </c>
      <c r="G2038" s="58" t="s">
        <v>87</v>
      </c>
      <c r="H2038" s="58" t="s">
        <v>87</v>
      </c>
      <c r="I2038" s="60" t="s">
        <v>85</v>
      </c>
    </row>
    <row r="2039" spans="1:9" x14ac:dyDescent="0.2">
      <c r="A2039" t="s">
        <v>36</v>
      </c>
      <c r="B2039" t="s">
        <v>80</v>
      </c>
      <c r="C2039" t="s">
        <v>22</v>
      </c>
      <c r="D2039" s="55">
        <v>39326</v>
      </c>
      <c r="E2039">
        <v>0.39750000000000002</v>
      </c>
      <c r="F2039">
        <v>3133104</v>
      </c>
      <c r="G2039" s="58" t="s">
        <v>87</v>
      </c>
      <c r="H2039" s="58" t="s">
        <v>87</v>
      </c>
      <c r="I2039" s="60" t="s">
        <v>85</v>
      </c>
    </row>
    <row r="2040" spans="1:9" x14ac:dyDescent="0.2">
      <c r="A2040" t="s">
        <v>36</v>
      </c>
      <c r="B2040" t="s">
        <v>81</v>
      </c>
      <c r="C2040" t="s">
        <v>22</v>
      </c>
      <c r="D2040" s="55">
        <v>39326</v>
      </c>
      <c r="E2040">
        <v>0.02</v>
      </c>
      <c r="F2040">
        <v>3133105</v>
      </c>
      <c r="G2040" s="58" t="s">
        <v>87</v>
      </c>
      <c r="H2040" s="58" t="s">
        <v>87</v>
      </c>
      <c r="I2040" s="60" t="s">
        <v>85</v>
      </c>
    </row>
    <row r="2041" spans="1:9" x14ac:dyDescent="0.2">
      <c r="A2041" t="s">
        <v>37</v>
      </c>
      <c r="B2041" t="s">
        <v>80</v>
      </c>
      <c r="C2041" t="s">
        <v>22</v>
      </c>
      <c r="D2041" s="55">
        <v>39326</v>
      </c>
      <c r="E2041">
        <v>0.39750000000000002</v>
      </c>
      <c r="F2041">
        <v>3133106</v>
      </c>
      <c r="G2041" s="58" t="s">
        <v>87</v>
      </c>
      <c r="H2041" s="58" t="s">
        <v>87</v>
      </c>
      <c r="I2041" s="60" t="s">
        <v>85</v>
      </c>
    </row>
    <row r="2042" spans="1:9" x14ac:dyDescent="0.2">
      <c r="A2042" t="s">
        <v>37</v>
      </c>
      <c r="B2042" t="s">
        <v>81</v>
      </c>
      <c r="C2042" t="s">
        <v>22</v>
      </c>
      <c r="D2042" s="55">
        <v>39326</v>
      </c>
      <c r="E2042">
        <v>0.05</v>
      </c>
      <c r="F2042">
        <v>3133107</v>
      </c>
      <c r="G2042" s="58" t="s">
        <v>87</v>
      </c>
      <c r="H2042" s="58" t="s">
        <v>87</v>
      </c>
      <c r="I2042" s="60" t="s">
        <v>85</v>
      </c>
    </row>
    <row r="2043" spans="1:9" x14ac:dyDescent="0.2">
      <c r="A2043" t="s">
        <v>58</v>
      </c>
      <c r="B2043" t="s">
        <v>80</v>
      </c>
      <c r="C2043" t="s">
        <v>22</v>
      </c>
      <c r="D2043" s="55">
        <v>39326</v>
      </c>
      <c r="E2043">
        <v>0.315</v>
      </c>
      <c r="F2043">
        <v>3133108</v>
      </c>
      <c r="G2043" s="58" t="s">
        <v>87</v>
      </c>
      <c r="H2043" s="58" t="s">
        <v>87</v>
      </c>
      <c r="I2043" s="60" t="s">
        <v>85</v>
      </c>
    </row>
    <row r="2044" spans="1:9" x14ac:dyDescent="0.2">
      <c r="A2044" t="s">
        <v>58</v>
      </c>
      <c r="B2044" t="s">
        <v>81</v>
      </c>
      <c r="C2044" t="s">
        <v>22</v>
      </c>
      <c r="D2044" s="55">
        <v>39326</v>
      </c>
      <c r="E2044">
        <v>-5.0000000000000001E-3</v>
      </c>
      <c r="F2044">
        <v>3133109</v>
      </c>
      <c r="G2044" s="58" t="s">
        <v>87</v>
      </c>
      <c r="H2044" s="58" t="s">
        <v>87</v>
      </c>
      <c r="I2044" s="60" t="s">
        <v>85</v>
      </c>
    </row>
    <row r="2045" spans="1:9" x14ac:dyDescent="0.2">
      <c r="A2045" t="s">
        <v>59</v>
      </c>
      <c r="B2045" t="s">
        <v>80</v>
      </c>
      <c r="C2045" t="s">
        <v>22</v>
      </c>
      <c r="D2045" s="55">
        <v>39326</v>
      </c>
      <c r="E2045">
        <v>0.36</v>
      </c>
      <c r="F2045">
        <v>3133110</v>
      </c>
      <c r="G2045" s="58" t="s">
        <v>87</v>
      </c>
      <c r="H2045" s="58" t="s">
        <v>87</v>
      </c>
      <c r="I2045" s="60" t="s">
        <v>85</v>
      </c>
    </row>
    <row r="2046" spans="1:9" x14ac:dyDescent="0.2">
      <c r="A2046" t="s">
        <v>59</v>
      </c>
      <c r="B2046" t="s">
        <v>81</v>
      </c>
      <c r="C2046" t="s">
        <v>22</v>
      </c>
      <c r="D2046" s="55">
        <v>39326</v>
      </c>
      <c r="E2046">
        <v>-0.04</v>
      </c>
      <c r="F2046">
        <v>3133111</v>
      </c>
      <c r="G2046" s="58" t="s">
        <v>87</v>
      </c>
      <c r="H2046" s="58" t="s">
        <v>87</v>
      </c>
      <c r="I2046" s="60" t="s">
        <v>85</v>
      </c>
    </row>
    <row r="2047" spans="1:9" x14ac:dyDescent="0.2">
      <c r="A2047" t="s">
        <v>60</v>
      </c>
      <c r="B2047" t="s">
        <v>80</v>
      </c>
      <c r="C2047" t="s">
        <v>22</v>
      </c>
      <c r="D2047" s="55">
        <v>39326</v>
      </c>
      <c r="E2047">
        <v>0.36</v>
      </c>
      <c r="F2047">
        <v>3133112</v>
      </c>
      <c r="G2047" s="58" t="s">
        <v>87</v>
      </c>
      <c r="H2047" s="58" t="s">
        <v>87</v>
      </c>
      <c r="I2047" s="60" t="s">
        <v>85</v>
      </c>
    </row>
    <row r="2048" spans="1:9" x14ac:dyDescent="0.2">
      <c r="A2048" t="s">
        <v>60</v>
      </c>
      <c r="B2048" t="s">
        <v>81</v>
      </c>
      <c r="C2048" t="s">
        <v>22</v>
      </c>
      <c r="D2048" s="55">
        <v>39326</v>
      </c>
      <c r="E2048">
        <v>0.01</v>
      </c>
      <c r="F2048">
        <v>3133113</v>
      </c>
      <c r="G2048" s="58" t="s">
        <v>87</v>
      </c>
      <c r="H2048" s="58" t="s">
        <v>87</v>
      </c>
      <c r="I2048" s="60" t="s">
        <v>85</v>
      </c>
    </row>
    <row r="2049" spans="1:9" x14ac:dyDescent="0.2">
      <c r="A2049" t="s">
        <v>61</v>
      </c>
      <c r="B2049" t="s">
        <v>80</v>
      </c>
      <c r="C2049" t="s">
        <v>22</v>
      </c>
      <c r="D2049" s="55">
        <v>39326</v>
      </c>
      <c r="E2049">
        <v>0.36</v>
      </c>
      <c r="F2049">
        <v>3133114</v>
      </c>
      <c r="G2049" s="58" t="s">
        <v>87</v>
      </c>
      <c r="H2049" s="58" t="s">
        <v>87</v>
      </c>
      <c r="I2049" s="60" t="s">
        <v>85</v>
      </c>
    </row>
    <row r="2050" spans="1:9" x14ac:dyDescent="0.2">
      <c r="A2050" t="s">
        <v>61</v>
      </c>
      <c r="B2050" t="s">
        <v>81</v>
      </c>
      <c r="C2050" t="s">
        <v>22</v>
      </c>
      <c r="D2050" s="55">
        <v>39326</v>
      </c>
      <c r="E2050">
        <v>-0.02</v>
      </c>
      <c r="F2050">
        <v>3133115</v>
      </c>
      <c r="G2050" s="58" t="s">
        <v>87</v>
      </c>
      <c r="H2050" s="58" t="s">
        <v>87</v>
      </c>
      <c r="I2050" s="60" t="s">
        <v>85</v>
      </c>
    </row>
    <row r="2051" spans="1:9" x14ac:dyDescent="0.2">
      <c r="A2051" t="s">
        <v>63</v>
      </c>
      <c r="B2051" t="s">
        <v>80</v>
      </c>
      <c r="C2051" t="s">
        <v>22</v>
      </c>
      <c r="D2051" s="55">
        <v>39326</v>
      </c>
      <c r="E2051">
        <v>0.29799999999999999</v>
      </c>
      <c r="F2051">
        <v>3133116</v>
      </c>
      <c r="G2051" s="58" t="s">
        <v>87</v>
      </c>
      <c r="H2051" s="58" t="s">
        <v>87</v>
      </c>
      <c r="I2051" s="60" t="s">
        <v>85</v>
      </c>
    </row>
    <row r="2052" spans="1:9" x14ac:dyDescent="0.2">
      <c r="A2052" t="s">
        <v>63</v>
      </c>
      <c r="B2052" t="s">
        <v>81</v>
      </c>
      <c r="C2052" t="s">
        <v>22</v>
      </c>
      <c r="D2052" s="55">
        <v>39326</v>
      </c>
      <c r="E2052">
        <v>1.8000000000000002E-2</v>
      </c>
      <c r="F2052">
        <v>3133117</v>
      </c>
      <c r="G2052" s="58" t="s">
        <v>87</v>
      </c>
      <c r="H2052" s="58" t="s">
        <v>87</v>
      </c>
      <c r="I2052" s="60" t="s">
        <v>85</v>
      </c>
    </row>
    <row r="2053" spans="1:9" x14ac:dyDescent="0.2">
      <c r="A2053" t="s">
        <v>64</v>
      </c>
      <c r="B2053" t="s">
        <v>80</v>
      </c>
      <c r="C2053" t="s">
        <v>22</v>
      </c>
      <c r="D2053" s="55">
        <v>39326</v>
      </c>
      <c r="E2053">
        <v>0</v>
      </c>
      <c r="F2053">
        <v>3133118</v>
      </c>
      <c r="G2053" s="58" t="s">
        <v>87</v>
      </c>
      <c r="H2053" s="58" t="s">
        <v>87</v>
      </c>
      <c r="I2053" s="60" t="s">
        <v>85</v>
      </c>
    </row>
    <row r="2054" spans="1:9" x14ac:dyDescent="0.2">
      <c r="A2054" t="s">
        <v>64</v>
      </c>
      <c r="B2054" t="s">
        <v>81</v>
      </c>
      <c r="C2054" t="s">
        <v>22</v>
      </c>
      <c r="D2054" s="55">
        <v>39326</v>
      </c>
      <c r="E2054">
        <v>0</v>
      </c>
      <c r="F2054">
        <v>3133119</v>
      </c>
      <c r="G2054" s="58" t="s">
        <v>87</v>
      </c>
      <c r="H2054" s="58" t="s">
        <v>87</v>
      </c>
      <c r="I2054" s="60" t="s">
        <v>85</v>
      </c>
    </row>
    <row r="2055" spans="1:9" x14ac:dyDescent="0.2">
      <c r="A2055" t="s">
        <v>79</v>
      </c>
      <c r="B2055" t="s">
        <v>80</v>
      </c>
      <c r="C2055" t="s">
        <v>22</v>
      </c>
      <c r="D2055" s="55">
        <v>39326</v>
      </c>
      <c r="E2055">
        <v>0.39750000000000002</v>
      </c>
      <c r="F2055">
        <v>3133120</v>
      </c>
      <c r="G2055" s="58" t="s">
        <v>87</v>
      </c>
      <c r="H2055" s="58" t="s">
        <v>87</v>
      </c>
      <c r="I2055" s="60" t="s">
        <v>85</v>
      </c>
    </row>
    <row r="2056" spans="1:9" x14ac:dyDescent="0.2">
      <c r="A2056" t="s">
        <v>79</v>
      </c>
      <c r="B2056" t="s">
        <v>81</v>
      </c>
      <c r="C2056" t="s">
        <v>22</v>
      </c>
      <c r="D2056" s="55">
        <v>39326</v>
      </c>
      <c r="E2056">
        <v>0.02</v>
      </c>
      <c r="F2056">
        <v>3133121</v>
      </c>
      <c r="G2056" s="58" t="s">
        <v>87</v>
      </c>
      <c r="H2056" s="58" t="s">
        <v>87</v>
      </c>
      <c r="I2056" s="60" t="s">
        <v>85</v>
      </c>
    </row>
    <row r="2057" spans="1:9" x14ac:dyDescent="0.2">
      <c r="A2057" t="s">
        <v>65</v>
      </c>
      <c r="B2057" t="s">
        <v>80</v>
      </c>
      <c r="C2057" t="s">
        <v>22</v>
      </c>
      <c r="D2057" s="55">
        <v>39326</v>
      </c>
      <c r="E2057">
        <v>0.38750000000000001</v>
      </c>
      <c r="F2057">
        <v>3133122</v>
      </c>
      <c r="G2057" s="58" t="s">
        <v>87</v>
      </c>
      <c r="H2057" s="58" t="s">
        <v>87</v>
      </c>
      <c r="I2057" s="60" t="s">
        <v>85</v>
      </c>
    </row>
    <row r="2058" spans="1:9" x14ac:dyDescent="0.2">
      <c r="A2058" t="s">
        <v>65</v>
      </c>
      <c r="B2058" t="s">
        <v>81</v>
      </c>
      <c r="C2058" t="s">
        <v>22</v>
      </c>
      <c r="D2058" s="55">
        <v>39326</v>
      </c>
      <c r="E2058">
        <v>0.04</v>
      </c>
      <c r="F2058">
        <v>3133123</v>
      </c>
      <c r="G2058" s="58" t="s">
        <v>87</v>
      </c>
      <c r="H2058" s="58" t="s">
        <v>87</v>
      </c>
      <c r="I2058" s="60" t="s">
        <v>85</v>
      </c>
    </row>
    <row r="2059" spans="1:9" x14ac:dyDescent="0.2">
      <c r="A2059" t="s">
        <v>111</v>
      </c>
      <c r="B2059" t="s">
        <v>110</v>
      </c>
      <c r="C2059" t="s">
        <v>22</v>
      </c>
      <c r="D2059" s="55">
        <v>39326</v>
      </c>
      <c r="E2059">
        <v>-5.0000000000000001E-3</v>
      </c>
      <c r="F2059">
        <v>3133124</v>
      </c>
      <c r="G2059" s="58" t="s">
        <v>87</v>
      </c>
      <c r="H2059" s="58" t="s">
        <v>87</v>
      </c>
      <c r="I2059" s="60" t="s">
        <v>85</v>
      </c>
    </row>
    <row r="2060" spans="1:9" x14ac:dyDescent="0.2">
      <c r="A2060" t="s">
        <v>112</v>
      </c>
      <c r="B2060" t="s">
        <v>110</v>
      </c>
      <c r="C2060" t="s">
        <v>22</v>
      </c>
      <c r="D2060" s="55">
        <v>39326</v>
      </c>
      <c r="E2060">
        <v>0.01</v>
      </c>
      <c r="F2060">
        <v>3133125</v>
      </c>
      <c r="G2060" s="58" t="s">
        <v>87</v>
      </c>
      <c r="H2060" s="58" t="s">
        <v>87</v>
      </c>
      <c r="I2060" s="60" t="s">
        <v>85</v>
      </c>
    </row>
    <row r="2061" spans="1:9" x14ac:dyDescent="0.2">
      <c r="A2061" t="s">
        <v>108</v>
      </c>
      <c r="B2061" t="s">
        <v>110</v>
      </c>
      <c r="C2061" t="s">
        <v>22</v>
      </c>
      <c r="D2061" s="55">
        <v>39326</v>
      </c>
      <c r="E2061">
        <v>-0.02</v>
      </c>
      <c r="F2061">
        <v>3133126</v>
      </c>
      <c r="G2061" s="58" t="s">
        <v>87</v>
      </c>
      <c r="H2061" s="58" t="s">
        <v>87</v>
      </c>
      <c r="I2061" s="60" t="s">
        <v>85</v>
      </c>
    </row>
    <row r="2062" spans="1:9" x14ac:dyDescent="0.2">
      <c r="A2062" t="s">
        <v>109</v>
      </c>
      <c r="B2062" t="s">
        <v>110</v>
      </c>
      <c r="C2062" t="s">
        <v>22</v>
      </c>
      <c r="D2062" s="55">
        <v>39326</v>
      </c>
      <c r="E2062">
        <v>0.01</v>
      </c>
      <c r="F2062">
        <v>3133127</v>
      </c>
      <c r="G2062" s="58" t="s">
        <v>87</v>
      </c>
      <c r="H2062" s="58" t="s">
        <v>87</v>
      </c>
      <c r="I2062" s="60" t="s">
        <v>85</v>
      </c>
    </row>
    <row r="2063" spans="1:9" x14ac:dyDescent="0.2">
      <c r="A2063" t="s">
        <v>11</v>
      </c>
      <c r="B2063" t="s">
        <v>110</v>
      </c>
      <c r="C2063" t="s">
        <v>22</v>
      </c>
      <c r="D2063" s="55">
        <v>39326</v>
      </c>
      <c r="E2063" s="155">
        <v>39356</v>
      </c>
      <c r="I2063" s="60" t="s">
        <v>86</v>
      </c>
    </row>
    <row r="2064" spans="1:9" x14ac:dyDescent="0.2">
      <c r="A2064" t="s">
        <v>78</v>
      </c>
      <c r="B2064" t="s">
        <v>80</v>
      </c>
      <c r="C2064" t="s">
        <v>22</v>
      </c>
      <c r="D2064" s="55">
        <v>39356</v>
      </c>
      <c r="E2064">
        <v>0.4</v>
      </c>
      <c r="F2064">
        <v>3133100</v>
      </c>
      <c r="G2064" s="58" t="s">
        <v>87</v>
      </c>
      <c r="H2064" s="58" t="s">
        <v>87</v>
      </c>
      <c r="I2064" s="60" t="s">
        <v>85</v>
      </c>
    </row>
    <row r="2065" spans="1:9" x14ac:dyDescent="0.2">
      <c r="A2065" t="s">
        <v>78</v>
      </c>
      <c r="B2065" t="s">
        <v>81</v>
      </c>
      <c r="C2065" t="s">
        <v>22</v>
      </c>
      <c r="D2065" s="55">
        <v>39356</v>
      </c>
      <c r="E2065">
        <v>0.02</v>
      </c>
      <c r="F2065">
        <v>3133101</v>
      </c>
      <c r="G2065" s="58" t="s">
        <v>87</v>
      </c>
      <c r="H2065" s="58" t="s">
        <v>87</v>
      </c>
      <c r="I2065" s="60" t="s">
        <v>85</v>
      </c>
    </row>
    <row r="2066" spans="1:9" x14ac:dyDescent="0.2">
      <c r="A2066" t="s">
        <v>35</v>
      </c>
      <c r="B2066" t="s">
        <v>80</v>
      </c>
      <c r="C2066" t="s">
        <v>22</v>
      </c>
      <c r="D2066" s="55">
        <v>39356</v>
      </c>
      <c r="E2066">
        <v>0.4</v>
      </c>
      <c r="F2066">
        <v>3133102</v>
      </c>
      <c r="G2066" s="58" t="s">
        <v>87</v>
      </c>
      <c r="H2066" s="58" t="s">
        <v>87</v>
      </c>
      <c r="I2066" s="60" t="s">
        <v>85</v>
      </c>
    </row>
    <row r="2067" spans="1:9" x14ac:dyDescent="0.2">
      <c r="A2067" t="s">
        <v>35</v>
      </c>
      <c r="B2067" t="s">
        <v>81</v>
      </c>
      <c r="C2067" t="s">
        <v>22</v>
      </c>
      <c r="D2067" s="55">
        <v>39356</v>
      </c>
      <c r="E2067">
        <v>0.05</v>
      </c>
      <c r="F2067">
        <v>3133103</v>
      </c>
      <c r="G2067" s="58" t="s">
        <v>87</v>
      </c>
      <c r="H2067" s="58" t="s">
        <v>87</v>
      </c>
      <c r="I2067" s="60" t="s">
        <v>85</v>
      </c>
    </row>
    <row r="2068" spans="1:9" x14ac:dyDescent="0.2">
      <c r="A2068" t="s">
        <v>36</v>
      </c>
      <c r="B2068" t="s">
        <v>80</v>
      </c>
      <c r="C2068" t="s">
        <v>22</v>
      </c>
      <c r="D2068" s="55">
        <v>39356</v>
      </c>
      <c r="E2068">
        <v>0.4</v>
      </c>
      <c r="F2068">
        <v>3133104</v>
      </c>
      <c r="G2068" s="58" t="s">
        <v>87</v>
      </c>
      <c r="H2068" s="58" t="s">
        <v>87</v>
      </c>
      <c r="I2068" s="60" t="s">
        <v>85</v>
      </c>
    </row>
    <row r="2069" spans="1:9" x14ac:dyDescent="0.2">
      <c r="A2069" t="s">
        <v>36</v>
      </c>
      <c r="B2069" t="s">
        <v>81</v>
      </c>
      <c r="C2069" t="s">
        <v>22</v>
      </c>
      <c r="D2069" s="55">
        <v>39356</v>
      </c>
      <c r="E2069">
        <v>0.02</v>
      </c>
      <c r="F2069">
        <v>3133105</v>
      </c>
      <c r="G2069" s="58" t="s">
        <v>87</v>
      </c>
      <c r="H2069" s="58" t="s">
        <v>87</v>
      </c>
      <c r="I2069" s="60" t="s">
        <v>85</v>
      </c>
    </row>
    <row r="2070" spans="1:9" x14ac:dyDescent="0.2">
      <c r="A2070" t="s">
        <v>37</v>
      </c>
      <c r="B2070" t="s">
        <v>80</v>
      </c>
      <c r="C2070" t="s">
        <v>22</v>
      </c>
      <c r="D2070" s="55">
        <v>39356</v>
      </c>
      <c r="E2070">
        <v>0.4</v>
      </c>
      <c r="F2070">
        <v>3133106</v>
      </c>
      <c r="G2070" s="58" t="s">
        <v>87</v>
      </c>
      <c r="H2070" s="58" t="s">
        <v>87</v>
      </c>
      <c r="I2070" s="60" t="s">
        <v>85</v>
      </c>
    </row>
    <row r="2071" spans="1:9" x14ac:dyDescent="0.2">
      <c r="A2071" t="s">
        <v>37</v>
      </c>
      <c r="B2071" t="s">
        <v>81</v>
      </c>
      <c r="C2071" t="s">
        <v>22</v>
      </c>
      <c r="D2071" s="55">
        <v>39356</v>
      </c>
      <c r="E2071">
        <v>0.05</v>
      </c>
      <c r="F2071">
        <v>3133107</v>
      </c>
      <c r="G2071" s="58" t="s">
        <v>87</v>
      </c>
      <c r="H2071" s="58" t="s">
        <v>87</v>
      </c>
      <c r="I2071" s="60" t="s">
        <v>85</v>
      </c>
    </row>
    <row r="2072" spans="1:9" x14ac:dyDescent="0.2">
      <c r="A2072" t="s">
        <v>58</v>
      </c>
      <c r="B2072" t="s">
        <v>80</v>
      </c>
      <c r="C2072" t="s">
        <v>22</v>
      </c>
      <c r="D2072" s="55">
        <v>39356</v>
      </c>
      <c r="E2072">
        <v>0.36</v>
      </c>
      <c r="F2072">
        <v>3133108</v>
      </c>
      <c r="G2072" s="58" t="s">
        <v>87</v>
      </c>
      <c r="H2072" s="58" t="s">
        <v>87</v>
      </c>
      <c r="I2072" s="60" t="s">
        <v>85</v>
      </c>
    </row>
    <row r="2073" spans="1:9" x14ac:dyDescent="0.2">
      <c r="A2073" t="s">
        <v>58</v>
      </c>
      <c r="B2073" t="s">
        <v>81</v>
      </c>
      <c r="C2073" t="s">
        <v>22</v>
      </c>
      <c r="D2073" s="55">
        <v>39356</v>
      </c>
      <c r="E2073">
        <v>-5.0000000000000001E-3</v>
      </c>
      <c r="F2073">
        <v>3133109</v>
      </c>
      <c r="G2073" s="58" t="s">
        <v>87</v>
      </c>
      <c r="H2073" s="58" t="s">
        <v>87</v>
      </c>
      <c r="I2073" s="60" t="s">
        <v>85</v>
      </c>
    </row>
    <row r="2074" spans="1:9" x14ac:dyDescent="0.2">
      <c r="A2074" t="s">
        <v>59</v>
      </c>
      <c r="B2074" t="s">
        <v>80</v>
      </c>
      <c r="C2074" t="s">
        <v>22</v>
      </c>
      <c r="D2074" s="55">
        <v>39356</v>
      </c>
      <c r="E2074">
        <v>0.4</v>
      </c>
      <c r="F2074">
        <v>3133110</v>
      </c>
      <c r="G2074" s="58" t="s">
        <v>87</v>
      </c>
      <c r="H2074" s="58" t="s">
        <v>87</v>
      </c>
      <c r="I2074" s="60" t="s">
        <v>85</v>
      </c>
    </row>
    <row r="2075" spans="1:9" x14ac:dyDescent="0.2">
      <c r="A2075" t="s">
        <v>59</v>
      </c>
      <c r="B2075" t="s">
        <v>81</v>
      </c>
      <c r="C2075" t="s">
        <v>22</v>
      </c>
      <c r="D2075" s="55">
        <v>39356</v>
      </c>
      <c r="E2075">
        <v>-8.5000000000000006E-2</v>
      </c>
      <c r="F2075">
        <v>3133111</v>
      </c>
      <c r="G2075" s="58" t="s">
        <v>87</v>
      </c>
      <c r="H2075" s="58" t="s">
        <v>87</v>
      </c>
      <c r="I2075" s="60" t="s">
        <v>85</v>
      </c>
    </row>
    <row r="2076" spans="1:9" x14ac:dyDescent="0.2">
      <c r="A2076" t="s">
        <v>60</v>
      </c>
      <c r="B2076" t="s">
        <v>80</v>
      </c>
      <c r="C2076" t="s">
        <v>22</v>
      </c>
      <c r="D2076" s="55">
        <v>39356</v>
      </c>
      <c r="E2076">
        <v>0.4</v>
      </c>
      <c r="F2076">
        <v>3133112</v>
      </c>
      <c r="G2076" s="58" t="s">
        <v>87</v>
      </c>
      <c r="H2076" s="58" t="s">
        <v>87</v>
      </c>
      <c r="I2076" s="60" t="s">
        <v>85</v>
      </c>
    </row>
    <row r="2077" spans="1:9" x14ac:dyDescent="0.2">
      <c r="A2077" t="s">
        <v>60</v>
      </c>
      <c r="B2077" t="s">
        <v>81</v>
      </c>
      <c r="C2077" t="s">
        <v>22</v>
      </c>
      <c r="D2077" s="55">
        <v>39356</v>
      </c>
      <c r="E2077">
        <v>0.01</v>
      </c>
      <c r="F2077">
        <v>3133113</v>
      </c>
      <c r="G2077" s="58" t="s">
        <v>87</v>
      </c>
      <c r="H2077" s="58" t="s">
        <v>87</v>
      </c>
      <c r="I2077" s="60" t="s">
        <v>85</v>
      </c>
    </row>
    <row r="2078" spans="1:9" x14ac:dyDescent="0.2">
      <c r="A2078" t="s">
        <v>61</v>
      </c>
      <c r="B2078" t="s">
        <v>80</v>
      </c>
      <c r="C2078" t="s">
        <v>22</v>
      </c>
      <c r="D2078" s="55">
        <v>39356</v>
      </c>
      <c r="E2078">
        <v>0.4</v>
      </c>
      <c r="F2078">
        <v>3133114</v>
      </c>
      <c r="G2078" s="58" t="s">
        <v>87</v>
      </c>
      <c r="H2078" s="58" t="s">
        <v>87</v>
      </c>
      <c r="I2078" s="60" t="s">
        <v>85</v>
      </c>
    </row>
    <row r="2079" spans="1:9" x14ac:dyDescent="0.2">
      <c r="A2079" t="s">
        <v>61</v>
      </c>
      <c r="B2079" t="s">
        <v>81</v>
      </c>
      <c r="C2079" t="s">
        <v>22</v>
      </c>
      <c r="D2079" s="55">
        <v>39356</v>
      </c>
      <c r="E2079">
        <v>-5.5E-2</v>
      </c>
      <c r="F2079">
        <v>3133115</v>
      </c>
      <c r="G2079" s="58" t="s">
        <v>87</v>
      </c>
      <c r="H2079" s="58" t="s">
        <v>87</v>
      </c>
      <c r="I2079" s="60" t="s">
        <v>85</v>
      </c>
    </row>
    <row r="2080" spans="1:9" x14ac:dyDescent="0.2">
      <c r="A2080" t="s">
        <v>63</v>
      </c>
      <c r="B2080" t="s">
        <v>80</v>
      </c>
      <c r="C2080" t="s">
        <v>22</v>
      </c>
      <c r="D2080" s="55">
        <v>39356</v>
      </c>
      <c r="E2080">
        <v>0.29799999999999999</v>
      </c>
      <c r="F2080">
        <v>3133116</v>
      </c>
      <c r="G2080" s="58" t="s">
        <v>87</v>
      </c>
      <c r="H2080" s="58" t="s">
        <v>87</v>
      </c>
      <c r="I2080" s="60" t="s">
        <v>85</v>
      </c>
    </row>
    <row r="2081" spans="1:9" x14ac:dyDescent="0.2">
      <c r="A2081" t="s">
        <v>63</v>
      </c>
      <c r="B2081" t="s">
        <v>81</v>
      </c>
      <c r="C2081" t="s">
        <v>22</v>
      </c>
      <c r="D2081" s="55">
        <v>39356</v>
      </c>
      <c r="E2081">
        <v>1.8000000000000002E-2</v>
      </c>
      <c r="F2081">
        <v>3133117</v>
      </c>
      <c r="G2081" s="58" t="s">
        <v>87</v>
      </c>
      <c r="H2081" s="58" t="s">
        <v>87</v>
      </c>
      <c r="I2081" s="60" t="s">
        <v>85</v>
      </c>
    </row>
    <row r="2082" spans="1:9" x14ac:dyDescent="0.2">
      <c r="A2082" t="s">
        <v>64</v>
      </c>
      <c r="B2082" t="s">
        <v>80</v>
      </c>
      <c r="C2082" t="s">
        <v>22</v>
      </c>
      <c r="D2082" s="55">
        <v>39356</v>
      </c>
      <c r="E2082">
        <v>0</v>
      </c>
      <c r="F2082">
        <v>3133118</v>
      </c>
      <c r="G2082" s="58" t="s">
        <v>87</v>
      </c>
      <c r="H2082" s="58" t="s">
        <v>87</v>
      </c>
      <c r="I2082" s="60" t="s">
        <v>85</v>
      </c>
    </row>
    <row r="2083" spans="1:9" x14ac:dyDescent="0.2">
      <c r="A2083" t="s">
        <v>64</v>
      </c>
      <c r="B2083" t="s">
        <v>81</v>
      </c>
      <c r="C2083" t="s">
        <v>22</v>
      </c>
      <c r="D2083" s="55">
        <v>39356</v>
      </c>
      <c r="E2083">
        <v>0</v>
      </c>
      <c r="F2083">
        <v>3133119</v>
      </c>
      <c r="G2083" s="58" t="s">
        <v>87</v>
      </c>
      <c r="H2083" s="58" t="s">
        <v>87</v>
      </c>
      <c r="I2083" s="60" t="s">
        <v>85</v>
      </c>
    </row>
    <row r="2084" spans="1:9" x14ac:dyDescent="0.2">
      <c r="A2084" t="s">
        <v>79</v>
      </c>
      <c r="B2084" t="s">
        <v>80</v>
      </c>
      <c r="C2084" t="s">
        <v>22</v>
      </c>
      <c r="D2084" s="55">
        <v>39356</v>
      </c>
      <c r="E2084">
        <v>0.4</v>
      </c>
      <c r="F2084">
        <v>3133120</v>
      </c>
      <c r="G2084" s="58" t="s">
        <v>87</v>
      </c>
      <c r="H2084" s="58" t="s">
        <v>87</v>
      </c>
      <c r="I2084" s="60" t="s">
        <v>85</v>
      </c>
    </row>
    <row r="2085" spans="1:9" x14ac:dyDescent="0.2">
      <c r="A2085" t="s">
        <v>79</v>
      </c>
      <c r="B2085" t="s">
        <v>81</v>
      </c>
      <c r="C2085" t="s">
        <v>22</v>
      </c>
      <c r="D2085" s="55">
        <v>39356</v>
      </c>
      <c r="E2085">
        <v>0.02</v>
      </c>
      <c r="F2085">
        <v>3133121</v>
      </c>
      <c r="G2085" s="58" t="s">
        <v>87</v>
      </c>
      <c r="H2085" s="58" t="s">
        <v>87</v>
      </c>
      <c r="I2085" s="60" t="s">
        <v>85</v>
      </c>
    </row>
    <row r="2086" spans="1:9" x14ac:dyDescent="0.2">
      <c r="A2086" t="s">
        <v>65</v>
      </c>
      <c r="B2086" t="s">
        <v>80</v>
      </c>
      <c r="C2086" t="s">
        <v>22</v>
      </c>
      <c r="D2086" s="55">
        <v>39356</v>
      </c>
      <c r="E2086">
        <v>0.39</v>
      </c>
      <c r="F2086">
        <v>3133122</v>
      </c>
      <c r="G2086" s="58" t="s">
        <v>87</v>
      </c>
      <c r="H2086" s="58" t="s">
        <v>87</v>
      </c>
      <c r="I2086" s="60" t="s">
        <v>85</v>
      </c>
    </row>
    <row r="2087" spans="1:9" x14ac:dyDescent="0.2">
      <c r="A2087" t="s">
        <v>65</v>
      </c>
      <c r="B2087" t="s">
        <v>81</v>
      </c>
      <c r="C2087" t="s">
        <v>22</v>
      </c>
      <c r="D2087" s="55">
        <v>39356</v>
      </c>
      <c r="E2087">
        <v>0.04</v>
      </c>
      <c r="F2087">
        <v>3133123</v>
      </c>
      <c r="G2087" s="58" t="s">
        <v>87</v>
      </c>
      <c r="H2087" s="58" t="s">
        <v>87</v>
      </c>
      <c r="I2087" s="60" t="s">
        <v>85</v>
      </c>
    </row>
    <row r="2088" spans="1:9" x14ac:dyDescent="0.2">
      <c r="A2088" t="s">
        <v>111</v>
      </c>
      <c r="B2088" t="s">
        <v>110</v>
      </c>
      <c r="C2088" t="s">
        <v>22</v>
      </c>
      <c r="D2088" s="55">
        <v>39356</v>
      </c>
      <c r="E2088">
        <v>-5.0000000000000001E-3</v>
      </c>
      <c r="F2088">
        <v>3133124</v>
      </c>
      <c r="G2088" s="58" t="s">
        <v>87</v>
      </c>
      <c r="H2088" s="58" t="s">
        <v>87</v>
      </c>
      <c r="I2088" s="60" t="s">
        <v>85</v>
      </c>
    </row>
    <row r="2089" spans="1:9" x14ac:dyDescent="0.2">
      <c r="A2089" t="s">
        <v>112</v>
      </c>
      <c r="B2089" t="s">
        <v>110</v>
      </c>
      <c r="C2089" t="s">
        <v>22</v>
      </c>
      <c r="D2089" s="55">
        <v>39356</v>
      </c>
      <c r="E2089">
        <v>0.01</v>
      </c>
      <c r="F2089">
        <v>3133125</v>
      </c>
      <c r="G2089" s="58" t="s">
        <v>87</v>
      </c>
      <c r="H2089" s="58" t="s">
        <v>87</v>
      </c>
      <c r="I2089" s="60" t="s">
        <v>85</v>
      </c>
    </row>
    <row r="2090" spans="1:9" x14ac:dyDescent="0.2">
      <c r="A2090" t="s">
        <v>108</v>
      </c>
      <c r="B2090" t="s">
        <v>110</v>
      </c>
      <c r="C2090" t="s">
        <v>22</v>
      </c>
      <c r="D2090" s="55">
        <v>39356</v>
      </c>
      <c r="E2090">
        <v>-5.5E-2</v>
      </c>
      <c r="F2090">
        <v>3133126</v>
      </c>
      <c r="G2090" s="58" t="s">
        <v>87</v>
      </c>
      <c r="H2090" s="58" t="s">
        <v>87</v>
      </c>
      <c r="I2090" s="60" t="s">
        <v>85</v>
      </c>
    </row>
    <row r="2091" spans="1:9" x14ac:dyDescent="0.2">
      <c r="A2091" t="s">
        <v>109</v>
      </c>
      <c r="B2091" t="s">
        <v>110</v>
      </c>
      <c r="C2091" t="s">
        <v>22</v>
      </c>
      <c r="D2091" s="55">
        <v>39356</v>
      </c>
      <c r="E2091">
        <v>0.01</v>
      </c>
      <c r="F2091">
        <v>3133127</v>
      </c>
      <c r="G2091" s="58" t="s">
        <v>87</v>
      </c>
      <c r="H2091" s="58" t="s">
        <v>87</v>
      </c>
      <c r="I2091" s="60" t="s">
        <v>85</v>
      </c>
    </row>
    <row r="2092" spans="1:9" x14ac:dyDescent="0.2">
      <c r="A2092" t="s">
        <v>11</v>
      </c>
      <c r="B2092" t="s">
        <v>110</v>
      </c>
      <c r="C2092" t="s">
        <v>22</v>
      </c>
      <c r="D2092" s="55">
        <v>39356</v>
      </c>
      <c r="E2092" s="155">
        <v>39387</v>
      </c>
      <c r="I2092" s="60" t="s">
        <v>86</v>
      </c>
    </row>
    <row r="2093" spans="1:9" x14ac:dyDescent="0.2">
      <c r="A2093" t="s">
        <v>78</v>
      </c>
      <c r="B2093" t="s">
        <v>80</v>
      </c>
      <c r="C2093" t="s">
        <v>22</v>
      </c>
      <c r="D2093" s="55">
        <v>39387</v>
      </c>
      <c r="E2093">
        <v>0.55500000000000005</v>
      </c>
      <c r="F2093">
        <v>3133100</v>
      </c>
      <c r="G2093" s="58" t="s">
        <v>87</v>
      </c>
      <c r="H2093" s="58" t="s">
        <v>87</v>
      </c>
      <c r="I2093" s="60" t="s">
        <v>85</v>
      </c>
    </row>
    <row r="2094" spans="1:9" x14ac:dyDescent="0.2">
      <c r="A2094" t="s">
        <v>78</v>
      </c>
      <c r="B2094" t="s">
        <v>81</v>
      </c>
      <c r="C2094" t="s">
        <v>22</v>
      </c>
      <c r="D2094" s="55">
        <v>39387</v>
      </c>
      <c r="E2094">
        <v>0.05</v>
      </c>
      <c r="F2094">
        <v>3133101</v>
      </c>
      <c r="G2094" s="58" t="s">
        <v>87</v>
      </c>
      <c r="H2094" s="58" t="s">
        <v>87</v>
      </c>
      <c r="I2094" s="60" t="s">
        <v>85</v>
      </c>
    </row>
    <row r="2095" spans="1:9" x14ac:dyDescent="0.2">
      <c r="A2095" t="s">
        <v>35</v>
      </c>
      <c r="B2095" t="s">
        <v>80</v>
      </c>
      <c r="C2095" t="s">
        <v>22</v>
      </c>
      <c r="D2095" s="55">
        <v>39387</v>
      </c>
      <c r="E2095">
        <v>0.55500000000000005</v>
      </c>
      <c r="F2095">
        <v>3133102</v>
      </c>
      <c r="G2095" s="58" t="s">
        <v>87</v>
      </c>
      <c r="H2095" s="58" t="s">
        <v>87</v>
      </c>
      <c r="I2095" s="60" t="s">
        <v>85</v>
      </c>
    </row>
    <row r="2096" spans="1:9" x14ac:dyDescent="0.2">
      <c r="A2096" t="s">
        <v>35</v>
      </c>
      <c r="B2096" t="s">
        <v>81</v>
      </c>
      <c r="C2096" t="s">
        <v>22</v>
      </c>
      <c r="D2096" s="55">
        <v>39387</v>
      </c>
      <c r="E2096">
        <v>0.14000000000000001</v>
      </c>
      <c r="F2096">
        <v>3133103</v>
      </c>
      <c r="G2096" s="58" t="s">
        <v>87</v>
      </c>
      <c r="H2096" s="58" t="s">
        <v>87</v>
      </c>
      <c r="I2096" s="60" t="s">
        <v>85</v>
      </c>
    </row>
    <row r="2097" spans="1:9" x14ac:dyDescent="0.2">
      <c r="A2097" t="s">
        <v>36</v>
      </c>
      <c r="B2097" t="s">
        <v>80</v>
      </c>
      <c r="C2097" t="s">
        <v>22</v>
      </c>
      <c r="D2097" s="55">
        <v>39387</v>
      </c>
      <c r="E2097">
        <v>0.55500000000000005</v>
      </c>
      <c r="F2097">
        <v>3133104</v>
      </c>
      <c r="G2097" s="58" t="s">
        <v>87</v>
      </c>
      <c r="H2097" s="58" t="s">
        <v>87</v>
      </c>
      <c r="I2097" s="60" t="s">
        <v>85</v>
      </c>
    </row>
    <row r="2098" spans="1:9" x14ac:dyDescent="0.2">
      <c r="A2098" t="s">
        <v>36</v>
      </c>
      <c r="B2098" t="s">
        <v>81</v>
      </c>
      <c r="C2098" t="s">
        <v>22</v>
      </c>
      <c r="D2098" s="55">
        <v>39387</v>
      </c>
      <c r="E2098">
        <v>0.05</v>
      </c>
      <c r="F2098">
        <v>3133105</v>
      </c>
      <c r="G2098" s="58" t="s">
        <v>87</v>
      </c>
      <c r="H2098" s="58" t="s">
        <v>87</v>
      </c>
      <c r="I2098" s="60" t="s">
        <v>85</v>
      </c>
    </row>
    <row r="2099" spans="1:9" x14ac:dyDescent="0.2">
      <c r="A2099" t="s">
        <v>37</v>
      </c>
      <c r="B2099" t="s">
        <v>80</v>
      </c>
      <c r="C2099" t="s">
        <v>22</v>
      </c>
      <c r="D2099" s="55">
        <v>39387</v>
      </c>
      <c r="E2099">
        <v>0.55500000000000005</v>
      </c>
      <c r="F2099">
        <v>3133106</v>
      </c>
      <c r="G2099" s="58" t="s">
        <v>87</v>
      </c>
      <c r="H2099" s="58" t="s">
        <v>87</v>
      </c>
      <c r="I2099" s="60" t="s">
        <v>85</v>
      </c>
    </row>
    <row r="2100" spans="1:9" x14ac:dyDescent="0.2">
      <c r="A2100" t="s">
        <v>37</v>
      </c>
      <c r="B2100" t="s">
        <v>81</v>
      </c>
      <c r="C2100" t="s">
        <v>22</v>
      </c>
      <c r="D2100" s="55">
        <v>39387</v>
      </c>
      <c r="E2100">
        <v>0.14000000000000001</v>
      </c>
      <c r="F2100">
        <v>3133107</v>
      </c>
      <c r="G2100" s="58" t="s">
        <v>87</v>
      </c>
      <c r="H2100" s="58" t="s">
        <v>87</v>
      </c>
      <c r="I2100" s="60" t="s">
        <v>85</v>
      </c>
    </row>
    <row r="2101" spans="1:9" x14ac:dyDescent="0.2">
      <c r="A2101" t="s">
        <v>58</v>
      </c>
      <c r="B2101" t="s">
        <v>80</v>
      </c>
      <c r="C2101" t="s">
        <v>22</v>
      </c>
      <c r="D2101" s="55">
        <v>39387</v>
      </c>
      <c r="E2101">
        <v>0.46</v>
      </c>
      <c r="F2101">
        <v>3133108</v>
      </c>
      <c r="G2101" s="58" t="s">
        <v>87</v>
      </c>
      <c r="H2101" s="58" t="s">
        <v>87</v>
      </c>
      <c r="I2101" s="60" t="s">
        <v>85</v>
      </c>
    </row>
    <row r="2102" spans="1:9" x14ac:dyDescent="0.2">
      <c r="A2102" t="s">
        <v>58</v>
      </c>
      <c r="B2102" t="s">
        <v>81</v>
      </c>
      <c r="C2102" t="s">
        <v>22</v>
      </c>
      <c r="D2102" s="55">
        <v>39387</v>
      </c>
      <c r="E2102">
        <v>0.05</v>
      </c>
      <c r="F2102">
        <v>3133109</v>
      </c>
      <c r="G2102" s="58" t="s">
        <v>87</v>
      </c>
      <c r="H2102" s="58" t="s">
        <v>87</v>
      </c>
      <c r="I2102" s="60" t="s">
        <v>85</v>
      </c>
    </row>
    <row r="2103" spans="1:9" x14ac:dyDescent="0.2">
      <c r="A2103" t="s">
        <v>59</v>
      </c>
      <c r="B2103" t="s">
        <v>80</v>
      </c>
      <c r="C2103" t="s">
        <v>22</v>
      </c>
      <c r="D2103" s="55">
        <v>39387</v>
      </c>
      <c r="E2103">
        <v>0.7</v>
      </c>
      <c r="F2103">
        <v>3133110</v>
      </c>
      <c r="G2103" s="58" t="s">
        <v>87</v>
      </c>
      <c r="H2103" s="58" t="s">
        <v>87</v>
      </c>
      <c r="I2103" s="60" t="s">
        <v>85</v>
      </c>
    </row>
    <row r="2104" spans="1:9" x14ac:dyDescent="0.2">
      <c r="A2104" t="s">
        <v>59</v>
      </c>
      <c r="B2104" t="s">
        <v>81</v>
      </c>
      <c r="C2104" t="s">
        <v>22</v>
      </c>
      <c r="D2104" s="55">
        <v>39387</v>
      </c>
      <c r="E2104">
        <v>-0.17</v>
      </c>
      <c r="F2104">
        <v>3133111</v>
      </c>
      <c r="G2104" s="58" t="s">
        <v>87</v>
      </c>
      <c r="H2104" s="58" t="s">
        <v>87</v>
      </c>
      <c r="I2104" s="60" t="s">
        <v>85</v>
      </c>
    </row>
    <row r="2105" spans="1:9" x14ac:dyDescent="0.2">
      <c r="A2105" t="s">
        <v>60</v>
      </c>
      <c r="B2105" t="s">
        <v>80</v>
      </c>
      <c r="C2105" t="s">
        <v>22</v>
      </c>
      <c r="D2105" s="55">
        <v>39387</v>
      </c>
      <c r="E2105">
        <v>0.7</v>
      </c>
      <c r="F2105">
        <v>3133112</v>
      </c>
      <c r="G2105" s="58" t="s">
        <v>87</v>
      </c>
      <c r="H2105" s="58" t="s">
        <v>87</v>
      </c>
      <c r="I2105" s="60" t="s">
        <v>85</v>
      </c>
    </row>
    <row r="2106" spans="1:9" x14ac:dyDescent="0.2">
      <c r="A2106" t="s">
        <v>60</v>
      </c>
      <c r="B2106" t="s">
        <v>81</v>
      </c>
      <c r="C2106" t="s">
        <v>22</v>
      </c>
      <c r="D2106" s="55">
        <v>39387</v>
      </c>
      <c r="E2106">
        <v>5.5E-2</v>
      </c>
      <c r="F2106">
        <v>3133113</v>
      </c>
      <c r="G2106" s="58" t="s">
        <v>87</v>
      </c>
      <c r="H2106" s="58" t="s">
        <v>87</v>
      </c>
      <c r="I2106" s="60" t="s">
        <v>85</v>
      </c>
    </row>
    <row r="2107" spans="1:9" x14ac:dyDescent="0.2">
      <c r="A2107" t="s">
        <v>61</v>
      </c>
      <c r="B2107" t="s">
        <v>80</v>
      </c>
      <c r="C2107" t="s">
        <v>22</v>
      </c>
      <c r="D2107" s="55">
        <v>39387</v>
      </c>
      <c r="E2107">
        <v>0.7</v>
      </c>
      <c r="F2107">
        <v>3133114</v>
      </c>
      <c r="G2107" s="58" t="s">
        <v>87</v>
      </c>
      <c r="H2107" s="58" t="s">
        <v>87</v>
      </c>
      <c r="I2107" s="60" t="s">
        <v>85</v>
      </c>
    </row>
    <row r="2108" spans="1:9" x14ac:dyDescent="0.2">
      <c r="A2108" t="s">
        <v>61</v>
      </c>
      <c r="B2108" t="s">
        <v>81</v>
      </c>
      <c r="C2108" t="s">
        <v>22</v>
      </c>
      <c r="D2108" s="55">
        <v>39387</v>
      </c>
      <c r="E2108">
        <v>-0.05</v>
      </c>
      <c r="F2108">
        <v>3133115</v>
      </c>
      <c r="G2108" s="58" t="s">
        <v>87</v>
      </c>
      <c r="H2108" s="58" t="s">
        <v>87</v>
      </c>
      <c r="I2108" s="60" t="s">
        <v>85</v>
      </c>
    </row>
    <row r="2109" spans="1:9" x14ac:dyDescent="0.2">
      <c r="A2109" t="s">
        <v>63</v>
      </c>
      <c r="B2109" t="s">
        <v>80</v>
      </c>
      <c r="C2109" t="s">
        <v>22</v>
      </c>
      <c r="D2109" s="55">
        <v>39387</v>
      </c>
      <c r="E2109">
        <v>1.0980000000000001</v>
      </c>
      <c r="F2109">
        <v>3133116</v>
      </c>
      <c r="G2109" s="58" t="s">
        <v>87</v>
      </c>
      <c r="H2109" s="58" t="s">
        <v>87</v>
      </c>
      <c r="I2109" s="60" t="s">
        <v>85</v>
      </c>
    </row>
    <row r="2110" spans="1:9" x14ac:dyDescent="0.2">
      <c r="A2110" t="s">
        <v>63</v>
      </c>
      <c r="B2110" t="s">
        <v>81</v>
      </c>
      <c r="C2110" t="s">
        <v>22</v>
      </c>
      <c r="D2110" s="55">
        <v>39387</v>
      </c>
      <c r="E2110">
        <v>1.8000000000000002E-2</v>
      </c>
      <c r="F2110">
        <v>3133117</v>
      </c>
      <c r="G2110" s="58" t="s">
        <v>87</v>
      </c>
      <c r="H2110" s="58" t="s">
        <v>87</v>
      </c>
      <c r="I2110" s="60" t="s">
        <v>85</v>
      </c>
    </row>
    <row r="2111" spans="1:9" x14ac:dyDescent="0.2">
      <c r="A2111" t="s">
        <v>64</v>
      </c>
      <c r="B2111" t="s">
        <v>80</v>
      </c>
      <c r="C2111" t="s">
        <v>22</v>
      </c>
      <c r="D2111" s="55">
        <v>39387</v>
      </c>
      <c r="E2111">
        <v>0</v>
      </c>
      <c r="F2111">
        <v>3133118</v>
      </c>
      <c r="G2111" s="58" t="s">
        <v>87</v>
      </c>
      <c r="H2111" s="58" t="s">
        <v>87</v>
      </c>
      <c r="I2111" s="60" t="s">
        <v>85</v>
      </c>
    </row>
    <row r="2112" spans="1:9" x14ac:dyDescent="0.2">
      <c r="A2112" t="s">
        <v>64</v>
      </c>
      <c r="B2112" t="s">
        <v>81</v>
      </c>
      <c r="C2112" t="s">
        <v>22</v>
      </c>
      <c r="D2112" s="55">
        <v>39387</v>
      </c>
      <c r="E2112">
        <v>0</v>
      </c>
      <c r="F2112">
        <v>3133119</v>
      </c>
      <c r="G2112" s="58" t="s">
        <v>87</v>
      </c>
      <c r="H2112" s="58" t="s">
        <v>87</v>
      </c>
      <c r="I2112" s="60" t="s">
        <v>85</v>
      </c>
    </row>
    <row r="2113" spans="1:9" x14ac:dyDescent="0.2">
      <c r="A2113" t="s">
        <v>79</v>
      </c>
      <c r="B2113" t="s">
        <v>80</v>
      </c>
      <c r="C2113" t="s">
        <v>22</v>
      </c>
      <c r="D2113" s="55">
        <v>39387</v>
      </c>
      <c r="E2113">
        <v>0.505</v>
      </c>
      <c r="F2113">
        <v>3133120</v>
      </c>
      <c r="G2113" s="58" t="s">
        <v>87</v>
      </c>
      <c r="H2113" s="58" t="s">
        <v>87</v>
      </c>
      <c r="I2113" s="60" t="s">
        <v>85</v>
      </c>
    </row>
    <row r="2114" spans="1:9" x14ac:dyDescent="0.2">
      <c r="A2114" t="s">
        <v>79</v>
      </c>
      <c r="B2114" t="s">
        <v>81</v>
      </c>
      <c r="C2114" t="s">
        <v>22</v>
      </c>
      <c r="D2114" s="55">
        <v>39387</v>
      </c>
      <c r="E2114">
        <v>0.05</v>
      </c>
      <c r="F2114">
        <v>3133121</v>
      </c>
      <c r="G2114" s="58" t="s">
        <v>87</v>
      </c>
      <c r="H2114" s="58" t="s">
        <v>87</v>
      </c>
      <c r="I2114" s="60" t="s">
        <v>85</v>
      </c>
    </row>
    <row r="2115" spans="1:9" x14ac:dyDescent="0.2">
      <c r="A2115" t="s">
        <v>65</v>
      </c>
      <c r="B2115" t="s">
        <v>80</v>
      </c>
      <c r="C2115" t="s">
        <v>22</v>
      </c>
      <c r="D2115" s="55">
        <v>39387</v>
      </c>
      <c r="E2115">
        <v>0.495</v>
      </c>
      <c r="F2115">
        <v>3133122</v>
      </c>
      <c r="G2115" s="58" t="s">
        <v>87</v>
      </c>
      <c r="H2115" s="58" t="s">
        <v>87</v>
      </c>
      <c r="I2115" s="60" t="s">
        <v>85</v>
      </c>
    </row>
    <row r="2116" spans="1:9" x14ac:dyDescent="0.2">
      <c r="A2116" t="s">
        <v>65</v>
      </c>
      <c r="B2116" t="s">
        <v>81</v>
      </c>
      <c r="C2116" t="s">
        <v>22</v>
      </c>
      <c r="D2116" s="55">
        <v>39387</v>
      </c>
      <c r="E2116">
        <v>7.0000000000000007E-2</v>
      </c>
      <c r="F2116">
        <v>3133123</v>
      </c>
      <c r="G2116" s="58" t="s">
        <v>87</v>
      </c>
      <c r="H2116" s="58" t="s">
        <v>87</v>
      </c>
      <c r="I2116" s="60" t="s">
        <v>85</v>
      </c>
    </row>
    <row r="2117" spans="1:9" x14ac:dyDescent="0.2">
      <c r="A2117" t="s">
        <v>111</v>
      </c>
      <c r="B2117" t="s">
        <v>110</v>
      </c>
      <c r="C2117" t="s">
        <v>22</v>
      </c>
      <c r="D2117" s="55">
        <v>39387</v>
      </c>
      <c r="E2117">
        <v>0.05</v>
      </c>
      <c r="F2117">
        <v>3133124</v>
      </c>
      <c r="G2117" s="58" t="s">
        <v>87</v>
      </c>
      <c r="H2117" s="58" t="s">
        <v>87</v>
      </c>
      <c r="I2117" s="60" t="s">
        <v>85</v>
      </c>
    </row>
    <row r="2118" spans="1:9" x14ac:dyDescent="0.2">
      <c r="A2118" t="s">
        <v>112</v>
      </c>
      <c r="B2118" t="s">
        <v>110</v>
      </c>
      <c r="C2118" t="s">
        <v>22</v>
      </c>
      <c r="D2118" s="55">
        <v>39387</v>
      </c>
      <c r="E2118">
        <v>5.5E-2</v>
      </c>
      <c r="F2118">
        <v>3133125</v>
      </c>
      <c r="G2118" s="58" t="s">
        <v>87</v>
      </c>
      <c r="H2118" s="58" t="s">
        <v>87</v>
      </c>
      <c r="I2118" s="60" t="s">
        <v>85</v>
      </c>
    </row>
    <row r="2119" spans="1:9" x14ac:dyDescent="0.2">
      <c r="A2119" t="s">
        <v>108</v>
      </c>
      <c r="B2119" t="s">
        <v>110</v>
      </c>
      <c r="C2119" t="s">
        <v>22</v>
      </c>
      <c r="D2119" s="55">
        <v>39387</v>
      </c>
      <c r="E2119">
        <v>-0.05</v>
      </c>
      <c r="F2119">
        <v>3133126</v>
      </c>
      <c r="G2119" s="58" t="s">
        <v>87</v>
      </c>
      <c r="H2119" s="58" t="s">
        <v>87</v>
      </c>
      <c r="I2119" s="60" t="s">
        <v>85</v>
      </c>
    </row>
    <row r="2120" spans="1:9" x14ac:dyDescent="0.2">
      <c r="A2120" t="s">
        <v>109</v>
      </c>
      <c r="B2120" t="s">
        <v>110</v>
      </c>
      <c r="C2120" t="s">
        <v>22</v>
      </c>
      <c r="D2120" s="55">
        <v>39387</v>
      </c>
      <c r="E2120">
        <v>5.5E-2</v>
      </c>
      <c r="F2120">
        <v>3133127</v>
      </c>
      <c r="G2120" s="58" t="s">
        <v>87</v>
      </c>
      <c r="H2120" s="58" t="s">
        <v>87</v>
      </c>
      <c r="I2120" s="60" t="s">
        <v>85</v>
      </c>
    </row>
    <row r="2121" spans="1:9" x14ac:dyDescent="0.2">
      <c r="A2121" t="s">
        <v>11</v>
      </c>
      <c r="B2121" t="s">
        <v>110</v>
      </c>
      <c r="C2121" t="s">
        <v>22</v>
      </c>
      <c r="D2121" s="55">
        <v>39387</v>
      </c>
      <c r="E2121" s="155">
        <v>39417</v>
      </c>
      <c r="I2121" s="60" t="s">
        <v>86</v>
      </c>
    </row>
    <row r="2122" spans="1:9" x14ac:dyDescent="0.2">
      <c r="A2122" t="s">
        <v>78</v>
      </c>
      <c r="B2122" t="s">
        <v>80</v>
      </c>
      <c r="C2122" t="s">
        <v>22</v>
      </c>
      <c r="D2122" s="55">
        <v>39417</v>
      </c>
      <c r="E2122">
        <v>0.91</v>
      </c>
      <c r="F2122">
        <v>3133100</v>
      </c>
      <c r="G2122" s="58" t="s">
        <v>87</v>
      </c>
      <c r="H2122" s="58" t="s">
        <v>87</v>
      </c>
      <c r="I2122" s="60" t="s">
        <v>85</v>
      </c>
    </row>
    <row r="2123" spans="1:9" x14ac:dyDescent="0.2">
      <c r="A2123" t="s">
        <v>78</v>
      </c>
      <c r="B2123" t="s">
        <v>81</v>
      </c>
      <c r="C2123" t="s">
        <v>22</v>
      </c>
      <c r="D2123" s="55">
        <v>39417</v>
      </c>
      <c r="E2123">
        <v>0.05</v>
      </c>
      <c r="F2123">
        <v>3133101</v>
      </c>
      <c r="G2123" s="58" t="s">
        <v>87</v>
      </c>
      <c r="H2123" s="58" t="s">
        <v>87</v>
      </c>
      <c r="I2123" s="60" t="s">
        <v>85</v>
      </c>
    </row>
    <row r="2124" spans="1:9" x14ac:dyDescent="0.2">
      <c r="A2124" t="s">
        <v>35</v>
      </c>
      <c r="B2124" t="s">
        <v>80</v>
      </c>
      <c r="C2124" t="s">
        <v>22</v>
      </c>
      <c r="D2124" s="55">
        <v>39417</v>
      </c>
      <c r="E2124">
        <v>0.91</v>
      </c>
      <c r="F2124">
        <v>3133102</v>
      </c>
      <c r="G2124" s="58" t="s">
        <v>87</v>
      </c>
      <c r="H2124" s="58" t="s">
        <v>87</v>
      </c>
      <c r="I2124" s="60" t="s">
        <v>85</v>
      </c>
    </row>
    <row r="2125" spans="1:9" x14ac:dyDescent="0.2">
      <c r="A2125" t="s">
        <v>35</v>
      </c>
      <c r="B2125" t="s">
        <v>81</v>
      </c>
      <c r="C2125" t="s">
        <v>22</v>
      </c>
      <c r="D2125" s="55">
        <v>39417</v>
      </c>
      <c r="E2125">
        <v>0.28999999999999998</v>
      </c>
      <c r="F2125">
        <v>3133103</v>
      </c>
      <c r="G2125" s="58" t="s">
        <v>87</v>
      </c>
      <c r="H2125" s="58" t="s">
        <v>87</v>
      </c>
      <c r="I2125" s="60" t="s">
        <v>85</v>
      </c>
    </row>
    <row r="2126" spans="1:9" x14ac:dyDescent="0.2">
      <c r="A2126" t="s">
        <v>36</v>
      </c>
      <c r="B2126" t="s">
        <v>80</v>
      </c>
      <c r="C2126" t="s">
        <v>22</v>
      </c>
      <c r="D2126" s="55">
        <v>39417</v>
      </c>
      <c r="E2126">
        <v>0.91</v>
      </c>
      <c r="F2126">
        <v>3133104</v>
      </c>
      <c r="G2126" s="58" t="s">
        <v>87</v>
      </c>
      <c r="H2126" s="58" t="s">
        <v>87</v>
      </c>
      <c r="I2126" s="60" t="s">
        <v>85</v>
      </c>
    </row>
    <row r="2127" spans="1:9" x14ac:dyDescent="0.2">
      <c r="A2127" t="s">
        <v>36</v>
      </c>
      <c r="B2127" t="s">
        <v>81</v>
      </c>
      <c r="C2127" t="s">
        <v>22</v>
      </c>
      <c r="D2127" s="55">
        <v>39417</v>
      </c>
      <c r="E2127">
        <v>0.05</v>
      </c>
      <c r="F2127">
        <v>3133105</v>
      </c>
      <c r="G2127" s="58" t="s">
        <v>87</v>
      </c>
      <c r="H2127" s="58" t="s">
        <v>87</v>
      </c>
      <c r="I2127" s="60" t="s">
        <v>85</v>
      </c>
    </row>
    <row r="2128" spans="1:9" x14ac:dyDescent="0.2">
      <c r="A2128" t="s">
        <v>37</v>
      </c>
      <c r="B2128" t="s">
        <v>80</v>
      </c>
      <c r="C2128" t="s">
        <v>22</v>
      </c>
      <c r="D2128" s="55">
        <v>39417</v>
      </c>
      <c r="E2128">
        <v>0.91</v>
      </c>
      <c r="F2128">
        <v>3133106</v>
      </c>
      <c r="G2128" s="58" t="s">
        <v>87</v>
      </c>
      <c r="H2128" s="58" t="s">
        <v>87</v>
      </c>
      <c r="I2128" s="60" t="s">
        <v>85</v>
      </c>
    </row>
    <row r="2129" spans="1:9" x14ac:dyDescent="0.2">
      <c r="A2129" t="s">
        <v>37</v>
      </c>
      <c r="B2129" t="s">
        <v>81</v>
      </c>
      <c r="C2129" t="s">
        <v>22</v>
      </c>
      <c r="D2129" s="55">
        <v>39417</v>
      </c>
      <c r="E2129">
        <v>0.28999999999999998</v>
      </c>
      <c r="F2129">
        <v>3133107</v>
      </c>
      <c r="G2129" s="58" t="s">
        <v>87</v>
      </c>
      <c r="H2129" s="58" t="s">
        <v>87</v>
      </c>
      <c r="I2129" s="60" t="s">
        <v>85</v>
      </c>
    </row>
    <row r="2130" spans="1:9" x14ac:dyDescent="0.2">
      <c r="A2130" t="s">
        <v>58</v>
      </c>
      <c r="B2130" t="s">
        <v>80</v>
      </c>
      <c r="C2130" t="s">
        <v>22</v>
      </c>
      <c r="D2130" s="55">
        <v>39417</v>
      </c>
      <c r="E2130">
        <v>0.77</v>
      </c>
      <c r="F2130">
        <v>3133108</v>
      </c>
      <c r="G2130" s="58" t="s">
        <v>87</v>
      </c>
      <c r="H2130" s="58" t="s">
        <v>87</v>
      </c>
      <c r="I2130" s="60" t="s">
        <v>85</v>
      </c>
    </row>
    <row r="2131" spans="1:9" x14ac:dyDescent="0.2">
      <c r="A2131" t="s">
        <v>58</v>
      </c>
      <c r="B2131" t="s">
        <v>81</v>
      </c>
      <c r="C2131" t="s">
        <v>22</v>
      </c>
      <c r="D2131" s="55">
        <v>39417</v>
      </c>
      <c r="E2131">
        <v>0.05</v>
      </c>
      <c r="F2131">
        <v>3133109</v>
      </c>
      <c r="G2131" s="58" t="s">
        <v>87</v>
      </c>
      <c r="H2131" s="58" t="s">
        <v>87</v>
      </c>
      <c r="I2131" s="60" t="s">
        <v>85</v>
      </c>
    </row>
    <row r="2132" spans="1:9" x14ac:dyDescent="0.2">
      <c r="A2132" t="s">
        <v>59</v>
      </c>
      <c r="B2132" t="s">
        <v>80</v>
      </c>
      <c r="C2132" t="s">
        <v>22</v>
      </c>
      <c r="D2132" s="55">
        <v>39417</v>
      </c>
      <c r="E2132">
        <v>0.98</v>
      </c>
      <c r="F2132">
        <v>3133110</v>
      </c>
      <c r="G2132" s="58" t="s">
        <v>87</v>
      </c>
      <c r="H2132" s="58" t="s">
        <v>87</v>
      </c>
      <c r="I2132" s="60" t="s">
        <v>85</v>
      </c>
    </row>
    <row r="2133" spans="1:9" x14ac:dyDescent="0.2">
      <c r="A2133" t="s">
        <v>59</v>
      </c>
      <c r="B2133" t="s">
        <v>81</v>
      </c>
      <c r="C2133" t="s">
        <v>22</v>
      </c>
      <c r="D2133" s="55">
        <v>39417</v>
      </c>
      <c r="E2133">
        <v>-0.13</v>
      </c>
      <c r="F2133">
        <v>3133111</v>
      </c>
      <c r="G2133" s="58" t="s">
        <v>87</v>
      </c>
      <c r="H2133" s="58" t="s">
        <v>87</v>
      </c>
      <c r="I2133" s="60" t="s">
        <v>85</v>
      </c>
    </row>
    <row r="2134" spans="1:9" x14ac:dyDescent="0.2">
      <c r="A2134" t="s">
        <v>60</v>
      </c>
      <c r="B2134" t="s">
        <v>80</v>
      </c>
      <c r="C2134" t="s">
        <v>22</v>
      </c>
      <c r="D2134" s="55">
        <v>39417</v>
      </c>
      <c r="E2134">
        <v>0.98</v>
      </c>
      <c r="F2134">
        <v>3133112</v>
      </c>
      <c r="G2134" s="58" t="s">
        <v>87</v>
      </c>
      <c r="H2134" s="58" t="s">
        <v>87</v>
      </c>
      <c r="I2134" s="60" t="s">
        <v>85</v>
      </c>
    </row>
    <row r="2135" spans="1:9" x14ac:dyDescent="0.2">
      <c r="A2135" t="s">
        <v>60</v>
      </c>
      <c r="B2135" t="s">
        <v>81</v>
      </c>
      <c r="C2135" t="s">
        <v>22</v>
      </c>
      <c r="D2135" s="55">
        <v>39417</v>
      </c>
      <c r="E2135">
        <v>0.25</v>
      </c>
      <c r="F2135">
        <v>3133113</v>
      </c>
      <c r="G2135" s="58" t="s">
        <v>87</v>
      </c>
      <c r="H2135" s="58" t="s">
        <v>87</v>
      </c>
      <c r="I2135" s="60" t="s">
        <v>85</v>
      </c>
    </row>
    <row r="2136" spans="1:9" x14ac:dyDescent="0.2">
      <c r="A2136" t="s">
        <v>61</v>
      </c>
      <c r="B2136" t="s">
        <v>80</v>
      </c>
      <c r="C2136" t="s">
        <v>22</v>
      </c>
      <c r="D2136" s="55">
        <v>39417</v>
      </c>
      <c r="E2136">
        <v>0.98</v>
      </c>
      <c r="F2136">
        <v>3133114</v>
      </c>
      <c r="G2136" s="58" t="s">
        <v>87</v>
      </c>
      <c r="H2136" s="58" t="s">
        <v>87</v>
      </c>
      <c r="I2136" s="60" t="s">
        <v>85</v>
      </c>
    </row>
    <row r="2137" spans="1:9" x14ac:dyDescent="0.2">
      <c r="A2137" t="s">
        <v>61</v>
      </c>
      <c r="B2137" t="s">
        <v>81</v>
      </c>
      <c r="C2137" t="s">
        <v>22</v>
      </c>
      <c r="D2137" s="55">
        <v>39417</v>
      </c>
      <c r="E2137">
        <v>-0.05</v>
      </c>
      <c r="F2137">
        <v>3133115</v>
      </c>
      <c r="G2137" s="58" t="s">
        <v>87</v>
      </c>
      <c r="H2137" s="58" t="s">
        <v>87</v>
      </c>
      <c r="I2137" s="60" t="s">
        <v>85</v>
      </c>
    </row>
    <row r="2138" spans="1:9" x14ac:dyDescent="0.2">
      <c r="A2138" t="s">
        <v>63</v>
      </c>
      <c r="B2138" t="s">
        <v>80</v>
      </c>
      <c r="C2138" t="s">
        <v>22</v>
      </c>
      <c r="D2138" s="55">
        <v>39417</v>
      </c>
      <c r="E2138">
        <v>1.0980000000000001</v>
      </c>
      <c r="F2138">
        <v>3133116</v>
      </c>
      <c r="G2138" s="58" t="s">
        <v>87</v>
      </c>
      <c r="H2138" s="58" t="s">
        <v>87</v>
      </c>
      <c r="I2138" s="60" t="s">
        <v>85</v>
      </c>
    </row>
    <row r="2139" spans="1:9" x14ac:dyDescent="0.2">
      <c r="A2139" t="s">
        <v>63</v>
      </c>
      <c r="B2139" t="s">
        <v>81</v>
      </c>
      <c r="C2139" t="s">
        <v>22</v>
      </c>
      <c r="D2139" s="55">
        <v>39417</v>
      </c>
      <c r="E2139">
        <v>0.02</v>
      </c>
      <c r="F2139">
        <v>3133117</v>
      </c>
      <c r="G2139" s="58" t="s">
        <v>87</v>
      </c>
      <c r="H2139" s="58" t="s">
        <v>87</v>
      </c>
      <c r="I2139" s="60" t="s">
        <v>85</v>
      </c>
    </row>
    <row r="2140" spans="1:9" x14ac:dyDescent="0.2">
      <c r="A2140" t="s">
        <v>64</v>
      </c>
      <c r="B2140" t="s">
        <v>80</v>
      </c>
      <c r="C2140" t="s">
        <v>22</v>
      </c>
      <c r="D2140" s="55">
        <v>39417</v>
      </c>
      <c r="E2140">
        <v>0</v>
      </c>
      <c r="F2140">
        <v>3133118</v>
      </c>
      <c r="G2140" s="58" t="s">
        <v>87</v>
      </c>
      <c r="H2140" s="58" t="s">
        <v>87</v>
      </c>
      <c r="I2140" s="60" t="s">
        <v>85</v>
      </c>
    </row>
    <row r="2141" spans="1:9" x14ac:dyDescent="0.2">
      <c r="A2141" t="s">
        <v>64</v>
      </c>
      <c r="B2141" t="s">
        <v>81</v>
      </c>
      <c r="C2141" t="s">
        <v>22</v>
      </c>
      <c r="D2141" s="55">
        <v>39417</v>
      </c>
      <c r="E2141">
        <v>0</v>
      </c>
      <c r="F2141">
        <v>3133119</v>
      </c>
      <c r="G2141" s="58" t="s">
        <v>87</v>
      </c>
      <c r="H2141" s="58" t="s">
        <v>87</v>
      </c>
      <c r="I2141" s="60" t="s">
        <v>85</v>
      </c>
    </row>
    <row r="2142" spans="1:9" x14ac:dyDescent="0.2">
      <c r="A2142" t="s">
        <v>79</v>
      </c>
      <c r="B2142" t="s">
        <v>80</v>
      </c>
      <c r="C2142" t="s">
        <v>22</v>
      </c>
      <c r="D2142" s="55">
        <v>39417</v>
      </c>
      <c r="E2142">
        <v>0.84</v>
      </c>
      <c r="F2142">
        <v>3133120</v>
      </c>
      <c r="G2142" s="58" t="s">
        <v>87</v>
      </c>
      <c r="H2142" s="58" t="s">
        <v>87</v>
      </c>
      <c r="I2142" s="60" t="s">
        <v>85</v>
      </c>
    </row>
    <row r="2143" spans="1:9" x14ac:dyDescent="0.2">
      <c r="A2143" t="s">
        <v>79</v>
      </c>
      <c r="B2143" t="s">
        <v>81</v>
      </c>
      <c r="C2143" t="s">
        <v>22</v>
      </c>
      <c r="D2143" s="55">
        <v>39417</v>
      </c>
      <c r="E2143">
        <v>0.05</v>
      </c>
      <c r="F2143">
        <v>3133121</v>
      </c>
      <c r="G2143" s="58" t="s">
        <v>87</v>
      </c>
      <c r="H2143" s="58" t="s">
        <v>87</v>
      </c>
      <c r="I2143" s="60" t="s">
        <v>85</v>
      </c>
    </row>
    <row r="2144" spans="1:9" x14ac:dyDescent="0.2">
      <c r="A2144" t="s">
        <v>65</v>
      </c>
      <c r="B2144" t="s">
        <v>80</v>
      </c>
      <c r="C2144" t="s">
        <v>22</v>
      </c>
      <c r="D2144" s="55">
        <v>39417</v>
      </c>
      <c r="E2144">
        <v>0.83</v>
      </c>
      <c r="F2144">
        <v>3133122</v>
      </c>
      <c r="G2144" s="58" t="s">
        <v>87</v>
      </c>
      <c r="H2144" s="58" t="s">
        <v>87</v>
      </c>
      <c r="I2144" s="60" t="s">
        <v>85</v>
      </c>
    </row>
    <row r="2145" spans="1:9" x14ac:dyDescent="0.2">
      <c r="A2145" t="s">
        <v>65</v>
      </c>
      <c r="B2145" t="s">
        <v>81</v>
      </c>
      <c r="C2145" t="s">
        <v>22</v>
      </c>
      <c r="D2145" s="55">
        <v>39417</v>
      </c>
      <c r="E2145">
        <v>7.0000000000000007E-2</v>
      </c>
      <c r="F2145">
        <v>3133123</v>
      </c>
      <c r="G2145" s="58" t="s">
        <v>87</v>
      </c>
      <c r="H2145" s="58" t="s">
        <v>87</v>
      </c>
      <c r="I2145" s="60" t="s">
        <v>85</v>
      </c>
    </row>
    <row r="2146" spans="1:9" x14ac:dyDescent="0.2">
      <c r="A2146" t="s">
        <v>111</v>
      </c>
      <c r="B2146" t="s">
        <v>110</v>
      </c>
      <c r="C2146" t="s">
        <v>22</v>
      </c>
      <c r="D2146" s="55">
        <v>39417</v>
      </c>
      <c r="E2146">
        <v>0.05</v>
      </c>
      <c r="F2146">
        <v>3133124</v>
      </c>
      <c r="G2146" s="58" t="s">
        <v>87</v>
      </c>
      <c r="H2146" s="58" t="s">
        <v>87</v>
      </c>
      <c r="I2146" s="60" t="s">
        <v>85</v>
      </c>
    </row>
    <row r="2147" spans="1:9" x14ac:dyDescent="0.2">
      <c r="A2147" t="s">
        <v>112</v>
      </c>
      <c r="B2147" t="s">
        <v>110</v>
      </c>
      <c r="C2147" t="s">
        <v>22</v>
      </c>
      <c r="D2147" s="55">
        <v>39417</v>
      </c>
      <c r="E2147">
        <v>0.25</v>
      </c>
      <c r="F2147">
        <v>3133125</v>
      </c>
      <c r="G2147" s="58" t="s">
        <v>87</v>
      </c>
      <c r="H2147" s="58" t="s">
        <v>87</v>
      </c>
      <c r="I2147" s="60" t="s">
        <v>85</v>
      </c>
    </row>
    <row r="2148" spans="1:9" x14ac:dyDescent="0.2">
      <c r="A2148" t="s">
        <v>108</v>
      </c>
      <c r="B2148" t="s">
        <v>110</v>
      </c>
      <c r="C2148" t="s">
        <v>22</v>
      </c>
      <c r="D2148" s="55">
        <v>39417</v>
      </c>
      <c r="E2148">
        <v>-0.05</v>
      </c>
      <c r="F2148">
        <v>3133126</v>
      </c>
      <c r="G2148" s="58" t="s">
        <v>87</v>
      </c>
      <c r="H2148" s="58" t="s">
        <v>87</v>
      </c>
      <c r="I2148" s="60" t="s">
        <v>85</v>
      </c>
    </row>
    <row r="2149" spans="1:9" x14ac:dyDescent="0.2">
      <c r="A2149" t="s">
        <v>109</v>
      </c>
      <c r="B2149" t="s">
        <v>110</v>
      </c>
      <c r="C2149" t="s">
        <v>22</v>
      </c>
      <c r="D2149" s="55">
        <v>39417</v>
      </c>
      <c r="E2149">
        <v>0.25</v>
      </c>
      <c r="F2149">
        <v>3133127</v>
      </c>
      <c r="G2149" s="58" t="s">
        <v>87</v>
      </c>
      <c r="H2149" s="58" t="s">
        <v>87</v>
      </c>
      <c r="I2149" s="60" t="s">
        <v>85</v>
      </c>
    </row>
    <row r="2150" spans="1:9" x14ac:dyDescent="0.2">
      <c r="A2150" t="s">
        <v>11</v>
      </c>
      <c r="B2150" t="s">
        <v>110</v>
      </c>
      <c r="C2150" t="s">
        <v>22</v>
      </c>
      <c r="D2150" s="55">
        <v>39417</v>
      </c>
      <c r="E2150" s="155">
        <v>39448</v>
      </c>
      <c r="I2150" s="60" t="s">
        <v>86</v>
      </c>
    </row>
    <row r="2151" spans="1:9" x14ac:dyDescent="0.2">
      <c r="A2151" t="s">
        <v>78</v>
      </c>
      <c r="B2151" t="s">
        <v>80</v>
      </c>
      <c r="C2151" t="s">
        <v>22</v>
      </c>
      <c r="D2151" s="55">
        <v>39448</v>
      </c>
      <c r="E2151">
        <v>1.2150000000000001</v>
      </c>
      <c r="F2151">
        <v>3133100</v>
      </c>
      <c r="G2151" s="58" t="s">
        <v>87</v>
      </c>
      <c r="H2151" s="58" t="s">
        <v>87</v>
      </c>
      <c r="I2151" s="60" t="s">
        <v>85</v>
      </c>
    </row>
    <row r="2152" spans="1:9" x14ac:dyDescent="0.2">
      <c r="A2152" t="s">
        <v>78</v>
      </c>
      <c r="B2152" t="s">
        <v>81</v>
      </c>
      <c r="C2152" t="s">
        <v>22</v>
      </c>
      <c r="D2152" s="55">
        <v>39448</v>
      </c>
      <c r="E2152">
        <v>0.05</v>
      </c>
      <c r="F2152">
        <v>3133101</v>
      </c>
      <c r="G2152" s="58" t="s">
        <v>87</v>
      </c>
      <c r="H2152" s="58" t="s">
        <v>87</v>
      </c>
      <c r="I2152" s="60" t="s">
        <v>85</v>
      </c>
    </row>
    <row r="2153" spans="1:9" x14ac:dyDescent="0.2">
      <c r="A2153" t="s">
        <v>35</v>
      </c>
      <c r="B2153" t="s">
        <v>80</v>
      </c>
      <c r="C2153" t="s">
        <v>22</v>
      </c>
      <c r="D2153" s="55">
        <v>39448</v>
      </c>
      <c r="E2153">
        <v>1.2150000000000001</v>
      </c>
      <c r="F2153">
        <v>3133102</v>
      </c>
      <c r="G2153" s="58" t="s">
        <v>87</v>
      </c>
      <c r="H2153" s="58" t="s">
        <v>87</v>
      </c>
      <c r="I2153" s="60" t="s">
        <v>85</v>
      </c>
    </row>
    <row r="2154" spans="1:9" x14ac:dyDescent="0.2">
      <c r="A2154" t="s">
        <v>35</v>
      </c>
      <c r="B2154" t="s">
        <v>81</v>
      </c>
      <c r="C2154" t="s">
        <v>22</v>
      </c>
      <c r="D2154" s="55">
        <v>39448</v>
      </c>
      <c r="E2154">
        <v>0.32</v>
      </c>
      <c r="F2154">
        <v>3133103</v>
      </c>
      <c r="G2154" s="58" t="s">
        <v>87</v>
      </c>
      <c r="H2154" s="58" t="s">
        <v>87</v>
      </c>
      <c r="I2154" s="60" t="s">
        <v>85</v>
      </c>
    </row>
    <row r="2155" spans="1:9" x14ac:dyDescent="0.2">
      <c r="A2155" t="s">
        <v>36</v>
      </c>
      <c r="B2155" t="s">
        <v>80</v>
      </c>
      <c r="C2155" t="s">
        <v>22</v>
      </c>
      <c r="D2155" s="55">
        <v>39448</v>
      </c>
      <c r="E2155">
        <v>1.2150000000000001</v>
      </c>
      <c r="F2155">
        <v>3133104</v>
      </c>
      <c r="G2155" s="58" t="s">
        <v>87</v>
      </c>
      <c r="H2155" s="58" t="s">
        <v>87</v>
      </c>
      <c r="I2155" s="60" t="s">
        <v>85</v>
      </c>
    </row>
    <row r="2156" spans="1:9" x14ac:dyDescent="0.2">
      <c r="A2156" t="s">
        <v>36</v>
      </c>
      <c r="B2156" t="s">
        <v>81</v>
      </c>
      <c r="C2156" t="s">
        <v>22</v>
      </c>
      <c r="D2156" s="55">
        <v>39448</v>
      </c>
      <c r="E2156">
        <v>0.05</v>
      </c>
      <c r="F2156">
        <v>3133105</v>
      </c>
      <c r="G2156" s="58" t="s">
        <v>87</v>
      </c>
      <c r="H2156" s="58" t="s">
        <v>87</v>
      </c>
      <c r="I2156" s="60" t="s">
        <v>85</v>
      </c>
    </row>
    <row r="2157" spans="1:9" x14ac:dyDescent="0.2">
      <c r="A2157" t="s">
        <v>37</v>
      </c>
      <c r="B2157" t="s">
        <v>80</v>
      </c>
      <c r="C2157" t="s">
        <v>22</v>
      </c>
      <c r="D2157" s="55">
        <v>39448</v>
      </c>
      <c r="E2157">
        <v>1.2150000000000001</v>
      </c>
      <c r="F2157">
        <v>3133106</v>
      </c>
      <c r="G2157" s="58" t="s">
        <v>87</v>
      </c>
      <c r="H2157" s="58" t="s">
        <v>87</v>
      </c>
      <c r="I2157" s="60" t="s">
        <v>85</v>
      </c>
    </row>
    <row r="2158" spans="1:9" x14ac:dyDescent="0.2">
      <c r="A2158" t="s">
        <v>37</v>
      </c>
      <c r="B2158" t="s">
        <v>81</v>
      </c>
      <c r="C2158" t="s">
        <v>22</v>
      </c>
      <c r="D2158" s="55">
        <v>39448</v>
      </c>
      <c r="E2158">
        <v>0.32</v>
      </c>
      <c r="F2158">
        <v>3133107</v>
      </c>
      <c r="G2158" s="58" t="s">
        <v>87</v>
      </c>
      <c r="H2158" s="58" t="s">
        <v>87</v>
      </c>
      <c r="I2158" s="60" t="s">
        <v>85</v>
      </c>
    </row>
    <row r="2159" spans="1:9" x14ac:dyDescent="0.2">
      <c r="A2159" t="s">
        <v>58</v>
      </c>
      <c r="B2159" t="s">
        <v>80</v>
      </c>
      <c r="C2159" t="s">
        <v>22</v>
      </c>
      <c r="D2159" s="55">
        <v>39448</v>
      </c>
      <c r="E2159">
        <v>1.04</v>
      </c>
      <c r="F2159">
        <v>3133108</v>
      </c>
      <c r="G2159" s="58" t="s">
        <v>87</v>
      </c>
      <c r="H2159" s="58" t="s">
        <v>87</v>
      </c>
      <c r="I2159" s="60" t="s">
        <v>85</v>
      </c>
    </row>
    <row r="2160" spans="1:9" x14ac:dyDescent="0.2">
      <c r="A2160" t="s">
        <v>58</v>
      </c>
      <c r="B2160" t="s">
        <v>81</v>
      </c>
      <c r="C2160" t="s">
        <v>22</v>
      </c>
      <c r="D2160" s="55">
        <v>39448</v>
      </c>
      <c r="E2160">
        <v>0.05</v>
      </c>
      <c r="F2160">
        <v>3133109</v>
      </c>
      <c r="G2160" s="58" t="s">
        <v>87</v>
      </c>
      <c r="H2160" s="58" t="s">
        <v>87</v>
      </c>
      <c r="I2160" s="60" t="s">
        <v>85</v>
      </c>
    </row>
    <row r="2161" spans="1:9" x14ac:dyDescent="0.2">
      <c r="A2161" t="s">
        <v>59</v>
      </c>
      <c r="B2161" t="s">
        <v>80</v>
      </c>
      <c r="C2161" t="s">
        <v>22</v>
      </c>
      <c r="D2161" s="55">
        <v>39448</v>
      </c>
      <c r="E2161">
        <v>1.6</v>
      </c>
      <c r="F2161">
        <v>3133110</v>
      </c>
      <c r="G2161" s="58" t="s">
        <v>87</v>
      </c>
      <c r="H2161" s="58" t="s">
        <v>87</v>
      </c>
      <c r="I2161" s="60" t="s">
        <v>85</v>
      </c>
    </row>
    <row r="2162" spans="1:9" x14ac:dyDescent="0.2">
      <c r="A2162" t="s">
        <v>59</v>
      </c>
      <c r="B2162" t="s">
        <v>81</v>
      </c>
      <c r="C2162" t="s">
        <v>22</v>
      </c>
      <c r="D2162" s="55">
        <v>39448</v>
      </c>
      <c r="E2162">
        <v>-0.25</v>
      </c>
      <c r="F2162">
        <v>3133111</v>
      </c>
      <c r="G2162" s="58" t="s">
        <v>87</v>
      </c>
      <c r="H2162" s="58" t="s">
        <v>87</v>
      </c>
      <c r="I2162" s="60" t="s">
        <v>85</v>
      </c>
    </row>
    <row r="2163" spans="1:9" x14ac:dyDescent="0.2">
      <c r="A2163" t="s">
        <v>60</v>
      </c>
      <c r="B2163" t="s">
        <v>80</v>
      </c>
      <c r="C2163" t="s">
        <v>22</v>
      </c>
      <c r="D2163" s="55">
        <v>39448</v>
      </c>
      <c r="E2163">
        <v>1.6</v>
      </c>
      <c r="F2163">
        <v>3133112</v>
      </c>
      <c r="G2163" s="58" t="s">
        <v>87</v>
      </c>
      <c r="H2163" s="58" t="s">
        <v>87</v>
      </c>
      <c r="I2163" s="60" t="s">
        <v>85</v>
      </c>
    </row>
    <row r="2164" spans="1:9" x14ac:dyDescent="0.2">
      <c r="A2164" t="s">
        <v>60</v>
      </c>
      <c r="B2164" t="s">
        <v>81</v>
      </c>
      <c r="C2164" t="s">
        <v>22</v>
      </c>
      <c r="D2164" s="55">
        <v>39448</v>
      </c>
      <c r="E2164">
        <v>0.45</v>
      </c>
      <c r="F2164">
        <v>3133113</v>
      </c>
      <c r="G2164" s="58" t="s">
        <v>87</v>
      </c>
      <c r="H2164" s="58" t="s">
        <v>87</v>
      </c>
      <c r="I2164" s="60" t="s">
        <v>85</v>
      </c>
    </row>
    <row r="2165" spans="1:9" x14ac:dyDescent="0.2">
      <c r="A2165" t="s">
        <v>61</v>
      </c>
      <c r="B2165" t="s">
        <v>80</v>
      </c>
      <c r="C2165" t="s">
        <v>22</v>
      </c>
      <c r="D2165" s="55">
        <v>39448</v>
      </c>
      <c r="E2165">
        <v>1.6</v>
      </c>
      <c r="F2165">
        <v>3133114</v>
      </c>
      <c r="G2165" s="58" t="s">
        <v>87</v>
      </c>
      <c r="H2165" s="58" t="s">
        <v>87</v>
      </c>
      <c r="I2165" s="60" t="s">
        <v>85</v>
      </c>
    </row>
    <row r="2166" spans="1:9" x14ac:dyDescent="0.2">
      <c r="A2166" t="s">
        <v>61</v>
      </c>
      <c r="B2166" t="s">
        <v>81</v>
      </c>
      <c r="C2166" t="s">
        <v>22</v>
      </c>
      <c r="D2166" s="55">
        <v>39448</v>
      </c>
      <c r="E2166">
        <v>-0.2</v>
      </c>
      <c r="F2166">
        <v>3133115</v>
      </c>
      <c r="G2166" s="58" t="s">
        <v>87</v>
      </c>
      <c r="H2166" s="58" t="s">
        <v>87</v>
      </c>
      <c r="I2166" s="60" t="s">
        <v>85</v>
      </c>
    </row>
    <row r="2167" spans="1:9" x14ac:dyDescent="0.2">
      <c r="A2167" t="s">
        <v>63</v>
      </c>
      <c r="B2167" t="s">
        <v>80</v>
      </c>
      <c r="C2167" t="s">
        <v>22</v>
      </c>
      <c r="D2167" s="55">
        <v>39448</v>
      </c>
      <c r="E2167">
        <v>1.0980000000000001</v>
      </c>
      <c r="F2167">
        <v>3133116</v>
      </c>
      <c r="G2167" s="58" t="s">
        <v>87</v>
      </c>
      <c r="H2167" s="58" t="s">
        <v>87</v>
      </c>
      <c r="I2167" s="60" t="s">
        <v>85</v>
      </c>
    </row>
    <row r="2168" spans="1:9" x14ac:dyDescent="0.2">
      <c r="A2168" t="s">
        <v>63</v>
      </c>
      <c r="B2168" t="s">
        <v>81</v>
      </c>
      <c r="C2168" t="s">
        <v>22</v>
      </c>
      <c r="D2168" s="55">
        <v>39448</v>
      </c>
      <c r="E2168">
        <v>0.02</v>
      </c>
      <c r="F2168">
        <v>3133117</v>
      </c>
      <c r="G2168" s="58" t="s">
        <v>87</v>
      </c>
      <c r="H2168" s="58" t="s">
        <v>87</v>
      </c>
      <c r="I2168" s="60" t="s">
        <v>85</v>
      </c>
    </row>
    <row r="2169" spans="1:9" x14ac:dyDescent="0.2">
      <c r="A2169" t="s">
        <v>64</v>
      </c>
      <c r="B2169" t="s">
        <v>80</v>
      </c>
      <c r="C2169" t="s">
        <v>22</v>
      </c>
      <c r="D2169" s="55">
        <v>39448</v>
      </c>
      <c r="E2169">
        <v>0</v>
      </c>
      <c r="F2169">
        <v>3133118</v>
      </c>
      <c r="G2169" s="58" t="s">
        <v>87</v>
      </c>
      <c r="H2169" s="58" t="s">
        <v>87</v>
      </c>
      <c r="I2169" s="60" t="s">
        <v>85</v>
      </c>
    </row>
    <row r="2170" spans="1:9" x14ac:dyDescent="0.2">
      <c r="A2170" t="s">
        <v>64</v>
      </c>
      <c r="B2170" t="s">
        <v>81</v>
      </c>
      <c r="C2170" t="s">
        <v>22</v>
      </c>
      <c r="D2170" s="55">
        <v>39448</v>
      </c>
      <c r="E2170">
        <v>0</v>
      </c>
      <c r="F2170">
        <v>3133119</v>
      </c>
      <c r="G2170" s="58" t="s">
        <v>87</v>
      </c>
      <c r="H2170" s="58" t="s">
        <v>87</v>
      </c>
      <c r="I2170" s="60" t="s">
        <v>85</v>
      </c>
    </row>
    <row r="2171" spans="1:9" x14ac:dyDescent="0.2">
      <c r="A2171" t="s">
        <v>79</v>
      </c>
      <c r="B2171" t="s">
        <v>80</v>
      </c>
      <c r="C2171" t="s">
        <v>22</v>
      </c>
      <c r="D2171" s="55">
        <v>39448</v>
      </c>
      <c r="E2171">
        <v>1.135</v>
      </c>
      <c r="F2171">
        <v>3133120</v>
      </c>
      <c r="G2171" s="58" t="s">
        <v>87</v>
      </c>
      <c r="H2171" s="58" t="s">
        <v>87</v>
      </c>
      <c r="I2171" s="60" t="s">
        <v>85</v>
      </c>
    </row>
    <row r="2172" spans="1:9" x14ac:dyDescent="0.2">
      <c r="A2172" t="s">
        <v>79</v>
      </c>
      <c r="B2172" t="s">
        <v>81</v>
      </c>
      <c r="C2172" t="s">
        <v>22</v>
      </c>
      <c r="D2172" s="55">
        <v>39448</v>
      </c>
      <c r="E2172">
        <v>0.05</v>
      </c>
      <c r="F2172">
        <v>3133121</v>
      </c>
      <c r="G2172" s="58" t="s">
        <v>87</v>
      </c>
      <c r="H2172" s="58" t="s">
        <v>87</v>
      </c>
      <c r="I2172" s="60" t="s">
        <v>85</v>
      </c>
    </row>
    <row r="2173" spans="1:9" x14ac:dyDescent="0.2">
      <c r="A2173" t="s">
        <v>65</v>
      </c>
      <c r="B2173" t="s">
        <v>80</v>
      </c>
      <c r="C2173" t="s">
        <v>22</v>
      </c>
      <c r="D2173" s="55">
        <v>39448</v>
      </c>
      <c r="E2173">
        <v>1.125</v>
      </c>
      <c r="F2173">
        <v>3133122</v>
      </c>
      <c r="G2173" s="58" t="s">
        <v>87</v>
      </c>
      <c r="H2173" s="58" t="s">
        <v>87</v>
      </c>
      <c r="I2173" s="60" t="s">
        <v>85</v>
      </c>
    </row>
    <row r="2174" spans="1:9" x14ac:dyDescent="0.2">
      <c r="A2174" t="s">
        <v>65</v>
      </c>
      <c r="B2174" t="s">
        <v>81</v>
      </c>
      <c r="C2174" t="s">
        <v>22</v>
      </c>
      <c r="D2174" s="55">
        <v>39448</v>
      </c>
      <c r="E2174">
        <v>7.0000000000000007E-2</v>
      </c>
      <c r="F2174">
        <v>3133123</v>
      </c>
      <c r="G2174" s="58" t="s">
        <v>87</v>
      </c>
      <c r="H2174" s="58" t="s">
        <v>87</v>
      </c>
      <c r="I2174" s="60" t="s">
        <v>85</v>
      </c>
    </row>
    <row r="2175" spans="1:9" x14ac:dyDescent="0.2">
      <c r="A2175" t="s">
        <v>111</v>
      </c>
      <c r="B2175" t="s">
        <v>110</v>
      </c>
      <c r="C2175" t="s">
        <v>22</v>
      </c>
      <c r="D2175" s="55">
        <v>39448</v>
      </c>
      <c r="E2175">
        <v>0.05</v>
      </c>
      <c r="F2175">
        <v>3133124</v>
      </c>
      <c r="G2175" s="58" t="s">
        <v>87</v>
      </c>
      <c r="H2175" s="58" t="s">
        <v>87</v>
      </c>
      <c r="I2175" s="60" t="s">
        <v>85</v>
      </c>
    </row>
    <row r="2176" spans="1:9" x14ac:dyDescent="0.2">
      <c r="A2176" t="s">
        <v>112</v>
      </c>
      <c r="B2176" t="s">
        <v>110</v>
      </c>
      <c r="C2176" t="s">
        <v>22</v>
      </c>
      <c r="D2176" s="55">
        <v>39448</v>
      </c>
      <c r="E2176">
        <v>0.45</v>
      </c>
      <c r="F2176">
        <v>3133125</v>
      </c>
      <c r="G2176" s="58" t="s">
        <v>87</v>
      </c>
      <c r="H2176" s="58" t="s">
        <v>87</v>
      </c>
      <c r="I2176" s="60" t="s">
        <v>85</v>
      </c>
    </row>
    <row r="2177" spans="1:9" x14ac:dyDescent="0.2">
      <c r="A2177" t="s">
        <v>108</v>
      </c>
      <c r="B2177" t="s">
        <v>110</v>
      </c>
      <c r="C2177" t="s">
        <v>22</v>
      </c>
      <c r="D2177" s="55">
        <v>39448</v>
      </c>
      <c r="E2177">
        <v>-0.2</v>
      </c>
      <c r="F2177">
        <v>3133126</v>
      </c>
      <c r="G2177" s="58" t="s">
        <v>87</v>
      </c>
      <c r="H2177" s="58" t="s">
        <v>87</v>
      </c>
      <c r="I2177" s="60" t="s">
        <v>85</v>
      </c>
    </row>
    <row r="2178" spans="1:9" x14ac:dyDescent="0.2">
      <c r="A2178" t="s">
        <v>109</v>
      </c>
      <c r="B2178" t="s">
        <v>110</v>
      </c>
      <c r="C2178" t="s">
        <v>22</v>
      </c>
      <c r="D2178" s="55">
        <v>39448</v>
      </c>
      <c r="E2178">
        <v>0.45</v>
      </c>
      <c r="F2178">
        <v>3133127</v>
      </c>
      <c r="G2178" s="58" t="s">
        <v>87</v>
      </c>
      <c r="H2178" s="58" t="s">
        <v>87</v>
      </c>
      <c r="I2178" s="60" t="s">
        <v>85</v>
      </c>
    </row>
    <row r="2179" spans="1:9" x14ac:dyDescent="0.2">
      <c r="A2179" t="s">
        <v>11</v>
      </c>
      <c r="B2179" t="s">
        <v>110</v>
      </c>
      <c r="C2179" t="s">
        <v>22</v>
      </c>
      <c r="D2179" s="55">
        <v>39448</v>
      </c>
      <c r="E2179" s="155">
        <v>39479</v>
      </c>
      <c r="I2179" s="60" t="s">
        <v>86</v>
      </c>
    </row>
    <row r="2180" spans="1:9" x14ac:dyDescent="0.2">
      <c r="A2180" t="s">
        <v>78</v>
      </c>
      <c r="B2180" t="s">
        <v>80</v>
      </c>
      <c r="C2180" t="s">
        <v>22</v>
      </c>
      <c r="D2180" s="55">
        <v>39479</v>
      </c>
      <c r="E2180">
        <v>1.2150000000000001</v>
      </c>
      <c r="F2180">
        <v>3133100</v>
      </c>
      <c r="G2180" s="58" t="s">
        <v>87</v>
      </c>
      <c r="H2180" s="58" t="s">
        <v>87</v>
      </c>
      <c r="I2180" s="60" t="s">
        <v>85</v>
      </c>
    </row>
    <row r="2181" spans="1:9" x14ac:dyDescent="0.2">
      <c r="A2181" t="s">
        <v>78</v>
      </c>
      <c r="B2181" t="s">
        <v>81</v>
      </c>
      <c r="C2181" t="s">
        <v>22</v>
      </c>
      <c r="D2181" s="55">
        <v>39479</v>
      </c>
      <c r="E2181">
        <v>0.05</v>
      </c>
      <c r="F2181">
        <v>3133101</v>
      </c>
      <c r="G2181" s="58" t="s">
        <v>87</v>
      </c>
      <c r="H2181" s="58" t="s">
        <v>87</v>
      </c>
      <c r="I2181" s="60" t="s">
        <v>85</v>
      </c>
    </row>
    <row r="2182" spans="1:9" x14ac:dyDescent="0.2">
      <c r="A2182" t="s">
        <v>35</v>
      </c>
      <c r="B2182" t="s">
        <v>80</v>
      </c>
      <c r="C2182" t="s">
        <v>22</v>
      </c>
      <c r="D2182" s="55">
        <v>39479</v>
      </c>
      <c r="E2182">
        <v>1.2150000000000001</v>
      </c>
      <c r="F2182">
        <v>3133102</v>
      </c>
      <c r="G2182" s="58" t="s">
        <v>87</v>
      </c>
      <c r="H2182" s="58" t="s">
        <v>87</v>
      </c>
      <c r="I2182" s="60" t="s">
        <v>85</v>
      </c>
    </row>
    <row r="2183" spans="1:9" x14ac:dyDescent="0.2">
      <c r="A2183" t="s">
        <v>35</v>
      </c>
      <c r="B2183" t="s">
        <v>81</v>
      </c>
      <c r="C2183" t="s">
        <v>22</v>
      </c>
      <c r="D2183" s="55">
        <v>39479</v>
      </c>
      <c r="E2183">
        <v>0.32</v>
      </c>
      <c r="F2183">
        <v>3133103</v>
      </c>
      <c r="G2183" s="58" t="s">
        <v>87</v>
      </c>
      <c r="H2183" s="58" t="s">
        <v>87</v>
      </c>
      <c r="I2183" s="60" t="s">
        <v>85</v>
      </c>
    </row>
    <row r="2184" spans="1:9" x14ac:dyDescent="0.2">
      <c r="A2184" t="s">
        <v>36</v>
      </c>
      <c r="B2184" t="s">
        <v>80</v>
      </c>
      <c r="C2184" t="s">
        <v>22</v>
      </c>
      <c r="D2184" s="55">
        <v>39479</v>
      </c>
      <c r="E2184">
        <v>1.2150000000000001</v>
      </c>
      <c r="F2184">
        <v>3133104</v>
      </c>
      <c r="G2184" s="58" t="s">
        <v>87</v>
      </c>
      <c r="H2184" s="58" t="s">
        <v>87</v>
      </c>
      <c r="I2184" s="60" t="s">
        <v>85</v>
      </c>
    </row>
    <row r="2185" spans="1:9" x14ac:dyDescent="0.2">
      <c r="A2185" t="s">
        <v>36</v>
      </c>
      <c r="B2185" t="s">
        <v>81</v>
      </c>
      <c r="C2185" t="s">
        <v>22</v>
      </c>
      <c r="D2185" s="55">
        <v>39479</v>
      </c>
      <c r="E2185">
        <v>0.05</v>
      </c>
      <c r="F2185">
        <v>3133105</v>
      </c>
      <c r="G2185" s="58" t="s">
        <v>87</v>
      </c>
      <c r="H2185" s="58" t="s">
        <v>87</v>
      </c>
      <c r="I2185" s="60" t="s">
        <v>85</v>
      </c>
    </row>
    <row r="2186" spans="1:9" x14ac:dyDescent="0.2">
      <c r="A2186" t="s">
        <v>37</v>
      </c>
      <c r="B2186" t="s">
        <v>80</v>
      </c>
      <c r="C2186" t="s">
        <v>22</v>
      </c>
      <c r="D2186" s="55">
        <v>39479</v>
      </c>
      <c r="E2186">
        <v>1.2150000000000001</v>
      </c>
      <c r="F2186">
        <v>3133106</v>
      </c>
      <c r="G2186" s="58" t="s">
        <v>87</v>
      </c>
      <c r="H2186" s="58" t="s">
        <v>87</v>
      </c>
      <c r="I2186" s="60" t="s">
        <v>85</v>
      </c>
    </row>
    <row r="2187" spans="1:9" x14ac:dyDescent="0.2">
      <c r="A2187" t="s">
        <v>37</v>
      </c>
      <c r="B2187" t="s">
        <v>81</v>
      </c>
      <c r="C2187" t="s">
        <v>22</v>
      </c>
      <c r="D2187" s="55">
        <v>39479</v>
      </c>
      <c r="E2187">
        <v>0.32</v>
      </c>
      <c r="F2187">
        <v>3133107</v>
      </c>
      <c r="G2187" s="58" t="s">
        <v>87</v>
      </c>
      <c r="H2187" s="58" t="s">
        <v>87</v>
      </c>
      <c r="I2187" s="60" t="s">
        <v>85</v>
      </c>
    </row>
    <row r="2188" spans="1:9" x14ac:dyDescent="0.2">
      <c r="A2188" t="s">
        <v>58</v>
      </c>
      <c r="B2188" t="s">
        <v>80</v>
      </c>
      <c r="C2188" t="s">
        <v>22</v>
      </c>
      <c r="D2188" s="55">
        <v>39479</v>
      </c>
      <c r="E2188">
        <v>1.04</v>
      </c>
      <c r="F2188">
        <v>3133108</v>
      </c>
      <c r="G2188" s="58" t="s">
        <v>87</v>
      </c>
      <c r="H2188" s="58" t="s">
        <v>87</v>
      </c>
      <c r="I2188" s="60" t="s">
        <v>85</v>
      </c>
    </row>
    <row r="2189" spans="1:9" x14ac:dyDescent="0.2">
      <c r="A2189" t="s">
        <v>58</v>
      </c>
      <c r="B2189" t="s">
        <v>81</v>
      </c>
      <c r="C2189" t="s">
        <v>22</v>
      </c>
      <c r="D2189" s="55">
        <v>39479</v>
      </c>
      <c r="E2189">
        <v>0.05</v>
      </c>
      <c r="F2189">
        <v>3133109</v>
      </c>
      <c r="G2189" s="58" t="s">
        <v>87</v>
      </c>
      <c r="H2189" s="58" t="s">
        <v>87</v>
      </c>
      <c r="I2189" s="60" t="s">
        <v>85</v>
      </c>
    </row>
    <row r="2190" spans="1:9" x14ac:dyDescent="0.2">
      <c r="A2190" t="s">
        <v>59</v>
      </c>
      <c r="B2190" t="s">
        <v>80</v>
      </c>
      <c r="C2190" t="s">
        <v>22</v>
      </c>
      <c r="D2190" s="55">
        <v>39479</v>
      </c>
      <c r="E2190">
        <v>1.6</v>
      </c>
      <c r="F2190">
        <v>3133110</v>
      </c>
      <c r="G2190" s="58" t="s">
        <v>87</v>
      </c>
      <c r="H2190" s="58" t="s">
        <v>87</v>
      </c>
      <c r="I2190" s="60" t="s">
        <v>85</v>
      </c>
    </row>
    <row r="2191" spans="1:9" x14ac:dyDescent="0.2">
      <c r="A2191" t="s">
        <v>59</v>
      </c>
      <c r="B2191" t="s">
        <v>81</v>
      </c>
      <c r="C2191" t="s">
        <v>22</v>
      </c>
      <c r="D2191" s="55">
        <v>39479</v>
      </c>
      <c r="E2191">
        <v>-0.28000000000000003</v>
      </c>
      <c r="F2191">
        <v>3133111</v>
      </c>
      <c r="G2191" s="58" t="s">
        <v>87</v>
      </c>
      <c r="H2191" s="58" t="s">
        <v>87</v>
      </c>
      <c r="I2191" s="60" t="s">
        <v>85</v>
      </c>
    </row>
    <row r="2192" spans="1:9" x14ac:dyDescent="0.2">
      <c r="A2192" t="s">
        <v>60</v>
      </c>
      <c r="B2192" t="s">
        <v>80</v>
      </c>
      <c r="C2192" t="s">
        <v>22</v>
      </c>
      <c r="D2192" s="55">
        <v>39479</v>
      </c>
      <c r="E2192">
        <v>1.6</v>
      </c>
      <c r="F2192">
        <v>3133112</v>
      </c>
      <c r="G2192" s="58" t="s">
        <v>87</v>
      </c>
      <c r="H2192" s="58" t="s">
        <v>87</v>
      </c>
      <c r="I2192" s="60" t="s">
        <v>85</v>
      </c>
    </row>
    <row r="2193" spans="1:9" x14ac:dyDescent="0.2">
      <c r="A2193" t="s">
        <v>60</v>
      </c>
      <c r="B2193" t="s">
        <v>81</v>
      </c>
      <c r="C2193" t="s">
        <v>22</v>
      </c>
      <c r="D2193" s="55">
        <v>39479</v>
      </c>
      <c r="E2193">
        <v>0.45</v>
      </c>
      <c r="F2193">
        <v>3133113</v>
      </c>
      <c r="G2193" s="58" t="s">
        <v>87</v>
      </c>
      <c r="H2193" s="58" t="s">
        <v>87</v>
      </c>
      <c r="I2193" s="60" t="s">
        <v>85</v>
      </c>
    </row>
    <row r="2194" spans="1:9" x14ac:dyDescent="0.2">
      <c r="A2194" t="s">
        <v>61</v>
      </c>
      <c r="B2194" t="s">
        <v>80</v>
      </c>
      <c r="C2194" t="s">
        <v>22</v>
      </c>
      <c r="D2194" s="55">
        <v>39479</v>
      </c>
      <c r="E2194">
        <v>1.6</v>
      </c>
      <c r="F2194">
        <v>3133114</v>
      </c>
      <c r="G2194" s="58" t="s">
        <v>87</v>
      </c>
      <c r="H2194" s="58" t="s">
        <v>87</v>
      </c>
      <c r="I2194" s="60" t="s">
        <v>85</v>
      </c>
    </row>
    <row r="2195" spans="1:9" x14ac:dyDescent="0.2">
      <c r="A2195" t="s">
        <v>61</v>
      </c>
      <c r="B2195" t="s">
        <v>81</v>
      </c>
      <c r="C2195" t="s">
        <v>22</v>
      </c>
      <c r="D2195" s="55">
        <v>39479</v>
      </c>
      <c r="E2195">
        <v>-0.2</v>
      </c>
      <c r="F2195">
        <v>3133115</v>
      </c>
      <c r="G2195" s="58" t="s">
        <v>87</v>
      </c>
      <c r="H2195" s="58" t="s">
        <v>87</v>
      </c>
      <c r="I2195" s="60" t="s">
        <v>85</v>
      </c>
    </row>
    <row r="2196" spans="1:9" x14ac:dyDescent="0.2">
      <c r="A2196" t="s">
        <v>63</v>
      </c>
      <c r="B2196" t="s">
        <v>80</v>
      </c>
      <c r="C2196" t="s">
        <v>22</v>
      </c>
      <c r="D2196" s="55">
        <v>39479</v>
      </c>
      <c r="E2196">
        <v>1.0880000000000001</v>
      </c>
      <c r="F2196">
        <v>3133116</v>
      </c>
      <c r="G2196" s="58" t="s">
        <v>87</v>
      </c>
      <c r="H2196" s="58" t="s">
        <v>87</v>
      </c>
      <c r="I2196" s="60" t="s">
        <v>85</v>
      </c>
    </row>
    <row r="2197" spans="1:9" x14ac:dyDescent="0.2">
      <c r="A2197" t="s">
        <v>63</v>
      </c>
      <c r="B2197" t="s">
        <v>81</v>
      </c>
      <c r="C2197" t="s">
        <v>22</v>
      </c>
      <c r="D2197" s="55">
        <v>39479</v>
      </c>
      <c r="E2197">
        <v>0.02</v>
      </c>
      <c r="F2197">
        <v>3133117</v>
      </c>
      <c r="G2197" s="58" t="s">
        <v>87</v>
      </c>
      <c r="H2197" s="58" t="s">
        <v>87</v>
      </c>
      <c r="I2197" s="60" t="s">
        <v>85</v>
      </c>
    </row>
    <row r="2198" spans="1:9" x14ac:dyDescent="0.2">
      <c r="A2198" t="s">
        <v>64</v>
      </c>
      <c r="B2198" t="s">
        <v>80</v>
      </c>
      <c r="C2198" t="s">
        <v>22</v>
      </c>
      <c r="D2198" s="55">
        <v>39479</v>
      </c>
      <c r="E2198">
        <v>0</v>
      </c>
      <c r="F2198">
        <v>3133118</v>
      </c>
      <c r="G2198" s="58" t="s">
        <v>87</v>
      </c>
      <c r="H2198" s="58" t="s">
        <v>87</v>
      </c>
      <c r="I2198" s="60" t="s">
        <v>85</v>
      </c>
    </row>
    <row r="2199" spans="1:9" x14ac:dyDescent="0.2">
      <c r="A2199" t="s">
        <v>64</v>
      </c>
      <c r="B2199" t="s">
        <v>81</v>
      </c>
      <c r="C2199" t="s">
        <v>22</v>
      </c>
      <c r="D2199" s="55">
        <v>39479</v>
      </c>
      <c r="E2199">
        <v>0</v>
      </c>
      <c r="F2199">
        <v>3133119</v>
      </c>
      <c r="G2199" s="58" t="s">
        <v>87</v>
      </c>
      <c r="H2199" s="58" t="s">
        <v>87</v>
      </c>
      <c r="I2199" s="60" t="s">
        <v>85</v>
      </c>
    </row>
    <row r="2200" spans="1:9" x14ac:dyDescent="0.2">
      <c r="A2200" t="s">
        <v>79</v>
      </c>
      <c r="B2200" t="s">
        <v>80</v>
      </c>
      <c r="C2200" t="s">
        <v>22</v>
      </c>
      <c r="D2200" s="55">
        <v>39479</v>
      </c>
      <c r="E2200">
        <v>1.135</v>
      </c>
      <c r="F2200">
        <v>3133120</v>
      </c>
      <c r="G2200" s="58" t="s">
        <v>87</v>
      </c>
      <c r="H2200" s="58" t="s">
        <v>87</v>
      </c>
      <c r="I2200" s="60" t="s">
        <v>85</v>
      </c>
    </row>
    <row r="2201" spans="1:9" x14ac:dyDescent="0.2">
      <c r="A2201" t="s">
        <v>79</v>
      </c>
      <c r="B2201" t="s">
        <v>81</v>
      </c>
      <c r="C2201" t="s">
        <v>22</v>
      </c>
      <c r="D2201" s="55">
        <v>39479</v>
      </c>
      <c r="E2201">
        <v>0.05</v>
      </c>
      <c r="F2201">
        <v>3133121</v>
      </c>
      <c r="G2201" s="58" t="s">
        <v>87</v>
      </c>
      <c r="H2201" s="58" t="s">
        <v>87</v>
      </c>
      <c r="I2201" s="60" t="s">
        <v>85</v>
      </c>
    </row>
    <row r="2202" spans="1:9" x14ac:dyDescent="0.2">
      <c r="A2202" t="s">
        <v>65</v>
      </c>
      <c r="B2202" t="s">
        <v>80</v>
      </c>
      <c r="C2202" t="s">
        <v>22</v>
      </c>
      <c r="D2202" s="55">
        <v>39479</v>
      </c>
      <c r="E2202">
        <v>1.125</v>
      </c>
      <c r="F2202">
        <v>3133122</v>
      </c>
      <c r="G2202" s="58" t="s">
        <v>87</v>
      </c>
      <c r="H2202" s="58" t="s">
        <v>87</v>
      </c>
      <c r="I2202" s="60" t="s">
        <v>85</v>
      </c>
    </row>
    <row r="2203" spans="1:9" x14ac:dyDescent="0.2">
      <c r="A2203" t="s">
        <v>65</v>
      </c>
      <c r="B2203" t="s">
        <v>81</v>
      </c>
      <c r="C2203" t="s">
        <v>22</v>
      </c>
      <c r="D2203" s="55">
        <v>39479</v>
      </c>
      <c r="E2203">
        <v>7.0000000000000007E-2</v>
      </c>
      <c r="F2203">
        <v>3133123</v>
      </c>
      <c r="G2203" s="58" t="s">
        <v>87</v>
      </c>
      <c r="H2203" s="58" t="s">
        <v>87</v>
      </c>
      <c r="I2203" s="60" t="s">
        <v>85</v>
      </c>
    </row>
    <row r="2204" spans="1:9" x14ac:dyDescent="0.2">
      <c r="A2204" t="s">
        <v>111</v>
      </c>
      <c r="B2204" t="s">
        <v>110</v>
      </c>
      <c r="C2204" t="s">
        <v>22</v>
      </c>
      <c r="D2204" s="55">
        <v>39479</v>
      </c>
      <c r="E2204">
        <v>0.05</v>
      </c>
      <c r="F2204">
        <v>3133124</v>
      </c>
      <c r="G2204" s="58" t="s">
        <v>87</v>
      </c>
      <c r="H2204" s="58" t="s">
        <v>87</v>
      </c>
      <c r="I2204" s="60" t="s">
        <v>85</v>
      </c>
    </row>
    <row r="2205" spans="1:9" x14ac:dyDescent="0.2">
      <c r="A2205" t="s">
        <v>112</v>
      </c>
      <c r="B2205" t="s">
        <v>110</v>
      </c>
      <c r="C2205" t="s">
        <v>22</v>
      </c>
      <c r="D2205" s="55">
        <v>39479</v>
      </c>
      <c r="E2205">
        <v>0.45</v>
      </c>
      <c r="F2205">
        <v>3133125</v>
      </c>
      <c r="G2205" s="58" t="s">
        <v>87</v>
      </c>
      <c r="H2205" s="58" t="s">
        <v>87</v>
      </c>
      <c r="I2205" s="60" t="s">
        <v>85</v>
      </c>
    </row>
    <row r="2206" spans="1:9" x14ac:dyDescent="0.2">
      <c r="A2206" t="s">
        <v>108</v>
      </c>
      <c r="B2206" t="s">
        <v>110</v>
      </c>
      <c r="C2206" t="s">
        <v>22</v>
      </c>
      <c r="D2206" s="55">
        <v>39479</v>
      </c>
      <c r="E2206">
        <v>-0.2</v>
      </c>
      <c r="F2206">
        <v>3133126</v>
      </c>
      <c r="G2206" s="58" t="s">
        <v>87</v>
      </c>
      <c r="H2206" s="58" t="s">
        <v>87</v>
      </c>
      <c r="I2206" s="60" t="s">
        <v>85</v>
      </c>
    </row>
    <row r="2207" spans="1:9" x14ac:dyDescent="0.2">
      <c r="A2207" t="s">
        <v>109</v>
      </c>
      <c r="B2207" t="s">
        <v>110</v>
      </c>
      <c r="C2207" t="s">
        <v>22</v>
      </c>
      <c r="D2207" s="55">
        <v>39479</v>
      </c>
      <c r="E2207">
        <v>0.45</v>
      </c>
      <c r="F2207">
        <v>3133127</v>
      </c>
      <c r="G2207" s="58" t="s">
        <v>87</v>
      </c>
      <c r="H2207" s="58" t="s">
        <v>87</v>
      </c>
      <c r="I2207" s="60" t="s">
        <v>85</v>
      </c>
    </row>
    <row r="2208" spans="1:9" x14ac:dyDescent="0.2">
      <c r="A2208" t="s">
        <v>11</v>
      </c>
      <c r="B2208" t="s">
        <v>110</v>
      </c>
      <c r="C2208" t="s">
        <v>22</v>
      </c>
      <c r="D2208" s="55">
        <v>39479</v>
      </c>
      <c r="E2208" s="155">
        <v>39508</v>
      </c>
      <c r="I2208" s="60" t="s">
        <v>86</v>
      </c>
    </row>
    <row r="2209" spans="1:9" x14ac:dyDescent="0.2">
      <c r="A2209" t="s">
        <v>78</v>
      </c>
      <c r="B2209" t="s">
        <v>80</v>
      </c>
      <c r="C2209" t="s">
        <v>22</v>
      </c>
      <c r="D2209" s="55">
        <v>39508</v>
      </c>
      <c r="E2209">
        <v>0.65500000000000003</v>
      </c>
      <c r="F2209">
        <v>3133100</v>
      </c>
      <c r="G2209" s="58" t="s">
        <v>87</v>
      </c>
      <c r="H2209" s="58" t="s">
        <v>87</v>
      </c>
      <c r="I2209" s="60" t="s">
        <v>85</v>
      </c>
    </row>
    <row r="2210" spans="1:9" x14ac:dyDescent="0.2">
      <c r="A2210" t="s">
        <v>78</v>
      </c>
      <c r="B2210" t="s">
        <v>81</v>
      </c>
      <c r="C2210" t="s">
        <v>22</v>
      </c>
      <c r="D2210" s="55">
        <v>39508</v>
      </c>
      <c r="E2210">
        <v>0.05</v>
      </c>
      <c r="F2210">
        <v>3133101</v>
      </c>
      <c r="G2210" s="58" t="s">
        <v>87</v>
      </c>
      <c r="H2210" s="58" t="s">
        <v>87</v>
      </c>
      <c r="I2210" s="60" t="s">
        <v>85</v>
      </c>
    </row>
    <row r="2211" spans="1:9" x14ac:dyDescent="0.2">
      <c r="A2211" t="s">
        <v>35</v>
      </c>
      <c r="B2211" t="s">
        <v>80</v>
      </c>
      <c r="C2211" t="s">
        <v>22</v>
      </c>
      <c r="D2211" s="55">
        <v>39508</v>
      </c>
      <c r="E2211">
        <v>0.65500000000000003</v>
      </c>
      <c r="F2211">
        <v>3133102</v>
      </c>
      <c r="G2211" s="58" t="s">
        <v>87</v>
      </c>
      <c r="H2211" s="58" t="s">
        <v>87</v>
      </c>
      <c r="I2211" s="60" t="s">
        <v>85</v>
      </c>
    </row>
    <row r="2212" spans="1:9" x14ac:dyDescent="0.2">
      <c r="A2212" t="s">
        <v>35</v>
      </c>
      <c r="B2212" t="s">
        <v>81</v>
      </c>
      <c r="C2212" t="s">
        <v>22</v>
      </c>
      <c r="D2212" s="55">
        <v>39508</v>
      </c>
      <c r="E2212">
        <v>0.15</v>
      </c>
      <c r="F2212">
        <v>3133103</v>
      </c>
      <c r="G2212" s="58" t="s">
        <v>87</v>
      </c>
      <c r="H2212" s="58" t="s">
        <v>87</v>
      </c>
      <c r="I2212" s="60" t="s">
        <v>85</v>
      </c>
    </row>
    <row r="2213" spans="1:9" x14ac:dyDescent="0.2">
      <c r="A2213" t="s">
        <v>36</v>
      </c>
      <c r="B2213" t="s">
        <v>80</v>
      </c>
      <c r="C2213" t="s">
        <v>22</v>
      </c>
      <c r="D2213" s="55">
        <v>39508</v>
      </c>
      <c r="E2213">
        <v>0.65500000000000003</v>
      </c>
      <c r="F2213">
        <v>3133104</v>
      </c>
      <c r="G2213" s="58" t="s">
        <v>87</v>
      </c>
      <c r="H2213" s="58" t="s">
        <v>87</v>
      </c>
      <c r="I2213" s="60" t="s">
        <v>85</v>
      </c>
    </row>
    <row r="2214" spans="1:9" x14ac:dyDescent="0.2">
      <c r="A2214" t="s">
        <v>36</v>
      </c>
      <c r="B2214" t="s">
        <v>81</v>
      </c>
      <c r="C2214" t="s">
        <v>22</v>
      </c>
      <c r="D2214" s="55">
        <v>39508</v>
      </c>
      <c r="E2214">
        <v>0.05</v>
      </c>
      <c r="F2214">
        <v>3133105</v>
      </c>
      <c r="G2214" s="58" t="s">
        <v>87</v>
      </c>
      <c r="H2214" s="58" t="s">
        <v>87</v>
      </c>
      <c r="I2214" s="60" t="s">
        <v>85</v>
      </c>
    </row>
    <row r="2215" spans="1:9" x14ac:dyDescent="0.2">
      <c r="A2215" t="s">
        <v>37</v>
      </c>
      <c r="B2215" t="s">
        <v>80</v>
      </c>
      <c r="C2215" t="s">
        <v>22</v>
      </c>
      <c r="D2215" s="55">
        <v>39508</v>
      </c>
      <c r="E2215">
        <v>0.65500000000000003</v>
      </c>
      <c r="F2215">
        <v>3133106</v>
      </c>
      <c r="G2215" s="58" t="s">
        <v>87</v>
      </c>
      <c r="H2215" s="58" t="s">
        <v>87</v>
      </c>
      <c r="I2215" s="60" t="s">
        <v>85</v>
      </c>
    </row>
    <row r="2216" spans="1:9" x14ac:dyDescent="0.2">
      <c r="A2216" t="s">
        <v>37</v>
      </c>
      <c r="B2216" t="s">
        <v>81</v>
      </c>
      <c r="C2216" t="s">
        <v>22</v>
      </c>
      <c r="D2216" s="55">
        <v>39508</v>
      </c>
      <c r="E2216">
        <v>0.15</v>
      </c>
      <c r="F2216">
        <v>3133107</v>
      </c>
      <c r="G2216" s="58" t="s">
        <v>87</v>
      </c>
      <c r="H2216" s="58" t="s">
        <v>87</v>
      </c>
      <c r="I2216" s="60" t="s">
        <v>85</v>
      </c>
    </row>
    <row r="2217" spans="1:9" x14ac:dyDescent="0.2">
      <c r="A2217" t="s">
        <v>58</v>
      </c>
      <c r="B2217" t="s">
        <v>80</v>
      </c>
      <c r="C2217" t="s">
        <v>22</v>
      </c>
      <c r="D2217" s="55">
        <v>39508</v>
      </c>
      <c r="E2217">
        <v>0.54</v>
      </c>
      <c r="F2217">
        <v>3133108</v>
      </c>
      <c r="G2217" s="58" t="s">
        <v>87</v>
      </c>
      <c r="H2217" s="58" t="s">
        <v>87</v>
      </c>
      <c r="I2217" s="60" t="s">
        <v>85</v>
      </c>
    </row>
    <row r="2218" spans="1:9" x14ac:dyDescent="0.2">
      <c r="A2218" t="s">
        <v>58</v>
      </c>
      <c r="B2218" t="s">
        <v>81</v>
      </c>
      <c r="C2218" t="s">
        <v>22</v>
      </c>
      <c r="D2218" s="55">
        <v>39508</v>
      </c>
      <c r="E2218">
        <v>0.05</v>
      </c>
      <c r="F2218">
        <v>3133109</v>
      </c>
      <c r="G2218" s="58" t="s">
        <v>87</v>
      </c>
      <c r="H2218" s="58" t="s">
        <v>87</v>
      </c>
      <c r="I2218" s="60" t="s">
        <v>85</v>
      </c>
    </row>
    <row r="2219" spans="1:9" x14ac:dyDescent="0.2">
      <c r="A2219" t="s">
        <v>59</v>
      </c>
      <c r="B2219" t="s">
        <v>80</v>
      </c>
      <c r="C2219" t="s">
        <v>22</v>
      </c>
      <c r="D2219" s="55">
        <v>39508</v>
      </c>
      <c r="E2219">
        <v>0.69</v>
      </c>
      <c r="F2219">
        <v>3133110</v>
      </c>
      <c r="G2219" s="58" t="s">
        <v>87</v>
      </c>
      <c r="H2219" s="58" t="s">
        <v>87</v>
      </c>
      <c r="I2219" s="60" t="s">
        <v>85</v>
      </c>
    </row>
    <row r="2220" spans="1:9" x14ac:dyDescent="0.2">
      <c r="A2220" t="s">
        <v>59</v>
      </c>
      <c r="B2220" t="s">
        <v>81</v>
      </c>
      <c r="C2220" t="s">
        <v>22</v>
      </c>
      <c r="D2220" s="55">
        <v>39508</v>
      </c>
      <c r="E2220">
        <v>-0.17</v>
      </c>
      <c r="F2220">
        <v>3133111</v>
      </c>
      <c r="G2220" s="58" t="s">
        <v>87</v>
      </c>
      <c r="H2220" s="58" t="s">
        <v>87</v>
      </c>
      <c r="I2220" s="60" t="s">
        <v>85</v>
      </c>
    </row>
    <row r="2221" spans="1:9" x14ac:dyDescent="0.2">
      <c r="A2221" t="s">
        <v>60</v>
      </c>
      <c r="B2221" t="s">
        <v>80</v>
      </c>
      <c r="C2221" t="s">
        <v>22</v>
      </c>
      <c r="D2221" s="55">
        <v>39508</v>
      </c>
      <c r="E2221">
        <v>0.69</v>
      </c>
      <c r="F2221">
        <v>3133112</v>
      </c>
      <c r="G2221" s="58" t="s">
        <v>87</v>
      </c>
      <c r="H2221" s="58" t="s">
        <v>87</v>
      </c>
      <c r="I2221" s="60" t="s">
        <v>85</v>
      </c>
    </row>
    <row r="2222" spans="1:9" x14ac:dyDescent="0.2">
      <c r="A2222" t="s">
        <v>60</v>
      </c>
      <c r="B2222" t="s">
        <v>81</v>
      </c>
      <c r="C2222" t="s">
        <v>22</v>
      </c>
      <c r="D2222" s="55">
        <v>39508</v>
      </c>
      <c r="E2222">
        <v>0.1</v>
      </c>
      <c r="F2222">
        <v>3133113</v>
      </c>
      <c r="G2222" s="58" t="s">
        <v>87</v>
      </c>
      <c r="H2222" s="58" t="s">
        <v>87</v>
      </c>
      <c r="I2222" s="60" t="s">
        <v>85</v>
      </c>
    </row>
    <row r="2223" spans="1:9" x14ac:dyDescent="0.2">
      <c r="A2223" t="s">
        <v>61</v>
      </c>
      <c r="B2223" t="s">
        <v>80</v>
      </c>
      <c r="C2223" t="s">
        <v>22</v>
      </c>
      <c r="D2223" s="55">
        <v>39508</v>
      </c>
      <c r="E2223">
        <v>0.69</v>
      </c>
      <c r="F2223">
        <v>3133114</v>
      </c>
      <c r="G2223" s="58" t="s">
        <v>87</v>
      </c>
      <c r="H2223" s="58" t="s">
        <v>87</v>
      </c>
      <c r="I2223" s="60" t="s">
        <v>85</v>
      </c>
    </row>
    <row r="2224" spans="1:9" x14ac:dyDescent="0.2">
      <c r="A2224" t="s">
        <v>61</v>
      </c>
      <c r="B2224" t="s">
        <v>81</v>
      </c>
      <c r="C2224" t="s">
        <v>22</v>
      </c>
      <c r="D2224" s="55">
        <v>39508</v>
      </c>
      <c r="E2224">
        <v>-0.05</v>
      </c>
      <c r="F2224">
        <v>3133115</v>
      </c>
      <c r="G2224" s="58" t="s">
        <v>87</v>
      </c>
      <c r="H2224" s="58" t="s">
        <v>87</v>
      </c>
      <c r="I2224" s="60" t="s">
        <v>85</v>
      </c>
    </row>
    <row r="2225" spans="1:9" x14ac:dyDescent="0.2">
      <c r="A2225" t="s">
        <v>63</v>
      </c>
      <c r="B2225" t="s">
        <v>80</v>
      </c>
      <c r="C2225" t="s">
        <v>22</v>
      </c>
      <c r="D2225" s="55">
        <v>39508</v>
      </c>
      <c r="E2225">
        <v>1.0880000000000001</v>
      </c>
      <c r="F2225">
        <v>3133116</v>
      </c>
      <c r="G2225" s="58" t="s">
        <v>87</v>
      </c>
      <c r="H2225" s="58" t="s">
        <v>87</v>
      </c>
      <c r="I2225" s="60" t="s">
        <v>85</v>
      </c>
    </row>
    <row r="2226" spans="1:9" x14ac:dyDescent="0.2">
      <c r="A2226" t="s">
        <v>63</v>
      </c>
      <c r="B2226" t="s">
        <v>81</v>
      </c>
      <c r="C2226" t="s">
        <v>22</v>
      </c>
      <c r="D2226" s="55">
        <v>39508</v>
      </c>
      <c r="E2226">
        <v>0.02</v>
      </c>
      <c r="F2226">
        <v>3133117</v>
      </c>
      <c r="G2226" s="58" t="s">
        <v>87</v>
      </c>
      <c r="H2226" s="58" t="s">
        <v>87</v>
      </c>
      <c r="I2226" s="60" t="s">
        <v>85</v>
      </c>
    </row>
    <row r="2227" spans="1:9" x14ac:dyDescent="0.2">
      <c r="A2227" t="s">
        <v>64</v>
      </c>
      <c r="B2227" t="s">
        <v>80</v>
      </c>
      <c r="C2227" t="s">
        <v>22</v>
      </c>
      <c r="D2227" s="55">
        <v>39508</v>
      </c>
      <c r="E2227">
        <v>0</v>
      </c>
      <c r="F2227">
        <v>3133118</v>
      </c>
      <c r="G2227" s="58" t="s">
        <v>87</v>
      </c>
      <c r="H2227" s="58" t="s">
        <v>87</v>
      </c>
      <c r="I2227" s="60" t="s">
        <v>85</v>
      </c>
    </row>
    <row r="2228" spans="1:9" x14ac:dyDescent="0.2">
      <c r="A2228" t="s">
        <v>64</v>
      </c>
      <c r="B2228" t="s">
        <v>81</v>
      </c>
      <c r="C2228" t="s">
        <v>22</v>
      </c>
      <c r="D2228" s="55">
        <v>39508</v>
      </c>
      <c r="E2228">
        <v>0</v>
      </c>
      <c r="F2228">
        <v>3133119</v>
      </c>
      <c r="G2228" s="58" t="s">
        <v>87</v>
      </c>
      <c r="H2228" s="58" t="s">
        <v>87</v>
      </c>
      <c r="I2228" s="60" t="s">
        <v>85</v>
      </c>
    </row>
    <row r="2229" spans="1:9" x14ac:dyDescent="0.2">
      <c r="A2229" t="s">
        <v>79</v>
      </c>
      <c r="B2229" t="s">
        <v>80</v>
      </c>
      <c r="C2229" t="s">
        <v>22</v>
      </c>
      <c r="D2229" s="55">
        <v>39508</v>
      </c>
      <c r="E2229">
        <v>0.60499999999999998</v>
      </c>
      <c r="F2229">
        <v>3133120</v>
      </c>
      <c r="G2229" s="58" t="s">
        <v>87</v>
      </c>
      <c r="H2229" s="58" t="s">
        <v>87</v>
      </c>
      <c r="I2229" s="60" t="s">
        <v>85</v>
      </c>
    </row>
    <row r="2230" spans="1:9" x14ac:dyDescent="0.2">
      <c r="A2230" t="s">
        <v>79</v>
      </c>
      <c r="B2230" t="s">
        <v>81</v>
      </c>
      <c r="C2230" t="s">
        <v>22</v>
      </c>
      <c r="D2230" s="55">
        <v>39508</v>
      </c>
      <c r="E2230">
        <v>0.05</v>
      </c>
      <c r="F2230">
        <v>3133121</v>
      </c>
      <c r="G2230" s="58" t="s">
        <v>87</v>
      </c>
      <c r="H2230" s="58" t="s">
        <v>87</v>
      </c>
      <c r="I2230" s="60" t="s">
        <v>85</v>
      </c>
    </row>
    <row r="2231" spans="1:9" x14ac:dyDescent="0.2">
      <c r="A2231" t="s">
        <v>65</v>
      </c>
      <c r="B2231" t="s">
        <v>80</v>
      </c>
      <c r="C2231" t="s">
        <v>22</v>
      </c>
      <c r="D2231" s="55">
        <v>39508</v>
      </c>
      <c r="E2231">
        <v>0.59499999999999997</v>
      </c>
      <c r="F2231">
        <v>3133122</v>
      </c>
      <c r="G2231" s="58" t="s">
        <v>87</v>
      </c>
      <c r="H2231" s="58" t="s">
        <v>87</v>
      </c>
      <c r="I2231" s="60" t="s">
        <v>85</v>
      </c>
    </row>
    <row r="2232" spans="1:9" x14ac:dyDescent="0.2">
      <c r="A2232" t="s">
        <v>65</v>
      </c>
      <c r="B2232" t="s">
        <v>81</v>
      </c>
      <c r="C2232" t="s">
        <v>22</v>
      </c>
      <c r="D2232" s="55">
        <v>39508</v>
      </c>
      <c r="E2232">
        <v>7.0000000000000007E-2</v>
      </c>
      <c r="F2232">
        <v>3133123</v>
      </c>
      <c r="G2232" s="58" t="s">
        <v>87</v>
      </c>
      <c r="H2232" s="58" t="s">
        <v>87</v>
      </c>
      <c r="I2232" s="60" t="s">
        <v>85</v>
      </c>
    </row>
    <row r="2233" spans="1:9" x14ac:dyDescent="0.2">
      <c r="A2233" t="s">
        <v>111</v>
      </c>
      <c r="B2233" t="s">
        <v>110</v>
      </c>
      <c r="C2233" t="s">
        <v>22</v>
      </c>
      <c r="D2233" s="55">
        <v>39508</v>
      </c>
      <c r="E2233">
        <v>0.05</v>
      </c>
      <c r="F2233">
        <v>3133124</v>
      </c>
      <c r="G2233" s="58" t="s">
        <v>87</v>
      </c>
      <c r="H2233" s="58" t="s">
        <v>87</v>
      </c>
      <c r="I2233" s="60" t="s">
        <v>85</v>
      </c>
    </row>
    <row r="2234" spans="1:9" x14ac:dyDescent="0.2">
      <c r="A2234" t="s">
        <v>112</v>
      </c>
      <c r="B2234" t="s">
        <v>110</v>
      </c>
      <c r="C2234" t="s">
        <v>22</v>
      </c>
      <c r="D2234" s="55">
        <v>39508</v>
      </c>
      <c r="E2234">
        <v>0.1</v>
      </c>
      <c r="F2234">
        <v>3133125</v>
      </c>
      <c r="G2234" s="58" t="s">
        <v>87</v>
      </c>
      <c r="H2234" s="58" t="s">
        <v>87</v>
      </c>
      <c r="I2234" s="60" t="s">
        <v>85</v>
      </c>
    </row>
    <row r="2235" spans="1:9" x14ac:dyDescent="0.2">
      <c r="A2235" t="s">
        <v>108</v>
      </c>
      <c r="B2235" t="s">
        <v>110</v>
      </c>
      <c r="C2235" t="s">
        <v>22</v>
      </c>
      <c r="D2235" s="55">
        <v>39508</v>
      </c>
      <c r="E2235">
        <v>-0.05</v>
      </c>
      <c r="F2235">
        <v>3133126</v>
      </c>
      <c r="G2235" s="58" t="s">
        <v>87</v>
      </c>
      <c r="H2235" s="58" t="s">
        <v>87</v>
      </c>
      <c r="I2235" s="60" t="s">
        <v>85</v>
      </c>
    </row>
    <row r="2236" spans="1:9" x14ac:dyDescent="0.2">
      <c r="A2236" t="s">
        <v>109</v>
      </c>
      <c r="B2236" t="s">
        <v>110</v>
      </c>
      <c r="C2236" t="s">
        <v>22</v>
      </c>
      <c r="D2236" s="55">
        <v>39508</v>
      </c>
      <c r="E2236">
        <v>0.1</v>
      </c>
      <c r="F2236">
        <v>3133127</v>
      </c>
      <c r="G2236" s="58" t="s">
        <v>87</v>
      </c>
      <c r="H2236" s="58" t="s">
        <v>87</v>
      </c>
      <c r="I2236" s="60" t="s">
        <v>85</v>
      </c>
    </row>
    <row r="2237" spans="1:9" x14ac:dyDescent="0.2">
      <c r="A2237" t="s">
        <v>11</v>
      </c>
      <c r="B2237" t="s">
        <v>110</v>
      </c>
      <c r="C2237" t="s">
        <v>22</v>
      </c>
      <c r="D2237" s="55">
        <v>39508</v>
      </c>
      <c r="E2237" s="155">
        <v>39539</v>
      </c>
      <c r="I2237" s="60" t="s">
        <v>86</v>
      </c>
    </row>
    <row r="2238" spans="1:9" x14ac:dyDescent="0.2">
      <c r="A2238" t="s">
        <v>78</v>
      </c>
      <c r="B2238" t="s">
        <v>80</v>
      </c>
      <c r="C2238" t="s">
        <v>22</v>
      </c>
      <c r="D2238" s="55">
        <v>39539</v>
      </c>
      <c r="E2238">
        <v>0.435</v>
      </c>
      <c r="F2238">
        <v>3133100</v>
      </c>
      <c r="G2238" s="58" t="s">
        <v>87</v>
      </c>
      <c r="H2238" s="58" t="s">
        <v>87</v>
      </c>
      <c r="I2238" s="60" t="s">
        <v>85</v>
      </c>
    </row>
    <row r="2239" spans="1:9" x14ac:dyDescent="0.2">
      <c r="A2239" t="s">
        <v>78</v>
      </c>
      <c r="B2239" t="s">
        <v>81</v>
      </c>
      <c r="C2239" t="s">
        <v>22</v>
      </c>
      <c r="D2239" s="55">
        <v>39539</v>
      </c>
      <c r="E2239">
        <v>0.02</v>
      </c>
      <c r="F2239">
        <v>3133101</v>
      </c>
      <c r="G2239" s="58" t="s">
        <v>87</v>
      </c>
      <c r="H2239" s="58" t="s">
        <v>87</v>
      </c>
      <c r="I2239" s="60" t="s">
        <v>85</v>
      </c>
    </row>
    <row r="2240" spans="1:9" x14ac:dyDescent="0.2">
      <c r="A2240" t="s">
        <v>35</v>
      </c>
      <c r="B2240" t="s">
        <v>80</v>
      </c>
      <c r="C2240" t="s">
        <v>22</v>
      </c>
      <c r="D2240" s="55">
        <v>39539</v>
      </c>
      <c r="E2240">
        <v>0.435</v>
      </c>
      <c r="F2240">
        <v>3133102</v>
      </c>
      <c r="G2240" s="58" t="s">
        <v>87</v>
      </c>
      <c r="H2240" s="58" t="s">
        <v>87</v>
      </c>
      <c r="I2240" s="60" t="s">
        <v>85</v>
      </c>
    </row>
    <row r="2241" spans="1:9" x14ac:dyDescent="0.2">
      <c r="A2241" t="s">
        <v>35</v>
      </c>
      <c r="B2241" t="s">
        <v>81</v>
      </c>
      <c r="C2241" t="s">
        <v>22</v>
      </c>
      <c r="D2241" s="55">
        <v>39539</v>
      </c>
      <c r="E2241">
        <v>0.05</v>
      </c>
      <c r="F2241">
        <v>3133103</v>
      </c>
      <c r="G2241" s="58" t="s">
        <v>87</v>
      </c>
      <c r="H2241" s="58" t="s">
        <v>87</v>
      </c>
      <c r="I2241" s="60" t="s">
        <v>85</v>
      </c>
    </row>
    <row r="2242" spans="1:9" x14ac:dyDescent="0.2">
      <c r="A2242" t="s">
        <v>36</v>
      </c>
      <c r="B2242" t="s">
        <v>80</v>
      </c>
      <c r="C2242" t="s">
        <v>22</v>
      </c>
      <c r="D2242" s="55">
        <v>39539</v>
      </c>
      <c r="E2242">
        <v>0.435</v>
      </c>
      <c r="F2242">
        <v>3133104</v>
      </c>
      <c r="G2242" s="58" t="s">
        <v>87</v>
      </c>
      <c r="H2242" s="58" t="s">
        <v>87</v>
      </c>
      <c r="I2242" s="60" t="s">
        <v>85</v>
      </c>
    </row>
    <row r="2243" spans="1:9" x14ac:dyDescent="0.2">
      <c r="A2243" t="s">
        <v>36</v>
      </c>
      <c r="B2243" t="s">
        <v>81</v>
      </c>
      <c r="C2243" t="s">
        <v>22</v>
      </c>
      <c r="D2243" s="55">
        <v>39539</v>
      </c>
      <c r="E2243">
        <v>0.02</v>
      </c>
      <c r="F2243">
        <v>3133105</v>
      </c>
      <c r="G2243" s="58" t="s">
        <v>87</v>
      </c>
      <c r="H2243" s="58" t="s">
        <v>87</v>
      </c>
      <c r="I2243" s="60" t="s">
        <v>85</v>
      </c>
    </row>
    <row r="2244" spans="1:9" x14ac:dyDescent="0.2">
      <c r="A2244" t="s">
        <v>37</v>
      </c>
      <c r="B2244" t="s">
        <v>80</v>
      </c>
      <c r="C2244" t="s">
        <v>22</v>
      </c>
      <c r="D2244" s="55">
        <v>39539</v>
      </c>
      <c r="E2244">
        <v>0.435</v>
      </c>
      <c r="F2244">
        <v>3133106</v>
      </c>
      <c r="G2244" s="58" t="s">
        <v>87</v>
      </c>
      <c r="H2244" s="58" t="s">
        <v>87</v>
      </c>
      <c r="I2244" s="60" t="s">
        <v>85</v>
      </c>
    </row>
    <row r="2245" spans="1:9" x14ac:dyDescent="0.2">
      <c r="A2245" t="s">
        <v>37</v>
      </c>
      <c r="B2245" t="s">
        <v>81</v>
      </c>
      <c r="C2245" t="s">
        <v>22</v>
      </c>
      <c r="D2245" s="55">
        <v>39539</v>
      </c>
      <c r="E2245">
        <v>0.05</v>
      </c>
      <c r="F2245">
        <v>3133107</v>
      </c>
      <c r="G2245" s="58" t="s">
        <v>87</v>
      </c>
      <c r="H2245" s="58" t="s">
        <v>87</v>
      </c>
      <c r="I2245" s="60" t="s">
        <v>85</v>
      </c>
    </row>
    <row r="2246" spans="1:9" x14ac:dyDescent="0.2">
      <c r="A2246" t="s">
        <v>58</v>
      </c>
      <c r="B2246" t="s">
        <v>80</v>
      </c>
      <c r="C2246" t="s">
        <v>22</v>
      </c>
      <c r="D2246" s="55">
        <v>39539</v>
      </c>
      <c r="E2246">
        <v>0.36</v>
      </c>
      <c r="F2246">
        <v>3133108</v>
      </c>
      <c r="G2246" s="58" t="s">
        <v>87</v>
      </c>
      <c r="H2246" s="58" t="s">
        <v>87</v>
      </c>
      <c r="I2246" s="60" t="s">
        <v>85</v>
      </c>
    </row>
    <row r="2247" spans="1:9" x14ac:dyDescent="0.2">
      <c r="A2247" t="s">
        <v>58</v>
      </c>
      <c r="B2247" t="s">
        <v>81</v>
      </c>
      <c r="C2247" t="s">
        <v>22</v>
      </c>
      <c r="D2247" s="55">
        <v>39539</v>
      </c>
      <c r="E2247">
        <v>5.0000000000000001E-3</v>
      </c>
      <c r="F2247">
        <v>3133109</v>
      </c>
      <c r="G2247" s="58" t="s">
        <v>87</v>
      </c>
      <c r="H2247" s="58" t="s">
        <v>87</v>
      </c>
      <c r="I2247" s="60" t="s">
        <v>85</v>
      </c>
    </row>
    <row r="2248" spans="1:9" x14ac:dyDescent="0.2">
      <c r="A2248" t="s">
        <v>59</v>
      </c>
      <c r="B2248" t="s">
        <v>80</v>
      </c>
      <c r="C2248" t="s">
        <v>22</v>
      </c>
      <c r="D2248" s="55">
        <v>39539</v>
      </c>
      <c r="E2248">
        <v>0.38</v>
      </c>
      <c r="F2248">
        <v>3133110</v>
      </c>
      <c r="G2248" s="58" t="s">
        <v>87</v>
      </c>
      <c r="H2248" s="58" t="s">
        <v>87</v>
      </c>
      <c r="I2248" s="60" t="s">
        <v>85</v>
      </c>
    </row>
    <row r="2249" spans="1:9" x14ac:dyDescent="0.2">
      <c r="A2249" t="s">
        <v>59</v>
      </c>
      <c r="B2249" t="s">
        <v>81</v>
      </c>
      <c r="C2249" t="s">
        <v>22</v>
      </c>
      <c r="D2249" s="55">
        <v>39539</v>
      </c>
      <c r="E2249">
        <v>-8.5000000000000006E-2</v>
      </c>
      <c r="F2249">
        <v>3133111</v>
      </c>
      <c r="G2249" s="58" t="s">
        <v>87</v>
      </c>
      <c r="H2249" s="58" t="s">
        <v>87</v>
      </c>
      <c r="I2249" s="60" t="s">
        <v>85</v>
      </c>
    </row>
    <row r="2250" spans="1:9" x14ac:dyDescent="0.2">
      <c r="A2250" t="s">
        <v>60</v>
      </c>
      <c r="B2250" t="s">
        <v>80</v>
      </c>
      <c r="C2250" t="s">
        <v>22</v>
      </c>
      <c r="D2250" s="55">
        <v>39539</v>
      </c>
      <c r="E2250">
        <v>0.38</v>
      </c>
      <c r="F2250">
        <v>3133112</v>
      </c>
      <c r="G2250" s="58" t="s">
        <v>87</v>
      </c>
      <c r="H2250" s="58" t="s">
        <v>87</v>
      </c>
      <c r="I2250" s="60" t="s">
        <v>85</v>
      </c>
    </row>
    <row r="2251" spans="1:9" x14ac:dyDescent="0.2">
      <c r="A2251" t="s">
        <v>60</v>
      </c>
      <c r="B2251" t="s">
        <v>81</v>
      </c>
      <c r="C2251" t="s">
        <v>22</v>
      </c>
      <c r="D2251" s="55">
        <v>39539</v>
      </c>
      <c r="E2251">
        <v>0.02</v>
      </c>
      <c r="F2251">
        <v>3133113</v>
      </c>
      <c r="G2251" s="58" t="s">
        <v>87</v>
      </c>
      <c r="H2251" s="58" t="s">
        <v>87</v>
      </c>
      <c r="I2251" s="60" t="s">
        <v>85</v>
      </c>
    </row>
    <row r="2252" spans="1:9" x14ac:dyDescent="0.2">
      <c r="A2252" t="s">
        <v>61</v>
      </c>
      <c r="B2252" t="s">
        <v>80</v>
      </c>
      <c r="C2252" t="s">
        <v>22</v>
      </c>
      <c r="D2252" s="55">
        <v>39539</v>
      </c>
      <c r="E2252">
        <v>0.38</v>
      </c>
      <c r="F2252">
        <v>3133114</v>
      </c>
      <c r="G2252" s="58" t="s">
        <v>87</v>
      </c>
      <c r="H2252" s="58" t="s">
        <v>87</v>
      </c>
      <c r="I2252" s="60" t="s">
        <v>85</v>
      </c>
    </row>
    <row r="2253" spans="1:9" x14ac:dyDescent="0.2">
      <c r="A2253" t="s">
        <v>61</v>
      </c>
      <c r="B2253" t="s">
        <v>81</v>
      </c>
      <c r="C2253" t="s">
        <v>22</v>
      </c>
      <c r="D2253" s="55">
        <v>39539</v>
      </c>
      <c r="E2253">
        <v>-4.4999999999999998E-2</v>
      </c>
      <c r="F2253">
        <v>3133115</v>
      </c>
      <c r="G2253" s="58" t="s">
        <v>87</v>
      </c>
      <c r="H2253" s="58" t="s">
        <v>87</v>
      </c>
      <c r="I2253" s="60" t="s">
        <v>85</v>
      </c>
    </row>
    <row r="2254" spans="1:9" x14ac:dyDescent="0.2">
      <c r="A2254" t="s">
        <v>63</v>
      </c>
      <c r="B2254" t="s">
        <v>80</v>
      </c>
      <c r="C2254" t="s">
        <v>22</v>
      </c>
      <c r="D2254" s="55">
        <v>39539</v>
      </c>
      <c r="E2254">
        <v>0.3</v>
      </c>
      <c r="F2254">
        <v>3133116</v>
      </c>
      <c r="G2254" s="58" t="s">
        <v>87</v>
      </c>
      <c r="H2254" s="58" t="s">
        <v>87</v>
      </c>
      <c r="I2254" s="60" t="s">
        <v>85</v>
      </c>
    </row>
    <row r="2255" spans="1:9" x14ac:dyDescent="0.2">
      <c r="A2255" t="s">
        <v>63</v>
      </c>
      <c r="B2255" t="s">
        <v>81</v>
      </c>
      <c r="C2255" t="s">
        <v>22</v>
      </c>
      <c r="D2255" s="55">
        <v>39539</v>
      </c>
      <c r="E2255">
        <v>0.02</v>
      </c>
      <c r="F2255">
        <v>3133117</v>
      </c>
      <c r="G2255" s="58" t="s">
        <v>87</v>
      </c>
      <c r="H2255" s="58" t="s">
        <v>87</v>
      </c>
      <c r="I2255" s="60" t="s">
        <v>85</v>
      </c>
    </row>
    <row r="2256" spans="1:9" x14ac:dyDescent="0.2">
      <c r="A2256" t="s">
        <v>64</v>
      </c>
      <c r="B2256" t="s">
        <v>80</v>
      </c>
      <c r="C2256" t="s">
        <v>22</v>
      </c>
      <c r="D2256" s="55">
        <v>39539</v>
      </c>
      <c r="E2256">
        <v>0</v>
      </c>
      <c r="F2256">
        <v>3133118</v>
      </c>
      <c r="G2256" s="58" t="s">
        <v>87</v>
      </c>
      <c r="H2256" s="58" t="s">
        <v>87</v>
      </c>
      <c r="I2256" s="60" t="s">
        <v>85</v>
      </c>
    </row>
    <row r="2257" spans="1:9" x14ac:dyDescent="0.2">
      <c r="A2257" t="s">
        <v>64</v>
      </c>
      <c r="B2257" t="s">
        <v>81</v>
      </c>
      <c r="C2257" t="s">
        <v>22</v>
      </c>
      <c r="D2257" s="55">
        <v>39539</v>
      </c>
      <c r="E2257">
        <v>0</v>
      </c>
      <c r="F2257">
        <v>3133119</v>
      </c>
      <c r="G2257" s="58" t="s">
        <v>87</v>
      </c>
      <c r="H2257" s="58" t="s">
        <v>87</v>
      </c>
      <c r="I2257" s="60" t="s">
        <v>85</v>
      </c>
    </row>
    <row r="2258" spans="1:9" x14ac:dyDescent="0.2">
      <c r="A2258" t="s">
        <v>79</v>
      </c>
      <c r="B2258" t="s">
        <v>80</v>
      </c>
      <c r="C2258" t="s">
        <v>22</v>
      </c>
      <c r="D2258" s="55">
        <v>39539</v>
      </c>
      <c r="E2258">
        <v>0.435</v>
      </c>
      <c r="F2258">
        <v>3133120</v>
      </c>
      <c r="G2258" s="58" t="s">
        <v>87</v>
      </c>
      <c r="H2258" s="58" t="s">
        <v>87</v>
      </c>
      <c r="I2258" s="60" t="s">
        <v>85</v>
      </c>
    </row>
    <row r="2259" spans="1:9" x14ac:dyDescent="0.2">
      <c r="A2259" t="s">
        <v>79</v>
      </c>
      <c r="B2259" t="s">
        <v>81</v>
      </c>
      <c r="C2259" t="s">
        <v>22</v>
      </c>
      <c r="D2259" s="55">
        <v>39539</v>
      </c>
      <c r="E2259">
        <v>0.02</v>
      </c>
      <c r="F2259">
        <v>3133121</v>
      </c>
      <c r="G2259" s="58" t="s">
        <v>87</v>
      </c>
      <c r="H2259" s="58" t="s">
        <v>87</v>
      </c>
      <c r="I2259" s="60" t="s">
        <v>85</v>
      </c>
    </row>
    <row r="2260" spans="1:9" x14ac:dyDescent="0.2">
      <c r="A2260" t="s">
        <v>65</v>
      </c>
      <c r="B2260" t="s">
        <v>80</v>
      </c>
      <c r="C2260" t="s">
        <v>22</v>
      </c>
      <c r="D2260" s="55">
        <v>39539</v>
      </c>
      <c r="E2260">
        <v>0.42499999999999999</v>
      </c>
      <c r="F2260">
        <v>3133122</v>
      </c>
      <c r="G2260" s="58" t="s">
        <v>87</v>
      </c>
      <c r="H2260" s="58" t="s">
        <v>87</v>
      </c>
      <c r="I2260" s="60" t="s">
        <v>85</v>
      </c>
    </row>
    <row r="2261" spans="1:9" x14ac:dyDescent="0.2">
      <c r="A2261" t="s">
        <v>65</v>
      </c>
      <c r="B2261" t="s">
        <v>81</v>
      </c>
      <c r="C2261" t="s">
        <v>22</v>
      </c>
      <c r="D2261" s="55">
        <v>39539</v>
      </c>
      <c r="E2261">
        <v>0.04</v>
      </c>
      <c r="F2261">
        <v>3133123</v>
      </c>
      <c r="G2261" s="58" t="s">
        <v>87</v>
      </c>
      <c r="H2261" s="58" t="s">
        <v>87</v>
      </c>
      <c r="I2261" s="60" t="s">
        <v>85</v>
      </c>
    </row>
    <row r="2262" spans="1:9" x14ac:dyDescent="0.2">
      <c r="A2262" t="s">
        <v>111</v>
      </c>
      <c r="B2262" t="s">
        <v>110</v>
      </c>
      <c r="C2262" t="s">
        <v>22</v>
      </c>
      <c r="D2262" s="55">
        <v>39539</v>
      </c>
      <c r="E2262">
        <v>5.0000000000000001E-3</v>
      </c>
      <c r="F2262">
        <v>3133124</v>
      </c>
      <c r="G2262" s="58" t="s">
        <v>87</v>
      </c>
      <c r="H2262" s="58" t="s">
        <v>87</v>
      </c>
      <c r="I2262" s="60" t="s">
        <v>85</v>
      </c>
    </row>
    <row r="2263" spans="1:9" x14ac:dyDescent="0.2">
      <c r="A2263" t="s">
        <v>112</v>
      </c>
      <c r="B2263" t="s">
        <v>110</v>
      </c>
      <c r="C2263" t="s">
        <v>22</v>
      </c>
      <c r="D2263" s="55">
        <v>39539</v>
      </c>
      <c r="E2263">
        <v>0.02</v>
      </c>
      <c r="F2263">
        <v>3133125</v>
      </c>
      <c r="G2263" s="58" t="s">
        <v>87</v>
      </c>
      <c r="H2263" s="58" t="s">
        <v>87</v>
      </c>
      <c r="I2263" s="60" t="s">
        <v>85</v>
      </c>
    </row>
    <row r="2264" spans="1:9" x14ac:dyDescent="0.2">
      <c r="A2264" t="s">
        <v>108</v>
      </c>
      <c r="B2264" t="s">
        <v>110</v>
      </c>
      <c r="C2264" t="s">
        <v>22</v>
      </c>
      <c r="D2264" s="55">
        <v>39539</v>
      </c>
      <c r="E2264">
        <v>-4.4999999999999998E-2</v>
      </c>
      <c r="F2264">
        <v>3133126</v>
      </c>
      <c r="G2264" s="58" t="s">
        <v>87</v>
      </c>
      <c r="H2264" s="58" t="s">
        <v>87</v>
      </c>
      <c r="I2264" s="60" t="s">
        <v>85</v>
      </c>
    </row>
    <row r="2265" spans="1:9" x14ac:dyDescent="0.2">
      <c r="A2265" t="s">
        <v>109</v>
      </c>
      <c r="B2265" t="s">
        <v>110</v>
      </c>
      <c r="C2265" t="s">
        <v>22</v>
      </c>
      <c r="D2265" s="55">
        <v>39539</v>
      </c>
      <c r="E2265">
        <v>0.02</v>
      </c>
      <c r="F2265">
        <v>3133127</v>
      </c>
      <c r="G2265" s="58" t="s">
        <v>87</v>
      </c>
      <c r="H2265" s="58" t="s">
        <v>87</v>
      </c>
      <c r="I2265" s="60" t="s">
        <v>85</v>
      </c>
    </row>
    <row r="2266" spans="1:9" x14ac:dyDescent="0.2">
      <c r="A2266" t="s">
        <v>11</v>
      </c>
      <c r="B2266" t="s">
        <v>110</v>
      </c>
      <c r="C2266" t="s">
        <v>22</v>
      </c>
      <c r="D2266" s="55">
        <v>39539</v>
      </c>
      <c r="E2266" s="155">
        <v>39569</v>
      </c>
      <c r="I2266" s="60" t="s">
        <v>86</v>
      </c>
    </row>
    <row r="2267" spans="1:9" x14ac:dyDescent="0.2">
      <c r="A2267" t="s">
        <v>78</v>
      </c>
      <c r="B2267" t="s">
        <v>80</v>
      </c>
      <c r="C2267" t="s">
        <v>22</v>
      </c>
      <c r="D2267" s="55">
        <v>39569</v>
      </c>
      <c r="E2267">
        <v>0.38500000000000001</v>
      </c>
      <c r="F2267">
        <v>3133100</v>
      </c>
      <c r="G2267" s="58" t="s">
        <v>87</v>
      </c>
      <c r="H2267" s="58" t="s">
        <v>87</v>
      </c>
      <c r="I2267" s="60" t="s">
        <v>85</v>
      </c>
    </row>
    <row r="2268" spans="1:9" x14ac:dyDescent="0.2">
      <c r="A2268" t="s">
        <v>78</v>
      </c>
      <c r="B2268" t="s">
        <v>81</v>
      </c>
      <c r="C2268" t="s">
        <v>22</v>
      </c>
      <c r="D2268" s="55">
        <v>39569</v>
      </c>
      <c r="E2268">
        <v>0.02</v>
      </c>
      <c r="F2268">
        <v>3133101</v>
      </c>
      <c r="G2268" s="58" t="s">
        <v>87</v>
      </c>
      <c r="H2268" s="58" t="s">
        <v>87</v>
      </c>
      <c r="I2268" s="60" t="s">
        <v>85</v>
      </c>
    </row>
    <row r="2269" spans="1:9" x14ac:dyDescent="0.2">
      <c r="A2269" t="s">
        <v>35</v>
      </c>
      <c r="B2269" t="s">
        <v>80</v>
      </c>
      <c r="C2269" t="s">
        <v>22</v>
      </c>
      <c r="D2269" s="55">
        <v>39569</v>
      </c>
      <c r="E2269">
        <v>0.38500000000000001</v>
      </c>
      <c r="F2269">
        <v>3133102</v>
      </c>
      <c r="G2269" s="58" t="s">
        <v>87</v>
      </c>
      <c r="H2269" s="58" t="s">
        <v>87</v>
      </c>
      <c r="I2269" s="60" t="s">
        <v>85</v>
      </c>
    </row>
    <row r="2270" spans="1:9" x14ac:dyDescent="0.2">
      <c r="A2270" t="s">
        <v>35</v>
      </c>
      <c r="B2270" t="s">
        <v>81</v>
      </c>
      <c r="C2270" t="s">
        <v>22</v>
      </c>
      <c r="D2270" s="55">
        <v>39569</v>
      </c>
      <c r="E2270">
        <v>0.05</v>
      </c>
      <c r="F2270">
        <v>3133103</v>
      </c>
      <c r="G2270" s="58" t="s">
        <v>87</v>
      </c>
      <c r="H2270" s="58" t="s">
        <v>87</v>
      </c>
      <c r="I2270" s="60" t="s">
        <v>85</v>
      </c>
    </row>
    <row r="2271" spans="1:9" x14ac:dyDescent="0.2">
      <c r="A2271" t="s">
        <v>36</v>
      </c>
      <c r="B2271" t="s">
        <v>80</v>
      </c>
      <c r="C2271" t="s">
        <v>22</v>
      </c>
      <c r="D2271" s="55">
        <v>39569</v>
      </c>
      <c r="E2271">
        <v>0.38500000000000001</v>
      </c>
      <c r="F2271">
        <v>3133104</v>
      </c>
      <c r="G2271" s="58" t="s">
        <v>87</v>
      </c>
      <c r="H2271" s="58" t="s">
        <v>87</v>
      </c>
      <c r="I2271" s="60" t="s">
        <v>85</v>
      </c>
    </row>
    <row r="2272" spans="1:9" x14ac:dyDescent="0.2">
      <c r="A2272" t="s">
        <v>36</v>
      </c>
      <c r="B2272" t="s">
        <v>81</v>
      </c>
      <c r="C2272" t="s">
        <v>22</v>
      </c>
      <c r="D2272" s="55">
        <v>39569</v>
      </c>
      <c r="E2272">
        <v>0.02</v>
      </c>
      <c r="F2272">
        <v>3133105</v>
      </c>
      <c r="G2272" s="58" t="s">
        <v>87</v>
      </c>
      <c r="H2272" s="58" t="s">
        <v>87</v>
      </c>
      <c r="I2272" s="60" t="s">
        <v>85</v>
      </c>
    </row>
    <row r="2273" spans="1:9" x14ac:dyDescent="0.2">
      <c r="A2273" t="s">
        <v>37</v>
      </c>
      <c r="B2273" t="s">
        <v>80</v>
      </c>
      <c r="C2273" t="s">
        <v>22</v>
      </c>
      <c r="D2273" s="55">
        <v>39569</v>
      </c>
      <c r="E2273">
        <v>0.38500000000000001</v>
      </c>
      <c r="F2273">
        <v>3133106</v>
      </c>
      <c r="G2273" s="58" t="s">
        <v>87</v>
      </c>
      <c r="H2273" s="58" t="s">
        <v>87</v>
      </c>
      <c r="I2273" s="60" t="s">
        <v>85</v>
      </c>
    </row>
    <row r="2274" spans="1:9" x14ac:dyDescent="0.2">
      <c r="A2274" t="s">
        <v>37</v>
      </c>
      <c r="B2274" t="s">
        <v>81</v>
      </c>
      <c r="C2274" t="s">
        <v>22</v>
      </c>
      <c r="D2274" s="55">
        <v>39569</v>
      </c>
      <c r="E2274">
        <v>0.05</v>
      </c>
      <c r="F2274">
        <v>3133107</v>
      </c>
      <c r="G2274" s="58" t="s">
        <v>87</v>
      </c>
      <c r="H2274" s="58" t="s">
        <v>87</v>
      </c>
      <c r="I2274" s="60" t="s">
        <v>85</v>
      </c>
    </row>
    <row r="2275" spans="1:9" x14ac:dyDescent="0.2">
      <c r="A2275" t="s">
        <v>58</v>
      </c>
      <c r="B2275" t="s">
        <v>80</v>
      </c>
      <c r="C2275" t="s">
        <v>22</v>
      </c>
      <c r="D2275" s="55">
        <v>39569</v>
      </c>
      <c r="E2275">
        <v>0.32500000000000001</v>
      </c>
      <c r="F2275">
        <v>3133108</v>
      </c>
      <c r="G2275" s="58" t="s">
        <v>87</v>
      </c>
      <c r="H2275" s="58" t="s">
        <v>87</v>
      </c>
      <c r="I2275" s="60" t="s">
        <v>85</v>
      </c>
    </row>
    <row r="2276" spans="1:9" x14ac:dyDescent="0.2">
      <c r="A2276" t="s">
        <v>58</v>
      </c>
      <c r="B2276" t="s">
        <v>81</v>
      </c>
      <c r="C2276" t="s">
        <v>22</v>
      </c>
      <c r="D2276" s="55">
        <v>39569</v>
      </c>
      <c r="E2276">
        <v>5.0000000000000001E-3</v>
      </c>
      <c r="F2276">
        <v>3133109</v>
      </c>
      <c r="G2276" s="58" t="s">
        <v>87</v>
      </c>
      <c r="H2276" s="58" t="s">
        <v>87</v>
      </c>
      <c r="I2276" s="60" t="s">
        <v>85</v>
      </c>
    </row>
    <row r="2277" spans="1:9" x14ac:dyDescent="0.2">
      <c r="A2277" t="s">
        <v>59</v>
      </c>
      <c r="B2277" t="s">
        <v>80</v>
      </c>
      <c r="C2277" t="s">
        <v>22</v>
      </c>
      <c r="D2277" s="55">
        <v>39569</v>
      </c>
      <c r="E2277">
        <v>0.33</v>
      </c>
      <c r="F2277">
        <v>3133110</v>
      </c>
      <c r="G2277" s="58" t="s">
        <v>87</v>
      </c>
      <c r="H2277" s="58" t="s">
        <v>87</v>
      </c>
      <c r="I2277" s="60" t="s">
        <v>85</v>
      </c>
    </row>
    <row r="2278" spans="1:9" x14ac:dyDescent="0.2">
      <c r="A2278" t="s">
        <v>59</v>
      </c>
      <c r="B2278" t="s">
        <v>81</v>
      </c>
      <c r="C2278" t="s">
        <v>22</v>
      </c>
      <c r="D2278" s="55">
        <v>39569</v>
      </c>
      <c r="E2278">
        <v>-6.5000000000000002E-2</v>
      </c>
      <c r="F2278">
        <v>3133111</v>
      </c>
      <c r="G2278" s="58" t="s">
        <v>87</v>
      </c>
      <c r="H2278" s="58" t="s">
        <v>87</v>
      </c>
      <c r="I2278" s="60" t="s">
        <v>85</v>
      </c>
    </row>
    <row r="2279" spans="1:9" x14ac:dyDescent="0.2">
      <c r="A2279" t="s">
        <v>60</v>
      </c>
      <c r="B2279" t="s">
        <v>80</v>
      </c>
      <c r="C2279" t="s">
        <v>22</v>
      </c>
      <c r="D2279" s="55">
        <v>39569</v>
      </c>
      <c r="E2279">
        <v>0.33</v>
      </c>
      <c r="F2279">
        <v>3133112</v>
      </c>
      <c r="G2279" s="58" t="s">
        <v>87</v>
      </c>
      <c r="H2279" s="58" t="s">
        <v>87</v>
      </c>
      <c r="I2279" s="60" t="s">
        <v>85</v>
      </c>
    </row>
    <row r="2280" spans="1:9" x14ac:dyDescent="0.2">
      <c r="A2280" t="s">
        <v>60</v>
      </c>
      <c r="B2280" t="s">
        <v>81</v>
      </c>
      <c r="C2280" t="s">
        <v>22</v>
      </c>
      <c r="D2280" s="55">
        <v>39569</v>
      </c>
      <c r="E2280">
        <v>0.02</v>
      </c>
      <c r="F2280">
        <v>3133113</v>
      </c>
      <c r="G2280" s="58" t="s">
        <v>87</v>
      </c>
      <c r="H2280" s="58" t="s">
        <v>87</v>
      </c>
      <c r="I2280" s="60" t="s">
        <v>85</v>
      </c>
    </row>
    <row r="2281" spans="1:9" x14ac:dyDescent="0.2">
      <c r="A2281" t="s">
        <v>61</v>
      </c>
      <c r="B2281" t="s">
        <v>80</v>
      </c>
      <c r="C2281" t="s">
        <v>22</v>
      </c>
      <c r="D2281" s="55">
        <v>39569</v>
      </c>
      <c r="E2281">
        <v>0.33</v>
      </c>
      <c r="F2281">
        <v>3133114</v>
      </c>
      <c r="G2281" s="58" t="s">
        <v>87</v>
      </c>
      <c r="H2281" s="58" t="s">
        <v>87</v>
      </c>
      <c r="I2281" s="60" t="s">
        <v>85</v>
      </c>
    </row>
    <row r="2282" spans="1:9" x14ac:dyDescent="0.2">
      <c r="A2282" t="s">
        <v>61</v>
      </c>
      <c r="B2282" t="s">
        <v>81</v>
      </c>
      <c r="C2282" t="s">
        <v>22</v>
      </c>
      <c r="D2282" s="55">
        <v>39569</v>
      </c>
      <c r="E2282">
        <v>-3.5000000000000003E-2</v>
      </c>
      <c r="F2282">
        <v>3133115</v>
      </c>
      <c r="G2282" s="58" t="s">
        <v>87</v>
      </c>
      <c r="H2282" s="58" t="s">
        <v>87</v>
      </c>
      <c r="I2282" s="60" t="s">
        <v>85</v>
      </c>
    </row>
    <row r="2283" spans="1:9" x14ac:dyDescent="0.2">
      <c r="A2283" t="s">
        <v>63</v>
      </c>
      <c r="B2283" t="s">
        <v>80</v>
      </c>
      <c r="C2283" t="s">
        <v>22</v>
      </c>
      <c r="D2283" s="55">
        <v>39569</v>
      </c>
      <c r="E2283">
        <v>0.3</v>
      </c>
      <c r="F2283">
        <v>3133116</v>
      </c>
      <c r="G2283" s="58" t="s">
        <v>87</v>
      </c>
      <c r="H2283" s="58" t="s">
        <v>87</v>
      </c>
      <c r="I2283" s="60" t="s">
        <v>85</v>
      </c>
    </row>
    <row r="2284" spans="1:9" x14ac:dyDescent="0.2">
      <c r="A2284" t="s">
        <v>63</v>
      </c>
      <c r="B2284" t="s">
        <v>81</v>
      </c>
      <c r="C2284" t="s">
        <v>22</v>
      </c>
      <c r="D2284" s="55">
        <v>39569</v>
      </c>
      <c r="E2284">
        <v>0.02</v>
      </c>
      <c r="F2284">
        <v>3133117</v>
      </c>
      <c r="G2284" s="58" t="s">
        <v>87</v>
      </c>
      <c r="H2284" s="58" t="s">
        <v>87</v>
      </c>
      <c r="I2284" s="60" t="s">
        <v>85</v>
      </c>
    </row>
    <row r="2285" spans="1:9" x14ac:dyDescent="0.2">
      <c r="A2285" t="s">
        <v>64</v>
      </c>
      <c r="B2285" t="s">
        <v>80</v>
      </c>
      <c r="C2285" t="s">
        <v>22</v>
      </c>
      <c r="D2285" s="55">
        <v>39569</v>
      </c>
      <c r="E2285">
        <v>0</v>
      </c>
      <c r="F2285">
        <v>3133118</v>
      </c>
      <c r="G2285" s="58" t="s">
        <v>87</v>
      </c>
      <c r="H2285" s="58" t="s">
        <v>87</v>
      </c>
      <c r="I2285" s="60" t="s">
        <v>85</v>
      </c>
    </row>
    <row r="2286" spans="1:9" x14ac:dyDescent="0.2">
      <c r="A2286" t="s">
        <v>64</v>
      </c>
      <c r="B2286" t="s">
        <v>81</v>
      </c>
      <c r="C2286" t="s">
        <v>22</v>
      </c>
      <c r="D2286" s="55">
        <v>39569</v>
      </c>
      <c r="E2286">
        <v>0</v>
      </c>
      <c r="F2286">
        <v>3133119</v>
      </c>
      <c r="G2286" s="58" t="s">
        <v>87</v>
      </c>
      <c r="H2286" s="58" t="s">
        <v>87</v>
      </c>
      <c r="I2286" s="60" t="s">
        <v>85</v>
      </c>
    </row>
    <row r="2287" spans="1:9" x14ac:dyDescent="0.2">
      <c r="A2287" t="s">
        <v>79</v>
      </c>
      <c r="B2287" t="s">
        <v>80</v>
      </c>
      <c r="C2287" t="s">
        <v>22</v>
      </c>
      <c r="D2287" s="55">
        <v>39569</v>
      </c>
      <c r="E2287">
        <v>0.38500000000000001</v>
      </c>
      <c r="F2287">
        <v>3133120</v>
      </c>
      <c r="G2287" s="58" t="s">
        <v>87</v>
      </c>
      <c r="H2287" s="58" t="s">
        <v>87</v>
      </c>
      <c r="I2287" s="60" t="s">
        <v>85</v>
      </c>
    </row>
    <row r="2288" spans="1:9" x14ac:dyDescent="0.2">
      <c r="A2288" t="s">
        <v>79</v>
      </c>
      <c r="B2288" t="s">
        <v>81</v>
      </c>
      <c r="C2288" t="s">
        <v>22</v>
      </c>
      <c r="D2288" s="55">
        <v>39569</v>
      </c>
      <c r="E2288">
        <v>0.02</v>
      </c>
      <c r="F2288">
        <v>3133121</v>
      </c>
      <c r="G2288" s="58" t="s">
        <v>87</v>
      </c>
      <c r="H2288" s="58" t="s">
        <v>87</v>
      </c>
      <c r="I2288" s="60" t="s">
        <v>85</v>
      </c>
    </row>
    <row r="2289" spans="1:9" x14ac:dyDescent="0.2">
      <c r="A2289" t="s">
        <v>65</v>
      </c>
      <c r="B2289" t="s">
        <v>80</v>
      </c>
      <c r="C2289" t="s">
        <v>22</v>
      </c>
      <c r="D2289" s="55">
        <v>39569</v>
      </c>
      <c r="E2289">
        <v>0.375</v>
      </c>
      <c r="F2289">
        <v>3133122</v>
      </c>
      <c r="G2289" s="58" t="s">
        <v>87</v>
      </c>
      <c r="H2289" s="58" t="s">
        <v>87</v>
      </c>
      <c r="I2289" s="60" t="s">
        <v>85</v>
      </c>
    </row>
    <row r="2290" spans="1:9" x14ac:dyDescent="0.2">
      <c r="A2290" t="s">
        <v>65</v>
      </c>
      <c r="B2290" t="s">
        <v>81</v>
      </c>
      <c r="C2290" t="s">
        <v>22</v>
      </c>
      <c r="D2290" s="55">
        <v>39569</v>
      </c>
      <c r="E2290">
        <v>0.04</v>
      </c>
      <c r="F2290">
        <v>3133123</v>
      </c>
      <c r="G2290" s="58" t="s">
        <v>87</v>
      </c>
      <c r="H2290" s="58" t="s">
        <v>87</v>
      </c>
      <c r="I2290" s="60" t="s">
        <v>85</v>
      </c>
    </row>
    <row r="2291" spans="1:9" x14ac:dyDescent="0.2">
      <c r="A2291" t="s">
        <v>111</v>
      </c>
      <c r="B2291" t="s">
        <v>110</v>
      </c>
      <c r="C2291" t="s">
        <v>22</v>
      </c>
      <c r="D2291" s="55">
        <v>39569</v>
      </c>
      <c r="E2291">
        <v>5.0000000000000001E-3</v>
      </c>
      <c r="F2291">
        <v>3133124</v>
      </c>
      <c r="G2291" s="58" t="s">
        <v>87</v>
      </c>
      <c r="H2291" s="58" t="s">
        <v>87</v>
      </c>
      <c r="I2291" s="60" t="s">
        <v>85</v>
      </c>
    </row>
    <row r="2292" spans="1:9" x14ac:dyDescent="0.2">
      <c r="A2292" t="s">
        <v>112</v>
      </c>
      <c r="B2292" t="s">
        <v>110</v>
      </c>
      <c r="C2292" t="s">
        <v>22</v>
      </c>
      <c r="D2292" s="55">
        <v>39569</v>
      </c>
      <c r="E2292">
        <v>0.02</v>
      </c>
      <c r="F2292">
        <v>3133125</v>
      </c>
      <c r="G2292" s="58" t="s">
        <v>87</v>
      </c>
      <c r="H2292" s="58" t="s">
        <v>87</v>
      </c>
      <c r="I2292" s="60" t="s">
        <v>85</v>
      </c>
    </row>
    <row r="2293" spans="1:9" x14ac:dyDescent="0.2">
      <c r="A2293" t="s">
        <v>108</v>
      </c>
      <c r="B2293" t="s">
        <v>110</v>
      </c>
      <c r="C2293" t="s">
        <v>22</v>
      </c>
      <c r="D2293" s="55">
        <v>39569</v>
      </c>
      <c r="E2293">
        <v>-3.5000000000000003E-2</v>
      </c>
      <c r="F2293">
        <v>3133126</v>
      </c>
      <c r="G2293" s="58" t="s">
        <v>87</v>
      </c>
      <c r="H2293" s="58" t="s">
        <v>87</v>
      </c>
      <c r="I2293" s="60" t="s">
        <v>85</v>
      </c>
    </row>
    <row r="2294" spans="1:9" x14ac:dyDescent="0.2">
      <c r="A2294" t="s">
        <v>109</v>
      </c>
      <c r="B2294" t="s">
        <v>110</v>
      </c>
      <c r="C2294" t="s">
        <v>22</v>
      </c>
      <c r="D2294" s="55">
        <v>39569</v>
      </c>
      <c r="E2294">
        <v>0.02</v>
      </c>
      <c r="F2294">
        <v>3133127</v>
      </c>
      <c r="G2294" s="58" t="s">
        <v>87</v>
      </c>
      <c r="H2294" s="58" t="s">
        <v>87</v>
      </c>
      <c r="I2294" s="60" t="s">
        <v>85</v>
      </c>
    </row>
    <row r="2295" spans="1:9" x14ac:dyDescent="0.2">
      <c r="A2295" t="s">
        <v>11</v>
      </c>
      <c r="B2295" t="s">
        <v>110</v>
      </c>
      <c r="C2295" t="s">
        <v>22</v>
      </c>
      <c r="D2295" s="55">
        <v>39569</v>
      </c>
      <c r="E2295" s="155">
        <v>39600</v>
      </c>
      <c r="I2295" s="60" t="s">
        <v>86</v>
      </c>
    </row>
    <row r="2296" spans="1:9" x14ac:dyDescent="0.2">
      <c r="A2296" t="s">
        <v>78</v>
      </c>
      <c r="B2296" t="s">
        <v>80</v>
      </c>
      <c r="C2296" t="s">
        <v>22</v>
      </c>
      <c r="D2296" s="55">
        <v>39600</v>
      </c>
      <c r="E2296">
        <v>0.38500000000000001</v>
      </c>
      <c r="F2296">
        <v>3133100</v>
      </c>
      <c r="G2296" s="58" t="s">
        <v>87</v>
      </c>
      <c r="H2296" s="58" t="s">
        <v>87</v>
      </c>
      <c r="I2296" s="60" t="s">
        <v>85</v>
      </c>
    </row>
    <row r="2297" spans="1:9" x14ac:dyDescent="0.2">
      <c r="A2297" t="s">
        <v>78</v>
      </c>
      <c r="B2297" t="s">
        <v>81</v>
      </c>
      <c r="C2297" t="s">
        <v>22</v>
      </c>
      <c r="D2297" s="55">
        <v>39600</v>
      </c>
      <c r="E2297">
        <v>0.02</v>
      </c>
      <c r="F2297">
        <v>3133101</v>
      </c>
      <c r="G2297" s="58" t="s">
        <v>87</v>
      </c>
      <c r="H2297" s="58" t="s">
        <v>87</v>
      </c>
      <c r="I2297" s="60" t="s">
        <v>85</v>
      </c>
    </row>
    <row r="2298" spans="1:9" x14ac:dyDescent="0.2">
      <c r="A2298" t="s">
        <v>35</v>
      </c>
      <c r="B2298" t="s">
        <v>80</v>
      </c>
      <c r="C2298" t="s">
        <v>22</v>
      </c>
      <c r="D2298" s="55">
        <v>39600</v>
      </c>
      <c r="E2298">
        <v>0.38500000000000001</v>
      </c>
      <c r="F2298">
        <v>3133102</v>
      </c>
      <c r="G2298" s="58" t="s">
        <v>87</v>
      </c>
      <c r="H2298" s="58" t="s">
        <v>87</v>
      </c>
      <c r="I2298" s="60" t="s">
        <v>85</v>
      </c>
    </row>
    <row r="2299" spans="1:9" x14ac:dyDescent="0.2">
      <c r="A2299" t="s">
        <v>35</v>
      </c>
      <c r="B2299" t="s">
        <v>81</v>
      </c>
      <c r="C2299" t="s">
        <v>22</v>
      </c>
      <c r="D2299" s="55">
        <v>39600</v>
      </c>
      <c r="E2299">
        <v>0.06</v>
      </c>
      <c r="F2299">
        <v>3133103</v>
      </c>
      <c r="G2299" s="58" t="s">
        <v>87</v>
      </c>
      <c r="H2299" s="58" t="s">
        <v>87</v>
      </c>
      <c r="I2299" s="60" t="s">
        <v>85</v>
      </c>
    </row>
    <row r="2300" spans="1:9" x14ac:dyDescent="0.2">
      <c r="A2300" t="s">
        <v>36</v>
      </c>
      <c r="B2300" t="s">
        <v>80</v>
      </c>
      <c r="C2300" t="s">
        <v>22</v>
      </c>
      <c r="D2300" s="55">
        <v>39600</v>
      </c>
      <c r="E2300">
        <v>0.38500000000000001</v>
      </c>
      <c r="F2300">
        <v>3133104</v>
      </c>
      <c r="G2300" s="58" t="s">
        <v>87</v>
      </c>
      <c r="H2300" s="58" t="s">
        <v>87</v>
      </c>
      <c r="I2300" s="60" t="s">
        <v>85</v>
      </c>
    </row>
    <row r="2301" spans="1:9" x14ac:dyDescent="0.2">
      <c r="A2301" t="s">
        <v>36</v>
      </c>
      <c r="B2301" t="s">
        <v>81</v>
      </c>
      <c r="C2301" t="s">
        <v>22</v>
      </c>
      <c r="D2301" s="55">
        <v>39600</v>
      </c>
      <c r="E2301">
        <v>0.02</v>
      </c>
      <c r="F2301">
        <v>3133105</v>
      </c>
      <c r="G2301" s="58" t="s">
        <v>87</v>
      </c>
      <c r="H2301" s="58" t="s">
        <v>87</v>
      </c>
      <c r="I2301" s="60" t="s">
        <v>85</v>
      </c>
    </row>
    <row r="2302" spans="1:9" x14ac:dyDescent="0.2">
      <c r="A2302" t="s">
        <v>37</v>
      </c>
      <c r="B2302" t="s">
        <v>80</v>
      </c>
      <c r="C2302" t="s">
        <v>22</v>
      </c>
      <c r="D2302" s="55">
        <v>39600</v>
      </c>
      <c r="E2302">
        <v>0.38500000000000001</v>
      </c>
      <c r="F2302">
        <v>3133106</v>
      </c>
      <c r="G2302" s="58" t="s">
        <v>87</v>
      </c>
      <c r="H2302" s="58" t="s">
        <v>87</v>
      </c>
      <c r="I2302" s="60" t="s">
        <v>85</v>
      </c>
    </row>
    <row r="2303" spans="1:9" x14ac:dyDescent="0.2">
      <c r="A2303" t="s">
        <v>37</v>
      </c>
      <c r="B2303" t="s">
        <v>81</v>
      </c>
      <c r="C2303" t="s">
        <v>22</v>
      </c>
      <c r="D2303" s="55">
        <v>39600</v>
      </c>
      <c r="E2303">
        <v>0.06</v>
      </c>
      <c r="F2303">
        <v>3133107</v>
      </c>
      <c r="G2303" s="58" t="s">
        <v>87</v>
      </c>
      <c r="H2303" s="58" t="s">
        <v>87</v>
      </c>
      <c r="I2303" s="60" t="s">
        <v>85</v>
      </c>
    </row>
    <row r="2304" spans="1:9" x14ac:dyDescent="0.2">
      <c r="A2304" t="s">
        <v>58</v>
      </c>
      <c r="B2304" t="s">
        <v>80</v>
      </c>
      <c r="C2304" t="s">
        <v>22</v>
      </c>
      <c r="D2304" s="55">
        <v>39600</v>
      </c>
      <c r="E2304">
        <v>0.33500000000000002</v>
      </c>
      <c r="F2304">
        <v>3133108</v>
      </c>
      <c r="G2304" s="58" t="s">
        <v>87</v>
      </c>
      <c r="H2304" s="58" t="s">
        <v>87</v>
      </c>
      <c r="I2304" s="60" t="s">
        <v>85</v>
      </c>
    </row>
    <row r="2305" spans="1:9" x14ac:dyDescent="0.2">
      <c r="A2305" t="s">
        <v>58</v>
      </c>
      <c r="B2305" t="s">
        <v>81</v>
      </c>
      <c r="C2305" t="s">
        <v>22</v>
      </c>
      <c r="D2305" s="55">
        <v>39600</v>
      </c>
      <c r="E2305">
        <v>5.0000000000000001E-3</v>
      </c>
      <c r="F2305">
        <v>3133109</v>
      </c>
      <c r="G2305" s="58" t="s">
        <v>87</v>
      </c>
      <c r="H2305" s="58" t="s">
        <v>87</v>
      </c>
      <c r="I2305" s="60" t="s">
        <v>85</v>
      </c>
    </row>
    <row r="2306" spans="1:9" x14ac:dyDescent="0.2">
      <c r="A2306" t="s">
        <v>59</v>
      </c>
      <c r="B2306" t="s">
        <v>80</v>
      </c>
      <c r="C2306" t="s">
        <v>22</v>
      </c>
      <c r="D2306" s="55">
        <v>39600</v>
      </c>
      <c r="E2306">
        <v>0.37</v>
      </c>
      <c r="F2306">
        <v>3133110</v>
      </c>
      <c r="G2306" s="58" t="s">
        <v>87</v>
      </c>
      <c r="H2306" s="58" t="s">
        <v>87</v>
      </c>
      <c r="I2306" s="60" t="s">
        <v>85</v>
      </c>
    </row>
    <row r="2307" spans="1:9" x14ac:dyDescent="0.2">
      <c r="A2307" t="s">
        <v>59</v>
      </c>
      <c r="B2307" t="s">
        <v>81</v>
      </c>
      <c r="C2307" t="s">
        <v>22</v>
      </c>
      <c r="D2307" s="55">
        <v>39600</v>
      </c>
      <c r="E2307">
        <v>-5.5E-2</v>
      </c>
      <c r="F2307">
        <v>3133111</v>
      </c>
      <c r="G2307" s="58" t="s">
        <v>87</v>
      </c>
      <c r="H2307" s="58" t="s">
        <v>87</v>
      </c>
      <c r="I2307" s="60" t="s">
        <v>85</v>
      </c>
    </row>
    <row r="2308" spans="1:9" x14ac:dyDescent="0.2">
      <c r="A2308" t="s">
        <v>60</v>
      </c>
      <c r="B2308" t="s">
        <v>80</v>
      </c>
      <c r="C2308" t="s">
        <v>22</v>
      </c>
      <c r="D2308" s="55">
        <v>39600</v>
      </c>
      <c r="E2308">
        <v>0.37</v>
      </c>
      <c r="F2308">
        <v>3133112</v>
      </c>
      <c r="G2308" s="58" t="s">
        <v>87</v>
      </c>
      <c r="H2308" s="58" t="s">
        <v>87</v>
      </c>
      <c r="I2308" s="60" t="s">
        <v>85</v>
      </c>
    </row>
    <row r="2309" spans="1:9" x14ac:dyDescent="0.2">
      <c r="A2309" t="s">
        <v>60</v>
      </c>
      <c r="B2309" t="s">
        <v>81</v>
      </c>
      <c r="C2309" t="s">
        <v>22</v>
      </c>
      <c r="D2309" s="55">
        <v>39600</v>
      </c>
      <c r="E2309">
        <v>3.5000000000000003E-2</v>
      </c>
      <c r="F2309">
        <v>3133113</v>
      </c>
      <c r="G2309" s="58" t="s">
        <v>87</v>
      </c>
      <c r="H2309" s="58" t="s">
        <v>87</v>
      </c>
      <c r="I2309" s="60" t="s">
        <v>85</v>
      </c>
    </row>
    <row r="2310" spans="1:9" x14ac:dyDescent="0.2">
      <c r="A2310" t="s">
        <v>61</v>
      </c>
      <c r="B2310" t="s">
        <v>80</v>
      </c>
      <c r="C2310" t="s">
        <v>22</v>
      </c>
      <c r="D2310" s="55">
        <v>39600</v>
      </c>
      <c r="E2310">
        <v>0.37</v>
      </c>
      <c r="F2310">
        <v>3133114</v>
      </c>
      <c r="G2310" s="58" t="s">
        <v>87</v>
      </c>
      <c r="H2310" s="58" t="s">
        <v>87</v>
      </c>
      <c r="I2310" s="60" t="s">
        <v>85</v>
      </c>
    </row>
    <row r="2311" spans="1:9" x14ac:dyDescent="0.2">
      <c r="A2311" t="s">
        <v>61</v>
      </c>
      <c r="B2311" t="s">
        <v>81</v>
      </c>
      <c r="C2311" t="s">
        <v>22</v>
      </c>
      <c r="D2311" s="55">
        <v>39600</v>
      </c>
      <c r="E2311">
        <v>-3.5000000000000003E-2</v>
      </c>
      <c r="F2311">
        <v>3133115</v>
      </c>
      <c r="G2311" s="58" t="s">
        <v>87</v>
      </c>
      <c r="H2311" s="58" t="s">
        <v>87</v>
      </c>
      <c r="I2311" s="60" t="s">
        <v>85</v>
      </c>
    </row>
    <row r="2312" spans="1:9" x14ac:dyDescent="0.2">
      <c r="A2312" t="s">
        <v>63</v>
      </c>
      <c r="B2312" t="s">
        <v>80</v>
      </c>
      <c r="C2312" t="s">
        <v>22</v>
      </c>
      <c r="D2312" s="55">
        <v>39600</v>
      </c>
      <c r="E2312">
        <v>0.3</v>
      </c>
      <c r="F2312">
        <v>3133116</v>
      </c>
      <c r="G2312" s="58" t="s">
        <v>87</v>
      </c>
      <c r="H2312" s="58" t="s">
        <v>87</v>
      </c>
      <c r="I2312" s="60" t="s">
        <v>85</v>
      </c>
    </row>
    <row r="2313" spans="1:9" x14ac:dyDescent="0.2">
      <c r="A2313" t="s">
        <v>63</v>
      </c>
      <c r="B2313" t="s">
        <v>81</v>
      </c>
      <c r="C2313" t="s">
        <v>22</v>
      </c>
      <c r="D2313" s="55">
        <v>39600</v>
      </c>
      <c r="E2313">
        <v>0.02</v>
      </c>
      <c r="F2313">
        <v>3133117</v>
      </c>
      <c r="G2313" s="58" t="s">
        <v>87</v>
      </c>
      <c r="H2313" s="58" t="s">
        <v>87</v>
      </c>
      <c r="I2313" s="60" t="s">
        <v>85</v>
      </c>
    </row>
    <row r="2314" spans="1:9" x14ac:dyDescent="0.2">
      <c r="A2314" t="s">
        <v>64</v>
      </c>
      <c r="B2314" t="s">
        <v>80</v>
      </c>
      <c r="C2314" t="s">
        <v>22</v>
      </c>
      <c r="D2314" s="55">
        <v>39600</v>
      </c>
      <c r="E2314">
        <v>0</v>
      </c>
      <c r="F2314">
        <v>3133118</v>
      </c>
      <c r="G2314" s="58" t="s">
        <v>87</v>
      </c>
      <c r="H2314" s="58" t="s">
        <v>87</v>
      </c>
      <c r="I2314" s="60" t="s">
        <v>85</v>
      </c>
    </row>
    <row r="2315" spans="1:9" x14ac:dyDescent="0.2">
      <c r="A2315" t="s">
        <v>64</v>
      </c>
      <c r="B2315" t="s">
        <v>81</v>
      </c>
      <c r="C2315" t="s">
        <v>22</v>
      </c>
      <c r="D2315" s="55">
        <v>39600</v>
      </c>
      <c r="E2315">
        <v>0</v>
      </c>
      <c r="F2315">
        <v>3133119</v>
      </c>
      <c r="G2315" s="58" t="s">
        <v>87</v>
      </c>
      <c r="H2315" s="58" t="s">
        <v>87</v>
      </c>
      <c r="I2315" s="60" t="s">
        <v>85</v>
      </c>
    </row>
    <row r="2316" spans="1:9" x14ac:dyDescent="0.2">
      <c r="A2316" t="s">
        <v>79</v>
      </c>
      <c r="B2316" t="s">
        <v>80</v>
      </c>
      <c r="C2316" t="s">
        <v>22</v>
      </c>
      <c r="D2316" s="55">
        <v>39600</v>
      </c>
      <c r="E2316">
        <v>0.38500000000000001</v>
      </c>
      <c r="F2316">
        <v>3133120</v>
      </c>
      <c r="G2316" s="58" t="s">
        <v>87</v>
      </c>
      <c r="H2316" s="58" t="s">
        <v>87</v>
      </c>
      <c r="I2316" s="60" t="s">
        <v>85</v>
      </c>
    </row>
    <row r="2317" spans="1:9" x14ac:dyDescent="0.2">
      <c r="A2317" t="s">
        <v>79</v>
      </c>
      <c r="B2317" t="s">
        <v>81</v>
      </c>
      <c r="C2317" t="s">
        <v>22</v>
      </c>
      <c r="D2317" s="55">
        <v>39600</v>
      </c>
      <c r="E2317">
        <v>0.02</v>
      </c>
      <c r="F2317">
        <v>3133121</v>
      </c>
      <c r="G2317" s="58" t="s">
        <v>87</v>
      </c>
      <c r="H2317" s="58" t="s">
        <v>87</v>
      </c>
      <c r="I2317" s="60" t="s">
        <v>85</v>
      </c>
    </row>
    <row r="2318" spans="1:9" x14ac:dyDescent="0.2">
      <c r="A2318" t="s">
        <v>65</v>
      </c>
      <c r="B2318" t="s">
        <v>80</v>
      </c>
      <c r="C2318" t="s">
        <v>22</v>
      </c>
      <c r="D2318" s="55">
        <v>39600</v>
      </c>
      <c r="E2318">
        <v>0.375</v>
      </c>
      <c r="F2318">
        <v>3133122</v>
      </c>
      <c r="G2318" s="58" t="s">
        <v>87</v>
      </c>
      <c r="H2318" s="58" t="s">
        <v>87</v>
      </c>
      <c r="I2318" s="60" t="s">
        <v>85</v>
      </c>
    </row>
    <row r="2319" spans="1:9" x14ac:dyDescent="0.2">
      <c r="A2319" t="s">
        <v>65</v>
      </c>
      <c r="B2319" t="s">
        <v>81</v>
      </c>
      <c r="C2319" t="s">
        <v>22</v>
      </c>
      <c r="D2319" s="55">
        <v>39600</v>
      </c>
      <c r="E2319">
        <v>0.04</v>
      </c>
      <c r="F2319">
        <v>3133123</v>
      </c>
      <c r="G2319" s="58" t="s">
        <v>87</v>
      </c>
      <c r="H2319" s="58" t="s">
        <v>87</v>
      </c>
      <c r="I2319" s="60" t="s">
        <v>85</v>
      </c>
    </row>
    <row r="2320" spans="1:9" x14ac:dyDescent="0.2">
      <c r="A2320" t="s">
        <v>111</v>
      </c>
      <c r="B2320" t="s">
        <v>110</v>
      </c>
      <c r="C2320" t="s">
        <v>22</v>
      </c>
      <c r="D2320" s="55">
        <v>39600</v>
      </c>
      <c r="E2320">
        <v>5.0000000000000001E-3</v>
      </c>
      <c r="F2320">
        <v>3133124</v>
      </c>
      <c r="G2320" s="58" t="s">
        <v>87</v>
      </c>
      <c r="H2320" s="58" t="s">
        <v>87</v>
      </c>
      <c r="I2320" s="60" t="s">
        <v>85</v>
      </c>
    </row>
    <row r="2321" spans="1:9" x14ac:dyDescent="0.2">
      <c r="A2321" t="s">
        <v>112</v>
      </c>
      <c r="B2321" t="s">
        <v>110</v>
      </c>
      <c r="C2321" t="s">
        <v>22</v>
      </c>
      <c r="D2321" s="55">
        <v>39600</v>
      </c>
      <c r="E2321">
        <v>3.5000000000000003E-2</v>
      </c>
      <c r="F2321">
        <v>3133125</v>
      </c>
      <c r="G2321" s="58" t="s">
        <v>87</v>
      </c>
      <c r="H2321" s="58" t="s">
        <v>87</v>
      </c>
      <c r="I2321" s="60" t="s">
        <v>85</v>
      </c>
    </row>
    <row r="2322" spans="1:9" x14ac:dyDescent="0.2">
      <c r="A2322" t="s">
        <v>108</v>
      </c>
      <c r="B2322" t="s">
        <v>110</v>
      </c>
      <c r="C2322" t="s">
        <v>22</v>
      </c>
      <c r="D2322" s="55">
        <v>39600</v>
      </c>
      <c r="E2322">
        <v>-3.5000000000000003E-2</v>
      </c>
      <c r="F2322">
        <v>3133126</v>
      </c>
      <c r="G2322" s="58" t="s">
        <v>87</v>
      </c>
      <c r="H2322" s="58" t="s">
        <v>87</v>
      </c>
      <c r="I2322" s="60" t="s">
        <v>85</v>
      </c>
    </row>
    <row r="2323" spans="1:9" x14ac:dyDescent="0.2">
      <c r="A2323" t="s">
        <v>109</v>
      </c>
      <c r="B2323" t="s">
        <v>110</v>
      </c>
      <c r="C2323" t="s">
        <v>22</v>
      </c>
      <c r="D2323" s="55">
        <v>39600</v>
      </c>
      <c r="E2323">
        <v>3.5000000000000003E-2</v>
      </c>
      <c r="F2323">
        <v>3133127</v>
      </c>
      <c r="G2323" s="58" t="s">
        <v>87</v>
      </c>
      <c r="H2323" s="58" t="s">
        <v>87</v>
      </c>
      <c r="I2323" s="60" t="s">
        <v>85</v>
      </c>
    </row>
    <row r="2324" spans="1:9" x14ac:dyDescent="0.2">
      <c r="A2324" t="s">
        <v>11</v>
      </c>
      <c r="B2324" t="s">
        <v>110</v>
      </c>
      <c r="C2324" t="s">
        <v>22</v>
      </c>
      <c r="D2324" s="55">
        <v>39600</v>
      </c>
      <c r="E2324" s="155">
        <v>39630</v>
      </c>
      <c r="I2324" s="60" t="s">
        <v>86</v>
      </c>
    </row>
    <row r="2325" spans="1:9" x14ac:dyDescent="0.2">
      <c r="A2325" t="s">
        <v>78</v>
      </c>
      <c r="B2325" t="s">
        <v>80</v>
      </c>
      <c r="C2325" t="s">
        <v>22</v>
      </c>
      <c r="D2325" s="55">
        <v>39630</v>
      </c>
      <c r="E2325">
        <v>0.39750000000000002</v>
      </c>
      <c r="F2325">
        <v>3133100</v>
      </c>
      <c r="G2325" s="58" t="s">
        <v>87</v>
      </c>
      <c r="H2325" s="58" t="s">
        <v>87</v>
      </c>
      <c r="I2325" s="60" t="s">
        <v>85</v>
      </c>
    </row>
    <row r="2326" spans="1:9" x14ac:dyDescent="0.2">
      <c r="A2326" t="s">
        <v>78</v>
      </c>
      <c r="B2326" t="s">
        <v>81</v>
      </c>
      <c r="C2326" t="s">
        <v>22</v>
      </c>
      <c r="D2326" s="55">
        <v>39630</v>
      </c>
      <c r="E2326">
        <v>0.02</v>
      </c>
      <c r="F2326">
        <v>3133101</v>
      </c>
      <c r="G2326" s="58" t="s">
        <v>87</v>
      </c>
      <c r="H2326" s="58" t="s">
        <v>87</v>
      </c>
      <c r="I2326" s="60" t="s">
        <v>85</v>
      </c>
    </row>
    <row r="2327" spans="1:9" x14ac:dyDescent="0.2">
      <c r="A2327" t="s">
        <v>35</v>
      </c>
      <c r="B2327" t="s">
        <v>80</v>
      </c>
      <c r="C2327" t="s">
        <v>22</v>
      </c>
      <c r="D2327" s="55">
        <v>39630</v>
      </c>
      <c r="E2327">
        <v>0.39750000000000002</v>
      </c>
      <c r="F2327">
        <v>3133102</v>
      </c>
      <c r="G2327" s="58" t="s">
        <v>87</v>
      </c>
      <c r="H2327" s="58" t="s">
        <v>87</v>
      </c>
      <c r="I2327" s="60" t="s">
        <v>85</v>
      </c>
    </row>
    <row r="2328" spans="1:9" x14ac:dyDescent="0.2">
      <c r="A2328" t="s">
        <v>35</v>
      </c>
      <c r="B2328" t="s">
        <v>81</v>
      </c>
      <c r="C2328" t="s">
        <v>22</v>
      </c>
      <c r="D2328" s="55">
        <v>39630</v>
      </c>
      <c r="E2328">
        <v>7.0000000000000007E-2</v>
      </c>
      <c r="F2328">
        <v>3133103</v>
      </c>
      <c r="G2328" s="58" t="s">
        <v>87</v>
      </c>
      <c r="H2328" s="58" t="s">
        <v>87</v>
      </c>
      <c r="I2328" s="60" t="s">
        <v>85</v>
      </c>
    </row>
    <row r="2329" spans="1:9" x14ac:dyDescent="0.2">
      <c r="A2329" t="s">
        <v>36</v>
      </c>
      <c r="B2329" t="s">
        <v>80</v>
      </c>
      <c r="C2329" t="s">
        <v>22</v>
      </c>
      <c r="D2329" s="55">
        <v>39630</v>
      </c>
      <c r="E2329">
        <v>0.39750000000000002</v>
      </c>
      <c r="F2329">
        <v>3133104</v>
      </c>
      <c r="G2329" s="58" t="s">
        <v>87</v>
      </c>
      <c r="H2329" s="58" t="s">
        <v>87</v>
      </c>
      <c r="I2329" s="60" t="s">
        <v>85</v>
      </c>
    </row>
    <row r="2330" spans="1:9" x14ac:dyDescent="0.2">
      <c r="A2330" t="s">
        <v>36</v>
      </c>
      <c r="B2330" t="s">
        <v>81</v>
      </c>
      <c r="C2330" t="s">
        <v>22</v>
      </c>
      <c r="D2330" s="55">
        <v>39630</v>
      </c>
      <c r="E2330">
        <v>0.02</v>
      </c>
      <c r="F2330">
        <v>3133105</v>
      </c>
      <c r="G2330" s="58" t="s">
        <v>87</v>
      </c>
      <c r="H2330" s="58" t="s">
        <v>87</v>
      </c>
      <c r="I2330" s="60" t="s">
        <v>85</v>
      </c>
    </row>
    <row r="2331" spans="1:9" x14ac:dyDescent="0.2">
      <c r="A2331" t="s">
        <v>37</v>
      </c>
      <c r="B2331" t="s">
        <v>80</v>
      </c>
      <c r="C2331" t="s">
        <v>22</v>
      </c>
      <c r="D2331" s="55">
        <v>39630</v>
      </c>
      <c r="E2331">
        <v>0.39750000000000002</v>
      </c>
      <c r="F2331">
        <v>3133106</v>
      </c>
      <c r="G2331" s="58" t="s">
        <v>87</v>
      </c>
      <c r="H2331" s="58" t="s">
        <v>87</v>
      </c>
      <c r="I2331" s="60" t="s">
        <v>85</v>
      </c>
    </row>
    <row r="2332" spans="1:9" x14ac:dyDescent="0.2">
      <c r="A2332" t="s">
        <v>37</v>
      </c>
      <c r="B2332" t="s">
        <v>81</v>
      </c>
      <c r="C2332" t="s">
        <v>22</v>
      </c>
      <c r="D2332" s="55">
        <v>39630</v>
      </c>
      <c r="E2332">
        <v>7.0000000000000007E-2</v>
      </c>
      <c r="F2332">
        <v>3133107</v>
      </c>
      <c r="G2332" s="58" t="s">
        <v>87</v>
      </c>
      <c r="H2332" s="58" t="s">
        <v>87</v>
      </c>
      <c r="I2332" s="60" t="s">
        <v>85</v>
      </c>
    </row>
    <row r="2333" spans="1:9" x14ac:dyDescent="0.2">
      <c r="A2333" t="s">
        <v>58</v>
      </c>
      <c r="B2333" t="s">
        <v>80</v>
      </c>
      <c r="C2333" t="s">
        <v>22</v>
      </c>
      <c r="D2333" s="55">
        <v>39630</v>
      </c>
      <c r="E2333">
        <v>0.35</v>
      </c>
      <c r="F2333">
        <v>3133108</v>
      </c>
      <c r="G2333" s="58" t="s">
        <v>87</v>
      </c>
      <c r="H2333" s="58" t="s">
        <v>87</v>
      </c>
      <c r="I2333" s="60" t="s">
        <v>85</v>
      </c>
    </row>
    <row r="2334" spans="1:9" x14ac:dyDescent="0.2">
      <c r="A2334" t="s">
        <v>58</v>
      </c>
      <c r="B2334" t="s">
        <v>81</v>
      </c>
      <c r="C2334" t="s">
        <v>22</v>
      </c>
      <c r="D2334" s="55">
        <v>39630</v>
      </c>
      <c r="E2334">
        <v>5.0000000000000001E-3</v>
      </c>
      <c r="F2334">
        <v>3133109</v>
      </c>
      <c r="G2334" s="58" t="s">
        <v>87</v>
      </c>
      <c r="H2334" s="58" t="s">
        <v>87</v>
      </c>
      <c r="I2334" s="60" t="s">
        <v>85</v>
      </c>
    </row>
    <row r="2335" spans="1:9" x14ac:dyDescent="0.2">
      <c r="A2335" t="s">
        <v>59</v>
      </c>
      <c r="B2335" t="s">
        <v>80</v>
      </c>
      <c r="C2335" t="s">
        <v>22</v>
      </c>
      <c r="D2335" s="55">
        <v>39630</v>
      </c>
      <c r="E2335">
        <v>0.41</v>
      </c>
      <c r="F2335">
        <v>3133110</v>
      </c>
      <c r="G2335" s="58" t="s">
        <v>87</v>
      </c>
      <c r="H2335" s="58" t="s">
        <v>87</v>
      </c>
      <c r="I2335" s="60" t="s">
        <v>85</v>
      </c>
    </row>
    <row r="2336" spans="1:9" x14ac:dyDescent="0.2">
      <c r="A2336" t="s">
        <v>59</v>
      </c>
      <c r="B2336" t="s">
        <v>81</v>
      </c>
      <c r="C2336" t="s">
        <v>22</v>
      </c>
      <c r="D2336" s="55">
        <v>39630</v>
      </c>
      <c r="E2336">
        <v>-0.02</v>
      </c>
      <c r="F2336">
        <v>3133111</v>
      </c>
      <c r="G2336" s="58" t="s">
        <v>87</v>
      </c>
      <c r="H2336" s="58" t="s">
        <v>87</v>
      </c>
      <c r="I2336" s="60" t="s">
        <v>85</v>
      </c>
    </row>
    <row r="2337" spans="1:9" x14ac:dyDescent="0.2">
      <c r="A2337" t="s">
        <v>60</v>
      </c>
      <c r="B2337" t="s">
        <v>80</v>
      </c>
      <c r="C2337" t="s">
        <v>22</v>
      </c>
      <c r="D2337" s="55">
        <v>39630</v>
      </c>
      <c r="E2337">
        <v>0.41</v>
      </c>
      <c r="F2337">
        <v>3133112</v>
      </c>
      <c r="G2337" s="58" t="s">
        <v>87</v>
      </c>
      <c r="H2337" s="58" t="s">
        <v>87</v>
      </c>
      <c r="I2337" s="60" t="s">
        <v>85</v>
      </c>
    </row>
    <row r="2338" spans="1:9" x14ac:dyDescent="0.2">
      <c r="A2338" t="s">
        <v>60</v>
      </c>
      <c r="B2338" t="s">
        <v>81</v>
      </c>
      <c r="C2338" t="s">
        <v>22</v>
      </c>
      <c r="D2338" s="55">
        <v>39630</v>
      </c>
      <c r="E2338">
        <v>3.5000000000000003E-2</v>
      </c>
      <c r="F2338">
        <v>3133113</v>
      </c>
      <c r="G2338" s="58" t="s">
        <v>87</v>
      </c>
      <c r="H2338" s="58" t="s">
        <v>87</v>
      </c>
      <c r="I2338" s="60" t="s">
        <v>85</v>
      </c>
    </row>
    <row r="2339" spans="1:9" x14ac:dyDescent="0.2">
      <c r="A2339" t="s">
        <v>61</v>
      </c>
      <c r="B2339" t="s">
        <v>80</v>
      </c>
      <c r="C2339" t="s">
        <v>22</v>
      </c>
      <c r="D2339" s="55">
        <v>39630</v>
      </c>
      <c r="E2339">
        <v>0.41</v>
      </c>
      <c r="F2339">
        <v>3133114</v>
      </c>
      <c r="G2339" s="58" t="s">
        <v>87</v>
      </c>
      <c r="H2339" s="58" t="s">
        <v>87</v>
      </c>
      <c r="I2339" s="60" t="s">
        <v>85</v>
      </c>
    </row>
    <row r="2340" spans="1:9" x14ac:dyDescent="0.2">
      <c r="A2340" t="s">
        <v>61</v>
      </c>
      <c r="B2340" t="s">
        <v>81</v>
      </c>
      <c r="C2340" t="s">
        <v>22</v>
      </c>
      <c r="D2340" s="55">
        <v>39630</v>
      </c>
      <c r="E2340">
        <v>-0.02</v>
      </c>
      <c r="F2340">
        <v>3133115</v>
      </c>
      <c r="G2340" s="58" t="s">
        <v>87</v>
      </c>
      <c r="H2340" s="58" t="s">
        <v>87</v>
      </c>
      <c r="I2340" s="60" t="s">
        <v>85</v>
      </c>
    </row>
    <row r="2341" spans="1:9" x14ac:dyDescent="0.2">
      <c r="A2341" t="s">
        <v>63</v>
      </c>
      <c r="B2341" t="s">
        <v>80</v>
      </c>
      <c r="C2341" t="s">
        <v>22</v>
      </c>
      <c r="D2341" s="55">
        <v>39630</v>
      </c>
      <c r="E2341">
        <v>0.3</v>
      </c>
      <c r="F2341">
        <v>3133116</v>
      </c>
      <c r="G2341" s="58" t="s">
        <v>87</v>
      </c>
      <c r="H2341" s="58" t="s">
        <v>87</v>
      </c>
      <c r="I2341" s="60" t="s">
        <v>85</v>
      </c>
    </row>
    <row r="2342" spans="1:9" x14ac:dyDescent="0.2">
      <c r="A2342" t="s">
        <v>63</v>
      </c>
      <c r="B2342" t="s">
        <v>81</v>
      </c>
      <c r="C2342" t="s">
        <v>22</v>
      </c>
      <c r="D2342" s="55">
        <v>39630</v>
      </c>
      <c r="E2342">
        <v>0.02</v>
      </c>
      <c r="F2342">
        <v>3133117</v>
      </c>
      <c r="G2342" s="58" t="s">
        <v>87</v>
      </c>
      <c r="H2342" s="58" t="s">
        <v>87</v>
      </c>
      <c r="I2342" s="60" t="s">
        <v>85</v>
      </c>
    </row>
    <row r="2343" spans="1:9" x14ac:dyDescent="0.2">
      <c r="A2343" t="s">
        <v>64</v>
      </c>
      <c r="B2343" t="s">
        <v>80</v>
      </c>
      <c r="C2343" t="s">
        <v>22</v>
      </c>
      <c r="D2343" s="55">
        <v>39630</v>
      </c>
      <c r="E2343">
        <v>0</v>
      </c>
      <c r="F2343">
        <v>3133118</v>
      </c>
      <c r="G2343" s="58" t="s">
        <v>87</v>
      </c>
      <c r="H2343" s="58" t="s">
        <v>87</v>
      </c>
      <c r="I2343" s="60" t="s">
        <v>85</v>
      </c>
    </row>
    <row r="2344" spans="1:9" x14ac:dyDescent="0.2">
      <c r="A2344" t="s">
        <v>64</v>
      </c>
      <c r="B2344" t="s">
        <v>81</v>
      </c>
      <c r="C2344" t="s">
        <v>22</v>
      </c>
      <c r="D2344" s="55">
        <v>39630</v>
      </c>
      <c r="E2344">
        <v>0</v>
      </c>
      <c r="F2344">
        <v>3133119</v>
      </c>
      <c r="G2344" s="58" t="s">
        <v>87</v>
      </c>
      <c r="H2344" s="58" t="s">
        <v>87</v>
      </c>
      <c r="I2344" s="60" t="s">
        <v>85</v>
      </c>
    </row>
    <row r="2345" spans="1:9" x14ac:dyDescent="0.2">
      <c r="A2345" t="s">
        <v>79</v>
      </c>
      <c r="B2345" t="s">
        <v>80</v>
      </c>
      <c r="C2345" t="s">
        <v>22</v>
      </c>
      <c r="D2345" s="55">
        <v>39630</v>
      </c>
      <c r="E2345">
        <v>0.39750000000000002</v>
      </c>
      <c r="F2345">
        <v>3133120</v>
      </c>
      <c r="G2345" s="58" t="s">
        <v>87</v>
      </c>
      <c r="H2345" s="58" t="s">
        <v>87</v>
      </c>
      <c r="I2345" s="60" t="s">
        <v>85</v>
      </c>
    </row>
    <row r="2346" spans="1:9" x14ac:dyDescent="0.2">
      <c r="A2346" t="s">
        <v>79</v>
      </c>
      <c r="B2346" t="s">
        <v>81</v>
      </c>
      <c r="C2346" t="s">
        <v>22</v>
      </c>
      <c r="D2346" s="55">
        <v>39630</v>
      </c>
      <c r="E2346">
        <v>0.02</v>
      </c>
      <c r="F2346">
        <v>3133121</v>
      </c>
      <c r="G2346" s="58" t="s">
        <v>87</v>
      </c>
      <c r="H2346" s="58" t="s">
        <v>87</v>
      </c>
      <c r="I2346" s="60" t="s">
        <v>85</v>
      </c>
    </row>
    <row r="2347" spans="1:9" x14ac:dyDescent="0.2">
      <c r="A2347" t="s">
        <v>65</v>
      </c>
      <c r="B2347" t="s">
        <v>80</v>
      </c>
      <c r="C2347" t="s">
        <v>22</v>
      </c>
      <c r="D2347" s="55">
        <v>39630</v>
      </c>
      <c r="E2347">
        <v>0.38750000000000001</v>
      </c>
      <c r="F2347">
        <v>3133122</v>
      </c>
      <c r="G2347" s="58" t="s">
        <v>87</v>
      </c>
      <c r="H2347" s="58" t="s">
        <v>87</v>
      </c>
      <c r="I2347" s="60" t="s">
        <v>85</v>
      </c>
    </row>
    <row r="2348" spans="1:9" x14ac:dyDescent="0.2">
      <c r="A2348" t="s">
        <v>65</v>
      </c>
      <c r="B2348" t="s">
        <v>81</v>
      </c>
      <c r="C2348" t="s">
        <v>22</v>
      </c>
      <c r="D2348" s="55">
        <v>39630</v>
      </c>
      <c r="E2348">
        <v>0.04</v>
      </c>
      <c r="F2348">
        <v>3133123</v>
      </c>
      <c r="G2348" s="58" t="s">
        <v>87</v>
      </c>
      <c r="H2348" s="58" t="s">
        <v>87</v>
      </c>
      <c r="I2348" s="60" t="s">
        <v>85</v>
      </c>
    </row>
    <row r="2349" spans="1:9" x14ac:dyDescent="0.2">
      <c r="A2349" t="s">
        <v>111</v>
      </c>
      <c r="B2349" t="s">
        <v>110</v>
      </c>
      <c r="C2349" t="s">
        <v>22</v>
      </c>
      <c r="D2349" s="55">
        <v>39630</v>
      </c>
      <c r="E2349">
        <v>5.0000000000000001E-3</v>
      </c>
      <c r="F2349">
        <v>3133124</v>
      </c>
      <c r="G2349" s="58" t="s">
        <v>87</v>
      </c>
      <c r="H2349" s="58" t="s">
        <v>87</v>
      </c>
      <c r="I2349" s="60" t="s">
        <v>85</v>
      </c>
    </row>
    <row r="2350" spans="1:9" x14ac:dyDescent="0.2">
      <c r="A2350" t="s">
        <v>112</v>
      </c>
      <c r="B2350" t="s">
        <v>110</v>
      </c>
      <c r="C2350" t="s">
        <v>22</v>
      </c>
      <c r="D2350" s="55">
        <v>39630</v>
      </c>
      <c r="E2350">
        <v>3.5000000000000003E-2</v>
      </c>
      <c r="F2350">
        <v>3133125</v>
      </c>
      <c r="G2350" s="58" t="s">
        <v>87</v>
      </c>
      <c r="H2350" s="58" t="s">
        <v>87</v>
      </c>
      <c r="I2350" s="60" t="s">
        <v>85</v>
      </c>
    </row>
    <row r="2351" spans="1:9" x14ac:dyDescent="0.2">
      <c r="A2351" t="s">
        <v>108</v>
      </c>
      <c r="B2351" t="s">
        <v>110</v>
      </c>
      <c r="C2351" t="s">
        <v>22</v>
      </c>
      <c r="D2351" s="55">
        <v>39630</v>
      </c>
      <c r="E2351">
        <v>-0.02</v>
      </c>
      <c r="F2351">
        <v>3133126</v>
      </c>
      <c r="G2351" s="58" t="s">
        <v>87</v>
      </c>
      <c r="H2351" s="58" t="s">
        <v>87</v>
      </c>
      <c r="I2351" s="60" t="s">
        <v>85</v>
      </c>
    </row>
    <row r="2352" spans="1:9" x14ac:dyDescent="0.2">
      <c r="A2352" t="s">
        <v>109</v>
      </c>
      <c r="B2352" t="s">
        <v>110</v>
      </c>
      <c r="C2352" t="s">
        <v>22</v>
      </c>
      <c r="D2352" s="55">
        <v>39630</v>
      </c>
      <c r="E2352">
        <v>3.5000000000000003E-2</v>
      </c>
      <c r="F2352">
        <v>3133127</v>
      </c>
      <c r="G2352" s="58" t="s">
        <v>87</v>
      </c>
      <c r="H2352" s="58" t="s">
        <v>87</v>
      </c>
      <c r="I2352" s="60" t="s">
        <v>85</v>
      </c>
    </row>
    <row r="2353" spans="1:9" x14ac:dyDescent="0.2">
      <c r="A2353" t="s">
        <v>11</v>
      </c>
      <c r="B2353" t="s">
        <v>110</v>
      </c>
      <c r="C2353" t="s">
        <v>22</v>
      </c>
      <c r="D2353" s="55">
        <v>39630</v>
      </c>
      <c r="E2353" s="155">
        <v>39661</v>
      </c>
      <c r="I2353" s="60" t="s">
        <v>86</v>
      </c>
    </row>
    <row r="2354" spans="1:9" x14ac:dyDescent="0.2">
      <c r="A2354" t="s">
        <v>78</v>
      </c>
      <c r="B2354" t="s">
        <v>80</v>
      </c>
      <c r="C2354" t="s">
        <v>22</v>
      </c>
      <c r="D2354" s="55">
        <v>39661</v>
      </c>
      <c r="E2354">
        <v>0.4</v>
      </c>
      <c r="F2354">
        <v>3133100</v>
      </c>
      <c r="G2354" s="58" t="s">
        <v>87</v>
      </c>
      <c r="H2354" s="58" t="s">
        <v>87</v>
      </c>
      <c r="I2354" s="60" t="s">
        <v>85</v>
      </c>
    </row>
    <row r="2355" spans="1:9" x14ac:dyDescent="0.2">
      <c r="A2355" t="s">
        <v>78</v>
      </c>
      <c r="B2355" t="s">
        <v>81</v>
      </c>
      <c r="C2355" t="s">
        <v>22</v>
      </c>
      <c r="D2355" s="55">
        <v>39661</v>
      </c>
      <c r="E2355">
        <v>0.02</v>
      </c>
      <c r="F2355">
        <v>3133101</v>
      </c>
      <c r="G2355" s="58" t="s">
        <v>87</v>
      </c>
      <c r="H2355" s="58" t="s">
        <v>87</v>
      </c>
      <c r="I2355" s="60" t="s">
        <v>85</v>
      </c>
    </row>
    <row r="2356" spans="1:9" x14ac:dyDescent="0.2">
      <c r="A2356" t="s">
        <v>35</v>
      </c>
      <c r="B2356" t="s">
        <v>80</v>
      </c>
      <c r="C2356" t="s">
        <v>22</v>
      </c>
      <c r="D2356" s="55">
        <v>39661</v>
      </c>
      <c r="E2356">
        <v>0.4</v>
      </c>
      <c r="F2356">
        <v>3133102</v>
      </c>
      <c r="G2356" s="58" t="s">
        <v>87</v>
      </c>
      <c r="H2356" s="58" t="s">
        <v>87</v>
      </c>
      <c r="I2356" s="60" t="s">
        <v>85</v>
      </c>
    </row>
    <row r="2357" spans="1:9" x14ac:dyDescent="0.2">
      <c r="A2357" t="s">
        <v>35</v>
      </c>
      <c r="B2357" t="s">
        <v>81</v>
      </c>
      <c r="C2357" t="s">
        <v>22</v>
      </c>
      <c r="D2357" s="55">
        <v>39661</v>
      </c>
      <c r="E2357">
        <v>7.0000000000000007E-2</v>
      </c>
      <c r="F2357">
        <v>3133103</v>
      </c>
      <c r="G2357" s="58" t="s">
        <v>87</v>
      </c>
      <c r="H2357" s="58" t="s">
        <v>87</v>
      </c>
      <c r="I2357" s="60" t="s">
        <v>85</v>
      </c>
    </row>
    <row r="2358" spans="1:9" x14ac:dyDescent="0.2">
      <c r="A2358" t="s">
        <v>36</v>
      </c>
      <c r="B2358" t="s">
        <v>80</v>
      </c>
      <c r="C2358" t="s">
        <v>22</v>
      </c>
      <c r="D2358" s="55">
        <v>39661</v>
      </c>
      <c r="E2358">
        <v>0.4</v>
      </c>
      <c r="F2358">
        <v>3133104</v>
      </c>
      <c r="G2358" s="58" t="s">
        <v>87</v>
      </c>
      <c r="H2358" s="58" t="s">
        <v>87</v>
      </c>
      <c r="I2358" s="60" t="s">
        <v>85</v>
      </c>
    </row>
    <row r="2359" spans="1:9" x14ac:dyDescent="0.2">
      <c r="A2359" t="s">
        <v>36</v>
      </c>
      <c r="B2359" t="s">
        <v>81</v>
      </c>
      <c r="C2359" t="s">
        <v>22</v>
      </c>
      <c r="D2359" s="55">
        <v>39661</v>
      </c>
      <c r="E2359">
        <v>0.02</v>
      </c>
      <c r="F2359">
        <v>3133105</v>
      </c>
      <c r="G2359" s="58" t="s">
        <v>87</v>
      </c>
      <c r="H2359" s="58" t="s">
        <v>87</v>
      </c>
      <c r="I2359" s="60" t="s">
        <v>85</v>
      </c>
    </row>
    <row r="2360" spans="1:9" x14ac:dyDescent="0.2">
      <c r="A2360" t="s">
        <v>37</v>
      </c>
      <c r="B2360" t="s">
        <v>80</v>
      </c>
      <c r="C2360" t="s">
        <v>22</v>
      </c>
      <c r="D2360" s="55">
        <v>39661</v>
      </c>
      <c r="E2360">
        <v>0.4</v>
      </c>
      <c r="F2360">
        <v>3133106</v>
      </c>
      <c r="G2360" s="58" t="s">
        <v>87</v>
      </c>
      <c r="H2360" s="58" t="s">
        <v>87</v>
      </c>
      <c r="I2360" s="60" t="s">
        <v>85</v>
      </c>
    </row>
    <row r="2361" spans="1:9" x14ac:dyDescent="0.2">
      <c r="A2361" t="s">
        <v>37</v>
      </c>
      <c r="B2361" t="s">
        <v>81</v>
      </c>
      <c r="C2361" t="s">
        <v>22</v>
      </c>
      <c r="D2361" s="55">
        <v>39661</v>
      </c>
      <c r="E2361">
        <v>7.0000000000000007E-2</v>
      </c>
      <c r="F2361">
        <v>3133107</v>
      </c>
      <c r="G2361" s="58" t="s">
        <v>87</v>
      </c>
      <c r="H2361" s="58" t="s">
        <v>87</v>
      </c>
      <c r="I2361" s="60" t="s">
        <v>85</v>
      </c>
    </row>
    <row r="2362" spans="1:9" x14ac:dyDescent="0.2">
      <c r="A2362" t="s">
        <v>58</v>
      </c>
      <c r="B2362" t="s">
        <v>80</v>
      </c>
      <c r="C2362" t="s">
        <v>22</v>
      </c>
      <c r="D2362" s="55">
        <v>39661</v>
      </c>
      <c r="E2362">
        <v>0.35</v>
      </c>
      <c r="F2362">
        <v>3133108</v>
      </c>
      <c r="G2362" s="58" t="s">
        <v>87</v>
      </c>
      <c r="H2362" s="58" t="s">
        <v>87</v>
      </c>
      <c r="I2362" s="60" t="s">
        <v>85</v>
      </c>
    </row>
    <row r="2363" spans="1:9" x14ac:dyDescent="0.2">
      <c r="A2363" t="s">
        <v>58</v>
      </c>
      <c r="B2363" t="s">
        <v>81</v>
      </c>
      <c r="C2363" t="s">
        <v>22</v>
      </c>
      <c r="D2363" s="55">
        <v>39661</v>
      </c>
      <c r="E2363">
        <v>-5.0000000000000001E-3</v>
      </c>
      <c r="F2363">
        <v>3133109</v>
      </c>
      <c r="G2363" s="58" t="s">
        <v>87</v>
      </c>
      <c r="H2363" s="58" t="s">
        <v>87</v>
      </c>
      <c r="I2363" s="60" t="s">
        <v>85</v>
      </c>
    </row>
    <row r="2364" spans="1:9" x14ac:dyDescent="0.2">
      <c r="A2364" t="s">
        <v>59</v>
      </c>
      <c r="B2364" t="s">
        <v>80</v>
      </c>
      <c r="C2364" t="s">
        <v>22</v>
      </c>
      <c r="D2364" s="55">
        <v>39661</v>
      </c>
      <c r="E2364">
        <v>0.41</v>
      </c>
      <c r="F2364">
        <v>3133110</v>
      </c>
      <c r="G2364" s="58" t="s">
        <v>87</v>
      </c>
      <c r="H2364" s="58" t="s">
        <v>87</v>
      </c>
      <c r="I2364" s="60" t="s">
        <v>85</v>
      </c>
    </row>
    <row r="2365" spans="1:9" x14ac:dyDescent="0.2">
      <c r="A2365" t="s">
        <v>59</v>
      </c>
      <c r="B2365" t="s">
        <v>81</v>
      </c>
      <c r="C2365" t="s">
        <v>22</v>
      </c>
      <c r="D2365" s="55">
        <v>39661</v>
      </c>
      <c r="E2365">
        <v>-0.02</v>
      </c>
      <c r="F2365">
        <v>3133111</v>
      </c>
      <c r="G2365" s="58" t="s">
        <v>87</v>
      </c>
      <c r="H2365" s="58" t="s">
        <v>87</v>
      </c>
      <c r="I2365" s="60" t="s">
        <v>85</v>
      </c>
    </row>
    <row r="2366" spans="1:9" x14ac:dyDescent="0.2">
      <c r="A2366" t="s">
        <v>60</v>
      </c>
      <c r="B2366" t="s">
        <v>80</v>
      </c>
      <c r="C2366" t="s">
        <v>22</v>
      </c>
      <c r="D2366" s="55">
        <v>39661</v>
      </c>
      <c r="E2366">
        <v>0.41</v>
      </c>
      <c r="F2366">
        <v>3133112</v>
      </c>
      <c r="G2366" s="58" t="s">
        <v>87</v>
      </c>
      <c r="H2366" s="58" t="s">
        <v>87</v>
      </c>
      <c r="I2366" s="60" t="s">
        <v>85</v>
      </c>
    </row>
    <row r="2367" spans="1:9" x14ac:dyDescent="0.2">
      <c r="A2367" t="s">
        <v>60</v>
      </c>
      <c r="B2367" t="s">
        <v>81</v>
      </c>
      <c r="C2367" t="s">
        <v>22</v>
      </c>
      <c r="D2367" s="55">
        <v>39661</v>
      </c>
      <c r="E2367">
        <v>0.01</v>
      </c>
      <c r="F2367">
        <v>3133113</v>
      </c>
      <c r="G2367" s="58" t="s">
        <v>87</v>
      </c>
      <c r="H2367" s="58" t="s">
        <v>87</v>
      </c>
      <c r="I2367" s="60" t="s">
        <v>85</v>
      </c>
    </row>
    <row r="2368" spans="1:9" x14ac:dyDescent="0.2">
      <c r="A2368" t="s">
        <v>61</v>
      </c>
      <c r="B2368" t="s">
        <v>80</v>
      </c>
      <c r="C2368" t="s">
        <v>22</v>
      </c>
      <c r="D2368" s="55">
        <v>39661</v>
      </c>
      <c r="E2368">
        <v>0.41</v>
      </c>
      <c r="F2368">
        <v>3133114</v>
      </c>
      <c r="G2368" s="58" t="s">
        <v>87</v>
      </c>
      <c r="H2368" s="58" t="s">
        <v>87</v>
      </c>
      <c r="I2368" s="60" t="s">
        <v>85</v>
      </c>
    </row>
    <row r="2369" spans="1:9" x14ac:dyDescent="0.2">
      <c r="A2369" t="s">
        <v>61</v>
      </c>
      <c r="B2369" t="s">
        <v>81</v>
      </c>
      <c r="C2369" t="s">
        <v>22</v>
      </c>
      <c r="D2369" s="55">
        <v>39661</v>
      </c>
      <c r="E2369">
        <v>-0.02</v>
      </c>
      <c r="F2369">
        <v>3133115</v>
      </c>
      <c r="G2369" s="58" t="s">
        <v>87</v>
      </c>
      <c r="H2369" s="58" t="s">
        <v>87</v>
      </c>
      <c r="I2369" s="60" t="s">
        <v>85</v>
      </c>
    </row>
    <row r="2370" spans="1:9" x14ac:dyDescent="0.2">
      <c r="A2370" t="s">
        <v>63</v>
      </c>
      <c r="B2370" t="s">
        <v>80</v>
      </c>
      <c r="C2370" t="s">
        <v>22</v>
      </c>
      <c r="D2370" s="55">
        <v>39661</v>
      </c>
      <c r="E2370">
        <v>0.3</v>
      </c>
      <c r="F2370">
        <v>3133116</v>
      </c>
      <c r="G2370" s="58" t="s">
        <v>87</v>
      </c>
      <c r="H2370" s="58" t="s">
        <v>87</v>
      </c>
      <c r="I2370" s="60" t="s">
        <v>85</v>
      </c>
    </row>
    <row r="2371" spans="1:9" x14ac:dyDescent="0.2">
      <c r="A2371" t="s">
        <v>63</v>
      </c>
      <c r="B2371" t="s">
        <v>81</v>
      </c>
      <c r="C2371" t="s">
        <v>22</v>
      </c>
      <c r="D2371" s="55">
        <v>39661</v>
      </c>
      <c r="E2371">
        <v>0.02</v>
      </c>
      <c r="F2371">
        <v>3133117</v>
      </c>
      <c r="G2371" s="58" t="s">
        <v>87</v>
      </c>
      <c r="H2371" s="58" t="s">
        <v>87</v>
      </c>
      <c r="I2371" s="60" t="s">
        <v>85</v>
      </c>
    </row>
    <row r="2372" spans="1:9" x14ac:dyDescent="0.2">
      <c r="A2372" t="s">
        <v>64</v>
      </c>
      <c r="B2372" t="s">
        <v>80</v>
      </c>
      <c r="C2372" t="s">
        <v>22</v>
      </c>
      <c r="D2372" s="55">
        <v>39661</v>
      </c>
      <c r="E2372">
        <v>0</v>
      </c>
      <c r="F2372">
        <v>3133118</v>
      </c>
      <c r="G2372" s="58" t="s">
        <v>87</v>
      </c>
      <c r="H2372" s="58" t="s">
        <v>87</v>
      </c>
      <c r="I2372" s="60" t="s">
        <v>85</v>
      </c>
    </row>
    <row r="2373" spans="1:9" x14ac:dyDescent="0.2">
      <c r="A2373" t="s">
        <v>64</v>
      </c>
      <c r="B2373" t="s">
        <v>81</v>
      </c>
      <c r="C2373" t="s">
        <v>22</v>
      </c>
      <c r="D2373" s="55">
        <v>39661</v>
      </c>
      <c r="E2373">
        <v>0</v>
      </c>
      <c r="F2373">
        <v>3133119</v>
      </c>
      <c r="G2373" s="58" t="s">
        <v>87</v>
      </c>
      <c r="H2373" s="58" t="s">
        <v>87</v>
      </c>
      <c r="I2373" s="60" t="s">
        <v>85</v>
      </c>
    </row>
    <row r="2374" spans="1:9" x14ac:dyDescent="0.2">
      <c r="A2374" t="s">
        <v>79</v>
      </c>
      <c r="B2374" t="s">
        <v>80</v>
      </c>
      <c r="C2374" t="s">
        <v>22</v>
      </c>
      <c r="D2374" s="55">
        <v>39661</v>
      </c>
      <c r="E2374">
        <v>0.4</v>
      </c>
      <c r="F2374">
        <v>3133120</v>
      </c>
      <c r="G2374" s="58" t="s">
        <v>87</v>
      </c>
      <c r="H2374" s="58" t="s">
        <v>87</v>
      </c>
      <c r="I2374" s="60" t="s">
        <v>85</v>
      </c>
    </row>
    <row r="2375" spans="1:9" x14ac:dyDescent="0.2">
      <c r="A2375" t="s">
        <v>79</v>
      </c>
      <c r="B2375" t="s">
        <v>81</v>
      </c>
      <c r="C2375" t="s">
        <v>22</v>
      </c>
      <c r="D2375" s="55">
        <v>39661</v>
      </c>
      <c r="E2375">
        <v>0.02</v>
      </c>
      <c r="F2375">
        <v>3133121</v>
      </c>
      <c r="G2375" s="58" t="s">
        <v>87</v>
      </c>
      <c r="H2375" s="58" t="s">
        <v>87</v>
      </c>
      <c r="I2375" s="60" t="s">
        <v>85</v>
      </c>
    </row>
    <row r="2376" spans="1:9" x14ac:dyDescent="0.2">
      <c r="A2376" t="s">
        <v>65</v>
      </c>
      <c r="B2376" t="s">
        <v>80</v>
      </c>
      <c r="C2376" t="s">
        <v>22</v>
      </c>
      <c r="D2376" s="55">
        <v>39661</v>
      </c>
      <c r="E2376">
        <v>0.39</v>
      </c>
      <c r="F2376">
        <v>3133122</v>
      </c>
      <c r="G2376" s="58" t="s">
        <v>87</v>
      </c>
      <c r="H2376" s="58" t="s">
        <v>87</v>
      </c>
      <c r="I2376" s="60" t="s">
        <v>85</v>
      </c>
    </row>
    <row r="2377" spans="1:9" x14ac:dyDescent="0.2">
      <c r="A2377" t="s">
        <v>65</v>
      </c>
      <c r="B2377" t="s">
        <v>81</v>
      </c>
      <c r="C2377" t="s">
        <v>22</v>
      </c>
      <c r="D2377" s="55">
        <v>39661</v>
      </c>
      <c r="E2377">
        <v>0.04</v>
      </c>
      <c r="F2377">
        <v>3133123</v>
      </c>
      <c r="G2377" s="58" t="s">
        <v>87</v>
      </c>
      <c r="H2377" s="58" t="s">
        <v>87</v>
      </c>
      <c r="I2377" s="60" t="s">
        <v>85</v>
      </c>
    </row>
    <row r="2378" spans="1:9" x14ac:dyDescent="0.2">
      <c r="A2378" t="s">
        <v>111</v>
      </c>
      <c r="B2378" t="s">
        <v>110</v>
      </c>
      <c r="C2378" t="s">
        <v>22</v>
      </c>
      <c r="D2378" s="55">
        <v>39661</v>
      </c>
      <c r="E2378">
        <v>-5.0000000000000001E-3</v>
      </c>
      <c r="F2378">
        <v>3133124</v>
      </c>
      <c r="G2378" s="58" t="s">
        <v>87</v>
      </c>
      <c r="H2378" s="58" t="s">
        <v>87</v>
      </c>
      <c r="I2378" s="60" t="s">
        <v>85</v>
      </c>
    </row>
    <row r="2379" spans="1:9" x14ac:dyDescent="0.2">
      <c r="A2379" t="s">
        <v>112</v>
      </c>
      <c r="B2379" t="s">
        <v>110</v>
      </c>
      <c r="C2379" t="s">
        <v>22</v>
      </c>
      <c r="D2379" s="55">
        <v>39661</v>
      </c>
      <c r="E2379">
        <v>0.01</v>
      </c>
      <c r="F2379">
        <v>3133125</v>
      </c>
      <c r="G2379" s="58" t="s">
        <v>87</v>
      </c>
      <c r="H2379" s="58" t="s">
        <v>87</v>
      </c>
      <c r="I2379" s="60" t="s">
        <v>85</v>
      </c>
    </row>
    <row r="2380" spans="1:9" x14ac:dyDescent="0.2">
      <c r="A2380" t="s">
        <v>108</v>
      </c>
      <c r="B2380" t="s">
        <v>110</v>
      </c>
      <c r="C2380" t="s">
        <v>22</v>
      </c>
      <c r="D2380" s="55">
        <v>39661</v>
      </c>
      <c r="E2380">
        <v>-0.02</v>
      </c>
      <c r="F2380">
        <v>3133126</v>
      </c>
      <c r="G2380" s="58" t="s">
        <v>87</v>
      </c>
      <c r="H2380" s="58" t="s">
        <v>87</v>
      </c>
      <c r="I2380" s="60" t="s">
        <v>85</v>
      </c>
    </row>
    <row r="2381" spans="1:9" x14ac:dyDescent="0.2">
      <c r="A2381" t="s">
        <v>109</v>
      </c>
      <c r="B2381" t="s">
        <v>110</v>
      </c>
      <c r="C2381" t="s">
        <v>22</v>
      </c>
      <c r="D2381" s="55">
        <v>39661</v>
      </c>
      <c r="E2381">
        <v>0.01</v>
      </c>
      <c r="F2381">
        <v>3133127</v>
      </c>
      <c r="G2381" s="58" t="s">
        <v>87</v>
      </c>
      <c r="H2381" s="58" t="s">
        <v>87</v>
      </c>
      <c r="I2381" s="60" t="s">
        <v>85</v>
      </c>
    </row>
    <row r="2382" spans="1:9" x14ac:dyDescent="0.2">
      <c r="A2382" t="s">
        <v>11</v>
      </c>
      <c r="B2382" t="s">
        <v>110</v>
      </c>
      <c r="C2382" t="s">
        <v>22</v>
      </c>
      <c r="D2382" s="55">
        <v>39661</v>
      </c>
      <c r="E2382" s="155">
        <v>39692</v>
      </c>
      <c r="I2382" s="60" t="s">
        <v>86</v>
      </c>
    </row>
    <row r="2383" spans="1:9" x14ac:dyDescent="0.2">
      <c r="A2383" t="s">
        <v>78</v>
      </c>
      <c r="B2383" t="s">
        <v>80</v>
      </c>
      <c r="C2383" t="s">
        <v>22</v>
      </c>
      <c r="D2383" s="55">
        <v>39692</v>
      </c>
      <c r="E2383">
        <v>0.39750000000000002</v>
      </c>
      <c r="F2383">
        <v>3133100</v>
      </c>
      <c r="G2383" s="58" t="s">
        <v>87</v>
      </c>
      <c r="H2383" s="58" t="s">
        <v>87</v>
      </c>
      <c r="I2383" s="60" t="s">
        <v>85</v>
      </c>
    </row>
    <row r="2384" spans="1:9" x14ac:dyDescent="0.2">
      <c r="A2384" t="s">
        <v>78</v>
      </c>
      <c r="B2384" t="s">
        <v>81</v>
      </c>
      <c r="C2384" t="s">
        <v>22</v>
      </c>
      <c r="D2384" s="55">
        <v>39692</v>
      </c>
      <c r="E2384">
        <v>0.02</v>
      </c>
      <c r="F2384">
        <v>3133101</v>
      </c>
      <c r="G2384" s="58" t="s">
        <v>87</v>
      </c>
      <c r="H2384" s="58" t="s">
        <v>87</v>
      </c>
      <c r="I2384" s="60" t="s">
        <v>85</v>
      </c>
    </row>
    <row r="2385" spans="1:9" x14ac:dyDescent="0.2">
      <c r="A2385" t="s">
        <v>35</v>
      </c>
      <c r="B2385" t="s">
        <v>80</v>
      </c>
      <c r="C2385" t="s">
        <v>22</v>
      </c>
      <c r="D2385" s="55">
        <v>39692</v>
      </c>
      <c r="E2385">
        <v>0.39750000000000002</v>
      </c>
      <c r="F2385">
        <v>3133102</v>
      </c>
      <c r="G2385" s="58" t="s">
        <v>87</v>
      </c>
      <c r="H2385" s="58" t="s">
        <v>87</v>
      </c>
      <c r="I2385" s="60" t="s">
        <v>85</v>
      </c>
    </row>
    <row r="2386" spans="1:9" x14ac:dyDescent="0.2">
      <c r="A2386" t="s">
        <v>35</v>
      </c>
      <c r="B2386" t="s">
        <v>81</v>
      </c>
      <c r="C2386" t="s">
        <v>22</v>
      </c>
      <c r="D2386" s="55">
        <v>39692</v>
      </c>
      <c r="E2386">
        <v>0.05</v>
      </c>
      <c r="F2386">
        <v>3133103</v>
      </c>
      <c r="G2386" s="58" t="s">
        <v>87</v>
      </c>
      <c r="H2386" s="58" t="s">
        <v>87</v>
      </c>
      <c r="I2386" s="60" t="s">
        <v>85</v>
      </c>
    </row>
    <row r="2387" spans="1:9" x14ac:dyDescent="0.2">
      <c r="A2387" t="s">
        <v>36</v>
      </c>
      <c r="B2387" t="s">
        <v>80</v>
      </c>
      <c r="C2387" t="s">
        <v>22</v>
      </c>
      <c r="D2387" s="55">
        <v>39692</v>
      </c>
      <c r="E2387">
        <v>0.39750000000000002</v>
      </c>
      <c r="F2387">
        <v>3133104</v>
      </c>
      <c r="G2387" s="58" t="s">
        <v>87</v>
      </c>
      <c r="H2387" s="58" t="s">
        <v>87</v>
      </c>
      <c r="I2387" s="60" t="s">
        <v>85</v>
      </c>
    </row>
    <row r="2388" spans="1:9" x14ac:dyDescent="0.2">
      <c r="A2388" t="s">
        <v>36</v>
      </c>
      <c r="B2388" t="s">
        <v>81</v>
      </c>
      <c r="C2388" t="s">
        <v>22</v>
      </c>
      <c r="D2388" s="55">
        <v>39692</v>
      </c>
      <c r="E2388">
        <v>0.02</v>
      </c>
      <c r="F2388">
        <v>3133105</v>
      </c>
      <c r="G2388" s="58" t="s">
        <v>87</v>
      </c>
      <c r="H2388" s="58" t="s">
        <v>87</v>
      </c>
      <c r="I2388" s="60" t="s">
        <v>85</v>
      </c>
    </row>
    <row r="2389" spans="1:9" x14ac:dyDescent="0.2">
      <c r="A2389" t="s">
        <v>37</v>
      </c>
      <c r="B2389" t="s">
        <v>80</v>
      </c>
      <c r="C2389" t="s">
        <v>22</v>
      </c>
      <c r="D2389" s="55">
        <v>39692</v>
      </c>
      <c r="E2389">
        <v>0.39750000000000002</v>
      </c>
      <c r="F2389">
        <v>3133106</v>
      </c>
      <c r="G2389" s="58" t="s">
        <v>87</v>
      </c>
      <c r="H2389" s="58" t="s">
        <v>87</v>
      </c>
      <c r="I2389" s="60" t="s">
        <v>85</v>
      </c>
    </row>
    <row r="2390" spans="1:9" x14ac:dyDescent="0.2">
      <c r="A2390" t="s">
        <v>37</v>
      </c>
      <c r="B2390" t="s">
        <v>81</v>
      </c>
      <c r="C2390" t="s">
        <v>22</v>
      </c>
      <c r="D2390" s="55">
        <v>39692</v>
      </c>
      <c r="E2390">
        <v>0.05</v>
      </c>
      <c r="F2390">
        <v>3133107</v>
      </c>
      <c r="G2390" s="58" t="s">
        <v>87</v>
      </c>
      <c r="H2390" s="58" t="s">
        <v>87</v>
      </c>
      <c r="I2390" s="60" t="s">
        <v>85</v>
      </c>
    </row>
    <row r="2391" spans="1:9" x14ac:dyDescent="0.2">
      <c r="A2391" t="s">
        <v>58</v>
      </c>
      <c r="B2391" t="s">
        <v>80</v>
      </c>
      <c r="C2391" t="s">
        <v>22</v>
      </c>
      <c r="D2391" s="55">
        <v>39692</v>
      </c>
      <c r="E2391">
        <v>0.315</v>
      </c>
      <c r="F2391">
        <v>3133108</v>
      </c>
      <c r="G2391" s="58" t="s">
        <v>87</v>
      </c>
      <c r="H2391" s="58" t="s">
        <v>87</v>
      </c>
      <c r="I2391" s="60" t="s">
        <v>85</v>
      </c>
    </row>
    <row r="2392" spans="1:9" x14ac:dyDescent="0.2">
      <c r="A2392" t="s">
        <v>58</v>
      </c>
      <c r="B2392" t="s">
        <v>81</v>
      </c>
      <c r="C2392" t="s">
        <v>22</v>
      </c>
      <c r="D2392" s="55">
        <v>39692</v>
      </c>
      <c r="E2392">
        <v>-5.0000000000000001E-3</v>
      </c>
      <c r="F2392">
        <v>3133109</v>
      </c>
      <c r="G2392" s="58" t="s">
        <v>87</v>
      </c>
      <c r="H2392" s="58" t="s">
        <v>87</v>
      </c>
      <c r="I2392" s="60" t="s">
        <v>85</v>
      </c>
    </row>
    <row r="2393" spans="1:9" x14ac:dyDescent="0.2">
      <c r="A2393" t="s">
        <v>59</v>
      </c>
      <c r="B2393" t="s">
        <v>80</v>
      </c>
      <c r="C2393" t="s">
        <v>22</v>
      </c>
      <c r="D2393" s="55">
        <v>39692</v>
      </c>
      <c r="E2393">
        <v>0.36</v>
      </c>
      <c r="F2393">
        <v>3133110</v>
      </c>
      <c r="G2393" s="58" t="s">
        <v>87</v>
      </c>
      <c r="H2393" s="58" t="s">
        <v>87</v>
      </c>
      <c r="I2393" s="60" t="s">
        <v>85</v>
      </c>
    </row>
    <row r="2394" spans="1:9" x14ac:dyDescent="0.2">
      <c r="A2394" t="s">
        <v>59</v>
      </c>
      <c r="B2394" t="s">
        <v>81</v>
      </c>
      <c r="C2394" t="s">
        <v>22</v>
      </c>
      <c r="D2394" s="55">
        <v>39692</v>
      </c>
      <c r="E2394">
        <v>-0.04</v>
      </c>
      <c r="F2394">
        <v>3133111</v>
      </c>
      <c r="G2394" s="58" t="s">
        <v>87</v>
      </c>
      <c r="H2394" s="58" t="s">
        <v>87</v>
      </c>
      <c r="I2394" s="60" t="s">
        <v>85</v>
      </c>
    </row>
    <row r="2395" spans="1:9" x14ac:dyDescent="0.2">
      <c r="A2395" t="s">
        <v>60</v>
      </c>
      <c r="B2395" t="s">
        <v>80</v>
      </c>
      <c r="C2395" t="s">
        <v>22</v>
      </c>
      <c r="D2395" s="55">
        <v>39692</v>
      </c>
      <c r="E2395">
        <v>0.36</v>
      </c>
      <c r="F2395">
        <v>3133112</v>
      </c>
      <c r="G2395" s="58" t="s">
        <v>87</v>
      </c>
      <c r="H2395" s="58" t="s">
        <v>87</v>
      </c>
      <c r="I2395" s="60" t="s">
        <v>85</v>
      </c>
    </row>
    <row r="2396" spans="1:9" x14ac:dyDescent="0.2">
      <c r="A2396" t="s">
        <v>60</v>
      </c>
      <c r="B2396" t="s">
        <v>81</v>
      </c>
      <c r="C2396" t="s">
        <v>22</v>
      </c>
      <c r="D2396" s="55">
        <v>39692</v>
      </c>
      <c r="E2396">
        <v>0.01</v>
      </c>
      <c r="F2396">
        <v>3133113</v>
      </c>
      <c r="G2396" s="58" t="s">
        <v>87</v>
      </c>
      <c r="H2396" s="58" t="s">
        <v>87</v>
      </c>
      <c r="I2396" s="60" t="s">
        <v>85</v>
      </c>
    </row>
    <row r="2397" spans="1:9" x14ac:dyDescent="0.2">
      <c r="A2397" t="s">
        <v>61</v>
      </c>
      <c r="B2397" t="s">
        <v>80</v>
      </c>
      <c r="C2397" t="s">
        <v>22</v>
      </c>
      <c r="D2397" s="55">
        <v>39692</v>
      </c>
      <c r="E2397">
        <v>0.36</v>
      </c>
      <c r="F2397">
        <v>3133114</v>
      </c>
      <c r="G2397" s="58" t="s">
        <v>87</v>
      </c>
      <c r="H2397" s="58" t="s">
        <v>87</v>
      </c>
      <c r="I2397" s="60" t="s">
        <v>85</v>
      </c>
    </row>
    <row r="2398" spans="1:9" x14ac:dyDescent="0.2">
      <c r="A2398" t="s">
        <v>61</v>
      </c>
      <c r="B2398" t="s">
        <v>81</v>
      </c>
      <c r="C2398" t="s">
        <v>22</v>
      </c>
      <c r="D2398" s="55">
        <v>39692</v>
      </c>
      <c r="E2398">
        <v>-0.02</v>
      </c>
      <c r="F2398">
        <v>3133115</v>
      </c>
      <c r="G2398" s="58" t="s">
        <v>87</v>
      </c>
      <c r="H2398" s="58" t="s">
        <v>87</v>
      </c>
      <c r="I2398" s="60" t="s">
        <v>85</v>
      </c>
    </row>
    <row r="2399" spans="1:9" x14ac:dyDescent="0.2">
      <c r="A2399" t="s">
        <v>63</v>
      </c>
      <c r="B2399" t="s">
        <v>80</v>
      </c>
      <c r="C2399" t="s">
        <v>22</v>
      </c>
      <c r="D2399" s="55">
        <v>39692</v>
      </c>
      <c r="E2399">
        <v>0.3</v>
      </c>
      <c r="F2399">
        <v>3133116</v>
      </c>
      <c r="G2399" s="58" t="s">
        <v>87</v>
      </c>
      <c r="H2399" s="58" t="s">
        <v>87</v>
      </c>
      <c r="I2399" s="60" t="s">
        <v>85</v>
      </c>
    </row>
    <row r="2400" spans="1:9" x14ac:dyDescent="0.2">
      <c r="A2400" t="s">
        <v>63</v>
      </c>
      <c r="B2400" t="s">
        <v>81</v>
      </c>
      <c r="C2400" t="s">
        <v>22</v>
      </c>
      <c r="D2400" s="55">
        <v>39692</v>
      </c>
      <c r="E2400">
        <v>0.02</v>
      </c>
      <c r="F2400">
        <v>3133117</v>
      </c>
      <c r="G2400" s="58" t="s">
        <v>87</v>
      </c>
      <c r="H2400" s="58" t="s">
        <v>87</v>
      </c>
      <c r="I2400" s="60" t="s">
        <v>85</v>
      </c>
    </row>
    <row r="2401" spans="1:9" x14ac:dyDescent="0.2">
      <c r="A2401" t="s">
        <v>64</v>
      </c>
      <c r="B2401" t="s">
        <v>80</v>
      </c>
      <c r="C2401" t="s">
        <v>22</v>
      </c>
      <c r="D2401" s="55">
        <v>39692</v>
      </c>
      <c r="E2401">
        <v>0</v>
      </c>
      <c r="F2401">
        <v>3133118</v>
      </c>
      <c r="G2401" s="58" t="s">
        <v>87</v>
      </c>
      <c r="H2401" s="58" t="s">
        <v>87</v>
      </c>
      <c r="I2401" s="60" t="s">
        <v>85</v>
      </c>
    </row>
    <row r="2402" spans="1:9" x14ac:dyDescent="0.2">
      <c r="A2402" t="s">
        <v>64</v>
      </c>
      <c r="B2402" t="s">
        <v>81</v>
      </c>
      <c r="C2402" t="s">
        <v>22</v>
      </c>
      <c r="D2402" s="55">
        <v>39692</v>
      </c>
      <c r="E2402">
        <v>0</v>
      </c>
      <c r="F2402">
        <v>3133119</v>
      </c>
      <c r="G2402" s="58" t="s">
        <v>87</v>
      </c>
      <c r="H2402" s="58" t="s">
        <v>87</v>
      </c>
      <c r="I2402" s="60" t="s">
        <v>85</v>
      </c>
    </row>
    <row r="2403" spans="1:9" x14ac:dyDescent="0.2">
      <c r="A2403" t="s">
        <v>79</v>
      </c>
      <c r="B2403" t="s">
        <v>80</v>
      </c>
      <c r="C2403" t="s">
        <v>22</v>
      </c>
      <c r="D2403" s="55">
        <v>39692</v>
      </c>
      <c r="E2403">
        <v>0.39750000000000002</v>
      </c>
      <c r="F2403">
        <v>3133120</v>
      </c>
      <c r="G2403" s="58" t="s">
        <v>87</v>
      </c>
      <c r="H2403" s="58" t="s">
        <v>87</v>
      </c>
      <c r="I2403" s="60" t="s">
        <v>85</v>
      </c>
    </row>
    <row r="2404" spans="1:9" x14ac:dyDescent="0.2">
      <c r="A2404" t="s">
        <v>79</v>
      </c>
      <c r="B2404" t="s">
        <v>81</v>
      </c>
      <c r="C2404" t="s">
        <v>22</v>
      </c>
      <c r="D2404" s="55">
        <v>39692</v>
      </c>
      <c r="E2404">
        <v>0.02</v>
      </c>
      <c r="F2404">
        <v>3133121</v>
      </c>
      <c r="G2404" s="58" t="s">
        <v>87</v>
      </c>
      <c r="H2404" s="58" t="s">
        <v>87</v>
      </c>
      <c r="I2404" s="60" t="s">
        <v>85</v>
      </c>
    </row>
    <row r="2405" spans="1:9" x14ac:dyDescent="0.2">
      <c r="A2405" t="s">
        <v>65</v>
      </c>
      <c r="B2405" t="s">
        <v>80</v>
      </c>
      <c r="C2405" t="s">
        <v>22</v>
      </c>
      <c r="D2405" s="55">
        <v>39692</v>
      </c>
      <c r="E2405">
        <v>0.38750000000000001</v>
      </c>
      <c r="F2405">
        <v>3133122</v>
      </c>
      <c r="G2405" s="58" t="s">
        <v>87</v>
      </c>
      <c r="H2405" s="58" t="s">
        <v>87</v>
      </c>
      <c r="I2405" s="60" t="s">
        <v>85</v>
      </c>
    </row>
    <row r="2406" spans="1:9" x14ac:dyDescent="0.2">
      <c r="A2406" t="s">
        <v>65</v>
      </c>
      <c r="B2406" t="s">
        <v>81</v>
      </c>
      <c r="C2406" t="s">
        <v>22</v>
      </c>
      <c r="D2406" s="55">
        <v>39692</v>
      </c>
      <c r="E2406">
        <v>0.04</v>
      </c>
      <c r="F2406">
        <v>3133123</v>
      </c>
      <c r="G2406" s="58" t="s">
        <v>87</v>
      </c>
      <c r="H2406" s="58" t="s">
        <v>87</v>
      </c>
      <c r="I2406" s="60" t="s">
        <v>85</v>
      </c>
    </row>
    <row r="2407" spans="1:9" x14ac:dyDescent="0.2">
      <c r="A2407" t="s">
        <v>111</v>
      </c>
      <c r="B2407" t="s">
        <v>110</v>
      </c>
      <c r="C2407" t="s">
        <v>22</v>
      </c>
      <c r="D2407" s="55">
        <v>39692</v>
      </c>
      <c r="E2407">
        <v>-5.0000000000000001E-3</v>
      </c>
      <c r="F2407">
        <v>3133124</v>
      </c>
      <c r="G2407" s="58" t="s">
        <v>87</v>
      </c>
      <c r="H2407" s="58" t="s">
        <v>87</v>
      </c>
      <c r="I2407" s="60" t="s">
        <v>85</v>
      </c>
    </row>
    <row r="2408" spans="1:9" x14ac:dyDescent="0.2">
      <c r="A2408" t="s">
        <v>112</v>
      </c>
      <c r="B2408" t="s">
        <v>110</v>
      </c>
      <c r="C2408" t="s">
        <v>22</v>
      </c>
      <c r="D2408" s="55">
        <v>39692</v>
      </c>
      <c r="E2408">
        <v>0.01</v>
      </c>
      <c r="F2408">
        <v>3133125</v>
      </c>
      <c r="G2408" s="58" t="s">
        <v>87</v>
      </c>
      <c r="H2408" s="58" t="s">
        <v>87</v>
      </c>
      <c r="I2408" s="60" t="s">
        <v>85</v>
      </c>
    </row>
    <row r="2409" spans="1:9" x14ac:dyDescent="0.2">
      <c r="A2409" t="s">
        <v>108</v>
      </c>
      <c r="B2409" t="s">
        <v>110</v>
      </c>
      <c r="C2409" t="s">
        <v>22</v>
      </c>
      <c r="D2409" s="55">
        <v>39692</v>
      </c>
      <c r="E2409">
        <v>-0.02</v>
      </c>
      <c r="F2409">
        <v>3133126</v>
      </c>
      <c r="G2409" s="58" t="s">
        <v>87</v>
      </c>
      <c r="H2409" s="58" t="s">
        <v>87</v>
      </c>
      <c r="I2409" s="60" t="s">
        <v>85</v>
      </c>
    </row>
    <row r="2410" spans="1:9" x14ac:dyDescent="0.2">
      <c r="A2410" t="s">
        <v>109</v>
      </c>
      <c r="B2410" t="s">
        <v>110</v>
      </c>
      <c r="C2410" t="s">
        <v>22</v>
      </c>
      <c r="D2410" s="55">
        <v>39692</v>
      </c>
      <c r="E2410">
        <v>0.01</v>
      </c>
      <c r="F2410">
        <v>3133127</v>
      </c>
      <c r="G2410" s="58" t="s">
        <v>87</v>
      </c>
      <c r="H2410" s="58" t="s">
        <v>87</v>
      </c>
      <c r="I2410" s="60" t="s">
        <v>85</v>
      </c>
    </row>
    <row r="2411" spans="1:9" x14ac:dyDescent="0.2">
      <c r="A2411" t="s">
        <v>11</v>
      </c>
      <c r="B2411" t="s">
        <v>110</v>
      </c>
      <c r="C2411" t="s">
        <v>22</v>
      </c>
      <c r="D2411" s="55">
        <v>39692</v>
      </c>
      <c r="E2411" s="155">
        <v>39722</v>
      </c>
      <c r="I2411" s="60" t="s">
        <v>86</v>
      </c>
    </row>
    <row r="2412" spans="1:9" x14ac:dyDescent="0.2">
      <c r="A2412" t="s">
        <v>78</v>
      </c>
      <c r="B2412" t="s">
        <v>80</v>
      </c>
      <c r="C2412" t="s">
        <v>22</v>
      </c>
      <c r="D2412" s="55">
        <v>39722</v>
      </c>
      <c r="E2412">
        <v>0.4</v>
      </c>
      <c r="F2412">
        <v>3133100</v>
      </c>
      <c r="G2412" s="58" t="s">
        <v>87</v>
      </c>
      <c r="H2412" s="58" t="s">
        <v>87</v>
      </c>
      <c r="I2412" s="60" t="s">
        <v>85</v>
      </c>
    </row>
    <row r="2413" spans="1:9" x14ac:dyDescent="0.2">
      <c r="A2413" t="s">
        <v>78</v>
      </c>
      <c r="B2413" t="s">
        <v>81</v>
      </c>
      <c r="C2413" t="s">
        <v>22</v>
      </c>
      <c r="D2413" s="55">
        <v>39722</v>
      </c>
      <c r="E2413">
        <v>0.02</v>
      </c>
      <c r="F2413">
        <v>3133101</v>
      </c>
      <c r="G2413" s="58" t="s">
        <v>87</v>
      </c>
      <c r="H2413" s="58" t="s">
        <v>87</v>
      </c>
      <c r="I2413" s="60" t="s">
        <v>85</v>
      </c>
    </row>
    <row r="2414" spans="1:9" x14ac:dyDescent="0.2">
      <c r="A2414" t="s">
        <v>35</v>
      </c>
      <c r="B2414" t="s">
        <v>80</v>
      </c>
      <c r="C2414" t="s">
        <v>22</v>
      </c>
      <c r="D2414" s="55">
        <v>39722</v>
      </c>
      <c r="E2414">
        <v>0.4</v>
      </c>
      <c r="F2414">
        <v>3133102</v>
      </c>
      <c r="G2414" s="58" t="s">
        <v>87</v>
      </c>
      <c r="H2414" s="58" t="s">
        <v>87</v>
      </c>
      <c r="I2414" s="60" t="s">
        <v>85</v>
      </c>
    </row>
    <row r="2415" spans="1:9" x14ac:dyDescent="0.2">
      <c r="A2415" t="s">
        <v>35</v>
      </c>
      <c r="B2415" t="s">
        <v>81</v>
      </c>
      <c r="C2415" t="s">
        <v>22</v>
      </c>
      <c r="D2415" s="55">
        <v>39722</v>
      </c>
      <c r="E2415">
        <v>0.05</v>
      </c>
      <c r="F2415">
        <v>3133103</v>
      </c>
      <c r="G2415" s="58" t="s">
        <v>87</v>
      </c>
      <c r="H2415" s="58" t="s">
        <v>87</v>
      </c>
      <c r="I2415" s="60" t="s">
        <v>85</v>
      </c>
    </row>
    <row r="2416" spans="1:9" x14ac:dyDescent="0.2">
      <c r="A2416" t="s">
        <v>36</v>
      </c>
      <c r="B2416" t="s">
        <v>80</v>
      </c>
      <c r="C2416" t="s">
        <v>22</v>
      </c>
      <c r="D2416" s="55">
        <v>39722</v>
      </c>
      <c r="E2416">
        <v>0.4</v>
      </c>
      <c r="F2416">
        <v>3133104</v>
      </c>
      <c r="G2416" s="58" t="s">
        <v>87</v>
      </c>
      <c r="H2416" s="58" t="s">
        <v>87</v>
      </c>
      <c r="I2416" s="60" t="s">
        <v>85</v>
      </c>
    </row>
    <row r="2417" spans="1:9" x14ac:dyDescent="0.2">
      <c r="A2417" t="s">
        <v>36</v>
      </c>
      <c r="B2417" t="s">
        <v>81</v>
      </c>
      <c r="C2417" t="s">
        <v>22</v>
      </c>
      <c r="D2417" s="55">
        <v>39722</v>
      </c>
      <c r="E2417">
        <v>0.02</v>
      </c>
      <c r="F2417">
        <v>3133105</v>
      </c>
      <c r="G2417" s="58" t="s">
        <v>87</v>
      </c>
      <c r="H2417" s="58" t="s">
        <v>87</v>
      </c>
      <c r="I2417" s="60" t="s">
        <v>85</v>
      </c>
    </row>
    <row r="2418" spans="1:9" x14ac:dyDescent="0.2">
      <c r="A2418" t="s">
        <v>37</v>
      </c>
      <c r="B2418" t="s">
        <v>80</v>
      </c>
      <c r="C2418" t="s">
        <v>22</v>
      </c>
      <c r="D2418" s="55">
        <v>39722</v>
      </c>
      <c r="E2418">
        <v>0.4</v>
      </c>
      <c r="F2418">
        <v>3133106</v>
      </c>
      <c r="G2418" s="58" t="s">
        <v>87</v>
      </c>
      <c r="H2418" s="58" t="s">
        <v>87</v>
      </c>
      <c r="I2418" s="60" t="s">
        <v>85</v>
      </c>
    </row>
    <row r="2419" spans="1:9" x14ac:dyDescent="0.2">
      <c r="A2419" t="s">
        <v>37</v>
      </c>
      <c r="B2419" t="s">
        <v>81</v>
      </c>
      <c r="C2419" t="s">
        <v>22</v>
      </c>
      <c r="D2419" s="55">
        <v>39722</v>
      </c>
      <c r="E2419">
        <v>0.05</v>
      </c>
      <c r="F2419">
        <v>3133107</v>
      </c>
      <c r="G2419" s="58" t="s">
        <v>87</v>
      </c>
      <c r="H2419" s="58" t="s">
        <v>87</v>
      </c>
      <c r="I2419" s="60" t="s">
        <v>85</v>
      </c>
    </row>
    <row r="2420" spans="1:9" x14ac:dyDescent="0.2">
      <c r="A2420" t="s">
        <v>58</v>
      </c>
      <c r="B2420" t="s">
        <v>80</v>
      </c>
      <c r="C2420" t="s">
        <v>22</v>
      </c>
      <c r="D2420" s="55">
        <v>39722</v>
      </c>
      <c r="E2420">
        <v>0.36</v>
      </c>
      <c r="F2420">
        <v>3133108</v>
      </c>
      <c r="G2420" s="58" t="s">
        <v>87</v>
      </c>
      <c r="H2420" s="58" t="s">
        <v>87</v>
      </c>
      <c r="I2420" s="60" t="s">
        <v>85</v>
      </c>
    </row>
    <row r="2421" spans="1:9" x14ac:dyDescent="0.2">
      <c r="A2421" t="s">
        <v>58</v>
      </c>
      <c r="B2421" t="s">
        <v>81</v>
      </c>
      <c r="C2421" t="s">
        <v>22</v>
      </c>
      <c r="D2421" s="55">
        <v>39722</v>
      </c>
      <c r="E2421">
        <v>-5.0000000000000001E-3</v>
      </c>
      <c r="F2421">
        <v>3133109</v>
      </c>
      <c r="G2421" s="58" t="s">
        <v>87</v>
      </c>
      <c r="H2421" s="58" t="s">
        <v>87</v>
      </c>
      <c r="I2421" s="60" t="s">
        <v>85</v>
      </c>
    </row>
    <row r="2422" spans="1:9" x14ac:dyDescent="0.2">
      <c r="A2422" t="s">
        <v>59</v>
      </c>
      <c r="B2422" t="s">
        <v>80</v>
      </c>
      <c r="C2422" t="s">
        <v>22</v>
      </c>
      <c r="D2422" s="55">
        <v>39722</v>
      </c>
      <c r="E2422">
        <v>0.4</v>
      </c>
      <c r="F2422">
        <v>3133110</v>
      </c>
      <c r="G2422" s="58" t="s">
        <v>87</v>
      </c>
      <c r="H2422" s="58" t="s">
        <v>87</v>
      </c>
      <c r="I2422" s="60" t="s">
        <v>85</v>
      </c>
    </row>
    <row r="2423" spans="1:9" x14ac:dyDescent="0.2">
      <c r="A2423" t="s">
        <v>59</v>
      </c>
      <c r="B2423" t="s">
        <v>81</v>
      </c>
      <c r="C2423" t="s">
        <v>22</v>
      </c>
      <c r="D2423" s="55">
        <v>39722</v>
      </c>
      <c r="E2423">
        <v>-8.5000000000000006E-2</v>
      </c>
      <c r="F2423">
        <v>3133111</v>
      </c>
      <c r="G2423" s="58" t="s">
        <v>87</v>
      </c>
      <c r="H2423" s="58" t="s">
        <v>87</v>
      </c>
      <c r="I2423" s="60" t="s">
        <v>85</v>
      </c>
    </row>
    <row r="2424" spans="1:9" x14ac:dyDescent="0.2">
      <c r="A2424" t="s">
        <v>60</v>
      </c>
      <c r="B2424" t="s">
        <v>80</v>
      </c>
      <c r="C2424" t="s">
        <v>22</v>
      </c>
      <c r="D2424" s="55">
        <v>39722</v>
      </c>
      <c r="E2424">
        <v>0.4</v>
      </c>
      <c r="F2424">
        <v>3133112</v>
      </c>
      <c r="G2424" s="58" t="s">
        <v>87</v>
      </c>
      <c r="H2424" s="58" t="s">
        <v>87</v>
      </c>
      <c r="I2424" s="60" t="s">
        <v>85</v>
      </c>
    </row>
    <row r="2425" spans="1:9" x14ac:dyDescent="0.2">
      <c r="A2425" t="s">
        <v>60</v>
      </c>
      <c r="B2425" t="s">
        <v>81</v>
      </c>
      <c r="C2425" t="s">
        <v>22</v>
      </c>
      <c r="D2425" s="55">
        <v>39722</v>
      </c>
      <c r="E2425">
        <v>0.01</v>
      </c>
      <c r="F2425">
        <v>3133113</v>
      </c>
      <c r="G2425" s="58" t="s">
        <v>87</v>
      </c>
      <c r="H2425" s="58" t="s">
        <v>87</v>
      </c>
      <c r="I2425" s="60" t="s">
        <v>85</v>
      </c>
    </row>
    <row r="2426" spans="1:9" x14ac:dyDescent="0.2">
      <c r="A2426" t="s">
        <v>61</v>
      </c>
      <c r="B2426" t="s">
        <v>80</v>
      </c>
      <c r="C2426" t="s">
        <v>22</v>
      </c>
      <c r="D2426" s="55">
        <v>39722</v>
      </c>
      <c r="E2426">
        <v>0.4</v>
      </c>
      <c r="F2426">
        <v>3133114</v>
      </c>
      <c r="G2426" s="58" t="s">
        <v>87</v>
      </c>
      <c r="H2426" s="58" t="s">
        <v>87</v>
      </c>
      <c r="I2426" s="60" t="s">
        <v>85</v>
      </c>
    </row>
    <row r="2427" spans="1:9" x14ac:dyDescent="0.2">
      <c r="A2427" t="s">
        <v>61</v>
      </c>
      <c r="B2427" t="s">
        <v>81</v>
      </c>
      <c r="C2427" t="s">
        <v>22</v>
      </c>
      <c r="D2427" s="55">
        <v>39722</v>
      </c>
      <c r="E2427">
        <v>-5.5E-2</v>
      </c>
      <c r="F2427">
        <v>3133115</v>
      </c>
      <c r="G2427" s="58" t="s">
        <v>87</v>
      </c>
      <c r="H2427" s="58" t="s">
        <v>87</v>
      </c>
      <c r="I2427" s="60" t="s">
        <v>85</v>
      </c>
    </row>
    <row r="2428" spans="1:9" x14ac:dyDescent="0.2">
      <c r="A2428" t="s">
        <v>63</v>
      </c>
      <c r="B2428" t="s">
        <v>80</v>
      </c>
      <c r="C2428" t="s">
        <v>22</v>
      </c>
      <c r="D2428" s="55">
        <v>39722</v>
      </c>
      <c r="E2428">
        <v>0.3</v>
      </c>
      <c r="F2428">
        <v>3133116</v>
      </c>
      <c r="G2428" s="58" t="s">
        <v>87</v>
      </c>
      <c r="H2428" s="58" t="s">
        <v>87</v>
      </c>
      <c r="I2428" s="60" t="s">
        <v>85</v>
      </c>
    </row>
    <row r="2429" spans="1:9" x14ac:dyDescent="0.2">
      <c r="A2429" t="s">
        <v>63</v>
      </c>
      <c r="B2429" t="s">
        <v>81</v>
      </c>
      <c r="C2429" t="s">
        <v>22</v>
      </c>
      <c r="D2429" s="55">
        <v>39722</v>
      </c>
      <c r="E2429">
        <v>0.02</v>
      </c>
      <c r="F2429">
        <v>3133117</v>
      </c>
      <c r="G2429" s="58" t="s">
        <v>87</v>
      </c>
      <c r="H2429" s="58" t="s">
        <v>87</v>
      </c>
      <c r="I2429" s="60" t="s">
        <v>85</v>
      </c>
    </row>
    <row r="2430" spans="1:9" x14ac:dyDescent="0.2">
      <c r="A2430" t="s">
        <v>64</v>
      </c>
      <c r="B2430" t="s">
        <v>80</v>
      </c>
      <c r="C2430" t="s">
        <v>22</v>
      </c>
      <c r="D2430" s="55">
        <v>39722</v>
      </c>
      <c r="E2430">
        <v>0</v>
      </c>
      <c r="F2430">
        <v>3133118</v>
      </c>
      <c r="G2430" s="58" t="s">
        <v>87</v>
      </c>
      <c r="H2430" s="58" t="s">
        <v>87</v>
      </c>
      <c r="I2430" s="60" t="s">
        <v>85</v>
      </c>
    </row>
    <row r="2431" spans="1:9" x14ac:dyDescent="0.2">
      <c r="A2431" t="s">
        <v>64</v>
      </c>
      <c r="B2431" t="s">
        <v>81</v>
      </c>
      <c r="C2431" t="s">
        <v>22</v>
      </c>
      <c r="D2431" s="55">
        <v>39722</v>
      </c>
      <c r="E2431">
        <v>0</v>
      </c>
      <c r="F2431">
        <v>3133119</v>
      </c>
      <c r="G2431" s="58" t="s">
        <v>87</v>
      </c>
      <c r="H2431" s="58" t="s">
        <v>87</v>
      </c>
      <c r="I2431" s="60" t="s">
        <v>85</v>
      </c>
    </row>
    <row r="2432" spans="1:9" x14ac:dyDescent="0.2">
      <c r="A2432" t="s">
        <v>79</v>
      </c>
      <c r="B2432" t="s">
        <v>80</v>
      </c>
      <c r="C2432" t="s">
        <v>22</v>
      </c>
      <c r="D2432" s="55">
        <v>39722</v>
      </c>
      <c r="E2432">
        <v>0.4</v>
      </c>
      <c r="F2432">
        <v>3133120</v>
      </c>
      <c r="G2432" s="58" t="s">
        <v>87</v>
      </c>
      <c r="H2432" s="58" t="s">
        <v>87</v>
      </c>
      <c r="I2432" s="60" t="s">
        <v>85</v>
      </c>
    </row>
    <row r="2433" spans="1:9" x14ac:dyDescent="0.2">
      <c r="A2433" t="s">
        <v>79</v>
      </c>
      <c r="B2433" t="s">
        <v>81</v>
      </c>
      <c r="C2433" t="s">
        <v>22</v>
      </c>
      <c r="D2433" s="55">
        <v>39722</v>
      </c>
      <c r="E2433">
        <v>0.02</v>
      </c>
      <c r="F2433">
        <v>3133121</v>
      </c>
      <c r="G2433" s="58" t="s">
        <v>87</v>
      </c>
      <c r="H2433" s="58" t="s">
        <v>87</v>
      </c>
      <c r="I2433" s="60" t="s">
        <v>85</v>
      </c>
    </row>
    <row r="2434" spans="1:9" x14ac:dyDescent="0.2">
      <c r="A2434" t="s">
        <v>65</v>
      </c>
      <c r="B2434" t="s">
        <v>80</v>
      </c>
      <c r="C2434" t="s">
        <v>22</v>
      </c>
      <c r="D2434" s="55">
        <v>39722</v>
      </c>
      <c r="E2434">
        <v>0.39</v>
      </c>
      <c r="F2434">
        <v>3133122</v>
      </c>
      <c r="G2434" s="58" t="s">
        <v>87</v>
      </c>
      <c r="H2434" s="58" t="s">
        <v>87</v>
      </c>
      <c r="I2434" s="60" t="s">
        <v>85</v>
      </c>
    </row>
    <row r="2435" spans="1:9" x14ac:dyDescent="0.2">
      <c r="A2435" t="s">
        <v>65</v>
      </c>
      <c r="B2435" t="s">
        <v>81</v>
      </c>
      <c r="C2435" t="s">
        <v>22</v>
      </c>
      <c r="D2435" s="55">
        <v>39722</v>
      </c>
      <c r="E2435">
        <v>0.04</v>
      </c>
      <c r="F2435">
        <v>3133123</v>
      </c>
      <c r="G2435" s="58" t="s">
        <v>87</v>
      </c>
      <c r="H2435" s="58" t="s">
        <v>87</v>
      </c>
      <c r="I2435" s="60" t="s">
        <v>85</v>
      </c>
    </row>
    <row r="2436" spans="1:9" x14ac:dyDescent="0.2">
      <c r="A2436" t="s">
        <v>111</v>
      </c>
      <c r="B2436" t="s">
        <v>110</v>
      </c>
      <c r="C2436" t="s">
        <v>22</v>
      </c>
      <c r="D2436" s="55">
        <v>39722</v>
      </c>
      <c r="E2436">
        <v>-5.0000000000000001E-3</v>
      </c>
      <c r="F2436">
        <v>3133124</v>
      </c>
      <c r="G2436" s="58" t="s">
        <v>87</v>
      </c>
      <c r="H2436" s="58" t="s">
        <v>87</v>
      </c>
      <c r="I2436" s="60" t="s">
        <v>85</v>
      </c>
    </row>
    <row r="2437" spans="1:9" x14ac:dyDescent="0.2">
      <c r="A2437" t="s">
        <v>112</v>
      </c>
      <c r="B2437" t="s">
        <v>110</v>
      </c>
      <c r="C2437" t="s">
        <v>22</v>
      </c>
      <c r="D2437" s="55">
        <v>39722</v>
      </c>
      <c r="E2437">
        <v>0.01</v>
      </c>
      <c r="F2437">
        <v>3133125</v>
      </c>
      <c r="G2437" s="58" t="s">
        <v>87</v>
      </c>
      <c r="H2437" s="58" t="s">
        <v>87</v>
      </c>
      <c r="I2437" s="60" t="s">
        <v>85</v>
      </c>
    </row>
    <row r="2438" spans="1:9" x14ac:dyDescent="0.2">
      <c r="A2438" t="s">
        <v>108</v>
      </c>
      <c r="B2438" t="s">
        <v>110</v>
      </c>
      <c r="C2438" t="s">
        <v>22</v>
      </c>
      <c r="D2438" s="55">
        <v>39722</v>
      </c>
      <c r="E2438">
        <v>-5.5E-2</v>
      </c>
      <c r="F2438">
        <v>3133126</v>
      </c>
      <c r="G2438" s="58" t="s">
        <v>87</v>
      </c>
      <c r="H2438" s="58" t="s">
        <v>87</v>
      </c>
      <c r="I2438" s="60" t="s">
        <v>85</v>
      </c>
    </row>
    <row r="2439" spans="1:9" x14ac:dyDescent="0.2">
      <c r="A2439" t="s">
        <v>109</v>
      </c>
      <c r="B2439" t="s">
        <v>110</v>
      </c>
      <c r="C2439" t="s">
        <v>22</v>
      </c>
      <c r="D2439" s="55">
        <v>39722</v>
      </c>
      <c r="E2439">
        <v>0.01</v>
      </c>
      <c r="F2439">
        <v>3133127</v>
      </c>
      <c r="G2439" s="58" t="s">
        <v>87</v>
      </c>
      <c r="H2439" s="58" t="s">
        <v>87</v>
      </c>
      <c r="I2439" s="60" t="s">
        <v>85</v>
      </c>
    </row>
    <row r="2440" spans="1:9" x14ac:dyDescent="0.2">
      <c r="A2440" t="s">
        <v>11</v>
      </c>
      <c r="B2440" t="s">
        <v>110</v>
      </c>
      <c r="C2440" t="s">
        <v>22</v>
      </c>
      <c r="D2440" s="55">
        <v>39722</v>
      </c>
      <c r="E2440" s="155">
        <v>39753</v>
      </c>
      <c r="I2440" s="60" t="s">
        <v>86</v>
      </c>
    </row>
    <row r="2441" spans="1:9" x14ac:dyDescent="0.2">
      <c r="A2441" t="s">
        <v>78</v>
      </c>
      <c r="B2441" t="s">
        <v>80</v>
      </c>
      <c r="C2441" t="s">
        <v>22</v>
      </c>
      <c r="D2441" s="55">
        <v>39753</v>
      </c>
      <c r="E2441">
        <v>0.55500000000000005</v>
      </c>
      <c r="F2441">
        <v>3133100</v>
      </c>
      <c r="G2441" s="58" t="s">
        <v>87</v>
      </c>
      <c r="H2441" s="58" t="s">
        <v>87</v>
      </c>
      <c r="I2441" s="60" t="s">
        <v>85</v>
      </c>
    </row>
    <row r="2442" spans="1:9" x14ac:dyDescent="0.2">
      <c r="A2442" t="s">
        <v>78</v>
      </c>
      <c r="B2442" t="s">
        <v>81</v>
      </c>
      <c r="C2442" t="s">
        <v>22</v>
      </c>
      <c r="D2442" s="55">
        <v>39753</v>
      </c>
      <c r="E2442">
        <v>0.05</v>
      </c>
      <c r="F2442">
        <v>3133101</v>
      </c>
      <c r="G2442" s="58" t="s">
        <v>87</v>
      </c>
      <c r="H2442" s="58" t="s">
        <v>87</v>
      </c>
      <c r="I2442" s="60" t="s">
        <v>85</v>
      </c>
    </row>
    <row r="2443" spans="1:9" x14ac:dyDescent="0.2">
      <c r="A2443" t="s">
        <v>35</v>
      </c>
      <c r="B2443" t="s">
        <v>80</v>
      </c>
      <c r="C2443" t="s">
        <v>22</v>
      </c>
      <c r="D2443" s="55">
        <v>39753</v>
      </c>
      <c r="E2443">
        <v>0.55500000000000005</v>
      </c>
      <c r="F2443">
        <v>3133102</v>
      </c>
      <c r="G2443" s="58" t="s">
        <v>87</v>
      </c>
      <c r="H2443" s="58" t="s">
        <v>87</v>
      </c>
      <c r="I2443" s="60" t="s">
        <v>85</v>
      </c>
    </row>
    <row r="2444" spans="1:9" x14ac:dyDescent="0.2">
      <c r="A2444" t="s">
        <v>35</v>
      </c>
      <c r="B2444" t="s">
        <v>81</v>
      </c>
      <c r="C2444" t="s">
        <v>22</v>
      </c>
      <c r="D2444" s="55">
        <v>39753</v>
      </c>
      <c r="E2444">
        <v>0.14000000000000001</v>
      </c>
      <c r="F2444">
        <v>3133103</v>
      </c>
      <c r="G2444" s="58" t="s">
        <v>87</v>
      </c>
      <c r="H2444" s="58" t="s">
        <v>87</v>
      </c>
      <c r="I2444" s="60" t="s">
        <v>85</v>
      </c>
    </row>
    <row r="2445" spans="1:9" x14ac:dyDescent="0.2">
      <c r="A2445" t="s">
        <v>36</v>
      </c>
      <c r="B2445" t="s">
        <v>80</v>
      </c>
      <c r="C2445" t="s">
        <v>22</v>
      </c>
      <c r="D2445" s="55">
        <v>39753</v>
      </c>
      <c r="E2445">
        <v>0.55500000000000005</v>
      </c>
      <c r="F2445">
        <v>3133104</v>
      </c>
      <c r="G2445" s="58" t="s">
        <v>87</v>
      </c>
      <c r="H2445" s="58" t="s">
        <v>87</v>
      </c>
      <c r="I2445" s="60" t="s">
        <v>85</v>
      </c>
    </row>
    <row r="2446" spans="1:9" x14ac:dyDescent="0.2">
      <c r="A2446" t="s">
        <v>36</v>
      </c>
      <c r="B2446" t="s">
        <v>81</v>
      </c>
      <c r="C2446" t="s">
        <v>22</v>
      </c>
      <c r="D2446" s="55">
        <v>39753</v>
      </c>
      <c r="E2446">
        <v>0.05</v>
      </c>
      <c r="F2446">
        <v>3133105</v>
      </c>
      <c r="G2446" s="58" t="s">
        <v>87</v>
      </c>
      <c r="H2446" s="58" t="s">
        <v>87</v>
      </c>
      <c r="I2446" s="60" t="s">
        <v>85</v>
      </c>
    </row>
    <row r="2447" spans="1:9" x14ac:dyDescent="0.2">
      <c r="A2447" t="s">
        <v>37</v>
      </c>
      <c r="B2447" t="s">
        <v>80</v>
      </c>
      <c r="C2447" t="s">
        <v>22</v>
      </c>
      <c r="D2447" s="55">
        <v>39753</v>
      </c>
      <c r="E2447">
        <v>0.55500000000000005</v>
      </c>
      <c r="F2447">
        <v>3133106</v>
      </c>
      <c r="G2447" s="58" t="s">
        <v>87</v>
      </c>
      <c r="H2447" s="58" t="s">
        <v>87</v>
      </c>
      <c r="I2447" s="60" t="s">
        <v>85</v>
      </c>
    </row>
    <row r="2448" spans="1:9" x14ac:dyDescent="0.2">
      <c r="A2448" t="s">
        <v>37</v>
      </c>
      <c r="B2448" t="s">
        <v>81</v>
      </c>
      <c r="C2448" t="s">
        <v>22</v>
      </c>
      <c r="D2448" s="55">
        <v>39753</v>
      </c>
      <c r="E2448">
        <v>0.14000000000000001</v>
      </c>
      <c r="F2448">
        <v>3133107</v>
      </c>
      <c r="G2448" s="58" t="s">
        <v>87</v>
      </c>
      <c r="H2448" s="58" t="s">
        <v>87</v>
      </c>
      <c r="I2448" s="60" t="s">
        <v>85</v>
      </c>
    </row>
    <row r="2449" spans="1:9" x14ac:dyDescent="0.2">
      <c r="A2449" t="s">
        <v>58</v>
      </c>
      <c r="B2449" t="s">
        <v>80</v>
      </c>
      <c r="C2449" t="s">
        <v>22</v>
      </c>
      <c r="D2449" s="55">
        <v>39753</v>
      </c>
      <c r="E2449">
        <v>0.46</v>
      </c>
      <c r="F2449">
        <v>3133108</v>
      </c>
      <c r="G2449" s="58" t="s">
        <v>87</v>
      </c>
      <c r="H2449" s="58" t="s">
        <v>87</v>
      </c>
      <c r="I2449" s="60" t="s">
        <v>85</v>
      </c>
    </row>
    <row r="2450" spans="1:9" x14ac:dyDescent="0.2">
      <c r="A2450" t="s">
        <v>58</v>
      </c>
      <c r="B2450" t="s">
        <v>81</v>
      </c>
      <c r="C2450" t="s">
        <v>22</v>
      </c>
      <c r="D2450" s="55">
        <v>39753</v>
      </c>
      <c r="E2450">
        <v>0.05</v>
      </c>
      <c r="F2450">
        <v>3133109</v>
      </c>
      <c r="G2450" s="58" t="s">
        <v>87</v>
      </c>
      <c r="H2450" s="58" t="s">
        <v>87</v>
      </c>
      <c r="I2450" s="60" t="s">
        <v>85</v>
      </c>
    </row>
    <row r="2451" spans="1:9" x14ac:dyDescent="0.2">
      <c r="A2451" t="s">
        <v>59</v>
      </c>
      <c r="B2451" t="s">
        <v>80</v>
      </c>
      <c r="C2451" t="s">
        <v>22</v>
      </c>
      <c r="D2451" s="55">
        <v>39753</v>
      </c>
      <c r="E2451">
        <v>0.7</v>
      </c>
      <c r="F2451">
        <v>3133110</v>
      </c>
      <c r="G2451" s="58" t="s">
        <v>87</v>
      </c>
      <c r="H2451" s="58" t="s">
        <v>87</v>
      </c>
      <c r="I2451" s="60" t="s">
        <v>85</v>
      </c>
    </row>
    <row r="2452" spans="1:9" x14ac:dyDescent="0.2">
      <c r="A2452" t="s">
        <v>59</v>
      </c>
      <c r="B2452" t="s">
        <v>81</v>
      </c>
      <c r="C2452" t="s">
        <v>22</v>
      </c>
      <c r="D2452" s="55">
        <v>39753</v>
      </c>
      <c r="E2452">
        <v>-0.17</v>
      </c>
      <c r="F2452">
        <v>3133111</v>
      </c>
      <c r="G2452" s="58" t="s">
        <v>87</v>
      </c>
      <c r="H2452" s="58" t="s">
        <v>87</v>
      </c>
      <c r="I2452" s="60" t="s">
        <v>85</v>
      </c>
    </row>
    <row r="2453" spans="1:9" x14ac:dyDescent="0.2">
      <c r="A2453" t="s">
        <v>60</v>
      </c>
      <c r="B2453" t="s">
        <v>80</v>
      </c>
      <c r="C2453" t="s">
        <v>22</v>
      </c>
      <c r="D2453" s="55">
        <v>39753</v>
      </c>
      <c r="E2453">
        <v>0.7</v>
      </c>
      <c r="F2453">
        <v>3133112</v>
      </c>
      <c r="G2453" s="58" t="s">
        <v>87</v>
      </c>
      <c r="H2453" s="58" t="s">
        <v>87</v>
      </c>
      <c r="I2453" s="60" t="s">
        <v>85</v>
      </c>
    </row>
    <row r="2454" spans="1:9" x14ac:dyDescent="0.2">
      <c r="A2454" t="s">
        <v>60</v>
      </c>
      <c r="B2454" t="s">
        <v>81</v>
      </c>
      <c r="C2454" t="s">
        <v>22</v>
      </c>
      <c r="D2454" s="55">
        <v>39753</v>
      </c>
      <c r="E2454">
        <v>5.5E-2</v>
      </c>
      <c r="F2454">
        <v>3133113</v>
      </c>
      <c r="G2454" s="58" t="s">
        <v>87</v>
      </c>
      <c r="H2454" s="58" t="s">
        <v>87</v>
      </c>
      <c r="I2454" s="60" t="s">
        <v>85</v>
      </c>
    </row>
    <row r="2455" spans="1:9" x14ac:dyDescent="0.2">
      <c r="A2455" t="s">
        <v>61</v>
      </c>
      <c r="B2455" t="s">
        <v>80</v>
      </c>
      <c r="C2455" t="s">
        <v>22</v>
      </c>
      <c r="D2455" s="55">
        <v>39753</v>
      </c>
      <c r="E2455">
        <v>0.7</v>
      </c>
      <c r="F2455">
        <v>3133114</v>
      </c>
      <c r="G2455" s="58" t="s">
        <v>87</v>
      </c>
      <c r="H2455" s="58" t="s">
        <v>87</v>
      </c>
      <c r="I2455" s="60" t="s">
        <v>85</v>
      </c>
    </row>
    <row r="2456" spans="1:9" x14ac:dyDescent="0.2">
      <c r="A2456" t="s">
        <v>61</v>
      </c>
      <c r="B2456" t="s">
        <v>81</v>
      </c>
      <c r="C2456" t="s">
        <v>22</v>
      </c>
      <c r="D2456" s="55">
        <v>39753</v>
      </c>
      <c r="E2456">
        <v>-0.05</v>
      </c>
      <c r="F2456">
        <v>3133115</v>
      </c>
      <c r="G2456" s="58" t="s">
        <v>87</v>
      </c>
      <c r="H2456" s="58" t="s">
        <v>87</v>
      </c>
      <c r="I2456" s="60" t="s">
        <v>85</v>
      </c>
    </row>
    <row r="2457" spans="1:9" x14ac:dyDescent="0.2">
      <c r="A2457" t="s">
        <v>63</v>
      </c>
      <c r="B2457" t="s">
        <v>80</v>
      </c>
      <c r="C2457" t="s">
        <v>22</v>
      </c>
      <c r="D2457" s="55">
        <v>39753</v>
      </c>
      <c r="E2457">
        <v>1.1000000000000001</v>
      </c>
      <c r="F2457">
        <v>3133116</v>
      </c>
      <c r="G2457" s="58" t="s">
        <v>87</v>
      </c>
      <c r="H2457" s="58" t="s">
        <v>87</v>
      </c>
      <c r="I2457" s="60" t="s">
        <v>85</v>
      </c>
    </row>
    <row r="2458" spans="1:9" x14ac:dyDescent="0.2">
      <c r="A2458" t="s">
        <v>63</v>
      </c>
      <c r="B2458" t="s">
        <v>81</v>
      </c>
      <c r="C2458" t="s">
        <v>22</v>
      </c>
      <c r="D2458" s="55">
        <v>39753</v>
      </c>
      <c r="E2458">
        <v>0.02</v>
      </c>
      <c r="F2458">
        <v>3133117</v>
      </c>
      <c r="G2458" s="58" t="s">
        <v>87</v>
      </c>
      <c r="H2458" s="58" t="s">
        <v>87</v>
      </c>
      <c r="I2458" s="60" t="s">
        <v>85</v>
      </c>
    </row>
    <row r="2459" spans="1:9" x14ac:dyDescent="0.2">
      <c r="A2459" t="s">
        <v>64</v>
      </c>
      <c r="B2459" t="s">
        <v>80</v>
      </c>
      <c r="C2459" t="s">
        <v>22</v>
      </c>
      <c r="D2459" s="55">
        <v>39753</v>
      </c>
      <c r="E2459">
        <v>0</v>
      </c>
      <c r="F2459">
        <v>3133118</v>
      </c>
      <c r="G2459" s="58" t="s">
        <v>87</v>
      </c>
      <c r="H2459" s="58" t="s">
        <v>87</v>
      </c>
      <c r="I2459" s="60" t="s">
        <v>85</v>
      </c>
    </row>
    <row r="2460" spans="1:9" x14ac:dyDescent="0.2">
      <c r="A2460" t="s">
        <v>64</v>
      </c>
      <c r="B2460" t="s">
        <v>81</v>
      </c>
      <c r="C2460" t="s">
        <v>22</v>
      </c>
      <c r="D2460" s="55">
        <v>39753</v>
      </c>
      <c r="E2460">
        <v>0</v>
      </c>
      <c r="F2460">
        <v>3133119</v>
      </c>
      <c r="G2460" s="58" t="s">
        <v>87</v>
      </c>
      <c r="H2460" s="58" t="s">
        <v>87</v>
      </c>
      <c r="I2460" s="60" t="s">
        <v>85</v>
      </c>
    </row>
    <row r="2461" spans="1:9" x14ac:dyDescent="0.2">
      <c r="A2461" t="s">
        <v>79</v>
      </c>
      <c r="B2461" t="s">
        <v>80</v>
      </c>
      <c r="C2461" t="s">
        <v>22</v>
      </c>
      <c r="D2461" s="55">
        <v>39753</v>
      </c>
      <c r="E2461">
        <v>0.505</v>
      </c>
      <c r="F2461">
        <v>3133120</v>
      </c>
      <c r="G2461" s="58" t="s">
        <v>87</v>
      </c>
      <c r="H2461" s="58" t="s">
        <v>87</v>
      </c>
      <c r="I2461" s="60" t="s">
        <v>85</v>
      </c>
    </row>
    <row r="2462" spans="1:9" x14ac:dyDescent="0.2">
      <c r="A2462" t="s">
        <v>79</v>
      </c>
      <c r="B2462" t="s">
        <v>81</v>
      </c>
      <c r="C2462" t="s">
        <v>22</v>
      </c>
      <c r="D2462" s="55">
        <v>39753</v>
      </c>
      <c r="E2462">
        <v>0.1</v>
      </c>
      <c r="F2462">
        <v>3133121</v>
      </c>
      <c r="G2462" s="58" t="s">
        <v>87</v>
      </c>
      <c r="H2462" s="58" t="s">
        <v>87</v>
      </c>
      <c r="I2462" s="60" t="s">
        <v>85</v>
      </c>
    </row>
    <row r="2463" spans="1:9" x14ac:dyDescent="0.2">
      <c r="A2463" t="s">
        <v>65</v>
      </c>
      <c r="B2463" t="s">
        <v>80</v>
      </c>
      <c r="C2463" t="s">
        <v>22</v>
      </c>
      <c r="D2463" s="55">
        <v>39753</v>
      </c>
      <c r="E2463">
        <v>0.48499999999999999</v>
      </c>
      <c r="F2463">
        <v>3133122</v>
      </c>
      <c r="G2463" s="58" t="s">
        <v>87</v>
      </c>
      <c r="H2463" s="58" t="s">
        <v>87</v>
      </c>
      <c r="I2463" s="60" t="s">
        <v>85</v>
      </c>
    </row>
    <row r="2464" spans="1:9" x14ac:dyDescent="0.2">
      <c r="A2464" t="s">
        <v>65</v>
      </c>
      <c r="B2464" t="s">
        <v>81</v>
      </c>
      <c r="C2464" t="s">
        <v>22</v>
      </c>
      <c r="D2464" s="55">
        <v>39753</v>
      </c>
      <c r="E2464">
        <v>0.12</v>
      </c>
      <c r="F2464">
        <v>3133123</v>
      </c>
      <c r="G2464" s="58" t="s">
        <v>87</v>
      </c>
      <c r="H2464" s="58" t="s">
        <v>87</v>
      </c>
      <c r="I2464" s="60" t="s">
        <v>85</v>
      </c>
    </row>
    <row r="2465" spans="1:9" x14ac:dyDescent="0.2">
      <c r="A2465" t="s">
        <v>111</v>
      </c>
      <c r="B2465" t="s">
        <v>110</v>
      </c>
      <c r="C2465" t="s">
        <v>22</v>
      </c>
      <c r="D2465" s="55">
        <v>39753</v>
      </c>
      <c r="E2465">
        <v>0.05</v>
      </c>
      <c r="F2465">
        <v>3133124</v>
      </c>
      <c r="G2465" s="58" t="s">
        <v>87</v>
      </c>
      <c r="H2465" s="58" t="s">
        <v>87</v>
      </c>
      <c r="I2465" s="60" t="s">
        <v>85</v>
      </c>
    </row>
    <row r="2466" spans="1:9" x14ac:dyDescent="0.2">
      <c r="A2466" t="s">
        <v>112</v>
      </c>
      <c r="B2466" t="s">
        <v>110</v>
      </c>
      <c r="C2466" t="s">
        <v>22</v>
      </c>
      <c r="D2466" s="55">
        <v>39753</v>
      </c>
      <c r="E2466">
        <v>5.5E-2</v>
      </c>
      <c r="F2466">
        <v>3133125</v>
      </c>
      <c r="G2466" s="58" t="s">
        <v>87</v>
      </c>
      <c r="H2466" s="58" t="s">
        <v>87</v>
      </c>
      <c r="I2466" s="60" t="s">
        <v>85</v>
      </c>
    </row>
    <row r="2467" spans="1:9" x14ac:dyDescent="0.2">
      <c r="A2467" t="s">
        <v>108</v>
      </c>
      <c r="B2467" t="s">
        <v>110</v>
      </c>
      <c r="C2467" t="s">
        <v>22</v>
      </c>
      <c r="D2467" s="55">
        <v>39753</v>
      </c>
      <c r="E2467">
        <v>-0.05</v>
      </c>
      <c r="F2467">
        <v>3133126</v>
      </c>
      <c r="G2467" s="58" t="s">
        <v>87</v>
      </c>
      <c r="H2467" s="58" t="s">
        <v>87</v>
      </c>
      <c r="I2467" s="60" t="s">
        <v>85</v>
      </c>
    </row>
    <row r="2468" spans="1:9" x14ac:dyDescent="0.2">
      <c r="A2468" t="s">
        <v>109</v>
      </c>
      <c r="B2468" t="s">
        <v>110</v>
      </c>
      <c r="C2468" t="s">
        <v>22</v>
      </c>
      <c r="D2468" s="55">
        <v>39753</v>
      </c>
      <c r="E2468">
        <v>5.5E-2</v>
      </c>
      <c r="F2468">
        <v>3133127</v>
      </c>
      <c r="G2468" s="58" t="s">
        <v>87</v>
      </c>
      <c r="H2468" s="58" t="s">
        <v>87</v>
      </c>
      <c r="I2468" s="60" t="s">
        <v>85</v>
      </c>
    </row>
    <row r="2469" spans="1:9" x14ac:dyDescent="0.2">
      <c r="A2469" t="s">
        <v>11</v>
      </c>
      <c r="B2469" t="s">
        <v>110</v>
      </c>
      <c r="C2469" t="s">
        <v>22</v>
      </c>
      <c r="D2469" s="55">
        <v>39753</v>
      </c>
      <c r="E2469" s="155">
        <v>39783</v>
      </c>
      <c r="I2469" s="60" t="s">
        <v>86</v>
      </c>
    </row>
    <row r="2470" spans="1:9" x14ac:dyDescent="0.2">
      <c r="A2470" t="s">
        <v>78</v>
      </c>
      <c r="B2470" t="s">
        <v>80</v>
      </c>
      <c r="C2470" t="s">
        <v>22</v>
      </c>
      <c r="D2470" s="55">
        <v>39783</v>
      </c>
      <c r="E2470">
        <v>0.91</v>
      </c>
      <c r="F2470">
        <v>3133100</v>
      </c>
      <c r="G2470" s="58" t="s">
        <v>87</v>
      </c>
      <c r="H2470" s="58" t="s">
        <v>87</v>
      </c>
      <c r="I2470" s="60" t="s">
        <v>85</v>
      </c>
    </row>
    <row r="2471" spans="1:9" x14ac:dyDescent="0.2">
      <c r="A2471" t="s">
        <v>78</v>
      </c>
      <c r="B2471" t="s">
        <v>81</v>
      </c>
      <c r="C2471" t="s">
        <v>22</v>
      </c>
      <c r="D2471" s="55">
        <v>39783</v>
      </c>
      <c r="E2471">
        <v>0.05</v>
      </c>
      <c r="F2471">
        <v>3133101</v>
      </c>
      <c r="G2471" s="58" t="s">
        <v>87</v>
      </c>
      <c r="H2471" s="58" t="s">
        <v>87</v>
      </c>
      <c r="I2471" s="60" t="s">
        <v>85</v>
      </c>
    </row>
    <row r="2472" spans="1:9" x14ac:dyDescent="0.2">
      <c r="A2472" t="s">
        <v>35</v>
      </c>
      <c r="B2472" t="s">
        <v>80</v>
      </c>
      <c r="C2472" t="s">
        <v>22</v>
      </c>
      <c r="D2472" s="55">
        <v>39783</v>
      </c>
      <c r="E2472">
        <v>0.91</v>
      </c>
      <c r="F2472">
        <v>3133102</v>
      </c>
      <c r="G2472" s="58" t="s">
        <v>87</v>
      </c>
      <c r="H2472" s="58" t="s">
        <v>87</v>
      </c>
      <c r="I2472" s="60" t="s">
        <v>85</v>
      </c>
    </row>
    <row r="2473" spans="1:9" x14ac:dyDescent="0.2">
      <c r="A2473" t="s">
        <v>35</v>
      </c>
      <c r="B2473" t="s">
        <v>81</v>
      </c>
      <c r="C2473" t="s">
        <v>22</v>
      </c>
      <c r="D2473" s="55">
        <v>39783</v>
      </c>
      <c r="E2473">
        <v>0.28999999999999998</v>
      </c>
      <c r="F2473">
        <v>3133103</v>
      </c>
      <c r="G2473" s="58" t="s">
        <v>87</v>
      </c>
      <c r="H2473" s="58" t="s">
        <v>87</v>
      </c>
      <c r="I2473" s="60" t="s">
        <v>85</v>
      </c>
    </row>
    <row r="2474" spans="1:9" x14ac:dyDescent="0.2">
      <c r="A2474" t="s">
        <v>36</v>
      </c>
      <c r="B2474" t="s">
        <v>80</v>
      </c>
      <c r="C2474" t="s">
        <v>22</v>
      </c>
      <c r="D2474" s="55">
        <v>39783</v>
      </c>
      <c r="E2474">
        <v>0.91</v>
      </c>
      <c r="F2474">
        <v>3133104</v>
      </c>
      <c r="G2474" s="58" t="s">
        <v>87</v>
      </c>
      <c r="H2474" s="58" t="s">
        <v>87</v>
      </c>
      <c r="I2474" s="60" t="s">
        <v>85</v>
      </c>
    </row>
    <row r="2475" spans="1:9" x14ac:dyDescent="0.2">
      <c r="A2475" t="s">
        <v>36</v>
      </c>
      <c r="B2475" t="s">
        <v>81</v>
      </c>
      <c r="C2475" t="s">
        <v>22</v>
      </c>
      <c r="D2475" s="55">
        <v>39783</v>
      </c>
      <c r="E2475">
        <v>0.05</v>
      </c>
      <c r="F2475">
        <v>3133105</v>
      </c>
      <c r="G2475" s="58" t="s">
        <v>87</v>
      </c>
      <c r="H2475" s="58" t="s">
        <v>87</v>
      </c>
      <c r="I2475" s="60" t="s">
        <v>85</v>
      </c>
    </row>
    <row r="2476" spans="1:9" x14ac:dyDescent="0.2">
      <c r="A2476" t="s">
        <v>37</v>
      </c>
      <c r="B2476" t="s">
        <v>80</v>
      </c>
      <c r="C2476" t="s">
        <v>22</v>
      </c>
      <c r="D2476" s="55">
        <v>39783</v>
      </c>
      <c r="E2476">
        <v>0.91</v>
      </c>
      <c r="F2476">
        <v>3133106</v>
      </c>
      <c r="G2476" s="58" t="s">
        <v>87</v>
      </c>
      <c r="H2476" s="58" t="s">
        <v>87</v>
      </c>
      <c r="I2476" s="60" t="s">
        <v>85</v>
      </c>
    </row>
    <row r="2477" spans="1:9" x14ac:dyDescent="0.2">
      <c r="A2477" t="s">
        <v>37</v>
      </c>
      <c r="B2477" t="s">
        <v>81</v>
      </c>
      <c r="C2477" t="s">
        <v>22</v>
      </c>
      <c r="D2477" s="55">
        <v>39783</v>
      </c>
      <c r="E2477">
        <v>0.28999999999999998</v>
      </c>
      <c r="F2477">
        <v>3133107</v>
      </c>
      <c r="G2477" s="58" t="s">
        <v>87</v>
      </c>
      <c r="H2477" s="58" t="s">
        <v>87</v>
      </c>
      <c r="I2477" s="60" t="s">
        <v>85</v>
      </c>
    </row>
    <row r="2478" spans="1:9" x14ac:dyDescent="0.2">
      <c r="A2478" t="s">
        <v>58</v>
      </c>
      <c r="B2478" t="s">
        <v>80</v>
      </c>
      <c r="C2478" t="s">
        <v>22</v>
      </c>
      <c r="D2478" s="55">
        <v>39783</v>
      </c>
      <c r="E2478">
        <v>0.77</v>
      </c>
      <c r="F2478">
        <v>3133108</v>
      </c>
      <c r="G2478" s="58" t="s">
        <v>87</v>
      </c>
      <c r="H2478" s="58" t="s">
        <v>87</v>
      </c>
      <c r="I2478" s="60" t="s">
        <v>85</v>
      </c>
    </row>
    <row r="2479" spans="1:9" x14ac:dyDescent="0.2">
      <c r="A2479" t="s">
        <v>58</v>
      </c>
      <c r="B2479" t="s">
        <v>81</v>
      </c>
      <c r="C2479" t="s">
        <v>22</v>
      </c>
      <c r="D2479" s="55">
        <v>39783</v>
      </c>
      <c r="E2479">
        <v>0.05</v>
      </c>
      <c r="F2479">
        <v>3133109</v>
      </c>
      <c r="G2479" s="58" t="s">
        <v>87</v>
      </c>
      <c r="H2479" s="58" t="s">
        <v>87</v>
      </c>
      <c r="I2479" s="60" t="s">
        <v>85</v>
      </c>
    </row>
    <row r="2480" spans="1:9" x14ac:dyDescent="0.2">
      <c r="A2480" t="s">
        <v>59</v>
      </c>
      <c r="B2480" t="s">
        <v>80</v>
      </c>
      <c r="C2480" t="s">
        <v>22</v>
      </c>
      <c r="D2480" s="55">
        <v>39783</v>
      </c>
      <c r="E2480">
        <v>0.98</v>
      </c>
      <c r="F2480">
        <v>3133110</v>
      </c>
      <c r="G2480" s="58" t="s">
        <v>87</v>
      </c>
      <c r="H2480" s="58" t="s">
        <v>87</v>
      </c>
      <c r="I2480" s="60" t="s">
        <v>85</v>
      </c>
    </row>
    <row r="2481" spans="1:9" x14ac:dyDescent="0.2">
      <c r="A2481" t="s">
        <v>59</v>
      </c>
      <c r="B2481" t="s">
        <v>81</v>
      </c>
      <c r="C2481" t="s">
        <v>22</v>
      </c>
      <c r="D2481" s="55">
        <v>39783</v>
      </c>
      <c r="E2481">
        <v>-0.13</v>
      </c>
      <c r="F2481">
        <v>3133111</v>
      </c>
      <c r="G2481" s="58" t="s">
        <v>87</v>
      </c>
      <c r="H2481" s="58" t="s">
        <v>87</v>
      </c>
      <c r="I2481" s="60" t="s">
        <v>85</v>
      </c>
    </row>
    <row r="2482" spans="1:9" x14ac:dyDescent="0.2">
      <c r="A2482" t="s">
        <v>60</v>
      </c>
      <c r="B2482" t="s">
        <v>80</v>
      </c>
      <c r="C2482" t="s">
        <v>22</v>
      </c>
      <c r="D2482" s="55">
        <v>39783</v>
      </c>
      <c r="E2482">
        <v>0.98</v>
      </c>
      <c r="F2482">
        <v>3133112</v>
      </c>
      <c r="G2482" s="58" t="s">
        <v>87</v>
      </c>
      <c r="H2482" s="58" t="s">
        <v>87</v>
      </c>
      <c r="I2482" s="60" t="s">
        <v>85</v>
      </c>
    </row>
    <row r="2483" spans="1:9" x14ac:dyDescent="0.2">
      <c r="A2483" t="s">
        <v>60</v>
      </c>
      <c r="B2483" t="s">
        <v>81</v>
      </c>
      <c r="C2483" t="s">
        <v>22</v>
      </c>
      <c r="D2483" s="55">
        <v>39783</v>
      </c>
      <c r="E2483">
        <v>0.25</v>
      </c>
      <c r="F2483">
        <v>3133113</v>
      </c>
      <c r="G2483" s="58" t="s">
        <v>87</v>
      </c>
      <c r="H2483" s="58" t="s">
        <v>87</v>
      </c>
      <c r="I2483" s="60" t="s">
        <v>85</v>
      </c>
    </row>
    <row r="2484" spans="1:9" x14ac:dyDescent="0.2">
      <c r="A2484" t="s">
        <v>61</v>
      </c>
      <c r="B2484" t="s">
        <v>80</v>
      </c>
      <c r="C2484" t="s">
        <v>22</v>
      </c>
      <c r="D2484" s="55">
        <v>39783</v>
      </c>
      <c r="E2484">
        <v>0.98</v>
      </c>
      <c r="F2484">
        <v>3133114</v>
      </c>
      <c r="G2484" s="58" t="s">
        <v>87</v>
      </c>
      <c r="H2484" s="58" t="s">
        <v>87</v>
      </c>
      <c r="I2484" s="60" t="s">
        <v>85</v>
      </c>
    </row>
    <row r="2485" spans="1:9" x14ac:dyDescent="0.2">
      <c r="A2485" t="s">
        <v>61</v>
      </c>
      <c r="B2485" t="s">
        <v>81</v>
      </c>
      <c r="C2485" t="s">
        <v>22</v>
      </c>
      <c r="D2485" s="55">
        <v>39783</v>
      </c>
      <c r="E2485">
        <v>-0.05</v>
      </c>
      <c r="F2485">
        <v>3133115</v>
      </c>
      <c r="G2485" s="58" t="s">
        <v>87</v>
      </c>
      <c r="H2485" s="58" t="s">
        <v>87</v>
      </c>
      <c r="I2485" s="60" t="s">
        <v>85</v>
      </c>
    </row>
    <row r="2486" spans="1:9" x14ac:dyDescent="0.2">
      <c r="A2486" t="s">
        <v>63</v>
      </c>
      <c r="B2486" t="s">
        <v>80</v>
      </c>
      <c r="C2486" t="s">
        <v>22</v>
      </c>
      <c r="D2486" s="55">
        <v>39783</v>
      </c>
      <c r="E2486">
        <v>1.1000000000000001</v>
      </c>
      <c r="F2486">
        <v>3133116</v>
      </c>
      <c r="G2486" s="58" t="s">
        <v>87</v>
      </c>
      <c r="H2486" s="58" t="s">
        <v>87</v>
      </c>
      <c r="I2486" s="60" t="s">
        <v>85</v>
      </c>
    </row>
    <row r="2487" spans="1:9" x14ac:dyDescent="0.2">
      <c r="A2487" t="s">
        <v>63</v>
      </c>
      <c r="B2487" t="s">
        <v>81</v>
      </c>
      <c r="C2487" t="s">
        <v>22</v>
      </c>
      <c r="D2487" s="55">
        <v>39783</v>
      </c>
      <c r="E2487">
        <v>2.2000000000000006E-2</v>
      </c>
      <c r="F2487">
        <v>3133117</v>
      </c>
      <c r="G2487" s="58" t="s">
        <v>87</v>
      </c>
      <c r="H2487" s="58" t="s">
        <v>87</v>
      </c>
      <c r="I2487" s="60" t="s">
        <v>85</v>
      </c>
    </row>
    <row r="2488" spans="1:9" x14ac:dyDescent="0.2">
      <c r="A2488" t="s">
        <v>64</v>
      </c>
      <c r="B2488" t="s">
        <v>80</v>
      </c>
      <c r="C2488" t="s">
        <v>22</v>
      </c>
      <c r="D2488" s="55">
        <v>39783</v>
      </c>
      <c r="E2488">
        <v>0</v>
      </c>
      <c r="F2488">
        <v>3133118</v>
      </c>
      <c r="G2488" s="58" t="s">
        <v>87</v>
      </c>
      <c r="H2488" s="58" t="s">
        <v>87</v>
      </c>
      <c r="I2488" s="60" t="s">
        <v>85</v>
      </c>
    </row>
    <row r="2489" spans="1:9" x14ac:dyDescent="0.2">
      <c r="A2489" t="s">
        <v>64</v>
      </c>
      <c r="B2489" t="s">
        <v>81</v>
      </c>
      <c r="C2489" t="s">
        <v>22</v>
      </c>
      <c r="D2489" s="55">
        <v>39783</v>
      </c>
      <c r="E2489">
        <v>0</v>
      </c>
      <c r="F2489">
        <v>3133119</v>
      </c>
      <c r="G2489" s="58" t="s">
        <v>87</v>
      </c>
      <c r="H2489" s="58" t="s">
        <v>87</v>
      </c>
      <c r="I2489" s="60" t="s">
        <v>85</v>
      </c>
    </row>
    <row r="2490" spans="1:9" x14ac:dyDescent="0.2">
      <c r="A2490" t="s">
        <v>79</v>
      </c>
      <c r="B2490" t="s">
        <v>80</v>
      </c>
      <c r="C2490" t="s">
        <v>22</v>
      </c>
      <c r="D2490" s="55">
        <v>39783</v>
      </c>
      <c r="E2490">
        <v>0.84</v>
      </c>
      <c r="F2490">
        <v>3133120</v>
      </c>
      <c r="G2490" s="58" t="s">
        <v>87</v>
      </c>
      <c r="H2490" s="58" t="s">
        <v>87</v>
      </c>
      <c r="I2490" s="60" t="s">
        <v>85</v>
      </c>
    </row>
    <row r="2491" spans="1:9" x14ac:dyDescent="0.2">
      <c r="A2491" t="s">
        <v>79</v>
      </c>
      <c r="B2491" t="s">
        <v>81</v>
      </c>
      <c r="C2491" t="s">
        <v>22</v>
      </c>
      <c r="D2491" s="55">
        <v>39783</v>
      </c>
      <c r="E2491">
        <v>0.3</v>
      </c>
      <c r="F2491">
        <v>3133121</v>
      </c>
      <c r="G2491" s="58" t="s">
        <v>87</v>
      </c>
      <c r="H2491" s="58" t="s">
        <v>87</v>
      </c>
      <c r="I2491" s="60" t="s">
        <v>85</v>
      </c>
    </row>
    <row r="2492" spans="1:9" x14ac:dyDescent="0.2">
      <c r="A2492" t="s">
        <v>65</v>
      </c>
      <c r="B2492" t="s">
        <v>80</v>
      </c>
      <c r="C2492" t="s">
        <v>22</v>
      </c>
      <c r="D2492" s="55">
        <v>39783</v>
      </c>
      <c r="E2492">
        <v>0.84</v>
      </c>
      <c r="F2492">
        <v>3133122</v>
      </c>
      <c r="G2492" s="58" t="s">
        <v>87</v>
      </c>
      <c r="H2492" s="58" t="s">
        <v>87</v>
      </c>
      <c r="I2492" s="60" t="s">
        <v>85</v>
      </c>
    </row>
    <row r="2493" spans="1:9" x14ac:dyDescent="0.2">
      <c r="A2493" t="s">
        <v>65</v>
      </c>
      <c r="B2493" t="s">
        <v>81</v>
      </c>
      <c r="C2493" t="s">
        <v>22</v>
      </c>
      <c r="D2493" s="55">
        <v>39783</v>
      </c>
      <c r="E2493">
        <v>0.32</v>
      </c>
      <c r="F2493">
        <v>3133123</v>
      </c>
      <c r="G2493" s="58" t="s">
        <v>87</v>
      </c>
      <c r="H2493" s="58" t="s">
        <v>87</v>
      </c>
      <c r="I2493" s="60" t="s">
        <v>85</v>
      </c>
    </row>
    <row r="2494" spans="1:9" x14ac:dyDescent="0.2">
      <c r="A2494" t="s">
        <v>111</v>
      </c>
      <c r="B2494" t="s">
        <v>110</v>
      </c>
      <c r="C2494" t="s">
        <v>22</v>
      </c>
      <c r="D2494" s="55">
        <v>39783</v>
      </c>
      <c r="E2494">
        <v>0.05</v>
      </c>
      <c r="F2494">
        <v>3133124</v>
      </c>
      <c r="G2494" s="58" t="s">
        <v>87</v>
      </c>
      <c r="H2494" s="58" t="s">
        <v>87</v>
      </c>
      <c r="I2494" s="60" t="s">
        <v>85</v>
      </c>
    </row>
    <row r="2495" spans="1:9" x14ac:dyDescent="0.2">
      <c r="A2495" t="s">
        <v>112</v>
      </c>
      <c r="B2495" t="s">
        <v>110</v>
      </c>
      <c r="C2495" t="s">
        <v>22</v>
      </c>
      <c r="D2495" s="55">
        <v>39783</v>
      </c>
      <c r="E2495">
        <v>0.25</v>
      </c>
      <c r="F2495">
        <v>3133125</v>
      </c>
      <c r="G2495" s="58" t="s">
        <v>87</v>
      </c>
      <c r="H2495" s="58" t="s">
        <v>87</v>
      </c>
      <c r="I2495" s="60" t="s">
        <v>85</v>
      </c>
    </row>
    <row r="2496" spans="1:9" x14ac:dyDescent="0.2">
      <c r="A2496" t="s">
        <v>108</v>
      </c>
      <c r="B2496" t="s">
        <v>110</v>
      </c>
      <c r="C2496" t="s">
        <v>22</v>
      </c>
      <c r="D2496" s="55">
        <v>39783</v>
      </c>
      <c r="E2496">
        <v>-0.05</v>
      </c>
      <c r="F2496">
        <v>3133126</v>
      </c>
      <c r="G2496" s="58" t="s">
        <v>87</v>
      </c>
      <c r="H2496" s="58" t="s">
        <v>87</v>
      </c>
      <c r="I2496" s="60" t="s">
        <v>85</v>
      </c>
    </row>
    <row r="2497" spans="1:9" x14ac:dyDescent="0.2">
      <c r="A2497" t="s">
        <v>109</v>
      </c>
      <c r="B2497" t="s">
        <v>110</v>
      </c>
      <c r="C2497" t="s">
        <v>22</v>
      </c>
      <c r="D2497" s="55">
        <v>39783</v>
      </c>
      <c r="E2497">
        <v>0.25</v>
      </c>
      <c r="F2497">
        <v>3133127</v>
      </c>
      <c r="G2497" s="58" t="s">
        <v>87</v>
      </c>
      <c r="H2497" s="58" t="s">
        <v>87</v>
      </c>
      <c r="I2497" s="60" t="s">
        <v>85</v>
      </c>
    </row>
    <row r="2498" spans="1:9" x14ac:dyDescent="0.2">
      <c r="A2498" t="s">
        <v>11</v>
      </c>
      <c r="B2498" t="s">
        <v>110</v>
      </c>
      <c r="C2498" t="s">
        <v>22</v>
      </c>
      <c r="D2498" s="55">
        <v>39783</v>
      </c>
      <c r="E2498" s="155">
        <v>39814</v>
      </c>
      <c r="I2498" s="60" t="s">
        <v>86</v>
      </c>
    </row>
    <row r="2499" spans="1:9" x14ac:dyDescent="0.2">
      <c r="A2499" t="s">
        <v>78</v>
      </c>
      <c r="B2499" t="s">
        <v>80</v>
      </c>
      <c r="C2499" t="s">
        <v>22</v>
      </c>
      <c r="D2499" s="55">
        <v>39814</v>
      </c>
      <c r="E2499">
        <v>1.2150000000000001</v>
      </c>
      <c r="F2499">
        <v>3133100</v>
      </c>
      <c r="G2499" s="58" t="s">
        <v>87</v>
      </c>
      <c r="H2499" s="58" t="s">
        <v>87</v>
      </c>
      <c r="I2499" s="60" t="s">
        <v>85</v>
      </c>
    </row>
    <row r="2500" spans="1:9" x14ac:dyDescent="0.2">
      <c r="A2500" t="s">
        <v>78</v>
      </c>
      <c r="B2500" t="s">
        <v>81</v>
      </c>
      <c r="C2500" t="s">
        <v>22</v>
      </c>
      <c r="D2500" s="55">
        <v>39814</v>
      </c>
      <c r="E2500">
        <v>0.05</v>
      </c>
      <c r="F2500">
        <v>3133101</v>
      </c>
      <c r="G2500" s="58" t="s">
        <v>87</v>
      </c>
      <c r="H2500" s="58" t="s">
        <v>87</v>
      </c>
      <c r="I2500" s="60" t="s">
        <v>85</v>
      </c>
    </row>
    <row r="2501" spans="1:9" x14ac:dyDescent="0.2">
      <c r="A2501" t="s">
        <v>35</v>
      </c>
      <c r="B2501" t="s">
        <v>80</v>
      </c>
      <c r="C2501" t="s">
        <v>22</v>
      </c>
      <c r="D2501" s="55">
        <v>39814</v>
      </c>
      <c r="E2501">
        <v>1.2150000000000001</v>
      </c>
      <c r="F2501">
        <v>3133102</v>
      </c>
      <c r="G2501" s="58" t="s">
        <v>87</v>
      </c>
      <c r="H2501" s="58" t="s">
        <v>87</v>
      </c>
      <c r="I2501" s="60" t="s">
        <v>85</v>
      </c>
    </row>
    <row r="2502" spans="1:9" x14ac:dyDescent="0.2">
      <c r="A2502" t="s">
        <v>35</v>
      </c>
      <c r="B2502" t="s">
        <v>81</v>
      </c>
      <c r="C2502" t="s">
        <v>22</v>
      </c>
      <c r="D2502" s="55">
        <v>39814</v>
      </c>
      <c r="E2502">
        <v>0.32</v>
      </c>
      <c r="F2502">
        <v>3133103</v>
      </c>
      <c r="G2502" s="58" t="s">
        <v>87</v>
      </c>
      <c r="H2502" s="58" t="s">
        <v>87</v>
      </c>
      <c r="I2502" s="60" t="s">
        <v>85</v>
      </c>
    </row>
    <row r="2503" spans="1:9" x14ac:dyDescent="0.2">
      <c r="A2503" t="s">
        <v>36</v>
      </c>
      <c r="B2503" t="s">
        <v>80</v>
      </c>
      <c r="C2503" t="s">
        <v>22</v>
      </c>
      <c r="D2503" s="55">
        <v>39814</v>
      </c>
      <c r="E2503">
        <v>1.2150000000000001</v>
      </c>
      <c r="F2503">
        <v>3133104</v>
      </c>
      <c r="G2503" s="58" t="s">
        <v>87</v>
      </c>
      <c r="H2503" s="58" t="s">
        <v>87</v>
      </c>
      <c r="I2503" s="60" t="s">
        <v>85</v>
      </c>
    </row>
    <row r="2504" spans="1:9" x14ac:dyDescent="0.2">
      <c r="A2504" t="s">
        <v>36</v>
      </c>
      <c r="B2504" t="s">
        <v>81</v>
      </c>
      <c r="C2504" t="s">
        <v>22</v>
      </c>
      <c r="D2504" s="55">
        <v>39814</v>
      </c>
      <c r="E2504">
        <v>0.05</v>
      </c>
      <c r="F2504">
        <v>3133105</v>
      </c>
      <c r="G2504" s="58" t="s">
        <v>87</v>
      </c>
      <c r="H2504" s="58" t="s">
        <v>87</v>
      </c>
      <c r="I2504" s="60" t="s">
        <v>85</v>
      </c>
    </row>
    <row r="2505" spans="1:9" x14ac:dyDescent="0.2">
      <c r="A2505" t="s">
        <v>37</v>
      </c>
      <c r="B2505" t="s">
        <v>80</v>
      </c>
      <c r="C2505" t="s">
        <v>22</v>
      </c>
      <c r="D2505" s="55">
        <v>39814</v>
      </c>
      <c r="E2505">
        <v>1.2150000000000001</v>
      </c>
      <c r="F2505">
        <v>3133106</v>
      </c>
      <c r="G2505" s="58" t="s">
        <v>87</v>
      </c>
      <c r="H2505" s="58" t="s">
        <v>87</v>
      </c>
      <c r="I2505" s="60" t="s">
        <v>85</v>
      </c>
    </row>
    <row r="2506" spans="1:9" x14ac:dyDescent="0.2">
      <c r="A2506" t="s">
        <v>37</v>
      </c>
      <c r="B2506" t="s">
        <v>81</v>
      </c>
      <c r="C2506" t="s">
        <v>22</v>
      </c>
      <c r="D2506" s="55">
        <v>39814</v>
      </c>
      <c r="E2506">
        <v>0.32</v>
      </c>
      <c r="F2506">
        <v>3133107</v>
      </c>
      <c r="G2506" s="58" t="s">
        <v>87</v>
      </c>
      <c r="H2506" s="58" t="s">
        <v>87</v>
      </c>
      <c r="I2506" s="60" t="s">
        <v>85</v>
      </c>
    </row>
    <row r="2507" spans="1:9" x14ac:dyDescent="0.2">
      <c r="A2507" t="s">
        <v>58</v>
      </c>
      <c r="B2507" t="s">
        <v>80</v>
      </c>
      <c r="C2507" t="s">
        <v>22</v>
      </c>
      <c r="D2507" s="55">
        <v>39814</v>
      </c>
      <c r="E2507">
        <v>1.04</v>
      </c>
      <c r="F2507">
        <v>3133108</v>
      </c>
      <c r="G2507" s="58" t="s">
        <v>87</v>
      </c>
      <c r="H2507" s="58" t="s">
        <v>87</v>
      </c>
      <c r="I2507" s="60" t="s">
        <v>85</v>
      </c>
    </row>
    <row r="2508" spans="1:9" x14ac:dyDescent="0.2">
      <c r="A2508" t="s">
        <v>58</v>
      </c>
      <c r="B2508" t="s">
        <v>81</v>
      </c>
      <c r="C2508" t="s">
        <v>22</v>
      </c>
      <c r="D2508" s="55">
        <v>39814</v>
      </c>
      <c r="E2508">
        <v>0.05</v>
      </c>
      <c r="F2508">
        <v>3133109</v>
      </c>
      <c r="G2508" s="58" t="s">
        <v>87</v>
      </c>
      <c r="H2508" s="58" t="s">
        <v>87</v>
      </c>
      <c r="I2508" s="60" t="s">
        <v>85</v>
      </c>
    </row>
    <row r="2509" spans="1:9" x14ac:dyDescent="0.2">
      <c r="A2509" t="s">
        <v>59</v>
      </c>
      <c r="B2509" t="s">
        <v>80</v>
      </c>
      <c r="C2509" t="s">
        <v>22</v>
      </c>
      <c r="D2509" s="55">
        <v>39814</v>
      </c>
      <c r="E2509">
        <v>1.6</v>
      </c>
      <c r="F2509">
        <v>3133110</v>
      </c>
      <c r="G2509" s="58" t="s">
        <v>87</v>
      </c>
      <c r="H2509" s="58" t="s">
        <v>87</v>
      </c>
      <c r="I2509" s="60" t="s">
        <v>85</v>
      </c>
    </row>
    <row r="2510" spans="1:9" x14ac:dyDescent="0.2">
      <c r="A2510" t="s">
        <v>59</v>
      </c>
      <c r="B2510" t="s">
        <v>81</v>
      </c>
      <c r="C2510" t="s">
        <v>22</v>
      </c>
      <c r="D2510" s="55">
        <v>39814</v>
      </c>
      <c r="E2510">
        <v>-0.25</v>
      </c>
      <c r="F2510">
        <v>3133111</v>
      </c>
      <c r="G2510" s="58" t="s">
        <v>87</v>
      </c>
      <c r="H2510" s="58" t="s">
        <v>87</v>
      </c>
      <c r="I2510" s="60" t="s">
        <v>85</v>
      </c>
    </row>
    <row r="2511" spans="1:9" x14ac:dyDescent="0.2">
      <c r="A2511" t="s">
        <v>60</v>
      </c>
      <c r="B2511" t="s">
        <v>80</v>
      </c>
      <c r="C2511" t="s">
        <v>22</v>
      </c>
      <c r="D2511" s="55">
        <v>39814</v>
      </c>
      <c r="E2511">
        <v>1.6</v>
      </c>
      <c r="F2511">
        <v>3133112</v>
      </c>
      <c r="G2511" s="58" t="s">
        <v>87</v>
      </c>
      <c r="H2511" s="58" t="s">
        <v>87</v>
      </c>
      <c r="I2511" s="60" t="s">
        <v>85</v>
      </c>
    </row>
    <row r="2512" spans="1:9" x14ac:dyDescent="0.2">
      <c r="A2512" t="s">
        <v>60</v>
      </c>
      <c r="B2512" t="s">
        <v>81</v>
      </c>
      <c r="C2512" t="s">
        <v>22</v>
      </c>
      <c r="D2512" s="55">
        <v>39814</v>
      </c>
      <c r="E2512">
        <v>0.45</v>
      </c>
      <c r="F2512">
        <v>3133113</v>
      </c>
      <c r="G2512" s="58" t="s">
        <v>87</v>
      </c>
      <c r="H2512" s="58" t="s">
        <v>87</v>
      </c>
      <c r="I2512" s="60" t="s">
        <v>85</v>
      </c>
    </row>
    <row r="2513" spans="1:9" x14ac:dyDescent="0.2">
      <c r="A2513" t="s">
        <v>61</v>
      </c>
      <c r="B2513" t="s">
        <v>80</v>
      </c>
      <c r="C2513" t="s">
        <v>22</v>
      </c>
      <c r="D2513" s="55">
        <v>39814</v>
      </c>
      <c r="E2513">
        <v>1.6</v>
      </c>
      <c r="F2513">
        <v>3133114</v>
      </c>
      <c r="G2513" s="58" t="s">
        <v>87</v>
      </c>
      <c r="H2513" s="58" t="s">
        <v>87</v>
      </c>
      <c r="I2513" s="60" t="s">
        <v>85</v>
      </c>
    </row>
    <row r="2514" spans="1:9" x14ac:dyDescent="0.2">
      <c r="A2514" t="s">
        <v>61</v>
      </c>
      <c r="B2514" t="s">
        <v>81</v>
      </c>
      <c r="C2514" t="s">
        <v>22</v>
      </c>
      <c r="D2514" s="55">
        <v>39814</v>
      </c>
      <c r="E2514">
        <v>-0.2</v>
      </c>
      <c r="F2514">
        <v>3133115</v>
      </c>
      <c r="G2514" s="58" t="s">
        <v>87</v>
      </c>
      <c r="H2514" s="58" t="s">
        <v>87</v>
      </c>
      <c r="I2514" s="60" t="s">
        <v>85</v>
      </c>
    </row>
    <row r="2515" spans="1:9" x14ac:dyDescent="0.2">
      <c r="A2515" t="s">
        <v>63</v>
      </c>
      <c r="B2515" t="s">
        <v>80</v>
      </c>
      <c r="C2515" t="s">
        <v>22</v>
      </c>
      <c r="D2515" s="55">
        <v>39814</v>
      </c>
      <c r="E2515">
        <v>1.1000000000000001</v>
      </c>
      <c r="F2515">
        <v>3133116</v>
      </c>
      <c r="G2515" s="58" t="s">
        <v>87</v>
      </c>
      <c r="H2515" s="58" t="s">
        <v>87</v>
      </c>
      <c r="I2515" s="60" t="s">
        <v>85</v>
      </c>
    </row>
    <row r="2516" spans="1:9" x14ac:dyDescent="0.2">
      <c r="A2516" t="s">
        <v>63</v>
      </c>
      <c r="B2516" t="s">
        <v>81</v>
      </c>
      <c r="C2516" t="s">
        <v>22</v>
      </c>
      <c r="D2516" s="55">
        <v>39814</v>
      </c>
      <c r="E2516">
        <v>2.2000000000000006E-2</v>
      </c>
      <c r="F2516">
        <v>3133117</v>
      </c>
      <c r="G2516" s="58" t="s">
        <v>87</v>
      </c>
      <c r="H2516" s="58" t="s">
        <v>87</v>
      </c>
      <c r="I2516" s="60" t="s">
        <v>85</v>
      </c>
    </row>
    <row r="2517" spans="1:9" x14ac:dyDescent="0.2">
      <c r="A2517" t="s">
        <v>64</v>
      </c>
      <c r="B2517" t="s">
        <v>80</v>
      </c>
      <c r="C2517" t="s">
        <v>22</v>
      </c>
      <c r="D2517" s="55">
        <v>39814</v>
      </c>
      <c r="E2517">
        <v>0</v>
      </c>
      <c r="F2517">
        <v>3133118</v>
      </c>
      <c r="G2517" s="58" t="s">
        <v>87</v>
      </c>
      <c r="H2517" s="58" t="s">
        <v>87</v>
      </c>
      <c r="I2517" s="60" t="s">
        <v>85</v>
      </c>
    </row>
    <row r="2518" spans="1:9" x14ac:dyDescent="0.2">
      <c r="A2518" t="s">
        <v>64</v>
      </c>
      <c r="B2518" t="s">
        <v>81</v>
      </c>
      <c r="C2518" t="s">
        <v>22</v>
      </c>
      <c r="D2518" s="55">
        <v>39814</v>
      </c>
      <c r="E2518">
        <v>0</v>
      </c>
      <c r="F2518">
        <v>3133119</v>
      </c>
      <c r="G2518" s="58" t="s">
        <v>87</v>
      </c>
      <c r="H2518" s="58" t="s">
        <v>87</v>
      </c>
      <c r="I2518" s="60" t="s">
        <v>85</v>
      </c>
    </row>
    <row r="2519" spans="1:9" x14ac:dyDescent="0.2">
      <c r="A2519" t="s">
        <v>79</v>
      </c>
      <c r="B2519" t="s">
        <v>80</v>
      </c>
      <c r="C2519" t="s">
        <v>22</v>
      </c>
      <c r="D2519" s="55">
        <v>39814</v>
      </c>
      <c r="E2519">
        <v>1.135</v>
      </c>
      <c r="F2519">
        <v>3133120</v>
      </c>
      <c r="G2519" s="58" t="s">
        <v>87</v>
      </c>
      <c r="H2519" s="58" t="s">
        <v>87</v>
      </c>
      <c r="I2519" s="60" t="s">
        <v>85</v>
      </c>
    </row>
    <row r="2520" spans="1:9" x14ac:dyDescent="0.2">
      <c r="A2520" t="s">
        <v>79</v>
      </c>
      <c r="B2520" t="s">
        <v>81</v>
      </c>
      <c r="C2520" t="s">
        <v>22</v>
      </c>
      <c r="D2520" s="55">
        <v>39814</v>
      </c>
      <c r="E2520">
        <v>0.05</v>
      </c>
      <c r="F2520">
        <v>3133121</v>
      </c>
      <c r="G2520" s="58" t="s">
        <v>87</v>
      </c>
      <c r="H2520" s="58" t="s">
        <v>87</v>
      </c>
      <c r="I2520" s="60" t="s">
        <v>85</v>
      </c>
    </row>
    <row r="2521" spans="1:9" x14ac:dyDescent="0.2">
      <c r="A2521" t="s">
        <v>65</v>
      </c>
      <c r="B2521" t="s">
        <v>80</v>
      </c>
      <c r="C2521" t="s">
        <v>22</v>
      </c>
      <c r="D2521" s="55">
        <v>39814</v>
      </c>
      <c r="E2521">
        <v>1.135</v>
      </c>
      <c r="F2521">
        <v>3133122</v>
      </c>
      <c r="G2521" s="58" t="s">
        <v>87</v>
      </c>
      <c r="H2521" s="58" t="s">
        <v>87</v>
      </c>
      <c r="I2521" s="60" t="s">
        <v>85</v>
      </c>
    </row>
    <row r="2522" spans="1:9" x14ac:dyDescent="0.2">
      <c r="A2522" t="s">
        <v>65</v>
      </c>
      <c r="B2522" t="s">
        <v>81</v>
      </c>
      <c r="C2522" t="s">
        <v>22</v>
      </c>
      <c r="D2522" s="55">
        <v>39814</v>
      </c>
      <c r="E2522">
        <v>7.0000000000000007E-2</v>
      </c>
      <c r="F2522">
        <v>3133123</v>
      </c>
      <c r="G2522" s="58" t="s">
        <v>87</v>
      </c>
      <c r="H2522" s="58" t="s">
        <v>87</v>
      </c>
      <c r="I2522" s="60" t="s">
        <v>85</v>
      </c>
    </row>
    <row r="2523" spans="1:9" x14ac:dyDescent="0.2">
      <c r="A2523" t="s">
        <v>111</v>
      </c>
      <c r="B2523" t="s">
        <v>110</v>
      </c>
      <c r="C2523" t="s">
        <v>22</v>
      </c>
      <c r="D2523" s="55">
        <v>39814</v>
      </c>
      <c r="E2523">
        <v>0.05</v>
      </c>
      <c r="F2523">
        <v>3133124</v>
      </c>
      <c r="G2523" s="58" t="s">
        <v>87</v>
      </c>
      <c r="H2523" s="58" t="s">
        <v>87</v>
      </c>
      <c r="I2523" s="60" t="s">
        <v>85</v>
      </c>
    </row>
    <row r="2524" spans="1:9" x14ac:dyDescent="0.2">
      <c r="A2524" t="s">
        <v>112</v>
      </c>
      <c r="B2524" t="s">
        <v>110</v>
      </c>
      <c r="C2524" t="s">
        <v>22</v>
      </c>
      <c r="D2524" s="55">
        <v>39814</v>
      </c>
      <c r="E2524">
        <v>0.45</v>
      </c>
      <c r="F2524">
        <v>3133125</v>
      </c>
      <c r="G2524" s="58" t="s">
        <v>87</v>
      </c>
      <c r="H2524" s="58" t="s">
        <v>87</v>
      </c>
      <c r="I2524" s="60" t="s">
        <v>85</v>
      </c>
    </row>
    <row r="2525" spans="1:9" x14ac:dyDescent="0.2">
      <c r="A2525" t="s">
        <v>108</v>
      </c>
      <c r="B2525" t="s">
        <v>110</v>
      </c>
      <c r="C2525" t="s">
        <v>22</v>
      </c>
      <c r="D2525" s="55">
        <v>39814</v>
      </c>
      <c r="E2525">
        <v>-0.2</v>
      </c>
      <c r="F2525">
        <v>3133126</v>
      </c>
      <c r="G2525" s="58" t="s">
        <v>87</v>
      </c>
      <c r="H2525" s="58" t="s">
        <v>87</v>
      </c>
      <c r="I2525" s="60" t="s">
        <v>85</v>
      </c>
    </row>
    <row r="2526" spans="1:9" x14ac:dyDescent="0.2">
      <c r="A2526" t="s">
        <v>109</v>
      </c>
      <c r="B2526" t="s">
        <v>110</v>
      </c>
      <c r="C2526" t="s">
        <v>22</v>
      </c>
      <c r="D2526" s="55">
        <v>39814</v>
      </c>
      <c r="E2526">
        <v>0.45</v>
      </c>
      <c r="F2526">
        <v>3133127</v>
      </c>
      <c r="G2526" s="58" t="s">
        <v>87</v>
      </c>
      <c r="H2526" s="58" t="s">
        <v>87</v>
      </c>
      <c r="I2526" s="60" t="s">
        <v>85</v>
      </c>
    </row>
    <row r="2527" spans="1:9" x14ac:dyDescent="0.2">
      <c r="A2527" t="s">
        <v>11</v>
      </c>
      <c r="B2527" t="s">
        <v>110</v>
      </c>
      <c r="C2527" t="s">
        <v>22</v>
      </c>
      <c r="D2527" s="55">
        <v>39814</v>
      </c>
      <c r="E2527" s="155">
        <v>39845</v>
      </c>
      <c r="I2527" s="60" t="s">
        <v>86</v>
      </c>
    </row>
    <row r="2528" spans="1:9" x14ac:dyDescent="0.2">
      <c r="A2528" t="s">
        <v>78</v>
      </c>
      <c r="B2528" t="s">
        <v>80</v>
      </c>
      <c r="C2528" t="s">
        <v>22</v>
      </c>
      <c r="D2528" s="55">
        <v>39845</v>
      </c>
      <c r="E2528">
        <v>1.2150000000000001</v>
      </c>
      <c r="F2528">
        <v>3133100</v>
      </c>
      <c r="G2528" s="58" t="s">
        <v>87</v>
      </c>
      <c r="H2528" s="58" t="s">
        <v>87</v>
      </c>
      <c r="I2528" s="60" t="s">
        <v>85</v>
      </c>
    </row>
    <row r="2529" spans="1:9" x14ac:dyDescent="0.2">
      <c r="A2529" t="s">
        <v>78</v>
      </c>
      <c r="B2529" t="s">
        <v>81</v>
      </c>
      <c r="C2529" t="s">
        <v>22</v>
      </c>
      <c r="D2529" s="55">
        <v>39845</v>
      </c>
      <c r="E2529">
        <v>0.05</v>
      </c>
      <c r="F2529">
        <v>3133101</v>
      </c>
      <c r="G2529" s="58" t="s">
        <v>87</v>
      </c>
      <c r="H2529" s="58" t="s">
        <v>87</v>
      </c>
      <c r="I2529" s="60" t="s">
        <v>85</v>
      </c>
    </row>
    <row r="2530" spans="1:9" x14ac:dyDescent="0.2">
      <c r="A2530" t="s">
        <v>35</v>
      </c>
      <c r="B2530" t="s">
        <v>80</v>
      </c>
      <c r="C2530" t="s">
        <v>22</v>
      </c>
      <c r="D2530" s="55">
        <v>39845</v>
      </c>
      <c r="E2530">
        <v>1.2150000000000001</v>
      </c>
      <c r="F2530">
        <v>3133102</v>
      </c>
      <c r="G2530" s="58" t="s">
        <v>87</v>
      </c>
      <c r="H2530" s="58" t="s">
        <v>87</v>
      </c>
      <c r="I2530" s="60" t="s">
        <v>85</v>
      </c>
    </row>
    <row r="2531" spans="1:9" x14ac:dyDescent="0.2">
      <c r="A2531" t="s">
        <v>35</v>
      </c>
      <c r="B2531" t="s">
        <v>81</v>
      </c>
      <c r="C2531" t="s">
        <v>22</v>
      </c>
      <c r="D2531" s="55">
        <v>39845</v>
      </c>
      <c r="E2531">
        <v>0.32</v>
      </c>
      <c r="F2531">
        <v>3133103</v>
      </c>
      <c r="G2531" s="58" t="s">
        <v>87</v>
      </c>
      <c r="H2531" s="58" t="s">
        <v>87</v>
      </c>
      <c r="I2531" s="60" t="s">
        <v>85</v>
      </c>
    </row>
    <row r="2532" spans="1:9" x14ac:dyDescent="0.2">
      <c r="A2532" t="s">
        <v>36</v>
      </c>
      <c r="B2532" t="s">
        <v>80</v>
      </c>
      <c r="C2532" t="s">
        <v>22</v>
      </c>
      <c r="D2532" s="55">
        <v>39845</v>
      </c>
      <c r="E2532">
        <v>1.2150000000000001</v>
      </c>
      <c r="F2532">
        <v>3133104</v>
      </c>
      <c r="G2532" s="58" t="s">
        <v>87</v>
      </c>
      <c r="H2532" s="58" t="s">
        <v>87</v>
      </c>
      <c r="I2532" s="60" t="s">
        <v>85</v>
      </c>
    </row>
    <row r="2533" spans="1:9" x14ac:dyDescent="0.2">
      <c r="A2533" t="s">
        <v>36</v>
      </c>
      <c r="B2533" t="s">
        <v>81</v>
      </c>
      <c r="C2533" t="s">
        <v>22</v>
      </c>
      <c r="D2533" s="55">
        <v>39845</v>
      </c>
      <c r="E2533">
        <v>0.05</v>
      </c>
      <c r="F2533">
        <v>3133105</v>
      </c>
      <c r="G2533" s="58" t="s">
        <v>87</v>
      </c>
      <c r="H2533" s="58" t="s">
        <v>87</v>
      </c>
      <c r="I2533" s="60" t="s">
        <v>85</v>
      </c>
    </row>
    <row r="2534" spans="1:9" x14ac:dyDescent="0.2">
      <c r="A2534" t="s">
        <v>37</v>
      </c>
      <c r="B2534" t="s">
        <v>80</v>
      </c>
      <c r="C2534" t="s">
        <v>22</v>
      </c>
      <c r="D2534" s="55">
        <v>39845</v>
      </c>
      <c r="E2534">
        <v>1.2150000000000001</v>
      </c>
      <c r="F2534">
        <v>3133106</v>
      </c>
      <c r="G2534" s="58" t="s">
        <v>87</v>
      </c>
      <c r="H2534" s="58" t="s">
        <v>87</v>
      </c>
      <c r="I2534" s="60" t="s">
        <v>85</v>
      </c>
    </row>
    <row r="2535" spans="1:9" x14ac:dyDescent="0.2">
      <c r="A2535" t="s">
        <v>37</v>
      </c>
      <c r="B2535" t="s">
        <v>81</v>
      </c>
      <c r="C2535" t="s">
        <v>22</v>
      </c>
      <c r="D2535" s="55">
        <v>39845</v>
      </c>
      <c r="E2535">
        <v>0.32</v>
      </c>
      <c r="F2535">
        <v>3133107</v>
      </c>
      <c r="G2535" s="58" t="s">
        <v>87</v>
      </c>
      <c r="H2535" s="58" t="s">
        <v>87</v>
      </c>
      <c r="I2535" s="60" t="s">
        <v>85</v>
      </c>
    </row>
    <row r="2536" spans="1:9" x14ac:dyDescent="0.2">
      <c r="A2536" t="s">
        <v>58</v>
      </c>
      <c r="B2536" t="s">
        <v>80</v>
      </c>
      <c r="C2536" t="s">
        <v>22</v>
      </c>
      <c r="D2536" s="55">
        <v>39845</v>
      </c>
      <c r="E2536">
        <v>1.04</v>
      </c>
      <c r="F2536">
        <v>3133108</v>
      </c>
      <c r="G2536" s="58" t="s">
        <v>87</v>
      </c>
      <c r="H2536" s="58" t="s">
        <v>87</v>
      </c>
      <c r="I2536" s="60" t="s">
        <v>85</v>
      </c>
    </row>
    <row r="2537" spans="1:9" x14ac:dyDescent="0.2">
      <c r="A2537" t="s">
        <v>58</v>
      </c>
      <c r="B2537" t="s">
        <v>81</v>
      </c>
      <c r="C2537" t="s">
        <v>22</v>
      </c>
      <c r="D2537" s="55">
        <v>39845</v>
      </c>
      <c r="E2537">
        <v>0.05</v>
      </c>
      <c r="F2537">
        <v>3133109</v>
      </c>
      <c r="G2537" s="58" t="s">
        <v>87</v>
      </c>
      <c r="H2537" s="58" t="s">
        <v>87</v>
      </c>
      <c r="I2537" s="60" t="s">
        <v>85</v>
      </c>
    </row>
    <row r="2538" spans="1:9" x14ac:dyDescent="0.2">
      <c r="A2538" t="s">
        <v>59</v>
      </c>
      <c r="B2538" t="s">
        <v>80</v>
      </c>
      <c r="C2538" t="s">
        <v>22</v>
      </c>
      <c r="D2538" s="55">
        <v>39845</v>
      </c>
      <c r="E2538">
        <v>1.6</v>
      </c>
      <c r="F2538">
        <v>3133110</v>
      </c>
      <c r="G2538" s="58" t="s">
        <v>87</v>
      </c>
      <c r="H2538" s="58" t="s">
        <v>87</v>
      </c>
      <c r="I2538" s="60" t="s">
        <v>85</v>
      </c>
    </row>
    <row r="2539" spans="1:9" x14ac:dyDescent="0.2">
      <c r="A2539" t="s">
        <v>59</v>
      </c>
      <c r="B2539" t="s">
        <v>81</v>
      </c>
      <c r="C2539" t="s">
        <v>22</v>
      </c>
      <c r="D2539" s="55">
        <v>39845</v>
      </c>
      <c r="E2539">
        <v>-0.28000000000000003</v>
      </c>
      <c r="F2539">
        <v>3133111</v>
      </c>
      <c r="G2539" s="58" t="s">
        <v>87</v>
      </c>
      <c r="H2539" s="58" t="s">
        <v>87</v>
      </c>
      <c r="I2539" s="60" t="s">
        <v>85</v>
      </c>
    </row>
    <row r="2540" spans="1:9" x14ac:dyDescent="0.2">
      <c r="A2540" t="s">
        <v>60</v>
      </c>
      <c r="B2540" t="s">
        <v>80</v>
      </c>
      <c r="C2540" t="s">
        <v>22</v>
      </c>
      <c r="D2540" s="55">
        <v>39845</v>
      </c>
      <c r="E2540">
        <v>1.6</v>
      </c>
      <c r="F2540">
        <v>3133112</v>
      </c>
      <c r="G2540" s="58" t="s">
        <v>87</v>
      </c>
      <c r="H2540" s="58" t="s">
        <v>87</v>
      </c>
      <c r="I2540" s="60" t="s">
        <v>85</v>
      </c>
    </row>
    <row r="2541" spans="1:9" x14ac:dyDescent="0.2">
      <c r="A2541" t="s">
        <v>60</v>
      </c>
      <c r="B2541" t="s">
        <v>81</v>
      </c>
      <c r="C2541" t="s">
        <v>22</v>
      </c>
      <c r="D2541" s="55">
        <v>39845</v>
      </c>
      <c r="E2541">
        <v>0.45</v>
      </c>
      <c r="F2541">
        <v>3133113</v>
      </c>
      <c r="G2541" s="58" t="s">
        <v>87</v>
      </c>
      <c r="H2541" s="58" t="s">
        <v>87</v>
      </c>
      <c r="I2541" s="60" t="s">
        <v>85</v>
      </c>
    </row>
    <row r="2542" spans="1:9" x14ac:dyDescent="0.2">
      <c r="A2542" t="s">
        <v>61</v>
      </c>
      <c r="B2542" t="s">
        <v>80</v>
      </c>
      <c r="C2542" t="s">
        <v>22</v>
      </c>
      <c r="D2542" s="55">
        <v>39845</v>
      </c>
      <c r="E2542">
        <v>1.6</v>
      </c>
      <c r="F2542">
        <v>3133114</v>
      </c>
      <c r="G2542" s="58" t="s">
        <v>87</v>
      </c>
      <c r="H2542" s="58" t="s">
        <v>87</v>
      </c>
      <c r="I2542" s="60" t="s">
        <v>85</v>
      </c>
    </row>
    <row r="2543" spans="1:9" x14ac:dyDescent="0.2">
      <c r="A2543" t="s">
        <v>61</v>
      </c>
      <c r="B2543" t="s">
        <v>81</v>
      </c>
      <c r="C2543" t="s">
        <v>22</v>
      </c>
      <c r="D2543" s="55">
        <v>39845</v>
      </c>
      <c r="E2543">
        <v>-0.2</v>
      </c>
      <c r="F2543">
        <v>3133115</v>
      </c>
      <c r="G2543" s="58" t="s">
        <v>87</v>
      </c>
      <c r="H2543" s="58" t="s">
        <v>87</v>
      </c>
      <c r="I2543" s="60" t="s">
        <v>85</v>
      </c>
    </row>
    <row r="2544" spans="1:9" x14ac:dyDescent="0.2">
      <c r="A2544" t="s">
        <v>63</v>
      </c>
      <c r="B2544" t="s">
        <v>80</v>
      </c>
      <c r="C2544" t="s">
        <v>22</v>
      </c>
      <c r="D2544" s="55">
        <v>39845</v>
      </c>
      <c r="E2544">
        <v>0</v>
      </c>
      <c r="F2544">
        <v>3133116</v>
      </c>
      <c r="G2544" s="58" t="s">
        <v>87</v>
      </c>
      <c r="H2544" s="58" t="s">
        <v>87</v>
      </c>
      <c r="I2544" s="60" t="s">
        <v>85</v>
      </c>
    </row>
    <row r="2545" spans="1:9" x14ac:dyDescent="0.2">
      <c r="A2545" t="s">
        <v>63</v>
      </c>
      <c r="B2545" t="s">
        <v>81</v>
      </c>
      <c r="C2545" t="s">
        <v>22</v>
      </c>
      <c r="D2545" s="55">
        <v>39845</v>
      </c>
      <c r="E2545">
        <v>0</v>
      </c>
      <c r="F2545">
        <v>3133117</v>
      </c>
      <c r="G2545" s="58" t="s">
        <v>87</v>
      </c>
      <c r="H2545" s="58" t="s">
        <v>87</v>
      </c>
      <c r="I2545" s="60" t="s">
        <v>85</v>
      </c>
    </row>
    <row r="2546" spans="1:9" x14ac:dyDescent="0.2">
      <c r="A2546" t="s">
        <v>64</v>
      </c>
      <c r="B2546" t="s">
        <v>80</v>
      </c>
      <c r="C2546" t="s">
        <v>22</v>
      </c>
      <c r="D2546" s="55">
        <v>39845</v>
      </c>
      <c r="E2546">
        <v>0</v>
      </c>
      <c r="F2546">
        <v>3133118</v>
      </c>
      <c r="G2546" s="58" t="s">
        <v>87</v>
      </c>
      <c r="H2546" s="58" t="s">
        <v>87</v>
      </c>
      <c r="I2546" s="60" t="s">
        <v>85</v>
      </c>
    </row>
    <row r="2547" spans="1:9" x14ac:dyDescent="0.2">
      <c r="A2547" t="s">
        <v>64</v>
      </c>
      <c r="B2547" t="s">
        <v>81</v>
      </c>
      <c r="C2547" t="s">
        <v>22</v>
      </c>
      <c r="D2547" s="55">
        <v>39845</v>
      </c>
      <c r="E2547">
        <v>0</v>
      </c>
      <c r="F2547">
        <v>3133119</v>
      </c>
      <c r="G2547" s="58" t="s">
        <v>87</v>
      </c>
      <c r="H2547" s="58" t="s">
        <v>87</v>
      </c>
      <c r="I2547" s="60" t="s">
        <v>85</v>
      </c>
    </row>
    <row r="2548" spans="1:9" x14ac:dyDescent="0.2">
      <c r="A2548" t="s">
        <v>79</v>
      </c>
      <c r="B2548" t="s">
        <v>80</v>
      </c>
      <c r="C2548" t="s">
        <v>22</v>
      </c>
      <c r="D2548" s="55">
        <v>39845</v>
      </c>
      <c r="E2548">
        <v>1.135</v>
      </c>
      <c r="F2548">
        <v>3133120</v>
      </c>
      <c r="G2548" s="58" t="s">
        <v>87</v>
      </c>
      <c r="H2548" s="58" t="s">
        <v>87</v>
      </c>
      <c r="I2548" s="60" t="s">
        <v>85</v>
      </c>
    </row>
    <row r="2549" spans="1:9" x14ac:dyDescent="0.2">
      <c r="A2549" t="s">
        <v>79</v>
      </c>
      <c r="B2549" t="s">
        <v>81</v>
      </c>
      <c r="C2549" t="s">
        <v>22</v>
      </c>
      <c r="D2549" s="55">
        <v>39845</v>
      </c>
      <c r="E2549">
        <v>0.05</v>
      </c>
      <c r="F2549">
        <v>3133121</v>
      </c>
      <c r="G2549" s="58" t="s">
        <v>87</v>
      </c>
      <c r="H2549" s="58" t="s">
        <v>87</v>
      </c>
      <c r="I2549" s="60" t="s">
        <v>85</v>
      </c>
    </row>
    <row r="2550" spans="1:9" x14ac:dyDescent="0.2">
      <c r="A2550" t="s">
        <v>65</v>
      </c>
      <c r="B2550" t="s">
        <v>80</v>
      </c>
      <c r="C2550" t="s">
        <v>22</v>
      </c>
      <c r="D2550" s="55">
        <v>39845</v>
      </c>
      <c r="E2550">
        <v>1.135</v>
      </c>
      <c r="F2550">
        <v>3133122</v>
      </c>
      <c r="G2550" s="58" t="s">
        <v>87</v>
      </c>
      <c r="H2550" s="58" t="s">
        <v>87</v>
      </c>
      <c r="I2550" s="60" t="s">
        <v>85</v>
      </c>
    </row>
    <row r="2551" spans="1:9" x14ac:dyDescent="0.2">
      <c r="A2551" t="s">
        <v>65</v>
      </c>
      <c r="B2551" t="s">
        <v>81</v>
      </c>
      <c r="C2551" t="s">
        <v>22</v>
      </c>
      <c r="D2551" s="55">
        <v>39845</v>
      </c>
      <c r="E2551">
        <v>7.0000000000000007E-2</v>
      </c>
      <c r="F2551">
        <v>3133123</v>
      </c>
      <c r="G2551" s="58" t="s">
        <v>87</v>
      </c>
      <c r="H2551" s="58" t="s">
        <v>87</v>
      </c>
      <c r="I2551" s="60" t="s">
        <v>85</v>
      </c>
    </row>
    <row r="2552" spans="1:9" x14ac:dyDescent="0.2">
      <c r="A2552" t="s">
        <v>111</v>
      </c>
      <c r="B2552" t="s">
        <v>110</v>
      </c>
      <c r="C2552" t="s">
        <v>22</v>
      </c>
      <c r="D2552" s="55">
        <v>39845</v>
      </c>
      <c r="E2552">
        <v>0.05</v>
      </c>
      <c r="F2552">
        <v>3133124</v>
      </c>
      <c r="G2552" s="58" t="s">
        <v>87</v>
      </c>
      <c r="H2552" s="58" t="s">
        <v>87</v>
      </c>
      <c r="I2552" s="60" t="s">
        <v>85</v>
      </c>
    </row>
    <row r="2553" spans="1:9" x14ac:dyDescent="0.2">
      <c r="A2553" t="s">
        <v>112</v>
      </c>
      <c r="B2553" t="s">
        <v>110</v>
      </c>
      <c r="C2553" t="s">
        <v>22</v>
      </c>
      <c r="D2553" s="55">
        <v>39845</v>
      </c>
      <c r="E2553">
        <v>0.45</v>
      </c>
      <c r="F2553">
        <v>3133125</v>
      </c>
      <c r="G2553" s="58" t="s">
        <v>87</v>
      </c>
      <c r="H2553" s="58" t="s">
        <v>87</v>
      </c>
      <c r="I2553" s="60" t="s">
        <v>85</v>
      </c>
    </row>
    <row r="2554" spans="1:9" x14ac:dyDescent="0.2">
      <c r="A2554" t="s">
        <v>108</v>
      </c>
      <c r="B2554" t="s">
        <v>110</v>
      </c>
      <c r="C2554" t="s">
        <v>22</v>
      </c>
      <c r="D2554" s="55">
        <v>39845</v>
      </c>
      <c r="E2554">
        <v>-0.2</v>
      </c>
      <c r="F2554">
        <v>3133126</v>
      </c>
      <c r="G2554" s="58" t="s">
        <v>87</v>
      </c>
      <c r="H2554" s="58" t="s">
        <v>87</v>
      </c>
      <c r="I2554" s="60" t="s">
        <v>85</v>
      </c>
    </row>
    <row r="2555" spans="1:9" x14ac:dyDescent="0.2">
      <c r="A2555" t="s">
        <v>109</v>
      </c>
      <c r="B2555" t="s">
        <v>110</v>
      </c>
      <c r="C2555" t="s">
        <v>22</v>
      </c>
      <c r="D2555" s="55">
        <v>39845</v>
      </c>
      <c r="E2555">
        <v>0.45</v>
      </c>
      <c r="F2555">
        <v>3133127</v>
      </c>
      <c r="G2555" s="58" t="s">
        <v>87</v>
      </c>
      <c r="H2555" s="58" t="s">
        <v>87</v>
      </c>
      <c r="I2555" s="60" t="s">
        <v>85</v>
      </c>
    </row>
    <row r="2556" spans="1:9" x14ac:dyDescent="0.2">
      <c r="A2556" t="s">
        <v>11</v>
      </c>
      <c r="B2556" t="s">
        <v>110</v>
      </c>
      <c r="C2556" t="s">
        <v>22</v>
      </c>
      <c r="D2556" s="55">
        <v>39845</v>
      </c>
      <c r="E2556" s="155">
        <v>39873</v>
      </c>
      <c r="I2556" s="60" t="s">
        <v>86</v>
      </c>
    </row>
    <row r="2557" spans="1:9" x14ac:dyDescent="0.2">
      <c r="A2557" t="s">
        <v>78</v>
      </c>
      <c r="B2557" t="s">
        <v>80</v>
      </c>
      <c r="C2557" t="s">
        <v>22</v>
      </c>
      <c r="D2557" s="55">
        <v>39873</v>
      </c>
      <c r="E2557">
        <v>0.65500000000000003</v>
      </c>
      <c r="F2557">
        <v>3133100</v>
      </c>
      <c r="G2557" s="58" t="s">
        <v>87</v>
      </c>
      <c r="H2557" s="58" t="s">
        <v>87</v>
      </c>
      <c r="I2557" s="60" t="s">
        <v>85</v>
      </c>
    </row>
    <row r="2558" spans="1:9" x14ac:dyDescent="0.2">
      <c r="A2558" t="s">
        <v>78</v>
      </c>
      <c r="B2558" t="s">
        <v>81</v>
      </c>
      <c r="C2558" t="s">
        <v>22</v>
      </c>
      <c r="D2558" s="55">
        <v>39873</v>
      </c>
      <c r="E2558">
        <v>0.05</v>
      </c>
      <c r="F2558">
        <v>3133101</v>
      </c>
      <c r="G2558" s="58" t="s">
        <v>87</v>
      </c>
      <c r="H2558" s="58" t="s">
        <v>87</v>
      </c>
      <c r="I2558" s="60" t="s">
        <v>85</v>
      </c>
    </row>
    <row r="2559" spans="1:9" x14ac:dyDescent="0.2">
      <c r="A2559" t="s">
        <v>35</v>
      </c>
      <c r="B2559" t="s">
        <v>80</v>
      </c>
      <c r="C2559" t="s">
        <v>22</v>
      </c>
      <c r="D2559" s="55">
        <v>39873</v>
      </c>
      <c r="E2559">
        <v>0.65500000000000003</v>
      </c>
      <c r="F2559">
        <v>3133102</v>
      </c>
      <c r="G2559" s="58" t="s">
        <v>87</v>
      </c>
      <c r="H2559" s="58" t="s">
        <v>87</v>
      </c>
      <c r="I2559" s="60" t="s">
        <v>85</v>
      </c>
    </row>
    <row r="2560" spans="1:9" x14ac:dyDescent="0.2">
      <c r="A2560" t="s">
        <v>35</v>
      </c>
      <c r="B2560" t="s">
        <v>81</v>
      </c>
      <c r="C2560" t="s">
        <v>22</v>
      </c>
      <c r="D2560" s="55">
        <v>39873</v>
      </c>
      <c r="E2560">
        <v>0.15</v>
      </c>
      <c r="F2560">
        <v>3133103</v>
      </c>
      <c r="G2560" s="58" t="s">
        <v>87</v>
      </c>
      <c r="H2560" s="58" t="s">
        <v>87</v>
      </c>
      <c r="I2560" s="60" t="s">
        <v>85</v>
      </c>
    </row>
    <row r="2561" spans="1:9" x14ac:dyDescent="0.2">
      <c r="A2561" t="s">
        <v>36</v>
      </c>
      <c r="B2561" t="s">
        <v>80</v>
      </c>
      <c r="C2561" t="s">
        <v>22</v>
      </c>
      <c r="D2561" s="55">
        <v>39873</v>
      </c>
      <c r="E2561">
        <v>0.65500000000000003</v>
      </c>
      <c r="F2561">
        <v>3133104</v>
      </c>
      <c r="G2561" s="58" t="s">
        <v>87</v>
      </c>
      <c r="H2561" s="58" t="s">
        <v>87</v>
      </c>
      <c r="I2561" s="60" t="s">
        <v>85</v>
      </c>
    </row>
    <row r="2562" spans="1:9" x14ac:dyDescent="0.2">
      <c r="A2562" t="s">
        <v>36</v>
      </c>
      <c r="B2562" t="s">
        <v>81</v>
      </c>
      <c r="C2562" t="s">
        <v>22</v>
      </c>
      <c r="D2562" s="55">
        <v>39873</v>
      </c>
      <c r="E2562">
        <v>0.05</v>
      </c>
      <c r="F2562">
        <v>3133105</v>
      </c>
      <c r="G2562" s="58" t="s">
        <v>87</v>
      </c>
      <c r="H2562" s="58" t="s">
        <v>87</v>
      </c>
      <c r="I2562" s="60" t="s">
        <v>85</v>
      </c>
    </row>
    <row r="2563" spans="1:9" x14ac:dyDescent="0.2">
      <c r="A2563" t="s">
        <v>37</v>
      </c>
      <c r="B2563" t="s">
        <v>80</v>
      </c>
      <c r="C2563" t="s">
        <v>22</v>
      </c>
      <c r="D2563" s="55">
        <v>39873</v>
      </c>
      <c r="E2563">
        <v>0.65500000000000003</v>
      </c>
      <c r="F2563">
        <v>3133106</v>
      </c>
      <c r="G2563" s="58" t="s">
        <v>87</v>
      </c>
      <c r="H2563" s="58" t="s">
        <v>87</v>
      </c>
      <c r="I2563" s="60" t="s">
        <v>85</v>
      </c>
    </row>
    <row r="2564" spans="1:9" x14ac:dyDescent="0.2">
      <c r="A2564" t="s">
        <v>37</v>
      </c>
      <c r="B2564" t="s">
        <v>81</v>
      </c>
      <c r="C2564" t="s">
        <v>22</v>
      </c>
      <c r="D2564" s="55">
        <v>39873</v>
      </c>
      <c r="E2564">
        <v>0.15</v>
      </c>
      <c r="F2564">
        <v>3133107</v>
      </c>
      <c r="G2564" s="58" t="s">
        <v>87</v>
      </c>
      <c r="H2564" s="58" t="s">
        <v>87</v>
      </c>
      <c r="I2564" s="60" t="s">
        <v>85</v>
      </c>
    </row>
    <row r="2565" spans="1:9" x14ac:dyDescent="0.2">
      <c r="A2565" t="s">
        <v>58</v>
      </c>
      <c r="B2565" t="s">
        <v>80</v>
      </c>
      <c r="C2565" t="s">
        <v>22</v>
      </c>
      <c r="D2565" s="55">
        <v>39873</v>
      </c>
      <c r="E2565">
        <v>0.54</v>
      </c>
      <c r="F2565">
        <v>3133108</v>
      </c>
      <c r="G2565" s="58" t="s">
        <v>87</v>
      </c>
      <c r="H2565" s="58" t="s">
        <v>87</v>
      </c>
      <c r="I2565" s="60" t="s">
        <v>85</v>
      </c>
    </row>
    <row r="2566" spans="1:9" x14ac:dyDescent="0.2">
      <c r="A2566" t="s">
        <v>58</v>
      </c>
      <c r="B2566" t="s">
        <v>81</v>
      </c>
      <c r="C2566" t="s">
        <v>22</v>
      </c>
      <c r="D2566" s="55">
        <v>39873</v>
      </c>
      <c r="E2566">
        <v>0.05</v>
      </c>
      <c r="F2566">
        <v>3133109</v>
      </c>
      <c r="G2566" s="58" t="s">
        <v>87</v>
      </c>
      <c r="H2566" s="58" t="s">
        <v>87</v>
      </c>
      <c r="I2566" s="60" t="s">
        <v>85</v>
      </c>
    </row>
    <row r="2567" spans="1:9" x14ac:dyDescent="0.2">
      <c r="A2567" t="s">
        <v>59</v>
      </c>
      <c r="B2567" t="s">
        <v>80</v>
      </c>
      <c r="C2567" t="s">
        <v>22</v>
      </c>
      <c r="D2567" s="55">
        <v>39873</v>
      </c>
      <c r="E2567">
        <v>0.69</v>
      </c>
      <c r="F2567">
        <v>3133110</v>
      </c>
      <c r="G2567" s="58" t="s">
        <v>87</v>
      </c>
      <c r="H2567" s="58" t="s">
        <v>87</v>
      </c>
      <c r="I2567" s="60" t="s">
        <v>85</v>
      </c>
    </row>
    <row r="2568" spans="1:9" x14ac:dyDescent="0.2">
      <c r="A2568" t="s">
        <v>59</v>
      </c>
      <c r="B2568" t="s">
        <v>81</v>
      </c>
      <c r="C2568" t="s">
        <v>22</v>
      </c>
      <c r="D2568" s="55">
        <v>39873</v>
      </c>
      <c r="E2568">
        <v>-0.17</v>
      </c>
      <c r="F2568">
        <v>3133111</v>
      </c>
      <c r="G2568" s="58" t="s">
        <v>87</v>
      </c>
      <c r="H2568" s="58" t="s">
        <v>87</v>
      </c>
      <c r="I2568" s="60" t="s">
        <v>85</v>
      </c>
    </row>
    <row r="2569" spans="1:9" x14ac:dyDescent="0.2">
      <c r="A2569" t="s">
        <v>60</v>
      </c>
      <c r="B2569" t="s">
        <v>80</v>
      </c>
      <c r="C2569" t="s">
        <v>22</v>
      </c>
      <c r="D2569" s="55">
        <v>39873</v>
      </c>
      <c r="E2569">
        <v>0.69</v>
      </c>
      <c r="F2569">
        <v>3133112</v>
      </c>
      <c r="G2569" s="58" t="s">
        <v>87</v>
      </c>
      <c r="H2569" s="58" t="s">
        <v>87</v>
      </c>
      <c r="I2569" s="60" t="s">
        <v>85</v>
      </c>
    </row>
    <row r="2570" spans="1:9" x14ac:dyDescent="0.2">
      <c r="A2570" t="s">
        <v>60</v>
      </c>
      <c r="B2570" t="s">
        <v>81</v>
      </c>
      <c r="C2570" t="s">
        <v>22</v>
      </c>
      <c r="D2570" s="55">
        <v>39873</v>
      </c>
      <c r="E2570">
        <v>0.1</v>
      </c>
      <c r="F2570">
        <v>3133113</v>
      </c>
      <c r="G2570" s="58" t="s">
        <v>87</v>
      </c>
      <c r="H2570" s="58" t="s">
        <v>87</v>
      </c>
      <c r="I2570" s="60" t="s">
        <v>85</v>
      </c>
    </row>
    <row r="2571" spans="1:9" x14ac:dyDescent="0.2">
      <c r="A2571" t="s">
        <v>61</v>
      </c>
      <c r="B2571" t="s">
        <v>80</v>
      </c>
      <c r="C2571" t="s">
        <v>22</v>
      </c>
      <c r="D2571" s="55">
        <v>39873</v>
      </c>
      <c r="E2571">
        <v>0.69</v>
      </c>
      <c r="F2571">
        <v>3133114</v>
      </c>
      <c r="G2571" s="58" t="s">
        <v>87</v>
      </c>
      <c r="H2571" s="58" t="s">
        <v>87</v>
      </c>
      <c r="I2571" s="60" t="s">
        <v>85</v>
      </c>
    </row>
    <row r="2572" spans="1:9" x14ac:dyDescent="0.2">
      <c r="A2572" t="s">
        <v>61</v>
      </c>
      <c r="B2572" t="s">
        <v>81</v>
      </c>
      <c r="C2572" t="s">
        <v>22</v>
      </c>
      <c r="D2572" s="55">
        <v>39873</v>
      </c>
      <c r="E2572">
        <v>-0.05</v>
      </c>
      <c r="F2572">
        <v>3133115</v>
      </c>
      <c r="G2572" s="58" t="s">
        <v>87</v>
      </c>
      <c r="H2572" s="58" t="s">
        <v>87</v>
      </c>
      <c r="I2572" s="60" t="s">
        <v>85</v>
      </c>
    </row>
    <row r="2573" spans="1:9" x14ac:dyDescent="0.2">
      <c r="A2573" t="s">
        <v>63</v>
      </c>
      <c r="B2573" t="s">
        <v>80</v>
      </c>
      <c r="C2573" t="s">
        <v>22</v>
      </c>
      <c r="D2573" s="55">
        <v>39873</v>
      </c>
      <c r="E2573">
        <v>0</v>
      </c>
      <c r="F2573">
        <v>3133116</v>
      </c>
      <c r="G2573" s="58" t="s">
        <v>87</v>
      </c>
      <c r="H2573" s="58" t="s">
        <v>87</v>
      </c>
      <c r="I2573" s="60" t="s">
        <v>85</v>
      </c>
    </row>
    <row r="2574" spans="1:9" x14ac:dyDescent="0.2">
      <c r="A2574" t="s">
        <v>63</v>
      </c>
      <c r="B2574" t="s">
        <v>81</v>
      </c>
      <c r="C2574" t="s">
        <v>22</v>
      </c>
      <c r="D2574" s="55">
        <v>39873</v>
      </c>
      <c r="E2574">
        <v>0</v>
      </c>
      <c r="F2574">
        <v>3133117</v>
      </c>
      <c r="G2574" s="58" t="s">
        <v>87</v>
      </c>
      <c r="H2574" s="58" t="s">
        <v>87</v>
      </c>
      <c r="I2574" s="60" t="s">
        <v>85</v>
      </c>
    </row>
    <row r="2575" spans="1:9" x14ac:dyDescent="0.2">
      <c r="A2575" t="s">
        <v>64</v>
      </c>
      <c r="B2575" t="s">
        <v>80</v>
      </c>
      <c r="C2575" t="s">
        <v>22</v>
      </c>
      <c r="D2575" s="55">
        <v>39873</v>
      </c>
      <c r="E2575">
        <v>0</v>
      </c>
      <c r="F2575">
        <v>3133118</v>
      </c>
      <c r="G2575" s="58" t="s">
        <v>87</v>
      </c>
      <c r="H2575" s="58" t="s">
        <v>87</v>
      </c>
      <c r="I2575" s="60" t="s">
        <v>85</v>
      </c>
    </row>
    <row r="2576" spans="1:9" x14ac:dyDescent="0.2">
      <c r="A2576" t="s">
        <v>64</v>
      </c>
      <c r="B2576" t="s">
        <v>81</v>
      </c>
      <c r="C2576" t="s">
        <v>22</v>
      </c>
      <c r="D2576" s="55">
        <v>39873</v>
      </c>
      <c r="E2576">
        <v>0</v>
      </c>
      <c r="F2576">
        <v>3133119</v>
      </c>
      <c r="G2576" s="58" t="s">
        <v>87</v>
      </c>
      <c r="H2576" s="58" t="s">
        <v>87</v>
      </c>
      <c r="I2576" s="60" t="s">
        <v>85</v>
      </c>
    </row>
    <row r="2577" spans="1:9" x14ac:dyDescent="0.2">
      <c r="A2577" t="s">
        <v>79</v>
      </c>
      <c r="B2577" t="s">
        <v>80</v>
      </c>
      <c r="C2577" t="s">
        <v>22</v>
      </c>
      <c r="D2577" s="55">
        <v>39873</v>
      </c>
      <c r="E2577">
        <v>0.60499999999999998</v>
      </c>
      <c r="F2577">
        <v>3133120</v>
      </c>
      <c r="G2577" s="58" t="s">
        <v>87</v>
      </c>
      <c r="H2577" s="58" t="s">
        <v>87</v>
      </c>
      <c r="I2577" s="60" t="s">
        <v>85</v>
      </c>
    </row>
    <row r="2578" spans="1:9" x14ac:dyDescent="0.2">
      <c r="A2578" t="s">
        <v>79</v>
      </c>
      <c r="B2578" t="s">
        <v>81</v>
      </c>
      <c r="C2578" t="s">
        <v>22</v>
      </c>
      <c r="D2578" s="55">
        <v>39873</v>
      </c>
      <c r="E2578">
        <v>0.05</v>
      </c>
      <c r="F2578">
        <v>3133121</v>
      </c>
      <c r="G2578" s="58" t="s">
        <v>87</v>
      </c>
      <c r="H2578" s="58" t="s">
        <v>87</v>
      </c>
      <c r="I2578" s="60" t="s">
        <v>85</v>
      </c>
    </row>
    <row r="2579" spans="1:9" x14ac:dyDescent="0.2">
      <c r="A2579" t="s">
        <v>65</v>
      </c>
      <c r="B2579" t="s">
        <v>80</v>
      </c>
      <c r="C2579" t="s">
        <v>22</v>
      </c>
      <c r="D2579" s="55">
        <v>39873</v>
      </c>
      <c r="E2579">
        <v>0.58499999999999996</v>
      </c>
      <c r="F2579">
        <v>3133122</v>
      </c>
      <c r="G2579" s="58" t="s">
        <v>87</v>
      </c>
      <c r="H2579" s="58" t="s">
        <v>87</v>
      </c>
      <c r="I2579" s="60" t="s">
        <v>85</v>
      </c>
    </row>
    <row r="2580" spans="1:9" x14ac:dyDescent="0.2">
      <c r="A2580" t="s">
        <v>65</v>
      </c>
      <c r="B2580" t="s">
        <v>81</v>
      </c>
      <c r="C2580" t="s">
        <v>22</v>
      </c>
      <c r="D2580" s="55">
        <v>39873</v>
      </c>
      <c r="E2580">
        <v>7.0000000000000007E-2</v>
      </c>
      <c r="F2580">
        <v>3133123</v>
      </c>
      <c r="G2580" s="58" t="s">
        <v>87</v>
      </c>
      <c r="H2580" s="58" t="s">
        <v>87</v>
      </c>
      <c r="I2580" s="60" t="s">
        <v>85</v>
      </c>
    </row>
    <row r="2581" spans="1:9" x14ac:dyDescent="0.2">
      <c r="A2581" t="s">
        <v>111</v>
      </c>
      <c r="B2581" t="s">
        <v>110</v>
      </c>
      <c r="C2581" t="s">
        <v>22</v>
      </c>
      <c r="D2581" s="55">
        <v>39873</v>
      </c>
      <c r="E2581">
        <v>0.05</v>
      </c>
      <c r="F2581">
        <v>3133124</v>
      </c>
      <c r="G2581" s="58" t="s">
        <v>87</v>
      </c>
      <c r="H2581" s="58" t="s">
        <v>87</v>
      </c>
      <c r="I2581" s="60" t="s">
        <v>85</v>
      </c>
    </row>
    <row r="2582" spans="1:9" x14ac:dyDescent="0.2">
      <c r="A2582" t="s">
        <v>112</v>
      </c>
      <c r="B2582" t="s">
        <v>110</v>
      </c>
      <c r="C2582" t="s">
        <v>22</v>
      </c>
      <c r="D2582" s="55">
        <v>39873</v>
      </c>
      <c r="E2582">
        <v>0.1</v>
      </c>
      <c r="F2582">
        <v>3133125</v>
      </c>
      <c r="G2582" s="58" t="s">
        <v>87</v>
      </c>
      <c r="H2582" s="58" t="s">
        <v>87</v>
      </c>
      <c r="I2582" s="60" t="s">
        <v>85</v>
      </c>
    </row>
    <row r="2583" spans="1:9" x14ac:dyDescent="0.2">
      <c r="A2583" t="s">
        <v>108</v>
      </c>
      <c r="B2583" t="s">
        <v>110</v>
      </c>
      <c r="C2583" t="s">
        <v>22</v>
      </c>
      <c r="D2583" s="55">
        <v>39873</v>
      </c>
      <c r="E2583">
        <v>-0.05</v>
      </c>
      <c r="F2583">
        <v>3133126</v>
      </c>
      <c r="G2583" s="58" t="s">
        <v>87</v>
      </c>
      <c r="H2583" s="58" t="s">
        <v>87</v>
      </c>
      <c r="I2583" s="60" t="s">
        <v>85</v>
      </c>
    </row>
    <row r="2584" spans="1:9" x14ac:dyDescent="0.2">
      <c r="A2584" t="s">
        <v>109</v>
      </c>
      <c r="B2584" t="s">
        <v>110</v>
      </c>
      <c r="C2584" t="s">
        <v>22</v>
      </c>
      <c r="D2584" s="55">
        <v>39873</v>
      </c>
      <c r="E2584">
        <v>0.1</v>
      </c>
      <c r="F2584">
        <v>3133127</v>
      </c>
      <c r="G2584" s="58" t="s">
        <v>87</v>
      </c>
      <c r="H2584" s="58" t="s">
        <v>87</v>
      </c>
      <c r="I2584" s="60" t="s">
        <v>85</v>
      </c>
    </row>
    <row r="2585" spans="1:9" x14ac:dyDescent="0.2">
      <c r="A2585" t="s">
        <v>11</v>
      </c>
      <c r="B2585" t="s">
        <v>110</v>
      </c>
      <c r="C2585" t="s">
        <v>22</v>
      </c>
      <c r="D2585" s="55">
        <v>39873</v>
      </c>
      <c r="E2585" s="155">
        <v>39904</v>
      </c>
      <c r="I2585" s="60" t="s">
        <v>86</v>
      </c>
    </row>
    <row r="2586" spans="1:9" x14ac:dyDescent="0.2">
      <c r="A2586" t="s">
        <v>78</v>
      </c>
      <c r="B2586" t="s">
        <v>80</v>
      </c>
      <c r="C2586" t="s">
        <v>22</v>
      </c>
      <c r="D2586" s="55">
        <v>39904</v>
      </c>
      <c r="E2586">
        <v>0.435</v>
      </c>
      <c r="F2586">
        <v>3133100</v>
      </c>
      <c r="G2586" s="58" t="s">
        <v>87</v>
      </c>
      <c r="H2586" s="58" t="s">
        <v>87</v>
      </c>
      <c r="I2586" s="60" t="s">
        <v>85</v>
      </c>
    </row>
    <row r="2587" spans="1:9" x14ac:dyDescent="0.2">
      <c r="A2587" t="s">
        <v>78</v>
      </c>
      <c r="B2587" t="s">
        <v>81</v>
      </c>
      <c r="C2587" t="s">
        <v>22</v>
      </c>
      <c r="D2587" s="55">
        <v>39904</v>
      </c>
      <c r="E2587">
        <v>0.02</v>
      </c>
      <c r="F2587">
        <v>3133101</v>
      </c>
      <c r="G2587" s="58" t="s">
        <v>87</v>
      </c>
      <c r="H2587" s="58" t="s">
        <v>87</v>
      </c>
      <c r="I2587" s="60" t="s">
        <v>85</v>
      </c>
    </row>
    <row r="2588" spans="1:9" x14ac:dyDescent="0.2">
      <c r="A2588" t="s">
        <v>35</v>
      </c>
      <c r="B2588" t="s">
        <v>80</v>
      </c>
      <c r="C2588" t="s">
        <v>22</v>
      </c>
      <c r="D2588" s="55">
        <v>39904</v>
      </c>
      <c r="E2588">
        <v>0.435</v>
      </c>
      <c r="F2588">
        <v>3133102</v>
      </c>
      <c r="G2588" s="58" t="s">
        <v>87</v>
      </c>
      <c r="H2588" s="58" t="s">
        <v>87</v>
      </c>
      <c r="I2588" s="60" t="s">
        <v>85</v>
      </c>
    </row>
    <row r="2589" spans="1:9" x14ac:dyDescent="0.2">
      <c r="A2589" t="s">
        <v>35</v>
      </c>
      <c r="B2589" t="s">
        <v>81</v>
      </c>
      <c r="C2589" t="s">
        <v>22</v>
      </c>
      <c r="D2589" s="55">
        <v>39904</v>
      </c>
      <c r="E2589">
        <v>0.05</v>
      </c>
      <c r="F2589">
        <v>3133103</v>
      </c>
      <c r="G2589" s="58" t="s">
        <v>87</v>
      </c>
      <c r="H2589" s="58" t="s">
        <v>87</v>
      </c>
      <c r="I2589" s="60" t="s">
        <v>85</v>
      </c>
    </row>
    <row r="2590" spans="1:9" x14ac:dyDescent="0.2">
      <c r="A2590" t="s">
        <v>36</v>
      </c>
      <c r="B2590" t="s">
        <v>80</v>
      </c>
      <c r="C2590" t="s">
        <v>22</v>
      </c>
      <c r="D2590" s="55">
        <v>39904</v>
      </c>
      <c r="E2590">
        <v>0.435</v>
      </c>
      <c r="F2590">
        <v>3133104</v>
      </c>
      <c r="G2590" s="58" t="s">
        <v>87</v>
      </c>
      <c r="H2590" s="58" t="s">
        <v>87</v>
      </c>
      <c r="I2590" s="60" t="s">
        <v>85</v>
      </c>
    </row>
    <row r="2591" spans="1:9" x14ac:dyDescent="0.2">
      <c r="A2591" t="s">
        <v>36</v>
      </c>
      <c r="B2591" t="s">
        <v>81</v>
      </c>
      <c r="C2591" t="s">
        <v>22</v>
      </c>
      <c r="D2591" s="55">
        <v>39904</v>
      </c>
      <c r="E2591">
        <v>0.02</v>
      </c>
      <c r="F2591">
        <v>3133105</v>
      </c>
      <c r="G2591" s="58" t="s">
        <v>87</v>
      </c>
      <c r="H2591" s="58" t="s">
        <v>87</v>
      </c>
      <c r="I2591" s="60" t="s">
        <v>85</v>
      </c>
    </row>
    <row r="2592" spans="1:9" x14ac:dyDescent="0.2">
      <c r="A2592" t="s">
        <v>37</v>
      </c>
      <c r="B2592" t="s">
        <v>80</v>
      </c>
      <c r="C2592" t="s">
        <v>22</v>
      </c>
      <c r="D2592" s="55">
        <v>39904</v>
      </c>
      <c r="E2592">
        <v>0.435</v>
      </c>
      <c r="F2592">
        <v>3133106</v>
      </c>
      <c r="G2592" s="58" t="s">
        <v>87</v>
      </c>
      <c r="H2592" s="58" t="s">
        <v>87</v>
      </c>
      <c r="I2592" s="60" t="s">
        <v>85</v>
      </c>
    </row>
    <row r="2593" spans="1:9" x14ac:dyDescent="0.2">
      <c r="A2593" t="s">
        <v>37</v>
      </c>
      <c r="B2593" t="s">
        <v>81</v>
      </c>
      <c r="C2593" t="s">
        <v>22</v>
      </c>
      <c r="D2593" s="55">
        <v>39904</v>
      </c>
      <c r="E2593">
        <v>0.05</v>
      </c>
      <c r="F2593">
        <v>3133107</v>
      </c>
      <c r="G2593" s="58" t="s">
        <v>87</v>
      </c>
      <c r="H2593" s="58" t="s">
        <v>87</v>
      </c>
      <c r="I2593" s="60" t="s">
        <v>85</v>
      </c>
    </row>
    <row r="2594" spans="1:9" x14ac:dyDescent="0.2">
      <c r="A2594" t="s">
        <v>58</v>
      </c>
      <c r="B2594" t="s">
        <v>80</v>
      </c>
      <c r="C2594" t="s">
        <v>22</v>
      </c>
      <c r="D2594" s="55">
        <v>39904</v>
      </c>
      <c r="E2594">
        <v>0.36</v>
      </c>
      <c r="F2594">
        <v>3133108</v>
      </c>
      <c r="G2594" s="58" t="s">
        <v>87</v>
      </c>
      <c r="H2594" s="58" t="s">
        <v>87</v>
      </c>
      <c r="I2594" s="60" t="s">
        <v>85</v>
      </c>
    </row>
    <row r="2595" spans="1:9" x14ac:dyDescent="0.2">
      <c r="A2595" t="s">
        <v>58</v>
      </c>
      <c r="B2595" t="s">
        <v>81</v>
      </c>
      <c r="C2595" t="s">
        <v>22</v>
      </c>
      <c r="D2595" s="55">
        <v>39904</v>
      </c>
      <c r="E2595">
        <v>5.0000000000000001E-3</v>
      </c>
      <c r="F2595">
        <v>3133109</v>
      </c>
      <c r="G2595" s="58" t="s">
        <v>87</v>
      </c>
      <c r="H2595" s="58" t="s">
        <v>87</v>
      </c>
      <c r="I2595" s="60" t="s">
        <v>85</v>
      </c>
    </row>
    <row r="2596" spans="1:9" x14ac:dyDescent="0.2">
      <c r="A2596" t="s">
        <v>59</v>
      </c>
      <c r="B2596" t="s">
        <v>80</v>
      </c>
      <c r="C2596" t="s">
        <v>22</v>
      </c>
      <c r="D2596" s="55">
        <v>39904</v>
      </c>
      <c r="E2596">
        <v>0.38</v>
      </c>
      <c r="F2596">
        <v>3133110</v>
      </c>
      <c r="G2596" s="58" t="s">
        <v>87</v>
      </c>
      <c r="H2596" s="58" t="s">
        <v>87</v>
      </c>
      <c r="I2596" s="60" t="s">
        <v>85</v>
      </c>
    </row>
    <row r="2597" spans="1:9" x14ac:dyDescent="0.2">
      <c r="A2597" t="s">
        <v>59</v>
      </c>
      <c r="B2597" t="s">
        <v>81</v>
      </c>
      <c r="C2597" t="s">
        <v>22</v>
      </c>
      <c r="D2597" s="55">
        <v>39904</v>
      </c>
      <c r="E2597">
        <v>-8.5000000000000006E-2</v>
      </c>
      <c r="F2597">
        <v>3133111</v>
      </c>
      <c r="G2597" s="58" t="s">
        <v>87</v>
      </c>
      <c r="H2597" s="58" t="s">
        <v>87</v>
      </c>
      <c r="I2597" s="60" t="s">
        <v>85</v>
      </c>
    </row>
    <row r="2598" spans="1:9" x14ac:dyDescent="0.2">
      <c r="A2598" t="s">
        <v>60</v>
      </c>
      <c r="B2598" t="s">
        <v>80</v>
      </c>
      <c r="C2598" t="s">
        <v>22</v>
      </c>
      <c r="D2598" s="55">
        <v>39904</v>
      </c>
      <c r="E2598">
        <v>0.38</v>
      </c>
      <c r="F2598">
        <v>3133112</v>
      </c>
      <c r="G2598" s="58" t="s">
        <v>87</v>
      </c>
      <c r="H2598" s="58" t="s">
        <v>87</v>
      </c>
      <c r="I2598" s="60" t="s">
        <v>85</v>
      </c>
    </row>
    <row r="2599" spans="1:9" x14ac:dyDescent="0.2">
      <c r="A2599" t="s">
        <v>60</v>
      </c>
      <c r="B2599" t="s">
        <v>81</v>
      </c>
      <c r="C2599" t="s">
        <v>22</v>
      </c>
      <c r="D2599" s="55">
        <v>39904</v>
      </c>
      <c r="E2599">
        <v>0.02</v>
      </c>
      <c r="F2599">
        <v>3133113</v>
      </c>
      <c r="G2599" s="58" t="s">
        <v>87</v>
      </c>
      <c r="H2599" s="58" t="s">
        <v>87</v>
      </c>
      <c r="I2599" s="60" t="s">
        <v>85</v>
      </c>
    </row>
    <row r="2600" spans="1:9" x14ac:dyDescent="0.2">
      <c r="A2600" t="s">
        <v>61</v>
      </c>
      <c r="B2600" t="s">
        <v>80</v>
      </c>
      <c r="C2600" t="s">
        <v>22</v>
      </c>
      <c r="D2600" s="55">
        <v>39904</v>
      </c>
      <c r="E2600">
        <v>0.38</v>
      </c>
      <c r="F2600">
        <v>3133114</v>
      </c>
      <c r="G2600" s="58" t="s">
        <v>87</v>
      </c>
      <c r="H2600" s="58" t="s">
        <v>87</v>
      </c>
      <c r="I2600" s="60" t="s">
        <v>85</v>
      </c>
    </row>
    <row r="2601" spans="1:9" x14ac:dyDescent="0.2">
      <c r="A2601" t="s">
        <v>61</v>
      </c>
      <c r="B2601" t="s">
        <v>81</v>
      </c>
      <c r="C2601" t="s">
        <v>22</v>
      </c>
      <c r="D2601" s="55">
        <v>39904</v>
      </c>
      <c r="E2601">
        <v>-4.4999999999999998E-2</v>
      </c>
      <c r="F2601">
        <v>3133115</v>
      </c>
      <c r="G2601" s="58" t="s">
        <v>87</v>
      </c>
      <c r="H2601" s="58" t="s">
        <v>87</v>
      </c>
      <c r="I2601" s="60" t="s">
        <v>85</v>
      </c>
    </row>
    <row r="2602" spans="1:9" x14ac:dyDescent="0.2">
      <c r="A2602" t="s">
        <v>63</v>
      </c>
      <c r="B2602" t="s">
        <v>80</v>
      </c>
      <c r="C2602" t="s">
        <v>22</v>
      </c>
      <c r="D2602" s="55">
        <v>39904</v>
      </c>
      <c r="E2602">
        <v>0</v>
      </c>
      <c r="F2602">
        <v>3133116</v>
      </c>
      <c r="G2602" s="58" t="s">
        <v>87</v>
      </c>
      <c r="H2602" s="58" t="s">
        <v>87</v>
      </c>
      <c r="I2602" s="60" t="s">
        <v>85</v>
      </c>
    </row>
    <row r="2603" spans="1:9" x14ac:dyDescent="0.2">
      <c r="A2603" t="s">
        <v>63</v>
      </c>
      <c r="B2603" t="s">
        <v>81</v>
      </c>
      <c r="C2603" t="s">
        <v>22</v>
      </c>
      <c r="D2603" s="55">
        <v>39904</v>
      </c>
      <c r="E2603">
        <v>0</v>
      </c>
      <c r="F2603">
        <v>3133117</v>
      </c>
      <c r="G2603" s="58" t="s">
        <v>87</v>
      </c>
      <c r="H2603" s="58" t="s">
        <v>87</v>
      </c>
      <c r="I2603" s="60" t="s">
        <v>85</v>
      </c>
    </row>
    <row r="2604" spans="1:9" x14ac:dyDescent="0.2">
      <c r="A2604" t="s">
        <v>64</v>
      </c>
      <c r="B2604" t="s">
        <v>80</v>
      </c>
      <c r="C2604" t="s">
        <v>22</v>
      </c>
      <c r="D2604" s="55">
        <v>39904</v>
      </c>
      <c r="E2604">
        <v>0</v>
      </c>
      <c r="F2604">
        <v>3133118</v>
      </c>
      <c r="G2604" s="58" t="s">
        <v>87</v>
      </c>
      <c r="H2604" s="58" t="s">
        <v>87</v>
      </c>
      <c r="I2604" s="60" t="s">
        <v>85</v>
      </c>
    </row>
    <row r="2605" spans="1:9" x14ac:dyDescent="0.2">
      <c r="A2605" t="s">
        <v>64</v>
      </c>
      <c r="B2605" t="s">
        <v>81</v>
      </c>
      <c r="C2605" t="s">
        <v>22</v>
      </c>
      <c r="D2605" s="55">
        <v>39904</v>
      </c>
      <c r="E2605">
        <v>0</v>
      </c>
      <c r="F2605">
        <v>3133119</v>
      </c>
      <c r="G2605" s="58" t="s">
        <v>87</v>
      </c>
      <c r="H2605" s="58" t="s">
        <v>87</v>
      </c>
      <c r="I2605" s="60" t="s">
        <v>85</v>
      </c>
    </row>
    <row r="2606" spans="1:9" x14ac:dyDescent="0.2">
      <c r="A2606" t="s">
        <v>79</v>
      </c>
      <c r="B2606" t="s">
        <v>80</v>
      </c>
      <c r="C2606" t="s">
        <v>22</v>
      </c>
      <c r="D2606" s="55">
        <v>39904</v>
      </c>
      <c r="E2606">
        <v>0.435</v>
      </c>
      <c r="F2606">
        <v>3133120</v>
      </c>
      <c r="G2606" s="58" t="s">
        <v>87</v>
      </c>
      <c r="H2606" s="58" t="s">
        <v>87</v>
      </c>
      <c r="I2606" s="60" t="s">
        <v>85</v>
      </c>
    </row>
    <row r="2607" spans="1:9" x14ac:dyDescent="0.2">
      <c r="A2607" t="s">
        <v>79</v>
      </c>
      <c r="B2607" t="s">
        <v>81</v>
      </c>
      <c r="C2607" t="s">
        <v>22</v>
      </c>
      <c r="D2607" s="55">
        <v>39904</v>
      </c>
      <c r="E2607">
        <v>0.02</v>
      </c>
      <c r="F2607">
        <v>3133121</v>
      </c>
      <c r="G2607" s="58" t="s">
        <v>87</v>
      </c>
      <c r="H2607" s="58" t="s">
        <v>87</v>
      </c>
      <c r="I2607" s="60" t="s">
        <v>85</v>
      </c>
    </row>
    <row r="2608" spans="1:9" x14ac:dyDescent="0.2">
      <c r="A2608" t="s">
        <v>65</v>
      </c>
      <c r="B2608" t="s">
        <v>80</v>
      </c>
      <c r="C2608" t="s">
        <v>22</v>
      </c>
      <c r="D2608" s="55">
        <v>39904</v>
      </c>
      <c r="E2608">
        <v>0.435</v>
      </c>
      <c r="F2608">
        <v>3133122</v>
      </c>
      <c r="G2608" s="58" t="s">
        <v>87</v>
      </c>
      <c r="H2608" s="58" t="s">
        <v>87</v>
      </c>
      <c r="I2608" s="60" t="s">
        <v>85</v>
      </c>
    </row>
    <row r="2609" spans="1:9" x14ac:dyDescent="0.2">
      <c r="A2609" t="s">
        <v>65</v>
      </c>
      <c r="B2609" t="s">
        <v>81</v>
      </c>
      <c r="C2609" t="s">
        <v>22</v>
      </c>
      <c r="D2609" s="55">
        <v>39904</v>
      </c>
      <c r="E2609">
        <v>0.04</v>
      </c>
      <c r="F2609">
        <v>3133123</v>
      </c>
      <c r="G2609" s="58" t="s">
        <v>87</v>
      </c>
      <c r="H2609" s="58" t="s">
        <v>87</v>
      </c>
      <c r="I2609" s="60" t="s">
        <v>85</v>
      </c>
    </row>
    <row r="2610" spans="1:9" x14ac:dyDescent="0.2">
      <c r="A2610" t="s">
        <v>111</v>
      </c>
      <c r="B2610" t="s">
        <v>110</v>
      </c>
      <c r="C2610" t="s">
        <v>22</v>
      </c>
      <c r="D2610" s="55">
        <v>39904</v>
      </c>
      <c r="E2610">
        <v>5.0000000000000001E-3</v>
      </c>
      <c r="F2610">
        <v>3133124</v>
      </c>
      <c r="G2610" s="58" t="s">
        <v>87</v>
      </c>
      <c r="H2610" s="58" t="s">
        <v>87</v>
      </c>
      <c r="I2610" s="60" t="s">
        <v>85</v>
      </c>
    </row>
    <row r="2611" spans="1:9" x14ac:dyDescent="0.2">
      <c r="A2611" t="s">
        <v>112</v>
      </c>
      <c r="B2611" t="s">
        <v>110</v>
      </c>
      <c r="C2611" t="s">
        <v>22</v>
      </c>
      <c r="D2611" s="55">
        <v>39904</v>
      </c>
      <c r="E2611">
        <v>0.02</v>
      </c>
      <c r="F2611">
        <v>3133125</v>
      </c>
      <c r="G2611" s="58" t="s">
        <v>87</v>
      </c>
      <c r="H2611" s="58" t="s">
        <v>87</v>
      </c>
      <c r="I2611" s="60" t="s">
        <v>85</v>
      </c>
    </row>
    <row r="2612" spans="1:9" x14ac:dyDescent="0.2">
      <c r="A2612" t="s">
        <v>108</v>
      </c>
      <c r="B2612" t="s">
        <v>110</v>
      </c>
      <c r="C2612" t="s">
        <v>22</v>
      </c>
      <c r="D2612" s="55">
        <v>39904</v>
      </c>
      <c r="E2612">
        <v>-4.4999999999999998E-2</v>
      </c>
      <c r="F2612">
        <v>3133126</v>
      </c>
      <c r="G2612" s="58" t="s">
        <v>87</v>
      </c>
      <c r="H2612" s="58" t="s">
        <v>87</v>
      </c>
      <c r="I2612" s="60" t="s">
        <v>85</v>
      </c>
    </row>
    <row r="2613" spans="1:9" x14ac:dyDescent="0.2">
      <c r="A2613" t="s">
        <v>109</v>
      </c>
      <c r="B2613" t="s">
        <v>110</v>
      </c>
      <c r="C2613" t="s">
        <v>22</v>
      </c>
      <c r="D2613" s="55">
        <v>39904</v>
      </c>
      <c r="E2613">
        <v>0.02</v>
      </c>
      <c r="F2613">
        <v>3133127</v>
      </c>
      <c r="G2613" s="58" t="s">
        <v>87</v>
      </c>
      <c r="H2613" s="58" t="s">
        <v>87</v>
      </c>
      <c r="I2613" s="60" t="s">
        <v>85</v>
      </c>
    </row>
    <row r="2614" spans="1:9" x14ac:dyDescent="0.2">
      <c r="A2614" t="s">
        <v>11</v>
      </c>
      <c r="B2614" t="s">
        <v>110</v>
      </c>
      <c r="C2614" t="s">
        <v>22</v>
      </c>
      <c r="D2614" s="55">
        <v>39904</v>
      </c>
      <c r="E2614" s="155">
        <v>39934</v>
      </c>
      <c r="I2614" s="60" t="s">
        <v>86</v>
      </c>
    </row>
    <row r="2615" spans="1:9" x14ac:dyDescent="0.2">
      <c r="A2615" t="s">
        <v>78</v>
      </c>
      <c r="B2615" t="s">
        <v>80</v>
      </c>
      <c r="C2615" t="s">
        <v>22</v>
      </c>
      <c r="D2615" s="55">
        <v>39934</v>
      </c>
      <c r="E2615">
        <v>0.38500000000000001</v>
      </c>
      <c r="F2615">
        <v>3133100</v>
      </c>
      <c r="G2615" s="58" t="s">
        <v>87</v>
      </c>
      <c r="H2615" s="58" t="s">
        <v>87</v>
      </c>
      <c r="I2615" s="60" t="s">
        <v>85</v>
      </c>
    </row>
    <row r="2616" spans="1:9" x14ac:dyDescent="0.2">
      <c r="A2616" t="s">
        <v>78</v>
      </c>
      <c r="B2616" t="s">
        <v>81</v>
      </c>
      <c r="C2616" t="s">
        <v>22</v>
      </c>
      <c r="D2616" s="55">
        <v>39934</v>
      </c>
      <c r="E2616">
        <v>0.02</v>
      </c>
      <c r="F2616">
        <v>3133101</v>
      </c>
      <c r="G2616" s="58" t="s">
        <v>87</v>
      </c>
      <c r="H2616" s="58" t="s">
        <v>87</v>
      </c>
      <c r="I2616" s="60" t="s">
        <v>85</v>
      </c>
    </row>
    <row r="2617" spans="1:9" x14ac:dyDescent="0.2">
      <c r="A2617" t="s">
        <v>35</v>
      </c>
      <c r="B2617" t="s">
        <v>80</v>
      </c>
      <c r="C2617" t="s">
        <v>22</v>
      </c>
      <c r="D2617" s="55">
        <v>39934</v>
      </c>
      <c r="E2617">
        <v>0.38500000000000001</v>
      </c>
      <c r="F2617">
        <v>3133102</v>
      </c>
      <c r="G2617" s="58" t="s">
        <v>87</v>
      </c>
      <c r="H2617" s="58" t="s">
        <v>87</v>
      </c>
      <c r="I2617" s="60" t="s">
        <v>85</v>
      </c>
    </row>
    <row r="2618" spans="1:9" x14ac:dyDescent="0.2">
      <c r="A2618" t="s">
        <v>35</v>
      </c>
      <c r="B2618" t="s">
        <v>81</v>
      </c>
      <c r="C2618" t="s">
        <v>22</v>
      </c>
      <c r="D2618" s="55">
        <v>39934</v>
      </c>
      <c r="E2618">
        <v>0.05</v>
      </c>
      <c r="F2618">
        <v>3133103</v>
      </c>
      <c r="G2618" s="58" t="s">
        <v>87</v>
      </c>
      <c r="H2618" s="58" t="s">
        <v>87</v>
      </c>
      <c r="I2618" s="60" t="s">
        <v>85</v>
      </c>
    </row>
    <row r="2619" spans="1:9" x14ac:dyDescent="0.2">
      <c r="A2619" t="s">
        <v>36</v>
      </c>
      <c r="B2619" t="s">
        <v>80</v>
      </c>
      <c r="C2619" t="s">
        <v>22</v>
      </c>
      <c r="D2619" s="55">
        <v>39934</v>
      </c>
      <c r="E2619">
        <v>0.38500000000000001</v>
      </c>
      <c r="F2619">
        <v>3133104</v>
      </c>
      <c r="G2619" s="58" t="s">
        <v>87</v>
      </c>
      <c r="H2619" s="58" t="s">
        <v>87</v>
      </c>
      <c r="I2619" s="60" t="s">
        <v>85</v>
      </c>
    </row>
    <row r="2620" spans="1:9" x14ac:dyDescent="0.2">
      <c r="A2620" t="s">
        <v>36</v>
      </c>
      <c r="B2620" t="s">
        <v>81</v>
      </c>
      <c r="C2620" t="s">
        <v>22</v>
      </c>
      <c r="D2620" s="55">
        <v>39934</v>
      </c>
      <c r="E2620">
        <v>0.02</v>
      </c>
      <c r="F2620">
        <v>3133105</v>
      </c>
      <c r="G2620" s="58" t="s">
        <v>87</v>
      </c>
      <c r="H2620" s="58" t="s">
        <v>87</v>
      </c>
      <c r="I2620" s="60" t="s">
        <v>85</v>
      </c>
    </row>
    <row r="2621" spans="1:9" x14ac:dyDescent="0.2">
      <c r="A2621" t="s">
        <v>37</v>
      </c>
      <c r="B2621" t="s">
        <v>80</v>
      </c>
      <c r="C2621" t="s">
        <v>22</v>
      </c>
      <c r="D2621" s="55">
        <v>39934</v>
      </c>
      <c r="E2621">
        <v>0.38500000000000001</v>
      </c>
      <c r="F2621">
        <v>3133106</v>
      </c>
      <c r="G2621" s="58" t="s">
        <v>87</v>
      </c>
      <c r="H2621" s="58" t="s">
        <v>87</v>
      </c>
      <c r="I2621" s="60" t="s">
        <v>85</v>
      </c>
    </row>
    <row r="2622" spans="1:9" x14ac:dyDescent="0.2">
      <c r="A2622" t="s">
        <v>37</v>
      </c>
      <c r="B2622" t="s">
        <v>81</v>
      </c>
      <c r="C2622" t="s">
        <v>22</v>
      </c>
      <c r="D2622" s="55">
        <v>39934</v>
      </c>
      <c r="E2622">
        <v>0.05</v>
      </c>
      <c r="F2622">
        <v>3133107</v>
      </c>
      <c r="G2622" s="58" t="s">
        <v>87</v>
      </c>
      <c r="H2622" s="58" t="s">
        <v>87</v>
      </c>
      <c r="I2622" s="60" t="s">
        <v>85</v>
      </c>
    </row>
    <row r="2623" spans="1:9" x14ac:dyDescent="0.2">
      <c r="A2623" t="s">
        <v>58</v>
      </c>
      <c r="B2623" t="s">
        <v>80</v>
      </c>
      <c r="C2623" t="s">
        <v>22</v>
      </c>
      <c r="D2623" s="55">
        <v>39934</v>
      </c>
      <c r="E2623">
        <v>0.32500000000000001</v>
      </c>
      <c r="F2623">
        <v>3133108</v>
      </c>
      <c r="G2623" s="58" t="s">
        <v>87</v>
      </c>
      <c r="H2623" s="58" t="s">
        <v>87</v>
      </c>
      <c r="I2623" s="60" t="s">
        <v>85</v>
      </c>
    </row>
    <row r="2624" spans="1:9" x14ac:dyDescent="0.2">
      <c r="A2624" t="s">
        <v>58</v>
      </c>
      <c r="B2624" t="s">
        <v>81</v>
      </c>
      <c r="C2624" t="s">
        <v>22</v>
      </c>
      <c r="D2624" s="55">
        <v>39934</v>
      </c>
      <c r="E2624">
        <v>5.0000000000000001E-3</v>
      </c>
      <c r="F2624">
        <v>3133109</v>
      </c>
      <c r="G2624" s="58" t="s">
        <v>87</v>
      </c>
      <c r="H2624" s="58" t="s">
        <v>87</v>
      </c>
      <c r="I2624" s="60" t="s">
        <v>85</v>
      </c>
    </row>
    <row r="2625" spans="1:9" x14ac:dyDescent="0.2">
      <c r="A2625" t="s">
        <v>59</v>
      </c>
      <c r="B2625" t="s">
        <v>80</v>
      </c>
      <c r="C2625" t="s">
        <v>22</v>
      </c>
      <c r="D2625" s="55">
        <v>39934</v>
      </c>
      <c r="E2625">
        <v>0.33</v>
      </c>
      <c r="F2625">
        <v>3133110</v>
      </c>
      <c r="G2625" s="58" t="s">
        <v>87</v>
      </c>
      <c r="H2625" s="58" t="s">
        <v>87</v>
      </c>
      <c r="I2625" s="60" t="s">
        <v>85</v>
      </c>
    </row>
    <row r="2626" spans="1:9" x14ac:dyDescent="0.2">
      <c r="A2626" t="s">
        <v>59</v>
      </c>
      <c r="B2626" t="s">
        <v>81</v>
      </c>
      <c r="C2626" t="s">
        <v>22</v>
      </c>
      <c r="D2626" s="55">
        <v>39934</v>
      </c>
      <c r="E2626">
        <v>-6.5000000000000002E-2</v>
      </c>
      <c r="F2626">
        <v>3133111</v>
      </c>
      <c r="G2626" s="58" t="s">
        <v>87</v>
      </c>
      <c r="H2626" s="58" t="s">
        <v>87</v>
      </c>
      <c r="I2626" s="60" t="s">
        <v>85</v>
      </c>
    </row>
    <row r="2627" spans="1:9" x14ac:dyDescent="0.2">
      <c r="A2627" t="s">
        <v>60</v>
      </c>
      <c r="B2627" t="s">
        <v>80</v>
      </c>
      <c r="C2627" t="s">
        <v>22</v>
      </c>
      <c r="D2627" s="55">
        <v>39934</v>
      </c>
      <c r="E2627">
        <v>0.33</v>
      </c>
      <c r="F2627">
        <v>3133112</v>
      </c>
      <c r="G2627" s="58" t="s">
        <v>87</v>
      </c>
      <c r="H2627" s="58" t="s">
        <v>87</v>
      </c>
      <c r="I2627" s="60" t="s">
        <v>85</v>
      </c>
    </row>
    <row r="2628" spans="1:9" x14ac:dyDescent="0.2">
      <c r="A2628" t="s">
        <v>60</v>
      </c>
      <c r="B2628" t="s">
        <v>81</v>
      </c>
      <c r="C2628" t="s">
        <v>22</v>
      </c>
      <c r="D2628" s="55">
        <v>39934</v>
      </c>
      <c r="E2628">
        <v>0.02</v>
      </c>
      <c r="F2628">
        <v>3133113</v>
      </c>
      <c r="G2628" s="58" t="s">
        <v>87</v>
      </c>
      <c r="H2628" s="58" t="s">
        <v>87</v>
      </c>
      <c r="I2628" s="60" t="s">
        <v>85</v>
      </c>
    </row>
    <row r="2629" spans="1:9" x14ac:dyDescent="0.2">
      <c r="A2629" t="s">
        <v>61</v>
      </c>
      <c r="B2629" t="s">
        <v>80</v>
      </c>
      <c r="C2629" t="s">
        <v>22</v>
      </c>
      <c r="D2629" s="55">
        <v>39934</v>
      </c>
      <c r="E2629">
        <v>0.33</v>
      </c>
      <c r="F2629">
        <v>3133114</v>
      </c>
      <c r="G2629" s="58" t="s">
        <v>87</v>
      </c>
      <c r="H2629" s="58" t="s">
        <v>87</v>
      </c>
      <c r="I2629" s="60" t="s">
        <v>85</v>
      </c>
    </row>
    <row r="2630" spans="1:9" x14ac:dyDescent="0.2">
      <c r="A2630" t="s">
        <v>61</v>
      </c>
      <c r="B2630" t="s">
        <v>81</v>
      </c>
      <c r="C2630" t="s">
        <v>22</v>
      </c>
      <c r="D2630" s="55">
        <v>39934</v>
      </c>
      <c r="E2630">
        <v>-3.5000000000000003E-2</v>
      </c>
      <c r="F2630">
        <v>3133115</v>
      </c>
      <c r="G2630" s="58" t="s">
        <v>87</v>
      </c>
      <c r="H2630" s="58" t="s">
        <v>87</v>
      </c>
      <c r="I2630" s="60" t="s">
        <v>85</v>
      </c>
    </row>
    <row r="2631" spans="1:9" x14ac:dyDescent="0.2">
      <c r="A2631" t="s">
        <v>63</v>
      </c>
      <c r="B2631" t="s">
        <v>80</v>
      </c>
      <c r="C2631" t="s">
        <v>22</v>
      </c>
      <c r="D2631" s="55">
        <v>39934</v>
      </c>
      <c r="E2631">
        <v>0</v>
      </c>
      <c r="F2631">
        <v>3133116</v>
      </c>
      <c r="G2631" s="58" t="s">
        <v>87</v>
      </c>
      <c r="H2631" s="58" t="s">
        <v>87</v>
      </c>
      <c r="I2631" s="60" t="s">
        <v>85</v>
      </c>
    </row>
    <row r="2632" spans="1:9" x14ac:dyDescent="0.2">
      <c r="A2632" t="s">
        <v>63</v>
      </c>
      <c r="B2632" t="s">
        <v>81</v>
      </c>
      <c r="C2632" t="s">
        <v>22</v>
      </c>
      <c r="D2632" s="55">
        <v>39934</v>
      </c>
      <c r="E2632">
        <v>0</v>
      </c>
      <c r="F2632">
        <v>3133117</v>
      </c>
      <c r="G2632" s="58" t="s">
        <v>87</v>
      </c>
      <c r="H2632" s="58" t="s">
        <v>87</v>
      </c>
      <c r="I2632" s="60" t="s">
        <v>85</v>
      </c>
    </row>
    <row r="2633" spans="1:9" x14ac:dyDescent="0.2">
      <c r="A2633" t="s">
        <v>64</v>
      </c>
      <c r="B2633" t="s">
        <v>80</v>
      </c>
      <c r="C2633" t="s">
        <v>22</v>
      </c>
      <c r="D2633" s="55">
        <v>39934</v>
      </c>
      <c r="E2633">
        <v>0</v>
      </c>
      <c r="F2633">
        <v>3133118</v>
      </c>
      <c r="G2633" s="58" t="s">
        <v>87</v>
      </c>
      <c r="H2633" s="58" t="s">
        <v>87</v>
      </c>
      <c r="I2633" s="60" t="s">
        <v>85</v>
      </c>
    </row>
    <row r="2634" spans="1:9" x14ac:dyDescent="0.2">
      <c r="A2634" t="s">
        <v>64</v>
      </c>
      <c r="B2634" t="s">
        <v>81</v>
      </c>
      <c r="C2634" t="s">
        <v>22</v>
      </c>
      <c r="D2634" s="55">
        <v>39934</v>
      </c>
      <c r="E2634">
        <v>0</v>
      </c>
      <c r="F2634">
        <v>3133119</v>
      </c>
      <c r="G2634" s="58" t="s">
        <v>87</v>
      </c>
      <c r="H2634" s="58" t="s">
        <v>87</v>
      </c>
      <c r="I2634" s="60" t="s">
        <v>85</v>
      </c>
    </row>
    <row r="2635" spans="1:9" x14ac:dyDescent="0.2">
      <c r="A2635" t="s">
        <v>79</v>
      </c>
      <c r="B2635" t="s">
        <v>80</v>
      </c>
      <c r="C2635" t="s">
        <v>22</v>
      </c>
      <c r="D2635" s="55">
        <v>39934</v>
      </c>
      <c r="E2635">
        <v>0.38500000000000001</v>
      </c>
      <c r="F2635">
        <v>3133120</v>
      </c>
      <c r="G2635" s="58" t="s">
        <v>87</v>
      </c>
      <c r="H2635" s="58" t="s">
        <v>87</v>
      </c>
      <c r="I2635" s="60" t="s">
        <v>85</v>
      </c>
    </row>
    <row r="2636" spans="1:9" x14ac:dyDescent="0.2">
      <c r="A2636" t="s">
        <v>79</v>
      </c>
      <c r="B2636" t="s">
        <v>81</v>
      </c>
      <c r="C2636" t="s">
        <v>22</v>
      </c>
      <c r="D2636" s="55">
        <v>39934</v>
      </c>
      <c r="E2636">
        <v>0.02</v>
      </c>
      <c r="F2636">
        <v>3133121</v>
      </c>
      <c r="G2636" s="58" t="s">
        <v>87</v>
      </c>
      <c r="H2636" s="58" t="s">
        <v>87</v>
      </c>
      <c r="I2636" s="60" t="s">
        <v>85</v>
      </c>
    </row>
    <row r="2637" spans="1:9" x14ac:dyDescent="0.2">
      <c r="A2637" t="s">
        <v>65</v>
      </c>
      <c r="B2637" t="s">
        <v>80</v>
      </c>
      <c r="C2637" t="s">
        <v>22</v>
      </c>
      <c r="D2637" s="55">
        <v>39934</v>
      </c>
      <c r="E2637">
        <v>0.38500000000000001</v>
      </c>
      <c r="F2637">
        <v>3133122</v>
      </c>
      <c r="G2637" s="58" t="s">
        <v>87</v>
      </c>
      <c r="H2637" s="58" t="s">
        <v>87</v>
      </c>
      <c r="I2637" s="60" t="s">
        <v>85</v>
      </c>
    </row>
    <row r="2638" spans="1:9" x14ac:dyDescent="0.2">
      <c r="A2638" t="s">
        <v>65</v>
      </c>
      <c r="B2638" t="s">
        <v>81</v>
      </c>
      <c r="C2638" t="s">
        <v>22</v>
      </c>
      <c r="D2638" s="55">
        <v>39934</v>
      </c>
      <c r="E2638">
        <v>0.04</v>
      </c>
      <c r="F2638">
        <v>3133123</v>
      </c>
      <c r="G2638" s="58" t="s">
        <v>87</v>
      </c>
      <c r="H2638" s="58" t="s">
        <v>87</v>
      </c>
      <c r="I2638" s="60" t="s">
        <v>85</v>
      </c>
    </row>
    <row r="2639" spans="1:9" x14ac:dyDescent="0.2">
      <c r="A2639" t="s">
        <v>111</v>
      </c>
      <c r="B2639" t="s">
        <v>110</v>
      </c>
      <c r="C2639" t="s">
        <v>22</v>
      </c>
      <c r="D2639" s="55">
        <v>39934</v>
      </c>
      <c r="E2639">
        <v>5.0000000000000001E-3</v>
      </c>
      <c r="F2639">
        <v>3133124</v>
      </c>
      <c r="G2639" s="58" t="s">
        <v>87</v>
      </c>
      <c r="H2639" s="58" t="s">
        <v>87</v>
      </c>
      <c r="I2639" s="60" t="s">
        <v>85</v>
      </c>
    </row>
    <row r="2640" spans="1:9" x14ac:dyDescent="0.2">
      <c r="A2640" t="s">
        <v>112</v>
      </c>
      <c r="B2640" t="s">
        <v>110</v>
      </c>
      <c r="C2640" t="s">
        <v>22</v>
      </c>
      <c r="D2640" s="55">
        <v>39934</v>
      </c>
      <c r="E2640">
        <v>0.02</v>
      </c>
      <c r="F2640">
        <v>3133125</v>
      </c>
      <c r="G2640" s="58" t="s">
        <v>87</v>
      </c>
      <c r="H2640" s="58" t="s">
        <v>87</v>
      </c>
      <c r="I2640" s="60" t="s">
        <v>85</v>
      </c>
    </row>
    <row r="2641" spans="1:9" x14ac:dyDescent="0.2">
      <c r="A2641" t="s">
        <v>108</v>
      </c>
      <c r="B2641" t="s">
        <v>110</v>
      </c>
      <c r="C2641" t="s">
        <v>22</v>
      </c>
      <c r="D2641" s="55">
        <v>39934</v>
      </c>
      <c r="E2641">
        <v>-3.5000000000000003E-2</v>
      </c>
      <c r="F2641">
        <v>3133126</v>
      </c>
      <c r="G2641" s="58" t="s">
        <v>87</v>
      </c>
      <c r="H2641" s="58" t="s">
        <v>87</v>
      </c>
      <c r="I2641" s="60" t="s">
        <v>85</v>
      </c>
    </row>
    <row r="2642" spans="1:9" x14ac:dyDescent="0.2">
      <c r="A2642" t="s">
        <v>109</v>
      </c>
      <c r="B2642" t="s">
        <v>110</v>
      </c>
      <c r="C2642" t="s">
        <v>22</v>
      </c>
      <c r="D2642" s="55">
        <v>39934</v>
      </c>
      <c r="E2642">
        <v>0.02</v>
      </c>
      <c r="F2642">
        <v>3133127</v>
      </c>
      <c r="G2642" s="58" t="s">
        <v>87</v>
      </c>
      <c r="H2642" s="58" t="s">
        <v>87</v>
      </c>
      <c r="I2642" s="60" t="s">
        <v>85</v>
      </c>
    </row>
    <row r="2643" spans="1:9" x14ac:dyDescent="0.2">
      <c r="A2643" t="s">
        <v>11</v>
      </c>
      <c r="B2643" t="s">
        <v>110</v>
      </c>
      <c r="C2643" t="s">
        <v>22</v>
      </c>
      <c r="D2643" s="55">
        <v>39934</v>
      </c>
      <c r="E2643" s="155">
        <v>39965</v>
      </c>
      <c r="I2643" s="60" t="s">
        <v>86</v>
      </c>
    </row>
    <row r="2644" spans="1:9" x14ac:dyDescent="0.2">
      <c r="A2644" t="s">
        <v>78</v>
      </c>
      <c r="B2644" t="s">
        <v>80</v>
      </c>
      <c r="C2644" t="s">
        <v>22</v>
      </c>
      <c r="D2644" s="55">
        <v>39965</v>
      </c>
      <c r="E2644">
        <v>0.38500000000000001</v>
      </c>
      <c r="F2644">
        <v>3133100</v>
      </c>
      <c r="G2644" s="58" t="s">
        <v>87</v>
      </c>
      <c r="H2644" s="58" t="s">
        <v>87</v>
      </c>
      <c r="I2644" s="60" t="s">
        <v>85</v>
      </c>
    </row>
    <row r="2645" spans="1:9" x14ac:dyDescent="0.2">
      <c r="A2645" t="s">
        <v>78</v>
      </c>
      <c r="B2645" t="s">
        <v>81</v>
      </c>
      <c r="C2645" t="s">
        <v>22</v>
      </c>
      <c r="D2645" s="55">
        <v>39965</v>
      </c>
      <c r="E2645">
        <v>0.02</v>
      </c>
      <c r="F2645">
        <v>3133101</v>
      </c>
      <c r="G2645" s="58" t="s">
        <v>87</v>
      </c>
      <c r="H2645" s="58" t="s">
        <v>87</v>
      </c>
      <c r="I2645" s="60" t="s">
        <v>85</v>
      </c>
    </row>
    <row r="2646" spans="1:9" x14ac:dyDescent="0.2">
      <c r="A2646" t="s">
        <v>35</v>
      </c>
      <c r="B2646" t="s">
        <v>80</v>
      </c>
      <c r="C2646" t="s">
        <v>22</v>
      </c>
      <c r="D2646" s="55">
        <v>39965</v>
      </c>
      <c r="E2646">
        <v>0.38500000000000001</v>
      </c>
      <c r="F2646">
        <v>3133102</v>
      </c>
      <c r="G2646" s="58" t="s">
        <v>87</v>
      </c>
      <c r="H2646" s="58" t="s">
        <v>87</v>
      </c>
      <c r="I2646" s="60" t="s">
        <v>85</v>
      </c>
    </row>
    <row r="2647" spans="1:9" x14ac:dyDescent="0.2">
      <c r="A2647" t="s">
        <v>35</v>
      </c>
      <c r="B2647" t="s">
        <v>81</v>
      </c>
      <c r="C2647" t="s">
        <v>22</v>
      </c>
      <c r="D2647" s="55">
        <v>39965</v>
      </c>
      <c r="E2647">
        <v>0.06</v>
      </c>
      <c r="F2647">
        <v>3133103</v>
      </c>
      <c r="G2647" s="58" t="s">
        <v>87</v>
      </c>
      <c r="H2647" s="58" t="s">
        <v>87</v>
      </c>
      <c r="I2647" s="60" t="s">
        <v>85</v>
      </c>
    </row>
    <row r="2648" spans="1:9" x14ac:dyDescent="0.2">
      <c r="A2648" t="s">
        <v>36</v>
      </c>
      <c r="B2648" t="s">
        <v>80</v>
      </c>
      <c r="C2648" t="s">
        <v>22</v>
      </c>
      <c r="D2648" s="55">
        <v>39965</v>
      </c>
      <c r="E2648">
        <v>0.38500000000000001</v>
      </c>
      <c r="F2648">
        <v>3133104</v>
      </c>
      <c r="G2648" s="58" t="s">
        <v>87</v>
      </c>
      <c r="H2648" s="58" t="s">
        <v>87</v>
      </c>
      <c r="I2648" s="60" t="s">
        <v>85</v>
      </c>
    </row>
    <row r="2649" spans="1:9" x14ac:dyDescent="0.2">
      <c r="A2649" t="s">
        <v>36</v>
      </c>
      <c r="B2649" t="s">
        <v>81</v>
      </c>
      <c r="C2649" t="s">
        <v>22</v>
      </c>
      <c r="D2649" s="55">
        <v>39965</v>
      </c>
      <c r="E2649">
        <v>0.02</v>
      </c>
      <c r="F2649">
        <v>3133105</v>
      </c>
      <c r="G2649" s="58" t="s">
        <v>87</v>
      </c>
      <c r="H2649" s="58" t="s">
        <v>87</v>
      </c>
      <c r="I2649" s="60" t="s">
        <v>85</v>
      </c>
    </row>
    <row r="2650" spans="1:9" x14ac:dyDescent="0.2">
      <c r="A2650" t="s">
        <v>37</v>
      </c>
      <c r="B2650" t="s">
        <v>80</v>
      </c>
      <c r="C2650" t="s">
        <v>22</v>
      </c>
      <c r="D2650" s="55">
        <v>39965</v>
      </c>
      <c r="E2650">
        <v>0.38500000000000001</v>
      </c>
      <c r="F2650">
        <v>3133106</v>
      </c>
      <c r="G2650" s="58" t="s">
        <v>87</v>
      </c>
      <c r="H2650" s="58" t="s">
        <v>87</v>
      </c>
      <c r="I2650" s="60" t="s">
        <v>85</v>
      </c>
    </row>
    <row r="2651" spans="1:9" x14ac:dyDescent="0.2">
      <c r="A2651" t="s">
        <v>37</v>
      </c>
      <c r="B2651" t="s">
        <v>81</v>
      </c>
      <c r="C2651" t="s">
        <v>22</v>
      </c>
      <c r="D2651" s="55">
        <v>39965</v>
      </c>
      <c r="E2651">
        <v>0.06</v>
      </c>
      <c r="F2651">
        <v>3133107</v>
      </c>
      <c r="G2651" s="58" t="s">
        <v>87</v>
      </c>
      <c r="H2651" s="58" t="s">
        <v>87</v>
      </c>
      <c r="I2651" s="60" t="s">
        <v>85</v>
      </c>
    </row>
    <row r="2652" spans="1:9" x14ac:dyDescent="0.2">
      <c r="A2652" t="s">
        <v>58</v>
      </c>
      <c r="B2652" t="s">
        <v>80</v>
      </c>
      <c r="C2652" t="s">
        <v>22</v>
      </c>
      <c r="D2652" s="55">
        <v>39965</v>
      </c>
      <c r="E2652">
        <v>0.33500000000000002</v>
      </c>
      <c r="F2652">
        <v>3133108</v>
      </c>
      <c r="G2652" s="58" t="s">
        <v>87</v>
      </c>
      <c r="H2652" s="58" t="s">
        <v>87</v>
      </c>
      <c r="I2652" s="60" t="s">
        <v>85</v>
      </c>
    </row>
    <row r="2653" spans="1:9" x14ac:dyDescent="0.2">
      <c r="A2653" t="s">
        <v>58</v>
      </c>
      <c r="B2653" t="s">
        <v>81</v>
      </c>
      <c r="C2653" t="s">
        <v>22</v>
      </c>
      <c r="D2653" s="55">
        <v>39965</v>
      </c>
      <c r="E2653">
        <v>5.0000000000000001E-3</v>
      </c>
      <c r="F2653">
        <v>3133109</v>
      </c>
      <c r="G2653" s="58" t="s">
        <v>87</v>
      </c>
      <c r="H2653" s="58" t="s">
        <v>87</v>
      </c>
      <c r="I2653" s="60" t="s">
        <v>85</v>
      </c>
    </row>
    <row r="2654" spans="1:9" x14ac:dyDescent="0.2">
      <c r="A2654" t="s">
        <v>59</v>
      </c>
      <c r="B2654" t="s">
        <v>80</v>
      </c>
      <c r="C2654" t="s">
        <v>22</v>
      </c>
      <c r="D2654" s="55">
        <v>39965</v>
      </c>
      <c r="E2654">
        <v>0.37</v>
      </c>
      <c r="F2654">
        <v>3133110</v>
      </c>
      <c r="G2654" s="58" t="s">
        <v>87</v>
      </c>
      <c r="H2654" s="58" t="s">
        <v>87</v>
      </c>
      <c r="I2654" s="60" t="s">
        <v>85</v>
      </c>
    </row>
    <row r="2655" spans="1:9" x14ac:dyDescent="0.2">
      <c r="A2655" t="s">
        <v>59</v>
      </c>
      <c r="B2655" t="s">
        <v>81</v>
      </c>
      <c r="C2655" t="s">
        <v>22</v>
      </c>
      <c r="D2655" s="55">
        <v>39965</v>
      </c>
      <c r="E2655">
        <v>-5.5E-2</v>
      </c>
      <c r="F2655">
        <v>3133111</v>
      </c>
      <c r="G2655" s="58" t="s">
        <v>87</v>
      </c>
      <c r="H2655" s="58" t="s">
        <v>87</v>
      </c>
      <c r="I2655" s="60" t="s">
        <v>85</v>
      </c>
    </row>
    <row r="2656" spans="1:9" x14ac:dyDescent="0.2">
      <c r="A2656" t="s">
        <v>60</v>
      </c>
      <c r="B2656" t="s">
        <v>80</v>
      </c>
      <c r="C2656" t="s">
        <v>22</v>
      </c>
      <c r="D2656" s="55">
        <v>39965</v>
      </c>
      <c r="E2656">
        <v>0.37</v>
      </c>
      <c r="F2656">
        <v>3133112</v>
      </c>
      <c r="G2656" s="58" t="s">
        <v>87</v>
      </c>
      <c r="H2656" s="58" t="s">
        <v>87</v>
      </c>
      <c r="I2656" s="60" t="s">
        <v>85</v>
      </c>
    </row>
    <row r="2657" spans="1:9" x14ac:dyDescent="0.2">
      <c r="A2657" t="s">
        <v>60</v>
      </c>
      <c r="B2657" t="s">
        <v>81</v>
      </c>
      <c r="C2657" t="s">
        <v>22</v>
      </c>
      <c r="D2657" s="55">
        <v>39965</v>
      </c>
      <c r="E2657">
        <v>3.5000000000000003E-2</v>
      </c>
      <c r="F2657">
        <v>3133113</v>
      </c>
      <c r="G2657" s="58" t="s">
        <v>87</v>
      </c>
      <c r="H2657" s="58" t="s">
        <v>87</v>
      </c>
      <c r="I2657" s="60" t="s">
        <v>85</v>
      </c>
    </row>
    <row r="2658" spans="1:9" x14ac:dyDescent="0.2">
      <c r="A2658" t="s">
        <v>61</v>
      </c>
      <c r="B2658" t="s">
        <v>80</v>
      </c>
      <c r="C2658" t="s">
        <v>22</v>
      </c>
      <c r="D2658" s="55">
        <v>39965</v>
      </c>
      <c r="E2658">
        <v>0.37</v>
      </c>
      <c r="F2658">
        <v>3133114</v>
      </c>
      <c r="G2658" s="58" t="s">
        <v>87</v>
      </c>
      <c r="H2658" s="58" t="s">
        <v>87</v>
      </c>
      <c r="I2658" s="60" t="s">
        <v>85</v>
      </c>
    </row>
    <row r="2659" spans="1:9" x14ac:dyDescent="0.2">
      <c r="A2659" t="s">
        <v>61</v>
      </c>
      <c r="B2659" t="s">
        <v>81</v>
      </c>
      <c r="C2659" t="s">
        <v>22</v>
      </c>
      <c r="D2659" s="55">
        <v>39965</v>
      </c>
      <c r="E2659">
        <v>-3.5000000000000003E-2</v>
      </c>
      <c r="F2659">
        <v>3133115</v>
      </c>
      <c r="G2659" s="58" t="s">
        <v>87</v>
      </c>
      <c r="H2659" s="58" t="s">
        <v>87</v>
      </c>
      <c r="I2659" s="60" t="s">
        <v>85</v>
      </c>
    </row>
    <row r="2660" spans="1:9" x14ac:dyDescent="0.2">
      <c r="A2660" t="s">
        <v>63</v>
      </c>
      <c r="B2660" t="s">
        <v>80</v>
      </c>
      <c r="C2660" t="s">
        <v>22</v>
      </c>
      <c r="D2660" s="55">
        <v>39965</v>
      </c>
      <c r="E2660">
        <v>0</v>
      </c>
      <c r="F2660">
        <v>3133116</v>
      </c>
      <c r="G2660" s="58" t="s">
        <v>87</v>
      </c>
      <c r="H2660" s="58" t="s">
        <v>87</v>
      </c>
      <c r="I2660" s="60" t="s">
        <v>85</v>
      </c>
    </row>
    <row r="2661" spans="1:9" x14ac:dyDescent="0.2">
      <c r="A2661" t="s">
        <v>63</v>
      </c>
      <c r="B2661" t="s">
        <v>81</v>
      </c>
      <c r="C2661" t="s">
        <v>22</v>
      </c>
      <c r="D2661" s="55">
        <v>39965</v>
      </c>
      <c r="E2661">
        <v>0</v>
      </c>
      <c r="F2661">
        <v>3133117</v>
      </c>
      <c r="G2661" s="58" t="s">
        <v>87</v>
      </c>
      <c r="H2661" s="58" t="s">
        <v>87</v>
      </c>
      <c r="I2661" s="60" t="s">
        <v>85</v>
      </c>
    </row>
    <row r="2662" spans="1:9" x14ac:dyDescent="0.2">
      <c r="A2662" t="s">
        <v>64</v>
      </c>
      <c r="B2662" t="s">
        <v>80</v>
      </c>
      <c r="C2662" t="s">
        <v>22</v>
      </c>
      <c r="D2662" s="55">
        <v>39965</v>
      </c>
      <c r="E2662">
        <v>0</v>
      </c>
      <c r="F2662">
        <v>3133118</v>
      </c>
      <c r="G2662" s="58" t="s">
        <v>87</v>
      </c>
      <c r="H2662" s="58" t="s">
        <v>87</v>
      </c>
      <c r="I2662" s="60" t="s">
        <v>85</v>
      </c>
    </row>
    <row r="2663" spans="1:9" x14ac:dyDescent="0.2">
      <c r="A2663" t="s">
        <v>64</v>
      </c>
      <c r="B2663" t="s">
        <v>81</v>
      </c>
      <c r="C2663" t="s">
        <v>22</v>
      </c>
      <c r="D2663" s="55">
        <v>39965</v>
      </c>
      <c r="E2663">
        <v>0</v>
      </c>
      <c r="F2663">
        <v>3133119</v>
      </c>
      <c r="G2663" s="58" t="s">
        <v>87</v>
      </c>
      <c r="H2663" s="58" t="s">
        <v>87</v>
      </c>
      <c r="I2663" s="60" t="s">
        <v>85</v>
      </c>
    </row>
    <row r="2664" spans="1:9" x14ac:dyDescent="0.2">
      <c r="A2664" t="s">
        <v>79</v>
      </c>
      <c r="B2664" t="s">
        <v>80</v>
      </c>
      <c r="C2664" t="s">
        <v>22</v>
      </c>
      <c r="D2664" s="55">
        <v>39965</v>
      </c>
      <c r="E2664">
        <v>0.38500000000000001</v>
      </c>
      <c r="F2664">
        <v>3133120</v>
      </c>
      <c r="G2664" s="58" t="s">
        <v>87</v>
      </c>
      <c r="H2664" s="58" t="s">
        <v>87</v>
      </c>
      <c r="I2664" s="60" t="s">
        <v>85</v>
      </c>
    </row>
    <row r="2665" spans="1:9" x14ac:dyDescent="0.2">
      <c r="A2665" t="s">
        <v>79</v>
      </c>
      <c r="B2665" t="s">
        <v>81</v>
      </c>
      <c r="C2665" t="s">
        <v>22</v>
      </c>
      <c r="D2665" s="55">
        <v>39965</v>
      </c>
      <c r="E2665">
        <v>0.02</v>
      </c>
      <c r="F2665">
        <v>3133121</v>
      </c>
      <c r="G2665" s="58" t="s">
        <v>87</v>
      </c>
      <c r="H2665" s="58" t="s">
        <v>87</v>
      </c>
      <c r="I2665" s="60" t="s">
        <v>85</v>
      </c>
    </row>
    <row r="2666" spans="1:9" x14ac:dyDescent="0.2">
      <c r="A2666" t="s">
        <v>65</v>
      </c>
      <c r="B2666" t="s">
        <v>80</v>
      </c>
      <c r="C2666" t="s">
        <v>22</v>
      </c>
      <c r="D2666" s="55">
        <v>39965</v>
      </c>
      <c r="E2666">
        <v>0.38500000000000001</v>
      </c>
      <c r="F2666">
        <v>3133122</v>
      </c>
      <c r="G2666" s="58" t="s">
        <v>87</v>
      </c>
      <c r="H2666" s="58" t="s">
        <v>87</v>
      </c>
      <c r="I2666" s="60" t="s">
        <v>85</v>
      </c>
    </row>
    <row r="2667" spans="1:9" x14ac:dyDescent="0.2">
      <c r="A2667" t="s">
        <v>65</v>
      </c>
      <c r="B2667" t="s">
        <v>81</v>
      </c>
      <c r="C2667" t="s">
        <v>22</v>
      </c>
      <c r="D2667" s="55">
        <v>39965</v>
      </c>
      <c r="E2667">
        <v>0.04</v>
      </c>
      <c r="F2667">
        <v>3133123</v>
      </c>
      <c r="G2667" s="58" t="s">
        <v>87</v>
      </c>
      <c r="H2667" s="58" t="s">
        <v>87</v>
      </c>
      <c r="I2667" s="60" t="s">
        <v>85</v>
      </c>
    </row>
    <row r="2668" spans="1:9" x14ac:dyDescent="0.2">
      <c r="A2668" t="s">
        <v>111</v>
      </c>
      <c r="B2668" t="s">
        <v>110</v>
      </c>
      <c r="C2668" t="s">
        <v>22</v>
      </c>
      <c r="D2668" s="55">
        <v>39965</v>
      </c>
      <c r="E2668">
        <v>5.0000000000000001E-3</v>
      </c>
      <c r="F2668">
        <v>3133124</v>
      </c>
      <c r="G2668" s="58" t="s">
        <v>87</v>
      </c>
      <c r="H2668" s="58" t="s">
        <v>87</v>
      </c>
      <c r="I2668" s="60" t="s">
        <v>85</v>
      </c>
    </row>
    <row r="2669" spans="1:9" x14ac:dyDescent="0.2">
      <c r="A2669" t="s">
        <v>112</v>
      </c>
      <c r="B2669" t="s">
        <v>110</v>
      </c>
      <c r="C2669" t="s">
        <v>22</v>
      </c>
      <c r="D2669" s="55">
        <v>39965</v>
      </c>
      <c r="E2669">
        <v>3.5000000000000003E-2</v>
      </c>
      <c r="F2669">
        <v>3133125</v>
      </c>
      <c r="G2669" s="58" t="s">
        <v>87</v>
      </c>
      <c r="H2669" s="58" t="s">
        <v>87</v>
      </c>
      <c r="I2669" s="60" t="s">
        <v>85</v>
      </c>
    </row>
    <row r="2670" spans="1:9" x14ac:dyDescent="0.2">
      <c r="A2670" t="s">
        <v>108</v>
      </c>
      <c r="B2670" t="s">
        <v>110</v>
      </c>
      <c r="C2670" t="s">
        <v>22</v>
      </c>
      <c r="D2670" s="55">
        <v>39965</v>
      </c>
      <c r="E2670">
        <v>-3.5000000000000003E-2</v>
      </c>
      <c r="F2670">
        <v>3133126</v>
      </c>
      <c r="G2670" s="58" t="s">
        <v>87</v>
      </c>
      <c r="H2670" s="58" t="s">
        <v>87</v>
      </c>
      <c r="I2670" s="60" t="s">
        <v>85</v>
      </c>
    </row>
    <row r="2671" spans="1:9" x14ac:dyDescent="0.2">
      <c r="A2671" t="s">
        <v>109</v>
      </c>
      <c r="B2671" t="s">
        <v>110</v>
      </c>
      <c r="C2671" t="s">
        <v>22</v>
      </c>
      <c r="D2671" s="55">
        <v>39965</v>
      </c>
      <c r="E2671">
        <v>3.5000000000000003E-2</v>
      </c>
      <c r="F2671">
        <v>3133127</v>
      </c>
      <c r="G2671" s="58" t="s">
        <v>87</v>
      </c>
      <c r="H2671" s="58" t="s">
        <v>87</v>
      </c>
      <c r="I2671" s="60" t="s">
        <v>85</v>
      </c>
    </row>
    <row r="2672" spans="1:9" x14ac:dyDescent="0.2">
      <c r="A2672" t="s">
        <v>11</v>
      </c>
      <c r="B2672" t="s">
        <v>110</v>
      </c>
      <c r="C2672" t="s">
        <v>22</v>
      </c>
      <c r="D2672" s="55">
        <v>39965</v>
      </c>
      <c r="E2672" s="155">
        <v>39995</v>
      </c>
      <c r="I2672" s="60" t="s">
        <v>86</v>
      </c>
    </row>
    <row r="2673" spans="1:9" x14ac:dyDescent="0.2">
      <c r="A2673" t="s">
        <v>78</v>
      </c>
      <c r="B2673" t="s">
        <v>80</v>
      </c>
      <c r="C2673" t="s">
        <v>22</v>
      </c>
      <c r="D2673" s="55">
        <v>39995</v>
      </c>
      <c r="E2673">
        <v>0.39750000000000002</v>
      </c>
      <c r="F2673">
        <v>3133100</v>
      </c>
      <c r="G2673" s="58" t="s">
        <v>87</v>
      </c>
      <c r="H2673" s="58" t="s">
        <v>87</v>
      </c>
      <c r="I2673" s="60" t="s">
        <v>85</v>
      </c>
    </row>
    <row r="2674" spans="1:9" x14ac:dyDescent="0.2">
      <c r="A2674" t="s">
        <v>78</v>
      </c>
      <c r="B2674" t="s">
        <v>81</v>
      </c>
      <c r="C2674" t="s">
        <v>22</v>
      </c>
      <c r="D2674" s="55">
        <v>39995</v>
      </c>
      <c r="E2674">
        <v>0.02</v>
      </c>
      <c r="F2674">
        <v>3133101</v>
      </c>
      <c r="G2674" s="58" t="s">
        <v>87</v>
      </c>
      <c r="H2674" s="58" t="s">
        <v>87</v>
      </c>
      <c r="I2674" s="60" t="s">
        <v>85</v>
      </c>
    </row>
    <row r="2675" spans="1:9" x14ac:dyDescent="0.2">
      <c r="A2675" t="s">
        <v>35</v>
      </c>
      <c r="B2675" t="s">
        <v>80</v>
      </c>
      <c r="C2675" t="s">
        <v>22</v>
      </c>
      <c r="D2675" s="55">
        <v>39995</v>
      </c>
      <c r="E2675">
        <v>0.39750000000000002</v>
      </c>
      <c r="F2675">
        <v>3133102</v>
      </c>
      <c r="G2675" s="58" t="s">
        <v>87</v>
      </c>
      <c r="H2675" s="58" t="s">
        <v>87</v>
      </c>
      <c r="I2675" s="60" t="s">
        <v>85</v>
      </c>
    </row>
    <row r="2676" spans="1:9" x14ac:dyDescent="0.2">
      <c r="A2676" t="s">
        <v>35</v>
      </c>
      <c r="B2676" t="s">
        <v>81</v>
      </c>
      <c r="C2676" t="s">
        <v>22</v>
      </c>
      <c r="D2676" s="55">
        <v>39995</v>
      </c>
      <c r="E2676">
        <v>7.0000000000000007E-2</v>
      </c>
      <c r="F2676">
        <v>3133103</v>
      </c>
      <c r="G2676" s="58" t="s">
        <v>87</v>
      </c>
      <c r="H2676" s="58" t="s">
        <v>87</v>
      </c>
      <c r="I2676" s="60" t="s">
        <v>85</v>
      </c>
    </row>
    <row r="2677" spans="1:9" x14ac:dyDescent="0.2">
      <c r="A2677" t="s">
        <v>36</v>
      </c>
      <c r="B2677" t="s">
        <v>80</v>
      </c>
      <c r="C2677" t="s">
        <v>22</v>
      </c>
      <c r="D2677" s="55">
        <v>39995</v>
      </c>
      <c r="E2677">
        <v>0.39750000000000002</v>
      </c>
      <c r="F2677">
        <v>3133104</v>
      </c>
      <c r="G2677" s="58" t="s">
        <v>87</v>
      </c>
      <c r="H2677" s="58" t="s">
        <v>87</v>
      </c>
      <c r="I2677" s="60" t="s">
        <v>85</v>
      </c>
    </row>
    <row r="2678" spans="1:9" x14ac:dyDescent="0.2">
      <c r="A2678" t="s">
        <v>36</v>
      </c>
      <c r="B2678" t="s">
        <v>81</v>
      </c>
      <c r="C2678" t="s">
        <v>22</v>
      </c>
      <c r="D2678" s="55">
        <v>39995</v>
      </c>
      <c r="E2678">
        <v>0.02</v>
      </c>
      <c r="F2678">
        <v>3133105</v>
      </c>
      <c r="G2678" s="58" t="s">
        <v>87</v>
      </c>
      <c r="H2678" s="58" t="s">
        <v>87</v>
      </c>
      <c r="I2678" s="60" t="s">
        <v>85</v>
      </c>
    </row>
    <row r="2679" spans="1:9" x14ac:dyDescent="0.2">
      <c r="A2679" t="s">
        <v>37</v>
      </c>
      <c r="B2679" t="s">
        <v>80</v>
      </c>
      <c r="C2679" t="s">
        <v>22</v>
      </c>
      <c r="D2679" s="55">
        <v>39995</v>
      </c>
      <c r="E2679">
        <v>0.39750000000000002</v>
      </c>
      <c r="F2679">
        <v>3133106</v>
      </c>
      <c r="G2679" s="58" t="s">
        <v>87</v>
      </c>
      <c r="H2679" s="58" t="s">
        <v>87</v>
      </c>
      <c r="I2679" s="60" t="s">
        <v>85</v>
      </c>
    </row>
    <row r="2680" spans="1:9" x14ac:dyDescent="0.2">
      <c r="A2680" t="s">
        <v>37</v>
      </c>
      <c r="B2680" t="s">
        <v>81</v>
      </c>
      <c r="C2680" t="s">
        <v>22</v>
      </c>
      <c r="D2680" s="55">
        <v>39995</v>
      </c>
      <c r="E2680">
        <v>7.0000000000000007E-2</v>
      </c>
      <c r="F2680">
        <v>3133107</v>
      </c>
      <c r="G2680" s="58" t="s">
        <v>87</v>
      </c>
      <c r="H2680" s="58" t="s">
        <v>87</v>
      </c>
      <c r="I2680" s="60" t="s">
        <v>85</v>
      </c>
    </row>
    <row r="2681" spans="1:9" x14ac:dyDescent="0.2">
      <c r="A2681" t="s">
        <v>58</v>
      </c>
      <c r="B2681" t="s">
        <v>80</v>
      </c>
      <c r="C2681" t="s">
        <v>22</v>
      </c>
      <c r="D2681" s="55">
        <v>39995</v>
      </c>
      <c r="E2681">
        <v>0.35</v>
      </c>
      <c r="F2681">
        <v>3133108</v>
      </c>
      <c r="G2681" s="58" t="s">
        <v>87</v>
      </c>
      <c r="H2681" s="58" t="s">
        <v>87</v>
      </c>
      <c r="I2681" s="60" t="s">
        <v>85</v>
      </c>
    </row>
    <row r="2682" spans="1:9" x14ac:dyDescent="0.2">
      <c r="A2682" t="s">
        <v>58</v>
      </c>
      <c r="B2682" t="s">
        <v>81</v>
      </c>
      <c r="C2682" t="s">
        <v>22</v>
      </c>
      <c r="D2682" s="55">
        <v>39995</v>
      </c>
      <c r="E2682">
        <v>5.0000000000000001E-3</v>
      </c>
      <c r="F2682">
        <v>3133109</v>
      </c>
      <c r="G2682" s="58" t="s">
        <v>87</v>
      </c>
      <c r="H2682" s="58" t="s">
        <v>87</v>
      </c>
      <c r="I2682" s="60" t="s">
        <v>85</v>
      </c>
    </row>
    <row r="2683" spans="1:9" x14ac:dyDescent="0.2">
      <c r="A2683" t="s">
        <v>59</v>
      </c>
      <c r="B2683" t="s">
        <v>80</v>
      </c>
      <c r="C2683" t="s">
        <v>22</v>
      </c>
      <c r="D2683" s="55">
        <v>39995</v>
      </c>
      <c r="E2683">
        <v>0.41</v>
      </c>
      <c r="F2683">
        <v>3133110</v>
      </c>
      <c r="G2683" s="58" t="s">
        <v>87</v>
      </c>
      <c r="H2683" s="58" t="s">
        <v>87</v>
      </c>
      <c r="I2683" s="60" t="s">
        <v>85</v>
      </c>
    </row>
    <row r="2684" spans="1:9" x14ac:dyDescent="0.2">
      <c r="A2684" t="s">
        <v>59</v>
      </c>
      <c r="B2684" t="s">
        <v>81</v>
      </c>
      <c r="C2684" t="s">
        <v>22</v>
      </c>
      <c r="D2684" s="55">
        <v>39995</v>
      </c>
      <c r="E2684">
        <v>-0.02</v>
      </c>
      <c r="F2684">
        <v>3133111</v>
      </c>
      <c r="G2684" s="58" t="s">
        <v>87</v>
      </c>
      <c r="H2684" s="58" t="s">
        <v>87</v>
      </c>
      <c r="I2684" s="60" t="s">
        <v>85</v>
      </c>
    </row>
    <row r="2685" spans="1:9" x14ac:dyDescent="0.2">
      <c r="A2685" t="s">
        <v>60</v>
      </c>
      <c r="B2685" t="s">
        <v>80</v>
      </c>
      <c r="C2685" t="s">
        <v>22</v>
      </c>
      <c r="D2685" s="55">
        <v>39995</v>
      </c>
      <c r="E2685">
        <v>0.41</v>
      </c>
      <c r="F2685">
        <v>3133112</v>
      </c>
      <c r="G2685" s="58" t="s">
        <v>87</v>
      </c>
      <c r="H2685" s="58" t="s">
        <v>87</v>
      </c>
      <c r="I2685" s="60" t="s">
        <v>85</v>
      </c>
    </row>
    <row r="2686" spans="1:9" x14ac:dyDescent="0.2">
      <c r="A2686" t="s">
        <v>60</v>
      </c>
      <c r="B2686" t="s">
        <v>81</v>
      </c>
      <c r="C2686" t="s">
        <v>22</v>
      </c>
      <c r="D2686" s="55">
        <v>39995</v>
      </c>
      <c r="E2686">
        <v>3.5000000000000003E-2</v>
      </c>
      <c r="F2686">
        <v>3133113</v>
      </c>
      <c r="G2686" s="58" t="s">
        <v>87</v>
      </c>
      <c r="H2686" s="58" t="s">
        <v>87</v>
      </c>
      <c r="I2686" s="60" t="s">
        <v>85</v>
      </c>
    </row>
    <row r="2687" spans="1:9" x14ac:dyDescent="0.2">
      <c r="A2687" t="s">
        <v>61</v>
      </c>
      <c r="B2687" t="s">
        <v>80</v>
      </c>
      <c r="C2687" t="s">
        <v>22</v>
      </c>
      <c r="D2687" s="55">
        <v>39995</v>
      </c>
      <c r="E2687">
        <v>0.41</v>
      </c>
      <c r="F2687">
        <v>3133114</v>
      </c>
      <c r="G2687" s="58" t="s">
        <v>87</v>
      </c>
      <c r="H2687" s="58" t="s">
        <v>87</v>
      </c>
      <c r="I2687" s="60" t="s">
        <v>85</v>
      </c>
    </row>
    <row r="2688" spans="1:9" x14ac:dyDescent="0.2">
      <c r="A2688" t="s">
        <v>61</v>
      </c>
      <c r="B2688" t="s">
        <v>81</v>
      </c>
      <c r="C2688" t="s">
        <v>22</v>
      </c>
      <c r="D2688" s="55">
        <v>39995</v>
      </c>
      <c r="E2688">
        <v>-0.02</v>
      </c>
      <c r="F2688">
        <v>3133115</v>
      </c>
      <c r="G2688" s="58" t="s">
        <v>87</v>
      </c>
      <c r="H2688" s="58" t="s">
        <v>87</v>
      </c>
      <c r="I2688" s="60" t="s">
        <v>85</v>
      </c>
    </row>
    <row r="2689" spans="1:9" x14ac:dyDescent="0.2">
      <c r="A2689" t="s">
        <v>63</v>
      </c>
      <c r="B2689" t="s">
        <v>80</v>
      </c>
      <c r="C2689" t="s">
        <v>22</v>
      </c>
      <c r="D2689" s="55">
        <v>39995</v>
      </c>
      <c r="E2689">
        <v>0</v>
      </c>
      <c r="F2689">
        <v>3133116</v>
      </c>
      <c r="G2689" s="58" t="s">
        <v>87</v>
      </c>
      <c r="H2689" s="58" t="s">
        <v>87</v>
      </c>
      <c r="I2689" s="60" t="s">
        <v>85</v>
      </c>
    </row>
    <row r="2690" spans="1:9" x14ac:dyDescent="0.2">
      <c r="A2690" t="s">
        <v>63</v>
      </c>
      <c r="B2690" t="s">
        <v>81</v>
      </c>
      <c r="C2690" t="s">
        <v>22</v>
      </c>
      <c r="D2690" s="55">
        <v>39995</v>
      </c>
      <c r="E2690">
        <v>0</v>
      </c>
      <c r="F2690">
        <v>3133117</v>
      </c>
      <c r="G2690" s="58" t="s">
        <v>87</v>
      </c>
      <c r="H2690" s="58" t="s">
        <v>87</v>
      </c>
      <c r="I2690" s="60" t="s">
        <v>85</v>
      </c>
    </row>
    <row r="2691" spans="1:9" x14ac:dyDescent="0.2">
      <c r="A2691" t="s">
        <v>64</v>
      </c>
      <c r="B2691" t="s">
        <v>80</v>
      </c>
      <c r="C2691" t="s">
        <v>22</v>
      </c>
      <c r="D2691" s="55">
        <v>39995</v>
      </c>
      <c r="E2691">
        <v>0</v>
      </c>
      <c r="F2691">
        <v>3133118</v>
      </c>
      <c r="G2691" s="58" t="s">
        <v>87</v>
      </c>
      <c r="H2691" s="58" t="s">
        <v>87</v>
      </c>
      <c r="I2691" s="60" t="s">
        <v>85</v>
      </c>
    </row>
    <row r="2692" spans="1:9" x14ac:dyDescent="0.2">
      <c r="A2692" t="s">
        <v>64</v>
      </c>
      <c r="B2692" t="s">
        <v>81</v>
      </c>
      <c r="C2692" t="s">
        <v>22</v>
      </c>
      <c r="D2692" s="55">
        <v>39995</v>
      </c>
      <c r="E2692">
        <v>0</v>
      </c>
      <c r="F2692">
        <v>3133119</v>
      </c>
      <c r="G2692" s="58" t="s">
        <v>87</v>
      </c>
      <c r="H2692" s="58" t="s">
        <v>87</v>
      </c>
      <c r="I2692" s="60" t="s">
        <v>85</v>
      </c>
    </row>
    <row r="2693" spans="1:9" x14ac:dyDescent="0.2">
      <c r="A2693" t="s">
        <v>79</v>
      </c>
      <c r="B2693" t="s">
        <v>80</v>
      </c>
      <c r="C2693" t="s">
        <v>22</v>
      </c>
      <c r="D2693" s="55">
        <v>39995</v>
      </c>
      <c r="E2693">
        <v>0.39750000000000002</v>
      </c>
      <c r="F2693">
        <v>3133120</v>
      </c>
      <c r="G2693" s="58" t="s">
        <v>87</v>
      </c>
      <c r="H2693" s="58" t="s">
        <v>87</v>
      </c>
      <c r="I2693" s="60" t="s">
        <v>85</v>
      </c>
    </row>
    <row r="2694" spans="1:9" x14ac:dyDescent="0.2">
      <c r="A2694" t="s">
        <v>79</v>
      </c>
      <c r="B2694" t="s">
        <v>81</v>
      </c>
      <c r="C2694" t="s">
        <v>22</v>
      </c>
      <c r="D2694" s="55">
        <v>39995</v>
      </c>
      <c r="E2694">
        <v>0.02</v>
      </c>
      <c r="F2694">
        <v>3133121</v>
      </c>
      <c r="G2694" s="58" t="s">
        <v>87</v>
      </c>
      <c r="H2694" s="58" t="s">
        <v>87</v>
      </c>
      <c r="I2694" s="60" t="s">
        <v>85</v>
      </c>
    </row>
    <row r="2695" spans="1:9" x14ac:dyDescent="0.2">
      <c r="A2695" t="s">
        <v>65</v>
      </c>
      <c r="B2695" t="s">
        <v>80</v>
      </c>
      <c r="C2695" t="s">
        <v>22</v>
      </c>
      <c r="D2695" s="55">
        <v>39995</v>
      </c>
      <c r="E2695">
        <v>0.39750000000000002</v>
      </c>
      <c r="F2695">
        <v>3133122</v>
      </c>
      <c r="G2695" s="58" t="s">
        <v>87</v>
      </c>
      <c r="H2695" s="58" t="s">
        <v>87</v>
      </c>
      <c r="I2695" s="60" t="s">
        <v>85</v>
      </c>
    </row>
    <row r="2696" spans="1:9" x14ac:dyDescent="0.2">
      <c r="A2696" t="s">
        <v>65</v>
      </c>
      <c r="B2696" t="s">
        <v>81</v>
      </c>
      <c r="C2696" t="s">
        <v>22</v>
      </c>
      <c r="D2696" s="55">
        <v>39995</v>
      </c>
      <c r="E2696">
        <v>0.04</v>
      </c>
      <c r="F2696">
        <v>3133123</v>
      </c>
      <c r="G2696" s="58" t="s">
        <v>87</v>
      </c>
      <c r="H2696" s="58" t="s">
        <v>87</v>
      </c>
      <c r="I2696" s="60" t="s">
        <v>85</v>
      </c>
    </row>
    <row r="2697" spans="1:9" x14ac:dyDescent="0.2">
      <c r="A2697" t="s">
        <v>111</v>
      </c>
      <c r="B2697" t="s">
        <v>110</v>
      </c>
      <c r="C2697" t="s">
        <v>22</v>
      </c>
      <c r="D2697" s="55">
        <v>39995</v>
      </c>
      <c r="E2697">
        <v>5.0000000000000001E-3</v>
      </c>
      <c r="F2697">
        <v>3133124</v>
      </c>
      <c r="G2697" s="58" t="s">
        <v>87</v>
      </c>
      <c r="H2697" s="58" t="s">
        <v>87</v>
      </c>
      <c r="I2697" s="60" t="s">
        <v>85</v>
      </c>
    </row>
    <row r="2698" spans="1:9" x14ac:dyDescent="0.2">
      <c r="A2698" t="s">
        <v>112</v>
      </c>
      <c r="B2698" t="s">
        <v>110</v>
      </c>
      <c r="C2698" t="s">
        <v>22</v>
      </c>
      <c r="D2698" s="55">
        <v>39995</v>
      </c>
      <c r="E2698">
        <v>3.5000000000000003E-2</v>
      </c>
      <c r="F2698">
        <v>3133125</v>
      </c>
      <c r="G2698" s="58" t="s">
        <v>87</v>
      </c>
      <c r="H2698" s="58" t="s">
        <v>87</v>
      </c>
      <c r="I2698" s="60" t="s">
        <v>85</v>
      </c>
    </row>
    <row r="2699" spans="1:9" x14ac:dyDescent="0.2">
      <c r="A2699" t="s">
        <v>108</v>
      </c>
      <c r="B2699" t="s">
        <v>110</v>
      </c>
      <c r="C2699" t="s">
        <v>22</v>
      </c>
      <c r="D2699" s="55">
        <v>39995</v>
      </c>
      <c r="E2699">
        <v>-0.02</v>
      </c>
      <c r="F2699">
        <v>3133126</v>
      </c>
      <c r="G2699" s="58" t="s">
        <v>87</v>
      </c>
      <c r="H2699" s="58" t="s">
        <v>87</v>
      </c>
      <c r="I2699" s="60" t="s">
        <v>85</v>
      </c>
    </row>
    <row r="2700" spans="1:9" x14ac:dyDescent="0.2">
      <c r="A2700" t="s">
        <v>109</v>
      </c>
      <c r="B2700" t="s">
        <v>110</v>
      </c>
      <c r="C2700" t="s">
        <v>22</v>
      </c>
      <c r="D2700" s="55">
        <v>39995</v>
      </c>
      <c r="E2700">
        <v>3.5000000000000003E-2</v>
      </c>
      <c r="F2700">
        <v>3133127</v>
      </c>
      <c r="G2700" s="58" t="s">
        <v>87</v>
      </c>
      <c r="H2700" s="58" t="s">
        <v>87</v>
      </c>
      <c r="I2700" s="60" t="s">
        <v>85</v>
      </c>
    </row>
    <row r="2701" spans="1:9" x14ac:dyDescent="0.2">
      <c r="A2701" t="s">
        <v>11</v>
      </c>
      <c r="B2701" t="s">
        <v>110</v>
      </c>
      <c r="C2701" t="s">
        <v>22</v>
      </c>
      <c r="D2701" s="55">
        <v>39995</v>
      </c>
      <c r="E2701" s="155">
        <v>40026</v>
      </c>
      <c r="I2701" s="60" t="s">
        <v>86</v>
      </c>
    </row>
    <row r="2702" spans="1:9" x14ac:dyDescent="0.2">
      <c r="A2702" t="s">
        <v>78</v>
      </c>
      <c r="B2702" t="s">
        <v>80</v>
      </c>
      <c r="C2702" t="s">
        <v>22</v>
      </c>
      <c r="D2702" s="55">
        <v>40026</v>
      </c>
      <c r="E2702">
        <v>0.4</v>
      </c>
      <c r="F2702">
        <v>3133100</v>
      </c>
      <c r="G2702" s="58" t="s">
        <v>87</v>
      </c>
      <c r="H2702" s="58" t="s">
        <v>87</v>
      </c>
      <c r="I2702" s="60" t="s">
        <v>85</v>
      </c>
    </row>
    <row r="2703" spans="1:9" x14ac:dyDescent="0.2">
      <c r="A2703" t="s">
        <v>78</v>
      </c>
      <c r="B2703" t="s">
        <v>81</v>
      </c>
      <c r="C2703" t="s">
        <v>22</v>
      </c>
      <c r="D2703" s="55">
        <v>40026</v>
      </c>
      <c r="E2703">
        <v>0.02</v>
      </c>
      <c r="F2703">
        <v>3133101</v>
      </c>
      <c r="G2703" s="58" t="s">
        <v>87</v>
      </c>
      <c r="H2703" s="58" t="s">
        <v>87</v>
      </c>
      <c r="I2703" s="60" t="s">
        <v>85</v>
      </c>
    </row>
    <row r="2704" spans="1:9" x14ac:dyDescent="0.2">
      <c r="A2704" t="s">
        <v>35</v>
      </c>
      <c r="B2704" t="s">
        <v>80</v>
      </c>
      <c r="C2704" t="s">
        <v>22</v>
      </c>
      <c r="D2704" s="55">
        <v>40026</v>
      </c>
      <c r="E2704">
        <v>0.4</v>
      </c>
      <c r="F2704">
        <v>3133102</v>
      </c>
      <c r="G2704" s="58" t="s">
        <v>87</v>
      </c>
      <c r="H2704" s="58" t="s">
        <v>87</v>
      </c>
      <c r="I2704" s="60" t="s">
        <v>85</v>
      </c>
    </row>
    <row r="2705" spans="1:9" x14ac:dyDescent="0.2">
      <c r="A2705" t="s">
        <v>35</v>
      </c>
      <c r="B2705" t="s">
        <v>81</v>
      </c>
      <c r="C2705" t="s">
        <v>22</v>
      </c>
      <c r="D2705" s="55">
        <v>40026</v>
      </c>
      <c r="E2705">
        <v>7.0000000000000007E-2</v>
      </c>
      <c r="F2705">
        <v>3133103</v>
      </c>
      <c r="G2705" s="58" t="s">
        <v>87</v>
      </c>
      <c r="H2705" s="58" t="s">
        <v>87</v>
      </c>
      <c r="I2705" s="60" t="s">
        <v>85</v>
      </c>
    </row>
    <row r="2706" spans="1:9" x14ac:dyDescent="0.2">
      <c r="A2706" t="s">
        <v>36</v>
      </c>
      <c r="B2706" t="s">
        <v>80</v>
      </c>
      <c r="C2706" t="s">
        <v>22</v>
      </c>
      <c r="D2706" s="55">
        <v>40026</v>
      </c>
      <c r="E2706">
        <v>0.4</v>
      </c>
      <c r="F2706">
        <v>3133104</v>
      </c>
      <c r="G2706" s="58" t="s">
        <v>87</v>
      </c>
      <c r="H2706" s="58" t="s">
        <v>87</v>
      </c>
      <c r="I2706" s="60" t="s">
        <v>85</v>
      </c>
    </row>
    <row r="2707" spans="1:9" x14ac:dyDescent="0.2">
      <c r="A2707" t="s">
        <v>36</v>
      </c>
      <c r="B2707" t="s">
        <v>81</v>
      </c>
      <c r="C2707" t="s">
        <v>22</v>
      </c>
      <c r="D2707" s="55">
        <v>40026</v>
      </c>
      <c r="E2707">
        <v>0.02</v>
      </c>
      <c r="F2707">
        <v>3133105</v>
      </c>
      <c r="G2707" s="58" t="s">
        <v>87</v>
      </c>
      <c r="H2707" s="58" t="s">
        <v>87</v>
      </c>
      <c r="I2707" s="60" t="s">
        <v>85</v>
      </c>
    </row>
    <row r="2708" spans="1:9" x14ac:dyDescent="0.2">
      <c r="A2708" t="s">
        <v>37</v>
      </c>
      <c r="B2708" t="s">
        <v>80</v>
      </c>
      <c r="C2708" t="s">
        <v>22</v>
      </c>
      <c r="D2708" s="55">
        <v>40026</v>
      </c>
      <c r="E2708">
        <v>0.4</v>
      </c>
      <c r="F2708">
        <v>3133106</v>
      </c>
      <c r="G2708" s="58" t="s">
        <v>87</v>
      </c>
      <c r="H2708" s="58" t="s">
        <v>87</v>
      </c>
      <c r="I2708" s="60" t="s">
        <v>85</v>
      </c>
    </row>
    <row r="2709" spans="1:9" x14ac:dyDescent="0.2">
      <c r="A2709" t="s">
        <v>37</v>
      </c>
      <c r="B2709" t="s">
        <v>81</v>
      </c>
      <c r="C2709" t="s">
        <v>22</v>
      </c>
      <c r="D2709" s="55">
        <v>40026</v>
      </c>
      <c r="E2709">
        <v>7.0000000000000007E-2</v>
      </c>
      <c r="F2709">
        <v>3133107</v>
      </c>
      <c r="G2709" s="58" t="s">
        <v>87</v>
      </c>
      <c r="H2709" s="58" t="s">
        <v>87</v>
      </c>
      <c r="I2709" s="60" t="s">
        <v>85</v>
      </c>
    </row>
    <row r="2710" spans="1:9" x14ac:dyDescent="0.2">
      <c r="A2710" t="s">
        <v>58</v>
      </c>
      <c r="B2710" t="s">
        <v>80</v>
      </c>
      <c r="C2710" t="s">
        <v>22</v>
      </c>
      <c r="D2710" s="55">
        <v>40026</v>
      </c>
      <c r="E2710">
        <v>0.35</v>
      </c>
      <c r="F2710">
        <v>3133108</v>
      </c>
      <c r="G2710" s="58" t="s">
        <v>87</v>
      </c>
      <c r="H2710" s="58" t="s">
        <v>87</v>
      </c>
      <c r="I2710" s="60" t="s">
        <v>85</v>
      </c>
    </row>
    <row r="2711" spans="1:9" x14ac:dyDescent="0.2">
      <c r="A2711" t="s">
        <v>58</v>
      </c>
      <c r="B2711" t="s">
        <v>81</v>
      </c>
      <c r="C2711" t="s">
        <v>22</v>
      </c>
      <c r="D2711" s="55">
        <v>40026</v>
      </c>
      <c r="E2711">
        <v>-5.0000000000000001E-3</v>
      </c>
      <c r="F2711">
        <v>3133109</v>
      </c>
      <c r="G2711" s="58" t="s">
        <v>87</v>
      </c>
      <c r="H2711" s="58" t="s">
        <v>87</v>
      </c>
      <c r="I2711" s="60" t="s">
        <v>85</v>
      </c>
    </row>
    <row r="2712" spans="1:9" x14ac:dyDescent="0.2">
      <c r="A2712" t="s">
        <v>59</v>
      </c>
      <c r="B2712" t="s">
        <v>80</v>
      </c>
      <c r="C2712" t="s">
        <v>22</v>
      </c>
      <c r="D2712" s="55">
        <v>40026</v>
      </c>
      <c r="E2712">
        <v>0.41</v>
      </c>
      <c r="F2712">
        <v>3133110</v>
      </c>
      <c r="G2712" s="58" t="s">
        <v>87</v>
      </c>
      <c r="H2712" s="58" t="s">
        <v>87</v>
      </c>
      <c r="I2712" s="60" t="s">
        <v>85</v>
      </c>
    </row>
    <row r="2713" spans="1:9" x14ac:dyDescent="0.2">
      <c r="A2713" t="s">
        <v>59</v>
      </c>
      <c r="B2713" t="s">
        <v>81</v>
      </c>
      <c r="C2713" t="s">
        <v>22</v>
      </c>
      <c r="D2713" s="55">
        <v>40026</v>
      </c>
      <c r="E2713">
        <v>-0.02</v>
      </c>
      <c r="F2713">
        <v>3133111</v>
      </c>
      <c r="G2713" s="58" t="s">
        <v>87</v>
      </c>
      <c r="H2713" s="58" t="s">
        <v>87</v>
      </c>
      <c r="I2713" s="60" t="s">
        <v>85</v>
      </c>
    </row>
    <row r="2714" spans="1:9" x14ac:dyDescent="0.2">
      <c r="A2714" t="s">
        <v>60</v>
      </c>
      <c r="B2714" t="s">
        <v>80</v>
      </c>
      <c r="C2714" t="s">
        <v>22</v>
      </c>
      <c r="D2714" s="55">
        <v>40026</v>
      </c>
      <c r="E2714">
        <v>0.41</v>
      </c>
      <c r="F2714">
        <v>3133112</v>
      </c>
      <c r="G2714" s="58" t="s">
        <v>87</v>
      </c>
      <c r="H2714" s="58" t="s">
        <v>87</v>
      </c>
      <c r="I2714" s="60" t="s">
        <v>85</v>
      </c>
    </row>
    <row r="2715" spans="1:9" x14ac:dyDescent="0.2">
      <c r="A2715" t="s">
        <v>60</v>
      </c>
      <c r="B2715" t="s">
        <v>81</v>
      </c>
      <c r="C2715" t="s">
        <v>22</v>
      </c>
      <c r="D2715" s="55">
        <v>40026</v>
      </c>
      <c r="E2715">
        <v>0.01</v>
      </c>
      <c r="F2715">
        <v>3133113</v>
      </c>
      <c r="G2715" s="58" t="s">
        <v>87</v>
      </c>
      <c r="H2715" s="58" t="s">
        <v>87</v>
      </c>
      <c r="I2715" s="60" t="s">
        <v>85</v>
      </c>
    </row>
    <row r="2716" spans="1:9" x14ac:dyDescent="0.2">
      <c r="A2716" t="s">
        <v>61</v>
      </c>
      <c r="B2716" t="s">
        <v>80</v>
      </c>
      <c r="C2716" t="s">
        <v>22</v>
      </c>
      <c r="D2716" s="55">
        <v>40026</v>
      </c>
      <c r="E2716">
        <v>0.41</v>
      </c>
      <c r="F2716">
        <v>3133114</v>
      </c>
      <c r="G2716" s="58" t="s">
        <v>87</v>
      </c>
      <c r="H2716" s="58" t="s">
        <v>87</v>
      </c>
      <c r="I2716" s="60" t="s">
        <v>85</v>
      </c>
    </row>
    <row r="2717" spans="1:9" x14ac:dyDescent="0.2">
      <c r="A2717" t="s">
        <v>61</v>
      </c>
      <c r="B2717" t="s">
        <v>81</v>
      </c>
      <c r="C2717" t="s">
        <v>22</v>
      </c>
      <c r="D2717" s="55">
        <v>40026</v>
      </c>
      <c r="E2717">
        <v>-0.02</v>
      </c>
      <c r="F2717">
        <v>3133115</v>
      </c>
      <c r="G2717" s="58" t="s">
        <v>87</v>
      </c>
      <c r="H2717" s="58" t="s">
        <v>87</v>
      </c>
      <c r="I2717" s="60" t="s">
        <v>85</v>
      </c>
    </row>
    <row r="2718" spans="1:9" x14ac:dyDescent="0.2">
      <c r="A2718" t="s">
        <v>63</v>
      </c>
      <c r="B2718" t="s">
        <v>80</v>
      </c>
      <c r="C2718" t="s">
        <v>22</v>
      </c>
      <c r="D2718" s="55">
        <v>40026</v>
      </c>
      <c r="E2718">
        <v>0</v>
      </c>
      <c r="F2718">
        <v>3133116</v>
      </c>
      <c r="G2718" s="58" t="s">
        <v>87</v>
      </c>
      <c r="H2718" s="58" t="s">
        <v>87</v>
      </c>
      <c r="I2718" s="60" t="s">
        <v>85</v>
      </c>
    </row>
    <row r="2719" spans="1:9" x14ac:dyDescent="0.2">
      <c r="A2719" t="s">
        <v>63</v>
      </c>
      <c r="B2719" t="s">
        <v>81</v>
      </c>
      <c r="C2719" t="s">
        <v>22</v>
      </c>
      <c r="D2719" s="55">
        <v>40026</v>
      </c>
      <c r="E2719">
        <v>0</v>
      </c>
      <c r="F2719">
        <v>3133117</v>
      </c>
      <c r="G2719" s="58" t="s">
        <v>87</v>
      </c>
      <c r="H2719" s="58" t="s">
        <v>87</v>
      </c>
      <c r="I2719" s="60" t="s">
        <v>85</v>
      </c>
    </row>
    <row r="2720" spans="1:9" x14ac:dyDescent="0.2">
      <c r="A2720" t="s">
        <v>64</v>
      </c>
      <c r="B2720" t="s">
        <v>80</v>
      </c>
      <c r="C2720" t="s">
        <v>22</v>
      </c>
      <c r="D2720" s="55">
        <v>40026</v>
      </c>
      <c r="E2720">
        <v>0</v>
      </c>
      <c r="F2720">
        <v>3133118</v>
      </c>
      <c r="G2720" s="58" t="s">
        <v>87</v>
      </c>
      <c r="H2720" s="58" t="s">
        <v>87</v>
      </c>
      <c r="I2720" s="60" t="s">
        <v>85</v>
      </c>
    </row>
    <row r="2721" spans="1:9" x14ac:dyDescent="0.2">
      <c r="A2721" t="s">
        <v>64</v>
      </c>
      <c r="B2721" t="s">
        <v>81</v>
      </c>
      <c r="C2721" t="s">
        <v>22</v>
      </c>
      <c r="D2721" s="55">
        <v>40026</v>
      </c>
      <c r="E2721">
        <v>0</v>
      </c>
      <c r="F2721">
        <v>3133119</v>
      </c>
      <c r="G2721" s="58" t="s">
        <v>87</v>
      </c>
      <c r="H2721" s="58" t="s">
        <v>87</v>
      </c>
      <c r="I2721" s="60" t="s">
        <v>85</v>
      </c>
    </row>
    <row r="2722" spans="1:9" x14ac:dyDescent="0.2">
      <c r="A2722" t="s">
        <v>79</v>
      </c>
      <c r="B2722" t="s">
        <v>80</v>
      </c>
      <c r="C2722" t="s">
        <v>22</v>
      </c>
      <c r="D2722" s="55">
        <v>40026</v>
      </c>
      <c r="E2722">
        <v>0.4</v>
      </c>
      <c r="F2722">
        <v>3133120</v>
      </c>
      <c r="G2722" s="58" t="s">
        <v>87</v>
      </c>
      <c r="H2722" s="58" t="s">
        <v>87</v>
      </c>
      <c r="I2722" s="60" t="s">
        <v>85</v>
      </c>
    </row>
    <row r="2723" spans="1:9" x14ac:dyDescent="0.2">
      <c r="A2723" t="s">
        <v>79</v>
      </c>
      <c r="B2723" t="s">
        <v>81</v>
      </c>
      <c r="C2723" t="s">
        <v>22</v>
      </c>
      <c r="D2723" s="55">
        <v>40026</v>
      </c>
      <c r="E2723">
        <v>0.02</v>
      </c>
      <c r="F2723">
        <v>3133121</v>
      </c>
      <c r="G2723" s="58" t="s">
        <v>87</v>
      </c>
      <c r="H2723" s="58" t="s">
        <v>87</v>
      </c>
      <c r="I2723" s="60" t="s">
        <v>85</v>
      </c>
    </row>
    <row r="2724" spans="1:9" x14ac:dyDescent="0.2">
      <c r="A2724" t="s">
        <v>65</v>
      </c>
      <c r="B2724" t="s">
        <v>80</v>
      </c>
      <c r="C2724" t="s">
        <v>22</v>
      </c>
      <c r="D2724" s="55">
        <v>40026</v>
      </c>
      <c r="E2724">
        <v>0.4</v>
      </c>
      <c r="F2724">
        <v>3133122</v>
      </c>
      <c r="G2724" s="58" t="s">
        <v>87</v>
      </c>
      <c r="H2724" s="58" t="s">
        <v>87</v>
      </c>
      <c r="I2724" s="60" t="s">
        <v>85</v>
      </c>
    </row>
    <row r="2725" spans="1:9" x14ac:dyDescent="0.2">
      <c r="A2725" t="s">
        <v>65</v>
      </c>
      <c r="B2725" t="s">
        <v>81</v>
      </c>
      <c r="C2725" t="s">
        <v>22</v>
      </c>
      <c r="D2725" s="55">
        <v>40026</v>
      </c>
      <c r="E2725">
        <v>0.04</v>
      </c>
      <c r="F2725">
        <v>3133123</v>
      </c>
      <c r="G2725" s="58" t="s">
        <v>87</v>
      </c>
      <c r="H2725" s="58" t="s">
        <v>87</v>
      </c>
      <c r="I2725" s="60" t="s">
        <v>85</v>
      </c>
    </row>
    <row r="2726" spans="1:9" x14ac:dyDescent="0.2">
      <c r="A2726" t="s">
        <v>111</v>
      </c>
      <c r="B2726" t="s">
        <v>110</v>
      </c>
      <c r="C2726" t="s">
        <v>22</v>
      </c>
      <c r="D2726" s="55">
        <v>40026</v>
      </c>
      <c r="E2726">
        <v>-5.0000000000000001E-3</v>
      </c>
      <c r="F2726">
        <v>3133124</v>
      </c>
      <c r="G2726" s="58" t="s">
        <v>87</v>
      </c>
      <c r="H2726" s="58" t="s">
        <v>87</v>
      </c>
      <c r="I2726" s="60" t="s">
        <v>85</v>
      </c>
    </row>
    <row r="2727" spans="1:9" x14ac:dyDescent="0.2">
      <c r="A2727" t="s">
        <v>112</v>
      </c>
      <c r="B2727" t="s">
        <v>110</v>
      </c>
      <c r="C2727" t="s">
        <v>22</v>
      </c>
      <c r="D2727" s="55">
        <v>40026</v>
      </c>
      <c r="E2727">
        <v>0.01</v>
      </c>
      <c r="F2727">
        <v>3133125</v>
      </c>
      <c r="G2727" s="58" t="s">
        <v>87</v>
      </c>
      <c r="H2727" s="58" t="s">
        <v>87</v>
      </c>
      <c r="I2727" s="60" t="s">
        <v>85</v>
      </c>
    </row>
    <row r="2728" spans="1:9" x14ac:dyDescent="0.2">
      <c r="A2728" t="s">
        <v>108</v>
      </c>
      <c r="B2728" t="s">
        <v>110</v>
      </c>
      <c r="C2728" t="s">
        <v>22</v>
      </c>
      <c r="D2728" s="55">
        <v>40026</v>
      </c>
      <c r="E2728">
        <v>-0.02</v>
      </c>
      <c r="F2728">
        <v>3133126</v>
      </c>
      <c r="G2728" s="58" t="s">
        <v>87</v>
      </c>
      <c r="H2728" s="58" t="s">
        <v>87</v>
      </c>
      <c r="I2728" s="60" t="s">
        <v>85</v>
      </c>
    </row>
    <row r="2729" spans="1:9" x14ac:dyDescent="0.2">
      <c r="A2729" t="s">
        <v>109</v>
      </c>
      <c r="B2729" t="s">
        <v>110</v>
      </c>
      <c r="C2729" t="s">
        <v>22</v>
      </c>
      <c r="D2729" s="55">
        <v>40026</v>
      </c>
      <c r="E2729">
        <v>0.01</v>
      </c>
      <c r="F2729">
        <v>3133127</v>
      </c>
      <c r="G2729" s="58" t="s">
        <v>87</v>
      </c>
      <c r="H2729" s="58" t="s">
        <v>87</v>
      </c>
      <c r="I2729" s="60" t="s">
        <v>85</v>
      </c>
    </row>
    <row r="2730" spans="1:9" x14ac:dyDescent="0.2">
      <c r="A2730" t="s">
        <v>11</v>
      </c>
      <c r="B2730" t="s">
        <v>110</v>
      </c>
      <c r="C2730" t="s">
        <v>22</v>
      </c>
      <c r="D2730" s="55">
        <v>40026</v>
      </c>
      <c r="E2730" s="155">
        <v>40057</v>
      </c>
      <c r="I2730" s="60" t="s">
        <v>86</v>
      </c>
    </row>
    <row r="2731" spans="1:9" x14ac:dyDescent="0.2">
      <c r="A2731" t="s">
        <v>78</v>
      </c>
      <c r="B2731" t="s">
        <v>80</v>
      </c>
      <c r="C2731" t="s">
        <v>22</v>
      </c>
      <c r="D2731" s="55">
        <v>40057</v>
      </c>
      <c r="E2731">
        <v>0.39750000000000002</v>
      </c>
      <c r="F2731">
        <v>3133100</v>
      </c>
      <c r="G2731" s="58" t="s">
        <v>87</v>
      </c>
      <c r="H2731" s="58" t="s">
        <v>87</v>
      </c>
      <c r="I2731" s="60" t="s">
        <v>85</v>
      </c>
    </row>
    <row r="2732" spans="1:9" x14ac:dyDescent="0.2">
      <c r="A2732" t="s">
        <v>78</v>
      </c>
      <c r="B2732" t="s">
        <v>81</v>
      </c>
      <c r="C2732" t="s">
        <v>22</v>
      </c>
      <c r="D2732" s="55">
        <v>40057</v>
      </c>
      <c r="E2732">
        <v>0.02</v>
      </c>
      <c r="F2732">
        <v>3133101</v>
      </c>
      <c r="G2732" s="58" t="s">
        <v>87</v>
      </c>
      <c r="H2732" s="58" t="s">
        <v>87</v>
      </c>
      <c r="I2732" s="60" t="s">
        <v>85</v>
      </c>
    </row>
    <row r="2733" spans="1:9" x14ac:dyDescent="0.2">
      <c r="A2733" t="s">
        <v>35</v>
      </c>
      <c r="B2733" t="s">
        <v>80</v>
      </c>
      <c r="C2733" t="s">
        <v>22</v>
      </c>
      <c r="D2733" s="55">
        <v>40057</v>
      </c>
      <c r="E2733">
        <v>0.39750000000000002</v>
      </c>
      <c r="F2733">
        <v>3133102</v>
      </c>
      <c r="G2733" s="58" t="s">
        <v>87</v>
      </c>
      <c r="H2733" s="58" t="s">
        <v>87</v>
      </c>
      <c r="I2733" s="60" t="s">
        <v>85</v>
      </c>
    </row>
    <row r="2734" spans="1:9" x14ac:dyDescent="0.2">
      <c r="A2734" t="s">
        <v>35</v>
      </c>
      <c r="B2734" t="s">
        <v>81</v>
      </c>
      <c r="C2734" t="s">
        <v>22</v>
      </c>
      <c r="D2734" s="55">
        <v>40057</v>
      </c>
      <c r="E2734">
        <v>0.05</v>
      </c>
      <c r="F2734">
        <v>3133103</v>
      </c>
      <c r="G2734" s="58" t="s">
        <v>87</v>
      </c>
      <c r="H2734" s="58" t="s">
        <v>87</v>
      </c>
      <c r="I2734" s="60" t="s">
        <v>85</v>
      </c>
    </row>
    <row r="2735" spans="1:9" x14ac:dyDescent="0.2">
      <c r="A2735" t="s">
        <v>36</v>
      </c>
      <c r="B2735" t="s">
        <v>80</v>
      </c>
      <c r="C2735" t="s">
        <v>22</v>
      </c>
      <c r="D2735" s="55">
        <v>40057</v>
      </c>
      <c r="E2735">
        <v>0.39750000000000002</v>
      </c>
      <c r="F2735">
        <v>3133104</v>
      </c>
      <c r="G2735" s="58" t="s">
        <v>87</v>
      </c>
      <c r="H2735" s="58" t="s">
        <v>87</v>
      </c>
      <c r="I2735" s="60" t="s">
        <v>85</v>
      </c>
    </row>
    <row r="2736" spans="1:9" x14ac:dyDescent="0.2">
      <c r="A2736" t="s">
        <v>36</v>
      </c>
      <c r="B2736" t="s">
        <v>81</v>
      </c>
      <c r="C2736" t="s">
        <v>22</v>
      </c>
      <c r="D2736" s="55">
        <v>40057</v>
      </c>
      <c r="E2736">
        <v>0.02</v>
      </c>
      <c r="F2736">
        <v>3133105</v>
      </c>
      <c r="G2736" s="58" t="s">
        <v>87</v>
      </c>
      <c r="H2736" s="58" t="s">
        <v>87</v>
      </c>
      <c r="I2736" s="60" t="s">
        <v>85</v>
      </c>
    </row>
    <row r="2737" spans="1:9" x14ac:dyDescent="0.2">
      <c r="A2737" t="s">
        <v>37</v>
      </c>
      <c r="B2737" t="s">
        <v>80</v>
      </c>
      <c r="C2737" t="s">
        <v>22</v>
      </c>
      <c r="D2737" s="55">
        <v>40057</v>
      </c>
      <c r="E2737">
        <v>0.39750000000000002</v>
      </c>
      <c r="F2737">
        <v>3133106</v>
      </c>
      <c r="G2737" s="58" t="s">
        <v>87</v>
      </c>
      <c r="H2737" s="58" t="s">
        <v>87</v>
      </c>
      <c r="I2737" s="60" t="s">
        <v>85</v>
      </c>
    </row>
    <row r="2738" spans="1:9" x14ac:dyDescent="0.2">
      <c r="A2738" t="s">
        <v>37</v>
      </c>
      <c r="B2738" t="s">
        <v>81</v>
      </c>
      <c r="C2738" t="s">
        <v>22</v>
      </c>
      <c r="D2738" s="55">
        <v>40057</v>
      </c>
      <c r="E2738">
        <v>0.05</v>
      </c>
      <c r="F2738">
        <v>3133107</v>
      </c>
      <c r="G2738" s="58" t="s">
        <v>87</v>
      </c>
      <c r="H2738" s="58" t="s">
        <v>87</v>
      </c>
      <c r="I2738" s="60" t="s">
        <v>85</v>
      </c>
    </row>
    <row r="2739" spans="1:9" x14ac:dyDescent="0.2">
      <c r="A2739" t="s">
        <v>58</v>
      </c>
      <c r="B2739" t="s">
        <v>80</v>
      </c>
      <c r="C2739" t="s">
        <v>22</v>
      </c>
      <c r="D2739" s="55">
        <v>40057</v>
      </c>
      <c r="E2739">
        <v>0.315</v>
      </c>
      <c r="F2739">
        <v>3133108</v>
      </c>
      <c r="G2739" s="58" t="s">
        <v>87</v>
      </c>
      <c r="H2739" s="58" t="s">
        <v>87</v>
      </c>
      <c r="I2739" s="60" t="s">
        <v>85</v>
      </c>
    </row>
    <row r="2740" spans="1:9" x14ac:dyDescent="0.2">
      <c r="A2740" t="s">
        <v>58</v>
      </c>
      <c r="B2740" t="s">
        <v>81</v>
      </c>
      <c r="C2740" t="s">
        <v>22</v>
      </c>
      <c r="D2740" s="55">
        <v>40057</v>
      </c>
      <c r="E2740">
        <v>-5.0000000000000001E-3</v>
      </c>
      <c r="F2740">
        <v>3133109</v>
      </c>
      <c r="G2740" s="58" t="s">
        <v>87</v>
      </c>
      <c r="H2740" s="58" t="s">
        <v>87</v>
      </c>
      <c r="I2740" s="60" t="s">
        <v>85</v>
      </c>
    </row>
    <row r="2741" spans="1:9" x14ac:dyDescent="0.2">
      <c r="A2741" t="s">
        <v>59</v>
      </c>
      <c r="B2741" t="s">
        <v>80</v>
      </c>
      <c r="C2741" t="s">
        <v>22</v>
      </c>
      <c r="D2741" s="55">
        <v>40057</v>
      </c>
      <c r="E2741">
        <v>0.36</v>
      </c>
      <c r="F2741">
        <v>3133110</v>
      </c>
      <c r="G2741" s="58" t="s">
        <v>87</v>
      </c>
      <c r="H2741" s="58" t="s">
        <v>87</v>
      </c>
      <c r="I2741" s="60" t="s">
        <v>85</v>
      </c>
    </row>
    <row r="2742" spans="1:9" x14ac:dyDescent="0.2">
      <c r="A2742" t="s">
        <v>59</v>
      </c>
      <c r="B2742" t="s">
        <v>81</v>
      </c>
      <c r="C2742" t="s">
        <v>22</v>
      </c>
      <c r="D2742" s="55">
        <v>40057</v>
      </c>
      <c r="E2742">
        <v>-0.04</v>
      </c>
      <c r="F2742">
        <v>3133111</v>
      </c>
      <c r="G2742" s="58" t="s">
        <v>87</v>
      </c>
      <c r="H2742" s="58" t="s">
        <v>87</v>
      </c>
      <c r="I2742" s="60" t="s">
        <v>85</v>
      </c>
    </row>
    <row r="2743" spans="1:9" x14ac:dyDescent="0.2">
      <c r="A2743" t="s">
        <v>60</v>
      </c>
      <c r="B2743" t="s">
        <v>80</v>
      </c>
      <c r="C2743" t="s">
        <v>22</v>
      </c>
      <c r="D2743" s="55">
        <v>40057</v>
      </c>
      <c r="E2743">
        <v>0.36</v>
      </c>
      <c r="F2743">
        <v>3133112</v>
      </c>
      <c r="G2743" s="58" t="s">
        <v>87</v>
      </c>
      <c r="H2743" s="58" t="s">
        <v>87</v>
      </c>
      <c r="I2743" s="60" t="s">
        <v>85</v>
      </c>
    </row>
    <row r="2744" spans="1:9" x14ac:dyDescent="0.2">
      <c r="A2744" t="s">
        <v>60</v>
      </c>
      <c r="B2744" t="s">
        <v>81</v>
      </c>
      <c r="C2744" t="s">
        <v>22</v>
      </c>
      <c r="D2744" s="55">
        <v>40057</v>
      </c>
      <c r="E2744">
        <v>0.01</v>
      </c>
      <c r="F2744">
        <v>3133113</v>
      </c>
      <c r="G2744" s="58" t="s">
        <v>87</v>
      </c>
      <c r="H2744" s="58" t="s">
        <v>87</v>
      </c>
      <c r="I2744" s="60" t="s">
        <v>85</v>
      </c>
    </row>
    <row r="2745" spans="1:9" x14ac:dyDescent="0.2">
      <c r="A2745" t="s">
        <v>61</v>
      </c>
      <c r="B2745" t="s">
        <v>80</v>
      </c>
      <c r="C2745" t="s">
        <v>22</v>
      </c>
      <c r="D2745" s="55">
        <v>40057</v>
      </c>
      <c r="E2745">
        <v>0.36</v>
      </c>
      <c r="F2745">
        <v>3133114</v>
      </c>
      <c r="G2745" s="58" t="s">
        <v>87</v>
      </c>
      <c r="H2745" s="58" t="s">
        <v>87</v>
      </c>
      <c r="I2745" s="60" t="s">
        <v>85</v>
      </c>
    </row>
    <row r="2746" spans="1:9" x14ac:dyDescent="0.2">
      <c r="A2746" t="s">
        <v>61</v>
      </c>
      <c r="B2746" t="s">
        <v>81</v>
      </c>
      <c r="C2746" t="s">
        <v>22</v>
      </c>
      <c r="D2746" s="55">
        <v>40057</v>
      </c>
      <c r="E2746">
        <v>-0.02</v>
      </c>
      <c r="F2746">
        <v>3133115</v>
      </c>
      <c r="G2746" s="58" t="s">
        <v>87</v>
      </c>
      <c r="H2746" s="58" t="s">
        <v>87</v>
      </c>
      <c r="I2746" s="60" t="s">
        <v>85</v>
      </c>
    </row>
    <row r="2747" spans="1:9" x14ac:dyDescent="0.2">
      <c r="A2747" t="s">
        <v>63</v>
      </c>
      <c r="B2747" t="s">
        <v>80</v>
      </c>
      <c r="C2747" t="s">
        <v>22</v>
      </c>
      <c r="D2747" s="55">
        <v>40057</v>
      </c>
      <c r="E2747">
        <v>0</v>
      </c>
      <c r="F2747">
        <v>3133116</v>
      </c>
      <c r="G2747" s="58" t="s">
        <v>87</v>
      </c>
      <c r="H2747" s="58" t="s">
        <v>87</v>
      </c>
      <c r="I2747" s="60" t="s">
        <v>85</v>
      </c>
    </row>
    <row r="2748" spans="1:9" x14ac:dyDescent="0.2">
      <c r="A2748" t="s">
        <v>63</v>
      </c>
      <c r="B2748" t="s">
        <v>81</v>
      </c>
      <c r="C2748" t="s">
        <v>22</v>
      </c>
      <c r="D2748" s="55">
        <v>40057</v>
      </c>
      <c r="E2748">
        <v>0</v>
      </c>
      <c r="F2748">
        <v>3133117</v>
      </c>
      <c r="G2748" s="58" t="s">
        <v>87</v>
      </c>
      <c r="H2748" s="58" t="s">
        <v>87</v>
      </c>
      <c r="I2748" s="60" t="s">
        <v>85</v>
      </c>
    </row>
    <row r="2749" spans="1:9" x14ac:dyDescent="0.2">
      <c r="A2749" t="s">
        <v>64</v>
      </c>
      <c r="B2749" t="s">
        <v>80</v>
      </c>
      <c r="C2749" t="s">
        <v>22</v>
      </c>
      <c r="D2749" s="55">
        <v>40057</v>
      </c>
      <c r="E2749">
        <v>0</v>
      </c>
      <c r="F2749">
        <v>3133118</v>
      </c>
      <c r="G2749" s="58" t="s">
        <v>87</v>
      </c>
      <c r="H2749" s="58" t="s">
        <v>87</v>
      </c>
      <c r="I2749" s="60" t="s">
        <v>85</v>
      </c>
    </row>
    <row r="2750" spans="1:9" x14ac:dyDescent="0.2">
      <c r="A2750" t="s">
        <v>64</v>
      </c>
      <c r="B2750" t="s">
        <v>81</v>
      </c>
      <c r="C2750" t="s">
        <v>22</v>
      </c>
      <c r="D2750" s="55">
        <v>40057</v>
      </c>
      <c r="E2750">
        <v>0</v>
      </c>
      <c r="F2750">
        <v>3133119</v>
      </c>
      <c r="G2750" s="58" t="s">
        <v>87</v>
      </c>
      <c r="H2750" s="58" t="s">
        <v>87</v>
      </c>
      <c r="I2750" s="60" t="s">
        <v>85</v>
      </c>
    </row>
    <row r="2751" spans="1:9" x14ac:dyDescent="0.2">
      <c r="A2751" t="s">
        <v>79</v>
      </c>
      <c r="B2751" t="s">
        <v>80</v>
      </c>
      <c r="C2751" t="s">
        <v>22</v>
      </c>
      <c r="D2751" s="55">
        <v>40057</v>
      </c>
      <c r="E2751">
        <v>0.39750000000000002</v>
      </c>
      <c r="F2751">
        <v>3133120</v>
      </c>
      <c r="G2751" s="58" t="s">
        <v>87</v>
      </c>
      <c r="H2751" s="58" t="s">
        <v>87</v>
      </c>
      <c r="I2751" s="60" t="s">
        <v>85</v>
      </c>
    </row>
    <row r="2752" spans="1:9" x14ac:dyDescent="0.2">
      <c r="A2752" t="s">
        <v>79</v>
      </c>
      <c r="B2752" t="s">
        <v>81</v>
      </c>
      <c r="C2752" t="s">
        <v>22</v>
      </c>
      <c r="D2752" s="55">
        <v>40057</v>
      </c>
      <c r="E2752">
        <v>0.02</v>
      </c>
      <c r="F2752">
        <v>3133121</v>
      </c>
      <c r="G2752" s="58" t="s">
        <v>87</v>
      </c>
      <c r="H2752" s="58" t="s">
        <v>87</v>
      </c>
      <c r="I2752" s="60" t="s">
        <v>85</v>
      </c>
    </row>
    <row r="2753" spans="1:9" x14ac:dyDescent="0.2">
      <c r="A2753" t="s">
        <v>65</v>
      </c>
      <c r="B2753" t="s">
        <v>80</v>
      </c>
      <c r="C2753" t="s">
        <v>22</v>
      </c>
      <c r="D2753" s="55">
        <v>40057</v>
      </c>
      <c r="E2753">
        <v>0.39750000000000002</v>
      </c>
      <c r="F2753">
        <v>3133122</v>
      </c>
      <c r="G2753" s="58" t="s">
        <v>87</v>
      </c>
      <c r="H2753" s="58" t="s">
        <v>87</v>
      </c>
      <c r="I2753" s="60" t="s">
        <v>85</v>
      </c>
    </row>
    <row r="2754" spans="1:9" x14ac:dyDescent="0.2">
      <c r="A2754" t="s">
        <v>65</v>
      </c>
      <c r="B2754" t="s">
        <v>81</v>
      </c>
      <c r="C2754" t="s">
        <v>22</v>
      </c>
      <c r="D2754" s="55">
        <v>40057</v>
      </c>
      <c r="E2754">
        <v>0.04</v>
      </c>
      <c r="F2754">
        <v>3133123</v>
      </c>
      <c r="G2754" s="58" t="s">
        <v>87</v>
      </c>
      <c r="H2754" s="58" t="s">
        <v>87</v>
      </c>
      <c r="I2754" s="60" t="s">
        <v>85</v>
      </c>
    </row>
    <row r="2755" spans="1:9" x14ac:dyDescent="0.2">
      <c r="A2755" t="s">
        <v>111</v>
      </c>
      <c r="B2755" t="s">
        <v>110</v>
      </c>
      <c r="C2755" t="s">
        <v>22</v>
      </c>
      <c r="D2755" s="55">
        <v>40057</v>
      </c>
      <c r="E2755">
        <v>-5.0000000000000001E-3</v>
      </c>
      <c r="F2755">
        <v>3133124</v>
      </c>
      <c r="G2755" s="58" t="s">
        <v>87</v>
      </c>
      <c r="H2755" s="58" t="s">
        <v>87</v>
      </c>
      <c r="I2755" s="60" t="s">
        <v>85</v>
      </c>
    </row>
    <row r="2756" spans="1:9" x14ac:dyDescent="0.2">
      <c r="A2756" t="s">
        <v>112</v>
      </c>
      <c r="B2756" t="s">
        <v>110</v>
      </c>
      <c r="C2756" t="s">
        <v>22</v>
      </c>
      <c r="D2756" s="55">
        <v>40057</v>
      </c>
      <c r="E2756">
        <v>0.01</v>
      </c>
      <c r="F2756">
        <v>3133125</v>
      </c>
      <c r="G2756" s="58" t="s">
        <v>87</v>
      </c>
      <c r="H2756" s="58" t="s">
        <v>87</v>
      </c>
      <c r="I2756" s="60" t="s">
        <v>85</v>
      </c>
    </row>
    <row r="2757" spans="1:9" x14ac:dyDescent="0.2">
      <c r="A2757" t="s">
        <v>108</v>
      </c>
      <c r="B2757" t="s">
        <v>110</v>
      </c>
      <c r="C2757" t="s">
        <v>22</v>
      </c>
      <c r="D2757" s="55">
        <v>40057</v>
      </c>
      <c r="E2757">
        <v>-0.02</v>
      </c>
      <c r="F2757">
        <v>3133126</v>
      </c>
      <c r="G2757" s="58" t="s">
        <v>87</v>
      </c>
      <c r="H2757" s="58" t="s">
        <v>87</v>
      </c>
      <c r="I2757" s="60" t="s">
        <v>85</v>
      </c>
    </row>
    <row r="2758" spans="1:9" x14ac:dyDescent="0.2">
      <c r="A2758" t="s">
        <v>109</v>
      </c>
      <c r="B2758" t="s">
        <v>110</v>
      </c>
      <c r="C2758" t="s">
        <v>22</v>
      </c>
      <c r="D2758" s="55">
        <v>40057</v>
      </c>
      <c r="E2758">
        <v>0.01</v>
      </c>
      <c r="F2758">
        <v>3133127</v>
      </c>
      <c r="G2758" s="58" t="s">
        <v>87</v>
      </c>
      <c r="H2758" s="58" t="s">
        <v>87</v>
      </c>
      <c r="I2758" s="60" t="s">
        <v>85</v>
      </c>
    </row>
    <row r="2759" spans="1:9" x14ac:dyDescent="0.2">
      <c r="A2759" t="s">
        <v>11</v>
      </c>
      <c r="B2759" t="s">
        <v>110</v>
      </c>
      <c r="C2759" t="s">
        <v>22</v>
      </c>
      <c r="D2759" s="55">
        <v>40057</v>
      </c>
      <c r="E2759" s="155">
        <v>40087</v>
      </c>
      <c r="I2759" s="60" t="s">
        <v>86</v>
      </c>
    </row>
    <row r="2760" spans="1:9" x14ac:dyDescent="0.2">
      <c r="A2760" t="s">
        <v>78</v>
      </c>
      <c r="B2760" t="s">
        <v>80</v>
      </c>
      <c r="C2760" t="s">
        <v>22</v>
      </c>
      <c r="D2760" s="55">
        <v>40087</v>
      </c>
      <c r="E2760">
        <v>0.4</v>
      </c>
      <c r="F2760">
        <v>3133100</v>
      </c>
      <c r="G2760" s="58" t="s">
        <v>87</v>
      </c>
      <c r="H2760" s="58" t="s">
        <v>87</v>
      </c>
      <c r="I2760" s="60" t="s">
        <v>85</v>
      </c>
    </row>
    <row r="2761" spans="1:9" x14ac:dyDescent="0.2">
      <c r="A2761" t="s">
        <v>78</v>
      </c>
      <c r="B2761" t="s">
        <v>81</v>
      </c>
      <c r="C2761" t="s">
        <v>22</v>
      </c>
      <c r="D2761" s="55">
        <v>40087</v>
      </c>
      <c r="E2761">
        <v>0.02</v>
      </c>
      <c r="F2761">
        <v>3133101</v>
      </c>
      <c r="G2761" s="58" t="s">
        <v>87</v>
      </c>
      <c r="H2761" s="58" t="s">
        <v>87</v>
      </c>
      <c r="I2761" s="60" t="s">
        <v>85</v>
      </c>
    </row>
    <row r="2762" spans="1:9" x14ac:dyDescent="0.2">
      <c r="A2762" t="s">
        <v>35</v>
      </c>
      <c r="B2762" t="s">
        <v>80</v>
      </c>
      <c r="C2762" t="s">
        <v>22</v>
      </c>
      <c r="D2762" s="55">
        <v>40087</v>
      </c>
      <c r="E2762">
        <v>0.4</v>
      </c>
      <c r="F2762">
        <v>3133102</v>
      </c>
      <c r="G2762" s="58" t="s">
        <v>87</v>
      </c>
      <c r="H2762" s="58" t="s">
        <v>87</v>
      </c>
      <c r="I2762" s="60" t="s">
        <v>85</v>
      </c>
    </row>
    <row r="2763" spans="1:9" x14ac:dyDescent="0.2">
      <c r="A2763" t="s">
        <v>35</v>
      </c>
      <c r="B2763" t="s">
        <v>81</v>
      </c>
      <c r="C2763" t="s">
        <v>22</v>
      </c>
      <c r="D2763" s="55">
        <v>40087</v>
      </c>
      <c r="E2763">
        <v>0.05</v>
      </c>
      <c r="F2763">
        <v>3133103</v>
      </c>
      <c r="G2763" s="58" t="s">
        <v>87</v>
      </c>
      <c r="H2763" s="58" t="s">
        <v>87</v>
      </c>
      <c r="I2763" s="60" t="s">
        <v>85</v>
      </c>
    </row>
    <row r="2764" spans="1:9" x14ac:dyDescent="0.2">
      <c r="A2764" t="s">
        <v>36</v>
      </c>
      <c r="B2764" t="s">
        <v>80</v>
      </c>
      <c r="C2764" t="s">
        <v>22</v>
      </c>
      <c r="D2764" s="55">
        <v>40087</v>
      </c>
      <c r="E2764">
        <v>0.4</v>
      </c>
      <c r="F2764">
        <v>3133104</v>
      </c>
      <c r="G2764" s="58" t="s">
        <v>87</v>
      </c>
      <c r="H2764" s="58" t="s">
        <v>87</v>
      </c>
      <c r="I2764" s="60" t="s">
        <v>85</v>
      </c>
    </row>
    <row r="2765" spans="1:9" x14ac:dyDescent="0.2">
      <c r="A2765" t="s">
        <v>36</v>
      </c>
      <c r="B2765" t="s">
        <v>81</v>
      </c>
      <c r="C2765" t="s">
        <v>22</v>
      </c>
      <c r="D2765" s="55">
        <v>40087</v>
      </c>
      <c r="E2765">
        <v>0.02</v>
      </c>
      <c r="F2765">
        <v>3133105</v>
      </c>
      <c r="G2765" s="58" t="s">
        <v>87</v>
      </c>
      <c r="H2765" s="58" t="s">
        <v>87</v>
      </c>
      <c r="I2765" s="60" t="s">
        <v>85</v>
      </c>
    </row>
    <row r="2766" spans="1:9" x14ac:dyDescent="0.2">
      <c r="A2766" t="s">
        <v>37</v>
      </c>
      <c r="B2766" t="s">
        <v>80</v>
      </c>
      <c r="C2766" t="s">
        <v>22</v>
      </c>
      <c r="D2766" s="55">
        <v>40087</v>
      </c>
      <c r="E2766">
        <v>0.4</v>
      </c>
      <c r="F2766">
        <v>3133106</v>
      </c>
      <c r="G2766" s="58" t="s">
        <v>87</v>
      </c>
      <c r="H2766" s="58" t="s">
        <v>87</v>
      </c>
      <c r="I2766" s="60" t="s">
        <v>85</v>
      </c>
    </row>
    <row r="2767" spans="1:9" x14ac:dyDescent="0.2">
      <c r="A2767" t="s">
        <v>37</v>
      </c>
      <c r="B2767" t="s">
        <v>81</v>
      </c>
      <c r="C2767" t="s">
        <v>22</v>
      </c>
      <c r="D2767" s="55">
        <v>40087</v>
      </c>
      <c r="E2767">
        <v>0.05</v>
      </c>
      <c r="F2767">
        <v>3133107</v>
      </c>
      <c r="G2767" s="58" t="s">
        <v>87</v>
      </c>
      <c r="H2767" s="58" t="s">
        <v>87</v>
      </c>
      <c r="I2767" s="60" t="s">
        <v>85</v>
      </c>
    </row>
    <row r="2768" spans="1:9" x14ac:dyDescent="0.2">
      <c r="A2768" t="s">
        <v>58</v>
      </c>
      <c r="B2768" t="s">
        <v>80</v>
      </c>
      <c r="C2768" t="s">
        <v>22</v>
      </c>
      <c r="D2768" s="55">
        <v>40087</v>
      </c>
      <c r="E2768">
        <v>0.36</v>
      </c>
      <c r="F2768">
        <v>3133108</v>
      </c>
      <c r="G2768" s="58" t="s">
        <v>87</v>
      </c>
      <c r="H2768" s="58" t="s">
        <v>87</v>
      </c>
      <c r="I2768" s="60" t="s">
        <v>85</v>
      </c>
    </row>
    <row r="2769" spans="1:9" x14ac:dyDescent="0.2">
      <c r="A2769" t="s">
        <v>58</v>
      </c>
      <c r="B2769" t="s">
        <v>81</v>
      </c>
      <c r="C2769" t="s">
        <v>22</v>
      </c>
      <c r="D2769" s="55">
        <v>40087</v>
      </c>
      <c r="E2769">
        <v>-5.0000000000000001E-3</v>
      </c>
      <c r="F2769">
        <v>3133109</v>
      </c>
      <c r="G2769" s="58" t="s">
        <v>87</v>
      </c>
      <c r="H2769" s="58" t="s">
        <v>87</v>
      </c>
      <c r="I2769" s="60" t="s">
        <v>85</v>
      </c>
    </row>
    <row r="2770" spans="1:9" x14ac:dyDescent="0.2">
      <c r="A2770" t="s">
        <v>59</v>
      </c>
      <c r="B2770" t="s">
        <v>80</v>
      </c>
      <c r="C2770" t="s">
        <v>22</v>
      </c>
      <c r="D2770" s="55">
        <v>40087</v>
      </c>
      <c r="E2770">
        <v>0.4</v>
      </c>
      <c r="F2770">
        <v>3133110</v>
      </c>
      <c r="G2770" s="58" t="s">
        <v>87</v>
      </c>
      <c r="H2770" s="58" t="s">
        <v>87</v>
      </c>
      <c r="I2770" s="60" t="s">
        <v>85</v>
      </c>
    </row>
    <row r="2771" spans="1:9" x14ac:dyDescent="0.2">
      <c r="A2771" t="s">
        <v>59</v>
      </c>
      <c r="B2771" t="s">
        <v>81</v>
      </c>
      <c r="C2771" t="s">
        <v>22</v>
      </c>
      <c r="D2771" s="55">
        <v>40087</v>
      </c>
      <c r="E2771">
        <v>-8.5000000000000006E-2</v>
      </c>
      <c r="F2771">
        <v>3133111</v>
      </c>
      <c r="G2771" s="58" t="s">
        <v>87</v>
      </c>
      <c r="H2771" s="58" t="s">
        <v>87</v>
      </c>
      <c r="I2771" s="60" t="s">
        <v>85</v>
      </c>
    </row>
    <row r="2772" spans="1:9" x14ac:dyDescent="0.2">
      <c r="A2772" t="s">
        <v>60</v>
      </c>
      <c r="B2772" t="s">
        <v>80</v>
      </c>
      <c r="C2772" t="s">
        <v>22</v>
      </c>
      <c r="D2772" s="55">
        <v>40087</v>
      </c>
      <c r="E2772">
        <v>0.4</v>
      </c>
      <c r="F2772">
        <v>3133112</v>
      </c>
      <c r="G2772" s="58" t="s">
        <v>87</v>
      </c>
      <c r="H2772" s="58" t="s">
        <v>87</v>
      </c>
      <c r="I2772" s="60" t="s">
        <v>85</v>
      </c>
    </row>
    <row r="2773" spans="1:9" x14ac:dyDescent="0.2">
      <c r="A2773" t="s">
        <v>60</v>
      </c>
      <c r="B2773" t="s">
        <v>81</v>
      </c>
      <c r="C2773" t="s">
        <v>22</v>
      </c>
      <c r="D2773" s="55">
        <v>40087</v>
      </c>
      <c r="E2773">
        <v>0.01</v>
      </c>
      <c r="F2773">
        <v>3133113</v>
      </c>
      <c r="G2773" s="58" t="s">
        <v>87</v>
      </c>
      <c r="H2773" s="58" t="s">
        <v>87</v>
      </c>
      <c r="I2773" s="60" t="s">
        <v>85</v>
      </c>
    </row>
    <row r="2774" spans="1:9" x14ac:dyDescent="0.2">
      <c r="A2774" t="s">
        <v>61</v>
      </c>
      <c r="B2774" t="s">
        <v>80</v>
      </c>
      <c r="C2774" t="s">
        <v>22</v>
      </c>
      <c r="D2774" s="55">
        <v>40087</v>
      </c>
      <c r="E2774">
        <v>0.4</v>
      </c>
      <c r="F2774">
        <v>3133114</v>
      </c>
      <c r="G2774" s="58" t="s">
        <v>87</v>
      </c>
      <c r="H2774" s="58" t="s">
        <v>87</v>
      </c>
      <c r="I2774" s="60" t="s">
        <v>85</v>
      </c>
    </row>
    <row r="2775" spans="1:9" x14ac:dyDescent="0.2">
      <c r="A2775" t="s">
        <v>61</v>
      </c>
      <c r="B2775" t="s">
        <v>81</v>
      </c>
      <c r="C2775" t="s">
        <v>22</v>
      </c>
      <c r="D2775" s="55">
        <v>40087</v>
      </c>
      <c r="E2775">
        <v>-5.5E-2</v>
      </c>
      <c r="F2775">
        <v>3133115</v>
      </c>
      <c r="G2775" s="58" t="s">
        <v>87</v>
      </c>
      <c r="H2775" s="58" t="s">
        <v>87</v>
      </c>
      <c r="I2775" s="60" t="s">
        <v>85</v>
      </c>
    </row>
    <row r="2776" spans="1:9" x14ac:dyDescent="0.2">
      <c r="A2776" t="s">
        <v>63</v>
      </c>
      <c r="B2776" t="s">
        <v>80</v>
      </c>
      <c r="C2776" t="s">
        <v>22</v>
      </c>
      <c r="D2776" s="55">
        <v>40087</v>
      </c>
      <c r="E2776">
        <v>0</v>
      </c>
      <c r="F2776">
        <v>3133116</v>
      </c>
      <c r="G2776" s="58" t="s">
        <v>87</v>
      </c>
      <c r="H2776" s="58" t="s">
        <v>87</v>
      </c>
      <c r="I2776" s="60" t="s">
        <v>85</v>
      </c>
    </row>
    <row r="2777" spans="1:9" x14ac:dyDescent="0.2">
      <c r="A2777" t="s">
        <v>63</v>
      </c>
      <c r="B2777" t="s">
        <v>81</v>
      </c>
      <c r="C2777" t="s">
        <v>22</v>
      </c>
      <c r="D2777" s="55">
        <v>40087</v>
      </c>
      <c r="E2777">
        <v>0</v>
      </c>
      <c r="F2777">
        <v>3133117</v>
      </c>
      <c r="G2777" s="58" t="s">
        <v>87</v>
      </c>
      <c r="H2777" s="58" t="s">
        <v>87</v>
      </c>
      <c r="I2777" s="60" t="s">
        <v>85</v>
      </c>
    </row>
    <row r="2778" spans="1:9" x14ac:dyDescent="0.2">
      <c r="A2778" t="s">
        <v>64</v>
      </c>
      <c r="B2778" t="s">
        <v>80</v>
      </c>
      <c r="C2778" t="s">
        <v>22</v>
      </c>
      <c r="D2778" s="55">
        <v>40087</v>
      </c>
      <c r="E2778">
        <v>0</v>
      </c>
      <c r="F2778">
        <v>3133118</v>
      </c>
      <c r="G2778" s="58" t="s">
        <v>87</v>
      </c>
      <c r="H2778" s="58" t="s">
        <v>87</v>
      </c>
      <c r="I2778" s="60" t="s">
        <v>85</v>
      </c>
    </row>
    <row r="2779" spans="1:9" x14ac:dyDescent="0.2">
      <c r="A2779" t="s">
        <v>64</v>
      </c>
      <c r="B2779" t="s">
        <v>81</v>
      </c>
      <c r="C2779" t="s">
        <v>22</v>
      </c>
      <c r="D2779" s="55">
        <v>40087</v>
      </c>
      <c r="E2779">
        <v>0</v>
      </c>
      <c r="F2779">
        <v>3133119</v>
      </c>
      <c r="G2779" s="58" t="s">
        <v>87</v>
      </c>
      <c r="H2779" s="58" t="s">
        <v>87</v>
      </c>
      <c r="I2779" s="60" t="s">
        <v>85</v>
      </c>
    </row>
    <row r="2780" spans="1:9" x14ac:dyDescent="0.2">
      <c r="A2780" t="s">
        <v>79</v>
      </c>
      <c r="B2780" t="s">
        <v>80</v>
      </c>
      <c r="C2780" t="s">
        <v>22</v>
      </c>
      <c r="D2780" s="55">
        <v>40087</v>
      </c>
      <c r="E2780">
        <v>0.4</v>
      </c>
      <c r="F2780">
        <v>3133120</v>
      </c>
      <c r="G2780" s="58" t="s">
        <v>87</v>
      </c>
      <c r="H2780" s="58" t="s">
        <v>87</v>
      </c>
      <c r="I2780" s="60" t="s">
        <v>85</v>
      </c>
    </row>
    <row r="2781" spans="1:9" x14ac:dyDescent="0.2">
      <c r="A2781" t="s">
        <v>79</v>
      </c>
      <c r="B2781" t="s">
        <v>81</v>
      </c>
      <c r="C2781" t="s">
        <v>22</v>
      </c>
      <c r="D2781" s="55">
        <v>40087</v>
      </c>
      <c r="E2781">
        <v>0.02</v>
      </c>
      <c r="F2781">
        <v>3133121</v>
      </c>
      <c r="G2781" s="58" t="s">
        <v>87</v>
      </c>
      <c r="H2781" s="58" t="s">
        <v>87</v>
      </c>
      <c r="I2781" s="60" t="s">
        <v>85</v>
      </c>
    </row>
    <row r="2782" spans="1:9" x14ac:dyDescent="0.2">
      <c r="A2782" t="s">
        <v>65</v>
      </c>
      <c r="B2782" t="s">
        <v>80</v>
      </c>
      <c r="C2782" t="s">
        <v>22</v>
      </c>
      <c r="D2782" s="55">
        <v>40087</v>
      </c>
      <c r="E2782">
        <v>0.4</v>
      </c>
      <c r="F2782">
        <v>3133122</v>
      </c>
      <c r="G2782" s="58" t="s">
        <v>87</v>
      </c>
      <c r="H2782" s="58" t="s">
        <v>87</v>
      </c>
      <c r="I2782" s="60" t="s">
        <v>85</v>
      </c>
    </row>
    <row r="2783" spans="1:9" x14ac:dyDescent="0.2">
      <c r="A2783" t="s">
        <v>65</v>
      </c>
      <c r="B2783" t="s">
        <v>81</v>
      </c>
      <c r="C2783" t="s">
        <v>22</v>
      </c>
      <c r="D2783" s="55">
        <v>40087</v>
      </c>
      <c r="E2783">
        <v>0.04</v>
      </c>
      <c r="F2783">
        <v>3133123</v>
      </c>
      <c r="G2783" s="58" t="s">
        <v>87</v>
      </c>
      <c r="H2783" s="58" t="s">
        <v>87</v>
      </c>
      <c r="I2783" s="60" t="s">
        <v>85</v>
      </c>
    </row>
    <row r="2784" spans="1:9" x14ac:dyDescent="0.2">
      <c r="A2784" t="s">
        <v>111</v>
      </c>
      <c r="B2784" t="s">
        <v>110</v>
      </c>
      <c r="C2784" t="s">
        <v>22</v>
      </c>
      <c r="D2784" s="55">
        <v>40087</v>
      </c>
      <c r="E2784">
        <v>-5.0000000000000001E-3</v>
      </c>
      <c r="F2784">
        <v>3133124</v>
      </c>
      <c r="G2784" s="58" t="s">
        <v>87</v>
      </c>
      <c r="H2784" s="58" t="s">
        <v>87</v>
      </c>
      <c r="I2784" s="60" t="s">
        <v>85</v>
      </c>
    </row>
    <row r="2785" spans="1:9" x14ac:dyDescent="0.2">
      <c r="A2785" t="s">
        <v>112</v>
      </c>
      <c r="B2785" t="s">
        <v>110</v>
      </c>
      <c r="C2785" t="s">
        <v>22</v>
      </c>
      <c r="D2785" s="55">
        <v>40087</v>
      </c>
      <c r="E2785">
        <v>0.01</v>
      </c>
      <c r="F2785">
        <v>3133125</v>
      </c>
      <c r="G2785" s="58" t="s">
        <v>87</v>
      </c>
      <c r="H2785" s="58" t="s">
        <v>87</v>
      </c>
      <c r="I2785" s="60" t="s">
        <v>85</v>
      </c>
    </row>
    <row r="2786" spans="1:9" x14ac:dyDescent="0.2">
      <c r="A2786" t="s">
        <v>108</v>
      </c>
      <c r="B2786" t="s">
        <v>110</v>
      </c>
      <c r="C2786" t="s">
        <v>22</v>
      </c>
      <c r="D2786" s="55">
        <v>40087</v>
      </c>
      <c r="E2786">
        <v>-5.5E-2</v>
      </c>
      <c r="F2786">
        <v>3133126</v>
      </c>
      <c r="G2786" s="58" t="s">
        <v>87</v>
      </c>
      <c r="H2786" s="58" t="s">
        <v>87</v>
      </c>
      <c r="I2786" s="60" t="s">
        <v>85</v>
      </c>
    </row>
    <row r="2787" spans="1:9" x14ac:dyDescent="0.2">
      <c r="A2787" t="s">
        <v>109</v>
      </c>
      <c r="B2787" t="s">
        <v>110</v>
      </c>
      <c r="C2787" t="s">
        <v>22</v>
      </c>
      <c r="D2787" s="55">
        <v>40087</v>
      </c>
      <c r="E2787">
        <v>0.01</v>
      </c>
      <c r="F2787">
        <v>3133127</v>
      </c>
      <c r="G2787" s="58" t="s">
        <v>87</v>
      </c>
      <c r="H2787" s="58" t="s">
        <v>87</v>
      </c>
      <c r="I2787" s="60" t="s">
        <v>85</v>
      </c>
    </row>
    <row r="2788" spans="1:9" x14ac:dyDescent="0.2">
      <c r="A2788" t="s">
        <v>11</v>
      </c>
      <c r="B2788" t="s">
        <v>110</v>
      </c>
      <c r="C2788" t="s">
        <v>22</v>
      </c>
      <c r="D2788" s="55">
        <v>40087</v>
      </c>
      <c r="E2788" s="155">
        <v>40118</v>
      </c>
      <c r="I2788" s="60" t="s">
        <v>86</v>
      </c>
    </row>
    <row r="2789" spans="1:9" x14ac:dyDescent="0.2">
      <c r="A2789" t="s">
        <v>78</v>
      </c>
      <c r="B2789" t="s">
        <v>80</v>
      </c>
      <c r="C2789" t="s">
        <v>22</v>
      </c>
      <c r="D2789" s="55">
        <v>40118</v>
      </c>
      <c r="E2789">
        <v>0.55500000000000005</v>
      </c>
      <c r="F2789">
        <v>3133100</v>
      </c>
      <c r="G2789" s="58" t="s">
        <v>87</v>
      </c>
      <c r="H2789" s="58" t="s">
        <v>87</v>
      </c>
      <c r="I2789" s="60" t="s">
        <v>85</v>
      </c>
    </row>
    <row r="2790" spans="1:9" x14ac:dyDescent="0.2">
      <c r="A2790" t="s">
        <v>78</v>
      </c>
      <c r="B2790" t="s">
        <v>81</v>
      </c>
      <c r="C2790" t="s">
        <v>22</v>
      </c>
      <c r="D2790" s="55">
        <v>40118</v>
      </c>
      <c r="E2790">
        <v>0.05</v>
      </c>
      <c r="F2790">
        <v>3133101</v>
      </c>
      <c r="G2790" s="58" t="s">
        <v>87</v>
      </c>
      <c r="H2790" s="58" t="s">
        <v>87</v>
      </c>
      <c r="I2790" s="60" t="s">
        <v>85</v>
      </c>
    </row>
    <row r="2791" spans="1:9" x14ac:dyDescent="0.2">
      <c r="A2791" t="s">
        <v>35</v>
      </c>
      <c r="B2791" t="s">
        <v>80</v>
      </c>
      <c r="C2791" t="s">
        <v>22</v>
      </c>
      <c r="D2791" s="55">
        <v>40118</v>
      </c>
      <c r="E2791">
        <v>0.55500000000000005</v>
      </c>
      <c r="F2791">
        <v>3133102</v>
      </c>
      <c r="G2791" s="58" t="s">
        <v>87</v>
      </c>
      <c r="H2791" s="58" t="s">
        <v>87</v>
      </c>
      <c r="I2791" s="60" t="s">
        <v>85</v>
      </c>
    </row>
    <row r="2792" spans="1:9" x14ac:dyDescent="0.2">
      <c r="A2792" t="s">
        <v>35</v>
      </c>
      <c r="B2792" t="s">
        <v>81</v>
      </c>
      <c r="C2792" t="s">
        <v>22</v>
      </c>
      <c r="D2792" s="55">
        <v>40118</v>
      </c>
      <c r="E2792">
        <v>0.14000000000000001</v>
      </c>
      <c r="F2792">
        <v>3133103</v>
      </c>
      <c r="G2792" s="58" t="s">
        <v>87</v>
      </c>
      <c r="H2792" s="58" t="s">
        <v>87</v>
      </c>
      <c r="I2792" s="60" t="s">
        <v>85</v>
      </c>
    </row>
    <row r="2793" spans="1:9" x14ac:dyDescent="0.2">
      <c r="A2793" t="s">
        <v>36</v>
      </c>
      <c r="B2793" t="s">
        <v>80</v>
      </c>
      <c r="C2793" t="s">
        <v>22</v>
      </c>
      <c r="D2793" s="55">
        <v>40118</v>
      </c>
      <c r="E2793">
        <v>0.55500000000000005</v>
      </c>
      <c r="F2793">
        <v>3133104</v>
      </c>
      <c r="G2793" s="58" t="s">
        <v>87</v>
      </c>
      <c r="H2793" s="58" t="s">
        <v>87</v>
      </c>
      <c r="I2793" s="60" t="s">
        <v>85</v>
      </c>
    </row>
    <row r="2794" spans="1:9" x14ac:dyDescent="0.2">
      <c r="A2794" t="s">
        <v>36</v>
      </c>
      <c r="B2794" t="s">
        <v>81</v>
      </c>
      <c r="C2794" t="s">
        <v>22</v>
      </c>
      <c r="D2794" s="55">
        <v>40118</v>
      </c>
      <c r="E2794">
        <v>0.05</v>
      </c>
      <c r="F2794">
        <v>3133105</v>
      </c>
      <c r="G2794" s="58" t="s">
        <v>87</v>
      </c>
      <c r="H2794" s="58" t="s">
        <v>87</v>
      </c>
      <c r="I2794" s="60" t="s">
        <v>85</v>
      </c>
    </row>
    <row r="2795" spans="1:9" x14ac:dyDescent="0.2">
      <c r="A2795" t="s">
        <v>37</v>
      </c>
      <c r="B2795" t="s">
        <v>80</v>
      </c>
      <c r="C2795" t="s">
        <v>22</v>
      </c>
      <c r="D2795" s="55">
        <v>40118</v>
      </c>
      <c r="E2795">
        <v>0.55500000000000005</v>
      </c>
      <c r="F2795">
        <v>3133106</v>
      </c>
      <c r="G2795" s="58" t="s">
        <v>87</v>
      </c>
      <c r="H2795" s="58" t="s">
        <v>87</v>
      </c>
      <c r="I2795" s="60" t="s">
        <v>85</v>
      </c>
    </row>
    <row r="2796" spans="1:9" x14ac:dyDescent="0.2">
      <c r="A2796" t="s">
        <v>37</v>
      </c>
      <c r="B2796" t="s">
        <v>81</v>
      </c>
      <c r="C2796" t="s">
        <v>22</v>
      </c>
      <c r="D2796" s="55">
        <v>40118</v>
      </c>
      <c r="E2796">
        <v>0.14000000000000001</v>
      </c>
      <c r="F2796">
        <v>3133107</v>
      </c>
      <c r="G2796" s="58" t="s">
        <v>87</v>
      </c>
      <c r="H2796" s="58" t="s">
        <v>87</v>
      </c>
      <c r="I2796" s="60" t="s">
        <v>85</v>
      </c>
    </row>
    <row r="2797" spans="1:9" x14ac:dyDescent="0.2">
      <c r="A2797" t="s">
        <v>58</v>
      </c>
      <c r="B2797" t="s">
        <v>80</v>
      </c>
      <c r="C2797" t="s">
        <v>22</v>
      </c>
      <c r="D2797" s="55">
        <v>40118</v>
      </c>
      <c r="E2797">
        <v>0.46</v>
      </c>
      <c r="F2797">
        <v>3133108</v>
      </c>
      <c r="G2797" s="58" t="s">
        <v>87</v>
      </c>
      <c r="H2797" s="58" t="s">
        <v>87</v>
      </c>
      <c r="I2797" s="60" t="s">
        <v>85</v>
      </c>
    </row>
    <row r="2798" spans="1:9" x14ac:dyDescent="0.2">
      <c r="A2798" t="s">
        <v>58</v>
      </c>
      <c r="B2798" t="s">
        <v>81</v>
      </c>
      <c r="C2798" t="s">
        <v>22</v>
      </c>
      <c r="D2798" s="55">
        <v>40118</v>
      </c>
      <c r="E2798">
        <v>0.05</v>
      </c>
      <c r="F2798">
        <v>3133109</v>
      </c>
      <c r="G2798" s="58" t="s">
        <v>87</v>
      </c>
      <c r="H2798" s="58" t="s">
        <v>87</v>
      </c>
      <c r="I2798" s="60" t="s">
        <v>85</v>
      </c>
    </row>
    <row r="2799" spans="1:9" x14ac:dyDescent="0.2">
      <c r="A2799" t="s">
        <v>59</v>
      </c>
      <c r="B2799" t="s">
        <v>80</v>
      </c>
      <c r="C2799" t="s">
        <v>22</v>
      </c>
      <c r="D2799" s="55">
        <v>40118</v>
      </c>
      <c r="E2799">
        <v>0.7</v>
      </c>
      <c r="F2799">
        <v>3133110</v>
      </c>
      <c r="G2799" s="58" t="s">
        <v>87</v>
      </c>
      <c r="H2799" s="58" t="s">
        <v>87</v>
      </c>
      <c r="I2799" s="60" t="s">
        <v>85</v>
      </c>
    </row>
    <row r="2800" spans="1:9" x14ac:dyDescent="0.2">
      <c r="A2800" t="s">
        <v>59</v>
      </c>
      <c r="B2800" t="s">
        <v>81</v>
      </c>
      <c r="C2800" t="s">
        <v>22</v>
      </c>
      <c r="D2800" s="55">
        <v>40118</v>
      </c>
      <c r="E2800">
        <v>-0.17</v>
      </c>
      <c r="F2800">
        <v>3133111</v>
      </c>
      <c r="G2800" s="58" t="s">
        <v>87</v>
      </c>
      <c r="H2800" s="58" t="s">
        <v>87</v>
      </c>
      <c r="I2800" s="60" t="s">
        <v>85</v>
      </c>
    </row>
    <row r="2801" spans="1:9" x14ac:dyDescent="0.2">
      <c r="A2801" t="s">
        <v>60</v>
      </c>
      <c r="B2801" t="s">
        <v>80</v>
      </c>
      <c r="C2801" t="s">
        <v>22</v>
      </c>
      <c r="D2801" s="55">
        <v>40118</v>
      </c>
      <c r="E2801">
        <v>0.7</v>
      </c>
      <c r="F2801">
        <v>3133112</v>
      </c>
      <c r="G2801" s="58" t="s">
        <v>87</v>
      </c>
      <c r="H2801" s="58" t="s">
        <v>87</v>
      </c>
      <c r="I2801" s="60" t="s">
        <v>85</v>
      </c>
    </row>
    <row r="2802" spans="1:9" x14ac:dyDescent="0.2">
      <c r="A2802" t="s">
        <v>60</v>
      </c>
      <c r="B2802" t="s">
        <v>81</v>
      </c>
      <c r="C2802" t="s">
        <v>22</v>
      </c>
      <c r="D2802" s="55">
        <v>40118</v>
      </c>
      <c r="E2802">
        <v>5.5E-2</v>
      </c>
      <c r="F2802">
        <v>3133113</v>
      </c>
      <c r="G2802" s="58" t="s">
        <v>87</v>
      </c>
      <c r="H2802" s="58" t="s">
        <v>87</v>
      </c>
      <c r="I2802" s="60" t="s">
        <v>85</v>
      </c>
    </row>
    <row r="2803" spans="1:9" x14ac:dyDescent="0.2">
      <c r="A2803" t="s">
        <v>61</v>
      </c>
      <c r="B2803" t="s">
        <v>80</v>
      </c>
      <c r="C2803" t="s">
        <v>22</v>
      </c>
      <c r="D2803" s="55">
        <v>40118</v>
      </c>
      <c r="E2803">
        <v>0.7</v>
      </c>
      <c r="F2803">
        <v>3133114</v>
      </c>
      <c r="G2803" s="58" t="s">
        <v>87</v>
      </c>
      <c r="H2803" s="58" t="s">
        <v>87</v>
      </c>
      <c r="I2803" s="60" t="s">
        <v>85</v>
      </c>
    </row>
    <row r="2804" spans="1:9" x14ac:dyDescent="0.2">
      <c r="A2804" t="s">
        <v>61</v>
      </c>
      <c r="B2804" t="s">
        <v>81</v>
      </c>
      <c r="C2804" t="s">
        <v>22</v>
      </c>
      <c r="D2804" s="55">
        <v>40118</v>
      </c>
      <c r="E2804">
        <v>-0.05</v>
      </c>
      <c r="F2804">
        <v>3133115</v>
      </c>
      <c r="G2804" s="58" t="s">
        <v>87</v>
      </c>
      <c r="H2804" s="58" t="s">
        <v>87</v>
      </c>
      <c r="I2804" s="60" t="s">
        <v>85</v>
      </c>
    </row>
    <row r="2805" spans="1:9" x14ac:dyDescent="0.2">
      <c r="A2805" t="s">
        <v>63</v>
      </c>
      <c r="B2805" t="s">
        <v>80</v>
      </c>
      <c r="C2805" t="s">
        <v>22</v>
      </c>
      <c r="D2805" s="55">
        <v>40118</v>
      </c>
      <c r="E2805">
        <v>0</v>
      </c>
      <c r="F2805">
        <v>3133116</v>
      </c>
      <c r="G2805" s="58" t="s">
        <v>87</v>
      </c>
      <c r="H2805" s="58" t="s">
        <v>87</v>
      </c>
      <c r="I2805" s="60" t="s">
        <v>85</v>
      </c>
    </row>
    <row r="2806" spans="1:9" x14ac:dyDescent="0.2">
      <c r="A2806" t="s">
        <v>63</v>
      </c>
      <c r="B2806" t="s">
        <v>81</v>
      </c>
      <c r="C2806" t="s">
        <v>22</v>
      </c>
      <c r="D2806" s="55">
        <v>40118</v>
      </c>
      <c r="E2806">
        <v>0</v>
      </c>
      <c r="F2806">
        <v>3133117</v>
      </c>
      <c r="G2806" s="58" t="s">
        <v>87</v>
      </c>
      <c r="H2806" s="58" t="s">
        <v>87</v>
      </c>
      <c r="I2806" s="60" t="s">
        <v>85</v>
      </c>
    </row>
    <row r="2807" spans="1:9" x14ac:dyDescent="0.2">
      <c r="A2807" t="s">
        <v>64</v>
      </c>
      <c r="B2807" t="s">
        <v>80</v>
      </c>
      <c r="C2807" t="s">
        <v>22</v>
      </c>
      <c r="D2807" s="55">
        <v>40118</v>
      </c>
      <c r="E2807">
        <v>0</v>
      </c>
      <c r="F2807">
        <v>3133118</v>
      </c>
      <c r="G2807" s="58" t="s">
        <v>87</v>
      </c>
      <c r="H2807" s="58" t="s">
        <v>87</v>
      </c>
      <c r="I2807" s="60" t="s">
        <v>85</v>
      </c>
    </row>
    <row r="2808" spans="1:9" x14ac:dyDescent="0.2">
      <c r="A2808" t="s">
        <v>64</v>
      </c>
      <c r="B2808" t="s">
        <v>81</v>
      </c>
      <c r="C2808" t="s">
        <v>22</v>
      </c>
      <c r="D2808" s="55">
        <v>40118</v>
      </c>
      <c r="E2808">
        <v>0</v>
      </c>
      <c r="F2808">
        <v>3133119</v>
      </c>
      <c r="G2808" s="58" t="s">
        <v>87</v>
      </c>
      <c r="H2808" s="58" t="s">
        <v>87</v>
      </c>
      <c r="I2808" s="60" t="s">
        <v>85</v>
      </c>
    </row>
    <row r="2809" spans="1:9" x14ac:dyDescent="0.2">
      <c r="A2809" t="s">
        <v>79</v>
      </c>
      <c r="B2809" t="s">
        <v>80</v>
      </c>
      <c r="C2809" t="s">
        <v>22</v>
      </c>
      <c r="D2809" s="55">
        <v>40118</v>
      </c>
      <c r="E2809">
        <v>0.505</v>
      </c>
      <c r="F2809">
        <v>3133120</v>
      </c>
      <c r="G2809" s="58" t="s">
        <v>87</v>
      </c>
      <c r="H2809" s="58" t="s">
        <v>87</v>
      </c>
      <c r="I2809" s="60" t="s">
        <v>85</v>
      </c>
    </row>
    <row r="2810" spans="1:9" x14ac:dyDescent="0.2">
      <c r="A2810" t="s">
        <v>79</v>
      </c>
      <c r="B2810" t="s">
        <v>81</v>
      </c>
      <c r="C2810" t="s">
        <v>22</v>
      </c>
      <c r="D2810" s="55">
        <v>40118</v>
      </c>
      <c r="E2810">
        <v>0.1</v>
      </c>
      <c r="F2810">
        <v>3133121</v>
      </c>
      <c r="G2810" s="58" t="s">
        <v>87</v>
      </c>
      <c r="H2810" s="58" t="s">
        <v>87</v>
      </c>
      <c r="I2810" s="60" t="s">
        <v>85</v>
      </c>
    </row>
    <row r="2811" spans="1:9" x14ac:dyDescent="0.2">
      <c r="A2811" t="s">
        <v>65</v>
      </c>
      <c r="B2811" t="s">
        <v>80</v>
      </c>
      <c r="C2811" t="s">
        <v>22</v>
      </c>
      <c r="D2811" s="55">
        <v>40118</v>
      </c>
      <c r="E2811">
        <v>0.505</v>
      </c>
      <c r="F2811">
        <v>3133122</v>
      </c>
      <c r="G2811" s="58" t="s">
        <v>87</v>
      </c>
      <c r="H2811" s="58" t="s">
        <v>87</v>
      </c>
      <c r="I2811" s="60" t="s">
        <v>85</v>
      </c>
    </row>
    <row r="2812" spans="1:9" x14ac:dyDescent="0.2">
      <c r="A2812" t="s">
        <v>65</v>
      </c>
      <c r="B2812" t="s">
        <v>81</v>
      </c>
      <c r="C2812" t="s">
        <v>22</v>
      </c>
      <c r="D2812" s="55">
        <v>40118</v>
      </c>
      <c r="E2812">
        <v>0.12</v>
      </c>
      <c r="F2812">
        <v>3133123</v>
      </c>
      <c r="G2812" s="58" t="s">
        <v>87</v>
      </c>
      <c r="H2812" s="58" t="s">
        <v>87</v>
      </c>
      <c r="I2812" s="60" t="s">
        <v>85</v>
      </c>
    </row>
    <row r="2813" spans="1:9" x14ac:dyDescent="0.2">
      <c r="A2813" t="s">
        <v>111</v>
      </c>
      <c r="B2813" t="s">
        <v>110</v>
      </c>
      <c r="C2813" t="s">
        <v>22</v>
      </c>
      <c r="D2813" s="55">
        <v>40118</v>
      </c>
      <c r="E2813">
        <v>0.05</v>
      </c>
      <c r="F2813">
        <v>3133124</v>
      </c>
      <c r="G2813" s="58" t="s">
        <v>87</v>
      </c>
      <c r="H2813" s="58" t="s">
        <v>87</v>
      </c>
      <c r="I2813" s="60" t="s">
        <v>85</v>
      </c>
    </row>
    <row r="2814" spans="1:9" x14ac:dyDescent="0.2">
      <c r="A2814" t="s">
        <v>112</v>
      </c>
      <c r="B2814" t="s">
        <v>110</v>
      </c>
      <c r="C2814" t="s">
        <v>22</v>
      </c>
      <c r="D2814" s="55">
        <v>40118</v>
      </c>
      <c r="E2814">
        <v>5.5E-2</v>
      </c>
      <c r="F2814">
        <v>3133125</v>
      </c>
      <c r="G2814" s="58" t="s">
        <v>87</v>
      </c>
      <c r="H2814" s="58" t="s">
        <v>87</v>
      </c>
      <c r="I2814" s="60" t="s">
        <v>85</v>
      </c>
    </row>
    <row r="2815" spans="1:9" x14ac:dyDescent="0.2">
      <c r="A2815" t="s">
        <v>108</v>
      </c>
      <c r="B2815" t="s">
        <v>110</v>
      </c>
      <c r="C2815" t="s">
        <v>22</v>
      </c>
      <c r="D2815" s="55">
        <v>40118</v>
      </c>
      <c r="E2815">
        <v>-0.05</v>
      </c>
      <c r="F2815">
        <v>3133126</v>
      </c>
      <c r="G2815" s="58" t="s">
        <v>87</v>
      </c>
      <c r="H2815" s="58" t="s">
        <v>87</v>
      </c>
      <c r="I2815" s="60" t="s">
        <v>85</v>
      </c>
    </row>
    <row r="2816" spans="1:9" x14ac:dyDescent="0.2">
      <c r="A2816" t="s">
        <v>109</v>
      </c>
      <c r="B2816" t="s">
        <v>110</v>
      </c>
      <c r="C2816" t="s">
        <v>22</v>
      </c>
      <c r="D2816" s="55">
        <v>40118</v>
      </c>
      <c r="E2816">
        <v>5.5E-2</v>
      </c>
      <c r="F2816">
        <v>3133127</v>
      </c>
      <c r="G2816" s="58" t="s">
        <v>87</v>
      </c>
      <c r="H2816" s="58" t="s">
        <v>87</v>
      </c>
      <c r="I2816" s="60" t="s">
        <v>85</v>
      </c>
    </row>
    <row r="2817" spans="1:9" x14ac:dyDescent="0.2">
      <c r="A2817" t="s">
        <v>11</v>
      </c>
      <c r="B2817" t="s">
        <v>110</v>
      </c>
      <c r="C2817" t="s">
        <v>22</v>
      </c>
      <c r="D2817" s="55">
        <v>40118</v>
      </c>
      <c r="E2817" s="155">
        <v>40148</v>
      </c>
      <c r="I2817" s="60" t="s">
        <v>86</v>
      </c>
    </row>
    <row r="2818" spans="1:9" x14ac:dyDescent="0.2">
      <c r="A2818" t="s">
        <v>78</v>
      </c>
      <c r="B2818" t="s">
        <v>80</v>
      </c>
      <c r="C2818" t="s">
        <v>22</v>
      </c>
      <c r="D2818" s="55">
        <v>40148</v>
      </c>
      <c r="E2818">
        <v>0.91</v>
      </c>
      <c r="F2818">
        <v>3133100</v>
      </c>
      <c r="G2818" s="58" t="s">
        <v>87</v>
      </c>
      <c r="H2818" s="58" t="s">
        <v>87</v>
      </c>
      <c r="I2818" s="60" t="s">
        <v>85</v>
      </c>
    </row>
    <row r="2819" spans="1:9" x14ac:dyDescent="0.2">
      <c r="A2819" t="s">
        <v>78</v>
      </c>
      <c r="B2819" t="s">
        <v>81</v>
      </c>
      <c r="C2819" t="s">
        <v>22</v>
      </c>
      <c r="D2819" s="55">
        <v>40148</v>
      </c>
      <c r="E2819">
        <v>0.05</v>
      </c>
      <c r="F2819">
        <v>3133101</v>
      </c>
      <c r="G2819" s="58" t="s">
        <v>87</v>
      </c>
      <c r="H2819" s="58" t="s">
        <v>87</v>
      </c>
      <c r="I2819" s="60" t="s">
        <v>85</v>
      </c>
    </row>
    <row r="2820" spans="1:9" x14ac:dyDescent="0.2">
      <c r="A2820" t="s">
        <v>35</v>
      </c>
      <c r="B2820" t="s">
        <v>80</v>
      </c>
      <c r="C2820" t="s">
        <v>22</v>
      </c>
      <c r="D2820" s="55">
        <v>40148</v>
      </c>
      <c r="E2820">
        <v>0.91</v>
      </c>
      <c r="F2820">
        <v>3133102</v>
      </c>
      <c r="G2820" s="58" t="s">
        <v>87</v>
      </c>
      <c r="H2820" s="58" t="s">
        <v>87</v>
      </c>
      <c r="I2820" s="60" t="s">
        <v>85</v>
      </c>
    </row>
    <row r="2821" spans="1:9" x14ac:dyDescent="0.2">
      <c r="A2821" t="s">
        <v>35</v>
      </c>
      <c r="B2821" t="s">
        <v>81</v>
      </c>
      <c r="C2821" t="s">
        <v>22</v>
      </c>
      <c r="D2821" s="55">
        <v>40148</v>
      </c>
      <c r="E2821">
        <v>0.28999999999999998</v>
      </c>
      <c r="F2821">
        <v>3133103</v>
      </c>
      <c r="G2821" s="58" t="s">
        <v>87</v>
      </c>
      <c r="H2821" s="58" t="s">
        <v>87</v>
      </c>
      <c r="I2821" s="60" t="s">
        <v>85</v>
      </c>
    </row>
    <row r="2822" spans="1:9" x14ac:dyDescent="0.2">
      <c r="A2822" t="s">
        <v>36</v>
      </c>
      <c r="B2822" t="s">
        <v>80</v>
      </c>
      <c r="C2822" t="s">
        <v>22</v>
      </c>
      <c r="D2822" s="55">
        <v>40148</v>
      </c>
      <c r="E2822">
        <v>0.91</v>
      </c>
      <c r="F2822">
        <v>3133104</v>
      </c>
      <c r="G2822" s="58" t="s">
        <v>87</v>
      </c>
      <c r="H2822" s="58" t="s">
        <v>87</v>
      </c>
      <c r="I2822" s="60" t="s">
        <v>85</v>
      </c>
    </row>
    <row r="2823" spans="1:9" x14ac:dyDescent="0.2">
      <c r="A2823" t="s">
        <v>36</v>
      </c>
      <c r="B2823" t="s">
        <v>81</v>
      </c>
      <c r="C2823" t="s">
        <v>22</v>
      </c>
      <c r="D2823" s="55">
        <v>40148</v>
      </c>
      <c r="E2823">
        <v>0.05</v>
      </c>
      <c r="F2823">
        <v>3133105</v>
      </c>
      <c r="G2823" s="58" t="s">
        <v>87</v>
      </c>
      <c r="H2823" s="58" t="s">
        <v>87</v>
      </c>
      <c r="I2823" s="60" t="s">
        <v>85</v>
      </c>
    </row>
    <row r="2824" spans="1:9" x14ac:dyDescent="0.2">
      <c r="A2824" t="s">
        <v>37</v>
      </c>
      <c r="B2824" t="s">
        <v>80</v>
      </c>
      <c r="C2824" t="s">
        <v>22</v>
      </c>
      <c r="D2824" s="55">
        <v>40148</v>
      </c>
      <c r="E2824">
        <v>0.91</v>
      </c>
      <c r="F2824">
        <v>3133106</v>
      </c>
      <c r="G2824" s="58" t="s">
        <v>87</v>
      </c>
      <c r="H2824" s="58" t="s">
        <v>87</v>
      </c>
      <c r="I2824" s="60" t="s">
        <v>85</v>
      </c>
    </row>
    <row r="2825" spans="1:9" x14ac:dyDescent="0.2">
      <c r="A2825" t="s">
        <v>37</v>
      </c>
      <c r="B2825" t="s">
        <v>81</v>
      </c>
      <c r="C2825" t="s">
        <v>22</v>
      </c>
      <c r="D2825" s="55">
        <v>40148</v>
      </c>
      <c r="E2825">
        <v>0.28999999999999998</v>
      </c>
      <c r="F2825">
        <v>3133107</v>
      </c>
      <c r="G2825" s="58" t="s">
        <v>87</v>
      </c>
      <c r="H2825" s="58" t="s">
        <v>87</v>
      </c>
      <c r="I2825" s="60" t="s">
        <v>85</v>
      </c>
    </row>
    <row r="2826" spans="1:9" x14ac:dyDescent="0.2">
      <c r="A2826" t="s">
        <v>58</v>
      </c>
      <c r="B2826" t="s">
        <v>80</v>
      </c>
      <c r="C2826" t="s">
        <v>22</v>
      </c>
      <c r="D2826" s="55">
        <v>40148</v>
      </c>
      <c r="E2826">
        <v>0.77</v>
      </c>
      <c r="F2826">
        <v>3133108</v>
      </c>
      <c r="G2826" s="58" t="s">
        <v>87</v>
      </c>
      <c r="H2826" s="58" t="s">
        <v>87</v>
      </c>
      <c r="I2826" s="60" t="s">
        <v>85</v>
      </c>
    </row>
    <row r="2827" spans="1:9" x14ac:dyDescent="0.2">
      <c r="A2827" t="s">
        <v>58</v>
      </c>
      <c r="B2827" t="s">
        <v>81</v>
      </c>
      <c r="C2827" t="s">
        <v>22</v>
      </c>
      <c r="D2827" s="55">
        <v>40148</v>
      </c>
      <c r="E2827">
        <v>0.05</v>
      </c>
      <c r="F2827">
        <v>3133109</v>
      </c>
      <c r="G2827" s="58" t="s">
        <v>87</v>
      </c>
      <c r="H2827" s="58" t="s">
        <v>87</v>
      </c>
      <c r="I2827" s="60" t="s">
        <v>85</v>
      </c>
    </row>
    <row r="2828" spans="1:9" x14ac:dyDescent="0.2">
      <c r="A2828" t="s">
        <v>59</v>
      </c>
      <c r="B2828" t="s">
        <v>80</v>
      </c>
      <c r="C2828" t="s">
        <v>22</v>
      </c>
      <c r="D2828" s="55">
        <v>40148</v>
      </c>
      <c r="E2828">
        <v>0.98</v>
      </c>
      <c r="F2828">
        <v>3133110</v>
      </c>
      <c r="G2828" s="58" t="s">
        <v>87</v>
      </c>
      <c r="H2828" s="58" t="s">
        <v>87</v>
      </c>
      <c r="I2828" s="60" t="s">
        <v>85</v>
      </c>
    </row>
    <row r="2829" spans="1:9" x14ac:dyDescent="0.2">
      <c r="A2829" t="s">
        <v>59</v>
      </c>
      <c r="B2829" t="s">
        <v>81</v>
      </c>
      <c r="C2829" t="s">
        <v>22</v>
      </c>
      <c r="D2829" s="55">
        <v>40148</v>
      </c>
      <c r="E2829">
        <v>-0.13</v>
      </c>
      <c r="F2829">
        <v>3133111</v>
      </c>
      <c r="G2829" s="58" t="s">
        <v>87</v>
      </c>
      <c r="H2829" s="58" t="s">
        <v>87</v>
      </c>
      <c r="I2829" s="60" t="s">
        <v>85</v>
      </c>
    </row>
    <row r="2830" spans="1:9" x14ac:dyDescent="0.2">
      <c r="A2830" t="s">
        <v>60</v>
      </c>
      <c r="B2830" t="s">
        <v>80</v>
      </c>
      <c r="C2830" t="s">
        <v>22</v>
      </c>
      <c r="D2830" s="55">
        <v>40148</v>
      </c>
      <c r="E2830">
        <v>0.98</v>
      </c>
      <c r="F2830">
        <v>3133112</v>
      </c>
      <c r="G2830" s="58" t="s">
        <v>87</v>
      </c>
      <c r="H2830" s="58" t="s">
        <v>87</v>
      </c>
      <c r="I2830" s="60" t="s">
        <v>85</v>
      </c>
    </row>
    <row r="2831" spans="1:9" x14ac:dyDescent="0.2">
      <c r="A2831" t="s">
        <v>60</v>
      </c>
      <c r="B2831" t="s">
        <v>81</v>
      </c>
      <c r="C2831" t="s">
        <v>22</v>
      </c>
      <c r="D2831" s="55">
        <v>40148</v>
      </c>
      <c r="E2831">
        <v>0.25</v>
      </c>
      <c r="F2831">
        <v>3133113</v>
      </c>
      <c r="G2831" s="58" t="s">
        <v>87</v>
      </c>
      <c r="H2831" s="58" t="s">
        <v>87</v>
      </c>
      <c r="I2831" s="60" t="s">
        <v>85</v>
      </c>
    </row>
    <row r="2832" spans="1:9" x14ac:dyDescent="0.2">
      <c r="A2832" t="s">
        <v>61</v>
      </c>
      <c r="B2832" t="s">
        <v>80</v>
      </c>
      <c r="C2832" t="s">
        <v>22</v>
      </c>
      <c r="D2832" s="55">
        <v>40148</v>
      </c>
      <c r="E2832">
        <v>0.98</v>
      </c>
      <c r="F2832">
        <v>3133114</v>
      </c>
      <c r="G2832" s="58" t="s">
        <v>87</v>
      </c>
      <c r="H2832" s="58" t="s">
        <v>87</v>
      </c>
      <c r="I2832" s="60" t="s">
        <v>85</v>
      </c>
    </row>
    <row r="2833" spans="1:9" x14ac:dyDescent="0.2">
      <c r="A2833" t="s">
        <v>61</v>
      </c>
      <c r="B2833" t="s">
        <v>81</v>
      </c>
      <c r="C2833" t="s">
        <v>22</v>
      </c>
      <c r="D2833" s="55">
        <v>40148</v>
      </c>
      <c r="E2833">
        <v>-0.05</v>
      </c>
      <c r="F2833">
        <v>3133115</v>
      </c>
      <c r="G2833" s="58" t="s">
        <v>87</v>
      </c>
      <c r="H2833" s="58" t="s">
        <v>87</v>
      </c>
      <c r="I2833" s="60" t="s">
        <v>85</v>
      </c>
    </row>
    <row r="2834" spans="1:9" x14ac:dyDescent="0.2">
      <c r="A2834" t="s">
        <v>63</v>
      </c>
      <c r="B2834" t="s">
        <v>80</v>
      </c>
      <c r="C2834" t="s">
        <v>22</v>
      </c>
      <c r="D2834" s="55">
        <v>40148</v>
      </c>
      <c r="E2834">
        <v>0</v>
      </c>
      <c r="F2834">
        <v>3133116</v>
      </c>
      <c r="G2834" s="58" t="s">
        <v>87</v>
      </c>
      <c r="H2834" s="58" t="s">
        <v>87</v>
      </c>
      <c r="I2834" s="60" t="s">
        <v>85</v>
      </c>
    </row>
    <row r="2835" spans="1:9" x14ac:dyDescent="0.2">
      <c r="A2835" t="s">
        <v>63</v>
      </c>
      <c r="B2835" t="s">
        <v>81</v>
      </c>
      <c r="C2835" t="s">
        <v>22</v>
      </c>
      <c r="D2835" s="55">
        <v>40148</v>
      </c>
      <c r="E2835">
        <v>0</v>
      </c>
      <c r="F2835">
        <v>3133117</v>
      </c>
      <c r="G2835" s="58" t="s">
        <v>87</v>
      </c>
      <c r="H2835" s="58" t="s">
        <v>87</v>
      </c>
      <c r="I2835" s="60" t="s">
        <v>85</v>
      </c>
    </row>
    <row r="2836" spans="1:9" x14ac:dyDescent="0.2">
      <c r="A2836" t="s">
        <v>64</v>
      </c>
      <c r="B2836" t="s">
        <v>80</v>
      </c>
      <c r="C2836" t="s">
        <v>22</v>
      </c>
      <c r="D2836" s="55">
        <v>40148</v>
      </c>
      <c r="E2836">
        <v>0</v>
      </c>
      <c r="F2836">
        <v>3133118</v>
      </c>
      <c r="G2836" s="58" t="s">
        <v>87</v>
      </c>
      <c r="H2836" s="58" t="s">
        <v>87</v>
      </c>
      <c r="I2836" s="60" t="s">
        <v>85</v>
      </c>
    </row>
    <row r="2837" spans="1:9" x14ac:dyDescent="0.2">
      <c r="A2837" t="s">
        <v>64</v>
      </c>
      <c r="B2837" t="s">
        <v>81</v>
      </c>
      <c r="C2837" t="s">
        <v>22</v>
      </c>
      <c r="D2837" s="55">
        <v>40148</v>
      </c>
      <c r="E2837">
        <v>0</v>
      </c>
      <c r="F2837">
        <v>3133119</v>
      </c>
      <c r="G2837" s="58" t="s">
        <v>87</v>
      </c>
      <c r="H2837" s="58" t="s">
        <v>87</v>
      </c>
      <c r="I2837" s="60" t="s">
        <v>85</v>
      </c>
    </row>
    <row r="2838" spans="1:9" x14ac:dyDescent="0.2">
      <c r="A2838" t="s">
        <v>79</v>
      </c>
      <c r="B2838" t="s">
        <v>80</v>
      </c>
      <c r="C2838" t="s">
        <v>22</v>
      </c>
      <c r="D2838" s="55">
        <v>40148</v>
      </c>
      <c r="E2838">
        <v>0.84</v>
      </c>
      <c r="F2838">
        <v>3133120</v>
      </c>
      <c r="G2838" s="58" t="s">
        <v>87</v>
      </c>
      <c r="H2838" s="58" t="s">
        <v>87</v>
      </c>
      <c r="I2838" s="60" t="s">
        <v>85</v>
      </c>
    </row>
    <row r="2839" spans="1:9" x14ac:dyDescent="0.2">
      <c r="A2839" t="s">
        <v>79</v>
      </c>
      <c r="B2839" t="s">
        <v>81</v>
      </c>
      <c r="C2839" t="s">
        <v>22</v>
      </c>
      <c r="D2839" s="55">
        <v>40148</v>
      </c>
      <c r="E2839">
        <v>0.3</v>
      </c>
      <c r="F2839">
        <v>3133121</v>
      </c>
      <c r="G2839" s="58" t="s">
        <v>87</v>
      </c>
      <c r="H2839" s="58" t="s">
        <v>87</v>
      </c>
      <c r="I2839" s="60" t="s">
        <v>85</v>
      </c>
    </row>
    <row r="2840" spans="1:9" x14ac:dyDescent="0.2">
      <c r="A2840" t="s">
        <v>65</v>
      </c>
      <c r="B2840" t="s">
        <v>80</v>
      </c>
      <c r="C2840" t="s">
        <v>22</v>
      </c>
      <c r="D2840" s="55">
        <v>40148</v>
      </c>
      <c r="E2840">
        <v>0.84</v>
      </c>
      <c r="F2840">
        <v>3133122</v>
      </c>
      <c r="G2840" s="58" t="s">
        <v>87</v>
      </c>
      <c r="H2840" s="58" t="s">
        <v>87</v>
      </c>
      <c r="I2840" s="60" t="s">
        <v>85</v>
      </c>
    </row>
    <row r="2841" spans="1:9" x14ac:dyDescent="0.2">
      <c r="A2841" t="s">
        <v>65</v>
      </c>
      <c r="B2841" t="s">
        <v>81</v>
      </c>
      <c r="C2841" t="s">
        <v>22</v>
      </c>
      <c r="D2841" s="55">
        <v>40148</v>
      </c>
      <c r="E2841">
        <v>0.32</v>
      </c>
      <c r="F2841">
        <v>3133123</v>
      </c>
      <c r="G2841" s="58" t="s">
        <v>87</v>
      </c>
      <c r="H2841" s="58" t="s">
        <v>87</v>
      </c>
      <c r="I2841" s="60" t="s">
        <v>85</v>
      </c>
    </row>
    <row r="2842" spans="1:9" x14ac:dyDescent="0.2">
      <c r="A2842" t="s">
        <v>111</v>
      </c>
      <c r="B2842" t="s">
        <v>110</v>
      </c>
      <c r="C2842" t="s">
        <v>22</v>
      </c>
      <c r="D2842" s="55">
        <v>40148</v>
      </c>
      <c r="E2842">
        <v>0.05</v>
      </c>
      <c r="F2842">
        <v>3133124</v>
      </c>
      <c r="G2842" s="58" t="s">
        <v>87</v>
      </c>
      <c r="H2842" s="58" t="s">
        <v>87</v>
      </c>
      <c r="I2842" s="60" t="s">
        <v>85</v>
      </c>
    </row>
    <row r="2843" spans="1:9" x14ac:dyDescent="0.2">
      <c r="A2843" t="s">
        <v>112</v>
      </c>
      <c r="B2843" t="s">
        <v>110</v>
      </c>
      <c r="C2843" t="s">
        <v>22</v>
      </c>
      <c r="D2843" s="55">
        <v>40148</v>
      </c>
      <c r="E2843">
        <v>0.25</v>
      </c>
      <c r="F2843">
        <v>3133125</v>
      </c>
      <c r="G2843" s="58" t="s">
        <v>87</v>
      </c>
      <c r="H2843" s="58" t="s">
        <v>87</v>
      </c>
      <c r="I2843" s="60" t="s">
        <v>85</v>
      </c>
    </row>
    <row r="2844" spans="1:9" x14ac:dyDescent="0.2">
      <c r="A2844" t="s">
        <v>108</v>
      </c>
      <c r="B2844" t="s">
        <v>110</v>
      </c>
      <c r="C2844" t="s">
        <v>22</v>
      </c>
      <c r="D2844" s="55">
        <v>40148</v>
      </c>
      <c r="E2844">
        <v>-0.05</v>
      </c>
      <c r="F2844">
        <v>3133126</v>
      </c>
      <c r="G2844" s="58" t="s">
        <v>87</v>
      </c>
      <c r="H2844" s="58" t="s">
        <v>87</v>
      </c>
      <c r="I2844" s="60" t="s">
        <v>85</v>
      </c>
    </row>
    <row r="2845" spans="1:9" x14ac:dyDescent="0.2">
      <c r="A2845" t="s">
        <v>109</v>
      </c>
      <c r="B2845" t="s">
        <v>110</v>
      </c>
      <c r="C2845" t="s">
        <v>22</v>
      </c>
      <c r="D2845" s="55">
        <v>40148</v>
      </c>
      <c r="E2845">
        <v>0.25</v>
      </c>
      <c r="F2845">
        <v>3133127</v>
      </c>
      <c r="G2845" s="58" t="s">
        <v>87</v>
      </c>
      <c r="H2845" s="58" t="s">
        <v>87</v>
      </c>
      <c r="I2845" s="60" t="s">
        <v>85</v>
      </c>
    </row>
    <row r="2846" spans="1:9" x14ac:dyDescent="0.2">
      <c r="A2846" t="s">
        <v>11</v>
      </c>
      <c r="B2846" t="s">
        <v>110</v>
      </c>
      <c r="C2846" t="s">
        <v>22</v>
      </c>
      <c r="D2846" s="55">
        <v>40148</v>
      </c>
      <c r="E2846" s="155">
        <v>40179</v>
      </c>
      <c r="I2846" s="60" t="s">
        <v>86</v>
      </c>
    </row>
    <row r="2847" spans="1:9" x14ac:dyDescent="0.2">
      <c r="A2847" t="s">
        <v>78</v>
      </c>
      <c r="B2847" t="s">
        <v>80</v>
      </c>
      <c r="C2847" t="s">
        <v>22</v>
      </c>
      <c r="D2847" s="55">
        <v>40179</v>
      </c>
      <c r="E2847">
        <v>1.2150000000000001</v>
      </c>
      <c r="F2847">
        <v>3133100</v>
      </c>
      <c r="G2847" s="58" t="s">
        <v>87</v>
      </c>
      <c r="H2847" s="58" t="s">
        <v>87</v>
      </c>
      <c r="I2847" s="60" t="s">
        <v>85</v>
      </c>
    </row>
    <row r="2848" spans="1:9" x14ac:dyDescent="0.2">
      <c r="A2848" t="s">
        <v>78</v>
      </c>
      <c r="B2848" t="s">
        <v>81</v>
      </c>
      <c r="C2848" t="s">
        <v>22</v>
      </c>
      <c r="D2848" s="55">
        <v>40179</v>
      </c>
      <c r="E2848">
        <v>0.05</v>
      </c>
      <c r="F2848">
        <v>3133101</v>
      </c>
      <c r="G2848" s="58" t="s">
        <v>87</v>
      </c>
      <c r="H2848" s="58" t="s">
        <v>87</v>
      </c>
      <c r="I2848" s="60" t="s">
        <v>85</v>
      </c>
    </row>
    <row r="2849" spans="1:9" x14ac:dyDescent="0.2">
      <c r="A2849" t="s">
        <v>35</v>
      </c>
      <c r="B2849" t="s">
        <v>80</v>
      </c>
      <c r="C2849" t="s">
        <v>22</v>
      </c>
      <c r="D2849" s="55">
        <v>40179</v>
      </c>
      <c r="E2849">
        <v>1.2150000000000001</v>
      </c>
      <c r="F2849">
        <v>3133102</v>
      </c>
      <c r="G2849" s="58" t="s">
        <v>87</v>
      </c>
      <c r="H2849" s="58" t="s">
        <v>87</v>
      </c>
      <c r="I2849" s="60" t="s">
        <v>85</v>
      </c>
    </row>
    <row r="2850" spans="1:9" x14ac:dyDescent="0.2">
      <c r="A2850" t="s">
        <v>35</v>
      </c>
      <c r="B2850" t="s">
        <v>81</v>
      </c>
      <c r="C2850" t="s">
        <v>22</v>
      </c>
      <c r="D2850" s="55">
        <v>40179</v>
      </c>
      <c r="E2850">
        <v>0.32</v>
      </c>
      <c r="F2850">
        <v>3133103</v>
      </c>
      <c r="G2850" s="58" t="s">
        <v>87</v>
      </c>
      <c r="H2850" s="58" t="s">
        <v>87</v>
      </c>
      <c r="I2850" s="60" t="s">
        <v>85</v>
      </c>
    </row>
    <row r="2851" spans="1:9" x14ac:dyDescent="0.2">
      <c r="A2851" t="s">
        <v>36</v>
      </c>
      <c r="B2851" t="s">
        <v>80</v>
      </c>
      <c r="C2851" t="s">
        <v>22</v>
      </c>
      <c r="D2851" s="55">
        <v>40179</v>
      </c>
      <c r="E2851">
        <v>1.2150000000000001</v>
      </c>
      <c r="F2851">
        <v>3133104</v>
      </c>
      <c r="G2851" s="58" t="s">
        <v>87</v>
      </c>
      <c r="H2851" s="58" t="s">
        <v>87</v>
      </c>
      <c r="I2851" s="60" t="s">
        <v>85</v>
      </c>
    </row>
    <row r="2852" spans="1:9" x14ac:dyDescent="0.2">
      <c r="A2852" t="s">
        <v>36</v>
      </c>
      <c r="B2852" t="s">
        <v>81</v>
      </c>
      <c r="C2852" t="s">
        <v>22</v>
      </c>
      <c r="D2852" s="55">
        <v>40179</v>
      </c>
      <c r="E2852">
        <v>0.05</v>
      </c>
      <c r="F2852">
        <v>3133105</v>
      </c>
      <c r="G2852" s="58" t="s">
        <v>87</v>
      </c>
      <c r="H2852" s="58" t="s">
        <v>87</v>
      </c>
      <c r="I2852" s="60" t="s">
        <v>85</v>
      </c>
    </row>
    <row r="2853" spans="1:9" x14ac:dyDescent="0.2">
      <c r="A2853" t="s">
        <v>37</v>
      </c>
      <c r="B2853" t="s">
        <v>80</v>
      </c>
      <c r="C2853" t="s">
        <v>22</v>
      </c>
      <c r="D2853" s="55">
        <v>40179</v>
      </c>
      <c r="E2853">
        <v>1.2150000000000001</v>
      </c>
      <c r="F2853">
        <v>3133106</v>
      </c>
      <c r="G2853" s="58" t="s">
        <v>87</v>
      </c>
      <c r="H2853" s="58" t="s">
        <v>87</v>
      </c>
      <c r="I2853" s="60" t="s">
        <v>85</v>
      </c>
    </row>
    <row r="2854" spans="1:9" x14ac:dyDescent="0.2">
      <c r="A2854" t="s">
        <v>37</v>
      </c>
      <c r="B2854" t="s">
        <v>81</v>
      </c>
      <c r="C2854" t="s">
        <v>22</v>
      </c>
      <c r="D2854" s="55">
        <v>40179</v>
      </c>
      <c r="E2854">
        <v>0.32</v>
      </c>
      <c r="F2854">
        <v>3133107</v>
      </c>
      <c r="G2854" s="58" t="s">
        <v>87</v>
      </c>
      <c r="H2854" s="58" t="s">
        <v>87</v>
      </c>
      <c r="I2854" s="60" t="s">
        <v>85</v>
      </c>
    </row>
    <row r="2855" spans="1:9" x14ac:dyDescent="0.2">
      <c r="A2855" t="s">
        <v>58</v>
      </c>
      <c r="B2855" t="s">
        <v>80</v>
      </c>
      <c r="C2855" t="s">
        <v>22</v>
      </c>
      <c r="D2855" s="55">
        <v>40179</v>
      </c>
      <c r="E2855">
        <v>1.04</v>
      </c>
      <c r="F2855">
        <v>3133108</v>
      </c>
      <c r="G2855" s="58" t="s">
        <v>87</v>
      </c>
      <c r="H2855" s="58" t="s">
        <v>87</v>
      </c>
      <c r="I2855" s="60" t="s">
        <v>85</v>
      </c>
    </row>
    <row r="2856" spans="1:9" x14ac:dyDescent="0.2">
      <c r="A2856" t="s">
        <v>58</v>
      </c>
      <c r="B2856" t="s">
        <v>81</v>
      </c>
      <c r="C2856" t="s">
        <v>22</v>
      </c>
      <c r="D2856" s="55">
        <v>40179</v>
      </c>
      <c r="E2856">
        <v>0.05</v>
      </c>
      <c r="F2856">
        <v>3133109</v>
      </c>
      <c r="G2856" s="58" t="s">
        <v>87</v>
      </c>
      <c r="H2856" s="58" t="s">
        <v>87</v>
      </c>
      <c r="I2856" s="60" t="s">
        <v>85</v>
      </c>
    </row>
    <row r="2857" spans="1:9" x14ac:dyDescent="0.2">
      <c r="A2857" t="s">
        <v>59</v>
      </c>
      <c r="B2857" t="s">
        <v>80</v>
      </c>
      <c r="C2857" t="s">
        <v>22</v>
      </c>
      <c r="D2857" s="55">
        <v>40179</v>
      </c>
      <c r="E2857">
        <v>1.6</v>
      </c>
      <c r="F2857">
        <v>3133110</v>
      </c>
      <c r="G2857" s="58" t="s">
        <v>87</v>
      </c>
      <c r="H2857" s="58" t="s">
        <v>87</v>
      </c>
      <c r="I2857" s="60" t="s">
        <v>85</v>
      </c>
    </row>
    <row r="2858" spans="1:9" x14ac:dyDescent="0.2">
      <c r="A2858" t="s">
        <v>59</v>
      </c>
      <c r="B2858" t="s">
        <v>81</v>
      </c>
      <c r="C2858" t="s">
        <v>22</v>
      </c>
      <c r="D2858" s="55">
        <v>40179</v>
      </c>
      <c r="E2858">
        <v>-0.25</v>
      </c>
      <c r="F2858">
        <v>3133111</v>
      </c>
      <c r="G2858" s="58" t="s">
        <v>87</v>
      </c>
      <c r="H2858" s="58" t="s">
        <v>87</v>
      </c>
      <c r="I2858" s="60" t="s">
        <v>85</v>
      </c>
    </row>
    <row r="2859" spans="1:9" x14ac:dyDescent="0.2">
      <c r="A2859" t="s">
        <v>60</v>
      </c>
      <c r="B2859" t="s">
        <v>80</v>
      </c>
      <c r="C2859" t="s">
        <v>22</v>
      </c>
      <c r="D2859" s="55">
        <v>40179</v>
      </c>
      <c r="E2859">
        <v>1.6</v>
      </c>
      <c r="F2859">
        <v>3133112</v>
      </c>
      <c r="G2859" s="58" t="s">
        <v>87</v>
      </c>
      <c r="H2859" s="58" t="s">
        <v>87</v>
      </c>
      <c r="I2859" s="60" t="s">
        <v>85</v>
      </c>
    </row>
    <row r="2860" spans="1:9" x14ac:dyDescent="0.2">
      <c r="A2860" t="s">
        <v>60</v>
      </c>
      <c r="B2860" t="s">
        <v>81</v>
      </c>
      <c r="C2860" t="s">
        <v>22</v>
      </c>
      <c r="D2860" s="55">
        <v>40179</v>
      </c>
      <c r="E2860">
        <v>0.45</v>
      </c>
      <c r="F2860">
        <v>3133113</v>
      </c>
      <c r="G2860" s="58" t="s">
        <v>87</v>
      </c>
      <c r="H2860" s="58" t="s">
        <v>87</v>
      </c>
      <c r="I2860" s="60" t="s">
        <v>85</v>
      </c>
    </row>
    <row r="2861" spans="1:9" x14ac:dyDescent="0.2">
      <c r="A2861" t="s">
        <v>61</v>
      </c>
      <c r="B2861" t="s">
        <v>80</v>
      </c>
      <c r="C2861" t="s">
        <v>22</v>
      </c>
      <c r="D2861" s="55">
        <v>40179</v>
      </c>
      <c r="E2861">
        <v>1.6</v>
      </c>
      <c r="F2861">
        <v>3133114</v>
      </c>
      <c r="G2861" s="58" t="s">
        <v>87</v>
      </c>
      <c r="H2861" s="58" t="s">
        <v>87</v>
      </c>
      <c r="I2861" s="60" t="s">
        <v>85</v>
      </c>
    </row>
    <row r="2862" spans="1:9" x14ac:dyDescent="0.2">
      <c r="A2862" t="s">
        <v>61</v>
      </c>
      <c r="B2862" t="s">
        <v>81</v>
      </c>
      <c r="C2862" t="s">
        <v>22</v>
      </c>
      <c r="D2862" s="55">
        <v>40179</v>
      </c>
      <c r="E2862">
        <v>-0.2</v>
      </c>
      <c r="F2862">
        <v>3133115</v>
      </c>
      <c r="G2862" s="58" t="s">
        <v>87</v>
      </c>
      <c r="H2862" s="58" t="s">
        <v>87</v>
      </c>
      <c r="I2862" s="60" t="s">
        <v>85</v>
      </c>
    </row>
    <row r="2863" spans="1:9" x14ac:dyDescent="0.2">
      <c r="A2863" t="s">
        <v>63</v>
      </c>
      <c r="B2863" t="s">
        <v>80</v>
      </c>
      <c r="C2863" t="s">
        <v>22</v>
      </c>
      <c r="D2863" s="55">
        <v>40179</v>
      </c>
      <c r="E2863">
        <v>0</v>
      </c>
      <c r="F2863">
        <v>3133116</v>
      </c>
      <c r="G2863" s="58" t="s">
        <v>87</v>
      </c>
      <c r="H2863" s="58" t="s">
        <v>87</v>
      </c>
      <c r="I2863" s="60" t="s">
        <v>85</v>
      </c>
    </row>
    <row r="2864" spans="1:9" x14ac:dyDescent="0.2">
      <c r="A2864" t="s">
        <v>63</v>
      </c>
      <c r="B2864" t="s">
        <v>81</v>
      </c>
      <c r="C2864" t="s">
        <v>22</v>
      </c>
      <c r="D2864" s="55">
        <v>40179</v>
      </c>
      <c r="E2864">
        <v>0</v>
      </c>
      <c r="F2864">
        <v>3133117</v>
      </c>
      <c r="G2864" s="58" t="s">
        <v>87</v>
      </c>
      <c r="H2864" s="58" t="s">
        <v>87</v>
      </c>
      <c r="I2864" s="60" t="s">
        <v>85</v>
      </c>
    </row>
    <row r="2865" spans="1:9" x14ac:dyDescent="0.2">
      <c r="A2865" t="s">
        <v>64</v>
      </c>
      <c r="B2865" t="s">
        <v>80</v>
      </c>
      <c r="C2865" t="s">
        <v>22</v>
      </c>
      <c r="D2865" s="55">
        <v>40179</v>
      </c>
      <c r="E2865">
        <v>0</v>
      </c>
      <c r="F2865">
        <v>3133118</v>
      </c>
      <c r="G2865" s="58" t="s">
        <v>87</v>
      </c>
      <c r="H2865" s="58" t="s">
        <v>87</v>
      </c>
      <c r="I2865" s="60" t="s">
        <v>85</v>
      </c>
    </row>
    <row r="2866" spans="1:9" x14ac:dyDescent="0.2">
      <c r="A2866" t="s">
        <v>64</v>
      </c>
      <c r="B2866" t="s">
        <v>81</v>
      </c>
      <c r="C2866" t="s">
        <v>22</v>
      </c>
      <c r="D2866" s="55">
        <v>40179</v>
      </c>
      <c r="E2866">
        <v>0</v>
      </c>
      <c r="F2866">
        <v>3133119</v>
      </c>
      <c r="G2866" s="58" t="s">
        <v>87</v>
      </c>
      <c r="H2866" s="58" t="s">
        <v>87</v>
      </c>
      <c r="I2866" s="60" t="s">
        <v>85</v>
      </c>
    </row>
    <row r="2867" spans="1:9" x14ac:dyDescent="0.2">
      <c r="A2867" t="s">
        <v>79</v>
      </c>
      <c r="B2867" t="s">
        <v>80</v>
      </c>
      <c r="C2867" t="s">
        <v>22</v>
      </c>
      <c r="D2867" s="55">
        <v>40179</v>
      </c>
      <c r="E2867">
        <v>1.135</v>
      </c>
      <c r="F2867">
        <v>3133120</v>
      </c>
      <c r="G2867" s="58" t="s">
        <v>87</v>
      </c>
      <c r="H2867" s="58" t="s">
        <v>87</v>
      </c>
      <c r="I2867" s="60" t="s">
        <v>85</v>
      </c>
    </row>
    <row r="2868" spans="1:9" x14ac:dyDescent="0.2">
      <c r="A2868" t="s">
        <v>79</v>
      </c>
      <c r="B2868" t="s">
        <v>81</v>
      </c>
      <c r="C2868" t="s">
        <v>22</v>
      </c>
      <c r="D2868" s="55">
        <v>40179</v>
      </c>
      <c r="E2868">
        <v>0.05</v>
      </c>
      <c r="F2868">
        <v>3133121</v>
      </c>
      <c r="G2868" s="58" t="s">
        <v>87</v>
      </c>
      <c r="H2868" s="58" t="s">
        <v>87</v>
      </c>
      <c r="I2868" s="60" t="s">
        <v>85</v>
      </c>
    </row>
    <row r="2869" spans="1:9" x14ac:dyDescent="0.2">
      <c r="A2869" t="s">
        <v>65</v>
      </c>
      <c r="B2869" t="s">
        <v>80</v>
      </c>
      <c r="C2869" t="s">
        <v>22</v>
      </c>
      <c r="D2869" s="55">
        <v>40179</v>
      </c>
      <c r="E2869">
        <v>1.135</v>
      </c>
      <c r="F2869">
        <v>3133122</v>
      </c>
      <c r="G2869" s="58" t="s">
        <v>87</v>
      </c>
      <c r="H2869" s="58" t="s">
        <v>87</v>
      </c>
      <c r="I2869" s="60" t="s">
        <v>85</v>
      </c>
    </row>
    <row r="2870" spans="1:9" x14ac:dyDescent="0.2">
      <c r="A2870" t="s">
        <v>65</v>
      </c>
      <c r="B2870" t="s">
        <v>81</v>
      </c>
      <c r="C2870" t="s">
        <v>22</v>
      </c>
      <c r="D2870" s="55">
        <v>40179</v>
      </c>
      <c r="E2870">
        <v>7.0000000000000007E-2</v>
      </c>
      <c r="F2870">
        <v>3133123</v>
      </c>
      <c r="G2870" s="58" t="s">
        <v>87</v>
      </c>
      <c r="H2870" s="58" t="s">
        <v>87</v>
      </c>
      <c r="I2870" s="60" t="s">
        <v>85</v>
      </c>
    </row>
    <row r="2871" spans="1:9" x14ac:dyDescent="0.2">
      <c r="A2871" t="s">
        <v>111</v>
      </c>
      <c r="B2871" t="s">
        <v>110</v>
      </c>
      <c r="C2871" t="s">
        <v>22</v>
      </c>
      <c r="D2871" s="55">
        <v>40179</v>
      </c>
      <c r="E2871">
        <v>0.05</v>
      </c>
      <c r="F2871">
        <v>3133124</v>
      </c>
      <c r="G2871" s="58" t="s">
        <v>87</v>
      </c>
      <c r="H2871" s="58" t="s">
        <v>87</v>
      </c>
      <c r="I2871" s="60" t="s">
        <v>85</v>
      </c>
    </row>
    <row r="2872" spans="1:9" x14ac:dyDescent="0.2">
      <c r="A2872" t="s">
        <v>112</v>
      </c>
      <c r="B2872" t="s">
        <v>110</v>
      </c>
      <c r="C2872" t="s">
        <v>22</v>
      </c>
      <c r="D2872" s="55">
        <v>40179</v>
      </c>
      <c r="E2872">
        <v>0.45</v>
      </c>
      <c r="F2872">
        <v>3133125</v>
      </c>
      <c r="G2872" s="58" t="s">
        <v>87</v>
      </c>
      <c r="H2872" s="58" t="s">
        <v>87</v>
      </c>
      <c r="I2872" s="60" t="s">
        <v>85</v>
      </c>
    </row>
    <row r="2873" spans="1:9" x14ac:dyDescent="0.2">
      <c r="A2873" t="s">
        <v>108</v>
      </c>
      <c r="B2873" t="s">
        <v>110</v>
      </c>
      <c r="C2873" t="s">
        <v>22</v>
      </c>
      <c r="D2873" s="55">
        <v>40179</v>
      </c>
      <c r="E2873">
        <v>-0.2</v>
      </c>
      <c r="F2873">
        <v>3133126</v>
      </c>
      <c r="G2873" s="58" t="s">
        <v>87</v>
      </c>
      <c r="H2873" s="58" t="s">
        <v>87</v>
      </c>
      <c r="I2873" s="60" t="s">
        <v>85</v>
      </c>
    </row>
    <row r="2874" spans="1:9" x14ac:dyDescent="0.2">
      <c r="A2874" t="s">
        <v>109</v>
      </c>
      <c r="B2874" t="s">
        <v>110</v>
      </c>
      <c r="C2874" t="s">
        <v>22</v>
      </c>
      <c r="D2874" s="55">
        <v>40179</v>
      </c>
      <c r="E2874">
        <v>0.45</v>
      </c>
      <c r="F2874">
        <v>3133127</v>
      </c>
      <c r="G2874" s="58" t="s">
        <v>87</v>
      </c>
      <c r="H2874" s="58" t="s">
        <v>87</v>
      </c>
      <c r="I2874" s="60" t="s">
        <v>85</v>
      </c>
    </row>
    <row r="2875" spans="1:9" x14ac:dyDescent="0.2">
      <c r="A2875" t="s">
        <v>11</v>
      </c>
      <c r="B2875" t="s">
        <v>110</v>
      </c>
      <c r="C2875" t="s">
        <v>22</v>
      </c>
      <c r="D2875" s="55">
        <v>40179</v>
      </c>
      <c r="E2875" s="155">
        <v>40210</v>
      </c>
      <c r="I2875" s="60" t="s">
        <v>86</v>
      </c>
    </row>
    <row r="2876" spans="1:9" x14ac:dyDescent="0.2">
      <c r="A2876" t="s">
        <v>78</v>
      </c>
      <c r="B2876" t="s">
        <v>80</v>
      </c>
      <c r="C2876" t="s">
        <v>22</v>
      </c>
      <c r="D2876" s="55">
        <v>40210</v>
      </c>
      <c r="E2876">
        <v>1.2150000000000001</v>
      </c>
      <c r="F2876">
        <v>3133100</v>
      </c>
      <c r="G2876" s="58" t="s">
        <v>87</v>
      </c>
      <c r="H2876" s="58" t="s">
        <v>87</v>
      </c>
      <c r="I2876" s="60" t="s">
        <v>85</v>
      </c>
    </row>
    <row r="2877" spans="1:9" x14ac:dyDescent="0.2">
      <c r="A2877" t="s">
        <v>78</v>
      </c>
      <c r="B2877" t="s">
        <v>81</v>
      </c>
      <c r="C2877" t="s">
        <v>22</v>
      </c>
      <c r="D2877" s="55">
        <v>40210</v>
      </c>
      <c r="E2877">
        <v>0.05</v>
      </c>
      <c r="F2877">
        <v>3133101</v>
      </c>
      <c r="G2877" s="58" t="s">
        <v>87</v>
      </c>
      <c r="H2877" s="58" t="s">
        <v>87</v>
      </c>
      <c r="I2877" s="60" t="s">
        <v>85</v>
      </c>
    </row>
    <row r="2878" spans="1:9" x14ac:dyDescent="0.2">
      <c r="A2878" t="s">
        <v>35</v>
      </c>
      <c r="B2878" t="s">
        <v>80</v>
      </c>
      <c r="C2878" t="s">
        <v>22</v>
      </c>
      <c r="D2878" s="55">
        <v>40210</v>
      </c>
      <c r="E2878">
        <v>1.2150000000000001</v>
      </c>
      <c r="F2878">
        <v>3133102</v>
      </c>
      <c r="G2878" s="58" t="s">
        <v>87</v>
      </c>
      <c r="H2878" s="58" t="s">
        <v>87</v>
      </c>
      <c r="I2878" s="60" t="s">
        <v>85</v>
      </c>
    </row>
    <row r="2879" spans="1:9" x14ac:dyDescent="0.2">
      <c r="A2879" t="s">
        <v>35</v>
      </c>
      <c r="B2879" t="s">
        <v>81</v>
      </c>
      <c r="C2879" t="s">
        <v>22</v>
      </c>
      <c r="D2879" s="55">
        <v>40210</v>
      </c>
      <c r="E2879">
        <v>0.32</v>
      </c>
      <c r="F2879">
        <v>3133103</v>
      </c>
      <c r="G2879" s="58" t="s">
        <v>87</v>
      </c>
      <c r="H2879" s="58" t="s">
        <v>87</v>
      </c>
      <c r="I2879" s="60" t="s">
        <v>85</v>
      </c>
    </row>
    <row r="2880" spans="1:9" x14ac:dyDescent="0.2">
      <c r="A2880" t="s">
        <v>36</v>
      </c>
      <c r="B2880" t="s">
        <v>80</v>
      </c>
      <c r="C2880" t="s">
        <v>22</v>
      </c>
      <c r="D2880" s="55">
        <v>40210</v>
      </c>
      <c r="E2880">
        <v>1.2150000000000001</v>
      </c>
      <c r="F2880">
        <v>3133104</v>
      </c>
      <c r="G2880" s="58" t="s">
        <v>87</v>
      </c>
      <c r="H2880" s="58" t="s">
        <v>87</v>
      </c>
      <c r="I2880" s="60" t="s">
        <v>85</v>
      </c>
    </row>
    <row r="2881" spans="1:9" x14ac:dyDescent="0.2">
      <c r="A2881" t="s">
        <v>36</v>
      </c>
      <c r="B2881" t="s">
        <v>81</v>
      </c>
      <c r="C2881" t="s">
        <v>22</v>
      </c>
      <c r="D2881" s="55">
        <v>40210</v>
      </c>
      <c r="E2881">
        <v>0.05</v>
      </c>
      <c r="F2881">
        <v>3133105</v>
      </c>
      <c r="G2881" s="58" t="s">
        <v>87</v>
      </c>
      <c r="H2881" s="58" t="s">
        <v>87</v>
      </c>
      <c r="I2881" s="60" t="s">
        <v>85</v>
      </c>
    </row>
    <row r="2882" spans="1:9" x14ac:dyDescent="0.2">
      <c r="A2882" t="s">
        <v>37</v>
      </c>
      <c r="B2882" t="s">
        <v>80</v>
      </c>
      <c r="C2882" t="s">
        <v>22</v>
      </c>
      <c r="D2882" s="55">
        <v>40210</v>
      </c>
      <c r="E2882">
        <v>1.2150000000000001</v>
      </c>
      <c r="F2882">
        <v>3133106</v>
      </c>
      <c r="G2882" s="58" t="s">
        <v>87</v>
      </c>
      <c r="H2882" s="58" t="s">
        <v>87</v>
      </c>
      <c r="I2882" s="60" t="s">
        <v>85</v>
      </c>
    </row>
    <row r="2883" spans="1:9" x14ac:dyDescent="0.2">
      <c r="A2883" t="s">
        <v>37</v>
      </c>
      <c r="B2883" t="s">
        <v>81</v>
      </c>
      <c r="C2883" t="s">
        <v>22</v>
      </c>
      <c r="D2883" s="55">
        <v>40210</v>
      </c>
      <c r="E2883">
        <v>0.32</v>
      </c>
      <c r="F2883">
        <v>3133107</v>
      </c>
      <c r="G2883" s="58" t="s">
        <v>87</v>
      </c>
      <c r="H2883" s="58" t="s">
        <v>87</v>
      </c>
      <c r="I2883" s="60" t="s">
        <v>85</v>
      </c>
    </row>
    <row r="2884" spans="1:9" x14ac:dyDescent="0.2">
      <c r="A2884" t="s">
        <v>58</v>
      </c>
      <c r="B2884" t="s">
        <v>80</v>
      </c>
      <c r="C2884" t="s">
        <v>22</v>
      </c>
      <c r="D2884" s="55">
        <v>40210</v>
      </c>
      <c r="E2884">
        <v>1.04</v>
      </c>
      <c r="F2884">
        <v>3133108</v>
      </c>
      <c r="G2884" s="58" t="s">
        <v>87</v>
      </c>
      <c r="H2884" s="58" t="s">
        <v>87</v>
      </c>
      <c r="I2884" s="60" t="s">
        <v>85</v>
      </c>
    </row>
    <row r="2885" spans="1:9" x14ac:dyDescent="0.2">
      <c r="A2885" t="s">
        <v>58</v>
      </c>
      <c r="B2885" t="s">
        <v>81</v>
      </c>
      <c r="C2885" t="s">
        <v>22</v>
      </c>
      <c r="D2885" s="55">
        <v>40210</v>
      </c>
      <c r="E2885">
        <v>0.05</v>
      </c>
      <c r="F2885">
        <v>3133109</v>
      </c>
      <c r="G2885" s="58" t="s">
        <v>87</v>
      </c>
      <c r="H2885" s="58" t="s">
        <v>87</v>
      </c>
      <c r="I2885" s="60" t="s">
        <v>85</v>
      </c>
    </row>
    <row r="2886" spans="1:9" x14ac:dyDescent="0.2">
      <c r="A2886" t="s">
        <v>59</v>
      </c>
      <c r="B2886" t="s">
        <v>80</v>
      </c>
      <c r="C2886" t="s">
        <v>22</v>
      </c>
      <c r="D2886" s="55">
        <v>40210</v>
      </c>
      <c r="E2886">
        <v>1.6</v>
      </c>
      <c r="F2886">
        <v>3133110</v>
      </c>
      <c r="G2886" s="58" t="s">
        <v>87</v>
      </c>
      <c r="H2886" s="58" t="s">
        <v>87</v>
      </c>
      <c r="I2886" s="60" t="s">
        <v>85</v>
      </c>
    </row>
    <row r="2887" spans="1:9" x14ac:dyDescent="0.2">
      <c r="A2887" t="s">
        <v>59</v>
      </c>
      <c r="B2887" t="s">
        <v>81</v>
      </c>
      <c r="C2887" t="s">
        <v>22</v>
      </c>
      <c r="D2887" s="55">
        <v>40210</v>
      </c>
      <c r="E2887">
        <v>-0.28000000000000003</v>
      </c>
      <c r="F2887">
        <v>3133111</v>
      </c>
      <c r="G2887" s="58" t="s">
        <v>87</v>
      </c>
      <c r="H2887" s="58" t="s">
        <v>87</v>
      </c>
      <c r="I2887" s="60" t="s">
        <v>85</v>
      </c>
    </row>
    <row r="2888" spans="1:9" x14ac:dyDescent="0.2">
      <c r="A2888" t="s">
        <v>60</v>
      </c>
      <c r="B2888" t="s">
        <v>80</v>
      </c>
      <c r="C2888" t="s">
        <v>22</v>
      </c>
      <c r="D2888" s="55">
        <v>40210</v>
      </c>
      <c r="E2888">
        <v>1.6</v>
      </c>
      <c r="F2888">
        <v>3133112</v>
      </c>
      <c r="G2888" s="58" t="s">
        <v>87</v>
      </c>
      <c r="H2888" s="58" t="s">
        <v>87</v>
      </c>
      <c r="I2888" s="60" t="s">
        <v>85</v>
      </c>
    </row>
    <row r="2889" spans="1:9" x14ac:dyDescent="0.2">
      <c r="A2889" t="s">
        <v>60</v>
      </c>
      <c r="B2889" t="s">
        <v>81</v>
      </c>
      <c r="C2889" t="s">
        <v>22</v>
      </c>
      <c r="D2889" s="55">
        <v>40210</v>
      </c>
      <c r="E2889">
        <v>0.45</v>
      </c>
      <c r="F2889">
        <v>3133113</v>
      </c>
      <c r="G2889" s="58" t="s">
        <v>87</v>
      </c>
      <c r="H2889" s="58" t="s">
        <v>87</v>
      </c>
      <c r="I2889" s="60" t="s">
        <v>85</v>
      </c>
    </row>
    <row r="2890" spans="1:9" x14ac:dyDescent="0.2">
      <c r="A2890" t="s">
        <v>61</v>
      </c>
      <c r="B2890" t="s">
        <v>80</v>
      </c>
      <c r="C2890" t="s">
        <v>22</v>
      </c>
      <c r="D2890" s="55">
        <v>40210</v>
      </c>
      <c r="E2890">
        <v>1.6</v>
      </c>
      <c r="F2890">
        <v>3133114</v>
      </c>
      <c r="G2890" s="58" t="s">
        <v>87</v>
      </c>
      <c r="H2890" s="58" t="s">
        <v>87</v>
      </c>
      <c r="I2890" s="60" t="s">
        <v>85</v>
      </c>
    </row>
    <row r="2891" spans="1:9" x14ac:dyDescent="0.2">
      <c r="A2891" t="s">
        <v>61</v>
      </c>
      <c r="B2891" t="s">
        <v>81</v>
      </c>
      <c r="C2891" t="s">
        <v>22</v>
      </c>
      <c r="D2891" s="55">
        <v>40210</v>
      </c>
      <c r="E2891">
        <v>-0.2</v>
      </c>
      <c r="F2891">
        <v>3133115</v>
      </c>
      <c r="G2891" s="58" t="s">
        <v>87</v>
      </c>
      <c r="H2891" s="58" t="s">
        <v>87</v>
      </c>
      <c r="I2891" s="60" t="s">
        <v>85</v>
      </c>
    </row>
    <row r="2892" spans="1:9" x14ac:dyDescent="0.2">
      <c r="A2892" t="s">
        <v>63</v>
      </c>
      <c r="B2892" t="s">
        <v>80</v>
      </c>
      <c r="C2892" t="s">
        <v>22</v>
      </c>
      <c r="D2892" s="55">
        <v>40210</v>
      </c>
      <c r="E2892">
        <v>0</v>
      </c>
      <c r="F2892">
        <v>3133116</v>
      </c>
      <c r="G2892" s="58" t="s">
        <v>87</v>
      </c>
      <c r="H2892" s="58" t="s">
        <v>87</v>
      </c>
      <c r="I2892" s="60" t="s">
        <v>85</v>
      </c>
    </row>
    <row r="2893" spans="1:9" x14ac:dyDescent="0.2">
      <c r="A2893" t="s">
        <v>63</v>
      </c>
      <c r="B2893" t="s">
        <v>81</v>
      </c>
      <c r="C2893" t="s">
        <v>22</v>
      </c>
      <c r="D2893" s="55">
        <v>40210</v>
      </c>
      <c r="E2893">
        <v>0</v>
      </c>
      <c r="F2893">
        <v>3133117</v>
      </c>
      <c r="G2893" s="58" t="s">
        <v>87</v>
      </c>
      <c r="H2893" s="58" t="s">
        <v>87</v>
      </c>
      <c r="I2893" s="60" t="s">
        <v>85</v>
      </c>
    </row>
    <row r="2894" spans="1:9" x14ac:dyDescent="0.2">
      <c r="A2894" t="s">
        <v>64</v>
      </c>
      <c r="B2894" t="s">
        <v>80</v>
      </c>
      <c r="C2894" t="s">
        <v>22</v>
      </c>
      <c r="D2894" s="55">
        <v>40210</v>
      </c>
      <c r="E2894">
        <v>0</v>
      </c>
      <c r="F2894">
        <v>3133118</v>
      </c>
      <c r="G2894" s="58" t="s">
        <v>87</v>
      </c>
      <c r="H2894" s="58" t="s">
        <v>87</v>
      </c>
      <c r="I2894" s="60" t="s">
        <v>85</v>
      </c>
    </row>
    <row r="2895" spans="1:9" x14ac:dyDescent="0.2">
      <c r="A2895" t="s">
        <v>64</v>
      </c>
      <c r="B2895" t="s">
        <v>81</v>
      </c>
      <c r="C2895" t="s">
        <v>22</v>
      </c>
      <c r="D2895" s="55">
        <v>40210</v>
      </c>
      <c r="E2895">
        <v>0</v>
      </c>
      <c r="F2895">
        <v>3133119</v>
      </c>
      <c r="G2895" s="58" t="s">
        <v>87</v>
      </c>
      <c r="H2895" s="58" t="s">
        <v>87</v>
      </c>
      <c r="I2895" s="60" t="s">
        <v>85</v>
      </c>
    </row>
    <row r="2896" spans="1:9" x14ac:dyDescent="0.2">
      <c r="A2896" t="s">
        <v>79</v>
      </c>
      <c r="B2896" t="s">
        <v>80</v>
      </c>
      <c r="C2896" t="s">
        <v>22</v>
      </c>
      <c r="D2896" s="55">
        <v>40210</v>
      </c>
      <c r="E2896">
        <v>1.135</v>
      </c>
      <c r="F2896">
        <v>3133120</v>
      </c>
      <c r="G2896" s="58" t="s">
        <v>87</v>
      </c>
      <c r="H2896" s="58" t="s">
        <v>87</v>
      </c>
      <c r="I2896" s="60" t="s">
        <v>85</v>
      </c>
    </row>
    <row r="2897" spans="1:9" x14ac:dyDescent="0.2">
      <c r="A2897" t="s">
        <v>79</v>
      </c>
      <c r="B2897" t="s">
        <v>81</v>
      </c>
      <c r="C2897" t="s">
        <v>22</v>
      </c>
      <c r="D2897" s="55">
        <v>40210</v>
      </c>
      <c r="E2897">
        <v>0.05</v>
      </c>
      <c r="F2897">
        <v>3133121</v>
      </c>
      <c r="G2897" s="58" t="s">
        <v>87</v>
      </c>
      <c r="H2897" s="58" t="s">
        <v>87</v>
      </c>
      <c r="I2897" s="60" t="s">
        <v>85</v>
      </c>
    </row>
    <row r="2898" spans="1:9" x14ac:dyDescent="0.2">
      <c r="A2898" t="s">
        <v>65</v>
      </c>
      <c r="B2898" t="s">
        <v>80</v>
      </c>
      <c r="C2898" t="s">
        <v>22</v>
      </c>
      <c r="D2898" s="55">
        <v>40210</v>
      </c>
      <c r="E2898">
        <v>1.135</v>
      </c>
      <c r="F2898">
        <v>3133122</v>
      </c>
      <c r="G2898" s="58" t="s">
        <v>87</v>
      </c>
      <c r="H2898" s="58" t="s">
        <v>87</v>
      </c>
      <c r="I2898" s="60" t="s">
        <v>85</v>
      </c>
    </row>
    <row r="2899" spans="1:9" x14ac:dyDescent="0.2">
      <c r="A2899" t="s">
        <v>65</v>
      </c>
      <c r="B2899" t="s">
        <v>81</v>
      </c>
      <c r="C2899" t="s">
        <v>22</v>
      </c>
      <c r="D2899" s="55">
        <v>40210</v>
      </c>
      <c r="E2899">
        <v>7.0000000000000007E-2</v>
      </c>
      <c r="F2899">
        <v>3133123</v>
      </c>
      <c r="G2899" s="58" t="s">
        <v>87</v>
      </c>
      <c r="H2899" s="58" t="s">
        <v>87</v>
      </c>
      <c r="I2899" s="60" t="s">
        <v>85</v>
      </c>
    </row>
    <row r="2900" spans="1:9" x14ac:dyDescent="0.2">
      <c r="A2900" t="s">
        <v>111</v>
      </c>
      <c r="B2900" t="s">
        <v>110</v>
      </c>
      <c r="C2900" t="s">
        <v>22</v>
      </c>
      <c r="D2900" s="55">
        <v>40210</v>
      </c>
      <c r="E2900">
        <v>0.05</v>
      </c>
      <c r="F2900">
        <v>3133124</v>
      </c>
      <c r="G2900" s="58" t="s">
        <v>87</v>
      </c>
      <c r="H2900" s="58" t="s">
        <v>87</v>
      </c>
      <c r="I2900" s="60" t="s">
        <v>85</v>
      </c>
    </row>
    <row r="2901" spans="1:9" x14ac:dyDescent="0.2">
      <c r="A2901" t="s">
        <v>112</v>
      </c>
      <c r="B2901" t="s">
        <v>110</v>
      </c>
      <c r="C2901" t="s">
        <v>22</v>
      </c>
      <c r="D2901" s="55">
        <v>40210</v>
      </c>
      <c r="E2901">
        <v>0.45</v>
      </c>
      <c r="F2901">
        <v>3133125</v>
      </c>
      <c r="G2901" s="58" t="s">
        <v>87</v>
      </c>
      <c r="H2901" s="58" t="s">
        <v>87</v>
      </c>
      <c r="I2901" s="60" t="s">
        <v>85</v>
      </c>
    </row>
    <row r="2902" spans="1:9" x14ac:dyDescent="0.2">
      <c r="A2902" t="s">
        <v>108</v>
      </c>
      <c r="B2902" t="s">
        <v>110</v>
      </c>
      <c r="C2902" t="s">
        <v>22</v>
      </c>
      <c r="D2902" s="55">
        <v>40210</v>
      </c>
      <c r="E2902">
        <v>-0.2</v>
      </c>
      <c r="F2902">
        <v>3133126</v>
      </c>
      <c r="G2902" s="58" t="s">
        <v>87</v>
      </c>
      <c r="H2902" s="58" t="s">
        <v>87</v>
      </c>
      <c r="I2902" s="60" t="s">
        <v>85</v>
      </c>
    </row>
    <row r="2903" spans="1:9" x14ac:dyDescent="0.2">
      <c r="A2903" t="s">
        <v>109</v>
      </c>
      <c r="B2903" t="s">
        <v>110</v>
      </c>
      <c r="C2903" t="s">
        <v>22</v>
      </c>
      <c r="D2903" s="55">
        <v>40210</v>
      </c>
      <c r="E2903">
        <v>0.45</v>
      </c>
      <c r="F2903">
        <v>3133127</v>
      </c>
      <c r="G2903" s="58" t="s">
        <v>87</v>
      </c>
      <c r="H2903" s="58" t="s">
        <v>87</v>
      </c>
      <c r="I2903" s="60" t="s">
        <v>85</v>
      </c>
    </row>
    <row r="2904" spans="1:9" x14ac:dyDescent="0.2">
      <c r="A2904" t="s">
        <v>11</v>
      </c>
      <c r="B2904" t="s">
        <v>110</v>
      </c>
      <c r="C2904" t="s">
        <v>22</v>
      </c>
      <c r="D2904" s="55">
        <v>40210</v>
      </c>
      <c r="E2904" s="155">
        <v>40238</v>
      </c>
      <c r="I2904" s="60" t="s">
        <v>86</v>
      </c>
    </row>
    <row r="2905" spans="1:9" x14ac:dyDescent="0.2">
      <c r="A2905" t="s">
        <v>78</v>
      </c>
      <c r="B2905" t="s">
        <v>80</v>
      </c>
      <c r="C2905" t="s">
        <v>22</v>
      </c>
      <c r="D2905" s="55">
        <v>40238</v>
      </c>
      <c r="E2905">
        <v>0.65500000000000003</v>
      </c>
      <c r="F2905">
        <v>3133100</v>
      </c>
      <c r="G2905" s="58" t="s">
        <v>87</v>
      </c>
      <c r="H2905" s="58" t="s">
        <v>87</v>
      </c>
      <c r="I2905" s="60" t="s">
        <v>85</v>
      </c>
    </row>
    <row r="2906" spans="1:9" x14ac:dyDescent="0.2">
      <c r="A2906" t="s">
        <v>78</v>
      </c>
      <c r="B2906" t="s">
        <v>81</v>
      </c>
      <c r="C2906" t="s">
        <v>22</v>
      </c>
      <c r="D2906" s="55">
        <v>40238</v>
      </c>
      <c r="E2906">
        <v>0.05</v>
      </c>
      <c r="F2906">
        <v>3133101</v>
      </c>
      <c r="G2906" s="58" t="s">
        <v>87</v>
      </c>
      <c r="H2906" s="58" t="s">
        <v>87</v>
      </c>
      <c r="I2906" s="60" t="s">
        <v>85</v>
      </c>
    </row>
    <row r="2907" spans="1:9" x14ac:dyDescent="0.2">
      <c r="A2907" t="s">
        <v>35</v>
      </c>
      <c r="B2907" t="s">
        <v>80</v>
      </c>
      <c r="C2907" t="s">
        <v>22</v>
      </c>
      <c r="D2907" s="55">
        <v>40238</v>
      </c>
      <c r="E2907">
        <v>0.65500000000000003</v>
      </c>
      <c r="F2907">
        <v>3133102</v>
      </c>
      <c r="G2907" s="58" t="s">
        <v>87</v>
      </c>
      <c r="H2907" s="58" t="s">
        <v>87</v>
      </c>
      <c r="I2907" s="60" t="s">
        <v>85</v>
      </c>
    </row>
    <row r="2908" spans="1:9" x14ac:dyDescent="0.2">
      <c r="A2908" t="s">
        <v>35</v>
      </c>
      <c r="B2908" t="s">
        <v>81</v>
      </c>
      <c r="C2908" t="s">
        <v>22</v>
      </c>
      <c r="D2908" s="55">
        <v>40238</v>
      </c>
      <c r="E2908">
        <v>0.15</v>
      </c>
      <c r="F2908">
        <v>3133103</v>
      </c>
      <c r="G2908" s="58" t="s">
        <v>87</v>
      </c>
      <c r="H2908" s="58" t="s">
        <v>87</v>
      </c>
      <c r="I2908" s="60" t="s">
        <v>85</v>
      </c>
    </row>
    <row r="2909" spans="1:9" x14ac:dyDescent="0.2">
      <c r="A2909" t="s">
        <v>36</v>
      </c>
      <c r="B2909" t="s">
        <v>80</v>
      </c>
      <c r="C2909" t="s">
        <v>22</v>
      </c>
      <c r="D2909" s="55">
        <v>40238</v>
      </c>
      <c r="E2909">
        <v>0.65500000000000003</v>
      </c>
      <c r="F2909">
        <v>3133104</v>
      </c>
      <c r="G2909" s="58" t="s">
        <v>87</v>
      </c>
      <c r="H2909" s="58" t="s">
        <v>87</v>
      </c>
      <c r="I2909" s="60" t="s">
        <v>85</v>
      </c>
    </row>
    <row r="2910" spans="1:9" x14ac:dyDescent="0.2">
      <c r="A2910" t="s">
        <v>36</v>
      </c>
      <c r="B2910" t="s">
        <v>81</v>
      </c>
      <c r="C2910" t="s">
        <v>22</v>
      </c>
      <c r="D2910" s="55">
        <v>40238</v>
      </c>
      <c r="E2910">
        <v>0.05</v>
      </c>
      <c r="F2910">
        <v>3133105</v>
      </c>
      <c r="G2910" s="58" t="s">
        <v>87</v>
      </c>
      <c r="H2910" s="58" t="s">
        <v>87</v>
      </c>
      <c r="I2910" s="60" t="s">
        <v>85</v>
      </c>
    </row>
    <row r="2911" spans="1:9" x14ac:dyDescent="0.2">
      <c r="A2911" t="s">
        <v>37</v>
      </c>
      <c r="B2911" t="s">
        <v>80</v>
      </c>
      <c r="C2911" t="s">
        <v>22</v>
      </c>
      <c r="D2911" s="55">
        <v>40238</v>
      </c>
      <c r="E2911">
        <v>0.65500000000000003</v>
      </c>
      <c r="F2911">
        <v>3133106</v>
      </c>
      <c r="G2911" s="58" t="s">
        <v>87</v>
      </c>
      <c r="H2911" s="58" t="s">
        <v>87</v>
      </c>
      <c r="I2911" s="60" t="s">
        <v>85</v>
      </c>
    </row>
    <row r="2912" spans="1:9" x14ac:dyDescent="0.2">
      <c r="A2912" t="s">
        <v>37</v>
      </c>
      <c r="B2912" t="s">
        <v>81</v>
      </c>
      <c r="C2912" t="s">
        <v>22</v>
      </c>
      <c r="D2912" s="55">
        <v>40238</v>
      </c>
      <c r="E2912">
        <v>0.15</v>
      </c>
      <c r="F2912">
        <v>3133107</v>
      </c>
      <c r="G2912" s="58" t="s">
        <v>87</v>
      </c>
      <c r="H2912" s="58" t="s">
        <v>87</v>
      </c>
      <c r="I2912" s="60" t="s">
        <v>85</v>
      </c>
    </row>
    <row r="2913" spans="1:9" x14ac:dyDescent="0.2">
      <c r="A2913" t="s">
        <v>58</v>
      </c>
      <c r="B2913" t="s">
        <v>80</v>
      </c>
      <c r="C2913" t="s">
        <v>22</v>
      </c>
      <c r="D2913" s="55">
        <v>40238</v>
      </c>
      <c r="E2913">
        <v>0.54</v>
      </c>
      <c r="F2913">
        <v>3133108</v>
      </c>
      <c r="G2913" s="58" t="s">
        <v>87</v>
      </c>
      <c r="H2913" s="58" t="s">
        <v>87</v>
      </c>
      <c r="I2913" s="60" t="s">
        <v>85</v>
      </c>
    </row>
    <row r="2914" spans="1:9" x14ac:dyDescent="0.2">
      <c r="A2914" t="s">
        <v>58</v>
      </c>
      <c r="B2914" t="s">
        <v>81</v>
      </c>
      <c r="C2914" t="s">
        <v>22</v>
      </c>
      <c r="D2914" s="55">
        <v>40238</v>
      </c>
      <c r="E2914">
        <v>0.05</v>
      </c>
      <c r="F2914">
        <v>3133109</v>
      </c>
      <c r="G2914" s="58" t="s">
        <v>87</v>
      </c>
      <c r="H2914" s="58" t="s">
        <v>87</v>
      </c>
      <c r="I2914" s="60" t="s">
        <v>85</v>
      </c>
    </row>
    <row r="2915" spans="1:9" x14ac:dyDescent="0.2">
      <c r="A2915" t="s">
        <v>59</v>
      </c>
      <c r="B2915" t="s">
        <v>80</v>
      </c>
      <c r="C2915" t="s">
        <v>22</v>
      </c>
      <c r="D2915" s="55">
        <v>40238</v>
      </c>
      <c r="E2915">
        <v>0.69</v>
      </c>
      <c r="F2915">
        <v>3133110</v>
      </c>
      <c r="G2915" s="58" t="s">
        <v>87</v>
      </c>
      <c r="H2915" s="58" t="s">
        <v>87</v>
      </c>
      <c r="I2915" s="60" t="s">
        <v>85</v>
      </c>
    </row>
    <row r="2916" spans="1:9" x14ac:dyDescent="0.2">
      <c r="A2916" t="s">
        <v>59</v>
      </c>
      <c r="B2916" t="s">
        <v>81</v>
      </c>
      <c r="C2916" t="s">
        <v>22</v>
      </c>
      <c r="D2916" s="55">
        <v>40238</v>
      </c>
      <c r="E2916">
        <v>-0.17</v>
      </c>
      <c r="F2916">
        <v>3133111</v>
      </c>
      <c r="G2916" s="58" t="s">
        <v>87</v>
      </c>
      <c r="H2916" s="58" t="s">
        <v>87</v>
      </c>
      <c r="I2916" s="60" t="s">
        <v>85</v>
      </c>
    </row>
    <row r="2917" spans="1:9" x14ac:dyDescent="0.2">
      <c r="A2917" t="s">
        <v>60</v>
      </c>
      <c r="B2917" t="s">
        <v>80</v>
      </c>
      <c r="C2917" t="s">
        <v>22</v>
      </c>
      <c r="D2917" s="55">
        <v>40238</v>
      </c>
      <c r="E2917">
        <v>0.69</v>
      </c>
      <c r="F2917">
        <v>3133112</v>
      </c>
      <c r="G2917" s="58" t="s">
        <v>87</v>
      </c>
      <c r="H2917" s="58" t="s">
        <v>87</v>
      </c>
      <c r="I2917" s="60" t="s">
        <v>85</v>
      </c>
    </row>
    <row r="2918" spans="1:9" x14ac:dyDescent="0.2">
      <c r="A2918" t="s">
        <v>60</v>
      </c>
      <c r="B2918" t="s">
        <v>81</v>
      </c>
      <c r="C2918" t="s">
        <v>22</v>
      </c>
      <c r="D2918" s="55">
        <v>40238</v>
      </c>
      <c r="E2918">
        <v>0.1</v>
      </c>
      <c r="F2918">
        <v>3133113</v>
      </c>
      <c r="G2918" s="58" t="s">
        <v>87</v>
      </c>
      <c r="H2918" s="58" t="s">
        <v>87</v>
      </c>
      <c r="I2918" s="60" t="s">
        <v>85</v>
      </c>
    </row>
    <row r="2919" spans="1:9" x14ac:dyDescent="0.2">
      <c r="A2919" t="s">
        <v>61</v>
      </c>
      <c r="B2919" t="s">
        <v>80</v>
      </c>
      <c r="C2919" t="s">
        <v>22</v>
      </c>
      <c r="D2919" s="55">
        <v>40238</v>
      </c>
      <c r="E2919">
        <v>0.69</v>
      </c>
      <c r="F2919">
        <v>3133114</v>
      </c>
      <c r="G2919" s="58" t="s">
        <v>87</v>
      </c>
      <c r="H2919" s="58" t="s">
        <v>87</v>
      </c>
      <c r="I2919" s="60" t="s">
        <v>85</v>
      </c>
    </row>
    <row r="2920" spans="1:9" x14ac:dyDescent="0.2">
      <c r="A2920" t="s">
        <v>61</v>
      </c>
      <c r="B2920" t="s">
        <v>81</v>
      </c>
      <c r="C2920" t="s">
        <v>22</v>
      </c>
      <c r="D2920" s="55">
        <v>40238</v>
      </c>
      <c r="E2920">
        <v>-0.05</v>
      </c>
      <c r="F2920">
        <v>3133115</v>
      </c>
      <c r="G2920" s="58" t="s">
        <v>87</v>
      </c>
      <c r="H2920" s="58" t="s">
        <v>87</v>
      </c>
      <c r="I2920" s="60" t="s">
        <v>85</v>
      </c>
    </row>
    <row r="2921" spans="1:9" x14ac:dyDescent="0.2">
      <c r="A2921" t="s">
        <v>63</v>
      </c>
      <c r="B2921" t="s">
        <v>80</v>
      </c>
      <c r="C2921" t="s">
        <v>22</v>
      </c>
      <c r="D2921" s="55">
        <v>40238</v>
      </c>
      <c r="E2921">
        <v>0</v>
      </c>
      <c r="F2921">
        <v>3133116</v>
      </c>
      <c r="G2921" s="58" t="s">
        <v>87</v>
      </c>
      <c r="H2921" s="58" t="s">
        <v>87</v>
      </c>
      <c r="I2921" s="60" t="s">
        <v>85</v>
      </c>
    </row>
    <row r="2922" spans="1:9" x14ac:dyDescent="0.2">
      <c r="A2922" t="s">
        <v>63</v>
      </c>
      <c r="B2922" t="s">
        <v>81</v>
      </c>
      <c r="C2922" t="s">
        <v>22</v>
      </c>
      <c r="D2922" s="55">
        <v>40238</v>
      </c>
      <c r="E2922">
        <v>0</v>
      </c>
      <c r="F2922">
        <v>3133117</v>
      </c>
      <c r="G2922" s="58" t="s">
        <v>87</v>
      </c>
      <c r="H2922" s="58" t="s">
        <v>87</v>
      </c>
      <c r="I2922" s="60" t="s">
        <v>85</v>
      </c>
    </row>
    <row r="2923" spans="1:9" x14ac:dyDescent="0.2">
      <c r="A2923" t="s">
        <v>64</v>
      </c>
      <c r="B2923" t="s">
        <v>80</v>
      </c>
      <c r="C2923" t="s">
        <v>22</v>
      </c>
      <c r="D2923" s="55">
        <v>40238</v>
      </c>
      <c r="E2923">
        <v>0</v>
      </c>
      <c r="F2923">
        <v>3133118</v>
      </c>
      <c r="G2923" s="58" t="s">
        <v>87</v>
      </c>
      <c r="H2923" s="58" t="s">
        <v>87</v>
      </c>
      <c r="I2923" s="60" t="s">
        <v>85</v>
      </c>
    </row>
    <row r="2924" spans="1:9" x14ac:dyDescent="0.2">
      <c r="A2924" t="s">
        <v>64</v>
      </c>
      <c r="B2924" t="s">
        <v>81</v>
      </c>
      <c r="C2924" t="s">
        <v>22</v>
      </c>
      <c r="D2924" s="55">
        <v>40238</v>
      </c>
      <c r="E2924">
        <v>0</v>
      </c>
      <c r="F2924">
        <v>3133119</v>
      </c>
      <c r="G2924" s="58" t="s">
        <v>87</v>
      </c>
      <c r="H2924" s="58" t="s">
        <v>87</v>
      </c>
      <c r="I2924" s="60" t="s">
        <v>85</v>
      </c>
    </row>
    <row r="2925" spans="1:9" x14ac:dyDescent="0.2">
      <c r="A2925" t="s">
        <v>79</v>
      </c>
      <c r="B2925" t="s">
        <v>80</v>
      </c>
      <c r="C2925" t="s">
        <v>22</v>
      </c>
      <c r="D2925" s="55">
        <v>40238</v>
      </c>
      <c r="E2925">
        <v>0.60499999999999998</v>
      </c>
      <c r="F2925">
        <v>3133120</v>
      </c>
      <c r="G2925" s="58" t="s">
        <v>87</v>
      </c>
      <c r="H2925" s="58" t="s">
        <v>87</v>
      </c>
      <c r="I2925" s="60" t="s">
        <v>85</v>
      </c>
    </row>
    <row r="2926" spans="1:9" x14ac:dyDescent="0.2">
      <c r="A2926" t="s">
        <v>79</v>
      </c>
      <c r="B2926" t="s">
        <v>81</v>
      </c>
      <c r="C2926" t="s">
        <v>22</v>
      </c>
      <c r="D2926" s="55">
        <v>40238</v>
      </c>
      <c r="E2926">
        <v>0.05</v>
      </c>
      <c r="F2926">
        <v>3133121</v>
      </c>
      <c r="G2926" s="58" t="s">
        <v>87</v>
      </c>
      <c r="H2926" s="58" t="s">
        <v>87</v>
      </c>
      <c r="I2926" s="60" t="s">
        <v>85</v>
      </c>
    </row>
    <row r="2927" spans="1:9" x14ac:dyDescent="0.2">
      <c r="A2927" t="s">
        <v>65</v>
      </c>
      <c r="B2927" t="s">
        <v>80</v>
      </c>
      <c r="C2927" t="s">
        <v>22</v>
      </c>
      <c r="D2927" s="55">
        <v>40238</v>
      </c>
      <c r="E2927">
        <v>0.60499999999999998</v>
      </c>
      <c r="F2927">
        <v>3133122</v>
      </c>
      <c r="G2927" s="58" t="s">
        <v>87</v>
      </c>
      <c r="H2927" s="58" t="s">
        <v>87</v>
      </c>
      <c r="I2927" s="60" t="s">
        <v>85</v>
      </c>
    </row>
    <row r="2928" spans="1:9" x14ac:dyDescent="0.2">
      <c r="A2928" t="s">
        <v>65</v>
      </c>
      <c r="B2928" t="s">
        <v>81</v>
      </c>
      <c r="C2928" t="s">
        <v>22</v>
      </c>
      <c r="D2928" s="55">
        <v>40238</v>
      </c>
      <c r="E2928">
        <v>7.0000000000000007E-2</v>
      </c>
      <c r="F2928">
        <v>3133123</v>
      </c>
      <c r="G2928" s="58" t="s">
        <v>87</v>
      </c>
      <c r="H2928" s="58" t="s">
        <v>87</v>
      </c>
      <c r="I2928" s="60" t="s">
        <v>85</v>
      </c>
    </row>
    <row r="2929" spans="1:9" x14ac:dyDescent="0.2">
      <c r="A2929" t="s">
        <v>111</v>
      </c>
      <c r="B2929" t="s">
        <v>110</v>
      </c>
      <c r="C2929" t="s">
        <v>22</v>
      </c>
      <c r="D2929" s="55">
        <v>40238</v>
      </c>
      <c r="E2929">
        <v>0.05</v>
      </c>
      <c r="F2929">
        <v>3133124</v>
      </c>
      <c r="G2929" s="58" t="s">
        <v>87</v>
      </c>
      <c r="H2929" s="58" t="s">
        <v>87</v>
      </c>
      <c r="I2929" s="60" t="s">
        <v>85</v>
      </c>
    </row>
    <row r="2930" spans="1:9" x14ac:dyDescent="0.2">
      <c r="A2930" t="s">
        <v>112</v>
      </c>
      <c r="B2930" t="s">
        <v>110</v>
      </c>
      <c r="C2930" t="s">
        <v>22</v>
      </c>
      <c r="D2930" s="55">
        <v>40238</v>
      </c>
      <c r="E2930">
        <v>0.1</v>
      </c>
      <c r="F2930">
        <v>3133125</v>
      </c>
      <c r="G2930" s="58" t="s">
        <v>87</v>
      </c>
      <c r="H2930" s="58" t="s">
        <v>87</v>
      </c>
      <c r="I2930" s="60" t="s">
        <v>85</v>
      </c>
    </row>
    <row r="2931" spans="1:9" x14ac:dyDescent="0.2">
      <c r="A2931" t="s">
        <v>108</v>
      </c>
      <c r="B2931" t="s">
        <v>110</v>
      </c>
      <c r="C2931" t="s">
        <v>22</v>
      </c>
      <c r="D2931" s="55">
        <v>40238</v>
      </c>
      <c r="E2931">
        <v>-0.05</v>
      </c>
      <c r="F2931">
        <v>3133126</v>
      </c>
      <c r="G2931" s="58" t="s">
        <v>87</v>
      </c>
      <c r="H2931" s="58" t="s">
        <v>87</v>
      </c>
      <c r="I2931" s="60" t="s">
        <v>85</v>
      </c>
    </row>
    <row r="2932" spans="1:9" x14ac:dyDescent="0.2">
      <c r="A2932" t="s">
        <v>109</v>
      </c>
      <c r="B2932" t="s">
        <v>110</v>
      </c>
      <c r="C2932" t="s">
        <v>22</v>
      </c>
      <c r="D2932" s="55">
        <v>40238</v>
      </c>
      <c r="E2932">
        <v>0.1</v>
      </c>
      <c r="F2932">
        <v>3133127</v>
      </c>
      <c r="G2932" s="58" t="s">
        <v>87</v>
      </c>
      <c r="H2932" s="58" t="s">
        <v>87</v>
      </c>
      <c r="I2932" s="60" t="s">
        <v>85</v>
      </c>
    </row>
    <row r="2933" spans="1:9" x14ac:dyDescent="0.2">
      <c r="A2933" t="s">
        <v>11</v>
      </c>
      <c r="B2933" t="s">
        <v>110</v>
      </c>
      <c r="C2933" t="s">
        <v>22</v>
      </c>
      <c r="D2933" s="55">
        <v>40238</v>
      </c>
      <c r="E2933" s="155">
        <v>40269</v>
      </c>
      <c r="I2933" s="60" t="s">
        <v>86</v>
      </c>
    </row>
    <row r="2934" spans="1:9" x14ac:dyDescent="0.2">
      <c r="A2934" t="s">
        <v>78</v>
      </c>
      <c r="B2934" t="s">
        <v>80</v>
      </c>
      <c r="C2934" t="s">
        <v>22</v>
      </c>
      <c r="D2934" s="55">
        <v>40269</v>
      </c>
      <c r="E2934">
        <v>0.435</v>
      </c>
      <c r="F2934">
        <v>3133100</v>
      </c>
      <c r="G2934" s="58" t="s">
        <v>87</v>
      </c>
      <c r="H2934" s="58" t="s">
        <v>87</v>
      </c>
      <c r="I2934" s="60" t="s">
        <v>85</v>
      </c>
    </row>
    <row r="2935" spans="1:9" x14ac:dyDescent="0.2">
      <c r="A2935" t="s">
        <v>78</v>
      </c>
      <c r="B2935" t="s">
        <v>81</v>
      </c>
      <c r="C2935" t="s">
        <v>22</v>
      </c>
      <c r="D2935" s="55">
        <v>40269</v>
      </c>
      <c r="E2935">
        <v>0.02</v>
      </c>
      <c r="F2935">
        <v>3133101</v>
      </c>
      <c r="G2935" s="58" t="s">
        <v>87</v>
      </c>
      <c r="H2935" s="58" t="s">
        <v>87</v>
      </c>
      <c r="I2935" s="60" t="s">
        <v>85</v>
      </c>
    </row>
    <row r="2936" spans="1:9" x14ac:dyDescent="0.2">
      <c r="A2936" t="s">
        <v>35</v>
      </c>
      <c r="B2936" t="s">
        <v>80</v>
      </c>
      <c r="C2936" t="s">
        <v>22</v>
      </c>
      <c r="D2936" s="55">
        <v>40269</v>
      </c>
      <c r="E2936">
        <v>0.435</v>
      </c>
      <c r="F2936">
        <v>3133102</v>
      </c>
      <c r="G2936" s="58" t="s">
        <v>87</v>
      </c>
      <c r="H2936" s="58" t="s">
        <v>87</v>
      </c>
      <c r="I2936" s="60" t="s">
        <v>85</v>
      </c>
    </row>
    <row r="2937" spans="1:9" x14ac:dyDescent="0.2">
      <c r="A2937" t="s">
        <v>35</v>
      </c>
      <c r="B2937" t="s">
        <v>81</v>
      </c>
      <c r="C2937" t="s">
        <v>22</v>
      </c>
      <c r="D2937" s="55">
        <v>40269</v>
      </c>
      <c r="E2937">
        <v>0.05</v>
      </c>
      <c r="F2937">
        <v>3133103</v>
      </c>
      <c r="G2937" s="58" t="s">
        <v>87</v>
      </c>
      <c r="H2937" s="58" t="s">
        <v>87</v>
      </c>
      <c r="I2937" s="60" t="s">
        <v>85</v>
      </c>
    </row>
    <row r="2938" spans="1:9" x14ac:dyDescent="0.2">
      <c r="A2938" t="s">
        <v>36</v>
      </c>
      <c r="B2938" t="s">
        <v>80</v>
      </c>
      <c r="C2938" t="s">
        <v>22</v>
      </c>
      <c r="D2938" s="55">
        <v>40269</v>
      </c>
      <c r="E2938">
        <v>0.435</v>
      </c>
      <c r="F2938">
        <v>3133104</v>
      </c>
      <c r="G2938" s="58" t="s">
        <v>87</v>
      </c>
      <c r="H2938" s="58" t="s">
        <v>87</v>
      </c>
      <c r="I2938" s="60" t="s">
        <v>85</v>
      </c>
    </row>
    <row r="2939" spans="1:9" x14ac:dyDescent="0.2">
      <c r="A2939" t="s">
        <v>36</v>
      </c>
      <c r="B2939" t="s">
        <v>81</v>
      </c>
      <c r="C2939" t="s">
        <v>22</v>
      </c>
      <c r="D2939" s="55">
        <v>40269</v>
      </c>
      <c r="E2939">
        <v>0.02</v>
      </c>
      <c r="F2939">
        <v>3133105</v>
      </c>
      <c r="G2939" s="58" t="s">
        <v>87</v>
      </c>
      <c r="H2939" s="58" t="s">
        <v>87</v>
      </c>
      <c r="I2939" s="60" t="s">
        <v>85</v>
      </c>
    </row>
    <row r="2940" spans="1:9" x14ac:dyDescent="0.2">
      <c r="A2940" t="s">
        <v>37</v>
      </c>
      <c r="B2940" t="s">
        <v>80</v>
      </c>
      <c r="C2940" t="s">
        <v>22</v>
      </c>
      <c r="D2940" s="55">
        <v>40269</v>
      </c>
      <c r="E2940">
        <v>0.435</v>
      </c>
      <c r="F2940">
        <v>3133106</v>
      </c>
      <c r="G2940" s="58" t="s">
        <v>87</v>
      </c>
      <c r="H2940" s="58" t="s">
        <v>87</v>
      </c>
      <c r="I2940" s="60" t="s">
        <v>85</v>
      </c>
    </row>
    <row r="2941" spans="1:9" x14ac:dyDescent="0.2">
      <c r="A2941" t="s">
        <v>37</v>
      </c>
      <c r="B2941" t="s">
        <v>81</v>
      </c>
      <c r="C2941" t="s">
        <v>22</v>
      </c>
      <c r="D2941" s="55">
        <v>40269</v>
      </c>
      <c r="E2941">
        <v>0.05</v>
      </c>
      <c r="F2941">
        <v>3133107</v>
      </c>
      <c r="G2941" s="58" t="s">
        <v>87</v>
      </c>
      <c r="H2941" s="58" t="s">
        <v>87</v>
      </c>
      <c r="I2941" s="60" t="s">
        <v>85</v>
      </c>
    </row>
    <row r="2942" spans="1:9" x14ac:dyDescent="0.2">
      <c r="A2942" t="s">
        <v>58</v>
      </c>
      <c r="B2942" t="s">
        <v>80</v>
      </c>
      <c r="C2942" t="s">
        <v>22</v>
      </c>
      <c r="D2942" s="55">
        <v>40269</v>
      </c>
      <c r="E2942">
        <v>0.36</v>
      </c>
      <c r="F2942">
        <v>3133108</v>
      </c>
      <c r="G2942" s="58" t="s">
        <v>87</v>
      </c>
      <c r="H2942" s="58" t="s">
        <v>87</v>
      </c>
      <c r="I2942" s="60" t="s">
        <v>85</v>
      </c>
    </row>
    <row r="2943" spans="1:9" x14ac:dyDescent="0.2">
      <c r="A2943" t="s">
        <v>58</v>
      </c>
      <c r="B2943" t="s">
        <v>81</v>
      </c>
      <c r="C2943" t="s">
        <v>22</v>
      </c>
      <c r="D2943" s="55">
        <v>40269</v>
      </c>
      <c r="E2943">
        <v>5.0000000000000001E-3</v>
      </c>
      <c r="F2943">
        <v>3133109</v>
      </c>
      <c r="G2943" s="58" t="s">
        <v>87</v>
      </c>
      <c r="H2943" s="58" t="s">
        <v>87</v>
      </c>
      <c r="I2943" s="60" t="s">
        <v>85</v>
      </c>
    </row>
    <row r="2944" spans="1:9" x14ac:dyDescent="0.2">
      <c r="A2944" t="s">
        <v>59</v>
      </c>
      <c r="B2944" t="s">
        <v>80</v>
      </c>
      <c r="C2944" t="s">
        <v>22</v>
      </c>
      <c r="D2944" s="55">
        <v>40269</v>
      </c>
      <c r="E2944">
        <v>0.38</v>
      </c>
      <c r="F2944">
        <v>3133110</v>
      </c>
      <c r="G2944" s="58" t="s">
        <v>87</v>
      </c>
      <c r="H2944" s="58" t="s">
        <v>87</v>
      </c>
      <c r="I2944" s="60" t="s">
        <v>85</v>
      </c>
    </row>
    <row r="2945" spans="1:9" x14ac:dyDescent="0.2">
      <c r="A2945" t="s">
        <v>59</v>
      </c>
      <c r="B2945" t="s">
        <v>81</v>
      </c>
      <c r="C2945" t="s">
        <v>22</v>
      </c>
      <c r="D2945" s="55">
        <v>40269</v>
      </c>
      <c r="E2945">
        <v>-8.5000000000000006E-2</v>
      </c>
      <c r="F2945">
        <v>3133111</v>
      </c>
      <c r="G2945" s="58" t="s">
        <v>87</v>
      </c>
      <c r="H2945" s="58" t="s">
        <v>87</v>
      </c>
      <c r="I2945" s="60" t="s">
        <v>85</v>
      </c>
    </row>
    <row r="2946" spans="1:9" x14ac:dyDescent="0.2">
      <c r="A2946" t="s">
        <v>60</v>
      </c>
      <c r="B2946" t="s">
        <v>80</v>
      </c>
      <c r="C2946" t="s">
        <v>22</v>
      </c>
      <c r="D2946" s="55">
        <v>40269</v>
      </c>
      <c r="E2946">
        <v>0.38</v>
      </c>
      <c r="F2946">
        <v>3133112</v>
      </c>
      <c r="G2946" s="58" t="s">
        <v>87</v>
      </c>
      <c r="H2946" s="58" t="s">
        <v>87</v>
      </c>
      <c r="I2946" s="60" t="s">
        <v>85</v>
      </c>
    </row>
    <row r="2947" spans="1:9" x14ac:dyDescent="0.2">
      <c r="A2947" t="s">
        <v>60</v>
      </c>
      <c r="B2947" t="s">
        <v>81</v>
      </c>
      <c r="C2947" t="s">
        <v>22</v>
      </c>
      <c r="D2947" s="55">
        <v>40269</v>
      </c>
      <c r="E2947">
        <v>0.02</v>
      </c>
      <c r="F2947">
        <v>3133113</v>
      </c>
      <c r="G2947" s="58" t="s">
        <v>87</v>
      </c>
      <c r="H2947" s="58" t="s">
        <v>87</v>
      </c>
      <c r="I2947" s="60" t="s">
        <v>85</v>
      </c>
    </row>
    <row r="2948" spans="1:9" x14ac:dyDescent="0.2">
      <c r="A2948" t="s">
        <v>61</v>
      </c>
      <c r="B2948" t="s">
        <v>80</v>
      </c>
      <c r="C2948" t="s">
        <v>22</v>
      </c>
      <c r="D2948" s="55">
        <v>40269</v>
      </c>
      <c r="E2948">
        <v>0.38</v>
      </c>
      <c r="F2948">
        <v>3133114</v>
      </c>
      <c r="G2948" s="58" t="s">
        <v>87</v>
      </c>
      <c r="H2948" s="58" t="s">
        <v>87</v>
      </c>
      <c r="I2948" s="60" t="s">
        <v>85</v>
      </c>
    </row>
    <row r="2949" spans="1:9" x14ac:dyDescent="0.2">
      <c r="A2949" t="s">
        <v>61</v>
      </c>
      <c r="B2949" t="s">
        <v>81</v>
      </c>
      <c r="C2949" t="s">
        <v>22</v>
      </c>
      <c r="D2949" s="55">
        <v>40269</v>
      </c>
      <c r="E2949">
        <v>-4.4999999999999998E-2</v>
      </c>
      <c r="F2949">
        <v>3133115</v>
      </c>
      <c r="G2949" s="58" t="s">
        <v>87</v>
      </c>
      <c r="H2949" s="58" t="s">
        <v>87</v>
      </c>
      <c r="I2949" s="60" t="s">
        <v>85</v>
      </c>
    </row>
    <row r="2950" spans="1:9" x14ac:dyDescent="0.2">
      <c r="A2950" t="s">
        <v>63</v>
      </c>
      <c r="B2950" t="s">
        <v>80</v>
      </c>
      <c r="C2950" t="s">
        <v>22</v>
      </c>
      <c r="D2950" s="55">
        <v>40269</v>
      </c>
      <c r="E2950">
        <v>0</v>
      </c>
      <c r="F2950">
        <v>3133116</v>
      </c>
      <c r="G2950" s="58" t="s">
        <v>87</v>
      </c>
      <c r="H2950" s="58" t="s">
        <v>87</v>
      </c>
      <c r="I2950" s="60" t="s">
        <v>85</v>
      </c>
    </row>
    <row r="2951" spans="1:9" x14ac:dyDescent="0.2">
      <c r="A2951" t="s">
        <v>63</v>
      </c>
      <c r="B2951" t="s">
        <v>81</v>
      </c>
      <c r="C2951" t="s">
        <v>22</v>
      </c>
      <c r="D2951" s="55">
        <v>40269</v>
      </c>
      <c r="E2951">
        <v>0</v>
      </c>
      <c r="F2951">
        <v>3133117</v>
      </c>
      <c r="G2951" s="58" t="s">
        <v>87</v>
      </c>
      <c r="H2951" s="58" t="s">
        <v>87</v>
      </c>
      <c r="I2951" s="60" t="s">
        <v>85</v>
      </c>
    </row>
    <row r="2952" spans="1:9" x14ac:dyDescent="0.2">
      <c r="A2952" t="s">
        <v>64</v>
      </c>
      <c r="B2952" t="s">
        <v>80</v>
      </c>
      <c r="C2952" t="s">
        <v>22</v>
      </c>
      <c r="D2952" s="55">
        <v>40269</v>
      </c>
      <c r="E2952">
        <v>0</v>
      </c>
      <c r="F2952">
        <v>3133118</v>
      </c>
      <c r="G2952" s="58" t="s">
        <v>87</v>
      </c>
      <c r="H2952" s="58" t="s">
        <v>87</v>
      </c>
      <c r="I2952" s="60" t="s">
        <v>85</v>
      </c>
    </row>
    <row r="2953" spans="1:9" x14ac:dyDescent="0.2">
      <c r="A2953" t="s">
        <v>64</v>
      </c>
      <c r="B2953" t="s">
        <v>81</v>
      </c>
      <c r="C2953" t="s">
        <v>22</v>
      </c>
      <c r="D2953" s="55">
        <v>40269</v>
      </c>
      <c r="E2953">
        <v>0</v>
      </c>
      <c r="F2953">
        <v>3133119</v>
      </c>
      <c r="G2953" s="58" t="s">
        <v>87</v>
      </c>
      <c r="H2953" s="58" t="s">
        <v>87</v>
      </c>
      <c r="I2953" s="60" t="s">
        <v>85</v>
      </c>
    </row>
    <row r="2954" spans="1:9" x14ac:dyDescent="0.2">
      <c r="A2954" t="s">
        <v>79</v>
      </c>
      <c r="B2954" t="s">
        <v>80</v>
      </c>
      <c r="C2954" t="s">
        <v>22</v>
      </c>
      <c r="D2954" s="55">
        <v>40269</v>
      </c>
      <c r="E2954">
        <v>0.435</v>
      </c>
      <c r="F2954">
        <v>3133120</v>
      </c>
      <c r="G2954" s="58" t="s">
        <v>87</v>
      </c>
      <c r="H2954" s="58" t="s">
        <v>87</v>
      </c>
      <c r="I2954" s="60" t="s">
        <v>85</v>
      </c>
    </row>
    <row r="2955" spans="1:9" x14ac:dyDescent="0.2">
      <c r="A2955" t="s">
        <v>79</v>
      </c>
      <c r="B2955" t="s">
        <v>81</v>
      </c>
      <c r="C2955" t="s">
        <v>22</v>
      </c>
      <c r="D2955" s="55">
        <v>40269</v>
      </c>
      <c r="E2955">
        <v>0.02</v>
      </c>
      <c r="F2955">
        <v>3133121</v>
      </c>
      <c r="G2955" s="58" t="s">
        <v>87</v>
      </c>
      <c r="H2955" s="58" t="s">
        <v>87</v>
      </c>
      <c r="I2955" s="60" t="s">
        <v>85</v>
      </c>
    </row>
    <row r="2956" spans="1:9" x14ac:dyDescent="0.2">
      <c r="A2956" t="s">
        <v>65</v>
      </c>
      <c r="B2956" t="s">
        <v>80</v>
      </c>
      <c r="C2956" t="s">
        <v>22</v>
      </c>
      <c r="D2956" s="55">
        <v>40269</v>
      </c>
      <c r="E2956">
        <v>0.435</v>
      </c>
      <c r="F2956">
        <v>3133122</v>
      </c>
      <c r="G2956" s="58" t="s">
        <v>87</v>
      </c>
      <c r="H2956" s="58" t="s">
        <v>87</v>
      </c>
      <c r="I2956" s="60" t="s">
        <v>85</v>
      </c>
    </row>
    <row r="2957" spans="1:9" x14ac:dyDescent="0.2">
      <c r="A2957" t="s">
        <v>65</v>
      </c>
      <c r="B2957" t="s">
        <v>81</v>
      </c>
      <c r="C2957" t="s">
        <v>22</v>
      </c>
      <c r="D2957" s="55">
        <v>40269</v>
      </c>
      <c r="E2957">
        <v>0.04</v>
      </c>
      <c r="F2957">
        <v>3133123</v>
      </c>
      <c r="G2957" s="58" t="s">
        <v>87</v>
      </c>
      <c r="H2957" s="58" t="s">
        <v>87</v>
      </c>
      <c r="I2957" s="60" t="s">
        <v>85</v>
      </c>
    </row>
    <row r="2958" spans="1:9" x14ac:dyDescent="0.2">
      <c r="A2958" t="s">
        <v>111</v>
      </c>
      <c r="B2958" t="s">
        <v>110</v>
      </c>
      <c r="C2958" t="s">
        <v>22</v>
      </c>
      <c r="D2958" s="55">
        <v>40269</v>
      </c>
      <c r="E2958">
        <v>5.0000000000000001E-3</v>
      </c>
      <c r="F2958">
        <v>3133124</v>
      </c>
      <c r="G2958" s="58" t="s">
        <v>87</v>
      </c>
      <c r="H2958" s="58" t="s">
        <v>87</v>
      </c>
      <c r="I2958" s="60" t="s">
        <v>85</v>
      </c>
    </row>
    <row r="2959" spans="1:9" x14ac:dyDescent="0.2">
      <c r="A2959" t="s">
        <v>112</v>
      </c>
      <c r="B2959" t="s">
        <v>110</v>
      </c>
      <c r="C2959" t="s">
        <v>22</v>
      </c>
      <c r="D2959" s="55">
        <v>40269</v>
      </c>
      <c r="E2959">
        <v>0.02</v>
      </c>
      <c r="F2959">
        <v>3133125</v>
      </c>
      <c r="G2959" s="58" t="s">
        <v>87</v>
      </c>
      <c r="H2959" s="58" t="s">
        <v>87</v>
      </c>
      <c r="I2959" s="60" t="s">
        <v>85</v>
      </c>
    </row>
    <row r="2960" spans="1:9" x14ac:dyDescent="0.2">
      <c r="A2960" t="s">
        <v>108</v>
      </c>
      <c r="B2960" t="s">
        <v>110</v>
      </c>
      <c r="C2960" t="s">
        <v>22</v>
      </c>
      <c r="D2960" s="55">
        <v>40269</v>
      </c>
      <c r="E2960">
        <v>-4.4999999999999998E-2</v>
      </c>
      <c r="F2960">
        <v>3133126</v>
      </c>
      <c r="G2960" s="58" t="s">
        <v>87</v>
      </c>
      <c r="H2960" s="58" t="s">
        <v>87</v>
      </c>
      <c r="I2960" s="60" t="s">
        <v>85</v>
      </c>
    </row>
    <row r="2961" spans="1:9" x14ac:dyDescent="0.2">
      <c r="A2961" t="s">
        <v>109</v>
      </c>
      <c r="B2961" t="s">
        <v>110</v>
      </c>
      <c r="C2961" t="s">
        <v>22</v>
      </c>
      <c r="D2961" s="55">
        <v>40269</v>
      </c>
      <c r="E2961">
        <v>0.02</v>
      </c>
      <c r="F2961">
        <v>3133127</v>
      </c>
      <c r="G2961" s="58" t="s">
        <v>87</v>
      </c>
      <c r="H2961" s="58" t="s">
        <v>87</v>
      </c>
      <c r="I2961" s="60" t="s">
        <v>85</v>
      </c>
    </row>
    <row r="2962" spans="1:9" x14ac:dyDescent="0.2">
      <c r="A2962" t="s">
        <v>11</v>
      </c>
      <c r="B2962" t="s">
        <v>110</v>
      </c>
      <c r="C2962" t="s">
        <v>22</v>
      </c>
      <c r="D2962" s="55">
        <v>40269</v>
      </c>
      <c r="E2962" s="155">
        <v>40299</v>
      </c>
      <c r="I2962" s="60" t="s">
        <v>86</v>
      </c>
    </row>
    <row r="2963" spans="1:9" x14ac:dyDescent="0.2">
      <c r="A2963" t="s">
        <v>78</v>
      </c>
      <c r="B2963" t="s">
        <v>80</v>
      </c>
      <c r="C2963" t="s">
        <v>22</v>
      </c>
      <c r="D2963" s="55">
        <v>40299</v>
      </c>
      <c r="E2963">
        <v>0.38500000000000001</v>
      </c>
      <c r="F2963">
        <v>3133100</v>
      </c>
      <c r="G2963" s="58" t="s">
        <v>87</v>
      </c>
      <c r="H2963" s="58" t="s">
        <v>87</v>
      </c>
      <c r="I2963" s="60" t="s">
        <v>85</v>
      </c>
    </row>
    <row r="2964" spans="1:9" x14ac:dyDescent="0.2">
      <c r="A2964" t="s">
        <v>78</v>
      </c>
      <c r="B2964" t="s">
        <v>81</v>
      </c>
      <c r="C2964" t="s">
        <v>22</v>
      </c>
      <c r="D2964" s="55">
        <v>40299</v>
      </c>
      <c r="E2964">
        <v>0.02</v>
      </c>
      <c r="F2964">
        <v>3133101</v>
      </c>
      <c r="G2964" s="58" t="s">
        <v>87</v>
      </c>
      <c r="H2964" s="58" t="s">
        <v>87</v>
      </c>
      <c r="I2964" s="60" t="s">
        <v>85</v>
      </c>
    </row>
    <row r="2965" spans="1:9" x14ac:dyDescent="0.2">
      <c r="A2965" t="s">
        <v>35</v>
      </c>
      <c r="B2965" t="s">
        <v>80</v>
      </c>
      <c r="C2965" t="s">
        <v>22</v>
      </c>
      <c r="D2965" s="55">
        <v>40299</v>
      </c>
      <c r="E2965">
        <v>0.38500000000000001</v>
      </c>
      <c r="F2965">
        <v>3133102</v>
      </c>
      <c r="G2965" s="58" t="s">
        <v>87</v>
      </c>
      <c r="H2965" s="58" t="s">
        <v>87</v>
      </c>
      <c r="I2965" s="60" t="s">
        <v>85</v>
      </c>
    </row>
    <row r="2966" spans="1:9" x14ac:dyDescent="0.2">
      <c r="A2966" t="s">
        <v>35</v>
      </c>
      <c r="B2966" t="s">
        <v>81</v>
      </c>
      <c r="C2966" t="s">
        <v>22</v>
      </c>
      <c r="D2966" s="55">
        <v>40299</v>
      </c>
      <c r="E2966">
        <v>0.05</v>
      </c>
      <c r="F2966">
        <v>3133103</v>
      </c>
      <c r="G2966" s="58" t="s">
        <v>87</v>
      </c>
      <c r="H2966" s="58" t="s">
        <v>87</v>
      </c>
      <c r="I2966" s="60" t="s">
        <v>85</v>
      </c>
    </row>
    <row r="2967" spans="1:9" x14ac:dyDescent="0.2">
      <c r="A2967" t="s">
        <v>36</v>
      </c>
      <c r="B2967" t="s">
        <v>80</v>
      </c>
      <c r="C2967" t="s">
        <v>22</v>
      </c>
      <c r="D2967" s="55">
        <v>40299</v>
      </c>
      <c r="E2967">
        <v>0.38500000000000001</v>
      </c>
      <c r="F2967">
        <v>3133104</v>
      </c>
      <c r="G2967" s="58" t="s">
        <v>87</v>
      </c>
      <c r="H2967" s="58" t="s">
        <v>87</v>
      </c>
      <c r="I2967" s="60" t="s">
        <v>85</v>
      </c>
    </row>
    <row r="2968" spans="1:9" x14ac:dyDescent="0.2">
      <c r="A2968" t="s">
        <v>36</v>
      </c>
      <c r="B2968" t="s">
        <v>81</v>
      </c>
      <c r="C2968" t="s">
        <v>22</v>
      </c>
      <c r="D2968" s="55">
        <v>40299</v>
      </c>
      <c r="E2968">
        <v>0.02</v>
      </c>
      <c r="F2968">
        <v>3133105</v>
      </c>
      <c r="G2968" s="58" t="s">
        <v>87</v>
      </c>
      <c r="H2968" s="58" t="s">
        <v>87</v>
      </c>
      <c r="I2968" s="60" t="s">
        <v>85</v>
      </c>
    </row>
    <row r="2969" spans="1:9" x14ac:dyDescent="0.2">
      <c r="A2969" t="s">
        <v>37</v>
      </c>
      <c r="B2969" t="s">
        <v>80</v>
      </c>
      <c r="C2969" t="s">
        <v>22</v>
      </c>
      <c r="D2969" s="55">
        <v>40299</v>
      </c>
      <c r="E2969">
        <v>0.38500000000000001</v>
      </c>
      <c r="F2969">
        <v>3133106</v>
      </c>
      <c r="G2969" s="58" t="s">
        <v>87</v>
      </c>
      <c r="H2969" s="58" t="s">
        <v>87</v>
      </c>
      <c r="I2969" s="60" t="s">
        <v>85</v>
      </c>
    </row>
    <row r="2970" spans="1:9" x14ac:dyDescent="0.2">
      <c r="A2970" t="s">
        <v>37</v>
      </c>
      <c r="B2970" t="s">
        <v>81</v>
      </c>
      <c r="C2970" t="s">
        <v>22</v>
      </c>
      <c r="D2970" s="55">
        <v>40299</v>
      </c>
      <c r="E2970">
        <v>0.05</v>
      </c>
      <c r="F2970">
        <v>3133107</v>
      </c>
      <c r="G2970" s="58" t="s">
        <v>87</v>
      </c>
      <c r="H2970" s="58" t="s">
        <v>87</v>
      </c>
      <c r="I2970" s="60" t="s">
        <v>85</v>
      </c>
    </row>
    <row r="2971" spans="1:9" x14ac:dyDescent="0.2">
      <c r="A2971" t="s">
        <v>58</v>
      </c>
      <c r="B2971" t="s">
        <v>80</v>
      </c>
      <c r="C2971" t="s">
        <v>22</v>
      </c>
      <c r="D2971" s="55">
        <v>40299</v>
      </c>
      <c r="E2971">
        <v>0.32500000000000001</v>
      </c>
      <c r="F2971">
        <v>3133108</v>
      </c>
      <c r="G2971" s="58" t="s">
        <v>87</v>
      </c>
      <c r="H2971" s="58" t="s">
        <v>87</v>
      </c>
      <c r="I2971" s="60" t="s">
        <v>85</v>
      </c>
    </row>
    <row r="2972" spans="1:9" x14ac:dyDescent="0.2">
      <c r="A2972" t="s">
        <v>58</v>
      </c>
      <c r="B2972" t="s">
        <v>81</v>
      </c>
      <c r="C2972" t="s">
        <v>22</v>
      </c>
      <c r="D2972" s="55">
        <v>40299</v>
      </c>
      <c r="E2972">
        <v>5.0000000000000001E-3</v>
      </c>
      <c r="F2972">
        <v>3133109</v>
      </c>
      <c r="G2972" s="58" t="s">
        <v>87</v>
      </c>
      <c r="H2972" s="58" t="s">
        <v>87</v>
      </c>
      <c r="I2972" s="60" t="s">
        <v>85</v>
      </c>
    </row>
    <row r="2973" spans="1:9" x14ac:dyDescent="0.2">
      <c r="A2973" t="s">
        <v>59</v>
      </c>
      <c r="B2973" t="s">
        <v>80</v>
      </c>
      <c r="C2973" t="s">
        <v>22</v>
      </c>
      <c r="D2973" s="55">
        <v>40299</v>
      </c>
      <c r="E2973">
        <v>0.33</v>
      </c>
      <c r="F2973">
        <v>3133110</v>
      </c>
      <c r="G2973" s="58" t="s">
        <v>87</v>
      </c>
      <c r="H2973" s="58" t="s">
        <v>87</v>
      </c>
      <c r="I2973" s="60" t="s">
        <v>85</v>
      </c>
    </row>
    <row r="2974" spans="1:9" x14ac:dyDescent="0.2">
      <c r="A2974" t="s">
        <v>59</v>
      </c>
      <c r="B2974" t="s">
        <v>81</v>
      </c>
      <c r="C2974" t="s">
        <v>22</v>
      </c>
      <c r="D2974" s="55">
        <v>40299</v>
      </c>
      <c r="E2974">
        <v>-6.5000000000000002E-2</v>
      </c>
      <c r="F2974">
        <v>3133111</v>
      </c>
      <c r="G2974" s="58" t="s">
        <v>87</v>
      </c>
      <c r="H2974" s="58" t="s">
        <v>87</v>
      </c>
      <c r="I2974" s="60" t="s">
        <v>85</v>
      </c>
    </row>
    <row r="2975" spans="1:9" x14ac:dyDescent="0.2">
      <c r="A2975" t="s">
        <v>60</v>
      </c>
      <c r="B2975" t="s">
        <v>80</v>
      </c>
      <c r="C2975" t="s">
        <v>22</v>
      </c>
      <c r="D2975" s="55">
        <v>40299</v>
      </c>
      <c r="E2975">
        <v>0.33</v>
      </c>
      <c r="F2975">
        <v>3133112</v>
      </c>
      <c r="G2975" s="58" t="s">
        <v>87</v>
      </c>
      <c r="H2975" s="58" t="s">
        <v>87</v>
      </c>
      <c r="I2975" s="60" t="s">
        <v>85</v>
      </c>
    </row>
    <row r="2976" spans="1:9" x14ac:dyDescent="0.2">
      <c r="A2976" t="s">
        <v>60</v>
      </c>
      <c r="B2976" t="s">
        <v>81</v>
      </c>
      <c r="C2976" t="s">
        <v>22</v>
      </c>
      <c r="D2976" s="55">
        <v>40299</v>
      </c>
      <c r="E2976">
        <v>0.02</v>
      </c>
      <c r="F2976">
        <v>3133113</v>
      </c>
      <c r="G2976" s="58" t="s">
        <v>87</v>
      </c>
      <c r="H2976" s="58" t="s">
        <v>87</v>
      </c>
      <c r="I2976" s="60" t="s">
        <v>85</v>
      </c>
    </row>
    <row r="2977" spans="1:9" x14ac:dyDescent="0.2">
      <c r="A2977" t="s">
        <v>61</v>
      </c>
      <c r="B2977" t="s">
        <v>80</v>
      </c>
      <c r="C2977" t="s">
        <v>22</v>
      </c>
      <c r="D2977" s="55">
        <v>40299</v>
      </c>
      <c r="E2977">
        <v>0.33</v>
      </c>
      <c r="F2977">
        <v>3133114</v>
      </c>
      <c r="G2977" s="58" t="s">
        <v>87</v>
      </c>
      <c r="H2977" s="58" t="s">
        <v>87</v>
      </c>
      <c r="I2977" s="60" t="s">
        <v>85</v>
      </c>
    </row>
    <row r="2978" spans="1:9" x14ac:dyDescent="0.2">
      <c r="A2978" t="s">
        <v>61</v>
      </c>
      <c r="B2978" t="s">
        <v>81</v>
      </c>
      <c r="C2978" t="s">
        <v>22</v>
      </c>
      <c r="D2978" s="55">
        <v>40299</v>
      </c>
      <c r="E2978">
        <v>-3.5000000000000003E-2</v>
      </c>
      <c r="F2978">
        <v>3133115</v>
      </c>
      <c r="G2978" s="58" t="s">
        <v>87</v>
      </c>
      <c r="H2978" s="58" t="s">
        <v>87</v>
      </c>
      <c r="I2978" s="60" t="s">
        <v>85</v>
      </c>
    </row>
    <row r="2979" spans="1:9" x14ac:dyDescent="0.2">
      <c r="A2979" t="s">
        <v>63</v>
      </c>
      <c r="B2979" t="s">
        <v>80</v>
      </c>
      <c r="C2979" t="s">
        <v>22</v>
      </c>
      <c r="D2979" s="55">
        <v>40299</v>
      </c>
      <c r="E2979">
        <v>0</v>
      </c>
      <c r="F2979">
        <v>3133116</v>
      </c>
      <c r="G2979" s="58" t="s">
        <v>87</v>
      </c>
      <c r="H2979" s="58" t="s">
        <v>87</v>
      </c>
      <c r="I2979" s="60" t="s">
        <v>85</v>
      </c>
    </row>
    <row r="2980" spans="1:9" x14ac:dyDescent="0.2">
      <c r="A2980" t="s">
        <v>63</v>
      </c>
      <c r="B2980" t="s">
        <v>81</v>
      </c>
      <c r="C2980" t="s">
        <v>22</v>
      </c>
      <c r="D2980" s="55">
        <v>40299</v>
      </c>
      <c r="E2980">
        <v>0</v>
      </c>
      <c r="F2980">
        <v>3133117</v>
      </c>
      <c r="G2980" s="58" t="s">
        <v>87</v>
      </c>
      <c r="H2980" s="58" t="s">
        <v>87</v>
      </c>
      <c r="I2980" s="60" t="s">
        <v>85</v>
      </c>
    </row>
    <row r="2981" spans="1:9" x14ac:dyDescent="0.2">
      <c r="A2981" t="s">
        <v>64</v>
      </c>
      <c r="B2981" t="s">
        <v>80</v>
      </c>
      <c r="C2981" t="s">
        <v>22</v>
      </c>
      <c r="D2981" s="55">
        <v>40299</v>
      </c>
      <c r="E2981">
        <v>0</v>
      </c>
      <c r="F2981">
        <v>3133118</v>
      </c>
      <c r="G2981" s="58" t="s">
        <v>87</v>
      </c>
      <c r="H2981" s="58" t="s">
        <v>87</v>
      </c>
      <c r="I2981" s="60" t="s">
        <v>85</v>
      </c>
    </row>
    <row r="2982" spans="1:9" x14ac:dyDescent="0.2">
      <c r="A2982" t="s">
        <v>64</v>
      </c>
      <c r="B2982" t="s">
        <v>81</v>
      </c>
      <c r="C2982" t="s">
        <v>22</v>
      </c>
      <c r="D2982" s="55">
        <v>40299</v>
      </c>
      <c r="E2982">
        <v>0</v>
      </c>
      <c r="F2982">
        <v>3133119</v>
      </c>
      <c r="G2982" s="58" t="s">
        <v>87</v>
      </c>
      <c r="H2982" s="58" t="s">
        <v>87</v>
      </c>
      <c r="I2982" s="60" t="s">
        <v>85</v>
      </c>
    </row>
    <row r="2983" spans="1:9" x14ac:dyDescent="0.2">
      <c r="A2983" t="s">
        <v>79</v>
      </c>
      <c r="B2983" t="s">
        <v>80</v>
      </c>
      <c r="C2983" t="s">
        <v>22</v>
      </c>
      <c r="D2983" s="55">
        <v>40299</v>
      </c>
      <c r="E2983">
        <v>0.38500000000000001</v>
      </c>
      <c r="F2983">
        <v>3133120</v>
      </c>
      <c r="G2983" s="58" t="s">
        <v>87</v>
      </c>
      <c r="H2983" s="58" t="s">
        <v>87</v>
      </c>
      <c r="I2983" s="60" t="s">
        <v>85</v>
      </c>
    </row>
    <row r="2984" spans="1:9" x14ac:dyDescent="0.2">
      <c r="A2984" t="s">
        <v>79</v>
      </c>
      <c r="B2984" t="s">
        <v>81</v>
      </c>
      <c r="C2984" t="s">
        <v>22</v>
      </c>
      <c r="D2984" s="55">
        <v>40299</v>
      </c>
      <c r="E2984">
        <v>0.02</v>
      </c>
      <c r="F2984">
        <v>3133121</v>
      </c>
      <c r="G2984" s="58" t="s">
        <v>87</v>
      </c>
      <c r="H2984" s="58" t="s">
        <v>87</v>
      </c>
      <c r="I2984" s="60" t="s">
        <v>85</v>
      </c>
    </row>
    <row r="2985" spans="1:9" x14ac:dyDescent="0.2">
      <c r="A2985" t="s">
        <v>65</v>
      </c>
      <c r="B2985" t="s">
        <v>80</v>
      </c>
      <c r="C2985" t="s">
        <v>22</v>
      </c>
      <c r="D2985" s="55">
        <v>40299</v>
      </c>
      <c r="E2985">
        <v>0.38500000000000001</v>
      </c>
      <c r="F2985">
        <v>3133122</v>
      </c>
      <c r="G2985" s="58" t="s">
        <v>87</v>
      </c>
      <c r="H2985" s="58" t="s">
        <v>87</v>
      </c>
      <c r="I2985" s="60" t="s">
        <v>85</v>
      </c>
    </row>
    <row r="2986" spans="1:9" x14ac:dyDescent="0.2">
      <c r="A2986" t="s">
        <v>65</v>
      </c>
      <c r="B2986" t="s">
        <v>81</v>
      </c>
      <c r="C2986" t="s">
        <v>22</v>
      </c>
      <c r="D2986" s="55">
        <v>40299</v>
      </c>
      <c r="E2986">
        <v>0.04</v>
      </c>
      <c r="F2986">
        <v>3133123</v>
      </c>
      <c r="G2986" s="58" t="s">
        <v>87</v>
      </c>
      <c r="H2986" s="58" t="s">
        <v>87</v>
      </c>
      <c r="I2986" s="60" t="s">
        <v>85</v>
      </c>
    </row>
    <row r="2987" spans="1:9" x14ac:dyDescent="0.2">
      <c r="A2987" t="s">
        <v>111</v>
      </c>
      <c r="B2987" t="s">
        <v>110</v>
      </c>
      <c r="C2987" t="s">
        <v>22</v>
      </c>
      <c r="D2987" s="55">
        <v>40299</v>
      </c>
      <c r="E2987">
        <v>5.0000000000000001E-3</v>
      </c>
      <c r="F2987">
        <v>3133124</v>
      </c>
      <c r="G2987" s="58" t="s">
        <v>87</v>
      </c>
      <c r="H2987" s="58" t="s">
        <v>87</v>
      </c>
      <c r="I2987" s="60" t="s">
        <v>85</v>
      </c>
    </row>
    <row r="2988" spans="1:9" x14ac:dyDescent="0.2">
      <c r="A2988" t="s">
        <v>112</v>
      </c>
      <c r="B2988" t="s">
        <v>110</v>
      </c>
      <c r="C2988" t="s">
        <v>22</v>
      </c>
      <c r="D2988" s="55">
        <v>40299</v>
      </c>
      <c r="E2988">
        <v>0.02</v>
      </c>
      <c r="F2988">
        <v>3133125</v>
      </c>
      <c r="G2988" s="58" t="s">
        <v>87</v>
      </c>
      <c r="H2988" s="58" t="s">
        <v>87</v>
      </c>
      <c r="I2988" s="60" t="s">
        <v>85</v>
      </c>
    </row>
    <row r="2989" spans="1:9" x14ac:dyDescent="0.2">
      <c r="A2989" t="s">
        <v>108</v>
      </c>
      <c r="B2989" t="s">
        <v>110</v>
      </c>
      <c r="C2989" t="s">
        <v>22</v>
      </c>
      <c r="D2989" s="55">
        <v>40299</v>
      </c>
      <c r="E2989">
        <v>-3.5000000000000003E-2</v>
      </c>
      <c r="F2989">
        <v>3133126</v>
      </c>
      <c r="G2989" s="58" t="s">
        <v>87</v>
      </c>
      <c r="H2989" s="58" t="s">
        <v>87</v>
      </c>
      <c r="I2989" s="60" t="s">
        <v>85</v>
      </c>
    </row>
    <row r="2990" spans="1:9" x14ac:dyDescent="0.2">
      <c r="A2990" t="s">
        <v>109</v>
      </c>
      <c r="B2990" t="s">
        <v>110</v>
      </c>
      <c r="C2990" t="s">
        <v>22</v>
      </c>
      <c r="D2990" s="55">
        <v>40299</v>
      </c>
      <c r="E2990">
        <v>0.02</v>
      </c>
      <c r="F2990">
        <v>3133127</v>
      </c>
      <c r="G2990" s="58" t="s">
        <v>87</v>
      </c>
      <c r="H2990" s="58" t="s">
        <v>87</v>
      </c>
      <c r="I2990" s="60" t="s">
        <v>85</v>
      </c>
    </row>
    <row r="2991" spans="1:9" x14ac:dyDescent="0.2">
      <c r="A2991" t="s">
        <v>11</v>
      </c>
      <c r="B2991" t="s">
        <v>110</v>
      </c>
      <c r="C2991" t="s">
        <v>22</v>
      </c>
      <c r="D2991" s="55">
        <v>40299</v>
      </c>
      <c r="E2991" s="155">
        <v>40330</v>
      </c>
      <c r="I2991" s="60" t="s">
        <v>86</v>
      </c>
    </row>
    <row r="2992" spans="1:9" x14ac:dyDescent="0.2">
      <c r="A2992" t="s">
        <v>78</v>
      </c>
      <c r="B2992" t="s">
        <v>80</v>
      </c>
      <c r="C2992" t="s">
        <v>22</v>
      </c>
      <c r="D2992" s="55">
        <v>40330</v>
      </c>
      <c r="E2992">
        <v>0.38500000000000001</v>
      </c>
      <c r="F2992">
        <v>3133100</v>
      </c>
      <c r="G2992" s="58" t="s">
        <v>87</v>
      </c>
      <c r="H2992" s="58" t="s">
        <v>87</v>
      </c>
      <c r="I2992" s="60" t="s">
        <v>85</v>
      </c>
    </row>
    <row r="2993" spans="1:9" x14ac:dyDescent="0.2">
      <c r="A2993" t="s">
        <v>78</v>
      </c>
      <c r="B2993" t="s">
        <v>81</v>
      </c>
      <c r="C2993" t="s">
        <v>22</v>
      </c>
      <c r="D2993" s="55">
        <v>40330</v>
      </c>
      <c r="E2993">
        <v>0.02</v>
      </c>
      <c r="F2993">
        <v>3133101</v>
      </c>
      <c r="G2993" s="58" t="s">
        <v>87</v>
      </c>
      <c r="H2993" s="58" t="s">
        <v>87</v>
      </c>
      <c r="I2993" s="60" t="s">
        <v>85</v>
      </c>
    </row>
    <row r="2994" spans="1:9" x14ac:dyDescent="0.2">
      <c r="A2994" t="s">
        <v>35</v>
      </c>
      <c r="B2994" t="s">
        <v>80</v>
      </c>
      <c r="C2994" t="s">
        <v>22</v>
      </c>
      <c r="D2994" s="55">
        <v>40330</v>
      </c>
      <c r="E2994">
        <v>0.38500000000000001</v>
      </c>
      <c r="F2994">
        <v>3133102</v>
      </c>
      <c r="G2994" s="58" t="s">
        <v>87</v>
      </c>
      <c r="H2994" s="58" t="s">
        <v>87</v>
      </c>
      <c r="I2994" s="60" t="s">
        <v>85</v>
      </c>
    </row>
    <row r="2995" spans="1:9" x14ac:dyDescent="0.2">
      <c r="A2995" t="s">
        <v>35</v>
      </c>
      <c r="B2995" t="s">
        <v>81</v>
      </c>
      <c r="C2995" t="s">
        <v>22</v>
      </c>
      <c r="D2995" s="55">
        <v>40330</v>
      </c>
      <c r="E2995">
        <v>0.06</v>
      </c>
      <c r="F2995">
        <v>3133103</v>
      </c>
      <c r="G2995" s="58" t="s">
        <v>87</v>
      </c>
      <c r="H2995" s="58" t="s">
        <v>87</v>
      </c>
      <c r="I2995" s="60" t="s">
        <v>85</v>
      </c>
    </row>
    <row r="2996" spans="1:9" x14ac:dyDescent="0.2">
      <c r="A2996" t="s">
        <v>36</v>
      </c>
      <c r="B2996" t="s">
        <v>80</v>
      </c>
      <c r="C2996" t="s">
        <v>22</v>
      </c>
      <c r="D2996" s="55">
        <v>40330</v>
      </c>
      <c r="E2996">
        <v>0.38500000000000001</v>
      </c>
      <c r="F2996">
        <v>3133104</v>
      </c>
      <c r="G2996" s="58" t="s">
        <v>87</v>
      </c>
      <c r="H2996" s="58" t="s">
        <v>87</v>
      </c>
      <c r="I2996" s="60" t="s">
        <v>85</v>
      </c>
    </row>
    <row r="2997" spans="1:9" x14ac:dyDescent="0.2">
      <c r="A2997" t="s">
        <v>36</v>
      </c>
      <c r="B2997" t="s">
        <v>81</v>
      </c>
      <c r="C2997" t="s">
        <v>22</v>
      </c>
      <c r="D2997" s="55">
        <v>40330</v>
      </c>
      <c r="E2997">
        <v>0.02</v>
      </c>
      <c r="F2997">
        <v>3133105</v>
      </c>
      <c r="G2997" s="58" t="s">
        <v>87</v>
      </c>
      <c r="H2997" s="58" t="s">
        <v>87</v>
      </c>
      <c r="I2997" s="60" t="s">
        <v>85</v>
      </c>
    </row>
    <row r="2998" spans="1:9" x14ac:dyDescent="0.2">
      <c r="A2998" t="s">
        <v>37</v>
      </c>
      <c r="B2998" t="s">
        <v>80</v>
      </c>
      <c r="C2998" t="s">
        <v>22</v>
      </c>
      <c r="D2998" s="55">
        <v>40330</v>
      </c>
      <c r="E2998">
        <v>0.38500000000000001</v>
      </c>
      <c r="F2998">
        <v>3133106</v>
      </c>
      <c r="G2998" s="58" t="s">
        <v>87</v>
      </c>
      <c r="H2998" s="58" t="s">
        <v>87</v>
      </c>
      <c r="I2998" s="60" t="s">
        <v>85</v>
      </c>
    </row>
    <row r="2999" spans="1:9" x14ac:dyDescent="0.2">
      <c r="A2999" t="s">
        <v>37</v>
      </c>
      <c r="B2999" t="s">
        <v>81</v>
      </c>
      <c r="C2999" t="s">
        <v>22</v>
      </c>
      <c r="D2999" s="55">
        <v>40330</v>
      </c>
      <c r="E2999">
        <v>0.06</v>
      </c>
      <c r="F2999">
        <v>3133107</v>
      </c>
      <c r="G2999" s="58" t="s">
        <v>87</v>
      </c>
      <c r="H2999" s="58" t="s">
        <v>87</v>
      </c>
      <c r="I2999" s="60" t="s">
        <v>85</v>
      </c>
    </row>
    <row r="3000" spans="1:9" x14ac:dyDescent="0.2">
      <c r="A3000" t="s">
        <v>58</v>
      </c>
      <c r="B3000" t="s">
        <v>80</v>
      </c>
      <c r="C3000" t="s">
        <v>22</v>
      </c>
      <c r="D3000" s="55">
        <v>40330</v>
      </c>
      <c r="E3000">
        <v>0.33500000000000002</v>
      </c>
      <c r="F3000">
        <v>3133108</v>
      </c>
      <c r="G3000" s="58" t="s">
        <v>87</v>
      </c>
      <c r="H3000" s="58" t="s">
        <v>87</v>
      </c>
      <c r="I3000" s="60" t="s">
        <v>85</v>
      </c>
    </row>
    <row r="3001" spans="1:9" x14ac:dyDescent="0.2">
      <c r="A3001" t="s">
        <v>58</v>
      </c>
      <c r="B3001" t="s">
        <v>81</v>
      </c>
      <c r="C3001" t="s">
        <v>22</v>
      </c>
      <c r="D3001" s="55">
        <v>40330</v>
      </c>
      <c r="E3001">
        <v>5.0000000000000001E-3</v>
      </c>
      <c r="F3001">
        <v>3133109</v>
      </c>
      <c r="G3001" s="58" t="s">
        <v>87</v>
      </c>
      <c r="H3001" s="58" t="s">
        <v>87</v>
      </c>
      <c r="I3001" s="60" t="s">
        <v>85</v>
      </c>
    </row>
    <row r="3002" spans="1:9" x14ac:dyDescent="0.2">
      <c r="A3002" t="s">
        <v>59</v>
      </c>
      <c r="B3002" t="s">
        <v>80</v>
      </c>
      <c r="C3002" t="s">
        <v>22</v>
      </c>
      <c r="D3002" s="55">
        <v>40330</v>
      </c>
      <c r="E3002">
        <v>0.37</v>
      </c>
      <c r="F3002">
        <v>3133110</v>
      </c>
      <c r="G3002" s="58" t="s">
        <v>87</v>
      </c>
      <c r="H3002" s="58" t="s">
        <v>87</v>
      </c>
      <c r="I3002" s="60" t="s">
        <v>85</v>
      </c>
    </row>
    <row r="3003" spans="1:9" x14ac:dyDescent="0.2">
      <c r="A3003" t="s">
        <v>59</v>
      </c>
      <c r="B3003" t="s">
        <v>81</v>
      </c>
      <c r="C3003" t="s">
        <v>22</v>
      </c>
      <c r="D3003" s="55">
        <v>40330</v>
      </c>
      <c r="E3003">
        <v>-5.5E-2</v>
      </c>
      <c r="F3003">
        <v>3133111</v>
      </c>
      <c r="G3003" s="58" t="s">
        <v>87</v>
      </c>
      <c r="H3003" s="58" t="s">
        <v>87</v>
      </c>
      <c r="I3003" s="60" t="s">
        <v>85</v>
      </c>
    </row>
    <row r="3004" spans="1:9" x14ac:dyDescent="0.2">
      <c r="A3004" t="s">
        <v>60</v>
      </c>
      <c r="B3004" t="s">
        <v>80</v>
      </c>
      <c r="C3004" t="s">
        <v>22</v>
      </c>
      <c r="D3004" s="55">
        <v>40330</v>
      </c>
      <c r="E3004">
        <v>0.37</v>
      </c>
      <c r="F3004">
        <v>3133112</v>
      </c>
      <c r="G3004" s="58" t="s">
        <v>87</v>
      </c>
      <c r="H3004" s="58" t="s">
        <v>87</v>
      </c>
      <c r="I3004" s="60" t="s">
        <v>85</v>
      </c>
    </row>
    <row r="3005" spans="1:9" x14ac:dyDescent="0.2">
      <c r="A3005" t="s">
        <v>60</v>
      </c>
      <c r="B3005" t="s">
        <v>81</v>
      </c>
      <c r="C3005" t="s">
        <v>22</v>
      </c>
      <c r="D3005" s="55">
        <v>40330</v>
      </c>
      <c r="E3005">
        <v>3.5000000000000003E-2</v>
      </c>
      <c r="F3005">
        <v>3133113</v>
      </c>
      <c r="G3005" s="58" t="s">
        <v>87</v>
      </c>
      <c r="H3005" s="58" t="s">
        <v>87</v>
      </c>
      <c r="I3005" s="60" t="s">
        <v>85</v>
      </c>
    </row>
    <row r="3006" spans="1:9" x14ac:dyDescent="0.2">
      <c r="A3006" t="s">
        <v>61</v>
      </c>
      <c r="B3006" t="s">
        <v>80</v>
      </c>
      <c r="C3006" t="s">
        <v>22</v>
      </c>
      <c r="D3006" s="55">
        <v>40330</v>
      </c>
      <c r="E3006">
        <v>0.37</v>
      </c>
      <c r="F3006">
        <v>3133114</v>
      </c>
      <c r="G3006" s="58" t="s">
        <v>87</v>
      </c>
      <c r="H3006" s="58" t="s">
        <v>87</v>
      </c>
      <c r="I3006" s="60" t="s">
        <v>85</v>
      </c>
    </row>
    <row r="3007" spans="1:9" x14ac:dyDescent="0.2">
      <c r="A3007" t="s">
        <v>61</v>
      </c>
      <c r="B3007" t="s">
        <v>81</v>
      </c>
      <c r="C3007" t="s">
        <v>22</v>
      </c>
      <c r="D3007" s="55">
        <v>40330</v>
      </c>
      <c r="E3007">
        <v>-3.5000000000000003E-2</v>
      </c>
      <c r="F3007">
        <v>3133115</v>
      </c>
      <c r="G3007" s="58" t="s">
        <v>87</v>
      </c>
      <c r="H3007" s="58" t="s">
        <v>87</v>
      </c>
      <c r="I3007" s="60" t="s">
        <v>85</v>
      </c>
    </row>
    <row r="3008" spans="1:9" x14ac:dyDescent="0.2">
      <c r="A3008" t="s">
        <v>63</v>
      </c>
      <c r="B3008" t="s">
        <v>80</v>
      </c>
      <c r="C3008" t="s">
        <v>22</v>
      </c>
      <c r="D3008" s="55">
        <v>40330</v>
      </c>
      <c r="E3008">
        <v>0</v>
      </c>
      <c r="F3008">
        <v>3133116</v>
      </c>
      <c r="G3008" s="58" t="s">
        <v>87</v>
      </c>
      <c r="H3008" s="58" t="s">
        <v>87</v>
      </c>
      <c r="I3008" s="60" t="s">
        <v>85</v>
      </c>
    </row>
    <row r="3009" spans="1:9" x14ac:dyDescent="0.2">
      <c r="A3009" t="s">
        <v>63</v>
      </c>
      <c r="B3009" t="s">
        <v>81</v>
      </c>
      <c r="C3009" t="s">
        <v>22</v>
      </c>
      <c r="D3009" s="55">
        <v>40330</v>
      </c>
      <c r="E3009">
        <v>0</v>
      </c>
      <c r="F3009">
        <v>3133117</v>
      </c>
      <c r="G3009" s="58" t="s">
        <v>87</v>
      </c>
      <c r="H3009" s="58" t="s">
        <v>87</v>
      </c>
      <c r="I3009" s="60" t="s">
        <v>85</v>
      </c>
    </row>
    <row r="3010" spans="1:9" x14ac:dyDescent="0.2">
      <c r="A3010" t="s">
        <v>64</v>
      </c>
      <c r="B3010" t="s">
        <v>80</v>
      </c>
      <c r="C3010" t="s">
        <v>22</v>
      </c>
      <c r="D3010" s="55">
        <v>40330</v>
      </c>
      <c r="E3010">
        <v>0</v>
      </c>
      <c r="F3010">
        <v>3133118</v>
      </c>
      <c r="G3010" s="58" t="s">
        <v>87</v>
      </c>
      <c r="H3010" s="58" t="s">
        <v>87</v>
      </c>
      <c r="I3010" s="60" t="s">
        <v>85</v>
      </c>
    </row>
    <row r="3011" spans="1:9" x14ac:dyDescent="0.2">
      <c r="A3011" t="s">
        <v>64</v>
      </c>
      <c r="B3011" t="s">
        <v>81</v>
      </c>
      <c r="C3011" t="s">
        <v>22</v>
      </c>
      <c r="D3011" s="55">
        <v>40330</v>
      </c>
      <c r="E3011">
        <v>0</v>
      </c>
      <c r="F3011">
        <v>3133119</v>
      </c>
      <c r="G3011" s="58" t="s">
        <v>87</v>
      </c>
      <c r="H3011" s="58" t="s">
        <v>87</v>
      </c>
      <c r="I3011" s="60" t="s">
        <v>85</v>
      </c>
    </row>
    <row r="3012" spans="1:9" x14ac:dyDescent="0.2">
      <c r="A3012" t="s">
        <v>79</v>
      </c>
      <c r="B3012" t="s">
        <v>80</v>
      </c>
      <c r="C3012" t="s">
        <v>22</v>
      </c>
      <c r="D3012" s="55">
        <v>40330</v>
      </c>
      <c r="E3012">
        <v>0.38500000000000001</v>
      </c>
      <c r="F3012">
        <v>3133120</v>
      </c>
      <c r="G3012" s="58" t="s">
        <v>87</v>
      </c>
      <c r="H3012" s="58" t="s">
        <v>87</v>
      </c>
      <c r="I3012" s="60" t="s">
        <v>85</v>
      </c>
    </row>
    <row r="3013" spans="1:9" x14ac:dyDescent="0.2">
      <c r="A3013" t="s">
        <v>79</v>
      </c>
      <c r="B3013" t="s">
        <v>81</v>
      </c>
      <c r="C3013" t="s">
        <v>22</v>
      </c>
      <c r="D3013" s="55">
        <v>40330</v>
      </c>
      <c r="E3013">
        <v>0.02</v>
      </c>
      <c r="F3013">
        <v>3133121</v>
      </c>
      <c r="G3013" s="58" t="s">
        <v>87</v>
      </c>
      <c r="H3013" s="58" t="s">
        <v>87</v>
      </c>
      <c r="I3013" s="60" t="s">
        <v>85</v>
      </c>
    </row>
    <row r="3014" spans="1:9" x14ac:dyDescent="0.2">
      <c r="A3014" t="s">
        <v>65</v>
      </c>
      <c r="B3014" t="s">
        <v>80</v>
      </c>
      <c r="C3014" t="s">
        <v>22</v>
      </c>
      <c r="D3014" s="55">
        <v>40330</v>
      </c>
      <c r="E3014">
        <v>0.38500000000000001</v>
      </c>
      <c r="F3014">
        <v>3133122</v>
      </c>
      <c r="G3014" s="58" t="s">
        <v>87</v>
      </c>
      <c r="H3014" s="58" t="s">
        <v>87</v>
      </c>
      <c r="I3014" s="60" t="s">
        <v>85</v>
      </c>
    </row>
    <row r="3015" spans="1:9" x14ac:dyDescent="0.2">
      <c r="A3015" t="s">
        <v>65</v>
      </c>
      <c r="B3015" t="s">
        <v>81</v>
      </c>
      <c r="C3015" t="s">
        <v>22</v>
      </c>
      <c r="D3015" s="55">
        <v>40330</v>
      </c>
      <c r="E3015">
        <v>0.04</v>
      </c>
      <c r="F3015">
        <v>3133123</v>
      </c>
      <c r="G3015" s="58" t="s">
        <v>87</v>
      </c>
      <c r="H3015" s="58" t="s">
        <v>87</v>
      </c>
      <c r="I3015" s="60" t="s">
        <v>85</v>
      </c>
    </row>
    <row r="3016" spans="1:9" x14ac:dyDescent="0.2">
      <c r="A3016" t="s">
        <v>111</v>
      </c>
      <c r="B3016" t="s">
        <v>110</v>
      </c>
      <c r="C3016" t="s">
        <v>22</v>
      </c>
      <c r="D3016" s="55">
        <v>40330</v>
      </c>
      <c r="E3016">
        <v>5.0000000000000001E-3</v>
      </c>
      <c r="F3016">
        <v>3133124</v>
      </c>
      <c r="G3016" s="58" t="s">
        <v>87</v>
      </c>
      <c r="H3016" s="58" t="s">
        <v>87</v>
      </c>
      <c r="I3016" s="60" t="s">
        <v>85</v>
      </c>
    </row>
    <row r="3017" spans="1:9" x14ac:dyDescent="0.2">
      <c r="A3017" t="s">
        <v>112</v>
      </c>
      <c r="B3017" t="s">
        <v>110</v>
      </c>
      <c r="C3017" t="s">
        <v>22</v>
      </c>
      <c r="D3017" s="55">
        <v>40330</v>
      </c>
      <c r="E3017">
        <v>3.5000000000000003E-2</v>
      </c>
      <c r="F3017">
        <v>3133125</v>
      </c>
      <c r="G3017" s="58" t="s">
        <v>87</v>
      </c>
      <c r="H3017" s="58" t="s">
        <v>87</v>
      </c>
      <c r="I3017" s="60" t="s">
        <v>85</v>
      </c>
    </row>
    <row r="3018" spans="1:9" x14ac:dyDescent="0.2">
      <c r="A3018" t="s">
        <v>108</v>
      </c>
      <c r="B3018" t="s">
        <v>110</v>
      </c>
      <c r="C3018" t="s">
        <v>22</v>
      </c>
      <c r="D3018" s="55">
        <v>40330</v>
      </c>
      <c r="E3018">
        <v>-3.5000000000000003E-2</v>
      </c>
      <c r="F3018">
        <v>3133126</v>
      </c>
      <c r="G3018" s="58" t="s">
        <v>87</v>
      </c>
      <c r="H3018" s="58" t="s">
        <v>87</v>
      </c>
      <c r="I3018" s="60" t="s">
        <v>85</v>
      </c>
    </row>
    <row r="3019" spans="1:9" x14ac:dyDescent="0.2">
      <c r="A3019" t="s">
        <v>109</v>
      </c>
      <c r="B3019" t="s">
        <v>110</v>
      </c>
      <c r="C3019" t="s">
        <v>22</v>
      </c>
      <c r="D3019" s="55">
        <v>40330</v>
      </c>
      <c r="E3019">
        <v>3.5000000000000003E-2</v>
      </c>
      <c r="F3019">
        <v>3133127</v>
      </c>
      <c r="G3019" s="58" t="s">
        <v>87</v>
      </c>
      <c r="H3019" s="58" t="s">
        <v>87</v>
      </c>
      <c r="I3019" s="60" t="s">
        <v>85</v>
      </c>
    </row>
    <row r="3020" spans="1:9" x14ac:dyDescent="0.2">
      <c r="A3020" t="s">
        <v>11</v>
      </c>
      <c r="B3020" t="s">
        <v>110</v>
      </c>
      <c r="C3020" t="s">
        <v>22</v>
      </c>
      <c r="D3020" s="55">
        <v>40330</v>
      </c>
      <c r="E3020" s="155">
        <v>40360</v>
      </c>
      <c r="I3020" s="60" t="s">
        <v>86</v>
      </c>
    </row>
    <row r="3021" spans="1:9" x14ac:dyDescent="0.2">
      <c r="A3021" t="s">
        <v>78</v>
      </c>
      <c r="B3021" t="s">
        <v>80</v>
      </c>
      <c r="C3021" t="s">
        <v>22</v>
      </c>
      <c r="D3021" s="55">
        <v>40360</v>
      </c>
      <c r="E3021">
        <v>0.39750000000000002</v>
      </c>
      <c r="F3021">
        <v>3133100</v>
      </c>
      <c r="G3021" s="58" t="s">
        <v>87</v>
      </c>
      <c r="H3021" s="58" t="s">
        <v>87</v>
      </c>
      <c r="I3021" s="60" t="s">
        <v>85</v>
      </c>
    </row>
    <row r="3022" spans="1:9" x14ac:dyDescent="0.2">
      <c r="A3022" t="s">
        <v>78</v>
      </c>
      <c r="B3022" t="s">
        <v>81</v>
      </c>
      <c r="C3022" t="s">
        <v>22</v>
      </c>
      <c r="D3022" s="55">
        <v>40360</v>
      </c>
      <c r="E3022">
        <v>0.02</v>
      </c>
      <c r="F3022">
        <v>3133101</v>
      </c>
      <c r="G3022" s="58" t="s">
        <v>87</v>
      </c>
      <c r="H3022" s="58" t="s">
        <v>87</v>
      </c>
      <c r="I3022" s="60" t="s">
        <v>85</v>
      </c>
    </row>
    <row r="3023" spans="1:9" x14ac:dyDescent="0.2">
      <c r="A3023" t="s">
        <v>35</v>
      </c>
      <c r="B3023" t="s">
        <v>80</v>
      </c>
      <c r="C3023" t="s">
        <v>22</v>
      </c>
      <c r="D3023" s="55">
        <v>40360</v>
      </c>
      <c r="E3023">
        <v>0.39750000000000002</v>
      </c>
      <c r="F3023">
        <v>3133102</v>
      </c>
      <c r="G3023" s="58" t="s">
        <v>87</v>
      </c>
      <c r="H3023" s="58" t="s">
        <v>87</v>
      </c>
      <c r="I3023" s="60" t="s">
        <v>85</v>
      </c>
    </row>
    <row r="3024" spans="1:9" x14ac:dyDescent="0.2">
      <c r="A3024" t="s">
        <v>35</v>
      </c>
      <c r="B3024" t="s">
        <v>81</v>
      </c>
      <c r="C3024" t="s">
        <v>22</v>
      </c>
      <c r="D3024" s="55">
        <v>40360</v>
      </c>
      <c r="E3024">
        <v>7.0000000000000007E-2</v>
      </c>
      <c r="F3024">
        <v>3133103</v>
      </c>
      <c r="G3024" s="58" t="s">
        <v>87</v>
      </c>
      <c r="H3024" s="58" t="s">
        <v>87</v>
      </c>
      <c r="I3024" s="60" t="s">
        <v>85</v>
      </c>
    </row>
    <row r="3025" spans="1:9" x14ac:dyDescent="0.2">
      <c r="A3025" t="s">
        <v>36</v>
      </c>
      <c r="B3025" t="s">
        <v>80</v>
      </c>
      <c r="C3025" t="s">
        <v>22</v>
      </c>
      <c r="D3025" s="55">
        <v>40360</v>
      </c>
      <c r="E3025">
        <v>0.39750000000000002</v>
      </c>
      <c r="F3025">
        <v>3133104</v>
      </c>
      <c r="G3025" s="58" t="s">
        <v>87</v>
      </c>
      <c r="H3025" s="58" t="s">
        <v>87</v>
      </c>
      <c r="I3025" s="60" t="s">
        <v>85</v>
      </c>
    </row>
    <row r="3026" spans="1:9" x14ac:dyDescent="0.2">
      <c r="A3026" t="s">
        <v>36</v>
      </c>
      <c r="B3026" t="s">
        <v>81</v>
      </c>
      <c r="C3026" t="s">
        <v>22</v>
      </c>
      <c r="D3026" s="55">
        <v>40360</v>
      </c>
      <c r="E3026">
        <v>0.02</v>
      </c>
      <c r="F3026">
        <v>3133105</v>
      </c>
      <c r="G3026" s="58" t="s">
        <v>87</v>
      </c>
      <c r="H3026" s="58" t="s">
        <v>87</v>
      </c>
      <c r="I3026" s="60" t="s">
        <v>85</v>
      </c>
    </row>
    <row r="3027" spans="1:9" x14ac:dyDescent="0.2">
      <c r="A3027" t="s">
        <v>37</v>
      </c>
      <c r="B3027" t="s">
        <v>80</v>
      </c>
      <c r="C3027" t="s">
        <v>22</v>
      </c>
      <c r="D3027" s="55">
        <v>40360</v>
      </c>
      <c r="E3027">
        <v>0.39750000000000002</v>
      </c>
      <c r="F3027">
        <v>3133106</v>
      </c>
      <c r="G3027" s="58" t="s">
        <v>87</v>
      </c>
      <c r="H3027" s="58" t="s">
        <v>87</v>
      </c>
      <c r="I3027" s="60" t="s">
        <v>85</v>
      </c>
    </row>
    <row r="3028" spans="1:9" x14ac:dyDescent="0.2">
      <c r="A3028" t="s">
        <v>37</v>
      </c>
      <c r="B3028" t="s">
        <v>81</v>
      </c>
      <c r="C3028" t="s">
        <v>22</v>
      </c>
      <c r="D3028" s="55">
        <v>40360</v>
      </c>
      <c r="E3028">
        <v>7.0000000000000007E-2</v>
      </c>
      <c r="F3028">
        <v>3133107</v>
      </c>
      <c r="G3028" s="58" t="s">
        <v>87</v>
      </c>
      <c r="H3028" s="58" t="s">
        <v>87</v>
      </c>
      <c r="I3028" s="60" t="s">
        <v>85</v>
      </c>
    </row>
    <row r="3029" spans="1:9" x14ac:dyDescent="0.2">
      <c r="A3029" t="s">
        <v>58</v>
      </c>
      <c r="B3029" t="s">
        <v>80</v>
      </c>
      <c r="C3029" t="s">
        <v>22</v>
      </c>
      <c r="D3029" s="55">
        <v>40360</v>
      </c>
      <c r="E3029">
        <v>0.35</v>
      </c>
      <c r="F3029">
        <v>3133108</v>
      </c>
      <c r="G3029" s="58" t="s">
        <v>87</v>
      </c>
      <c r="H3029" s="58" t="s">
        <v>87</v>
      </c>
      <c r="I3029" s="60" t="s">
        <v>85</v>
      </c>
    </row>
    <row r="3030" spans="1:9" x14ac:dyDescent="0.2">
      <c r="A3030" t="s">
        <v>58</v>
      </c>
      <c r="B3030" t="s">
        <v>81</v>
      </c>
      <c r="C3030" t="s">
        <v>22</v>
      </c>
      <c r="D3030" s="55">
        <v>40360</v>
      </c>
      <c r="E3030">
        <v>5.0000000000000001E-3</v>
      </c>
      <c r="F3030">
        <v>3133109</v>
      </c>
      <c r="G3030" s="58" t="s">
        <v>87</v>
      </c>
      <c r="H3030" s="58" t="s">
        <v>87</v>
      </c>
      <c r="I3030" s="60" t="s">
        <v>85</v>
      </c>
    </row>
    <row r="3031" spans="1:9" x14ac:dyDescent="0.2">
      <c r="A3031" t="s">
        <v>59</v>
      </c>
      <c r="B3031" t="s">
        <v>80</v>
      </c>
      <c r="C3031" t="s">
        <v>22</v>
      </c>
      <c r="D3031" s="55">
        <v>40360</v>
      </c>
      <c r="E3031">
        <v>0.41</v>
      </c>
      <c r="F3031">
        <v>3133110</v>
      </c>
      <c r="G3031" s="58" t="s">
        <v>87</v>
      </c>
      <c r="H3031" s="58" t="s">
        <v>87</v>
      </c>
      <c r="I3031" s="60" t="s">
        <v>85</v>
      </c>
    </row>
    <row r="3032" spans="1:9" x14ac:dyDescent="0.2">
      <c r="A3032" t="s">
        <v>59</v>
      </c>
      <c r="B3032" t="s">
        <v>81</v>
      </c>
      <c r="C3032" t="s">
        <v>22</v>
      </c>
      <c r="D3032" s="55">
        <v>40360</v>
      </c>
      <c r="E3032">
        <v>-0.02</v>
      </c>
      <c r="F3032">
        <v>3133111</v>
      </c>
      <c r="G3032" s="58" t="s">
        <v>87</v>
      </c>
      <c r="H3032" s="58" t="s">
        <v>87</v>
      </c>
      <c r="I3032" s="60" t="s">
        <v>85</v>
      </c>
    </row>
    <row r="3033" spans="1:9" x14ac:dyDescent="0.2">
      <c r="A3033" t="s">
        <v>60</v>
      </c>
      <c r="B3033" t="s">
        <v>80</v>
      </c>
      <c r="C3033" t="s">
        <v>22</v>
      </c>
      <c r="D3033" s="55">
        <v>40360</v>
      </c>
      <c r="E3033">
        <v>0.41</v>
      </c>
      <c r="F3033">
        <v>3133112</v>
      </c>
      <c r="G3033" s="58" t="s">
        <v>87</v>
      </c>
      <c r="H3033" s="58" t="s">
        <v>87</v>
      </c>
      <c r="I3033" s="60" t="s">
        <v>85</v>
      </c>
    </row>
    <row r="3034" spans="1:9" x14ac:dyDescent="0.2">
      <c r="A3034" t="s">
        <v>60</v>
      </c>
      <c r="B3034" t="s">
        <v>81</v>
      </c>
      <c r="C3034" t="s">
        <v>22</v>
      </c>
      <c r="D3034" s="55">
        <v>40360</v>
      </c>
      <c r="E3034">
        <v>3.5000000000000003E-2</v>
      </c>
      <c r="F3034">
        <v>3133113</v>
      </c>
      <c r="G3034" s="58" t="s">
        <v>87</v>
      </c>
      <c r="H3034" s="58" t="s">
        <v>87</v>
      </c>
      <c r="I3034" s="60" t="s">
        <v>85</v>
      </c>
    </row>
    <row r="3035" spans="1:9" x14ac:dyDescent="0.2">
      <c r="A3035" t="s">
        <v>61</v>
      </c>
      <c r="B3035" t="s">
        <v>80</v>
      </c>
      <c r="C3035" t="s">
        <v>22</v>
      </c>
      <c r="D3035" s="55">
        <v>40360</v>
      </c>
      <c r="E3035">
        <v>0.41</v>
      </c>
      <c r="F3035">
        <v>3133114</v>
      </c>
      <c r="G3035" s="58" t="s">
        <v>87</v>
      </c>
      <c r="H3035" s="58" t="s">
        <v>87</v>
      </c>
      <c r="I3035" s="60" t="s">
        <v>85</v>
      </c>
    </row>
    <row r="3036" spans="1:9" x14ac:dyDescent="0.2">
      <c r="A3036" t="s">
        <v>61</v>
      </c>
      <c r="B3036" t="s">
        <v>81</v>
      </c>
      <c r="C3036" t="s">
        <v>22</v>
      </c>
      <c r="D3036" s="55">
        <v>40360</v>
      </c>
      <c r="E3036">
        <v>-0.02</v>
      </c>
      <c r="F3036">
        <v>3133115</v>
      </c>
      <c r="G3036" s="58" t="s">
        <v>87</v>
      </c>
      <c r="H3036" s="58" t="s">
        <v>87</v>
      </c>
      <c r="I3036" s="60" t="s">
        <v>85</v>
      </c>
    </row>
    <row r="3037" spans="1:9" x14ac:dyDescent="0.2">
      <c r="A3037" t="s">
        <v>63</v>
      </c>
      <c r="B3037" t="s">
        <v>80</v>
      </c>
      <c r="C3037" t="s">
        <v>22</v>
      </c>
      <c r="D3037" s="55">
        <v>40360</v>
      </c>
      <c r="E3037">
        <v>0</v>
      </c>
      <c r="F3037">
        <v>3133116</v>
      </c>
      <c r="G3037" s="58" t="s">
        <v>87</v>
      </c>
      <c r="H3037" s="58" t="s">
        <v>87</v>
      </c>
      <c r="I3037" s="60" t="s">
        <v>85</v>
      </c>
    </row>
    <row r="3038" spans="1:9" x14ac:dyDescent="0.2">
      <c r="A3038" t="s">
        <v>63</v>
      </c>
      <c r="B3038" t="s">
        <v>81</v>
      </c>
      <c r="C3038" t="s">
        <v>22</v>
      </c>
      <c r="D3038" s="55">
        <v>40360</v>
      </c>
      <c r="E3038">
        <v>0</v>
      </c>
      <c r="F3038">
        <v>3133117</v>
      </c>
      <c r="G3038" s="58" t="s">
        <v>87</v>
      </c>
      <c r="H3038" s="58" t="s">
        <v>87</v>
      </c>
      <c r="I3038" s="60" t="s">
        <v>85</v>
      </c>
    </row>
    <row r="3039" spans="1:9" x14ac:dyDescent="0.2">
      <c r="A3039" t="s">
        <v>64</v>
      </c>
      <c r="B3039" t="s">
        <v>80</v>
      </c>
      <c r="C3039" t="s">
        <v>22</v>
      </c>
      <c r="D3039" s="55">
        <v>40360</v>
      </c>
      <c r="E3039">
        <v>0</v>
      </c>
      <c r="F3039">
        <v>3133118</v>
      </c>
      <c r="G3039" s="58" t="s">
        <v>87</v>
      </c>
      <c r="H3039" s="58" t="s">
        <v>87</v>
      </c>
      <c r="I3039" s="60" t="s">
        <v>85</v>
      </c>
    </row>
    <row r="3040" spans="1:9" x14ac:dyDescent="0.2">
      <c r="A3040" t="s">
        <v>64</v>
      </c>
      <c r="B3040" t="s">
        <v>81</v>
      </c>
      <c r="C3040" t="s">
        <v>22</v>
      </c>
      <c r="D3040" s="55">
        <v>40360</v>
      </c>
      <c r="E3040">
        <v>0</v>
      </c>
      <c r="F3040">
        <v>3133119</v>
      </c>
      <c r="G3040" s="58" t="s">
        <v>87</v>
      </c>
      <c r="H3040" s="58" t="s">
        <v>87</v>
      </c>
      <c r="I3040" s="60" t="s">
        <v>85</v>
      </c>
    </row>
    <row r="3041" spans="1:9" x14ac:dyDescent="0.2">
      <c r="A3041" t="s">
        <v>79</v>
      </c>
      <c r="B3041" t="s">
        <v>80</v>
      </c>
      <c r="C3041" t="s">
        <v>22</v>
      </c>
      <c r="D3041" s="55">
        <v>40360</v>
      </c>
      <c r="E3041">
        <v>0.39750000000000002</v>
      </c>
      <c r="F3041">
        <v>3133120</v>
      </c>
      <c r="G3041" s="58" t="s">
        <v>87</v>
      </c>
      <c r="H3041" s="58" t="s">
        <v>87</v>
      </c>
      <c r="I3041" s="60" t="s">
        <v>85</v>
      </c>
    </row>
    <row r="3042" spans="1:9" x14ac:dyDescent="0.2">
      <c r="A3042" t="s">
        <v>79</v>
      </c>
      <c r="B3042" t="s">
        <v>81</v>
      </c>
      <c r="C3042" t="s">
        <v>22</v>
      </c>
      <c r="D3042" s="55">
        <v>40360</v>
      </c>
      <c r="E3042">
        <v>0.02</v>
      </c>
      <c r="F3042">
        <v>3133121</v>
      </c>
      <c r="G3042" s="58" t="s">
        <v>87</v>
      </c>
      <c r="H3042" s="58" t="s">
        <v>87</v>
      </c>
      <c r="I3042" s="60" t="s">
        <v>85</v>
      </c>
    </row>
    <row r="3043" spans="1:9" x14ac:dyDescent="0.2">
      <c r="A3043" t="s">
        <v>65</v>
      </c>
      <c r="B3043" t="s">
        <v>80</v>
      </c>
      <c r="C3043" t="s">
        <v>22</v>
      </c>
      <c r="D3043" s="55">
        <v>40360</v>
      </c>
      <c r="E3043">
        <v>0.39750000000000002</v>
      </c>
      <c r="F3043">
        <v>3133122</v>
      </c>
      <c r="G3043" s="58" t="s">
        <v>87</v>
      </c>
      <c r="H3043" s="58" t="s">
        <v>87</v>
      </c>
      <c r="I3043" s="60" t="s">
        <v>85</v>
      </c>
    </row>
    <row r="3044" spans="1:9" x14ac:dyDescent="0.2">
      <c r="A3044" t="s">
        <v>65</v>
      </c>
      <c r="B3044" t="s">
        <v>81</v>
      </c>
      <c r="C3044" t="s">
        <v>22</v>
      </c>
      <c r="D3044" s="55">
        <v>40360</v>
      </c>
      <c r="E3044">
        <v>0.04</v>
      </c>
      <c r="F3044">
        <v>3133123</v>
      </c>
      <c r="G3044" s="58" t="s">
        <v>87</v>
      </c>
      <c r="H3044" s="58" t="s">
        <v>87</v>
      </c>
      <c r="I3044" s="60" t="s">
        <v>85</v>
      </c>
    </row>
    <row r="3045" spans="1:9" x14ac:dyDescent="0.2">
      <c r="A3045" t="s">
        <v>111</v>
      </c>
      <c r="B3045" t="s">
        <v>110</v>
      </c>
      <c r="C3045" t="s">
        <v>22</v>
      </c>
      <c r="D3045" s="55">
        <v>40360</v>
      </c>
      <c r="E3045">
        <v>5.0000000000000001E-3</v>
      </c>
      <c r="F3045">
        <v>3133124</v>
      </c>
      <c r="G3045" s="58" t="s">
        <v>87</v>
      </c>
      <c r="H3045" s="58" t="s">
        <v>87</v>
      </c>
      <c r="I3045" s="60" t="s">
        <v>85</v>
      </c>
    </row>
    <row r="3046" spans="1:9" x14ac:dyDescent="0.2">
      <c r="A3046" t="s">
        <v>112</v>
      </c>
      <c r="B3046" t="s">
        <v>110</v>
      </c>
      <c r="C3046" t="s">
        <v>22</v>
      </c>
      <c r="D3046" s="55">
        <v>40360</v>
      </c>
      <c r="E3046">
        <v>3.5000000000000003E-2</v>
      </c>
      <c r="F3046">
        <v>3133125</v>
      </c>
      <c r="G3046" s="58" t="s">
        <v>87</v>
      </c>
      <c r="H3046" s="58" t="s">
        <v>87</v>
      </c>
      <c r="I3046" s="60" t="s">
        <v>85</v>
      </c>
    </row>
    <row r="3047" spans="1:9" x14ac:dyDescent="0.2">
      <c r="A3047" t="s">
        <v>108</v>
      </c>
      <c r="B3047" t="s">
        <v>110</v>
      </c>
      <c r="C3047" t="s">
        <v>22</v>
      </c>
      <c r="D3047" s="55">
        <v>40360</v>
      </c>
      <c r="E3047">
        <v>-0.02</v>
      </c>
      <c r="F3047">
        <v>3133126</v>
      </c>
      <c r="G3047" s="58" t="s">
        <v>87</v>
      </c>
      <c r="H3047" s="58" t="s">
        <v>87</v>
      </c>
      <c r="I3047" s="60" t="s">
        <v>85</v>
      </c>
    </row>
    <row r="3048" spans="1:9" x14ac:dyDescent="0.2">
      <c r="A3048" t="s">
        <v>109</v>
      </c>
      <c r="B3048" t="s">
        <v>110</v>
      </c>
      <c r="C3048" t="s">
        <v>22</v>
      </c>
      <c r="D3048" s="55">
        <v>40360</v>
      </c>
      <c r="E3048">
        <v>3.5000000000000003E-2</v>
      </c>
      <c r="F3048">
        <v>3133127</v>
      </c>
      <c r="G3048" s="58" t="s">
        <v>87</v>
      </c>
      <c r="H3048" s="58" t="s">
        <v>87</v>
      </c>
      <c r="I3048" s="60" t="s">
        <v>85</v>
      </c>
    </row>
    <row r="3049" spans="1:9" x14ac:dyDescent="0.2">
      <c r="A3049" t="s">
        <v>11</v>
      </c>
      <c r="B3049" t="s">
        <v>110</v>
      </c>
      <c r="C3049" t="s">
        <v>22</v>
      </c>
      <c r="D3049" s="55">
        <v>40360</v>
      </c>
      <c r="E3049" s="155">
        <v>40391</v>
      </c>
      <c r="I3049" s="60" t="s">
        <v>86</v>
      </c>
    </row>
    <row r="3050" spans="1:9" x14ac:dyDescent="0.2">
      <c r="A3050" t="s">
        <v>78</v>
      </c>
      <c r="B3050" t="s">
        <v>80</v>
      </c>
      <c r="C3050" t="s">
        <v>22</v>
      </c>
      <c r="D3050" s="55">
        <v>40391</v>
      </c>
      <c r="E3050">
        <v>0.4</v>
      </c>
      <c r="F3050">
        <v>3133100</v>
      </c>
      <c r="G3050" s="58" t="s">
        <v>87</v>
      </c>
      <c r="H3050" s="58" t="s">
        <v>87</v>
      </c>
      <c r="I3050" s="60" t="s">
        <v>85</v>
      </c>
    </row>
    <row r="3051" spans="1:9" x14ac:dyDescent="0.2">
      <c r="A3051" t="s">
        <v>78</v>
      </c>
      <c r="B3051" t="s">
        <v>81</v>
      </c>
      <c r="C3051" t="s">
        <v>22</v>
      </c>
      <c r="D3051" s="55">
        <v>40391</v>
      </c>
      <c r="E3051">
        <v>0.02</v>
      </c>
      <c r="F3051">
        <v>3133101</v>
      </c>
      <c r="G3051" s="58" t="s">
        <v>87</v>
      </c>
      <c r="H3051" s="58" t="s">
        <v>87</v>
      </c>
      <c r="I3051" s="60" t="s">
        <v>85</v>
      </c>
    </row>
    <row r="3052" spans="1:9" x14ac:dyDescent="0.2">
      <c r="A3052" t="s">
        <v>35</v>
      </c>
      <c r="B3052" t="s">
        <v>80</v>
      </c>
      <c r="C3052" t="s">
        <v>22</v>
      </c>
      <c r="D3052" s="55">
        <v>40391</v>
      </c>
      <c r="E3052">
        <v>0.4</v>
      </c>
      <c r="F3052">
        <v>3133102</v>
      </c>
      <c r="G3052" s="58" t="s">
        <v>87</v>
      </c>
      <c r="H3052" s="58" t="s">
        <v>87</v>
      </c>
      <c r="I3052" s="60" t="s">
        <v>85</v>
      </c>
    </row>
    <row r="3053" spans="1:9" x14ac:dyDescent="0.2">
      <c r="A3053" t="s">
        <v>35</v>
      </c>
      <c r="B3053" t="s">
        <v>81</v>
      </c>
      <c r="C3053" t="s">
        <v>22</v>
      </c>
      <c r="D3053" s="55">
        <v>40391</v>
      </c>
      <c r="E3053">
        <v>7.0000000000000007E-2</v>
      </c>
      <c r="F3053">
        <v>3133103</v>
      </c>
      <c r="G3053" s="58" t="s">
        <v>87</v>
      </c>
      <c r="H3053" s="58" t="s">
        <v>87</v>
      </c>
      <c r="I3053" s="60" t="s">
        <v>85</v>
      </c>
    </row>
    <row r="3054" spans="1:9" x14ac:dyDescent="0.2">
      <c r="A3054" t="s">
        <v>36</v>
      </c>
      <c r="B3054" t="s">
        <v>80</v>
      </c>
      <c r="C3054" t="s">
        <v>22</v>
      </c>
      <c r="D3054" s="55">
        <v>40391</v>
      </c>
      <c r="E3054">
        <v>0.4</v>
      </c>
      <c r="F3054">
        <v>3133104</v>
      </c>
      <c r="G3054" s="58" t="s">
        <v>87</v>
      </c>
      <c r="H3054" s="58" t="s">
        <v>87</v>
      </c>
      <c r="I3054" s="60" t="s">
        <v>85</v>
      </c>
    </row>
    <row r="3055" spans="1:9" x14ac:dyDescent="0.2">
      <c r="A3055" t="s">
        <v>36</v>
      </c>
      <c r="B3055" t="s">
        <v>81</v>
      </c>
      <c r="C3055" t="s">
        <v>22</v>
      </c>
      <c r="D3055" s="55">
        <v>40391</v>
      </c>
      <c r="E3055">
        <v>0.02</v>
      </c>
      <c r="F3055">
        <v>3133105</v>
      </c>
      <c r="G3055" s="58" t="s">
        <v>87</v>
      </c>
      <c r="H3055" s="58" t="s">
        <v>87</v>
      </c>
      <c r="I3055" s="60" t="s">
        <v>85</v>
      </c>
    </row>
    <row r="3056" spans="1:9" x14ac:dyDescent="0.2">
      <c r="A3056" t="s">
        <v>37</v>
      </c>
      <c r="B3056" t="s">
        <v>80</v>
      </c>
      <c r="C3056" t="s">
        <v>22</v>
      </c>
      <c r="D3056" s="55">
        <v>40391</v>
      </c>
      <c r="E3056">
        <v>0.4</v>
      </c>
      <c r="F3056">
        <v>3133106</v>
      </c>
      <c r="G3056" s="58" t="s">
        <v>87</v>
      </c>
      <c r="H3056" s="58" t="s">
        <v>87</v>
      </c>
      <c r="I3056" s="60" t="s">
        <v>85</v>
      </c>
    </row>
    <row r="3057" spans="1:9" x14ac:dyDescent="0.2">
      <c r="A3057" t="s">
        <v>37</v>
      </c>
      <c r="B3057" t="s">
        <v>81</v>
      </c>
      <c r="C3057" t="s">
        <v>22</v>
      </c>
      <c r="D3057" s="55">
        <v>40391</v>
      </c>
      <c r="E3057">
        <v>7.0000000000000007E-2</v>
      </c>
      <c r="F3057">
        <v>3133107</v>
      </c>
      <c r="G3057" s="58" t="s">
        <v>87</v>
      </c>
      <c r="H3057" s="58" t="s">
        <v>87</v>
      </c>
      <c r="I3057" s="60" t="s">
        <v>85</v>
      </c>
    </row>
    <row r="3058" spans="1:9" x14ac:dyDescent="0.2">
      <c r="A3058" t="s">
        <v>58</v>
      </c>
      <c r="B3058" t="s">
        <v>80</v>
      </c>
      <c r="C3058" t="s">
        <v>22</v>
      </c>
      <c r="D3058" s="55">
        <v>40391</v>
      </c>
      <c r="E3058">
        <v>0.35</v>
      </c>
      <c r="F3058">
        <v>3133108</v>
      </c>
      <c r="G3058" s="58" t="s">
        <v>87</v>
      </c>
      <c r="H3058" s="58" t="s">
        <v>87</v>
      </c>
      <c r="I3058" s="60" t="s">
        <v>85</v>
      </c>
    </row>
    <row r="3059" spans="1:9" x14ac:dyDescent="0.2">
      <c r="A3059" t="s">
        <v>58</v>
      </c>
      <c r="B3059" t="s">
        <v>81</v>
      </c>
      <c r="C3059" t="s">
        <v>22</v>
      </c>
      <c r="D3059" s="55">
        <v>40391</v>
      </c>
      <c r="E3059">
        <v>-5.0000000000000001E-3</v>
      </c>
      <c r="F3059">
        <v>3133109</v>
      </c>
      <c r="G3059" s="58" t="s">
        <v>87</v>
      </c>
      <c r="H3059" s="58" t="s">
        <v>87</v>
      </c>
      <c r="I3059" s="60" t="s">
        <v>85</v>
      </c>
    </row>
    <row r="3060" spans="1:9" x14ac:dyDescent="0.2">
      <c r="A3060" t="s">
        <v>59</v>
      </c>
      <c r="B3060" t="s">
        <v>80</v>
      </c>
      <c r="C3060" t="s">
        <v>22</v>
      </c>
      <c r="D3060" s="55">
        <v>40391</v>
      </c>
      <c r="E3060">
        <v>0.41</v>
      </c>
      <c r="F3060">
        <v>3133110</v>
      </c>
      <c r="G3060" s="58" t="s">
        <v>87</v>
      </c>
      <c r="H3060" s="58" t="s">
        <v>87</v>
      </c>
      <c r="I3060" s="60" t="s">
        <v>85</v>
      </c>
    </row>
    <row r="3061" spans="1:9" x14ac:dyDescent="0.2">
      <c r="A3061" t="s">
        <v>59</v>
      </c>
      <c r="B3061" t="s">
        <v>81</v>
      </c>
      <c r="C3061" t="s">
        <v>22</v>
      </c>
      <c r="D3061" s="55">
        <v>40391</v>
      </c>
      <c r="E3061">
        <v>-0.02</v>
      </c>
      <c r="F3061">
        <v>3133111</v>
      </c>
      <c r="G3061" s="58" t="s">
        <v>87</v>
      </c>
      <c r="H3061" s="58" t="s">
        <v>87</v>
      </c>
      <c r="I3061" s="60" t="s">
        <v>85</v>
      </c>
    </row>
    <row r="3062" spans="1:9" x14ac:dyDescent="0.2">
      <c r="A3062" t="s">
        <v>60</v>
      </c>
      <c r="B3062" t="s">
        <v>80</v>
      </c>
      <c r="C3062" t="s">
        <v>22</v>
      </c>
      <c r="D3062" s="55">
        <v>40391</v>
      </c>
      <c r="E3062">
        <v>0.41</v>
      </c>
      <c r="F3062">
        <v>3133112</v>
      </c>
      <c r="G3062" s="58" t="s">
        <v>87</v>
      </c>
      <c r="H3062" s="58" t="s">
        <v>87</v>
      </c>
      <c r="I3062" s="60" t="s">
        <v>85</v>
      </c>
    </row>
    <row r="3063" spans="1:9" x14ac:dyDescent="0.2">
      <c r="A3063" t="s">
        <v>60</v>
      </c>
      <c r="B3063" t="s">
        <v>81</v>
      </c>
      <c r="C3063" t="s">
        <v>22</v>
      </c>
      <c r="D3063" s="55">
        <v>40391</v>
      </c>
      <c r="E3063">
        <v>0.01</v>
      </c>
      <c r="F3063">
        <v>3133113</v>
      </c>
      <c r="G3063" s="58" t="s">
        <v>87</v>
      </c>
      <c r="H3063" s="58" t="s">
        <v>87</v>
      </c>
      <c r="I3063" s="60" t="s">
        <v>85</v>
      </c>
    </row>
    <row r="3064" spans="1:9" x14ac:dyDescent="0.2">
      <c r="A3064" t="s">
        <v>61</v>
      </c>
      <c r="B3064" t="s">
        <v>80</v>
      </c>
      <c r="C3064" t="s">
        <v>22</v>
      </c>
      <c r="D3064" s="55">
        <v>40391</v>
      </c>
      <c r="E3064">
        <v>0.41</v>
      </c>
      <c r="F3064">
        <v>3133114</v>
      </c>
      <c r="G3064" s="58" t="s">
        <v>87</v>
      </c>
      <c r="H3064" s="58" t="s">
        <v>87</v>
      </c>
      <c r="I3064" s="60" t="s">
        <v>85</v>
      </c>
    </row>
    <row r="3065" spans="1:9" x14ac:dyDescent="0.2">
      <c r="A3065" t="s">
        <v>61</v>
      </c>
      <c r="B3065" t="s">
        <v>81</v>
      </c>
      <c r="C3065" t="s">
        <v>22</v>
      </c>
      <c r="D3065" s="55">
        <v>40391</v>
      </c>
      <c r="E3065">
        <v>-0.02</v>
      </c>
      <c r="F3065">
        <v>3133115</v>
      </c>
      <c r="G3065" s="58" t="s">
        <v>87</v>
      </c>
      <c r="H3065" s="58" t="s">
        <v>87</v>
      </c>
      <c r="I3065" s="60" t="s">
        <v>85</v>
      </c>
    </row>
    <row r="3066" spans="1:9" x14ac:dyDescent="0.2">
      <c r="A3066" t="s">
        <v>63</v>
      </c>
      <c r="B3066" t="s">
        <v>80</v>
      </c>
      <c r="C3066" t="s">
        <v>22</v>
      </c>
      <c r="D3066" s="55">
        <v>40391</v>
      </c>
      <c r="E3066">
        <v>0</v>
      </c>
      <c r="F3066">
        <v>3133116</v>
      </c>
      <c r="G3066" s="58" t="s">
        <v>87</v>
      </c>
      <c r="H3066" s="58" t="s">
        <v>87</v>
      </c>
      <c r="I3066" s="60" t="s">
        <v>85</v>
      </c>
    </row>
    <row r="3067" spans="1:9" x14ac:dyDescent="0.2">
      <c r="A3067" t="s">
        <v>63</v>
      </c>
      <c r="B3067" t="s">
        <v>81</v>
      </c>
      <c r="C3067" t="s">
        <v>22</v>
      </c>
      <c r="D3067" s="55">
        <v>40391</v>
      </c>
      <c r="E3067">
        <v>0</v>
      </c>
      <c r="F3067">
        <v>3133117</v>
      </c>
      <c r="G3067" s="58" t="s">
        <v>87</v>
      </c>
      <c r="H3067" s="58" t="s">
        <v>87</v>
      </c>
      <c r="I3067" s="60" t="s">
        <v>85</v>
      </c>
    </row>
    <row r="3068" spans="1:9" x14ac:dyDescent="0.2">
      <c r="A3068" t="s">
        <v>64</v>
      </c>
      <c r="B3068" t="s">
        <v>80</v>
      </c>
      <c r="C3068" t="s">
        <v>22</v>
      </c>
      <c r="D3068" s="55">
        <v>40391</v>
      </c>
      <c r="E3068">
        <v>0</v>
      </c>
      <c r="F3068">
        <v>3133118</v>
      </c>
      <c r="G3068" s="58" t="s">
        <v>87</v>
      </c>
      <c r="H3068" s="58" t="s">
        <v>87</v>
      </c>
      <c r="I3068" s="60" t="s">
        <v>85</v>
      </c>
    </row>
    <row r="3069" spans="1:9" x14ac:dyDescent="0.2">
      <c r="A3069" t="s">
        <v>64</v>
      </c>
      <c r="B3069" t="s">
        <v>81</v>
      </c>
      <c r="C3069" t="s">
        <v>22</v>
      </c>
      <c r="D3069" s="55">
        <v>40391</v>
      </c>
      <c r="E3069">
        <v>0</v>
      </c>
      <c r="F3069">
        <v>3133119</v>
      </c>
      <c r="G3069" s="58" t="s">
        <v>87</v>
      </c>
      <c r="H3069" s="58" t="s">
        <v>87</v>
      </c>
      <c r="I3069" s="60" t="s">
        <v>85</v>
      </c>
    </row>
    <row r="3070" spans="1:9" x14ac:dyDescent="0.2">
      <c r="A3070" t="s">
        <v>79</v>
      </c>
      <c r="B3070" t="s">
        <v>80</v>
      </c>
      <c r="C3070" t="s">
        <v>22</v>
      </c>
      <c r="D3070" s="55">
        <v>40391</v>
      </c>
      <c r="E3070">
        <v>0.4</v>
      </c>
      <c r="F3070">
        <v>3133120</v>
      </c>
      <c r="G3070" s="58" t="s">
        <v>87</v>
      </c>
      <c r="H3070" s="58" t="s">
        <v>87</v>
      </c>
      <c r="I3070" s="60" t="s">
        <v>85</v>
      </c>
    </row>
    <row r="3071" spans="1:9" x14ac:dyDescent="0.2">
      <c r="A3071" t="s">
        <v>79</v>
      </c>
      <c r="B3071" t="s">
        <v>81</v>
      </c>
      <c r="C3071" t="s">
        <v>22</v>
      </c>
      <c r="D3071" s="55">
        <v>40391</v>
      </c>
      <c r="E3071">
        <v>0.02</v>
      </c>
      <c r="F3071">
        <v>3133121</v>
      </c>
      <c r="G3071" s="58" t="s">
        <v>87</v>
      </c>
      <c r="H3071" s="58" t="s">
        <v>87</v>
      </c>
      <c r="I3071" s="60" t="s">
        <v>85</v>
      </c>
    </row>
    <row r="3072" spans="1:9" x14ac:dyDescent="0.2">
      <c r="A3072" t="s">
        <v>65</v>
      </c>
      <c r="B3072" t="s">
        <v>80</v>
      </c>
      <c r="C3072" t="s">
        <v>22</v>
      </c>
      <c r="D3072" s="55">
        <v>40391</v>
      </c>
      <c r="E3072">
        <v>0.4</v>
      </c>
      <c r="F3072">
        <v>3133122</v>
      </c>
      <c r="G3072" s="58" t="s">
        <v>87</v>
      </c>
      <c r="H3072" s="58" t="s">
        <v>87</v>
      </c>
      <c r="I3072" s="60" t="s">
        <v>85</v>
      </c>
    </row>
    <row r="3073" spans="1:9" x14ac:dyDescent="0.2">
      <c r="A3073" t="s">
        <v>65</v>
      </c>
      <c r="B3073" t="s">
        <v>81</v>
      </c>
      <c r="C3073" t="s">
        <v>22</v>
      </c>
      <c r="D3073" s="55">
        <v>40391</v>
      </c>
      <c r="E3073">
        <v>0.04</v>
      </c>
      <c r="F3073">
        <v>3133123</v>
      </c>
      <c r="G3073" s="58" t="s">
        <v>87</v>
      </c>
      <c r="H3073" s="58" t="s">
        <v>87</v>
      </c>
      <c r="I3073" s="60" t="s">
        <v>85</v>
      </c>
    </row>
    <row r="3074" spans="1:9" x14ac:dyDescent="0.2">
      <c r="A3074" t="s">
        <v>111</v>
      </c>
      <c r="B3074" t="s">
        <v>110</v>
      </c>
      <c r="C3074" t="s">
        <v>22</v>
      </c>
      <c r="D3074" s="55">
        <v>40391</v>
      </c>
      <c r="E3074">
        <v>-5.0000000000000001E-3</v>
      </c>
      <c r="F3074">
        <v>3133124</v>
      </c>
      <c r="G3074" s="58" t="s">
        <v>87</v>
      </c>
      <c r="H3074" s="58" t="s">
        <v>87</v>
      </c>
      <c r="I3074" s="60" t="s">
        <v>85</v>
      </c>
    </row>
    <row r="3075" spans="1:9" x14ac:dyDescent="0.2">
      <c r="A3075" t="s">
        <v>112</v>
      </c>
      <c r="B3075" t="s">
        <v>110</v>
      </c>
      <c r="C3075" t="s">
        <v>22</v>
      </c>
      <c r="D3075" s="55">
        <v>40391</v>
      </c>
      <c r="E3075">
        <v>0.01</v>
      </c>
      <c r="F3075">
        <v>3133125</v>
      </c>
      <c r="G3075" s="58" t="s">
        <v>87</v>
      </c>
      <c r="H3075" s="58" t="s">
        <v>87</v>
      </c>
      <c r="I3075" s="60" t="s">
        <v>85</v>
      </c>
    </row>
    <row r="3076" spans="1:9" x14ac:dyDescent="0.2">
      <c r="A3076" t="s">
        <v>108</v>
      </c>
      <c r="B3076" t="s">
        <v>110</v>
      </c>
      <c r="C3076" t="s">
        <v>22</v>
      </c>
      <c r="D3076" s="55">
        <v>40391</v>
      </c>
      <c r="E3076">
        <v>-0.02</v>
      </c>
      <c r="F3076">
        <v>3133126</v>
      </c>
      <c r="G3076" s="58" t="s">
        <v>87</v>
      </c>
      <c r="H3076" s="58" t="s">
        <v>87</v>
      </c>
      <c r="I3076" s="60" t="s">
        <v>85</v>
      </c>
    </row>
    <row r="3077" spans="1:9" x14ac:dyDescent="0.2">
      <c r="A3077" t="s">
        <v>109</v>
      </c>
      <c r="B3077" t="s">
        <v>110</v>
      </c>
      <c r="C3077" t="s">
        <v>22</v>
      </c>
      <c r="D3077" s="55">
        <v>40391</v>
      </c>
      <c r="E3077">
        <v>0.01</v>
      </c>
      <c r="F3077">
        <v>3133127</v>
      </c>
      <c r="G3077" s="58" t="s">
        <v>87</v>
      </c>
      <c r="H3077" s="58" t="s">
        <v>87</v>
      </c>
      <c r="I3077" s="60" t="s">
        <v>85</v>
      </c>
    </row>
    <row r="3078" spans="1:9" x14ac:dyDescent="0.2">
      <c r="A3078" t="s">
        <v>11</v>
      </c>
      <c r="B3078" t="s">
        <v>110</v>
      </c>
      <c r="C3078" t="s">
        <v>22</v>
      </c>
      <c r="D3078" s="55">
        <v>40391</v>
      </c>
      <c r="E3078" s="155">
        <v>40422</v>
      </c>
      <c r="I3078" s="60" t="s">
        <v>86</v>
      </c>
    </row>
    <row r="3079" spans="1:9" x14ac:dyDescent="0.2">
      <c r="A3079" t="s">
        <v>78</v>
      </c>
      <c r="B3079" t="s">
        <v>80</v>
      </c>
      <c r="C3079" t="s">
        <v>22</v>
      </c>
      <c r="D3079" s="55">
        <v>40422</v>
      </c>
      <c r="E3079">
        <v>0.39750000000000002</v>
      </c>
      <c r="F3079">
        <v>3133100</v>
      </c>
      <c r="G3079" s="58" t="s">
        <v>87</v>
      </c>
      <c r="H3079" s="58" t="s">
        <v>87</v>
      </c>
      <c r="I3079" s="60" t="s">
        <v>85</v>
      </c>
    </row>
    <row r="3080" spans="1:9" x14ac:dyDescent="0.2">
      <c r="A3080" t="s">
        <v>78</v>
      </c>
      <c r="B3080" t="s">
        <v>81</v>
      </c>
      <c r="C3080" t="s">
        <v>22</v>
      </c>
      <c r="D3080" s="55">
        <v>40422</v>
      </c>
      <c r="E3080">
        <v>0.02</v>
      </c>
      <c r="F3080">
        <v>3133101</v>
      </c>
      <c r="G3080" s="58" t="s">
        <v>87</v>
      </c>
      <c r="H3080" s="58" t="s">
        <v>87</v>
      </c>
      <c r="I3080" s="60" t="s">
        <v>85</v>
      </c>
    </row>
    <row r="3081" spans="1:9" x14ac:dyDescent="0.2">
      <c r="A3081" t="s">
        <v>35</v>
      </c>
      <c r="B3081" t="s">
        <v>80</v>
      </c>
      <c r="C3081" t="s">
        <v>22</v>
      </c>
      <c r="D3081" s="55">
        <v>40422</v>
      </c>
      <c r="E3081">
        <v>0.39750000000000002</v>
      </c>
      <c r="F3081">
        <v>3133102</v>
      </c>
      <c r="G3081" s="58" t="s">
        <v>87</v>
      </c>
      <c r="H3081" s="58" t="s">
        <v>87</v>
      </c>
      <c r="I3081" s="60" t="s">
        <v>85</v>
      </c>
    </row>
    <row r="3082" spans="1:9" x14ac:dyDescent="0.2">
      <c r="A3082" t="s">
        <v>35</v>
      </c>
      <c r="B3082" t="s">
        <v>81</v>
      </c>
      <c r="C3082" t="s">
        <v>22</v>
      </c>
      <c r="D3082" s="55">
        <v>40422</v>
      </c>
      <c r="E3082">
        <v>0.05</v>
      </c>
      <c r="F3082">
        <v>3133103</v>
      </c>
      <c r="G3082" s="58" t="s">
        <v>87</v>
      </c>
      <c r="H3082" s="58" t="s">
        <v>87</v>
      </c>
      <c r="I3082" s="60" t="s">
        <v>85</v>
      </c>
    </row>
    <row r="3083" spans="1:9" x14ac:dyDescent="0.2">
      <c r="A3083" t="s">
        <v>36</v>
      </c>
      <c r="B3083" t="s">
        <v>80</v>
      </c>
      <c r="C3083" t="s">
        <v>22</v>
      </c>
      <c r="D3083" s="55">
        <v>40422</v>
      </c>
      <c r="E3083">
        <v>0.39750000000000002</v>
      </c>
      <c r="F3083">
        <v>3133104</v>
      </c>
      <c r="G3083" s="58" t="s">
        <v>87</v>
      </c>
      <c r="H3083" s="58" t="s">
        <v>87</v>
      </c>
      <c r="I3083" s="60" t="s">
        <v>85</v>
      </c>
    </row>
    <row r="3084" spans="1:9" x14ac:dyDescent="0.2">
      <c r="A3084" t="s">
        <v>36</v>
      </c>
      <c r="B3084" t="s">
        <v>81</v>
      </c>
      <c r="C3084" t="s">
        <v>22</v>
      </c>
      <c r="D3084" s="55">
        <v>40422</v>
      </c>
      <c r="E3084">
        <v>0.02</v>
      </c>
      <c r="F3084">
        <v>3133105</v>
      </c>
      <c r="G3084" s="58" t="s">
        <v>87</v>
      </c>
      <c r="H3084" s="58" t="s">
        <v>87</v>
      </c>
      <c r="I3084" s="60" t="s">
        <v>85</v>
      </c>
    </row>
    <row r="3085" spans="1:9" x14ac:dyDescent="0.2">
      <c r="A3085" t="s">
        <v>37</v>
      </c>
      <c r="B3085" t="s">
        <v>80</v>
      </c>
      <c r="C3085" t="s">
        <v>22</v>
      </c>
      <c r="D3085" s="55">
        <v>40422</v>
      </c>
      <c r="E3085">
        <v>0.39750000000000002</v>
      </c>
      <c r="F3085">
        <v>3133106</v>
      </c>
      <c r="G3085" s="58" t="s">
        <v>87</v>
      </c>
      <c r="H3085" s="58" t="s">
        <v>87</v>
      </c>
      <c r="I3085" s="60" t="s">
        <v>85</v>
      </c>
    </row>
    <row r="3086" spans="1:9" x14ac:dyDescent="0.2">
      <c r="A3086" t="s">
        <v>37</v>
      </c>
      <c r="B3086" t="s">
        <v>81</v>
      </c>
      <c r="C3086" t="s">
        <v>22</v>
      </c>
      <c r="D3086" s="55">
        <v>40422</v>
      </c>
      <c r="E3086">
        <v>0.05</v>
      </c>
      <c r="F3086">
        <v>3133107</v>
      </c>
      <c r="G3086" s="58" t="s">
        <v>87</v>
      </c>
      <c r="H3086" s="58" t="s">
        <v>87</v>
      </c>
      <c r="I3086" s="60" t="s">
        <v>85</v>
      </c>
    </row>
    <row r="3087" spans="1:9" x14ac:dyDescent="0.2">
      <c r="A3087" t="s">
        <v>58</v>
      </c>
      <c r="B3087" t="s">
        <v>80</v>
      </c>
      <c r="C3087" t="s">
        <v>22</v>
      </c>
      <c r="D3087" s="55">
        <v>40422</v>
      </c>
      <c r="E3087">
        <v>0.315</v>
      </c>
      <c r="F3087">
        <v>3133108</v>
      </c>
      <c r="G3087" s="58" t="s">
        <v>87</v>
      </c>
      <c r="H3087" s="58" t="s">
        <v>87</v>
      </c>
      <c r="I3087" s="60" t="s">
        <v>85</v>
      </c>
    </row>
    <row r="3088" spans="1:9" x14ac:dyDescent="0.2">
      <c r="A3088" t="s">
        <v>58</v>
      </c>
      <c r="B3088" t="s">
        <v>81</v>
      </c>
      <c r="C3088" t="s">
        <v>22</v>
      </c>
      <c r="D3088" s="55">
        <v>40422</v>
      </c>
      <c r="E3088">
        <v>-5.0000000000000001E-3</v>
      </c>
      <c r="F3088">
        <v>3133109</v>
      </c>
      <c r="G3088" s="58" t="s">
        <v>87</v>
      </c>
      <c r="H3088" s="58" t="s">
        <v>87</v>
      </c>
      <c r="I3088" s="60" t="s">
        <v>85</v>
      </c>
    </row>
    <row r="3089" spans="1:9" x14ac:dyDescent="0.2">
      <c r="A3089" t="s">
        <v>59</v>
      </c>
      <c r="B3089" t="s">
        <v>80</v>
      </c>
      <c r="C3089" t="s">
        <v>22</v>
      </c>
      <c r="D3089" s="55">
        <v>40422</v>
      </c>
      <c r="E3089">
        <v>0.36</v>
      </c>
      <c r="F3089">
        <v>3133110</v>
      </c>
      <c r="G3089" s="58" t="s">
        <v>87</v>
      </c>
      <c r="H3089" s="58" t="s">
        <v>87</v>
      </c>
      <c r="I3089" s="60" t="s">
        <v>85</v>
      </c>
    </row>
    <row r="3090" spans="1:9" x14ac:dyDescent="0.2">
      <c r="A3090" t="s">
        <v>59</v>
      </c>
      <c r="B3090" t="s">
        <v>81</v>
      </c>
      <c r="C3090" t="s">
        <v>22</v>
      </c>
      <c r="D3090" s="55">
        <v>40422</v>
      </c>
      <c r="E3090">
        <v>-0.04</v>
      </c>
      <c r="F3090">
        <v>3133111</v>
      </c>
      <c r="G3090" s="58" t="s">
        <v>87</v>
      </c>
      <c r="H3090" s="58" t="s">
        <v>87</v>
      </c>
      <c r="I3090" s="60" t="s">
        <v>85</v>
      </c>
    </row>
    <row r="3091" spans="1:9" x14ac:dyDescent="0.2">
      <c r="A3091" t="s">
        <v>60</v>
      </c>
      <c r="B3091" t="s">
        <v>80</v>
      </c>
      <c r="C3091" t="s">
        <v>22</v>
      </c>
      <c r="D3091" s="55">
        <v>40422</v>
      </c>
      <c r="E3091">
        <v>0.36</v>
      </c>
      <c r="F3091">
        <v>3133112</v>
      </c>
      <c r="G3091" s="58" t="s">
        <v>87</v>
      </c>
      <c r="H3091" s="58" t="s">
        <v>87</v>
      </c>
      <c r="I3091" s="60" t="s">
        <v>85</v>
      </c>
    </row>
    <row r="3092" spans="1:9" x14ac:dyDescent="0.2">
      <c r="A3092" t="s">
        <v>60</v>
      </c>
      <c r="B3092" t="s">
        <v>81</v>
      </c>
      <c r="C3092" t="s">
        <v>22</v>
      </c>
      <c r="D3092" s="55">
        <v>40422</v>
      </c>
      <c r="E3092">
        <v>0.01</v>
      </c>
      <c r="F3092">
        <v>3133113</v>
      </c>
      <c r="G3092" s="58" t="s">
        <v>87</v>
      </c>
      <c r="H3092" s="58" t="s">
        <v>87</v>
      </c>
      <c r="I3092" s="60" t="s">
        <v>85</v>
      </c>
    </row>
    <row r="3093" spans="1:9" x14ac:dyDescent="0.2">
      <c r="A3093" t="s">
        <v>61</v>
      </c>
      <c r="B3093" t="s">
        <v>80</v>
      </c>
      <c r="C3093" t="s">
        <v>22</v>
      </c>
      <c r="D3093" s="55">
        <v>40422</v>
      </c>
      <c r="E3093">
        <v>0.36</v>
      </c>
      <c r="F3093">
        <v>3133114</v>
      </c>
      <c r="G3093" s="58" t="s">
        <v>87</v>
      </c>
      <c r="H3093" s="58" t="s">
        <v>87</v>
      </c>
      <c r="I3093" s="60" t="s">
        <v>85</v>
      </c>
    </row>
    <row r="3094" spans="1:9" x14ac:dyDescent="0.2">
      <c r="A3094" t="s">
        <v>61</v>
      </c>
      <c r="B3094" t="s">
        <v>81</v>
      </c>
      <c r="C3094" t="s">
        <v>22</v>
      </c>
      <c r="D3094" s="55">
        <v>40422</v>
      </c>
      <c r="E3094">
        <v>-0.02</v>
      </c>
      <c r="F3094">
        <v>3133115</v>
      </c>
      <c r="G3094" s="58" t="s">
        <v>87</v>
      </c>
      <c r="H3094" s="58" t="s">
        <v>87</v>
      </c>
      <c r="I3094" s="60" t="s">
        <v>85</v>
      </c>
    </row>
    <row r="3095" spans="1:9" x14ac:dyDescent="0.2">
      <c r="A3095" t="s">
        <v>63</v>
      </c>
      <c r="B3095" t="s">
        <v>80</v>
      </c>
      <c r="C3095" t="s">
        <v>22</v>
      </c>
      <c r="D3095" s="55">
        <v>40422</v>
      </c>
      <c r="E3095">
        <v>0</v>
      </c>
      <c r="F3095">
        <v>3133116</v>
      </c>
      <c r="G3095" s="58" t="s">
        <v>87</v>
      </c>
      <c r="H3095" s="58" t="s">
        <v>87</v>
      </c>
      <c r="I3095" s="60" t="s">
        <v>85</v>
      </c>
    </row>
    <row r="3096" spans="1:9" x14ac:dyDescent="0.2">
      <c r="A3096" t="s">
        <v>63</v>
      </c>
      <c r="B3096" t="s">
        <v>81</v>
      </c>
      <c r="C3096" t="s">
        <v>22</v>
      </c>
      <c r="D3096" s="55">
        <v>40422</v>
      </c>
      <c r="E3096">
        <v>0</v>
      </c>
      <c r="F3096">
        <v>3133117</v>
      </c>
      <c r="G3096" s="58" t="s">
        <v>87</v>
      </c>
      <c r="H3096" s="58" t="s">
        <v>87</v>
      </c>
      <c r="I3096" s="60" t="s">
        <v>85</v>
      </c>
    </row>
    <row r="3097" spans="1:9" x14ac:dyDescent="0.2">
      <c r="A3097" t="s">
        <v>64</v>
      </c>
      <c r="B3097" t="s">
        <v>80</v>
      </c>
      <c r="C3097" t="s">
        <v>22</v>
      </c>
      <c r="D3097" s="55">
        <v>40422</v>
      </c>
      <c r="E3097">
        <v>0</v>
      </c>
      <c r="F3097">
        <v>3133118</v>
      </c>
      <c r="G3097" s="58" t="s">
        <v>87</v>
      </c>
      <c r="H3097" s="58" t="s">
        <v>87</v>
      </c>
      <c r="I3097" s="60" t="s">
        <v>85</v>
      </c>
    </row>
    <row r="3098" spans="1:9" x14ac:dyDescent="0.2">
      <c r="A3098" t="s">
        <v>64</v>
      </c>
      <c r="B3098" t="s">
        <v>81</v>
      </c>
      <c r="C3098" t="s">
        <v>22</v>
      </c>
      <c r="D3098" s="55">
        <v>40422</v>
      </c>
      <c r="E3098">
        <v>0</v>
      </c>
      <c r="F3098">
        <v>3133119</v>
      </c>
      <c r="G3098" s="58" t="s">
        <v>87</v>
      </c>
      <c r="H3098" s="58" t="s">
        <v>87</v>
      </c>
      <c r="I3098" s="60" t="s">
        <v>85</v>
      </c>
    </row>
    <row r="3099" spans="1:9" x14ac:dyDescent="0.2">
      <c r="A3099" t="s">
        <v>79</v>
      </c>
      <c r="B3099" t="s">
        <v>80</v>
      </c>
      <c r="C3099" t="s">
        <v>22</v>
      </c>
      <c r="D3099" s="55">
        <v>40422</v>
      </c>
      <c r="E3099">
        <v>0.39750000000000002</v>
      </c>
      <c r="F3099">
        <v>3133120</v>
      </c>
      <c r="G3099" s="58" t="s">
        <v>87</v>
      </c>
      <c r="H3099" s="58" t="s">
        <v>87</v>
      </c>
      <c r="I3099" s="60" t="s">
        <v>85</v>
      </c>
    </row>
    <row r="3100" spans="1:9" x14ac:dyDescent="0.2">
      <c r="A3100" t="s">
        <v>79</v>
      </c>
      <c r="B3100" t="s">
        <v>81</v>
      </c>
      <c r="C3100" t="s">
        <v>22</v>
      </c>
      <c r="D3100" s="55">
        <v>40422</v>
      </c>
      <c r="E3100">
        <v>0.02</v>
      </c>
      <c r="F3100">
        <v>3133121</v>
      </c>
      <c r="G3100" s="58" t="s">
        <v>87</v>
      </c>
      <c r="H3100" s="58" t="s">
        <v>87</v>
      </c>
      <c r="I3100" s="60" t="s">
        <v>85</v>
      </c>
    </row>
    <row r="3101" spans="1:9" x14ac:dyDescent="0.2">
      <c r="A3101" t="s">
        <v>65</v>
      </c>
      <c r="B3101" t="s">
        <v>80</v>
      </c>
      <c r="C3101" t="s">
        <v>22</v>
      </c>
      <c r="D3101" s="55">
        <v>40422</v>
      </c>
      <c r="E3101">
        <v>0.39750000000000002</v>
      </c>
      <c r="F3101">
        <v>3133122</v>
      </c>
      <c r="G3101" s="58" t="s">
        <v>87</v>
      </c>
      <c r="H3101" s="58" t="s">
        <v>87</v>
      </c>
      <c r="I3101" s="60" t="s">
        <v>85</v>
      </c>
    </row>
    <row r="3102" spans="1:9" x14ac:dyDescent="0.2">
      <c r="A3102" t="s">
        <v>65</v>
      </c>
      <c r="B3102" t="s">
        <v>81</v>
      </c>
      <c r="C3102" t="s">
        <v>22</v>
      </c>
      <c r="D3102" s="55">
        <v>40422</v>
      </c>
      <c r="E3102">
        <v>0.04</v>
      </c>
      <c r="F3102">
        <v>3133123</v>
      </c>
      <c r="G3102" s="58" t="s">
        <v>87</v>
      </c>
      <c r="H3102" s="58" t="s">
        <v>87</v>
      </c>
      <c r="I3102" s="60" t="s">
        <v>85</v>
      </c>
    </row>
    <row r="3103" spans="1:9" x14ac:dyDescent="0.2">
      <c r="A3103" t="s">
        <v>111</v>
      </c>
      <c r="B3103" t="s">
        <v>110</v>
      </c>
      <c r="C3103" t="s">
        <v>22</v>
      </c>
      <c r="D3103" s="55">
        <v>40422</v>
      </c>
      <c r="E3103">
        <v>-5.0000000000000001E-3</v>
      </c>
      <c r="F3103">
        <v>3133124</v>
      </c>
      <c r="G3103" s="58" t="s">
        <v>87</v>
      </c>
      <c r="H3103" s="58" t="s">
        <v>87</v>
      </c>
      <c r="I3103" s="60" t="s">
        <v>85</v>
      </c>
    </row>
    <row r="3104" spans="1:9" x14ac:dyDescent="0.2">
      <c r="A3104" t="s">
        <v>112</v>
      </c>
      <c r="B3104" t="s">
        <v>110</v>
      </c>
      <c r="C3104" t="s">
        <v>22</v>
      </c>
      <c r="D3104" s="55">
        <v>40422</v>
      </c>
      <c r="E3104">
        <v>0.01</v>
      </c>
      <c r="F3104">
        <v>3133125</v>
      </c>
      <c r="G3104" s="58" t="s">
        <v>87</v>
      </c>
      <c r="H3104" s="58" t="s">
        <v>87</v>
      </c>
      <c r="I3104" s="60" t="s">
        <v>85</v>
      </c>
    </row>
    <row r="3105" spans="1:9" x14ac:dyDescent="0.2">
      <c r="A3105" t="s">
        <v>108</v>
      </c>
      <c r="B3105" t="s">
        <v>110</v>
      </c>
      <c r="C3105" t="s">
        <v>22</v>
      </c>
      <c r="D3105" s="55">
        <v>40422</v>
      </c>
      <c r="E3105">
        <v>-0.02</v>
      </c>
      <c r="F3105">
        <v>3133126</v>
      </c>
      <c r="G3105" s="58" t="s">
        <v>87</v>
      </c>
      <c r="H3105" s="58" t="s">
        <v>87</v>
      </c>
      <c r="I3105" s="60" t="s">
        <v>85</v>
      </c>
    </row>
    <row r="3106" spans="1:9" x14ac:dyDescent="0.2">
      <c r="A3106" t="s">
        <v>109</v>
      </c>
      <c r="B3106" t="s">
        <v>110</v>
      </c>
      <c r="C3106" t="s">
        <v>22</v>
      </c>
      <c r="D3106" s="55">
        <v>40422</v>
      </c>
      <c r="E3106">
        <v>0.01</v>
      </c>
      <c r="F3106">
        <v>3133127</v>
      </c>
      <c r="G3106" s="58" t="s">
        <v>87</v>
      </c>
      <c r="H3106" s="58" t="s">
        <v>87</v>
      </c>
      <c r="I3106" s="60" t="s">
        <v>85</v>
      </c>
    </row>
    <row r="3107" spans="1:9" x14ac:dyDescent="0.2">
      <c r="A3107" t="s">
        <v>11</v>
      </c>
      <c r="B3107" t="s">
        <v>110</v>
      </c>
      <c r="C3107" t="s">
        <v>22</v>
      </c>
      <c r="D3107" s="55">
        <v>40422</v>
      </c>
      <c r="E3107" s="155">
        <v>40452</v>
      </c>
      <c r="I3107" s="60" t="s">
        <v>86</v>
      </c>
    </row>
    <row r="3108" spans="1:9" x14ac:dyDescent="0.2">
      <c r="A3108" t="s">
        <v>78</v>
      </c>
      <c r="B3108" t="s">
        <v>80</v>
      </c>
      <c r="C3108" t="s">
        <v>22</v>
      </c>
      <c r="D3108" s="55">
        <v>40452</v>
      </c>
      <c r="E3108">
        <v>0.4</v>
      </c>
      <c r="F3108">
        <v>3133100</v>
      </c>
      <c r="G3108" s="58" t="s">
        <v>87</v>
      </c>
      <c r="H3108" s="58" t="s">
        <v>87</v>
      </c>
      <c r="I3108" s="60" t="s">
        <v>85</v>
      </c>
    </row>
    <row r="3109" spans="1:9" x14ac:dyDescent="0.2">
      <c r="A3109" t="s">
        <v>78</v>
      </c>
      <c r="B3109" t="s">
        <v>81</v>
      </c>
      <c r="C3109" t="s">
        <v>22</v>
      </c>
      <c r="D3109" s="55">
        <v>40452</v>
      </c>
      <c r="E3109">
        <v>0.02</v>
      </c>
      <c r="F3109">
        <v>3133101</v>
      </c>
      <c r="G3109" s="58" t="s">
        <v>87</v>
      </c>
      <c r="H3109" s="58" t="s">
        <v>87</v>
      </c>
      <c r="I3109" s="60" t="s">
        <v>85</v>
      </c>
    </row>
    <row r="3110" spans="1:9" x14ac:dyDescent="0.2">
      <c r="A3110" t="s">
        <v>35</v>
      </c>
      <c r="B3110" t="s">
        <v>80</v>
      </c>
      <c r="C3110" t="s">
        <v>22</v>
      </c>
      <c r="D3110" s="55">
        <v>40452</v>
      </c>
      <c r="E3110">
        <v>0.4</v>
      </c>
      <c r="F3110">
        <v>3133102</v>
      </c>
      <c r="G3110" s="58" t="s">
        <v>87</v>
      </c>
      <c r="H3110" s="58" t="s">
        <v>87</v>
      </c>
      <c r="I3110" s="60" t="s">
        <v>85</v>
      </c>
    </row>
    <row r="3111" spans="1:9" x14ac:dyDescent="0.2">
      <c r="A3111" t="s">
        <v>35</v>
      </c>
      <c r="B3111" t="s">
        <v>81</v>
      </c>
      <c r="C3111" t="s">
        <v>22</v>
      </c>
      <c r="D3111" s="55">
        <v>40452</v>
      </c>
      <c r="E3111">
        <v>0.05</v>
      </c>
      <c r="F3111">
        <v>3133103</v>
      </c>
      <c r="G3111" s="58" t="s">
        <v>87</v>
      </c>
      <c r="H3111" s="58" t="s">
        <v>87</v>
      </c>
      <c r="I3111" s="60" t="s">
        <v>85</v>
      </c>
    </row>
    <row r="3112" spans="1:9" x14ac:dyDescent="0.2">
      <c r="A3112" t="s">
        <v>36</v>
      </c>
      <c r="B3112" t="s">
        <v>80</v>
      </c>
      <c r="C3112" t="s">
        <v>22</v>
      </c>
      <c r="D3112" s="55">
        <v>40452</v>
      </c>
      <c r="E3112">
        <v>0.4</v>
      </c>
      <c r="F3112">
        <v>3133104</v>
      </c>
      <c r="G3112" s="58" t="s">
        <v>87</v>
      </c>
      <c r="H3112" s="58" t="s">
        <v>87</v>
      </c>
      <c r="I3112" s="60" t="s">
        <v>85</v>
      </c>
    </row>
    <row r="3113" spans="1:9" x14ac:dyDescent="0.2">
      <c r="A3113" t="s">
        <v>36</v>
      </c>
      <c r="B3113" t="s">
        <v>81</v>
      </c>
      <c r="C3113" t="s">
        <v>22</v>
      </c>
      <c r="D3113" s="55">
        <v>40452</v>
      </c>
      <c r="E3113">
        <v>0.02</v>
      </c>
      <c r="F3113">
        <v>3133105</v>
      </c>
      <c r="G3113" s="58" t="s">
        <v>87</v>
      </c>
      <c r="H3113" s="58" t="s">
        <v>87</v>
      </c>
      <c r="I3113" s="60" t="s">
        <v>85</v>
      </c>
    </row>
    <row r="3114" spans="1:9" x14ac:dyDescent="0.2">
      <c r="A3114" t="s">
        <v>37</v>
      </c>
      <c r="B3114" t="s">
        <v>80</v>
      </c>
      <c r="C3114" t="s">
        <v>22</v>
      </c>
      <c r="D3114" s="55">
        <v>40452</v>
      </c>
      <c r="E3114">
        <v>0.4</v>
      </c>
      <c r="F3114">
        <v>3133106</v>
      </c>
      <c r="G3114" s="58" t="s">
        <v>87</v>
      </c>
      <c r="H3114" s="58" t="s">
        <v>87</v>
      </c>
      <c r="I3114" s="60" t="s">
        <v>85</v>
      </c>
    </row>
    <row r="3115" spans="1:9" x14ac:dyDescent="0.2">
      <c r="A3115" t="s">
        <v>37</v>
      </c>
      <c r="B3115" t="s">
        <v>81</v>
      </c>
      <c r="C3115" t="s">
        <v>22</v>
      </c>
      <c r="D3115" s="55">
        <v>40452</v>
      </c>
      <c r="E3115">
        <v>0.05</v>
      </c>
      <c r="F3115">
        <v>3133107</v>
      </c>
      <c r="G3115" s="58" t="s">
        <v>87</v>
      </c>
      <c r="H3115" s="58" t="s">
        <v>87</v>
      </c>
      <c r="I3115" s="60" t="s">
        <v>85</v>
      </c>
    </row>
    <row r="3116" spans="1:9" x14ac:dyDescent="0.2">
      <c r="A3116" t="s">
        <v>58</v>
      </c>
      <c r="B3116" t="s">
        <v>80</v>
      </c>
      <c r="C3116" t="s">
        <v>22</v>
      </c>
      <c r="D3116" s="55">
        <v>40452</v>
      </c>
      <c r="E3116">
        <v>0.36</v>
      </c>
      <c r="F3116">
        <v>3133108</v>
      </c>
      <c r="G3116" s="58" t="s">
        <v>87</v>
      </c>
      <c r="H3116" s="58" t="s">
        <v>87</v>
      </c>
      <c r="I3116" s="60" t="s">
        <v>85</v>
      </c>
    </row>
    <row r="3117" spans="1:9" x14ac:dyDescent="0.2">
      <c r="A3117" t="s">
        <v>58</v>
      </c>
      <c r="B3117" t="s">
        <v>81</v>
      </c>
      <c r="C3117" t="s">
        <v>22</v>
      </c>
      <c r="D3117" s="55">
        <v>40452</v>
      </c>
      <c r="E3117">
        <v>-5.0000000000000001E-3</v>
      </c>
      <c r="F3117">
        <v>3133109</v>
      </c>
      <c r="G3117" s="58" t="s">
        <v>87</v>
      </c>
      <c r="H3117" s="58" t="s">
        <v>87</v>
      </c>
      <c r="I3117" s="60" t="s">
        <v>85</v>
      </c>
    </row>
    <row r="3118" spans="1:9" x14ac:dyDescent="0.2">
      <c r="A3118" t="s">
        <v>59</v>
      </c>
      <c r="B3118" t="s">
        <v>80</v>
      </c>
      <c r="C3118" t="s">
        <v>22</v>
      </c>
      <c r="D3118" s="55">
        <v>40452</v>
      </c>
      <c r="E3118">
        <v>0.4</v>
      </c>
      <c r="F3118">
        <v>3133110</v>
      </c>
      <c r="G3118" s="58" t="s">
        <v>87</v>
      </c>
      <c r="H3118" s="58" t="s">
        <v>87</v>
      </c>
      <c r="I3118" s="60" t="s">
        <v>85</v>
      </c>
    </row>
    <row r="3119" spans="1:9" x14ac:dyDescent="0.2">
      <c r="A3119" t="s">
        <v>59</v>
      </c>
      <c r="B3119" t="s">
        <v>81</v>
      </c>
      <c r="C3119" t="s">
        <v>22</v>
      </c>
      <c r="D3119" s="55">
        <v>40452</v>
      </c>
      <c r="E3119">
        <v>-8.5000000000000006E-2</v>
      </c>
      <c r="F3119">
        <v>3133111</v>
      </c>
      <c r="G3119" s="58" t="s">
        <v>87</v>
      </c>
      <c r="H3119" s="58" t="s">
        <v>87</v>
      </c>
      <c r="I3119" s="60" t="s">
        <v>85</v>
      </c>
    </row>
    <row r="3120" spans="1:9" x14ac:dyDescent="0.2">
      <c r="A3120" t="s">
        <v>60</v>
      </c>
      <c r="B3120" t="s">
        <v>80</v>
      </c>
      <c r="C3120" t="s">
        <v>22</v>
      </c>
      <c r="D3120" s="55">
        <v>40452</v>
      </c>
      <c r="E3120">
        <v>0.4</v>
      </c>
      <c r="F3120">
        <v>3133112</v>
      </c>
      <c r="G3120" s="58" t="s">
        <v>87</v>
      </c>
      <c r="H3120" s="58" t="s">
        <v>87</v>
      </c>
      <c r="I3120" s="60" t="s">
        <v>85</v>
      </c>
    </row>
    <row r="3121" spans="1:9" x14ac:dyDescent="0.2">
      <c r="A3121" t="s">
        <v>60</v>
      </c>
      <c r="B3121" t="s">
        <v>81</v>
      </c>
      <c r="C3121" t="s">
        <v>22</v>
      </c>
      <c r="D3121" s="55">
        <v>40452</v>
      </c>
      <c r="E3121">
        <v>0.01</v>
      </c>
      <c r="F3121">
        <v>3133113</v>
      </c>
      <c r="G3121" s="58" t="s">
        <v>87</v>
      </c>
      <c r="H3121" s="58" t="s">
        <v>87</v>
      </c>
      <c r="I3121" s="60" t="s">
        <v>85</v>
      </c>
    </row>
    <row r="3122" spans="1:9" x14ac:dyDescent="0.2">
      <c r="A3122" t="s">
        <v>61</v>
      </c>
      <c r="B3122" t="s">
        <v>80</v>
      </c>
      <c r="C3122" t="s">
        <v>22</v>
      </c>
      <c r="D3122" s="55">
        <v>40452</v>
      </c>
      <c r="E3122">
        <v>0.4</v>
      </c>
      <c r="F3122">
        <v>3133114</v>
      </c>
      <c r="G3122" s="58" t="s">
        <v>87</v>
      </c>
      <c r="H3122" s="58" t="s">
        <v>87</v>
      </c>
      <c r="I3122" s="60" t="s">
        <v>85</v>
      </c>
    </row>
    <row r="3123" spans="1:9" x14ac:dyDescent="0.2">
      <c r="A3123" t="s">
        <v>61</v>
      </c>
      <c r="B3123" t="s">
        <v>81</v>
      </c>
      <c r="C3123" t="s">
        <v>22</v>
      </c>
      <c r="D3123" s="55">
        <v>40452</v>
      </c>
      <c r="E3123">
        <v>-5.5E-2</v>
      </c>
      <c r="F3123">
        <v>3133115</v>
      </c>
      <c r="G3123" s="58" t="s">
        <v>87</v>
      </c>
      <c r="H3123" s="58" t="s">
        <v>87</v>
      </c>
      <c r="I3123" s="60" t="s">
        <v>85</v>
      </c>
    </row>
    <row r="3124" spans="1:9" x14ac:dyDescent="0.2">
      <c r="A3124" t="s">
        <v>63</v>
      </c>
      <c r="B3124" t="s">
        <v>80</v>
      </c>
      <c r="C3124" t="s">
        <v>22</v>
      </c>
      <c r="D3124" s="55">
        <v>40452</v>
      </c>
      <c r="E3124">
        <v>0</v>
      </c>
      <c r="F3124">
        <v>3133116</v>
      </c>
      <c r="G3124" s="58" t="s">
        <v>87</v>
      </c>
      <c r="H3124" s="58" t="s">
        <v>87</v>
      </c>
      <c r="I3124" s="60" t="s">
        <v>85</v>
      </c>
    </row>
    <row r="3125" spans="1:9" x14ac:dyDescent="0.2">
      <c r="A3125" t="s">
        <v>63</v>
      </c>
      <c r="B3125" t="s">
        <v>81</v>
      </c>
      <c r="C3125" t="s">
        <v>22</v>
      </c>
      <c r="D3125" s="55">
        <v>40452</v>
      </c>
      <c r="E3125">
        <v>0</v>
      </c>
      <c r="F3125">
        <v>3133117</v>
      </c>
      <c r="G3125" s="58" t="s">
        <v>87</v>
      </c>
      <c r="H3125" s="58" t="s">
        <v>87</v>
      </c>
      <c r="I3125" s="60" t="s">
        <v>85</v>
      </c>
    </row>
    <row r="3126" spans="1:9" x14ac:dyDescent="0.2">
      <c r="A3126" t="s">
        <v>64</v>
      </c>
      <c r="B3126" t="s">
        <v>80</v>
      </c>
      <c r="C3126" t="s">
        <v>22</v>
      </c>
      <c r="D3126" s="55">
        <v>40452</v>
      </c>
      <c r="E3126">
        <v>0</v>
      </c>
      <c r="F3126">
        <v>3133118</v>
      </c>
      <c r="G3126" s="58" t="s">
        <v>87</v>
      </c>
      <c r="H3126" s="58" t="s">
        <v>87</v>
      </c>
      <c r="I3126" s="60" t="s">
        <v>85</v>
      </c>
    </row>
    <row r="3127" spans="1:9" x14ac:dyDescent="0.2">
      <c r="A3127" t="s">
        <v>64</v>
      </c>
      <c r="B3127" t="s">
        <v>81</v>
      </c>
      <c r="C3127" t="s">
        <v>22</v>
      </c>
      <c r="D3127" s="55">
        <v>40452</v>
      </c>
      <c r="E3127">
        <v>0</v>
      </c>
      <c r="F3127">
        <v>3133119</v>
      </c>
      <c r="G3127" s="58" t="s">
        <v>87</v>
      </c>
      <c r="H3127" s="58" t="s">
        <v>87</v>
      </c>
      <c r="I3127" s="60" t="s">
        <v>85</v>
      </c>
    </row>
    <row r="3128" spans="1:9" x14ac:dyDescent="0.2">
      <c r="A3128" t="s">
        <v>79</v>
      </c>
      <c r="B3128" t="s">
        <v>80</v>
      </c>
      <c r="C3128" t="s">
        <v>22</v>
      </c>
      <c r="D3128" s="55">
        <v>40452</v>
      </c>
      <c r="E3128">
        <v>0.4</v>
      </c>
      <c r="F3128">
        <v>3133120</v>
      </c>
      <c r="G3128" s="58" t="s">
        <v>87</v>
      </c>
      <c r="H3128" s="58" t="s">
        <v>87</v>
      </c>
      <c r="I3128" s="60" t="s">
        <v>85</v>
      </c>
    </row>
    <row r="3129" spans="1:9" x14ac:dyDescent="0.2">
      <c r="A3129" t="s">
        <v>79</v>
      </c>
      <c r="B3129" t="s">
        <v>81</v>
      </c>
      <c r="C3129" t="s">
        <v>22</v>
      </c>
      <c r="D3129" s="55">
        <v>40452</v>
      </c>
      <c r="E3129">
        <v>0.02</v>
      </c>
      <c r="F3129">
        <v>3133121</v>
      </c>
      <c r="G3129" s="58" t="s">
        <v>87</v>
      </c>
      <c r="H3129" s="58" t="s">
        <v>87</v>
      </c>
      <c r="I3129" s="60" t="s">
        <v>85</v>
      </c>
    </row>
    <row r="3130" spans="1:9" x14ac:dyDescent="0.2">
      <c r="A3130" t="s">
        <v>65</v>
      </c>
      <c r="B3130" t="s">
        <v>80</v>
      </c>
      <c r="C3130" t="s">
        <v>22</v>
      </c>
      <c r="D3130" s="55">
        <v>40452</v>
      </c>
      <c r="E3130">
        <v>0.4</v>
      </c>
      <c r="F3130">
        <v>3133122</v>
      </c>
      <c r="G3130" s="58" t="s">
        <v>87</v>
      </c>
      <c r="H3130" s="58" t="s">
        <v>87</v>
      </c>
      <c r="I3130" s="60" t="s">
        <v>85</v>
      </c>
    </row>
    <row r="3131" spans="1:9" x14ac:dyDescent="0.2">
      <c r="A3131" t="s">
        <v>65</v>
      </c>
      <c r="B3131" t="s">
        <v>81</v>
      </c>
      <c r="C3131" t="s">
        <v>22</v>
      </c>
      <c r="D3131" s="55">
        <v>40452</v>
      </c>
      <c r="E3131">
        <v>0.04</v>
      </c>
      <c r="F3131">
        <v>3133123</v>
      </c>
      <c r="G3131" s="58" t="s">
        <v>87</v>
      </c>
      <c r="H3131" s="58" t="s">
        <v>87</v>
      </c>
      <c r="I3131" s="60" t="s">
        <v>85</v>
      </c>
    </row>
    <row r="3132" spans="1:9" x14ac:dyDescent="0.2">
      <c r="A3132" t="s">
        <v>111</v>
      </c>
      <c r="B3132" t="s">
        <v>110</v>
      </c>
      <c r="C3132" t="s">
        <v>22</v>
      </c>
      <c r="D3132" s="55">
        <v>40452</v>
      </c>
      <c r="E3132">
        <v>-5.0000000000000001E-3</v>
      </c>
      <c r="F3132">
        <v>3133124</v>
      </c>
      <c r="G3132" s="58" t="s">
        <v>87</v>
      </c>
      <c r="H3132" s="58" t="s">
        <v>87</v>
      </c>
      <c r="I3132" s="60" t="s">
        <v>85</v>
      </c>
    </row>
    <row r="3133" spans="1:9" x14ac:dyDescent="0.2">
      <c r="A3133" t="s">
        <v>112</v>
      </c>
      <c r="B3133" t="s">
        <v>110</v>
      </c>
      <c r="C3133" t="s">
        <v>22</v>
      </c>
      <c r="D3133" s="55">
        <v>40452</v>
      </c>
      <c r="E3133">
        <v>0.01</v>
      </c>
      <c r="F3133">
        <v>3133125</v>
      </c>
      <c r="G3133" s="58" t="s">
        <v>87</v>
      </c>
      <c r="H3133" s="58" t="s">
        <v>87</v>
      </c>
      <c r="I3133" s="60" t="s">
        <v>85</v>
      </c>
    </row>
    <row r="3134" spans="1:9" x14ac:dyDescent="0.2">
      <c r="A3134" t="s">
        <v>108</v>
      </c>
      <c r="B3134" t="s">
        <v>110</v>
      </c>
      <c r="C3134" t="s">
        <v>22</v>
      </c>
      <c r="D3134" s="55">
        <v>40452</v>
      </c>
      <c r="E3134">
        <v>-5.5E-2</v>
      </c>
      <c r="F3134">
        <v>3133126</v>
      </c>
      <c r="G3134" s="58" t="s">
        <v>87</v>
      </c>
      <c r="H3134" s="58" t="s">
        <v>87</v>
      </c>
      <c r="I3134" s="60" t="s">
        <v>85</v>
      </c>
    </row>
    <row r="3135" spans="1:9" x14ac:dyDescent="0.2">
      <c r="A3135" t="s">
        <v>109</v>
      </c>
      <c r="B3135" t="s">
        <v>110</v>
      </c>
      <c r="C3135" t="s">
        <v>22</v>
      </c>
      <c r="D3135" s="55">
        <v>40452</v>
      </c>
      <c r="E3135">
        <v>0.01</v>
      </c>
      <c r="F3135">
        <v>3133127</v>
      </c>
      <c r="G3135" s="58" t="s">
        <v>87</v>
      </c>
      <c r="H3135" s="58" t="s">
        <v>87</v>
      </c>
      <c r="I3135" s="60" t="s">
        <v>85</v>
      </c>
    </row>
    <row r="3136" spans="1:9" x14ac:dyDescent="0.2">
      <c r="A3136" t="s">
        <v>11</v>
      </c>
      <c r="B3136" t="s">
        <v>110</v>
      </c>
      <c r="C3136" t="s">
        <v>22</v>
      </c>
      <c r="D3136" s="55">
        <v>40452</v>
      </c>
      <c r="E3136" s="155">
        <v>40483</v>
      </c>
      <c r="I3136" s="60" t="s">
        <v>86</v>
      </c>
    </row>
    <row r="3137" spans="1:9" x14ac:dyDescent="0.2">
      <c r="A3137" t="s">
        <v>78</v>
      </c>
      <c r="B3137" t="s">
        <v>80</v>
      </c>
      <c r="C3137" t="s">
        <v>22</v>
      </c>
      <c r="D3137" s="55">
        <v>40483</v>
      </c>
      <c r="E3137">
        <v>0.55500000000000005</v>
      </c>
      <c r="F3137">
        <v>3133100</v>
      </c>
      <c r="G3137" s="58" t="s">
        <v>87</v>
      </c>
      <c r="H3137" s="58" t="s">
        <v>87</v>
      </c>
      <c r="I3137" s="60" t="s">
        <v>85</v>
      </c>
    </row>
    <row r="3138" spans="1:9" x14ac:dyDescent="0.2">
      <c r="A3138" t="s">
        <v>78</v>
      </c>
      <c r="B3138" t="s">
        <v>81</v>
      </c>
      <c r="C3138" t="s">
        <v>22</v>
      </c>
      <c r="D3138" s="55">
        <v>40483</v>
      </c>
      <c r="E3138">
        <v>0.05</v>
      </c>
      <c r="F3138">
        <v>3133101</v>
      </c>
      <c r="G3138" s="58" t="s">
        <v>87</v>
      </c>
      <c r="H3138" s="58" t="s">
        <v>87</v>
      </c>
      <c r="I3138" s="60" t="s">
        <v>85</v>
      </c>
    </row>
    <row r="3139" spans="1:9" x14ac:dyDescent="0.2">
      <c r="A3139" t="s">
        <v>35</v>
      </c>
      <c r="B3139" t="s">
        <v>80</v>
      </c>
      <c r="C3139" t="s">
        <v>22</v>
      </c>
      <c r="D3139" s="55">
        <v>40483</v>
      </c>
      <c r="E3139">
        <v>0.55500000000000005</v>
      </c>
      <c r="F3139">
        <v>3133102</v>
      </c>
      <c r="G3139" s="58" t="s">
        <v>87</v>
      </c>
      <c r="H3139" s="58" t="s">
        <v>87</v>
      </c>
      <c r="I3139" s="60" t="s">
        <v>85</v>
      </c>
    </row>
    <row r="3140" spans="1:9" x14ac:dyDescent="0.2">
      <c r="A3140" t="s">
        <v>35</v>
      </c>
      <c r="B3140" t="s">
        <v>81</v>
      </c>
      <c r="C3140" t="s">
        <v>22</v>
      </c>
      <c r="D3140" s="55">
        <v>40483</v>
      </c>
      <c r="E3140">
        <v>0.14000000000000001</v>
      </c>
      <c r="F3140">
        <v>3133103</v>
      </c>
      <c r="G3140" s="58" t="s">
        <v>87</v>
      </c>
      <c r="H3140" s="58" t="s">
        <v>87</v>
      </c>
      <c r="I3140" s="60" t="s">
        <v>85</v>
      </c>
    </row>
    <row r="3141" spans="1:9" x14ac:dyDescent="0.2">
      <c r="A3141" t="s">
        <v>36</v>
      </c>
      <c r="B3141" t="s">
        <v>80</v>
      </c>
      <c r="C3141" t="s">
        <v>22</v>
      </c>
      <c r="D3141" s="55">
        <v>40483</v>
      </c>
      <c r="E3141">
        <v>0.55500000000000005</v>
      </c>
      <c r="F3141">
        <v>3133104</v>
      </c>
      <c r="G3141" s="58" t="s">
        <v>87</v>
      </c>
      <c r="H3141" s="58" t="s">
        <v>87</v>
      </c>
      <c r="I3141" s="60" t="s">
        <v>85</v>
      </c>
    </row>
    <row r="3142" spans="1:9" x14ac:dyDescent="0.2">
      <c r="A3142" t="s">
        <v>36</v>
      </c>
      <c r="B3142" t="s">
        <v>81</v>
      </c>
      <c r="C3142" t="s">
        <v>22</v>
      </c>
      <c r="D3142" s="55">
        <v>40483</v>
      </c>
      <c r="E3142">
        <v>0.05</v>
      </c>
      <c r="F3142">
        <v>3133105</v>
      </c>
      <c r="G3142" s="58" t="s">
        <v>87</v>
      </c>
      <c r="H3142" s="58" t="s">
        <v>87</v>
      </c>
      <c r="I3142" s="60" t="s">
        <v>85</v>
      </c>
    </row>
    <row r="3143" spans="1:9" x14ac:dyDescent="0.2">
      <c r="A3143" t="s">
        <v>37</v>
      </c>
      <c r="B3143" t="s">
        <v>80</v>
      </c>
      <c r="C3143" t="s">
        <v>22</v>
      </c>
      <c r="D3143" s="55">
        <v>40483</v>
      </c>
      <c r="E3143">
        <v>0.55500000000000005</v>
      </c>
      <c r="F3143">
        <v>3133106</v>
      </c>
      <c r="G3143" s="58" t="s">
        <v>87</v>
      </c>
      <c r="H3143" s="58" t="s">
        <v>87</v>
      </c>
      <c r="I3143" s="60" t="s">
        <v>85</v>
      </c>
    </row>
    <row r="3144" spans="1:9" x14ac:dyDescent="0.2">
      <c r="A3144" t="s">
        <v>37</v>
      </c>
      <c r="B3144" t="s">
        <v>81</v>
      </c>
      <c r="C3144" t="s">
        <v>22</v>
      </c>
      <c r="D3144" s="55">
        <v>40483</v>
      </c>
      <c r="E3144">
        <v>0.14000000000000001</v>
      </c>
      <c r="F3144">
        <v>3133107</v>
      </c>
      <c r="G3144" s="58" t="s">
        <v>87</v>
      </c>
      <c r="H3144" s="58" t="s">
        <v>87</v>
      </c>
      <c r="I3144" s="60" t="s">
        <v>85</v>
      </c>
    </row>
    <row r="3145" spans="1:9" x14ac:dyDescent="0.2">
      <c r="A3145" t="s">
        <v>58</v>
      </c>
      <c r="B3145" t="s">
        <v>80</v>
      </c>
      <c r="C3145" t="s">
        <v>22</v>
      </c>
      <c r="D3145" s="55">
        <v>40483</v>
      </c>
      <c r="E3145">
        <v>0.46</v>
      </c>
      <c r="F3145">
        <v>3133108</v>
      </c>
      <c r="G3145" s="58" t="s">
        <v>87</v>
      </c>
      <c r="H3145" s="58" t="s">
        <v>87</v>
      </c>
      <c r="I3145" s="60" t="s">
        <v>85</v>
      </c>
    </row>
    <row r="3146" spans="1:9" x14ac:dyDescent="0.2">
      <c r="A3146" t="s">
        <v>58</v>
      </c>
      <c r="B3146" t="s">
        <v>81</v>
      </c>
      <c r="C3146" t="s">
        <v>22</v>
      </c>
      <c r="D3146" s="55">
        <v>40483</v>
      </c>
      <c r="E3146">
        <v>0.05</v>
      </c>
      <c r="F3146">
        <v>3133109</v>
      </c>
      <c r="G3146" s="58" t="s">
        <v>87</v>
      </c>
      <c r="H3146" s="58" t="s">
        <v>87</v>
      </c>
      <c r="I3146" s="60" t="s">
        <v>85</v>
      </c>
    </row>
    <row r="3147" spans="1:9" x14ac:dyDescent="0.2">
      <c r="A3147" t="s">
        <v>59</v>
      </c>
      <c r="B3147" t="s">
        <v>80</v>
      </c>
      <c r="C3147" t="s">
        <v>22</v>
      </c>
      <c r="D3147" s="55">
        <v>40483</v>
      </c>
      <c r="E3147">
        <v>0.7</v>
      </c>
      <c r="F3147">
        <v>3133110</v>
      </c>
      <c r="G3147" s="58" t="s">
        <v>87</v>
      </c>
      <c r="H3147" s="58" t="s">
        <v>87</v>
      </c>
      <c r="I3147" s="60" t="s">
        <v>85</v>
      </c>
    </row>
    <row r="3148" spans="1:9" x14ac:dyDescent="0.2">
      <c r="A3148" t="s">
        <v>59</v>
      </c>
      <c r="B3148" t="s">
        <v>81</v>
      </c>
      <c r="C3148" t="s">
        <v>22</v>
      </c>
      <c r="D3148" s="55">
        <v>40483</v>
      </c>
      <c r="E3148">
        <v>-0.17</v>
      </c>
      <c r="F3148">
        <v>3133111</v>
      </c>
      <c r="G3148" s="58" t="s">
        <v>87</v>
      </c>
      <c r="H3148" s="58" t="s">
        <v>87</v>
      </c>
      <c r="I3148" s="60" t="s">
        <v>85</v>
      </c>
    </row>
    <row r="3149" spans="1:9" x14ac:dyDescent="0.2">
      <c r="A3149" t="s">
        <v>60</v>
      </c>
      <c r="B3149" t="s">
        <v>80</v>
      </c>
      <c r="C3149" t="s">
        <v>22</v>
      </c>
      <c r="D3149" s="55">
        <v>40483</v>
      </c>
      <c r="E3149">
        <v>0.7</v>
      </c>
      <c r="F3149">
        <v>3133112</v>
      </c>
      <c r="G3149" s="58" t="s">
        <v>87</v>
      </c>
      <c r="H3149" s="58" t="s">
        <v>87</v>
      </c>
      <c r="I3149" s="60" t="s">
        <v>85</v>
      </c>
    </row>
    <row r="3150" spans="1:9" x14ac:dyDescent="0.2">
      <c r="A3150" t="s">
        <v>60</v>
      </c>
      <c r="B3150" t="s">
        <v>81</v>
      </c>
      <c r="C3150" t="s">
        <v>22</v>
      </c>
      <c r="D3150" s="55">
        <v>40483</v>
      </c>
      <c r="E3150">
        <v>5.5E-2</v>
      </c>
      <c r="F3150">
        <v>3133113</v>
      </c>
      <c r="G3150" s="58" t="s">
        <v>87</v>
      </c>
      <c r="H3150" s="58" t="s">
        <v>87</v>
      </c>
      <c r="I3150" s="60" t="s">
        <v>85</v>
      </c>
    </row>
    <row r="3151" spans="1:9" x14ac:dyDescent="0.2">
      <c r="A3151" t="s">
        <v>61</v>
      </c>
      <c r="B3151" t="s">
        <v>80</v>
      </c>
      <c r="C3151" t="s">
        <v>22</v>
      </c>
      <c r="D3151" s="55">
        <v>40483</v>
      </c>
      <c r="E3151">
        <v>0.7</v>
      </c>
      <c r="F3151">
        <v>3133114</v>
      </c>
      <c r="G3151" s="58" t="s">
        <v>87</v>
      </c>
      <c r="H3151" s="58" t="s">
        <v>87</v>
      </c>
      <c r="I3151" s="60" t="s">
        <v>85</v>
      </c>
    </row>
    <row r="3152" spans="1:9" x14ac:dyDescent="0.2">
      <c r="A3152" t="s">
        <v>61</v>
      </c>
      <c r="B3152" t="s">
        <v>81</v>
      </c>
      <c r="C3152" t="s">
        <v>22</v>
      </c>
      <c r="D3152" s="55">
        <v>40483</v>
      </c>
      <c r="E3152">
        <v>-0.05</v>
      </c>
      <c r="F3152">
        <v>3133115</v>
      </c>
      <c r="G3152" s="58" t="s">
        <v>87</v>
      </c>
      <c r="H3152" s="58" t="s">
        <v>87</v>
      </c>
      <c r="I3152" s="60" t="s">
        <v>85</v>
      </c>
    </row>
    <row r="3153" spans="1:9" x14ac:dyDescent="0.2">
      <c r="A3153" t="s">
        <v>63</v>
      </c>
      <c r="B3153" t="s">
        <v>80</v>
      </c>
      <c r="C3153" t="s">
        <v>22</v>
      </c>
      <c r="D3153" s="55">
        <v>40483</v>
      </c>
      <c r="E3153">
        <v>0</v>
      </c>
      <c r="F3153">
        <v>3133116</v>
      </c>
      <c r="G3153" s="58" t="s">
        <v>87</v>
      </c>
      <c r="H3153" s="58" t="s">
        <v>87</v>
      </c>
      <c r="I3153" s="60" t="s">
        <v>85</v>
      </c>
    </row>
    <row r="3154" spans="1:9" x14ac:dyDescent="0.2">
      <c r="A3154" t="s">
        <v>63</v>
      </c>
      <c r="B3154" t="s">
        <v>81</v>
      </c>
      <c r="C3154" t="s">
        <v>22</v>
      </c>
      <c r="D3154" s="55">
        <v>40483</v>
      </c>
      <c r="E3154">
        <v>0</v>
      </c>
      <c r="F3154">
        <v>3133117</v>
      </c>
      <c r="G3154" s="58" t="s">
        <v>87</v>
      </c>
      <c r="H3154" s="58" t="s">
        <v>87</v>
      </c>
      <c r="I3154" s="60" t="s">
        <v>85</v>
      </c>
    </row>
    <row r="3155" spans="1:9" x14ac:dyDescent="0.2">
      <c r="A3155" t="s">
        <v>64</v>
      </c>
      <c r="B3155" t="s">
        <v>80</v>
      </c>
      <c r="C3155" t="s">
        <v>22</v>
      </c>
      <c r="D3155" s="55">
        <v>40483</v>
      </c>
      <c r="E3155">
        <v>0</v>
      </c>
      <c r="F3155">
        <v>3133118</v>
      </c>
      <c r="G3155" s="58" t="s">
        <v>87</v>
      </c>
      <c r="H3155" s="58" t="s">
        <v>87</v>
      </c>
      <c r="I3155" s="60" t="s">
        <v>85</v>
      </c>
    </row>
    <row r="3156" spans="1:9" x14ac:dyDescent="0.2">
      <c r="A3156" t="s">
        <v>64</v>
      </c>
      <c r="B3156" t="s">
        <v>81</v>
      </c>
      <c r="C3156" t="s">
        <v>22</v>
      </c>
      <c r="D3156" s="55">
        <v>40483</v>
      </c>
      <c r="E3156">
        <v>0</v>
      </c>
      <c r="F3156">
        <v>3133119</v>
      </c>
      <c r="G3156" s="58" t="s">
        <v>87</v>
      </c>
      <c r="H3156" s="58" t="s">
        <v>87</v>
      </c>
      <c r="I3156" s="60" t="s">
        <v>85</v>
      </c>
    </row>
    <row r="3157" spans="1:9" x14ac:dyDescent="0.2">
      <c r="A3157" t="s">
        <v>79</v>
      </c>
      <c r="B3157" t="s">
        <v>80</v>
      </c>
      <c r="C3157" t="s">
        <v>22</v>
      </c>
      <c r="D3157" s="55">
        <v>40483</v>
      </c>
      <c r="E3157">
        <v>0.505</v>
      </c>
      <c r="F3157">
        <v>3133120</v>
      </c>
      <c r="G3157" s="58" t="s">
        <v>87</v>
      </c>
      <c r="H3157" s="58" t="s">
        <v>87</v>
      </c>
      <c r="I3157" s="60" t="s">
        <v>85</v>
      </c>
    </row>
    <row r="3158" spans="1:9" x14ac:dyDescent="0.2">
      <c r="A3158" t="s">
        <v>79</v>
      </c>
      <c r="B3158" t="s">
        <v>81</v>
      </c>
      <c r="C3158" t="s">
        <v>22</v>
      </c>
      <c r="D3158" s="55">
        <v>40483</v>
      </c>
      <c r="E3158">
        <v>0.1</v>
      </c>
      <c r="F3158">
        <v>3133121</v>
      </c>
      <c r="G3158" s="58" t="s">
        <v>87</v>
      </c>
      <c r="H3158" s="58" t="s">
        <v>87</v>
      </c>
      <c r="I3158" s="60" t="s">
        <v>85</v>
      </c>
    </row>
    <row r="3159" spans="1:9" x14ac:dyDescent="0.2">
      <c r="A3159" t="s">
        <v>65</v>
      </c>
      <c r="B3159" t="s">
        <v>80</v>
      </c>
      <c r="C3159" t="s">
        <v>22</v>
      </c>
      <c r="D3159" s="55">
        <v>40483</v>
      </c>
      <c r="E3159">
        <v>0.505</v>
      </c>
      <c r="F3159">
        <v>3133122</v>
      </c>
      <c r="G3159" s="58" t="s">
        <v>87</v>
      </c>
      <c r="H3159" s="58" t="s">
        <v>87</v>
      </c>
      <c r="I3159" s="60" t="s">
        <v>85</v>
      </c>
    </row>
    <row r="3160" spans="1:9" x14ac:dyDescent="0.2">
      <c r="A3160" t="s">
        <v>65</v>
      </c>
      <c r="B3160" t="s">
        <v>81</v>
      </c>
      <c r="C3160" t="s">
        <v>22</v>
      </c>
      <c r="D3160" s="55">
        <v>40483</v>
      </c>
      <c r="E3160">
        <v>0</v>
      </c>
      <c r="F3160">
        <v>3133123</v>
      </c>
      <c r="G3160" s="58" t="s">
        <v>87</v>
      </c>
      <c r="H3160" s="58" t="s">
        <v>87</v>
      </c>
      <c r="I3160" s="60" t="s">
        <v>85</v>
      </c>
    </row>
    <row r="3161" spans="1:9" x14ac:dyDescent="0.2">
      <c r="A3161" t="s">
        <v>111</v>
      </c>
      <c r="B3161" t="s">
        <v>110</v>
      </c>
      <c r="C3161" t="s">
        <v>22</v>
      </c>
      <c r="D3161" s="55">
        <v>40483</v>
      </c>
      <c r="E3161">
        <v>0.05</v>
      </c>
      <c r="F3161">
        <v>3133124</v>
      </c>
      <c r="G3161" s="58" t="s">
        <v>87</v>
      </c>
      <c r="H3161" s="58" t="s">
        <v>87</v>
      </c>
      <c r="I3161" s="60" t="s">
        <v>85</v>
      </c>
    </row>
    <row r="3162" spans="1:9" x14ac:dyDescent="0.2">
      <c r="A3162" t="s">
        <v>112</v>
      </c>
      <c r="B3162" t="s">
        <v>110</v>
      </c>
      <c r="C3162" t="s">
        <v>22</v>
      </c>
      <c r="D3162" s="55">
        <v>40483</v>
      </c>
      <c r="E3162">
        <v>5.5E-2</v>
      </c>
      <c r="F3162">
        <v>3133125</v>
      </c>
      <c r="G3162" s="58" t="s">
        <v>87</v>
      </c>
      <c r="H3162" s="58" t="s">
        <v>87</v>
      </c>
      <c r="I3162" s="60" t="s">
        <v>85</v>
      </c>
    </row>
    <row r="3163" spans="1:9" x14ac:dyDescent="0.2">
      <c r="A3163" t="s">
        <v>108</v>
      </c>
      <c r="B3163" t="s">
        <v>110</v>
      </c>
      <c r="C3163" t="s">
        <v>22</v>
      </c>
      <c r="D3163" s="55">
        <v>40483</v>
      </c>
      <c r="E3163">
        <v>-0.05</v>
      </c>
      <c r="F3163">
        <v>3133126</v>
      </c>
      <c r="G3163" s="58" t="s">
        <v>87</v>
      </c>
      <c r="H3163" s="58" t="s">
        <v>87</v>
      </c>
      <c r="I3163" s="60" t="s">
        <v>85</v>
      </c>
    </row>
    <row r="3164" spans="1:9" x14ac:dyDescent="0.2">
      <c r="A3164" t="s">
        <v>109</v>
      </c>
      <c r="B3164" t="s">
        <v>110</v>
      </c>
      <c r="C3164" t="s">
        <v>22</v>
      </c>
      <c r="D3164" s="55">
        <v>40483</v>
      </c>
      <c r="E3164">
        <v>5.5E-2</v>
      </c>
      <c r="F3164">
        <v>3133127</v>
      </c>
      <c r="G3164" s="58" t="s">
        <v>87</v>
      </c>
      <c r="H3164" s="58" t="s">
        <v>87</v>
      </c>
      <c r="I3164" s="60" t="s">
        <v>85</v>
      </c>
    </row>
    <row r="3165" spans="1:9" x14ac:dyDescent="0.2">
      <c r="A3165" t="s">
        <v>11</v>
      </c>
      <c r="B3165" t="s">
        <v>110</v>
      </c>
      <c r="C3165" t="s">
        <v>22</v>
      </c>
      <c r="D3165" s="55">
        <v>40483</v>
      </c>
      <c r="E3165" s="155">
        <v>40513</v>
      </c>
      <c r="I3165" s="60" t="s">
        <v>86</v>
      </c>
    </row>
    <row r="3166" spans="1:9" x14ac:dyDescent="0.2">
      <c r="A3166" t="s">
        <v>78</v>
      </c>
      <c r="B3166" t="s">
        <v>80</v>
      </c>
      <c r="C3166" t="s">
        <v>22</v>
      </c>
      <c r="D3166" s="55">
        <v>40513</v>
      </c>
      <c r="E3166">
        <v>0.91</v>
      </c>
      <c r="F3166">
        <v>3133100</v>
      </c>
      <c r="G3166" s="58" t="s">
        <v>87</v>
      </c>
      <c r="H3166" s="58" t="s">
        <v>87</v>
      </c>
      <c r="I3166" s="60" t="s">
        <v>85</v>
      </c>
    </row>
    <row r="3167" spans="1:9" x14ac:dyDescent="0.2">
      <c r="A3167" t="s">
        <v>78</v>
      </c>
      <c r="B3167" t="s">
        <v>81</v>
      </c>
      <c r="C3167" t="s">
        <v>22</v>
      </c>
      <c r="D3167" s="55">
        <v>40513</v>
      </c>
      <c r="E3167">
        <v>0.05</v>
      </c>
      <c r="F3167">
        <v>3133101</v>
      </c>
      <c r="G3167" s="58" t="s">
        <v>87</v>
      </c>
      <c r="H3167" s="58" t="s">
        <v>87</v>
      </c>
      <c r="I3167" s="60" t="s">
        <v>85</v>
      </c>
    </row>
    <row r="3168" spans="1:9" x14ac:dyDescent="0.2">
      <c r="A3168" t="s">
        <v>35</v>
      </c>
      <c r="B3168" t="s">
        <v>80</v>
      </c>
      <c r="C3168" t="s">
        <v>22</v>
      </c>
      <c r="D3168" s="55">
        <v>40513</v>
      </c>
      <c r="E3168">
        <v>0.91</v>
      </c>
      <c r="F3168">
        <v>3133102</v>
      </c>
      <c r="G3168" s="58" t="s">
        <v>87</v>
      </c>
      <c r="H3168" s="58" t="s">
        <v>87</v>
      </c>
      <c r="I3168" s="60" t="s">
        <v>85</v>
      </c>
    </row>
    <row r="3169" spans="1:9" x14ac:dyDescent="0.2">
      <c r="A3169" t="s">
        <v>35</v>
      </c>
      <c r="B3169" t="s">
        <v>81</v>
      </c>
      <c r="C3169" t="s">
        <v>22</v>
      </c>
      <c r="D3169" s="55">
        <v>40513</v>
      </c>
      <c r="E3169">
        <v>0.28999999999999998</v>
      </c>
      <c r="F3169">
        <v>3133103</v>
      </c>
      <c r="G3169" s="58" t="s">
        <v>87</v>
      </c>
      <c r="H3169" s="58" t="s">
        <v>87</v>
      </c>
      <c r="I3169" s="60" t="s">
        <v>85</v>
      </c>
    </row>
    <row r="3170" spans="1:9" x14ac:dyDescent="0.2">
      <c r="A3170" t="s">
        <v>36</v>
      </c>
      <c r="B3170" t="s">
        <v>80</v>
      </c>
      <c r="C3170" t="s">
        <v>22</v>
      </c>
      <c r="D3170" s="55">
        <v>40513</v>
      </c>
      <c r="E3170">
        <v>0.91</v>
      </c>
      <c r="F3170">
        <v>3133104</v>
      </c>
      <c r="G3170" s="58" t="s">
        <v>87</v>
      </c>
      <c r="H3170" s="58" t="s">
        <v>87</v>
      </c>
      <c r="I3170" s="60" t="s">
        <v>85</v>
      </c>
    </row>
    <row r="3171" spans="1:9" x14ac:dyDescent="0.2">
      <c r="A3171" t="s">
        <v>36</v>
      </c>
      <c r="B3171" t="s">
        <v>81</v>
      </c>
      <c r="C3171" t="s">
        <v>22</v>
      </c>
      <c r="D3171" s="55">
        <v>40513</v>
      </c>
      <c r="E3171">
        <v>0.05</v>
      </c>
      <c r="F3171">
        <v>3133105</v>
      </c>
      <c r="G3171" s="58" t="s">
        <v>87</v>
      </c>
      <c r="H3171" s="58" t="s">
        <v>87</v>
      </c>
      <c r="I3171" s="60" t="s">
        <v>85</v>
      </c>
    </row>
    <row r="3172" spans="1:9" x14ac:dyDescent="0.2">
      <c r="A3172" t="s">
        <v>37</v>
      </c>
      <c r="B3172" t="s">
        <v>80</v>
      </c>
      <c r="C3172" t="s">
        <v>22</v>
      </c>
      <c r="D3172" s="55">
        <v>40513</v>
      </c>
      <c r="E3172">
        <v>0.91</v>
      </c>
      <c r="F3172">
        <v>3133106</v>
      </c>
      <c r="G3172" s="58" t="s">
        <v>87</v>
      </c>
      <c r="H3172" s="58" t="s">
        <v>87</v>
      </c>
      <c r="I3172" s="60" t="s">
        <v>85</v>
      </c>
    </row>
    <row r="3173" spans="1:9" x14ac:dyDescent="0.2">
      <c r="A3173" t="s">
        <v>37</v>
      </c>
      <c r="B3173" t="s">
        <v>81</v>
      </c>
      <c r="C3173" t="s">
        <v>22</v>
      </c>
      <c r="D3173" s="55">
        <v>40513</v>
      </c>
      <c r="E3173">
        <v>0.28999999999999998</v>
      </c>
      <c r="F3173">
        <v>3133107</v>
      </c>
      <c r="G3173" s="58" t="s">
        <v>87</v>
      </c>
      <c r="H3173" s="58" t="s">
        <v>87</v>
      </c>
      <c r="I3173" s="60" t="s">
        <v>85</v>
      </c>
    </row>
    <row r="3174" spans="1:9" x14ac:dyDescent="0.2">
      <c r="A3174" t="s">
        <v>58</v>
      </c>
      <c r="B3174" t="s">
        <v>80</v>
      </c>
      <c r="C3174" t="s">
        <v>22</v>
      </c>
      <c r="D3174" s="55">
        <v>40513</v>
      </c>
      <c r="E3174">
        <v>0.77</v>
      </c>
      <c r="F3174">
        <v>3133108</v>
      </c>
      <c r="G3174" s="58" t="s">
        <v>87</v>
      </c>
      <c r="H3174" s="58" t="s">
        <v>87</v>
      </c>
      <c r="I3174" s="60" t="s">
        <v>85</v>
      </c>
    </row>
    <row r="3175" spans="1:9" x14ac:dyDescent="0.2">
      <c r="A3175" t="s">
        <v>58</v>
      </c>
      <c r="B3175" t="s">
        <v>81</v>
      </c>
      <c r="C3175" t="s">
        <v>22</v>
      </c>
      <c r="D3175" s="55">
        <v>40513</v>
      </c>
      <c r="E3175">
        <v>0.05</v>
      </c>
      <c r="F3175">
        <v>3133109</v>
      </c>
      <c r="G3175" s="58" t="s">
        <v>87</v>
      </c>
      <c r="H3175" s="58" t="s">
        <v>87</v>
      </c>
      <c r="I3175" s="60" t="s">
        <v>85</v>
      </c>
    </row>
    <row r="3176" spans="1:9" x14ac:dyDescent="0.2">
      <c r="A3176" t="s">
        <v>59</v>
      </c>
      <c r="B3176" t="s">
        <v>80</v>
      </c>
      <c r="C3176" t="s">
        <v>22</v>
      </c>
      <c r="D3176" s="55">
        <v>40513</v>
      </c>
      <c r="E3176">
        <v>0.98</v>
      </c>
      <c r="F3176">
        <v>3133110</v>
      </c>
      <c r="G3176" s="58" t="s">
        <v>87</v>
      </c>
      <c r="H3176" s="58" t="s">
        <v>87</v>
      </c>
      <c r="I3176" s="60" t="s">
        <v>85</v>
      </c>
    </row>
    <row r="3177" spans="1:9" x14ac:dyDescent="0.2">
      <c r="A3177" t="s">
        <v>59</v>
      </c>
      <c r="B3177" t="s">
        <v>81</v>
      </c>
      <c r="C3177" t="s">
        <v>22</v>
      </c>
      <c r="D3177" s="55">
        <v>40513</v>
      </c>
      <c r="E3177">
        <v>-0.13</v>
      </c>
      <c r="F3177">
        <v>3133111</v>
      </c>
      <c r="G3177" s="58" t="s">
        <v>87</v>
      </c>
      <c r="H3177" s="58" t="s">
        <v>87</v>
      </c>
      <c r="I3177" s="60" t="s">
        <v>85</v>
      </c>
    </row>
    <row r="3178" spans="1:9" x14ac:dyDescent="0.2">
      <c r="A3178" t="s">
        <v>60</v>
      </c>
      <c r="B3178" t="s">
        <v>80</v>
      </c>
      <c r="C3178" t="s">
        <v>22</v>
      </c>
      <c r="D3178" s="55">
        <v>40513</v>
      </c>
      <c r="E3178">
        <v>0.98</v>
      </c>
      <c r="F3178">
        <v>3133112</v>
      </c>
      <c r="G3178" s="58" t="s">
        <v>87</v>
      </c>
      <c r="H3178" s="58" t="s">
        <v>87</v>
      </c>
      <c r="I3178" s="60" t="s">
        <v>85</v>
      </c>
    </row>
    <row r="3179" spans="1:9" x14ac:dyDescent="0.2">
      <c r="A3179" t="s">
        <v>60</v>
      </c>
      <c r="B3179" t="s">
        <v>81</v>
      </c>
      <c r="C3179" t="s">
        <v>22</v>
      </c>
      <c r="D3179" s="55">
        <v>40513</v>
      </c>
      <c r="E3179">
        <v>0.25</v>
      </c>
      <c r="F3179">
        <v>3133113</v>
      </c>
      <c r="G3179" s="58" t="s">
        <v>87</v>
      </c>
      <c r="H3179" s="58" t="s">
        <v>87</v>
      </c>
      <c r="I3179" s="60" t="s">
        <v>85</v>
      </c>
    </row>
    <row r="3180" spans="1:9" x14ac:dyDescent="0.2">
      <c r="A3180" t="s">
        <v>61</v>
      </c>
      <c r="B3180" t="s">
        <v>80</v>
      </c>
      <c r="C3180" t="s">
        <v>22</v>
      </c>
      <c r="D3180" s="55">
        <v>40513</v>
      </c>
      <c r="E3180">
        <v>0.98</v>
      </c>
      <c r="F3180">
        <v>3133114</v>
      </c>
      <c r="G3180" s="58" t="s">
        <v>87</v>
      </c>
      <c r="H3180" s="58" t="s">
        <v>87</v>
      </c>
      <c r="I3180" s="60" t="s">
        <v>85</v>
      </c>
    </row>
    <row r="3181" spans="1:9" x14ac:dyDescent="0.2">
      <c r="A3181" t="s">
        <v>61</v>
      </c>
      <c r="B3181" t="s">
        <v>81</v>
      </c>
      <c r="C3181" t="s">
        <v>22</v>
      </c>
      <c r="D3181" s="55">
        <v>40513</v>
      </c>
      <c r="E3181">
        <v>-0.05</v>
      </c>
      <c r="F3181">
        <v>3133115</v>
      </c>
      <c r="G3181" s="58" t="s">
        <v>87</v>
      </c>
      <c r="H3181" s="58" t="s">
        <v>87</v>
      </c>
      <c r="I3181" s="60" t="s">
        <v>85</v>
      </c>
    </row>
    <row r="3182" spans="1:9" x14ac:dyDescent="0.2">
      <c r="A3182" t="s">
        <v>63</v>
      </c>
      <c r="B3182" t="s">
        <v>80</v>
      </c>
      <c r="C3182" t="s">
        <v>22</v>
      </c>
      <c r="D3182" s="55">
        <v>40513</v>
      </c>
      <c r="E3182">
        <v>0</v>
      </c>
      <c r="F3182">
        <v>3133116</v>
      </c>
      <c r="G3182" s="58" t="s">
        <v>87</v>
      </c>
      <c r="H3182" s="58" t="s">
        <v>87</v>
      </c>
      <c r="I3182" s="60" t="s">
        <v>85</v>
      </c>
    </row>
    <row r="3183" spans="1:9" x14ac:dyDescent="0.2">
      <c r="A3183" t="s">
        <v>63</v>
      </c>
      <c r="B3183" t="s">
        <v>81</v>
      </c>
      <c r="C3183" t="s">
        <v>22</v>
      </c>
      <c r="D3183" s="55">
        <v>40513</v>
      </c>
      <c r="E3183">
        <v>0</v>
      </c>
      <c r="F3183">
        <v>3133117</v>
      </c>
      <c r="G3183" s="58" t="s">
        <v>87</v>
      </c>
      <c r="H3183" s="58" t="s">
        <v>87</v>
      </c>
      <c r="I3183" s="60" t="s">
        <v>85</v>
      </c>
    </row>
    <row r="3184" spans="1:9" x14ac:dyDescent="0.2">
      <c r="A3184" t="s">
        <v>64</v>
      </c>
      <c r="B3184" t="s">
        <v>80</v>
      </c>
      <c r="C3184" t="s">
        <v>22</v>
      </c>
      <c r="D3184" s="55">
        <v>40513</v>
      </c>
      <c r="E3184">
        <v>0</v>
      </c>
      <c r="F3184">
        <v>3133118</v>
      </c>
      <c r="G3184" s="58" t="s">
        <v>87</v>
      </c>
      <c r="H3184" s="58" t="s">
        <v>87</v>
      </c>
      <c r="I3184" s="60" t="s">
        <v>85</v>
      </c>
    </row>
    <row r="3185" spans="1:9" x14ac:dyDescent="0.2">
      <c r="A3185" t="s">
        <v>64</v>
      </c>
      <c r="B3185" t="s">
        <v>81</v>
      </c>
      <c r="C3185" t="s">
        <v>22</v>
      </c>
      <c r="D3185" s="55">
        <v>40513</v>
      </c>
      <c r="E3185">
        <v>0</v>
      </c>
      <c r="F3185">
        <v>3133119</v>
      </c>
      <c r="G3185" s="58" t="s">
        <v>87</v>
      </c>
      <c r="H3185" s="58" t="s">
        <v>87</v>
      </c>
      <c r="I3185" s="60" t="s">
        <v>85</v>
      </c>
    </row>
    <row r="3186" spans="1:9" x14ac:dyDescent="0.2">
      <c r="A3186" t="s">
        <v>79</v>
      </c>
      <c r="B3186" t="s">
        <v>80</v>
      </c>
      <c r="C3186" t="s">
        <v>22</v>
      </c>
      <c r="D3186" s="55">
        <v>40513</v>
      </c>
      <c r="E3186">
        <v>0.84</v>
      </c>
      <c r="F3186">
        <v>3133120</v>
      </c>
      <c r="G3186" s="58" t="s">
        <v>87</v>
      </c>
      <c r="H3186" s="58" t="s">
        <v>87</v>
      </c>
      <c r="I3186" s="60" t="s">
        <v>85</v>
      </c>
    </row>
    <row r="3187" spans="1:9" x14ac:dyDescent="0.2">
      <c r="A3187" t="s">
        <v>79</v>
      </c>
      <c r="B3187" t="s">
        <v>81</v>
      </c>
      <c r="C3187" t="s">
        <v>22</v>
      </c>
      <c r="D3187" s="55">
        <v>40513</v>
      </c>
      <c r="E3187">
        <v>0.3</v>
      </c>
      <c r="F3187">
        <v>3133121</v>
      </c>
      <c r="G3187" s="58" t="s">
        <v>87</v>
      </c>
      <c r="H3187" s="58" t="s">
        <v>87</v>
      </c>
      <c r="I3187" s="60" t="s">
        <v>85</v>
      </c>
    </row>
    <row r="3188" spans="1:9" x14ac:dyDescent="0.2">
      <c r="A3188" t="s">
        <v>65</v>
      </c>
      <c r="B3188" t="s">
        <v>80</v>
      </c>
      <c r="C3188" t="s">
        <v>22</v>
      </c>
      <c r="D3188" s="55">
        <v>40513</v>
      </c>
      <c r="E3188">
        <v>0.84</v>
      </c>
      <c r="F3188">
        <v>3133122</v>
      </c>
      <c r="G3188" s="58" t="s">
        <v>87</v>
      </c>
      <c r="H3188" s="58" t="s">
        <v>87</v>
      </c>
      <c r="I3188" s="60" t="s">
        <v>85</v>
      </c>
    </row>
    <row r="3189" spans="1:9" x14ac:dyDescent="0.2">
      <c r="A3189" t="s">
        <v>65</v>
      </c>
      <c r="B3189" t="s">
        <v>81</v>
      </c>
      <c r="C3189" t="s">
        <v>22</v>
      </c>
      <c r="D3189" s="55">
        <v>40513</v>
      </c>
      <c r="E3189">
        <v>0</v>
      </c>
      <c r="F3189">
        <v>3133123</v>
      </c>
      <c r="G3189" s="58" t="s">
        <v>87</v>
      </c>
      <c r="H3189" s="58" t="s">
        <v>87</v>
      </c>
      <c r="I3189" s="60" t="s">
        <v>85</v>
      </c>
    </row>
    <row r="3190" spans="1:9" x14ac:dyDescent="0.2">
      <c r="A3190" t="s">
        <v>111</v>
      </c>
      <c r="B3190" t="s">
        <v>110</v>
      </c>
      <c r="C3190" t="s">
        <v>22</v>
      </c>
      <c r="D3190" s="55">
        <v>40513</v>
      </c>
      <c r="E3190">
        <v>0.05</v>
      </c>
      <c r="F3190">
        <v>3133124</v>
      </c>
      <c r="G3190" s="58" t="s">
        <v>87</v>
      </c>
      <c r="H3190" s="58" t="s">
        <v>87</v>
      </c>
      <c r="I3190" s="60" t="s">
        <v>85</v>
      </c>
    </row>
    <row r="3191" spans="1:9" x14ac:dyDescent="0.2">
      <c r="A3191" t="s">
        <v>112</v>
      </c>
      <c r="B3191" t="s">
        <v>110</v>
      </c>
      <c r="C3191" t="s">
        <v>22</v>
      </c>
      <c r="D3191" s="55">
        <v>40513</v>
      </c>
      <c r="E3191">
        <v>0.25</v>
      </c>
      <c r="F3191">
        <v>3133125</v>
      </c>
      <c r="G3191" s="58" t="s">
        <v>87</v>
      </c>
      <c r="H3191" s="58" t="s">
        <v>87</v>
      </c>
      <c r="I3191" s="60" t="s">
        <v>85</v>
      </c>
    </row>
    <row r="3192" spans="1:9" x14ac:dyDescent="0.2">
      <c r="A3192" t="s">
        <v>108</v>
      </c>
      <c r="B3192" t="s">
        <v>110</v>
      </c>
      <c r="C3192" t="s">
        <v>22</v>
      </c>
      <c r="D3192" s="55">
        <v>40513</v>
      </c>
      <c r="E3192">
        <v>-0.05</v>
      </c>
      <c r="F3192">
        <v>3133126</v>
      </c>
      <c r="G3192" s="58" t="s">
        <v>87</v>
      </c>
      <c r="H3192" s="58" t="s">
        <v>87</v>
      </c>
      <c r="I3192" s="60" t="s">
        <v>85</v>
      </c>
    </row>
    <row r="3193" spans="1:9" x14ac:dyDescent="0.2">
      <c r="A3193" t="s">
        <v>109</v>
      </c>
      <c r="B3193" t="s">
        <v>110</v>
      </c>
      <c r="C3193" t="s">
        <v>22</v>
      </c>
      <c r="D3193" s="55">
        <v>40513</v>
      </c>
      <c r="E3193">
        <v>0.25</v>
      </c>
      <c r="F3193">
        <v>3133127</v>
      </c>
      <c r="G3193" s="58" t="s">
        <v>87</v>
      </c>
      <c r="H3193" s="58" t="s">
        <v>87</v>
      </c>
      <c r="I3193" s="60" t="s">
        <v>85</v>
      </c>
    </row>
    <row r="3194" spans="1:9" x14ac:dyDescent="0.2">
      <c r="A3194" t="s">
        <v>11</v>
      </c>
      <c r="B3194" t="s">
        <v>110</v>
      </c>
      <c r="C3194" t="s">
        <v>22</v>
      </c>
      <c r="D3194" s="55">
        <v>40513</v>
      </c>
      <c r="E3194" s="155">
        <v>40544</v>
      </c>
      <c r="I3194" s="60" t="s">
        <v>86</v>
      </c>
    </row>
    <row r="3195" spans="1:9" x14ac:dyDescent="0.2">
      <c r="A3195" t="s">
        <v>78</v>
      </c>
      <c r="B3195" t="s">
        <v>80</v>
      </c>
      <c r="C3195" t="s">
        <v>22</v>
      </c>
      <c r="D3195" s="55">
        <v>40544</v>
      </c>
      <c r="E3195">
        <v>1.2150000000000001</v>
      </c>
      <c r="F3195">
        <v>3133100</v>
      </c>
      <c r="G3195" s="58" t="s">
        <v>87</v>
      </c>
      <c r="H3195" s="58" t="s">
        <v>87</v>
      </c>
      <c r="I3195" s="60" t="s">
        <v>85</v>
      </c>
    </row>
    <row r="3196" spans="1:9" x14ac:dyDescent="0.2">
      <c r="A3196" t="s">
        <v>78</v>
      </c>
      <c r="B3196" t="s">
        <v>81</v>
      </c>
      <c r="C3196" t="s">
        <v>22</v>
      </c>
      <c r="D3196" s="55">
        <v>40544</v>
      </c>
      <c r="E3196">
        <v>0.05</v>
      </c>
      <c r="F3196">
        <v>3133101</v>
      </c>
      <c r="G3196" s="58" t="s">
        <v>87</v>
      </c>
      <c r="H3196" s="58" t="s">
        <v>87</v>
      </c>
      <c r="I3196" s="60" t="s">
        <v>85</v>
      </c>
    </row>
    <row r="3197" spans="1:9" x14ac:dyDescent="0.2">
      <c r="A3197" t="s">
        <v>35</v>
      </c>
      <c r="B3197" t="s">
        <v>80</v>
      </c>
      <c r="C3197" t="s">
        <v>22</v>
      </c>
      <c r="D3197" s="55">
        <v>40544</v>
      </c>
      <c r="E3197">
        <v>1.2150000000000001</v>
      </c>
      <c r="F3197">
        <v>3133102</v>
      </c>
      <c r="G3197" s="58" t="s">
        <v>87</v>
      </c>
      <c r="H3197" s="58" t="s">
        <v>87</v>
      </c>
      <c r="I3197" s="60" t="s">
        <v>85</v>
      </c>
    </row>
    <row r="3198" spans="1:9" x14ac:dyDescent="0.2">
      <c r="A3198" t="s">
        <v>35</v>
      </c>
      <c r="B3198" t="s">
        <v>81</v>
      </c>
      <c r="C3198" t="s">
        <v>22</v>
      </c>
      <c r="D3198" s="55">
        <v>40544</v>
      </c>
      <c r="E3198">
        <v>0.32</v>
      </c>
      <c r="F3198">
        <v>3133103</v>
      </c>
      <c r="G3198" s="58" t="s">
        <v>87</v>
      </c>
      <c r="H3198" s="58" t="s">
        <v>87</v>
      </c>
      <c r="I3198" s="60" t="s">
        <v>85</v>
      </c>
    </row>
    <row r="3199" spans="1:9" x14ac:dyDescent="0.2">
      <c r="A3199" t="s">
        <v>36</v>
      </c>
      <c r="B3199" t="s">
        <v>80</v>
      </c>
      <c r="C3199" t="s">
        <v>22</v>
      </c>
      <c r="D3199" s="55">
        <v>40544</v>
      </c>
      <c r="E3199">
        <v>1.2150000000000001</v>
      </c>
      <c r="F3199">
        <v>3133104</v>
      </c>
      <c r="G3199" s="58" t="s">
        <v>87</v>
      </c>
      <c r="H3199" s="58" t="s">
        <v>87</v>
      </c>
      <c r="I3199" s="60" t="s">
        <v>85</v>
      </c>
    </row>
    <row r="3200" spans="1:9" x14ac:dyDescent="0.2">
      <c r="A3200" t="s">
        <v>36</v>
      </c>
      <c r="B3200" t="s">
        <v>81</v>
      </c>
      <c r="C3200" t="s">
        <v>22</v>
      </c>
      <c r="D3200" s="55">
        <v>40544</v>
      </c>
      <c r="E3200">
        <v>0.05</v>
      </c>
      <c r="F3200">
        <v>3133105</v>
      </c>
      <c r="G3200" s="58" t="s">
        <v>87</v>
      </c>
      <c r="H3200" s="58" t="s">
        <v>87</v>
      </c>
      <c r="I3200" s="60" t="s">
        <v>85</v>
      </c>
    </row>
    <row r="3201" spans="1:9" x14ac:dyDescent="0.2">
      <c r="A3201" t="s">
        <v>37</v>
      </c>
      <c r="B3201" t="s">
        <v>80</v>
      </c>
      <c r="C3201" t="s">
        <v>22</v>
      </c>
      <c r="D3201" s="55">
        <v>40544</v>
      </c>
      <c r="E3201">
        <v>1.2150000000000001</v>
      </c>
      <c r="F3201">
        <v>3133106</v>
      </c>
      <c r="G3201" s="58" t="s">
        <v>87</v>
      </c>
      <c r="H3201" s="58" t="s">
        <v>87</v>
      </c>
      <c r="I3201" s="60" t="s">
        <v>85</v>
      </c>
    </row>
    <row r="3202" spans="1:9" x14ac:dyDescent="0.2">
      <c r="A3202" t="s">
        <v>37</v>
      </c>
      <c r="B3202" t="s">
        <v>81</v>
      </c>
      <c r="C3202" t="s">
        <v>22</v>
      </c>
      <c r="D3202" s="55">
        <v>40544</v>
      </c>
      <c r="E3202">
        <v>0.32</v>
      </c>
      <c r="F3202">
        <v>3133107</v>
      </c>
      <c r="G3202" s="58" t="s">
        <v>87</v>
      </c>
      <c r="H3202" s="58" t="s">
        <v>87</v>
      </c>
      <c r="I3202" s="60" t="s">
        <v>85</v>
      </c>
    </row>
    <row r="3203" spans="1:9" x14ac:dyDescent="0.2">
      <c r="A3203" t="s">
        <v>58</v>
      </c>
      <c r="B3203" t="s">
        <v>80</v>
      </c>
      <c r="C3203" t="s">
        <v>22</v>
      </c>
      <c r="D3203" s="55">
        <v>40544</v>
      </c>
      <c r="E3203">
        <v>1.04</v>
      </c>
      <c r="F3203">
        <v>3133108</v>
      </c>
      <c r="G3203" s="58" t="s">
        <v>87</v>
      </c>
      <c r="H3203" s="58" t="s">
        <v>87</v>
      </c>
      <c r="I3203" s="60" t="s">
        <v>85</v>
      </c>
    </row>
    <row r="3204" spans="1:9" x14ac:dyDescent="0.2">
      <c r="A3204" t="s">
        <v>58</v>
      </c>
      <c r="B3204" t="s">
        <v>81</v>
      </c>
      <c r="C3204" t="s">
        <v>22</v>
      </c>
      <c r="D3204" s="55">
        <v>40544</v>
      </c>
      <c r="E3204">
        <v>0.05</v>
      </c>
      <c r="F3204">
        <v>3133109</v>
      </c>
      <c r="G3204" s="58" t="s">
        <v>87</v>
      </c>
      <c r="H3204" s="58" t="s">
        <v>87</v>
      </c>
      <c r="I3204" s="60" t="s">
        <v>85</v>
      </c>
    </row>
    <row r="3205" spans="1:9" x14ac:dyDescent="0.2">
      <c r="A3205" t="s">
        <v>59</v>
      </c>
      <c r="B3205" t="s">
        <v>80</v>
      </c>
      <c r="C3205" t="s">
        <v>22</v>
      </c>
      <c r="D3205" s="55">
        <v>40544</v>
      </c>
      <c r="E3205">
        <v>1.6</v>
      </c>
      <c r="F3205">
        <v>3133110</v>
      </c>
      <c r="G3205" s="58" t="s">
        <v>87</v>
      </c>
      <c r="H3205" s="58" t="s">
        <v>87</v>
      </c>
      <c r="I3205" s="60" t="s">
        <v>85</v>
      </c>
    </row>
    <row r="3206" spans="1:9" x14ac:dyDescent="0.2">
      <c r="A3206" t="s">
        <v>59</v>
      </c>
      <c r="B3206" t="s">
        <v>81</v>
      </c>
      <c r="C3206" t="s">
        <v>22</v>
      </c>
      <c r="D3206" s="55">
        <v>40544</v>
      </c>
      <c r="E3206">
        <v>-0.25</v>
      </c>
      <c r="F3206">
        <v>3133111</v>
      </c>
      <c r="G3206" s="58" t="s">
        <v>87</v>
      </c>
      <c r="H3206" s="58" t="s">
        <v>87</v>
      </c>
      <c r="I3206" s="60" t="s">
        <v>85</v>
      </c>
    </row>
    <row r="3207" spans="1:9" x14ac:dyDescent="0.2">
      <c r="A3207" t="s">
        <v>60</v>
      </c>
      <c r="B3207" t="s">
        <v>80</v>
      </c>
      <c r="C3207" t="s">
        <v>22</v>
      </c>
      <c r="D3207" s="55">
        <v>40544</v>
      </c>
      <c r="E3207">
        <v>1.6</v>
      </c>
      <c r="F3207">
        <v>3133112</v>
      </c>
      <c r="G3207" s="58" t="s">
        <v>87</v>
      </c>
      <c r="H3207" s="58" t="s">
        <v>87</v>
      </c>
      <c r="I3207" s="60" t="s">
        <v>85</v>
      </c>
    </row>
    <row r="3208" spans="1:9" x14ac:dyDescent="0.2">
      <c r="A3208" t="s">
        <v>60</v>
      </c>
      <c r="B3208" t="s">
        <v>81</v>
      </c>
      <c r="C3208" t="s">
        <v>22</v>
      </c>
      <c r="D3208" s="55">
        <v>40544</v>
      </c>
      <c r="E3208">
        <v>0.45</v>
      </c>
      <c r="F3208">
        <v>3133113</v>
      </c>
      <c r="G3208" s="58" t="s">
        <v>87</v>
      </c>
      <c r="H3208" s="58" t="s">
        <v>87</v>
      </c>
      <c r="I3208" s="60" t="s">
        <v>85</v>
      </c>
    </row>
    <row r="3209" spans="1:9" x14ac:dyDescent="0.2">
      <c r="A3209" t="s">
        <v>61</v>
      </c>
      <c r="B3209" t="s">
        <v>80</v>
      </c>
      <c r="C3209" t="s">
        <v>22</v>
      </c>
      <c r="D3209" s="55">
        <v>40544</v>
      </c>
      <c r="E3209">
        <v>1.6</v>
      </c>
      <c r="F3209">
        <v>3133114</v>
      </c>
      <c r="G3209" s="58" t="s">
        <v>87</v>
      </c>
      <c r="H3209" s="58" t="s">
        <v>87</v>
      </c>
      <c r="I3209" s="60" t="s">
        <v>85</v>
      </c>
    </row>
    <row r="3210" spans="1:9" x14ac:dyDescent="0.2">
      <c r="A3210" t="s">
        <v>61</v>
      </c>
      <c r="B3210" t="s">
        <v>81</v>
      </c>
      <c r="C3210" t="s">
        <v>22</v>
      </c>
      <c r="D3210" s="55">
        <v>40544</v>
      </c>
      <c r="E3210">
        <v>-0.2</v>
      </c>
      <c r="F3210">
        <v>3133115</v>
      </c>
      <c r="G3210" s="58" t="s">
        <v>87</v>
      </c>
      <c r="H3210" s="58" t="s">
        <v>87</v>
      </c>
      <c r="I3210" s="60" t="s">
        <v>85</v>
      </c>
    </row>
    <row r="3211" spans="1:9" x14ac:dyDescent="0.2">
      <c r="A3211" t="s">
        <v>63</v>
      </c>
      <c r="B3211" t="s">
        <v>80</v>
      </c>
      <c r="C3211" t="s">
        <v>22</v>
      </c>
      <c r="D3211" s="55">
        <v>40544</v>
      </c>
      <c r="E3211">
        <v>0</v>
      </c>
      <c r="F3211">
        <v>3133116</v>
      </c>
      <c r="G3211" s="58" t="s">
        <v>87</v>
      </c>
      <c r="H3211" s="58" t="s">
        <v>87</v>
      </c>
      <c r="I3211" s="60" t="s">
        <v>85</v>
      </c>
    </row>
    <row r="3212" spans="1:9" x14ac:dyDescent="0.2">
      <c r="A3212" t="s">
        <v>63</v>
      </c>
      <c r="B3212" t="s">
        <v>81</v>
      </c>
      <c r="C3212" t="s">
        <v>22</v>
      </c>
      <c r="D3212" s="55">
        <v>40544</v>
      </c>
      <c r="E3212">
        <v>0</v>
      </c>
      <c r="F3212">
        <v>3133117</v>
      </c>
      <c r="G3212" s="58" t="s">
        <v>87</v>
      </c>
      <c r="H3212" s="58" t="s">
        <v>87</v>
      </c>
      <c r="I3212" s="60" t="s">
        <v>85</v>
      </c>
    </row>
    <row r="3213" spans="1:9" x14ac:dyDescent="0.2">
      <c r="A3213" t="s">
        <v>64</v>
      </c>
      <c r="B3213" t="s">
        <v>80</v>
      </c>
      <c r="C3213" t="s">
        <v>22</v>
      </c>
      <c r="D3213" s="55">
        <v>40544</v>
      </c>
      <c r="E3213">
        <v>0</v>
      </c>
      <c r="F3213">
        <v>3133118</v>
      </c>
      <c r="G3213" s="58" t="s">
        <v>87</v>
      </c>
      <c r="H3213" s="58" t="s">
        <v>87</v>
      </c>
      <c r="I3213" s="60" t="s">
        <v>85</v>
      </c>
    </row>
    <row r="3214" spans="1:9" x14ac:dyDescent="0.2">
      <c r="A3214" t="s">
        <v>64</v>
      </c>
      <c r="B3214" t="s">
        <v>81</v>
      </c>
      <c r="C3214" t="s">
        <v>22</v>
      </c>
      <c r="D3214" s="55">
        <v>40544</v>
      </c>
      <c r="E3214">
        <v>0</v>
      </c>
      <c r="F3214">
        <v>3133119</v>
      </c>
      <c r="G3214" s="58" t="s">
        <v>87</v>
      </c>
      <c r="H3214" s="58" t="s">
        <v>87</v>
      </c>
      <c r="I3214" s="60" t="s">
        <v>85</v>
      </c>
    </row>
    <row r="3215" spans="1:9" x14ac:dyDescent="0.2">
      <c r="A3215" t="s">
        <v>79</v>
      </c>
      <c r="B3215" t="s">
        <v>80</v>
      </c>
      <c r="C3215" t="s">
        <v>22</v>
      </c>
      <c r="D3215" s="55">
        <v>40544</v>
      </c>
      <c r="E3215">
        <v>1.135</v>
      </c>
      <c r="F3215">
        <v>3133120</v>
      </c>
      <c r="G3215" s="58" t="s">
        <v>87</v>
      </c>
      <c r="H3215" s="58" t="s">
        <v>87</v>
      </c>
      <c r="I3215" s="60" t="s">
        <v>85</v>
      </c>
    </row>
    <row r="3216" spans="1:9" x14ac:dyDescent="0.2">
      <c r="A3216" t="s">
        <v>79</v>
      </c>
      <c r="B3216" t="s">
        <v>81</v>
      </c>
      <c r="C3216" t="s">
        <v>22</v>
      </c>
      <c r="D3216" s="55">
        <v>40544</v>
      </c>
      <c r="E3216">
        <v>0.05</v>
      </c>
      <c r="F3216">
        <v>3133121</v>
      </c>
      <c r="G3216" s="58" t="s">
        <v>87</v>
      </c>
      <c r="H3216" s="58" t="s">
        <v>87</v>
      </c>
      <c r="I3216" s="60" t="s">
        <v>85</v>
      </c>
    </row>
    <row r="3217" spans="1:9" x14ac:dyDescent="0.2">
      <c r="A3217" t="s">
        <v>65</v>
      </c>
      <c r="B3217" t="s">
        <v>80</v>
      </c>
      <c r="C3217" t="s">
        <v>22</v>
      </c>
      <c r="D3217" s="55">
        <v>40544</v>
      </c>
      <c r="E3217">
        <v>1.135</v>
      </c>
      <c r="F3217">
        <v>3133122</v>
      </c>
      <c r="G3217" s="58" t="s">
        <v>87</v>
      </c>
      <c r="H3217" s="58" t="s">
        <v>87</v>
      </c>
      <c r="I3217" s="60" t="s">
        <v>85</v>
      </c>
    </row>
    <row r="3218" spans="1:9" x14ac:dyDescent="0.2">
      <c r="A3218" t="s">
        <v>65</v>
      </c>
      <c r="B3218" t="s">
        <v>81</v>
      </c>
      <c r="C3218" t="s">
        <v>22</v>
      </c>
      <c r="D3218" s="55">
        <v>40544</v>
      </c>
      <c r="E3218">
        <v>0</v>
      </c>
      <c r="F3218">
        <v>3133123</v>
      </c>
      <c r="G3218" s="58" t="s">
        <v>87</v>
      </c>
      <c r="H3218" s="58" t="s">
        <v>87</v>
      </c>
      <c r="I3218" s="60" t="s">
        <v>85</v>
      </c>
    </row>
    <row r="3219" spans="1:9" x14ac:dyDescent="0.2">
      <c r="A3219" t="s">
        <v>111</v>
      </c>
      <c r="B3219" t="s">
        <v>110</v>
      </c>
      <c r="C3219" t="s">
        <v>22</v>
      </c>
      <c r="D3219" s="55">
        <v>40544</v>
      </c>
      <c r="E3219">
        <v>0.05</v>
      </c>
      <c r="F3219">
        <v>3133124</v>
      </c>
      <c r="G3219" s="58" t="s">
        <v>87</v>
      </c>
      <c r="H3219" s="58" t="s">
        <v>87</v>
      </c>
      <c r="I3219" s="60" t="s">
        <v>85</v>
      </c>
    </row>
    <row r="3220" spans="1:9" x14ac:dyDescent="0.2">
      <c r="A3220" t="s">
        <v>112</v>
      </c>
      <c r="B3220" t="s">
        <v>110</v>
      </c>
      <c r="C3220" t="s">
        <v>22</v>
      </c>
      <c r="D3220" s="55">
        <v>40544</v>
      </c>
      <c r="E3220">
        <v>0.45</v>
      </c>
      <c r="F3220">
        <v>3133125</v>
      </c>
      <c r="G3220" s="58" t="s">
        <v>87</v>
      </c>
      <c r="H3220" s="58" t="s">
        <v>87</v>
      </c>
      <c r="I3220" s="60" t="s">
        <v>85</v>
      </c>
    </row>
    <row r="3221" spans="1:9" x14ac:dyDescent="0.2">
      <c r="A3221" t="s">
        <v>108</v>
      </c>
      <c r="B3221" t="s">
        <v>110</v>
      </c>
      <c r="C3221" t="s">
        <v>22</v>
      </c>
      <c r="D3221" s="55">
        <v>40544</v>
      </c>
      <c r="E3221">
        <v>-0.2</v>
      </c>
      <c r="F3221">
        <v>3133126</v>
      </c>
      <c r="G3221" s="58" t="s">
        <v>87</v>
      </c>
      <c r="H3221" s="58" t="s">
        <v>87</v>
      </c>
      <c r="I3221" s="60" t="s">
        <v>85</v>
      </c>
    </row>
    <row r="3222" spans="1:9" x14ac:dyDescent="0.2">
      <c r="A3222" t="s">
        <v>109</v>
      </c>
      <c r="B3222" t="s">
        <v>110</v>
      </c>
      <c r="C3222" t="s">
        <v>22</v>
      </c>
      <c r="D3222" s="55">
        <v>40544</v>
      </c>
      <c r="E3222">
        <v>0.45</v>
      </c>
      <c r="F3222">
        <v>3133127</v>
      </c>
      <c r="G3222" s="58" t="s">
        <v>87</v>
      </c>
      <c r="H3222" s="58" t="s">
        <v>87</v>
      </c>
      <c r="I3222" s="60" t="s">
        <v>85</v>
      </c>
    </row>
    <row r="3223" spans="1:9" x14ac:dyDescent="0.2">
      <c r="A3223" t="s">
        <v>11</v>
      </c>
      <c r="B3223" t="s">
        <v>110</v>
      </c>
      <c r="C3223" t="s">
        <v>22</v>
      </c>
      <c r="D3223" s="55">
        <v>40544</v>
      </c>
      <c r="E3223" s="155">
        <v>40575</v>
      </c>
      <c r="I3223" s="60" t="s">
        <v>86</v>
      </c>
    </row>
    <row r="3224" spans="1:9" x14ac:dyDescent="0.2">
      <c r="A3224" t="s">
        <v>78</v>
      </c>
      <c r="B3224" t="s">
        <v>80</v>
      </c>
      <c r="C3224" t="s">
        <v>22</v>
      </c>
      <c r="D3224" s="55">
        <v>40575</v>
      </c>
      <c r="E3224">
        <v>1.2150000000000001</v>
      </c>
      <c r="F3224">
        <v>3133100</v>
      </c>
      <c r="G3224" s="58" t="s">
        <v>87</v>
      </c>
      <c r="H3224" s="58" t="s">
        <v>87</v>
      </c>
      <c r="I3224" s="60" t="s">
        <v>85</v>
      </c>
    </row>
    <row r="3225" spans="1:9" x14ac:dyDescent="0.2">
      <c r="A3225" t="s">
        <v>78</v>
      </c>
      <c r="B3225" t="s">
        <v>81</v>
      </c>
      <c r="C3225" t="s">
        <v>22</v>
      </c>
      <c r="D3225" s="55">
        <v>40575</v>
      </c>
      <c r="E3225">
        <v>0.05</v>
      </c>
      <c r="F3225">
        <v>3133101</v>
      </c>
      <c r="G3225" s="58" t="s">
        <v>87</v>
      </c>
      <c r="H3225" s="58" t="s">
        <v>87</v>
      </c>
      <c r="I3225" s="60" t="s">
        <v>85</v>
      </c>
    </row>
    <row r="3226" spans="1:9" x14ac:dyDescent="0.2">
      <c r="A3226" t="s">
        <v>35</v>
      </c>
      <c r="B3226" t="s">
        <v>80</v>
      </c>
      <c r="C3226" t="s">
        <v>22</v>
      </c>
      <c r="D3226" s="55">
        <v>40575</v>
      </c>
      <c r="E3226">
        <v>1.2150000000000001</v>
      </c>
      <c r="F3226">
        <v>3133102</v>
      </c>
      <c r="G3226" s="58" t="s">
        <v>87</v>
      </c>
      <c r="H3226" s="58" t="s">
        <v>87</v>
      </c>
      <c r="I3226" s="60" t="s">
        <v>85</v>
      </c>
    </row>
    <row r="3227" spans="1:9" x14ac:dyDescent="0.2">
      <c r="A3227" t="s">
        <v>35</v>
      </c>
      <c r="B3227" t="s">
        <v>81</v>
      </c>
      <c r="C3227" t="s">
        <v>22</v>
      </c>
      <c r="D3227" s="55">
        <v>40575</v>
      </c>
      <c r="E3227">
        <v>0.32</v>
      </c>
      <c r="F3227">
        <v>3133103</v>
      </c>
      <c r="G3227" s="58" t="s">
        <v>87</v>
      </c>
      <c r="H3227" s="58" t="s">
        <v>87</v>
      </c>
      <c r="I3227" s="60" t="s">
        <v>85</v>
      </c>
    </row>
    <row r="3228" spans="1:9" x14ac:dyDescent="0.2">
      <c r="A3228" t="s">
        <v>36</v>
      </c>
      <c r="B3228" t="s">
        <v>80</v>
      </c>
      <c r="C3228" t="s">
        <v>22</v>
      </c>
      <c r="D3228" s="55">
        <v>40575</v>
      </c>
      <c r="E3228">
        <v>1.2150000000000001</v>
      </c>
      <c r="F3228">
        <v>3133104</v>
      </c>
      <c r="G3228" s="58" t="s">
        <v>87</v>
      </c>
      <c r="H3228" s="58" t="s">
        <v>87</v>
      </c>
      <c r="I3228" s="60" t="s">
        <v>85</v>
      </c>
    </row>
    <row r="3229" spans="1:9" x14ac:dyDescent="0.2">
      <c r="A3229" t="s">
        <v>36</v>
      </c>
      <c r="B3229" t="s">
        <v>81</v>
      </c>
      <c r="C3229" t="s">
        <v>22</v>
      </c>
      <c r="D3229" s="55">
        <v>40575</v>
      </c>
      <c r="E3229">
        <v>0.05</v>
      </c>
      <c r="F3229">
        <v>3133105</v>
      </c>
      <c r="G3229" s="58" t="s">
        <v>87</v>
      </c>
      <c r="H3229" s="58" t="s">
        <v>87</v>
      </c>
      <c r="I3229" s="60" t="s">
        <v>85</v>
      </c>
    </row>
    <row r="3230" spans="1:9" x14ac:dyDescent="0.2">
      <c r="A3230" t="s">
        <v>37</v>
      </c>
      <c r="B3230" t="s">
        <v>80</v>
      </c>
      <c r="C3230" t="s">
        <v>22</v>
      </c>
      <c r="D3230" s="55">
        <v>40575</v>
      </c>
      <c r="E3230">
        <v>1.2150000000000001</v>
      </c>
      <c r="F3230">
        <v>3133106</v>
      </c>
      <c r="G3230" s="58" t="s">
        <v>87</v>
      </c>
      <c r="H3230" s="58" t="s">
        <v>87</v>
      </c>
      <c r="I3230" s="60" t="s">
        <v>85</v>
      </c>
    </row>
    <row r="3231" spans="1:9" x14ac:dyDescent="0.2">
      <c r="A3231" t="s">
        <v>37</v>
      </c>
      <c r="B3231" t="s">
        <v>81</v>
      </c>
      <c r="C3231" t="s">
        <v>22</v>
      </c>
      <c r="D3231" s="55">
        <v>40575</v>
      </c>
      <c r="E3231">
        <v>0.32</v>
      </c>
      <c r="F3231">
        <v>3133107</v>
      </c>
      <c r="G3231" s="58" t="s">
        <v>87</v>
      </c>
      <c r="H3231" s="58" t="s">
        <v>87</v>
      </c>
      <c r="I3231" s="60" t="s">
        <v>85</v>
      </c>
    </row>
    <row r="3232" spans="1:9" x14ac:dyDescent="0.2">
      <c r="A3232" t="s">
        <v>58</v>
      </c>
      <c r="B3232" t="s">
        <v>80</v>
      </c>
      <c r="C3232" t="s">
        <v>22</v>
      </c>
      <c r="D3232" s="55">
        <v>40575</v>
      </c>
      <c r="E3232">
        <v>1.04</v>
      </c>
      <c r="F3232">
        <v>3133108</v>
      </c>
      <c r="G3232" s="58" t="s">
        <v>87</v>
      </c>
      <c r="H3232" s="58" t="s">
        <v>87</v>
      </c>
      <c r="I3232" s="60" t="s">
        <v>85</v>
      </c>
    </row>
    <row r="3233" spans="1:9" x14ac:dyDescent="0.2">
      <c r="A3233" t="s">
        <v>58</v>
      </c>
      <c r="B3233" t="s">
        <v>81</v>
      </c>
      <c r="C3233" t="s">
        <v>22</v>
      </c>
      <c r="D3233" s="55">
        <v>40575</v>
      </c>
      <c r="E3233">
        <v>0.05</v>
      </c>
      <c r="F3233">
        <v>3133109</v>
      </c>
      <c r="G3233" s="58" t="s">
        <v>87</v>
      </c>
      <c r="H3233" s="58" t="s">
        <v>87</v>
      </c>
      <c r="I3233" s="60" t="s">
        <v>85</v>
      </c>
    </row>
    <row r="3234" spans="1:9" x14ac:dyDescent="0.2">
      <c r="A3234" t="s">
        <v>59</v>
      </c>
      <c r="B3234" t="s">
        <v>80</v>
      </c>
      <c r="C3234" t="s">
        <v>22</v>
      </c>
      <c r="D3234" s="55">
        <v>40575</v>
      </c>
      <c r="E3234">
        <v>1.6</v>
      </c>
      <c r="F3234">
        <v>3133110</v>
      </c>
      <c r="G3234" s="58" t="s">
        <v>87</v>
      </c>
      <c r="H3234" s="58" t="s">
        <v>87</v>
      </c>
      <c r="I3234" s="60" t="s">
        <v>85</v>
      </c>
    </row>
    <row r="3235" spans="1:9" x14ac:dyDescent="0.2">
      <c r="A3235" t="s">
        <v>59</v>
      </c>
      <c r="B3235" t="s">
        <v>81</v>
      </c>
      <c r="C3235" t="s">
        <v>22</v>
      </c>
      <c r="D3235" s="55">
        <v>40575</v>
      </c>
      <c r="E3235">
        <v>-0.28000000000000003</v>
      </c>
      <c r="F3235">
        <v>3133111</v>
      </c>
      <c r="G3235" s="58" t="s">
        <v>87</v>
      </c>
      <c r="H3235" s="58" t="s">
        <v>87</v>
      </c>
      <c r="I3235" s="60" t="s">
        <v>85</v>
      </c>
    </row>
    <row r="3236" spans="1:9" x14ac:dyDescent="0.2">
      <c r="A3236" t="s">
        <v>60</v>
      </c>
      <c r="B3236" t="s">
        <v>80</v>
      </c>
      <c r="C3236" t="s">
        <v>22</v>
      </c>
      <c r="D3236" s="55">
        <v>40575</v>
      </c>
      <c r="E3236">
        <v>1.6</v>
      </c>
      <c r="F3236">
        <v>3133112</v>
      </c>
      <c r="G3236" s="58" t="s">
        <v>87</v>
      </c>
      <c r="H3236" s="58" t="s">
        <v>87</v>
      </c>
      <c r="I3236" s="60" t="s">
        <v>85</v>
      </c>
    </row>
    <row r="3237" spans="1:9" x14ac:dyDescent="0.2">
      <c r="A3237" t="s">
        <v>60</v>
      </c>
      <c r="B3237" t="s">
        <v>81</v>
      </c>
      <c r="C3237" t="s">
        <v>22</v>
      </c>
      <c r="D3237" s="55">
        <v>40575</v>
      </c>
      <c r="E3237">
        <v>0.45</v>
      </c>
      <c r="F3237">
        <v>3133113</v>
      </c>
      <c r="G3237" s="58" t="s">
        <v>87</v>
      </c>
      <c r="H3237" s="58" t="s">
        <v>87</v>
      </c>
      <c r="I3237" s="60" t="s">
        <v>85</v>
      </c>
    </row>
    <row r="3238" spans="1:9" x14ac:dyDescent="0.2">
      <c r="A3238" t="s">
        <v>61</v>
      </c>
      <c r="B3238" t="s">
        <v>80</v>
      </c>
      <c r="C3238" t="s">
        <v>22</v>
      </c>
      <c r="D3238" s="55">
        <v>40575</v>
      </c>
      <c r="E3238">
        <v>1.6</v>
      </c>
      <c r="F3238">
        <v>3133114</v>
      </c>
      <c r="G3238" s="58" t="s">
        <v>87</v>
      </c>
      <c r="H3238" s="58" t="s">
        <v>87</v>
      </c>
      <c r="I3238" s="60" t="s">
        <v>85</v>
      </c>
    </row>
    <row r="3239" spans="1:9" x14ac:dyDescent="0.2">
      <c r="A3239" t="s">
        <v>61</v>
      </c>
      <c r="B3239" t="s">
        <v>81</v>
      </c>
      <c r="C3239" t="s">
        <v>22</v>
      </c>
      <c r="D3239" s="55">
        <v>40575</v>
      </c>
      <c r="E3239">
        <v>-0.2</v>
      </c>
      <c r="F3239">
        <v>3133115</v>
      </c>
      <c r="G3239" s="58" t="s">
        <v>87</v>
      </c>
      <c r="H3239" s="58" t="s">
        <v>87</v>
      </c>
      <c r="I3239" s="60" t="s">
        <v>85</v>
      </c>
    </row>
    <row r="3240" spans="1:9" x14ac:dyDescent="0.2">
      <c r="A3240" t="s">
        <v>63</v>
      </c>
      <c r="B3240" t="s">
        <v>80</v>
      </c>
      <c r="C3240" t="s">
        <v>22</v>
      </c>
      <c r="D3240" s="55">
        <v>40575</v>
      </c>
      <c r="E3240">
        <v>0</v>
      </c>
      <c r="F3240">
        <v>3133116</v>
      </c>
      <c r="G3240" s="58" t="s">
        <v>87</v>
      </c>
      <c r="H3240" s="58" t="s">
        <v>87</v>
      </c>
      <c r="I3240" s="60" t="s">
        <v>85</v>
      </c>
    </row>
    <row r="3241" spans="1:9" x14ac:dyDescent="0.2">
      <c r="A3241" t="s">
        <v>63</v>
      </c>
      <c r="B3241" t="s">
        <v>81</v>
      </c>
      <c r="C3241" t="s">
        <v>22</v>
      </c>
      <c r="D3241" s="55">
        <v>40575</v>
      </c>
      <c r="E3241">
        <v>0</v>
      </c>
      <c r="F3241">
        <v>3133117</v>
      </c>
      <c r="G3241" s="58" t="s">
        <v>87</v>
      </c>
      <c r="H3241" s="58" t="s">
        <v>87</v>
      </c>
      <c r="I3241" s="60" t="s">
        <v>85</v>
      </c>
    </row>
    <row r="3242" spans="1:9" x14ac:dyDescent="0.2">
      <c r="A3242" t="s">
        <v>64</v>
      </c>
      <c r="B3242" t="s">
        <v>80</v>
      </c>
      <c r="C3242" t="s">
        <v>22</v>
      </c>
      <c r="D3242" s="55">
        <v>40575</v>
      </c>
      <c r="E3242">
        <v>0</v>
      </c>
      <c r="F3242">
        <v>3133118</v>
      </c>
      <c r="G3242" s="58" t="s">
        <v>87</v>
      </c>
      <c r="H3242" s="58" t="s">
        <v>87</v>
      </c>
      <c r="I3242" s="60" t="s">
        <v>85</v>
      </c>
    </row>
    <row r="3243" spans="1:9" x14ac:dyDescent="0.2">
      <c r="A3243" t="s">
        <v>64</v>
      </c>
      <c r="B3243" t="s">
        <v>81</v>
      </c>
      <c r="C3243" t="s">
        <v>22</v>
      </c>
      <c r="D3243" s="55">
        <v>40575</v>
      </c>
      <c r="E3243">
        <v>0</v>
      </c>
      <c r="F3243">
        <v>3133119</v>
      </c>
      <c r="G3243" s="58" t="s">
        <v>87</v>
      </c>
      <c r="H3243" s="58" t="s">
        <v>87</v>
      </c>
      <c r="I3243" s="60" t="s">
        <v>85</v>
      </c>
    </row>
    <row r="3244" spans="1:9" x14ac:dyDescent="0.2">
      <c r="A3244" t="s">
        <v>79</v>
      </c>
      <c r="B3244" t="s">
        <v>80</v>
      </c>
      <c r="C3244" t="s">
        <v>22</v>
      </c>
      <c r="D3244" s="55">
        <v>40575</v>
      </c>
      <c r="E3244">
        <v>1.135</v>
      </c>
      <c r="F3244">
        <v>3133120</v>
      </c>
      <c r="G3244" s="58" t="s">
        <v>87</v>
      </c>
      <c r="H3244" s="58" t="s">
        <v>87</v>
      </c>
      <c r="I3244" s="60" t="s">
        <v>85</v>
      </c>
    </row>
    <row r="3245" spans="1:9" x14ac:dyDescent="0.2">
      <c r="A3245" t="s">
        <v>79</v>
      </c>
      <c r="B3245" t="s">
        <v>81</v>
      </c>
      <c r="C3245" t="s">
        <v>22</v>
      </c>
      <c r="D3245" s="55">
        <v>40575</v>
      </c>
      <c r="E3245">
        <v>0.05</v>
      </c>
      <c r="F3245">
        <v>3133121</v>
      </c>
      <c r="G3245" s="58" t="s">
        <v>87</v>
      </c>
      <c r="H3245" s="58" t="s">
        <v>87</v>
      </c>
      <c r="I3245" s="60" t="s">
        <v>85</v>
      </c>
    </row>
    <row r="3246" spans="1:9" x14ac:dyDescent="0.2">
      <c r="A3246" t="s">
        <v>65</v>
      </c>
      <c r="B3246" t="s">
        <v>80</v>
      </c>
      <c r="C3246" t="s">
        <v>22</v>
      </c>
      <c r="D3246" s="55">
        <v>40575</v>
      </c>
      <c r="E3246">
        <v>1.135</v>
      </c>
      <c r="F3246">
        <v>3133122</v>
      </c>
      <c r="G3246" s="58" t="s">
        <v>87</v>
      </c>
      <c r="H3246" s="58" t="s">
        <v>87</v>
      </c>
      <c r="I3246" s="60" t="s">
        <v>85</v>
      </c>
    </row>
    <row r="3247" spans="1:9" x14ac:dyDescent="0.2">
      <c r="A3247" t="s">
        <v>65</v>
      </c>
      <c r="B3247" t="s">
        <v>81</v>
      </c>
      <c r="C3247" t="s">
        <v>22</v>
      </c>
      <c r="D3247" s="55">
        <v>40575</v>
      </c>
      <c r="E3247">
        <v>0</v>
      </c>
      <c r="F3247">
        <v>3133123</v>
      </c>
      <c r="G3247" s="58" t="s">
        <v>87</v>
      </c>
      <c r="H3247" s="58" t="s">
        <v>87</v>
      </c>
      <c r="I3247" s="60" t="s">
        <v>85</v>
      </c>
    </row>
    <row r="3248" spans="1:9" x14ac:dyDescent="0.2">
      <c r="A3248" t="s">
        <v>111</v>
      </c>
      <c r="B3248" t="s">
        <v>110</v>
      </c>
      <c r="C3248" t="s">
        <v>22</v>
      </c>
      <c r="D3248" s="55">
        <v>40575</v>
      </c>
      <c r="E3248">
        <v>0.05</v>
      </c>
      <c r="F3248">
        <v>3133124</v>
      </c>
      <c r="G3248" s="58" t="s">
        <v>87</v>
      </c>
      <c r="H3248" s="58" t="s">
        <v>87</v>
      </c>
      <c r="I3248" s="60" t="s">
        <v>85</v>
      </c>
    </row>
    <row r="3249" spans="1:9" x14ac:dyDescent="0.2">
      <c r="A3249" t="s">
        <v>112</v>
      </c>
      <c r="B3249" t="s">
        <v>110</v>
      </c>
      <c r="C3249" t="s">
        <v>22</v>
      </c>
      <c r="D3249" s="55">
        <v>40575</v>
      </c>
      <c r="E3249">
        <v>0.45</v>
      </c>
      <c r="F3249">
        <v>3133125</v>
      </c>
      <c r="G3249" s="58" t="s">
        <v>87</v>
      </c>
      <c r="H3249" s="58" t="s">
        <v>87</v>
      </c>
      <c r="I3249" s="60" t="s">
        <v>85</v>
      </c>
    </row>
    <row r="3250" spans="1:9" x14ac:dyDescent="0.2">
      <c r="A3250" t="s">
        <v>108</v>
      </c>
      <c r="B3250" t="s">
        <v>110</v>
      </c>
      <c r="C3250" t="s">
        <v>22</v>
      </c>
      <c r="D3250" s="55">
        <v>40575</v>
      </c>
      <c r="E3250">
        <v>-0.2</v>
      </c>
      <c r="F3250">
        <v>3133126</v>
      </c>
      <c r="G3250" s="58" t="s">
        <v>87</v>
      </c>
      <c r="H3250" s="58" t="s">
        <v>87</v>
      </c>
      <c r="I3250" s="60" t="s">
        <v>85</v>
      </c>
    </row>
    <row r="3251" spans="1:9" x14ac:dyDescent="0.2">
      <c r="A3251" t="s">
        <v>109</v>
      </c>
      <c r="B3251" t="s">
        <v>110</v>
      </c>
      <c r="C3251" t="s">
        <v>22</v>
      </c>
      <c r="D3251" s="55">
        <v>40575</v>
      </c>
      <c r="E3251">
        <v>0.45</v>
      </c>
      <c r="F3251">
        <v>3133127</v>
      </c>
      <c r="G3251" s="58" t="s">
        <v>87</v>
      </c>
      <c r="H3251" s="58" t="s">
        <v>87</v>
      </c>
      <c r="I3251" s="60" t="s">
        <v>85</v>
      </c>
    </row>
    <row r="3252" spans="1:9" x14ac:dyDescent="0.2">
      <c r="A3252" t="s">
        <v>11</v>
      </c>
      <c r="B3252" t="s">
        <v>110</v>
      </c>
      <c r="C3252" t="s">
        <v>22</v>
      </c>
      <c r="D3252" s="55">
        <v>40575</v>
      </c>
      <c r="E3252" s="155">
        <v>40603</v>
      </c>
      <c r="I3252" s="60" t="s">
        <v>86</v>
      </c>
    </row>
    <row r="3253" spans="1:9" x14ac:dyDescent="0.2">
      <c r="A3253" t="s">
        <v>78</v>
      </c>
      <c r="B3253" t="s">
        <v>80</v>
      </c>
      <c r="C3253" t="s">
        <v>22</v>
      </c>
      <c r="D3253" s="55">
        <v>40603</v>
      </c>
      <c r="E3253">
        <v>0.65500000000000003</v>
      </c>
      <c r="F3253">
        <v>3133100</v>
      </c>
      <c r="G3253" s="58" t="s">
        <v>87</v>
      </c>
      <c r="H3253" s="58" t="s">
        <v>87</v>
      </c>
      <c r="I3253" s="60" t="s">
        <v>85</v>
      </c>
    </row>
    <row r="3254" spans="1:9" x14ac:dyDescent="0.2">
      <c r="A3254" t="s">
        <v>78</v>
      </c>
      <c r="B3254" t="s">
        <v>81</v>
      </c>
      <c r="C3254" t="s">
        <v>22</v>
      </c>
      <c r="D3254" s="55">
        <v>40603</v>
      </c>
      <c r="E3254">
        <v>0.05</v>
      </c>
      <c r="F3254">
        <v>3133101</v>
      </c>
      <c r="G3254" s="58" t="s">
        <v>87</v>
      </c>
      <c r="H3254" s="58" t="s">
        <v>87</v>
      </c>
      <c r="I3254" s="60" t="s">
        <v>85</v>
      </c>
    </row>
    <row r="3255" spans="1:9" x14ac:dyDescent="0.2">
      <c r="A3255" t="s">
        <v>35</v>
      </c>
      <c r="B3255" t="s">
        <v>80</v>
      </c>
      <c r="C3255" t="s">
        <v>22</v>
      </c>
      <c r="D3255" s="55">
        <v>40603</v>
      </c>
      <c r="E3255">
        <v>0.65500000000000003</v>
      </c>
      <c r="F3255">
        <v>3133102</v>
      </c>
      <c r="G3255" s="58" t="s">
        <v>87</v>
      </c>
      <c r="H3255" s="58" t="s">
        <v>87</v>
      </c>
      <c r="I3255" s="60" t="s">
        <v>85</v>
      </c>
    </row>
    <row r="3256" spans="1:9" x14ac:dyDescent="0.2">
      <c r="A3256" t="s">
        <v>35</v>
      </c>
      <c r="B3256" t="s">
        <v>81</v>
      </c>
      <c r="C3256" t="s">
        <v>22</v>
      </c>
      <c r="D3256" s="55">
        <v>40603</v>
      </c>
      <c r="E3256">
        <v>0.15</v>
      </c>
      <c r="F3256">
        <v>3133103</v>
      </c>
      <c r="G3256" s="58" t="s">
        <v>87</v>
      </c>
      <c r="H3256" s="58" t="s">
        <v>87</v>
      </c>
      <c r="I3256" s="60" t="s">
        <v>85</v>
      </c>
    </row>
    <row r="3257" spans="1:9" x14ac:dyDescent="0.2">
      <c r="A3257" t="s">
        <v>36</v>
      </c>
      <c r="B3257" t="s">
        <v>80</v>
      </c>
      <c r="C3257" t="s">
        <v>22</v>
      </c>
      <c r="D3257" s="55">
        <v>40603</v>
      </c>
      <c r="E3257">
        <v>0.65500000000000003</v>
      </c>
      <c r="F3257">
        <v>3133104</v>
      </c>
      <c r="G3257" s="58" t="s">
        <v>87</v>
      </c>
      <c r="H3257" s="58" t="s">
        <v>87</v>
      </c>
      <c r="I3257" s="60" t="s">
        <v>85</v>
      </c>
    </row>
    <row r="3258" spans="1:9" x14ac:dyDescent="0.2">
      <c r="A3258" t="s">
        <v>36</v>
      </c>
      <c r="B3258" t="s">
        <v>81</v>
      </c>
      <c r="C3258" t="s">
        <v>22</v>
      </c>
      <c r="D3258" s="55">
        <v>40603</v>
      </c>
      <c r="E3258">
        <v>0.05</v>
      </c>
      <c r="F3258">
        <v>3133105</v>
      </c>
      <c r="G3258" s="58" t="s">
        <v>87</v>
      </c>
      <c r="H3258" s="58" t="s">
        <v>87</v>
      </c>
      <c r="I3258" s="60" t="s">
        <v>85</v>
      </c>
    </row>
    <row r="3259" spans="1:9" x14ac:dyDescent="0.2">
      <c r="A3259" t="s">
        <v>37</v>
      </c>
      <c r="B3259" t="s">
        <v>80</v>
      </c>
      <c r="C3259" t="s">
        <v>22</v>
      </c>
      <c r="D3259" s="55">
        <v>40603</v>
      </c>
      <c r="E3259">
        <v>0.65500000000000003</v>
      </c>
      <c r="F3259">
        <v>3133106</v>
      </c>
      <c r="G3259" s="58" t="s">
        <v>87</v>
      </c>
      <c r="H3259" s="58" t="s">
        <v>87</v>
      </c>
      <c r="I3259" s="60" t="s">
        <v>85</v>
      </c>
    </row>
    <row r="3260" spans="1:9" x14ac:dyDescent="0.2">
      <c r="A3260" t="s">
        <v>37</v>
      </c>
      <c r="B3260" t="s">
        <v>81</v>
      </c>
      <c r="C3260" t="s">
        <v>22</v>
      </c>
      <c r="D3260" s="55">
        <v>40603</v>
      </c>
      <c r="E3260">
        <v>0.15</v>
      </c>
      <c r="F3260">
        <v>3133107</v>
      </c>
      <c r="G3260" s="58" t="s">
        <v>87</v>
      </c>
      <c r="H3260" s="58" t="s">
        <v>87</v>
      </c>
      <c r="I3260" s="60" t="s">
        <v>85</v>
      </c>
    </row>
    <row r="3261" spans="1:9" x14ac:dyDescent="0.2">
      <c r="A3261" t="s">
        <v>58</v>
      </c>
      <c r="B3261" t="s">
        <v>80</v>
      </c>
      <c r="C3261" t="s">
        <v>22</v>
      </c>
      <c r="D3261" s="55">
        <v>40603</v>
      </c>
      <c r="E3261">
        <v>0.54</v>
      </c>
      <c r="F3261">
        <v>3133108</v>
      </c>
      <c r="G3261" s="58" t="s">
        <v>87</v>
      </c>
      <c r="H3261" s="58" t="s">
        <v>87</v>
      </c>
      <c r="I3261" s="60" t="s">
        <v>85</v>
      </c>
    </row>
    <row r="3262" spans="1:9" x14ac:dyDescent="0.2">
      <c r="A3262" t="s">
        <v>58</v>
      </c>
      <c r="B3262" t="s">
        <v>81</v>
      </c>
      <c r="C3262" t="s">
        <v>22</v>
      </c>
      <c r="D3262" s="55">
        <v>40603</v>
      </c>
      <c r="E3262">
        <v>0.05</v>
      </c>
      <c r="F3262">
        <v>3133109</v>
      </c>
      <c r="G3262" s="58" t="s">
        <v>87</v>
      </c>
      <c r="H3262" s="58" t="s">
        <v>87</v>
      </c>
      <c r="I3262" s="60" t="s">
        <v>85</v>
      </c>
    </row>
    <row r="3263" spans="1:9" x14ac:dyDescent="0.2">
      <c r="A3263" t="s">
        <v>59</v>
      </c>
      <c r="B3263" t="s">
        <v>80</v>
      </c>
      <c r="C3263" t="s">
        <v>22</v>
      </c>
      <c r="D3263" s="55">
        <v>40603</v>
      </c>
      <c r="E3263">
        <v>0.69</v>
      </c>
      <c r="F3263">
        <v>3133110</v>
      </c>
      <c r="G3263" s="58" t="s">
        <v>87</v>
      </c>
      <c r="H3263" s="58" t="s">
        <v>87</v>
      </c>
      <c r="I3263" s="60" t="s">
        <v>85</v>
      </c>
    </row>
    <row r="3264" spans="1:9" x14ac:dyDescent="0.2">
      <c r="A3264" t="s">
        <v>59</v>
      </c>
      <c r="B3264" t="s">
        <v>81</v>
      </c>
      <c r="C3264" t="s">
        <v>22</v>
      </c>
      <c r="D3264" s="55">
        <v>40603</v>
      </c>
      <c r="E3264">
        <v>-0.17</v>
      </c>
      <c r="F3264">
        <v>3133111</v>
      </c>
      <c r="G3264" s="58" t="s">
        <v>87</v>
      </c>
      <c r="H3264" s="58" t="s">
        <v>87</v>
      </c>
      <c r="I3264" s="60" t="s">
        <v>85</v>
      </c>
    </row>
    <row r="3265" spans="1:9" x14ac:dyDescent="0.2">
      <c r="A3265" t="s">
        <v>60</v>
      </c>
      <c r="B3265" t="s">
        <v>80</v>
      </c>
      <c r="C3265" t="s">
        <v>22</v>
      </c>
      <c r="D3265" s="55">
        <v>40603</v>
      </c>
      <c r="E3265">
        <v>0.69</v>
      </c>
      <c r="F3265">
        <v>3133112</v>
      </c>
      <c r="G3265" s="58" t="s">
        <v>87</v>
      </c>
      <c r="H3265" s="58" t="s">
        <v>87</v>
      </c>
      <c r="I3265" s="60" t="s">
        <v>85</v>
      </c>
    </row>
    <row r="3266" spans="1:9" x14ac:dyDescent="0.2">
      <c r="A3266" t="s">
        <v>60</v>
      </c>
      <c r="B3266" t="s">
        <v>81</v>
      </c>
      <c r="C3266" t="s">
        <v>22</v>
      </c>
      <c r="D3266" s="55">
        <v>40603</v>
      </c>
      <c r="E3266">
        <v>0.1</v>
      </c>
      <c r="F3266">
        <v>3133113</v>
      </c>
      <c r="G3266" s="58" t="s">
        <v>87</v>
      </c>
      <c r="H3266" s="58" t="s">
        <v>87</v>
      </c>
      <c r="I3266" s="60" t="s">
        <v>85</v>
      </c>
    </row>
    <row r="3267" spans="1:9" x14ac:dyDescent="0.2">
      <c r="A3267" t="s">
        <v>61</v>
      </c>
      <c r="B3267" t="s">
        <v>80</v>
      </c>
      <c r="C3267" t="s">
        <v>22</v>
      </c>
      <c r="D3267" s="55">
        <v>40603</v>
      </c>
      <c r="E3267">
        <v>0.69</v>
      </c>
      <c r="F3267">
        <v>3133114</v>
      </c>
      <c r="G3267" s="58" t="s">
        <v>87</v>
      </c>
      <c r="H3267" s="58" t="s">
        <v>87</v>
      </c>
      <c r="I3267" s="60" t="s">
        <v>85</v>
      </c>
    </row>
    <row r="3268" spans="1:9" x14ac:dyDescent="0.2">
      <c r="A3268" t="s">
        <v>61</v>
      </c>
      <c r="B3268" t="s">
        <v>81</v>
      </c>
      <c r="C3268" t="s">
        <v>22</v>
      </c>
      <c r="D3268" s="55">
        <v>40603</v>
      </c>
      <c r="E3268">
        <v>-0.05</v>
      </c>
      <c r="F3268">
        <v>3133115</v>
      </c>
      <c r="G3268" s="58" t="s">
        <v>87</v>
      </c>
      <c r="H3268" s="58" t="s">
        <v>87</v>
      </c>
      <c r="I3268" s="60" t="s">
        <v>85</v>
      </c>
    </row>
    <row r="3269" spans="1:9" x14ac:dyDescent="0.2">
      <c r="A3269" t="s">
        <v>63</v>
      </c>
      <c r="B3269" t="s">
        <v>80</v>
      </c>
      <c r="C3269" t="s">
        <v>22</v>
      </c>
      <c r="D3269" s="55">
        <v>40603</v>
      </c>
      <c r="E3269">
        <v>0</v>
      </c>
      <c r="F3269">
        <v>3133116</v>
      </c>
      <c r="G3269" s="58" t="s">
        <v>87</v>
      </c>
      <c r="H3269" s="58" t="s">
        <v>87</v>
      </c>
      <c r="I3269" s="60" t="s">
        <v>85</v>
      </c>
    </row>
    <row r="3270" spans="1:9" x14ac:dyDescent="0.2">
      <c r="A3270" t="s">
        <v>63</v>
      </c>
      <c r="B3270" t="s">
        <v>81</v>
      </c>
      <c r="C3270" t="s">
        <v>22</v>
      </c>
      <c r="D3270" s="55">
        <v>40603</v>
      </c>
      <c r="E3270">
        <v>0</v>
      </c>
      <c r="F3270">
        <v>3133117</v>
      </c>
      <c r="G3270" s="58" t="s">
        <v>87</v>
      </c>
      <c r="H3270" s="58" t="s">
        <v>87</v>
      </c>
      <c r="I3270" s="60" t="s">
        <v>85</v>
      </c>
    </row>
    <row r="3271" spans="1:9" x14ac:dyDescent="0.2">
      <c r="A3271" t="s">
        <v>64</v>
      </c>
      <c r="B3271" t="s">
        <v>80</v>
      </c>
      <c r="C3271" t="s">
        <v>22</v>
      </c>
      <c r="D3271" s="55">
        <v>40603</v>
      </c>
      <c r="E3271">
        <v>0</v>
      </c>
      <c r="F3271">
        <v>3133118</v>
      </c>
      <c r="G3271" s="58" t="s">
        <v>87</v>
      </c>
      <c r="H3271" s="58" t="s">
        <v>87</v>
      </c>
      <c r="I3271" s="60" t="s">
        <v>85</v>
      </c>
    </row>
    <row r="3272" spans="1:9" x14ac:dyDescent="0.2">
      <c r="A3272" t="s">
        <v>64</v>
      </c>
      <c r="B3272" t="s">
        <v>81</v>
      </c>
      <c r="C3272" t="s">
        <v>22</v>
      </c>
      <c r="D3272" s="55">
        <v>40603</v>
      </c>
      <c r="E3272">
        <v>0</v>
      </c>
      <c r="F3272">
        <v>3133119</v>
      </c>
      <c r="G3272" s="58" t="s">
        <v>87</v>
      </c>
      <c r="H3272" s="58" t="s">
        <v>87</v>
      </c>
      <c r="I3272" s="60" t="s">
        <v>85</v>
      </c>
    </row>
    <row r="3273" spans="1:9" x14ac:dyDescent="0.2">
      <c r="A3273" t="s">
        <v>79</v>
      </c>
      <c r="B3273" t="s">
        <v>80</v>
      </c>
      <c r="C3273" t="s">
        <v>22</v>
      </c>
      <c r="D3273" s="55">
        <v>40603</v>
      </c>
      <c r="E3273">
        <v>0.60499999999999998</v>
      </c>
      <c r="F3273">
        <v>3133120</v>
      </c>
      <c r="G3273" s="58" t="s">
        <v>87</v>
      </c>
      <c r="H3273" s="58" t="s">
        <v>87</v>
      </c>
      <c r="I3273" s="60" t="s">
        <v>85</v>
      </c>
    </row>
    <row r="3274" spans="1:9" x14ac:dyDescent="0.2">
      <c r="A3274" t="s">
        <v>79</v>
      </c>
      <c r="B3274" t="s">
        <v>81</v>
      </c>
      <c r="C3274" t="s">
        <v>22</v>
      </c>
      <c r="D3274" s="55">
        <v>40603</v>
      </c>
      <c r="E3274">
        <v>0.05</v>
      </c>
      <c r="F3274">
        <v>3133121</v>
      </c>
      <c r="G3274" s="58" t="s">
        <v>87</v>
      </c>
      <c r="H3274" s="58" t="s">
        <v>87</v>
      </c>
      <c r="I3274" s="60" t="s">
        <v>85</v>
      </c>
    </row>
    <row r="3275" spans="1:9" x14ac:dyDescent="0.2">
      <c r="A3275" t="s">
        <v>65</v>
      </c>
      <c r="B3275" t="s">
        <v>80</v>
      </c>
      <c r="C3275" t="s">
        <v>22</v>
      </c>
      <c r="D3275" s="55">
        <v>40603</v>
      </c>
      <c r="E3275">
        <v>0.60499999999999998</v>
      </c>
      <c r="F3275">
        <v>3133122</v>
      </c>
      <c r="G3275" s="58" t="s">
        <v>87</v>
      </c>
      <c r="H3275" s="58" t="s">
        <v>87</v>
      </c>
      <c r="I3275" s="60" t="s">
        <v>85</v>
      </c>
    </row>
    <row r="3276" spans="1:9" x14ac:dyDescent="0.2">
      <c r="A3276" t="s">
        <v>65</v>
      </c>
      <c r="B3276" t="s">
        <v>81</v>
      </c>
      <c r="C3276" t="s">
        <v>22</v>
      </c>
      <c r="D3276" s="55">
        <v>40603</v>
      </c>
      <c r="E3276">
        <v>0</v>
      </c>
      <c r="F3276">
        <v>3133123</v>
      </c>
      <c r="G3276" s="58" t="s">
        <v>87</v>
      </c>
      <c r="H3276" s="58" t="s">
        <v>87</v>
      </c>
      <c r="I3276" s="60" t="s">
        <v>85</v>
      </c>
    </row>
    <row r="3277" spans="1:9" x14ac:dyDescent="0.2">
      <c r="A3277" t="s">
        <v>111</v>
      </c>
      <c r="B3277" t="s">
        <v>110</v>
      </c>
      <c r="C3277" t="s">
        <v>22</v>
      </c>
      <c r="D3277" s="55">
        <v>40603</v>
      </c>
      <c r="E3277">
        <v>0.05</v>
      </c>
      <c r="F3277">
        <v>3133124</v>
      </c>
      <c r="G3277" s="58" t="s">
        <v>87</v>
      </c>
      <c r="H3277" s="58" t="s">
        <v>87</v>
      </c>
      <c r="I3277" s="60" t="s">
        <v>85</v>
      </c>
    </row>
    <row r="3278" spans="1:9" x14ac:dyDescent="0.2">
      <c r="A3278" t="s">
        <v>112</v>
      </c>
      <c r="B3278" t="s">
        <v>110</v>
      </c>
      <c r="C3278" t="s">
        <v>22</v>
      </c>
      <c r="D3278" s="55">
        <v>40603</v>
      </c>
      <c r="E3278">
        <v>0.1</v>
      </c>
      <c r="F3278">
        <v>3133125</v>
      </c>
      <c r="G3278" s="58" t="s">
        <v>87</v>
      </c>
      <c r="H3278" s="58" t="s">
        <v>87</v>
      </c>
      <c r="I3278" s="60" t="s">
        <v>85</v>
      </c>
    </row>
    <row r="3279" spans="1:9" x14ac:dyDescent="0.2">
      <c r="A3279" t="s">
        <v>108</v>
      </c>
      <c r="B3279" t="s">
        <v>110</v>
      </c>
      <c r="C3279" t="s">
        <v>22</v>
      </c>
      <c r="D3279" s="55">
        <v>40603</v>
      </c>
      <c r="E3279">
        <v>-0.05</v>
      </c>
      <c r="F3279">
        <v>3133126</v>
      </c>
      <c r="G3279" s="58" t="s">
        <v>87</v>
      </c>
      <c r="H3279" s="58" t="s">
        <v>87</v>
      </c>
      <c r="I3279" s="60" t="s">
        <v>85</v>
      </c>
    </row>
    <row r="3280" spans="1:9" x14ac:dyDescent="0.2">
      <c r="A3280" t="s">
        <v>109</v>
      </c>
      <c r="B3280" t="s">
        <v>110</v>
      </c>
      <c r="C3280" t="s">
        <v>22</v>
      </c>
      <c r="D3280" s="55">
        <v>40603</v>
      </c>
      <c r="E3280">
        <v>0.1</v>
      </c>
      <c r="F3280">
        <v>3133127</v>
      </c>
      <c r="G3280" s="58" t="s">
        <v>87</v>
      </c>
      <c r="H3280" s="58" t="s">
        <v>87</v>
      </c>
      <c r="I3280" s="60" t="s">
        <v>85</v>
      </c>
    </row>
    <row r="3281" spans="1:9" x14ac:dyDescent="0.2">
      <c r="A3281" t="s">
        <v>11</v>
      </c>
      <c r="B3281" t="s">
        <v>110</v>
      </c>
      <c r="C3281" t="s">
        <v>22</v>
      </c>
      <c r="D3281" s="55">
        <v>40603</v>
      </c>
      <c r="E3281" s="155">
        <v>40634</v>
      </c>
      <c r="I3281" s="60" t="s">
        <v>86</v>
      </c>
    </row>
    <row r="3282" spans="1:9" x14ac:dyDescent="0.2">
      <c r="A3282" t="s">
        <v>78</v>
      </c>
      <c r="B3282" t="s">
        <v>80</v>
      </c>
      <c r="C3282" t="s">
        <v>22</v>
      </c>
      <c r="D3282" s="55">
        <v>40634</v>
      </c>
      <c r="E3282">
        <v>0.435</v>
      </c>
      <c r="F3282">
        <v>3133100</v>
      </c>
      <c r="G3282" s="58" t="s">
        <v>87</v>
      </c>
      <c r="H3282" s="58" t="s">
        <v>87</v>
      </c>
      <c r="I3282" s="60" t="s">
        <v>85</v>
      </c>
    </row>
    <row r="3283" spans="1:9" x14ac:dyDescent="0.2">
      <c r="A3283" t="s">
        <v>78</v>
      </c>
      <c r="B3283" t="s">
        <v>81</v>
      </c>
      <c r="C3283" t="s">
        <v>22</v>
      </c>
      <c r="D3283" s="55">
        <v>40634</v>
      </c>
      <c r="E3283">
        <v>0.02</v>
      </c>
      <c r="F3283">
        <v>3133101</v>
      </c>
      <c r="G3283" s="58" t="s">
        <v>87</v>
      </c>
      <c r="H3283" s="58" t="s">
        <v>87</v>
      </c>
      <c r="I3283" s="60" t="s">
        <v>85</v>
      </c>
    </row>
    <row r="3284" spans="1:9" x14ac:dyDescent="0.2">
      <c r="A3284" t="s">
        <v>35</v>
      </c>
      <c r="B3284" t="s">
        <v>80</v>
      </c>
      <c r="C3284" t="s">
        <v>22</v>
      </c>
      <c r="D3284" s="55">
        <v>40634</v>
      </c>
      <c r="E3284">
        <v>0.435</v>
      </c>
      <c r="F3284">
        <v>3133102</v>
      </c>
      <c r="G3284" s="58" t="s">
        <v>87</v>
      </c>
      <c r="H3284" s="58" t="s">
        <v>87</v>
      </c>
      <c r="I3284" s="60" t="s">
        <v>85</v>
      </c>
    </row>
    <row r="3285" spans="1:9" x14ac:dyDescent="0.2">
      <c r="A3285" t="s">
        <v>35</v>
      </c>
      <c r="B3285" t="s">
        <v>81</v>
      </c>
      <c r="C3285" t="s">
        <v>22</v>
      </c>
      <c r="D3285" s="55">
        <v>40634</v>
      </c>
      <c r="E3285">
        <v>0.05</v>
      </c>
      <c r="F3285">
        <v>3133103</v>
      </c>
      <c r="G3285" s="58" t="s">
        <v>87</v>
      </c>
      <c r="H3285" s="58" t="s">
        <v>87</v>
      </c>
      <c r="I3285" s="60" t="s">
        <v>85</v>
      </c>
    </row>
    <row r="3286" spans="1:9" x14ac:dyDescent="0.2">
      <c r="A3286" t="s">
        <v>36</v>
      </c>
      <c r="B3286" t="s">
        <v>80</v>
      </c>
      <c r="C3286" t="s">
        <v>22</v>
      </c>
      <c r="D3286" s="55">
        <v>40634</v>
      </c>
      <c r="E3286">
        <v>0.435</v>
      </c>
      <c r="F3286">
        <v>3133104</v>
      </c>
      <c r="G3286" s="58" t="s">
        <v>87</v>
      </c>
      <c r="H3286" s="58" t="s">
        <v>87</v>
      </c>
      <c r="I3286" s="60" t="s">
        <v>85</v>
      </c>
    </row>
    <row r="3287" spans="1:9" x14ac:dyDescent="0.2">
      <c r="A3287" t="s">
        <v>36</v>
      </c>
      <c r="B3287" t="s">
        <v>81</v>
      </c>
      <c r="C3287" t="s">
        <v>22</v>
      </c>
      <c r="D3287" s="55">
        <v>40634</v>
      </c>
      <c r="E3287">
        <v>0.02</v>
      </c>
      <c r="F3287">
        <v>3133105</v>
      </c>
      <c r="G3287" s="58" t="s">
        <v>87</v>
      </c>
      <c r="H3287" s="58" t="s">
        <v>87</v>
      </c>
      <c r="I3287" s="60" t="s">
        <v>85</v>
      </c>
    </row>
    <row r="3288" spans="1:9" x14ac:dyDescent="0.2">
      <c r="A3288" t="s">
        <v>37</v>
      </c>
      <c r="B3288" t="s">
        <v>80</v>
      </c>
      <c r="C3288" t="s">
        <v>22</v>
      </c>
      <c r="D3288" s="55">
        <v>40634</v>
      </c>
      <c r="E3288">
        <v>0.435</v>
      </c>
      <c r="F3288">
        <v>3133106</v>
      </c>
      <c r="G3288" s="58" t="s">
        <v>87</v>
      </c>
      <c r="H3288" s="58" t="s">
        <v>87</v>
      </c>
      <c r="I3288" s="60" t="s">
        <v>85</v>
      </c>
    </row>
    <row r="3289" spans="1:9" x14ac:dyDescent="0.2">
      <c r="A3289" t="s">
        <v>37</v>
      </c>
      <c r="B3289" t="s">
        <v>81</v>
      </c>
      <c r="C3289" t="s">
        <v>22</v>
      </c>
      <c r="D3289" s="55">
        <v>40634</v>
      </c>
      <c r="E3289">
        <v>0.05</v>
      </c>
      <c r="F3289">
        <v>3133107</v>
      </c>
      <c r="G3289" s="58" t="s">
        <v>87</v>
      </c>
      <c r="H3289" s="58" t="s">
        <v>87</v>
      </c>
      <c r="I3289" s="60" t="s">
        <v>85</v>
      </c>
    </row>
    <row r="3290" spans="1:9" x14ac:dyDescent="0.2">
      <c r="A3290" t="s">
        <v>58</v>
      </c>
      <c r="B3290" t="s">
        <v>80</v>
      </c>
      <c r="C3290" t="s">
        <v>22</v>
      </c>
      <c r="D3290" s="55">
        <v>40634</v>
      </c>
      <c r="E3290">
        <v>0.36</v>
      </c>
      <c r="F3290">
        <v>3133108</v>
      </c>
      <c r="G3290" s="58" t="s">
        <v>87</v>
      </c>
      <c r="H3290" s="58" t="s">
        <v>87</v>
      </c>
      <c r="I3290" s="60" t="s">
        <v>85</v>
      </c>
    </row>
    <row r="3291" spans="1:9" x14ac:dyDescent="0.2">
      <c r="A3291" t="s">
        <v>58</v>
      </c>
      <c r="B3291" t="s">
        <v>81</v>
      </c>
      <c r="C3291" t="s">
        <v>22</v>
      </c>
      <c r="D3291" s="55">
        <v>40634</v>
      </c>
      <c r="E3291">
        <v>5.0000000000000001E-3</v>
      </c>
      <c r="F3291">
        <v>3133109</v>
      </c>
      <c r="G3291" s="58" t="s">
        <v>87</v>
      </c>
      <c r="H3291" s="58" t="s">
        <v>87</v>
      </c>
      <c r="I3291" s="60" t="s">
        <v>85</v>
      </c>
    </row>
    <row r="3292" spans="1:9" x14ac:dyDescent="0.2">
      <c r="A3292" t="s">
        <v>59</v>
      </c>
      <c r="B3292" t="s">
        <v>80</v>
      </c>
      <c r="C3292" t="s">
        <v>22</v>
      </c>
      <c r="D3292" s="55">
        <v>40634</v>
      </c>
      <c r="E3292">
        <v>0.38</v>
      </c>
      <c r="F3292">
        <v>3133110</v>
      </c>
      <c r="G3292" s="58" t="s">
        <v>87</v>
      </c>
      <c r="H3292" s="58" t="s">
        <v>87</v>
      </c>
      <c r="I3292" s="60" t="s">
        <v>85</v>
      </c>
    </row>
    <row r="3293" spans="1:9" x14ac:dyDescent="0.2">
      <c r="A3293" t="s">
        <v>59</v>
      </c>
      <c r="B3293" t="s">
        <v>81</v>
      </c>
      <c r="C3293" t="s">
        <v>22</v>
      </c>
      <c r="D3293" s="55">
        <v>40634</v>
      </c>
      <c r="E3293">
        <v>-8.5000000000000006E-2</v>
      </c>
      <c r="F3293">
        <v>3133111</v>
      </c>
      <c r="G3293" s="58" t="s">
        <v>87</v>
      </c>
      <c r="H3293" s="58" t="s">
        <v>87</v>
      </c>
      <c r="I3293" s="60" t="s">
        <v>85</v>
      </c>
    </row>
    <row r="3294" spans="1:9" x14ac:dyDescent="0.2">
      <c r="A3294" t="s">
        <v>60</v>
      </c>
      <c r="B3294" t="s">
        <v>80</v>
      </c>
      <c r="C3294" t="s">
        <v>22</v>
      </c>
      <c r="D3294" s="55">
        <v>40634</v>
      </c>
      <c r="E3294">
        <v>0.38</v>
      </c>
      <c r="F3294">
        <v>3133112</v>
      </c>
      <c r="G3294" s="58" t="s">
        <v>87</v>
      </c>
      <c r="H3294" s="58" t="s">
        <v>87</v>
      </c>
      <c r="I3294" s="60" t="s">
        <v>85</v>
      </c>
    </row>
    <row r="3295" spans="1:9" x14ac:dyDescent="0.2">
      <c r="A3295" t="s">
        <v>60</v>
      </c>
      <c r="B3295" t="s">
        <v>81</v>
      </c>
      <c r="C3295" t="s">
        <v>22</v>
      </c>
      <c r="D3295" s="55">
        <v>40634</v>
      </c>
      <c r="E3295">
        <v>0.02</v>
      </c>
      <c r="F3295">
        <v>3133113</v>
      </c>
      <c r="G3295" s="58" t="s">
        <v>87</v>
      </c>
      <c r="H3295" s="58" t="s">
        <v>87</v>
      </c>
      <c r="I3295" s="60" t="s">
        <v>85</v>
      </c>
    </row>
    <row r="3296" spans="1:9" x14ac:dyDescent="0.2">
      <c r="A3296" t="s">
        <v>61</v>
      </c>
      <c r="B3296" t="s">
        <v>80</v>
      </c>
      <c r="C3296" t="s">
        <v>22</v>
      </c>
      <c r="D3296" s="55">
        <v>40634</v>
      </c>
      <c r="E3296">
        <v>0.38</v>
      </c>
      <c r="F3296">
        <v>3133114</v>
      </c>
      <c r="G3296" s="58" t="s">
        <v>87</v>
      </c>
      <c r="H3296" s="58" t="s">
        <v>87</v>
      </c>
      <c r="I3296" s="60" t="s">
        <v>85</v>
      </c>
    </row>
    <row r="3297" spans="1:9" x14ac:dyDescent="0.2">
      <c r="A3297" t="s">
        <v>61</v>
      </c>
      <c r="B3297" t="s">
        <v>81</v>
      </c>
      <c r="C3297" t="s">
        <v>22</v>
      </c>
      <c r="D3297" s="55">
        <v>40634</v>
      </c>
      <c r="E3297">
        <v>-4.4999999999999998E-2</v>
      </c>
      <c r="F3297">
        <v>3133115</v>
      </c>
      <c r="G3297" s="58" t="s">
        <v>87</v>
      </c>
      <c r="H3297" s="58" t="s">
        <v>87</v>
      </c>
      <c r="I3297" s="60" t="s">
        <v>85</v>
      </c>
    </row>
    <row r="3298" spans="1:9" x14ac:dyDescent="0.2">
      <c r="A3298" t="s">
        <v>63</v>
      </c>
      <c r="B3298" t="s">
        <v>80</v>
      </c>
      <c r="C3298" t="s">
        <v>22</v>
      </c>
      <c r="D3298" s="55">
        <v>40634</v>
      </c>
      <c r="E3298">
        <v>0</v>
      </c>
      <c r="F3298">
        <v>3133116</v>
      </c>
      <c r="G3298" s="58" t="s">
        <v>87</v>
      </c>
      <c r="H3298" s="58" t="s">
        <v>87</v>
      </c>
      <c r="I3298" s="60" t="s">
        <v>85</v>
      </c>
    </row>
    <row r="3299" spans="1:9" x14ac:dyDescent="0.2">
      <c r="A3299" t="s">
        <v>63</v>
      </c>
      <c r="B3299" t="s">
        <v>81</v>
      </c>
      <c r="C3299" t="s">
        <v>22</v>
      </c>
      <c r="D3299" s="55">
        <v>40634</v>
      </c>
      <c r="E3299">
        <v>0</v>
      </c>
      <c r="F3299">
        <v>3133117</v>
      </c>
      <c r="G3299" s="58" t="s">
        <v>87</v>
      </c>
      <c r="H3299" s="58" t="s">
        <v>87</v>
      </c>
      <c r="I3299" s="60" t="s">
        <v>85</v>
      </c>
    </row>
    <row r="3300" spans="1:9" x14ac:dyDescent="0.2">
      <c r="A3300" t="s">
        <v>64</v>
      </c>
      <c r="B3300" t="s">
        <v>80</v>
      </c>
      <c r="C3300" t="s">
        <v>22</v>
      </c>
      <c r="D3300" s="55">
        <v>40634</v>
      </c>
      <c r="E3300">
        <v>0</v>
      </c>
      <c r="F3300">
        <v>3133118</v>
      </c>
      <c r="G3300" s="58" t="s">
        <v>87</v>
      </c>
      <c r="H3300" s="58" t="s">
        <v>87</v>
      </c>
      <c r="I3300" s="60" t="s">
        <v>85</v>
      </c>
    </row>
    <row r="3301" spans="1:9" x14ac:dyDescent="0.2">
      <c r="A3301" t="s">
        <v>64</v>
      </c>
      <c r="B3301" t="s">
        <v>81</v>
      </c>
      <c r="C3301" t="s">
        <v>22</v>
      </c>
      <c r="D3301" s="55">
        <v>40634</v>
      </c>
      <c r="E3301">
        <v>0</v>
      </c>
      <c r="F3301">
        <v>3133119</v>
      </c>
      <c r="G3301" s="58" t="s">
        <v>87</v>
      </c>
      <c r="H3301" s="58" t="s">
        <v>87</v>
      </c>
      <c r="I3301" s="60" t="s">
        <v>85</v>
      </c>
    </row>
    <row r="3302" spans="1:9" x14ac:dyDescent="0.2">
      <c r="A3302" t="s">
        <v>79</v>
      </c>
      <c r="B3302" t="s">
        <v>80</v>
      </c>
      <c r="C3302" t="s">
        <v>22</v>
      </c>
      <c r="D3302" s="55">
        <v>40634</v>
      </c>
      <c r="E3302">
        <v>0.435</v>
      </c>
      <c r="F3302">
        <v>3133120</v>
      </c>
      <c r="G3302" s="58" t="s">
        <v>87</v>
      </c>
      <c r="H3302" s="58" t="s">
        <v>87</v>
      </c>
      <c r="I3302" s="60" t="s">
        <v>85</v>
      </c>
    </row>
    <row r="3303" spans="1:9" x14ac:dyDescent="0.2">
      <c r="A3303" t="s">
        <v>79</v>
      </c>
      <c r="B3303" t="s">
        <v>81</v>
      </c>
      <c r="C3303" t="s">
        <v>22</v>
      </c>
      <c r="D3303" s="55">
        <v>40634</v>
      </c>
      <c r="E3303">
        <v>0.02</v>
      </c>
      <c r="F3303">
        <v>3133121</v>
      </c>
      <c r="G3303" s="58" t="s">
        <v>87</v>
      </c>
      <c r="H3303" s="58" t="s">
        <v>87</v>
      </c>
      <c r="I3303" s="60" t="s">
        <v>85</v>
      </c>
    </row>
    <row r="3304" spans="1:9" x14ac:dyDescent="0.2">
      <c r="A3304" t="s">
        <v>65</v>
      </c>
      <c r="B3304" t="s">
        <v>80</v>
      </c>
      <c r="C3304" t="s">
        <v>22</v>
      </c>
      <c r="D3304" s="55">
        <v>40634</v>
      </c>
      <c r="E3304">
        <v>0.435</v>
      </c>
      <c r="F3304">
        <v>3133122</v>
      </c>
      <c r="G3304" s="58" t="s">
        <v>87</v>
      </c>
      <c r="H3304" s="58" t="s">
        <v>87</v>
      </c>
      <c r="I3304" s="60" t="s">
        <v>85</v>
      </c>
    </row>
    <row r="3305" spans="1:9" x14ac:dyDescent="0.2">
      <c r="A3305" t="s">
        <v>65</v>
      </c>
      <c r="B3305" t="s">
        <v>81</v>
      </c>
      <c r="C3305" t="s">
        <v>22</v>
      </c>
      <c r="D3305" s="55">
        <v>40634</v>
      </c>
      <c r="E3305">
        <v>0</v>
      </c>
      <c r="F3305">
        <v>3133123</v>
      </c>
      <c r="G3305" s="58" t="s">
        <v>87</v>
      </c>
      <c r="H3305" s="58" t="s">
        <v>87</v>
      </c>
      <c r="I3305" s="60" t="s">
        <v>85</v>
      </c>
    </row>
    <row r="3306" spans="1:9" x14ac:dyDescent="0.2">
      <c r="A3306" t="s">
        <v>111</v>
      </c>
      <c r="B3306" t="s">
        <v>110</v>
      </c>
      <c r="C3306" t="s">
        <v>22</v>
      </c>
      <c r="D3306" s="55">
        <v>40634</v>
      </c>
      <c r="E3306">
        <v>5.0000000000000001E-3</v>
      </c>
      <c r="F3306">
        <v>3133124</v>
      </c>
      <c r="G3306" s="58" t="s">
        <v>87</v>
      </c>
      <c r="H3306" s="58" t="s">
        <v>87</v>
      </c>
      <c r="I3306" s="60" t="s">
        <v>85</v>
      </c>
    </row>
    <row r="3307" spans="1:9" x14ac:dyDescent="0.2">
      <c r="A3307" t="s">
        <v>112</v>
      </c>
      <c r="B3307" t="s">
        <v>110</v>
      </c>
      <c r="C3307" t="s">
        <v>22</v>
      </c>
      <c r="D3307" s="55">
        <v>40634</v>
      </c>
      <c r="E3307">
        <v>0.02</v>
      </c>
      <c r="F3307">
        <v>3133125</v>
      </c>
      <c r="G3307" s="58" t="s">
        <v>87</v>
      </c>
      <c r="H3307" s="58" t="s">
        <v>87</v>
      </c>
      <c r="I3307" s="60" t="s">
        <v>85</v>
      </c>
    </row>
    <row r="3308" spans="1:9" x14ac:dyDescent="0.2">
      <c r="A3308" t="s">
        <v>108</v>
      </c>
      <c r="B3308" t="s">
        <v>110</v>
      </c>
      <c r="C3308" t="s">
        <v>22</v>
      </c>
      <c r="D3308" s="55">
        <v>40634</v>
      </c>
      <c r="E3308">
        <v>-4.4999999999999998E-2</v>
      </c>
      <c r="F3308">
        <v>3133126</v>
      </c>
      <c r="G3308" s="58" t="s">
        <v>87</v>
      </c>
      <c r="H3308" s="58" t="s">
        <v>87</v>
      </c>
      <c r="I3308" s="60" t="s">
        <v>85</v>
      </c>
    </row>
    <row r="3309" spans="1:9" x14ac:dyDescent="0.2">
      <c r="A3309" t="s">
        <v>109</v>
      </c>
      <c r="B3309" t="s">
        <v>110</v>
      </c>
      <c r="C3309" t="s">
        <v>22</v>
      </c>
      <c r="D3309" s="55">
        <v>40634</v>
      </c>
      <c r="E3309">
        <v>0.02</v>
      </c>
      <c r="F3309">
        <v>3133127</v>
      </c>
      <c r="G3309" s="58" t="s">
        <v>87</v>
      </c>
      <c r="H3309" s="58" t="s">
        <v>87</v>
      </c>
      <c r="I3309" s="60" t="s">
        <v>85</v>
      </c>
    </row>
    <row r="3310" spans="1:9" x14ac:dyDescent="0.2">
      <c r="A3310" t="s">
        <v>11</v>
      </c>
      <c r="B3310" t="s">
        <v>110</v>
      </c>
      <c r="C3310" t="s">
        <v>22</v>
      </c>
      <c r="D3310" s="55">
        <v>40634</v>
      </c>
      <c r="E3310" s="155">
        <v>40664</v>
      </c>
      <c r="I3310" s="60" t="s">
        <v>86</v>
      </c>
    </row>
    <row r="3311" spans="1:9" x14ac:dyDescent="0.2">
      <c r="A3311" t="s">
        <v>78</v>
      </c>
      <c r="B3311" t="s">
        <v>80</v>
      </c>
      <c r="C3311" t="s">
        <v>22</v>
      </c>
      <c r="D3311" s="55">
        <v>40664</v>
      </c>
      <c r="E3311">
        <v>0.38500000000000001</v>
      </c>
      <c r="F3311">
        <v>3133100</v>
      </c>
      <c r="G3311" s="58" t="s">
        <v>87</v>
      </c>
      <c r="H3311" s="58" t="s">
        <v>87</v>
      </c>
      <c r="I3311" s="60" t="s">
        <v>85</v>
      </c>
    </row>
    <row r="3312" spans="1:9" x14ac:dyDescent="0.2">
      <c r="A3312" t="s">
        <v>78</v>
      </c>
      <c r="B3312" t="s">
        <v>81</v>
      </c>
      <c r="C3312" t="s">
        <v>22</v>
      </c>
      <c r="D3312" s="55">
        <v>40664</v>
      </c>
      <c r="E3312">
        <v>0.02</v>
      </c>
      <c r="F3312">
        <v>3133101</v>
      </c>
      <c r="G3312" s="58" t="s">
        <v>87</v>
      </c>
      <c r="H3312" s="58" t="s">
        <v>87</v>
      </c>
      <c r="I3312" s="60" t="s">
        <v>85</v>
      </c>
    </row>
    <row r="3313" spans="1:9" x14ac:dyDescent="0.2">
      <c r="A3313" t="s">
        <v>35</v>
      </c>
      <c r="B3313" t="s">
        <v>80</v>
      </c>
      <c r="C3313" t="s">
        <v>22</v>
      </c>
      <c r="D3313" s="55">
        <v>40664</v>
      </c>
      <c r="E3313">
        <v>0.38500000000000001</v>
      </c>
      <c r="F3313">
        <v>3133102</v>
      </c>
      <c r="G3313" s="58" t="s">
        <v>87</v>
      </c>
      <c r="H3313" s="58" t="s">
        <v>87</v>
      </c>
      <c r="I3313" s="60" t="s">
        <v>85</v>
      </c>
    </row>
    <row r="3314" spans="1:9" x14ac:dyDescent="0.2">
      <c r="A3314" t="s">
        <v>35</v>
      </c>
      <c r="B3314" t="s">
        <v>81</v>
      </c>
      <c r="C3314" t="s">
        <v>22</v>
      </c>
      <c r="D3314" s="55">
        <v>40664</v>
      </c>
      <c r="E3314">
        <v>0.05</v>
      </c>
      <c r="F3314">
        <v>3133103</v>
      </c>
      <c r="G3314" s="58" t="s">
        <v>87</v>
      </c>
      <c r="H3314" s="58" t="s">
        <v>87</v>
      </c>
      <c r="I3314" s="60" t="s">
        <v>85</v>
      </c>
    </row>
    <row r="3315" spans="1:9" x14ac:dyDescent="0.2">
      <c r="A3315" t="s">
        <v>36</v>
      </c>
      <c r="B3315" t="s">
        <v>80</v>
      </c>
      <c r="C3315" t="s">
        <v>22</v>
      </c>
      <c r="D3315" s="55">
        <v>40664</v>
      </c>
      <c r="E3315">
        <v>0.38500000000000001</v>
      </c>
      <c r="F3315">
        <v>3133104</v>
      </c>
      <c r="G3315" s="58" t="s">
        <v>87</v>
      </c>
      <c r="H3315" s="58" t="s">
        <v>87</v>
      </c>
      <c r="I3315" s="60" t="s">
        <v>85</v>
      </c>
    </row>
    <row r="3316" spans="1:9" x14ac:dyDescent="0.2">
      <c r="A3316" t="s">
        <v>36</v>
      </c>
      <c r="B3316" t="s">
        <v>81</v>
      </c>
      <c r="C3316" t="s">
        <v>22</v>
      </c>
      <c r="D3316" s="55">
        <v>40664</v>
      </c>
      <c r="E3316">
        <v>0.02</v>
      </c>
      <c r="F3316">
        <v>3133105</v>
      </c>
      <c r="G3316" s="58" t="s">
        <v>87</v>
      </c>
      <c r="H3316" s="58" t="s">
        <v>87</v>
      </c>
      <c r="I3316" s="60" t="s">
        <v>85</v>
      </c>
    </row>
    <row r="3317" spans="1:9" x14ac:dyDescent="0.2">
      <c r="A3317" t="s">
        <v>37</v>
      </c>
      <c r="B3317" t="s">
        <v>80</v>
      </c>
      <c r="C3317" t="s">
        <v>22</v>
      </c>
      <c r="D3317" s="55">
        <v>40664</v>
      </c>
      <c r="E3317">
        <v>0.38500000000000001</v>
      </c>
      <c r="F3317">
        <v>3133106</v>
      </c>
      <c r="G3317" s="58" t="s">
        <v>87</v>
      </c>
      <c r="H3317" s="58" t="s">
        <v>87</v>
      </c>
      <c r="I3317" s="60" t="s">
        <v>85</v>
      </c>
    </row>
    <row r="3318" spans="1:9" x14ac:dyDescent="0.2">
      <c r="A3318" t="s">
        <v>37</v>
      </c>
      <c r="B3318" t="s">
        <v>81</v>
      </c>
      <c r="C3318" t="s">
        <v>22</v>
      </c>
      <c r="D3318" s="55">
        <v>40664</v>
      </c>
      <c r="E3318">
        <v>0.05</v>
      </c>
      <c r="F3318">
        <v>3133107</v>
      </c>
      <c r="G3318" s="58" t="s">
        <v>87</v>
      </c>
      <c r="H3318" s="58" t="s">
        <v>87</v>
      </c>
      <c r="I3318" s="60" t="s">
        <v>85</v>
      </c>
    </row>
    <row r="3319" spans="1:9" x14ac:dyDescent="0.2">
      <c r="A3319" t="s">
        <v>58</v>
      </c>
      <c r="B3319" t="s">
        <v>80</v>
      </c>
      <c r="C3319" t="s">
        <v>22</v>
      </c>
      <c r="D3319" s="55">
        <v>40664</v>
      </c>
      <c r="E3319">
        <v>0.32500000000000001</v>
      </c>
      <c r="F3319">
        <v>3133108</v>
      </c>
      <c r="G3319" s="58" t="s">
        <v>87</v>
      </c>
      <c r="H3319" s="58" t="s">
        <v>87</v>
      </c>
      <c r="I3319" s="60" t="s">
        <v>85</v>
      </c>
    </row>
    <row r="3320" spans="1:9" x14ac:dyDescent="0.2">
      <c r="A3320" t="s">
        <v>58</v>
      </c>
      <c r="B3320" t="s">
        <v>81</v>
      </c>
      <c r="C3320" t="s">
        <v>22</v>
      </c>
      <c r="D3320" s="55">
        <v>40664</v>
      </c>
      <c r="E3320">
        <v>5.0000000000000001E-3</v>
      </c>
      <c r="F3320">
        <v>3133109</v>
      </c>
      <c r="G3320" s="58" t="s">
        <v>87</v>
      </c>
      <c r="H3320" s="58" t="s">
        <v>87</v>
      </c>
      <c r="I3320" s="60" t="s">
        <v>85</v>
      </c>
    </row>
    <row r="3321" spans="1:9" x14ac:dyDescent="0.2">
      <c r="A3321" t="s">
        <v>59</v>
      </c>
      <c r="B3321" t="s">
        <v>80</v>
      </c>
      <c r="C3321" t="s">
        <v>22</v>
      </c>
      <c r="D3321" s="55">
        <v>40664</v>
      </c>
      <c r="E3321">
        <v>0.33</v>
      </c>
      <c r="F3321">
        <v>3133110</v>
      </c>
      <c r="G3321" s="58" t="s">
        <v>87</v>
      </c>
      <c r="H3321" s="58" t="s">
        <v>87</v>
      </c>
      <c r="I3321" s="60" t="s">
        <v>85</v>
      </c>
    </row>
    <row r="3322" spans="1:9" x14ac:dyDescent="0.2">
      <c r="A3322" t="s">
        <v>59</v>
      </c>
      <c r="B3322" t="s">
        <v>81</v>
      </c>
      <c r="C3322" t="s">
        <v>22</v>
      </c>
      <c r="D3322" s="55">
        <v>40664</v>
      </c>
      <c r="E3322">
        <v>-6.5000000000000002E-2</v>
      </c>
      <c r="F3322">
        <v>3133111</v>
      </c>
      <c r="G3322" s="58" t="s">
        <v>87</v>
      </c>
      <c r="H3322" s="58" t="s">
        <v>87</v>
      </c>
      <c r="I3322" s="60" t="s">
        <v>85</v>
      </c>
    </row>
    <row r="3323" spans="1:9" x14ac:dyDescent="0.2">
      <c r="A3323" t="s">
        <v>60</v>
      </c>
      <c r="B3323" t="s">
        <v>80</v>
      </c>
      <c r="C3323" t="s">
        <v>22</v>
      </c>
      <c r="D3323" s="55">
        <v>40664</v>
      </c>
      <c r="E3323">
        <v>0.33</v>
      </c>
      <c r="F3323">
        <v>3133112</v>
      </c>
      <c r="G3323" s="58" t="s">
        <v>87</v>
      </c>
      <c r="H3323" s="58" t="s">
        <v>87</v>
      </c>
      <c r="I3323" s="60" t="s">
        <v>85</v>
      </c>
    </row>
    <row r="3324" spans="1:9" x14ac:dyDescent="0.2">
      <c r="A3324" t="s">
        <v>60</v>
      </c>
      <c r="B3324" t="s">
        <v>81</v>
      </c>
      <c r="C3324" t="s">
        <v>22</v>
      </c>
      <c r="D3324" s="55">
        <v>40664</v>
      </c>
      <c r="E3324">
        <v>0.02</v>
      </c>
      <c r="F3324">
        <v>3133113</v>
      </c>
      <c r="G3324" s="58" t="s">
        <v>87</v>
      </c>
      <c r="H3324" s="58" t="s">
        <v>87</v>
      </c>
      <c r="I3324" s="60" t="s">
        <v>85</v>
      </c>
    </row>
    <row r="3325" spans="1:9" x14ac:dyDescent="0.2">
      <c r="A3325" t="s">
        <v>61</v>
      </c>
      <c r="B3325" t="s">
        <v>80</v>
      </c>
      <c r="C3325" t="s">
        <v>22</v>
      </c>
      <c r="D3325" s="55">
        <v>40664</v>
      </c>
      <c r="E3325">
        <v>0.33</v>
      </c>
      <c r="F3325">
        <v>3133114</v>
      </c>
      <c r="G3325" s="58" t="s">
        <v>87</v>
      </c>
      <c r="H3325" s="58" t="s">
        <v>87</v>
      </c>
      <c r="I3325" s="60" t="s">
        <v>85</v>
      </c>
    </row>
    <row r="3326" spans="1:9" x14ac:dyDescent="0.2">
      <c r="A3326" t="s">
        <v>61</v>
      </c>
      <c r="B3326" t="s">
        <v>81</v>
      </c>
      <c r="C3326" t="s">
        <v>22</v>
      </c>
      <c r="D3326" s="55">
        <v>40664</v>
      </c>
      <c r="E3326">
        <v>-3.5000000000000003E-2</v>
      </c>
      <c r="F3326">
        <v>3133115</v>
      </c>
      <c r="G3326" s="58" t="s">
        <v>87</v>
      </c>
      <c r="H3326" s="58" t="s">
        <v>87</v>
      </c>
      <c r="I3326" s="60" t="s">
        <v>85</v>
      </c>
    </row>
    <row r="3327" spans="1:9" x14ac:dyDescent="0.2">
      <c r="A3327" t="s">
        <v>63</v>
      </c>
      <c r="B3327" t="s">
        <v>80</v>
      </c>
      <c r="C3327" t="s">
        <v>22</v>
      </c>
      <c r="D3327" s="55">
        <v>40664</v>
      </c>
      <c r="E3327">
        <v>0</v>
      </c>
      <c r="F3327">
        <v>3133116</v>
      </c>
      <c r="G3327" s="58" t="s">
        <v>87</v>
      </c>
      <c r="H3327" s="58" t="s">
        <v>87</v>
      </c>
      <c r="I3327" s="60" t="s">
        <v>85</v>
      </c>
    </row>
    <row r="3328" spans="1:9" x14ac:dyDescent="0.2">
      <c r="A3328" t="s">
        <v>63</v>
      </c>
      <c r="B3328" t="s">
        <v>81</v>
      </c>
      <c r="C3328" t="s">
        <v>22</v>
      </c>
      <c r="D3328" s="55">
        <v>40664</v>
      </c>
      <c r="E3328">
        <v>0</v>
      </c>
      <c r="F3328">
        <v>3133117</v>
      </c>
      <c r="G3328" s="58" t="s">
        <v>87</v>
      </c>
      <c r="H3328" s="58" t="s">
        <v>87</v>
      </c>
      <c r="I3328" s="60" t="s">
        <v>85</v>
      </c>
    </row>
    <row r="3329" spans="1:9" x14ac:dyDescent="0.2">
      <c r="A3329" t="s">
        <v>64</v>
      </c>
      <c r="B3329" t="s">
        <v>80</v>
      </c>
      <c r="C3329" t="s">
        <v>22</v>
      </c>
      <c r="D3329" s="55">
        <v>40664</v>
      </c>
      <c r="E3329">
        <v>0</v>
      </c>
      <c r="F3329">
        <v>3133118</v>
      </c>
      <c r="G3329" s="58" t="s">
        <v>87</v>
      </c>
      <c r="H3329" s="58" t="s">
        <v>87</v>
      </c>
      <c r="I3329" s="60" t="s">
        <v>85</v>
      </c>
    </row>
    <row r="3330" spans="1:9" x14ac:dyDescent="0.2">
      <c r="A3330" t="s">
        <v>64</v>
      </c>
      <c r="B3330" t="s">
        <v>81</v>
      </c>
      <c r="C3330" t="s">
        <v>22</v>
      </c>
      <c r="D3330" s="55">
        <v>40664</v>
      </c>
      <c r="E3330">
        <v>0</v>
      </c>
      <c r="F3330">
        <v>3133119</v>
      </c>
      <c r="G3330" s="58" t="s">
        <v>87</v>
      </c>
      <c r="H3330" s="58" t="s">
        <v>87</v>
      </c>
      <c r="I3330" s="60" t="s">
        <v>85</v>
      </c>
    </row>
    <row r="3331" spans="1:9" x14ac:dyDescent="0.2">
      <c r="A3331" t="s">
        <v>79</v>
      </c>
      <c r="B3331" t="s">
        <v>80</v>
      </c>
      <c r="C3331" t="s">
        <v>22</v>
      </c>
      <c r="D3331" s="55">
        <v>40664</v>
      </c>
      <c r="E3331">
        <v>0.38500000000000001</v>
      </c>
      <c r="F3331">
        <v>3133120</v>
      </c>
      <c r="G3331" s="58" t="s">
        <v>87</v>
      </c>
      <c r="H3331" s="58" t="s">
        <v>87</v>
      </c>
      <c r="I3331" s="60" t="s">
        <v>85</v>
      </c>
    </row>
    <row r="3332" spans="1:9" x14ac:dyDescent="0.2">
      <c r="A3332" t="s">
        <v>79</v>
      </c>
      <c r="B3332" t="s">
        <v>81</v>
      </c>
      <c r="C3332" t="s">
        <v>22</v>
      </c>
      <c r="D3332" s="55">
        <v>40664</v>
      </c>
      <c r="E3332">
        <v>0.02</v>
      </c>
      <c r="F3332">
        <v>3133121</v>
      </c>
      <c r="G3332" s="58" t="s">
        <v>87</v>
      </c>
      <c r="H3332" s="58" t="s">
        <v>87</v>
      </c>
      <c r="I3332" s="60" t="s">
        <v>85</v>
      </c>
    </row>
    <row r="3333" spans="1:9" x14ac:dyDescent="0.2">
      <c r="A3333" t="s">
        <v>65</v>
      </c>
      <c r="B3333" t="s">
        <v>80</v>
      </c>
      <c r="C3333" t="s">
        <v>22</v>
      </c>
      <c r="D3333" s="55">
        <v>40664</v>
      </c>
      <c r="E3333">
        <v>0.38500000000000001</v>
      </c>
      <c r="F3333">
        <v>3133122</v>
      </c>
      <c r="G3333" s="58" t="s">
        <v>87</v>
      </c>
      <c r="H3333" s="58" t="s">
        <v>87</v>
      </c>
      <c r="I3333" s="60" t="s">
        <v>85</v>
      </c>
    </row>
    <row r="3334" spans="1:9" x14ac:dyDescent="0.2">
      <c r="A3334" t="s">
        <v>65</v>
      </c>
      <c r="B3334" t="s">
        <v>81</v>
      </c>
      <c r="C3334" t="s">
        <v>22</v>
      </c>
      <c r="D3334" s="55">
        <v>40664</v>
      </c>
      <c r="E3334">
        <v>0</v>
      </c>
      <c r="F3334">
        <v>3133123</v>
      </c>
      <c r="G3334" s="58" t="s">
        <v>87</v>
      </c>
      <c r="H3334" s="58" t="s">
        <v>87</v>
      </c>
      <c r="I3334" s="60" t="s">
        <v>85</v>
      </c>
    </row>
    <row r="3335" spans="1:9" x14ac:dyDescent="0.2">
      <c r="A3335" t="s">
        <v>111</v>
      </c>
      <c r="B3335" t="s">
        <v>110</v>
      </c>
      <c r="C3335" t="s">
        <v>22</v>
      </c>
      <c r="D3335" s="55">
        <v>40664</v>
      </c>
      <c r="E3335">
        <v>5.0000000000000001E-3</v>
      </c>
      <c r="F3335">
        <v>3133124</v>
      </c>
      <c r="G3335" s="58" t="s">
        <v>87</v>
      </c>
      <c r="H3335" s="58" t="s">
        <v>87</v>
      </c>
      <c r="I3335" s="60" t="s">
        <v>85</v>
      </c>
    </row>
    <row r="3336" spans="1:9" x14ac:dyDescent="0.2">
      <c r="A3336" t="s">
        <v>112</v>
      </c>
      <c r="B3336" t="s">
        <v>110</v>
      </c>
      <c r="C3336" t="s">
        <v>22</v>
      </c>
      <c r="D3336" s="55">
        <v>40664</v>
      </c>
      <c r="E3336">
        <v>0.02</v>
      </c>
      <c r="F3336">
        <v>3133125</v>
      </c>
      <c r="G3336" s="58" t="s">
        <v>87</v>
      </c>
      <c r="H3336" s="58" t="s">
        <v>87</v>
      </c>
      <c r="I3336" s="60" t="s">
        <v>85</v>
      </c>
    </row>
    <row r="3337" spans="1:9" x14ac:dyDescent="0.2">
      <c r="A3337" t="s">
        <v>108</v>
      </c>
      <c r="B3337" t="s">
        <v>110</v>
      </c>
      <c r="C3337" t="s">
        <v>22</v>
      </c>
      <c r="D3337" s="55">
        <v>40664</v>
      </c>
      <c r="E3337">
        <v>-3.5000000000000003E-2</v>
      </c>
      <c r="F3337">
        <v>3133126</v>
      </c>
      <c r="G3337" s="58" t="s">
        <v>87</v>
      </c>
      <c r="H3337" s="58" t="s">
        <v>87</v>
      </c>
      <c r="I3337" s="60" t="s">
        <v>85</v>
      </c>
    </row>
    <row r="3338" spans="1:9" x14ac:dyDescent="0.2">
      <c r="A3338" t="s">
        <v>109</v>
      </c>
      <c r="B3338" t="s">
        <v>110</v>
      </c>
      <c r="C3338" t="s">
        <v>22</v>
      </c>
      <c r="D3338" s="55">
        <v>40664</v>
      </c>
      <c r="E3338">
        <v>0.02</v>
      </c>
      <c r="F3338">
        <v>3133127</v>
      </c>
      <c r="G3338" s="58" t="s">
        <v>87</v>
      </c>
      <c r="H3338" s="58" t="s">
        <v>87</v>
      </c>
      <c r="I3338" s="60" t="s">
        <v>85</v>
      </c>
    </row>
    <row r="3339" spans="1:9" x14ac:dyDescent="0.2">
      <c r="A3339" t="s">
        <v>11</v>
      </c>
      <c r="B3339" t="s">
        <v>110</v>
      </c>
      <c r="C3339" t="s">
        <v>22</v>
      </c>
      <c r="D3339" s="55">
        <v>40664</v>
      </c>
      <c r="E3339" s="155">
        <v>40695</v>
      </c>
      <c r="I3339" s="60" t="s">
        <v>86</v>
      </c>
    </row>
    <row r="3340" spans="1:9" x14ac:dyDescent="0.2">
      <c r="A3340" t="s">
        <v>78</v>
      </c>
      <c r="B3340" t="s">
        <v>80</v>
      </c>
      <c r="C3340" t="s">
        <v>22</v>
      </c>
      <c r="D3340" s="55">
        <v>40695</v>
      </c>
      <c r="E3340">
        <v>0.38500000000000001</v>
      </c>
      <c r="F3340">
        <v>3133100</v>
      </c>
      <c r="G3340" s="58" t="s">
        <v>87</v>
      </c>
      <c r="H3340" s="58" t="s">
        <v>87</v>
      </c>
      <c r="I3340" s="60" t="s">
        <v>85</v>
      </c>
    </row>
    <row r="3341" spans="1:9" x14ac:dyDescent="0.2">
      <c r="A3341" t="s">
        <v>78</v>
      </c>
      <c r="B3341" t="s">
        <v>81</v>
      </c>
      <c r="C3341" t="s">
        <v>22</v>
      </c>
      <c r="D3341" s="55">
        <v>40695</v>
      </c>
      <c r="E3341">
        <v>0.02</v>
      </c>
      <c r="F3341">
        <v>3133101</v>
      </c>
      <c r="G3341" s="58" t="s">
        <v>87</v>
      </c>
      <c r="H3341" s="58" t="s">
        <v>87</v>
      </c>
      <c r="I3341" s="60" t="s">
        <v>85</v>
      </c>
    </row>
    <row r="3342" spans="1:9" x14ac:dyDescent="0.2">
      <c r="A3342" t="s">
        <v>35</v>
      </c>
      <c r="B3342" t="s">
        <v>80</v>
      </c>
      <c r="C3342" t="s">
        <v>22</v>
      </c>
      <c r="D3342" s="55">
        <v>40695</v>
      </c>
      <c r="E3342">
        <v>0.38500000000000001</v>
      </c>
      <c r="F3342">
        <v>3133102</v>
      </c>
      <c r="G3342" s="58" t="s">
        <v>87</v>
      </c>
      <c r="H3342" s="58" t="s">
        <v>87</v>
      </c>
      <c r="I3342" s="60" t="s">
        <v>85</v>
      </c>
    </row>
    <row r="3343" spans="1:9" x14ac:dyDescent="0.2">
      <c r="A3343" t="s">
        <v>35</v>
      </c>
      <c r="B3343" t="s">
        <v>81</v>
      </c>
      <c r="C3343" t="s">
        <v>22</v>
      </c>
      <c r="D3343" s="55">
        <v>40695</v>
      </c>
      <c r="E3343">
        <v>0.06</v>
      </c>
      <c r="F3343">
        <v>3133103</v>
      </c>
      <c r="G3343" s="58" t="s">
        <v>87</v>
      </c>
      <c r="H3343" s="58" t="s">
        <v>87</v>
      </c>
      <c r="I3343" s="60" t="s">
        <v>85</v>
      </c>
    </row>
    <row r="3344" spans="1:9" x14ac:dyDescent="0.2">
      <c r="A3344" t="s">
        <v>36</v>
      </c>
      <c r="B3344" t="s">
        <v>80</v>
      </c>
      <c r="C3344" t="s">
        <v>22</v>
      </c>
      <c r="D3344" s="55">
        <v>40695</v>
      </c>
      <c r="E3344">
        <v>0.38500000000000001</v>
      </c>
      <c r="F3344">
        <v>3133104</v>
      </c>
      <c r="G3344" s="58" t="s">
        <v>87</v>
      </c>
      <c r="H3344" s="58" t="s">
        <v>87</v>
      </c>
      <c r="I3344" s="60" t="s">
        <v>85</v>
      </c>
    </row>
    <row r="3345" spans="1:9" x14ac:dyDescent="0.2">
      <c r="A3345" t="s">
        <v>36</v>
      </c>
      <c r="B3345" t="s">
        <v>81</v>
      </c>
      <c r="C3345" t="s">
        <v>22</v>
      </c>
      <c r="D3345" s="55">
        <v>40695</v>
      </c>
      <c r="E3345">
        <v>0.02</v>
      </c>
      <c r="F3345">
        <v>3133105</v>
      </c>
      <c r="G3345" s="58" t="s">
        <v>87</v>
      </c>
      <c r="H3345" s="58" t="s">
        <v>87</v>
      </c>
      <c r="I3345" s="60" t="s">
        <v>85</v>
      </c>
    </row>
    <row r="3346" spans="1:9" x14ac:dyDescent="0.2">
      <c r="A3346" t="s">
        <v>37</v>
      </c>
      <c r="B3346" t="s">
        <v>80</v>
      </c>
      <c r="C3346" t="s">
        <v>22</v>
      </c>
      <c r="D3346" s="55">
        <v>40695</v>
      </c>
      <c r="E3346">
        <v>0.38500000000000001</v>
      </c>
      <c r="F3346">
        <v>3133106</v>
      </c>
      <c r="G3346" s="58" t="s">
        <v>87</v>
      </c>
      <c r="H3346" s="58" t="s">
        <v>87</v>
      </c>
      <c r="I3346" s="60" t="s">
        <v>85</v>
      </c>
    </row>
    <row r="3347" spans="1:9" x14ac:dyDescent="0.2">
      <c r="A3347" t="s">
        <v>37</v>
      </c>
      <c r="B3347" t="s">
        <v>81</v>
      </c>
      <c r="C3347" t="s">
        <v>22</v>
      </c>
      <c r="D3347" s="55">
        <v>40695</v>
      </c>
      <c r="E3347">
        <v>0.06</v>
      </c>
      <c r="F3347">
        <v>3133107</v>
      </c>
      <c r="G3347" s="58" t="s">
        <v>87</v>
      </c>
      <c r="H3347" s="58" t="s">
        <v>87</v>
      </c>
      <c r="I3347" s="60" t="s">
        <v>85</v>
      </c>
    </row>
    <row r="3348" spans="1:9" x14ac:dyDescent="0.2">
      <c r="A3348" t="s">
        <v>58</v>
      </c>
      <c r="B3348" t="s">
        <v>80</v>
      </c>
      <c r="C3348" t="s">
        <v>22</v>
      </c>
      <c r="D3348" s="55">
        <v>40695</v>
      </c>
      <c r="E3348">
        <v>0.33500000000000002</v>
      </c>
      <c r="F3348">
        <v>3133108</v>
      </c>
      <c r="G3348" s="58" t="s">
        <v>87</v>
      </c>
      <c r="H3348" s="58" t="s">
        <v>87</v>
      </c>
      <c r="I3348" s="60" t="s">
        <v>85</v>
      </c>
    </row>
    <row r="3349" spans="1:9" x14ac:dyDescent="0.2">
      <c r="A3349" t="s">
        <v>58</v>
      </c>
      <c r="B3349" t="s">
        <v>81</v>
      </c>
      <c r="C3349" t="s">
        <v>22</v>
      </c>
      <c r="D3349" s="55">
        <v>40695</v>
      </c>
      <c r="E3349">
        <v>5.0000000000000001E-3</v>
      </c>
      <c r="F3349">
        <v>3133109</v>
      </c>
      <c r="G3349" s="58" t="s">
        <v>87</v>
      </c>
      <c r="H3349" s="58" t="s">
        <v>87</v>
      </c>
      <c r="I3349" s="60" t="s">
        <v>85</v>
      </c>
    </row>
    <row r="3350" spans="1:9" x14ac:dyDescent="0.2">
      <c r="A3350" t="s">
        <v>59</v>
      </c>
      <c r="B3350" t="s">
        <v>80</v>
      </c>
      <c r="C3350" t="s">
        <v>22</v>
      </c>
      <c r="D3350" s="55">
        <v>40695</v>
      </c>
      <c r="E3350">
        <v>0.37</v>
      </c>
      <c r="F3350">
        <v>3133110</v>
      </c>
      <c r="G3350" s="58" t="s">
        <v>87</v>
      </c>
      <c r="H3350" s="58" t="s">
        <v>87</v>
      </c>
      <c r="I3350" s="60" t="s">
        <v>85</v>
      </c>
    </row>
    <row r="3351" spans="1:9" x14ac:dyDescent="0.2">
      <c r="A3351" t="s">
        <v>59</v>
      </c>
      <c r="B3351" t="s">
        <v>81</v>
      </c>
      <c r="C3351" t="s">
        <v>22</v>
      </c>
      <c r="D3351" s="55">
        <v>40695</v>
      </c>
      <c r="E3351">
        <v>-5.5E-2</v>
      </c>
      <c r="F3351">
        <v>3133111</v>
      </c>
      <c r="G3351" s="58" t="s">
        <v>87</v>
      </c>
      <c r="H3351" s="58" t="s">
        <v>87</v>
      </c>
      <c r="I3351" s="60" t="s">
        <v>85</v>
      </c>
    </row>
    <row r="3352" spans="1:9" x14ac:dyDescent="0.2">
      <c r="A3352" t="s">
        <v>60</v>
      </c>
      <c r="B3352" t="s">
        <v>80</v>
      </c>
      <c r="C3352" t="s">
        <v>22</v>
      </c>
      <c r="D3352" s="55">
        <v>40695</v>
      </c>
      <c r="E3352">
        <v>0.37</v>
      </c>
      <c r="F3352">
        <v>3133112</v>
      </c>
      <c r="G3352" s="58" t="s">
        <v>87</v>
      </c>
      <c r="H3352" s="58" t="s">
        <v>87</v>
      </c>
      <c r="I3352" s="60" t="s">
        <v>85</v>
      </c>
    </row>
    <row r="3353" spans="1:9" x14ac:dyDescent="0.2">
      <c r="A3353" t="s">
        <v>60</v>
      </c>
      <c r="B3353" t="s">
        <v>81</v>
      </c>
      <c r="C3353" t="s">
        <v>22</v>
      </c>
      <c r="D3353" s="55">
        <v>40695</v>
      </c>
      <c r="E3353">
        <v>3.5000000000000003E-2</v>
      </c>
      <c r="F3353">
        <v>3133113</v>
      </c>
      <c r="G3353" s="58" t="s">
        <v>87</v>
      </c>
      <c r="H3353" s="58" t="s">
        <v>87</v>
      </c>
      <c r="I3353" s="60" t="s">
        <v>85</v>
      </c>
    </row>
    <row r="3354" spans="1:9" x14ac:dyDescent="0.2">
      <c r="A3354" t="s">
        <v>61</v>
      </c>
      <c r="B3354" t="s">
        <v>80</v>
      </c>
      <c r="C3354" t="s">
        <v>22</v>
      </c>
      <c r="D3354" s="55">
        <v>40695</v>
      </c>
      <c r="E3354">
        <v>0.37</v>
      </c>
      <c r="F3354">
        <v>3133114</v>
      </c>
      <c r="G3354" s="58" t="s">
        <v>87</v>
      </c>
      <c r="H3354" s="58" t="s">
        <v>87</v>
      </c>
      <c r="I3354" s="60" t="s">
        <v>85</v>
      </c>
    </row>
    <row r="3355" spans="1:9" x14ac:dyDescent="0.2">
      <c r="A3355" t="s">
        <v>61</v>
      </c>
      <c r="B3355" t="s">
        <v>81</v>
      </c>
      <c r="C3355" t="s">
        <v>22</v>
      </c>
      <c r="D3355" s="55">
        <v>40695</v>
      </c>
      <c r="E3355">
        <v>-3.5000000000000003E-2</v>
      </c>
      <c r="F3355">
        <v>3133115</v>
      </c>
      <c r="G3355" s="58" t="s">
        <v>87</v>
      </c>
      <c r="H3355" s="58" t="s">
        <v>87</v>
      </c>
      <c r="I3355" s="60" t="s">
        <v>85</v>
      </c>
    </row>
    <row r="3356" spans="1:9" x14ac:dyDescent="0.2">
      <c r="A3356" t="s">
        <v>63</v>
      </c>
      <c r="B3356" t="s">
        <v>80</v>
      </c>
      <c r="C3356" t="s">
        <v>22</v>
      </c>
      <c r="D3356" s="55">
        <v>40695</v>
      </c>
      <c r="E3356">
        <v>0</v>
      </c>
      <c r="F3356">
        <v>3133116</v>
      </c>
      <c r="G3356" s="58" t="s">
        <v>87</v>
      </c>
      <c r="H3356" s="58" t="s">
        <v>87</v>
      </c>
      <c r="I3356" s="60" t="s">
        <v>85</v>
      </c>
    </row>
    <row r="3357" spans="1:9" x14ac:dyDescent="0.2">
      <c r="A3357" t="s">
        <v>63</v>
      </c>
      <c r="B3357" t="s">
        <v>81</v>
      </c>
      <c r="C3357" t="s">
        <v>22</v>
      </c>
      <c r="D3357" s="55">
        <v>40695</v>
      </c>
      <c r="E3357">
        <v>0</v>
      </c>
      <c r="F3357">
        <v>3133117</v>
      </c>
      <c r="G3357" s="58" t="s">
        <v>87</v>
      </c>
      <c r="H3357" s="58" t="s">
        <v>87</v>
      </c>
      <c r="I3357" s="60" t="s">
        <v>85</v>
      </c>
    </row>
    <row r="3358" spans="1:9" x14ac:dyDescent="0.2">
      <c r="A3358" t="s">
        <v>64</v>
      </c>
      <c r="B3358" t="s">
        <v>80</v>
      </c>
      <c r="C3358" t="s">
        <v>22</v>
      </c>
      <c r="D3358" s="55">
        <v>40695</v>
      </c>
      <c r="E3358">
        <v>0</v>
      </c>
      <c r="F3358">
        <v>3133118</v>
      </c>
      <c r="G3358" s="58" t="s">
        <v>87</v>
      </c>
      <c r="H3358" s="58" t="s">
        <v>87</v>
      </c>
      <c r="I3358" s="60" t="s">
        <v>85</v>
      </c>
    </row>
    <row r="3359" spans="1:9" x14ac:dyDescent="0.2">
      <c r="A3359" t="s">
        <v>64</v>
      </c>
      <c r="B3359" t="s">
        <v>81</v>
      </c>
      <c r="C3359" t="s">
        <v>22</v>
      </c>
      <c r="D3359" s="55">
        <v>40695</v>
      </c>
      <c r="E3359">
        <v>0</v>
      </c>
      <c r="F3359">
        <v>3133119</v>
      </c>
      <c r="G3359" s="58" t="s">
        <v>87</v>
      </c>
      <c r="H3359" s="58" t="s">
        <v>87</v>
      </c>
      <c r="I3359" s="60" t="s">
        <v>85</v>
      </c>
    </row>
    <row r="3360" spans="1:9" x14ac:dyDescent="0.2">
      <c r="A3360" t="s">
        <v>79</v>
      </c>
      <c r="B3360" t="s">
        <v>80</v>
      </c>
      <c r="C3360" t="s">
        <v>22</v>
      </c>
      <c r="D3360" s="55">
        <v>40695</v>
      </c>
      <c r="E3360">
        <v>0.38500000000000001</v>
      </c>
      <c r="F3360">
        <v>3133120</v>
      </c>
      <c r="G3360" s="58" t="s">
        <v>87</v>
      </c>
      <c r="H3360" s="58" t="s">
        <v>87</v>
      </c>
      <c r="I3360" s="60" t="s">
        <v>85</v>
      </c>
    </row>
    <row r="3361" spans="1:9" x14ac:dyDescent="0.2">
      <c r="A3361" t="s">
        <v>79</v>
      </c>
      <c r="B3361" t="s">
        <v>81</v>
      </c>
      <c r="C3361" t="s">
        <v>22</v>
      </c>
      <c r="D3361" s="55">
        <v>40695</v>
      </c>
      <c r="E3361">
        <v>0.02</v>
      </c>
      <c r="F3361">
        <v>3133121</v>
      </c>
      <c r="G3361" s="58" t="s">
        <v>87</v>
      </c>
      <c r="H3361" s="58" t="s">
        <v>87</v>
      </c>
      <c r="I3361" s="60" t="s">
        <v>85</v>
      </c>
    </row>
    <row r="3362" spans="1:9" x14ac:dyDescent="0.2">
      <c r="A3362" t="s">
        <v>65</v>
      </c>
      <c r="B3362" t="s">
        <v>80</v>
      </c>
      <c r="C3362" t="s">
        <v>22</v>
      </c>
      <c r="D3362" s="55">
        <v>40695</v>
      </c>
      <c r="E3362">
        <v>0.38500000000000001</v>
      </c>
      <c r="F3362">
        <v>3133122</v>
      </c>
      <c r="G3362" s="58" t="s">
        <v>87</v>
      </c>
      <c r="H3362" s="58" t="s">
        <v>87</v>
      </c>
      <c r="I3362" s="60" t="s">
        <v>85</v>
      </c>
    </row>
    <row r="3363" spans="1:9" x14ac:dyDescent="0.2">
      <c r="A3363" t="s">
        <v>65</v>
      </c>
      <c r="B3363" t="s">
        <v>81</v>
      </c>
      <c r="C3363" t="s">
        <v>22</v>
      </c>
      <c r="D3363" s="55">
        <v>40695</v>
      </c>
      <c r="E3363">
        <v>0</v>
      </c>
      <c r="F3363">
        <v>3133123</v>
      </c>
      <c r="G3363" s="58" t="s">
        <v>87</v>
      </c>
      <c r="H3363" s="58" t="s">
        <v>87</v>
      </c>
      <c r="I3363" s="60" t="s">
        <v>85</v>
      </c>
    </row>
    <row r="3364" spans="1:9" x14ac:dyDescent="0.2">
      <c r="A3364" t="s">
        <v>111</v>
      </c>
      <c r="B3364" t="s">
        <v>110</v>
      </c>
      <c r="C3364" t="s">
        <v>22</v>
      </c>
      <c r="D3364" s="55">
        <v>40695</v>
      </c>
      <c r="E3364">
        <v>5.0000000000000001E-3</v>
      </c>
      <c r="F3364">
        <v>3133124</v>
      </c>
      <c r="G3364" s="58" t="s">
        <v>87</v>
      </c>
      <c r="H3364" s="58" t="s">
        <v>87</v>
      </c>
      <c r="I3364" s="60" t="s">
        <v>85</v>
      </c>
    </row>
    <row r="3365" spans="1:9" x14ac:dyDescent="0.2">
      <c r="A3365" t="s">
        <v>112</v>
      </c>
      <c r="B3365" t="s">
        <v>110</v>
      </c>
      <c r="C3365" t="s">
        <v>22</v>
      </c>
      <c r="D3365" s="55">
        <v>40695</v>
      </c>
      <c r="E3365">
        <v>3.5000000000000003E-2</v>
      </c>
      <c r="F3365">
        <v>3133125</v>
      </c>
      <c r="G3365" s="58" t="s">
        <v>87</v>
      </c>
      <c r="H3365" s="58" t="s">
        <v>87</v>
      </c>
      <c r="I3365" s="60" t="s">
        <v>85</v>
      </c>
    </row>
    <row r="3366" spans="1:9" x14ac:dyDescent="0.2">
      <c r="A3366" t="s">
        <v>108</v>
      </c>
      <c r="B3366" t="s">
        <v>110</v>
      </c>
      <c r="C3366" t="s">
        <v>22</v>
      </c>
      <c r="D3366" s="55">
        <v>40695</v>
      </c>
      <c r="E3366">
        <v>-3.5000000000000003E-2</v>
      </c>
      <c r="F3366">
        <v>3133126</v>
      </c>
      <c r="G3366" s="58" t="s">
        <v>87</v>
      </c>
      <c r="H3366" s="58" t="s">
        <v>87</v>
      </c>
      <c r="I3366" s="60" t="s">
        <v>85</v>
      </c>
    </row>
    <row r="3367" spans="1:9" x14ac:dyDescent="0.2">
      <c r="A3367" t="s">
        <v>109</v>
      </c>
      <c r="B3367" t="s">
        <v>110</v>
      </c>
      <c r="C3367" t="s">
        <v>22</v>
      </c>
      <c r="D3367" s="55">
        <v>40695</v>
      </c>
      <c r="E3367">
        <v>3.5000000000000003E-2</v>
      </c>
      <c r="F3367">
        <v>3133127</v>
      </c>
      <c r="G3367" s="58" t="s">
        <v>87</v>
      </c>
      <c r="H3367" s="58" t="s">
        <v>87</v>
      </c>
      <c r="I3367" s="60" t="s">
        <v>85</v>
      </c>
    </row>
    <row r="3368" spans="1:9" x14ac:dyDescent="0.2">
      <c r="A3368" t="s">
        <v>11</v>
      </c>
      <c r="B3368" t="s">
        <v>110</v>
      </c>
      <c r="C3368" t="s">
        <v>22</v>
      </c>
      <c r="D3368" s="55">
        <v>40695</v>
      </c>
      <c r="E3368" s="155">
        <v>40725</v>
      </c>
      <c r="I3368" s="60" t="s">
        <v>86</v>
      </c>
    </row>
    <row r="3369" spans="1:9" x14ac:dyDescent="0.2">
      <c r="A3369" t="s">
        <v>78</v>
      </c>
      <c r="B3369" t="s">
        <v>80</v>
      </c>
      <c r="C3369" t="s">
        <v>22</v>
      </c>
      <c r="D3369" s="55">
        <v>40725</v>
      </c>
      <c r="E3369">
        <v>0.39750000000000002</v>
      </c>
      <c r="F3369">
        <v>3133100</v>
      </c>
      <c r="G3369" s="58" t="s">
        <v>87</v>
      </c>
      <c r="H3369" s="58" t="s">
        <v>87</v>
      </c>
      <c r="I3369" s="60" t="s">
        <v>85</v>
      </c>
    </row>
    <row r="3370" spans="1:9" x14ac:dyDescent="0.2">
      <c r="A3370" t="s">
        <v>78</v>
      </c>
      <c r="B3370" t="s">
        <v>81</v>
      </c>
      <c r="C3370" t="s">
        <v>22</v>
      </c>
      <c r="D3370" s="55">
        <v>40725</v>
      </c>
      <c r="E3370">
        <v>0.02</v>
      </c>
      <c r="F3370">
        <v>3133101</v>
      </c>
      <c r="G3370" s="58" t="s">
        <v>87</v>
      </c>
      <c r="H3370" s="58" t="s">
        <v>87</v>
      </c>
      <c r="I3370" s="60" t="s">
        <v>85</v>
      </c>
    </row>
    <row r="3371" spans="1:9" x14ac:dyDescent="0.2">
      <c r="A3371" t="s">
        <v>35</v>
      </c>
      <c r="B3371" t="s">
        <v>80</v>
      </c>
      <c r="C3371" t="s">
        <v>22</v>
      </c>
      <c r="D3371" s="55">
        <v>40725</v>
      </c>
      <c r="E3371">
        <v>0.39750000000000002</v>
      </c>
      <c r="F3371">
        <v>3133102</v>
      </c>
      <c r="G3371" s="58" t="s">
        <v>87</v>
      </c>
      <c r="H3371" s="58" t="s">
        <v>87</v>
      </c>
      <c r="I3371" s="60" t="s">
        <v>85</v>
      </c>
    </row>
    <row r="3372" spans="1:9" x14ac:dyDescent="0.2">
      <c r="A3372" t="s">
        <v>35</v>
      </c>
      <c r="B3372" t="s">
        <v>81</v>
      </c>
      <c r="C3372" t="s">
        <v>22</v>
      </c>
      <c r="D3372" s="55">
        <v>40725</v>
      </c>
      <c r="E3372">
        <v>7.0000000000000007E-2</v>
      </c>
      <c r="F3372">
        <v>3133103</v>
      </c>
      <c r="G3372" s="58" t="s">
        <v>87</v>
      </c>
      <c r="H3372" s="58" t="s">
        <v>87</v>
      </c>
      <c r="I3372" s="60" t="s">
        <v>85</v>
      </c>
    </row>
    <row r="3373" spans="1:9" x14ac:dyDescent="0.2">
      <c r="A3373" t="s">
        <v>36</v>
      </c>
      <c r="B3373" t="s">
        <v>80</v>
      </c>
      <c r="C3373" t="s">
        <v>22</v>
      </c>
      <c r="D3373" s="55">
        <v>40725</v>
      </c>
      <c r="E3373">
        <v>0.39750000000000002</v>
      </c>
      <c r="F3373">
        <v>3133104</v>
      </c>
      <c r="G3373" s="58" t="s">
        <v>87</v>
      </c>
      <c r="H3373" s="58" t="s">
        <v>87</v>
      </c>
      <c r="I3373" s="60" t="s">
        <v>85</v>
      </c>
    </row>
    <row r="3374" spans="1:9" x14ac:dyDescent="0.2">
      <c r="A3374" t="s">
        <v>36</v>
      </c>
      <c r="B3374" t="s">
        <v>81</v>
      </c>
      <c r="C3374" t="s">
        <v>22</v>
      </c>
      <c r="D3374" s="55">
        <v>40725</v>
      </c>
      <c r="E3374">
        <v>0.02</v>
      </c>
      <c r="F3374">
        <v>3133105</v>
      </c>
      <c r="G3374" s="58" t="s">
        <v>87</v>
      </c>
      <c r="H3374" s="58" t="s">
        <v>87</v>
      </c>
      <c r="I3374" s="60" t="s">
        <v>85</v>
      </c>
    </row>
    <row r="3375" spans="1:9" x14ac:dyDescent="0.2">
      <c r="A3375" t="s">
        <v>37</v>
      </c>
      <c r="B3375" t="s">
        <v>80</v>
      </c>
      <c r="C3375" t="s">
        <v>22</v>
      </c>
      <c r="D3375" s="55">
        <v>40725</v>
      </c>
      <c r="E3375">
        <v>0.39750000000000002</v>
      </c>
      <c r="F3375">
        <v>3133106</v>
      </c>
      <c r="G3375" s="58" t="s">
        <v>87</v>
      </c>
      <c r="H3375" s="58" t="s">
        <v>87</v>
      </c>
      <c r="I3375" s="60" t="s">
        <v>85</v>
      </c>
    </row>
    <row r="3376" spans="1:9" x14ac:dyDescent="0.2">
      <c r="A3376" t="s">
        <v>37</v>
      </c>
      <c r="B3376" t="s">
        <v>81</v>
      </c>
      <c r="C3376" t="s">
        <v>22</v>
      </c>
      <c r="D3376" s="55">
        <v>40725</v>
      </c>
      <c r="E3376">
        <v>7.0000000000000007E-2</v>
      </c>
      <c r="F3376">
        <v>3133107</v>
      </c>
      <c r="G3376" s="58" t="s">
        <v>87</v>
      </c>
      <c r="H3376" s="58" t="s">
        <v>87</v>
      </c>
      <c r="I3376" s="60" t="s">
        <v>85</v>
      </c>
    </row>
    <row r="3377" spans="1:9" x14ac:dyDescent="0.2">
      <c r="A3377" t="s">
        <v>58</v>
      </c>
      <c r="B3377" t="s">
        <v>80</v>
      </c>
      <c r="C3377" t="s">
        <v>22</v>
      </c>
      <c r="D3377" s="55">
        <v>40725</v>
      </c>
      <c r="E3377">
        <v>0.35</v>
      </c>
      <c r="F3377">
        <v>3133108</v>
      </c>
      <c r="G3377" s="58" t="s">
        <v>87</v>
      </c>
      <c r="H3377" s="58" t="s">
        <v>87</v>
      </c>
      <c r="I3377" s="60" t="s">
        <v>85</v>
      </c>
    </row>
    <row r="3378" spans="1:9" x14ac:dyDescent="0.2">
      <c r="A3378" t="s">
        <v>58</v>
      </c>
      <c r="B3378" t="s">
        <v>81</v>
      </c>
      <c r="C3378" t="s">
        <v>22</v>
      </c>
      <c r="D3378" s="55">
        <v>40725</v>
      </c>
      <c r="E3378">
        <v>5.0000000000000001E-3</v>
      </c>
      <c r="F3378">
        <v>3133109</v>
      </c>
      <c r="G3378" s="58" t="s">
        <v>87</v>
      </c>
      <c r="H3378" s="58" t="s">
        <v>87</v>
      </c>
      <c r="I3378" s="60" t="s">
        <v>85</v>
      </c>
    </row>
    <row r="3379" spans="1:9" x14ac:dyDescent="0.2">
      <c r="A3379" t="s">
        <v>59</v>
      </c>
      <c r="B3379" t="s">
        <v>80</v>
      </c>
      <c r="C3379" t="s">
        <v>22</v>
      </c>
      <c r="D3379" s="55">
        <v>40725</v>
      </c>
      <c r="E3379">
        <v>0.41</v>
      </c>
      <c r="F3379">
        <v>3133110</v>
      </c>
      <c r="G3379" s="58" t="s">
        <v>87</v>
      </c>
      <c r="H3379" s="58" t="s">
        <v>87</v>
      </c>
      <c r="I3379" s="60" t="s">
        <v>85</v>
      </c>
    </row>
    <row r="3380" spans="1:9" x14ac:dyDescent="0.2">
      <c r="A3380" t="s">
        <v>59</v>
      </c>
      <c r="B3380" t="s">
        <v>81</v>
      </c>
      <c r="C3380" t="s">
        <v>22</v>
      </c>
      <c r="D3380" s="55">
        <v>40725</v>
      </c>
      <c r="E3380">
        <v>-0.02</v>
      </c>
      <c r="F3380">
        <v>3133111</v>
      </c>
      <c r="G3380" s="58" t="s">
        <v>87</v>
      </c>
      <c r="H3380" s="58" t="s">
        <v>87</v>
      </c>
      <c r="I3380" s="60" t="s">
        <v>85</v>
      </c>
    </row>
    <row r="3381" spans="1:9" x14ac:dyDescent="0.2">
      <c r="A3381" t="s">
        <v>60</v>
      </c>
      <c r="B3381" t="s">
        <v>80</v>
      </c>
      <c r="C3381" t="s">
        <v>22</v>
      </c>
      <c r="D3381" s="55">
        <v>40725</v>
      </c>
      <c r="E3381">
        <v>0.41</v>
      </c>
      <c r="F3381">
        <v>3133112</v>
      </c>
      <c r="G3381" s="58" t="s">
        <v>87</v>
      </c>
      <c r="H3381" s="58" t="s">
        <v>87</v>
      </c>
      <c r="I3381" s="60" t="s">
        <v>85</v>
      </c>
    </row>
    <row r="3382" spans="1:9" x14ac:dyDescent="0.2">
      <c r="A3382" t="s">
        <v>60</v>
      </c>
      <c r="B3382" t="s">
        <v>81</v>
      </c>
      <c r="C3382" t="s">
        <v>22</v>
      </c>
      <c r="D3382" s="55">
        <v>40725</v>
      </c>
      <c r="E3382">
        <v>3.5000000000000003E-2</v>
      </c>
      <c r="F3382">
        <v>3133113</v>
      </c>
      <c r="G3382" s="58" t="s">
        <v>87</v>
      </c>
      <c r="H3382" s="58" t="s">
        <v>87</v>
      </c>
      <c r="I3382" s="60" t="s">
        <v>85</v>
      </c>
    </row>
    <row r="3383" spans="1:9" x14ac:dyDescent="0.2">
      <c r="A3383" t="s">
        <v>61</v>
      </c>
      <c r="B3383" t="s">
        <v>80</v>
      </c>
      <c r="C3383" t="s">
        <v>22</v>
      </c>
      <c r="D3383" s="55">
        <v>40725</v>
      </c>
      <c r="E3383">
        <v>0.41</v>
      </c>
      <c r="F3383">
        <v>3133114</v>
      </c>
      <c r="G3383" s="58" t="s">
        <v>87</v>
      </c>
      <c r="H3383" s="58" t="s">
        <v>87</v>
      </c>
      <c r="I3383" s="60" t="s">
        <v>85</v>
      </c>
    </row>
    <row r="3384" spans="1:9" x14ac:dyDescent="0.2">
      <c r="A3384" t="s">
        <v>61</v>
      </c>
      <c r="B3384" t="s">
        <v>81</v>
      </c>
      <c r="C3384" t="s">
        <v>22</v>
      </c>
      <c r="D3384" s="55">
        <v>40725</v>
      </c>
      <c r="E3384">
        <v>-0.02</v>
      </c>
      <c r="F3384">
        <v>3133115</v>
      </c>
      <c r="G3384" s="58" t="s">
        <v>87</v>
      </c>
      <c r="H3384" s="58" t="s">
        <v>87</v>
      </c>
      <c r="I3384" s="60" t="s">
        <v>85</v>
      </c>
    </row>
    <row r="3385" spans="1:9" x14ac:dyDescent="0.2">
      <c r="A3385" t="s">
        <v>63</v>
      </c>
      <c r="B3385" t="s">
        <v>80</v>
      </c>
      <c r="C3385" t="s">
        <v>22</v>
      </c>
      <c r="D3385" s="55">
        <v>40725</v>
      </c>
      <c r="E3385">
        <v>0</v>
      </c>
      <c r="F3385">
        <v>3133116</v>
      </c>
      <c r="G3385" s="58" t="s">
        <v>87</v>
      </c>
      <c r="H3385" s="58" t="s">
        <v>87</v>
      </c>
      <c r="I3385" s="60" t="s">
        <v>85</v>
      </c>
    </row>
    <row r="3386" spans="1:9" x14ac:dyDescent="0.2">
      <c r="A3386" t="s">
        <v>63</v>
      </c>
      <c r="B3386" t="s">
        <v>81</v>
      </c>
      <c r="C3386" t="s">
        <v>22</v>
      </c>
      <c r="D3386" s="55">
        <v>40725</v>
      </c>
      <c r="E3386">
        <v>0</v>
      </c>
      <c r="F3386">
        <v>3133117</v>
      </c>
      <c r="G3386" s="58" t="s">
        <v>87</v>
      </c>
      <c r="H3386" s="58" t="s">
        <v>87</v>
      </c>
      <c r="I3386" s="60" t="s">
        <v>85</v>
      </c>
    </row>
    <row r="3387" spans="1:9" x14ac:dyDescent="0.2">
      <c r="A3387" t="s">
        <v>64</v>
      </c>
      <c r="B3387" t="s">
        <v>80</v>
      </c>
      <c r="C3387" t="s">
        <v>22</v>
      </c>
      <c r="D3387" s="55">
        <v>40725</v>
      </c>
      <c r="E3387">
        <v>0</v>
      </c>
      <c r="F3387">
        <v>3133118</v>
      </c>
      <c r="G3387" s="58" t="s">
        <v>87</v>
      </c>
      <c r="H3387" s="58" t="s">
        <v>87</v>
      </c>
      <c r="I3387" s="60" t="s">
        <v>85</v>
      </c>
    </row>
    <row r="3388" spans="1:9" x14ac:dyDescent="0.2">
      <c r="A3388" t="s">
        <v>64</v>
      </c>
      <c r="B3388" t="s">
        <v>81</v>
      </c>
      <c r="C3388" t="s">
        <v>22</v>
      </c>
      <c r="D3388" s="55">
        <v>40725</v>
      </c>
      <c r="E3388">
        <v>0</v>
      </c>
      <c r="F3388">
        <v>3133119</v>
      </c>
      <c r="G3388" s="58" t="s">
        <v>87</v>
      </c>
      <c r="H3388" s="58" t="s">
        <v>87</v>
      </c>
      <c r="I3388" s="60" t="s">
        <v>85</v>
      </c>
    </row>
    <row r="3389" spans="1:9" x14ac:dyDescent="0.2">
      <c r="A3389" t="s">
        <v>79</v>
      </c>
      <c r="B3389" t="s">
        <v>80</v>
      </c>
      <c r="C3389" t="s">
        <v>22</v>
      </c>
      <c r="D3389" s="55">
        <v>40725</v>
      </c>
      <c r="E3389">
        <v>0.39750000000000002</v>
      </c>
      <c r="F3389">
        <v>3133120</v>
      </c>
      <c r="G3389" s="58" t="s">
        <v>87</v>
      </c>
      <c r="H3389" s="58" t="s">
        <v>87</v>
      </c>
      <c r="I3389" s="60" t="s">
        <v>85</v>
      </c>
    </row>
    <row r="3390" spans="1:9" x14ac:dyDescent="0.2">
      <c r="A3390" t="s">
        <v>79</v>
      </c>
      <c r="B3390" t="s">
        <v>81</v>
      </c>
      <c r="C3390" t="s">
        <v>22</v>
      </c>
      <c r="D3390" s="55">
        <v>40725</v>
      </c>
      <c r="E3390">
        <v>0.02</v>
      </c>
      <c r="F3390">
        <v>3133121</v>
      </c>
      <c r="G3390" s="58" t="s">
        <v>87</v>
      </c>
      <c r="H3390" s="58" t="s">
        <v>87</v>
      </c>
      <c r="I3390" s="60" t="s">
        <v>85</v>
      </c>
    </row>
    <row r="3391" spans="1:9" x14ac:dyDescent="0.2">
      <c r="A3391" t="s">
        <v>65</v>
      </c>
      <c r="B3391" t="s">
        <v>80</v>
      </c>
      <c r="C3391" t="s">
        <v>22</v>
      </c>
      <c r="D3391" s="55">
        <v>40725</v>
      </c>
      <c r="E3391">
        <v>0</v>
      </c>
      <c r="F3391">
        <v>3133122</v>
      </c>
      <c r="G3391" s="58" t="s">
        <v>87</v>
      </c>
      <c r="H3391" s="58" t="s">
        <v>87</v>
      </c>
      <c r="I3391" s="60" t="s">
        <v>85</v>
      </c>
    </row>
    <row r="3392" spans="1:9" x14ac:dyDescent="0.2">
      <c r="A3392" t="s">
        <v>65</v>
      </c>
      <c r="B3392" t="s">
        <v>81</v>
      </c>
      <c r="C3392" t="s">
        <v>22</v>
      </c>
      <c r="D3392" s="55">
        <v>40725</v>
      </c>
      <c r="E3392">
        <v>0</v>
      </c>
      <c r="F3392">
        <v>3133123</v>
      </c>
      <c r="G3392" s="58" t="s">
        <v>87</v>
      </c>
      <c r="H3392" s="58" t="s">
        <v>87</v>
      </c>
      <c r="I3392" s="60" t="s">
        <v>85</v>
      </c>
    </row>
    <row r="3393" spans="1:9" x14ac:dyDescent="0.2">
      <c r="A3393" t="s">
        <v>111</v>
      </c>
      <c r="B3393" t="s">
        <v>110</v>
      </c>
      <c r="C3393" t="s">
        <v>22</v>
      </c>
      <c r="D3393" s="55">
        <v>40725</v>
      </c>
      <c r="E3393">
        <v>5.0000000000000001E-3</v>
      </c>
      <c r="F3393">
        <v>3133124</v>
      </c>
      <c r="G3393" s="58" t="s">
        <v>87</v>
      </c>
      <c r="H3393" s="58" t="s">
        <v>87</v>
      </c>
      <c r="I3393" s="60" t="s">
        <v>85</v>
      </c>
    </row>
    <row r="3394" spans="1:9" x14ac:dyDescent="0.2">
      <c r="A3394" t="s">
        <v>112</v>
      </c>
      <c r="B3394" t="s">
        <v>110</v>
      </c>
      <c r="C3394" t="s">
        <v>22</v>
      </c>
      <c r="D3394" s="55">
        <v>40725</v>
      </c>
      <c r="E3394">
        <v>3.5000000000000003E-2</v>
      </c>
      <c r="F3394">
        <v>3133125</v>
      </c>
      <c r="G3394" s="58" t="s">
        <v>87</v>
      </c>
      <c r="H3394" s="58" t="s">
        <v>87</v>
      </c>
      <c r="I3394" s="60" t="s">
        <v>85</v>
      </c>
    </row>
    <row r="3395" spans="1:9" x14ac:dyDescent="0.2">
      <c r="A3395" t="s">
        <v>108</v>
      </c>
      <c r="B3395" t="s">
        <v>110</v>
      </c>
      <c r="C3395" t="s">
        <v>22</v>
      </c>
      <c r="D3395" s="55">
        <v>40725</v>
      </c>
      <c r="E3395">
        <v>-0.02</v>
      </c>
      <c r="F3395">
        <v>3133126</v>
      </c>
      <c r="G3395" s="58" t="s">
        <v>87</v>
      </c>
      <c r="H3395" s="58" t="s">
        <v>87</v>
      </c>
      <c r="I3395" s="60" t="s">
        <v>85</v>
      </c>
    </row>
    <row r="3396" spans="1:9" x14ac:dyDescent="0.2">
      <c r="A3396" t="s">
        <v>109</v>
      </c>
      <c r="B3396" t="s">
        <v>110</v>
      </c>
      <c r="C3396" t="s">
        <v>22</v>
      </c>
      <c r="D3396" s="55">
        <v>40725</v>
      </c>
      <c r="E3396">
        <v>3.5000000000000003E-2</v>
      </c>
      <c r="F3396">
        <v>3133127</v>
      </c>
      <c r="G3396" s="58" t="s">
        <v>87</v>
      </c>
      <c r="H3396" s="58" t="s">
        <v>87</v>
      </c>
      <c r="I3396" s="60" t="s">
        <v>85</v>
      </c>
    </row>
    <row r="3397" spans="1:9" x14ac:dyDescent="0.2">
      <c r="A3397" t="s">
        <v>11</v>
      </c>
      <c r="B3397" t="s">
        <v>110</v>
      </c>
      <c r="C3397" t="s">
        <v>22</v>
      </c>
      <c r="D3397" s="55">
        <v>40725</v>
      </c>
      <c r="E3397" s="155">
        <v>40756</v>
      </c>
      <c r="I3397" s="60" t="s">
        <v>86</v>
      </c>
    </row>
    <row r="3398" spans="1:9" x14ac:dyDescent="0.2">
      <c r="A3398" t="s">
        <v>78</v>
      </c>
      <c r="B3398" t="s">
        <v>80</v>
      </c>
      <c r="C3398" t="s">
        <v>22</v>
      </c>
      <c r="D3398" s="55">
        <v>40756</v>
      </c>
      <c r="E3398">
        <v>0.4</v>
      </c>
      <c r="F3398">
        <v>3133100</v>
      </c>
      <c r="G3398" s="58" t="s">
        <v>87</v>
      </c>
      <c r="H3398" s="58" t="s">
        <v>87</v>
      </c>
      <c r="I3398" s="60" t="s">
        <v>85</v>
      </c>
    </row>
    <row r="3399" spans="1:9" x14ac:dyDescent="0.2">
      <c r="A3399" t="s">
        <v>78</v>
      </c>
      <c r="B3399" t="s">
        <v>81</v>
      </c>
      <c r="C3399" t="s">
        <v>22</v>
      </c>
      <c r="D3399" s="55">
        <v>40756</v>
      </c>
      <c r="E3399">
        <v>0.02</v>
      </c>
      <c r="F3399">
        <v>3133101</v>
      </c>
      <c r="G3399" s="58" t="s">
        <v>87</v>
      </c>
      <c r="H3399" s="58" t="s">
        <v>87</v>
      </c>
      <c r="I3399" s="60" t="s">
        <v>85</v>
      </c>
    </row>
    <row r="3400" spans="1:9" x14ac:dyDescent="0.2">
      <c r="A3400" t="s">
        <v>35</v>
      </c>
      <c r="B3400" t="s">
        <v>80</v>
      </c>
      <c r="C3400" t="s">
        <v>22</v>
      </c>
      <c r="D3400" s="55">
        <v>40756</v>
      </c>
      <c r="E3400">
        <v>0.4</v>
      </c>
      <c r="F3400">
        <v>3133102</v>
      </c>
      <c r="G3400" s="58" t="s">
        <v>87</v>
      </c>
      <c r="H3400" s="58" t="s">
        <v>87</v>
      </c>
      <c r="I3400" s="60" t="s">
        <v>85</v>
      </c>
    </row>
    <row r="3401" spans="1:9" x14ac:dyDescent="0.2">
      <c r="A3401" t="s">
        <v>35</v>
      </c>
      <c r="B3401" t="s">
        <v>81</v>
      </c>
      <c r="C3401" t="s">
        <v>22</v>
      </c>
      <c r="D3401" s="55">
        <v>40756</v>
      </c>
      <c r="E3401">
        <v>7.0000000000000007E-2</v>
      </c>
      <c r="F3401">
        <v>3133103</v>
      </c>
      <c r="G3401" s="58" t="s">
        <v>87</v>
      </c>
      <c r="H3401" s="58" t="s">
        <v>87</v>
      </c>
      <c r="I3401" s="60" t="s">
        <v>85</v>
      </c>
    </row>
    <row r="3402" spans="1:9" x14ac:dyDescent="0.2">
      <c r="A3402" t="s">
        <v>36</v>
      </c>
      <c r="B3402" t="s">
        <v>80</v>
      </c>
      <c r="C3402" t="s">
        <v>22</v>
      </c>
      <c r="D3402" s="55">
        <v>40756</v>
      </c>
      <c r="E3402">
        <v>0.4</v>
      </c>
      <c r="F3402">
        <v>3133104</v>
      </c>
      <c r="G3402" s="58" t="s">
        <v>87</v>
      </c>
      <c r="H3402" s="58" t="s">
        <v>87</v>
      </c>
      <c r="I3402" s="60" t="s">
        <v>85</v>
      </c>
    </row>
    <row r="3403" spans="1:9" x14ac:dyDescent="0.2">
      <c r="A3403" t="s">
        <v>36</v>
      </c>
      <c r="B3403" t="s">
        <v>81</v>
      </c>
      <c r="C3403" t="s">
        <v>22</v>
      </c>
      <c r="D3403" s="55">
        <v>40756</v>
      </c>
      <c r="E3403">
        <v>0.02</v>
      </c>
      <c r="F3403">
        <v>3133105</v>
      </c>
      <c r="G3403" s="58" t="s">
        <v>87</v>
      </c>
      <c r="H3403" s="58" t="s">
        <v>87</v>
      </c>
      <c r="I3403" s="60" t="s">
        <v>85</v>
      </c>
    </row>
    <row r="3404" spans="1:9" x14ac:dyDescent="0.2">
      <c r="A3404" t="s">
        <v>37</v>
      </c>
      <c r="B3404" t="s">
        <v>80</v>
      </c>
      <c r="C3404" t="s">
        <v>22</v>
      </c>
      <c r="D3404" s="55">
        <v>40756</v>
      </c>
      <c r="E3404">
        <v>0.4</v>
      </c>
      <c r="F3404">
        <v>3133106</v>
      </c>
      <c r="G3404" s="58" t="s">
        <v>87</v>
      </c>
      <c r="H3404" s="58" t="s">
        <v>87</v>
      </c>
      <c r="I3404" s="60" t="s">
        <v>85</v>
      </c>
    </row>
    <row r="3405" spans="1:9" x14ac:dyDescent="0.2">
      <c r="A3405" t="s">
        <v>37</v>
      </c>
      <c r="B3405" t="s">
        <v>81</v>
      </c>
      <c r="C3405" t="s">
        <v>22</v>
      </c>
      <c r="D3405" s="55">
        <v>40756</v>
      </c>
      <c r="E3405">
        <v>7.0000000000000007E-2</v>
      </c>
      <c r="F3405">
        <v>3133107</v>
      </c>
      <c r="G3405" s="58" t="s">
        <v>87</v>
      </c>
      <c r="H3405" s="58" t="s">
        <v>87</v>
      </c>
      <c r="I3405" s="60" t="s">
        <v>85</v>
      </c>
    </row>
    <row r="3406" spans="1:9" x14ac:dyDescent="0.2">
      <c r="A3406" t="s">
        <v>58</v>
      </c>
      <c r="B3406" t="s">
        <v>80</v>
      </c>
      <c r="C3406" t="s">
        <v>22</v>
      </c>
      <c r="D3406" s="55">
        <v>40756</v>
      </c>
      <c r="E3406">
        <v>0.35</v>
      </c>
      <c r="F3406">
        <v>3133108</v>
      </c>
      <c r="G3406" s="58" t="s">
        <v>87</v>
      </c>
      <c r="H3406" s="58" t="s">
        <v>87</v>
      </c>
      <c r="I3406" s="60" t="s">
        <v>85</v>
      </c>
    </row>
    <row r="3407" spans="1:9" x14ac:dyDescent="0.2">
      <c r="A3407" t="s">
        <v>58</v>
      </c>
      <c r="B3407" t="s">
        <v>81</v>
      </c>
      <c r="C3407" t="s">
        <v>22</v>
      </c>
      <c r="D3407" s="55">
        <v>40756</v>
      </c>
      <c r="E3407">
        <v>-5.0000000000000001E-3</v>
      </c>
      <c r="F3407">
        <v>3133109</v>
      </c>
      <c r="G3407" s="58" t="s">
        <v>87</v>
      </c>
      <c r="H3407" s="58" t="s">
        <v>87</v>
      </c>
      <c r="I3407" s="60" t="s">
        <v>85</v>
      </c>
    </row>
    <row r="3408" spans="1:9" x14ac:dyDescent="0.2">
      <c r="A3408" t="s">
        <v>59</v>
      </c>
      <c r="B3408" t="s">
        <v>80</v>
      </c>
      <c r="C3408" t="s">
        <v>22</v>
      </c>
      <c r="D3408" s="55">
        <v>40756</v>
      </c>
      <c r="E3408">
        <v>0.41</v>
      </c>
      <c r="F3408">
        <v>3133110</v>
      </c>
      <c r="G3408" s="58" t="s">
        <v>87</v>
      </c>
      <c r="H3408" s="58" t="s">
        <v>87</v>
      </c>
      <c r="I3408" s="60" t="s">
        <v>85</v>
      </c>
    </row>
    <row r="3409" spans="1:9" x14ac:dyDescent="0.2">
      <c r="A3409" t="s">
        <v>59</v>
      </c>
      <c r="B3409" t="s">
        <v>81</v>
      </c>
      <c r="C3409" t="s">
        <v>22</v>
      </c>
      <c r="D3409" s="55">
        <v>40756</v>
      </c>
      <c r="E3409">
        <v>-0.02</v>
      </c>
      <c r="F3409">
        <v>3133111</v>
      </c>
      <c r="G3409" s="58" t="s">
        <v>87</v>
      </c>
      <c r="H3409" s="58" t="s">
        <v>87</v>
      </c>
      <c r="I3409" s="60" t="s">
        <v>85</v>
      </c>
    </row>
    <row r="3410" spans="1:9" x14ac:dyDescent="0.2">
      <c r="A3410" t="s">
        <v>60</v>
      </c>
      <c r="B3410" t="s">
        <v>80</v>
      </c>
      <c r="C3410" t="s">
        <v>22</v>
      </c>
      <c r="D3410" s="55">
        <v>40756</v>
      </c>
      <c r="E3410">
        <v>0.41</v>
      </c>
      <c r="F3410">
        <v>3133112</v>
      </c>
      <c r="G3410" s="58" t="s">
        <v>87</v>
      </c>
      <c r="H3410" s="58" t="s">
        <v>87</v>
      </c>
      <c r="I3410" s="60" t="s">
        <v>85</v>
      </c>
    </row>
    <row r="3411" spans="1:9" x14ac:dyDescent="0.2">
      <c r="A3411" t="s">
        <v>60</v>
      </c>
      <c r="B3411" t="s">
        <v>81</v>
      </c>
      <c r="C3411" t="s">
        <v>22</v>
      </c>
      <c r="D3411" s="55">
        <v>40756</v>
      </c>
      <c r="E3411">
        <v>0.01</v>
      </c>
      <c r="F3411">
        <v>3133113</v>
      </c>
      <c r="G3411" s="58" t="s">
        <v>87</v>
      </c>
      <c r="H3411" s="58" t="s">
        <v>87</v>
      </c>
      <c r="I3411" s="60" t="s">
        <v>85</v>
      </c>
    </row>
    <row r="3412" spans="1:9" x14ac:dyDescent="0.2">
      <c r="A3412" t="s">
        <v>61</v>
      </c>
      <c r="B3412" t="s">
        <v>80</v>
      </c>
      <c r="C3412" t="s">
        <v>22</v>
      </c>
      <c r="D3412" s="55">
        <v>40756</v>
      </c>
      <c r="E3412">
        <v>0.41</v>
      </c>
      <c r="F3412">
        <v>3133114</v>
      </c>
      <c r="G3412" s="58" t="s">
        <v>87</v>
      </c>
      <c r="H3412" s="58" t="s">
        <v>87</v>
      </c>
      <c r="I3412" s="60" t="s">
        <v>85</v>
      </c>
    </row>
    <row r="3413" spans="1:9" x14ac:dyDescent="0.2">
      <c r="A3413" t="s">
        <v>61</v>
      </c>
      <c r="B3413" t="s">
        <v>81</v>
      </c>
      <c r="C3413" t="s">
        <v>22</v>
      </c>
      <c r="D3413" s="55">
        <v>40756</v>
      </c>
      <c r="E3413">
        <v>-0.02</v>
      </c>
      <c r="F3413">
        <v>3133115</v>
      </c>
      <c r="G3413" s="58" t="s">
        <v>87</v>
      </c>
      <c r="H3413" s="58" t="s">
        <v>87</v>
      </c>
      <c r="I3413" s="60" t="s">
        <v>85</v>
      </c>
    </row>
    <row r="3414" spans="1:9" x14ac:dyDescent="0.2">
      <c r="A3414" t="s">
        <v>63</v>
      </c>
      <c r="B3414" t="s">
        <v>80</v>
      </c>
      <c r="C3414" t="s">
        <v>22</v>
      </c>
      <c r="D3414" s="55">
        <v>40756</v>
      </c>
      <c r="E3414">
        <v>0</v>
      </c>
      <c r="F3414">
        <v>3133116</v>
      </c>
      <c r="G3414" s="58" t="s">
        <v>87</v>
      </c>
      <c r="H3414" s="58" t="s">
        <v>87</v>
      </c>
      <c r="I3414" s="60" t="s">
        <v>85</v>
      </c>
    </row>
    <row r="3415" spans="1:9" x14ac:dyDescent="0.2">
      <c r="A3415" t="s">
        <v>63</v>
      </c>
      <c r="B3415" t="s">
        <v>81</v>
      </c>
      <c r="C3415" t="s">
        <v>22</v>
      </c>
      <c r="D3415" s="55">
        <v>40756</v>
      </c>
      <c r="E3415">
        <v>0</v>
      </c>
      <c r="F3415">
        <v>3133117</v>
      </c>
      <c r="G3415" s="58" t="s">
        <v>87</v>
      </c>
      <c r="H3415" s="58" t="s">
        <v>87</v>
      </c>
      <c r="I3415" s="60" t="s">
        <v>85</v>
      </c>
    </row>
    <row r="3416" spans="1:9" x14ac:dyDescent="0.2">
      <c r="A3416" t="s">
        <v>64</v>
      </c>
      <c r="B3416" t="s">
        <v>80</v>
      </c>
      <c r="C3416" t="s">
        <v>22</v>
      </c>
      <c r="D3416" s="55">
        <v>40756</v>
      </c>
      <c r="E3416">
        <v>0</v>
      </c>
      <c r="F3416">
        <v>3133118</v>
      </c>
      <c r="G3416" s="58" t="s">
        <v>87</v>
      </c>
      <c r="H3416" s="58" t="s">
        <v>87</v>
      </c>
      <c r="I3416" s="60" t="s">
        <v>85</v>
      </c>
    </row>
    <row r="3417" spans="1:9" x14ac:dyDescent="0.2">
      <c r="A3417" t="s">
        <v>64</v>
      </c>
      <c r="B3417" t="s">
        <v>81</v>
      </c>
      <c r="C3417" t="s">
        <v>22</v>
      </c>
      <c r="D3417" s="55">
        <v>40756</v>
      </c>
      <c r="E3417">
        <v>0</v>
      </c>
      <c r="F3417">
        <v>3133119</v>
      </c>
      <c r="G3417" s="58" t="s">
        <v>87</v>
      </c>
      <c r="H3417" s="58" t="s">
        <v>87</v>
      </c>
      <c r="I3417" s="60" t="s">
        <v>85</v>
      </c>
    </row>
    <row r="3418" spans="1:9" x14ac:dyDescent="0.2">
      <c r="A3418" t="s">
        <v>79</v>
      </c>
      <c r="B3418" t="s">
        <v>80</v>
      </c>
      <c r="C3418" t="s">
        <v>22</v>
      </c>
      <c r="D3418" s="55">
        <v>40756</v>
      </c>
      <c r="E3418">
        <v>0.4</v>
      </c>
      <c r="F3418">
        <v>3133120</v>
      </c>
      <c r="G3418" s="58" t="s">
        <v>87</v>
      </c>
      <c r="H3418" s="58" t="s">
        <v>87</v>
      </c>
      <c r="I3418" s="60" t="s">
        <v>85</v>
      </c>
    </row>
    <row r="3419" spans="1:9" x14ac:dyDescent="0.2">
      <c r="A3419" t="s">
        <v>79</v>
      </c>
      <c r="B3419" t="s">
        <v>81</v>
      </c>
      <c r="C3419" t="s">
        <v>22</v>
      </c>
      <c r="D3419" s="55">
        <v>40756</v>
      </c>
      <c r="E3419">
        <v>0.02</v>
      </c>
      <c r="F3419">
        <v>3133121</v>
      </c>
      <c r="G3419" s="58" t="s">
        <v>87</v>
      </c>
      <c r="H3419" s="58" t="s">
        <v>87</v>
      </c>
      <c r="I3419" s="60" t="s">
        <v>85</v>
      </c>
    </row>
    <row r="3420" spans="1:9" x14ac:dyDescent="0.2">
      <c r="A3420" t="s">
        <v>65</v>
      </c>
      <c r="B3420" t="s">
        <v>80</v>
      </c>
      <c r="C3420" t="s">
        <v>22</v>
      </c>
      <c r="D3420" s="55">
        <v>40756</v>
      </c>
      <c r="E3420">
        <v>0</v>
      </c>
      <c r="F3420">
        <v>3133122</v>
      </c>
      <c r="G3420" s="58" t="s">
        <v>87</v>
      </c>
      <c r="H3420" s="58" t="s">
        <v>87</v>
      </c>
      <c r="I3420" s="60" t="s">
        <v>85</v>
      </c>
    </row>
    <row r="3421" spans="1:9" x14ac:dyDescent="0.2">
      <c r="A3421" t="s">
        <v>65</v>
      </c>
      <c r="B3421" t="s">
        <v>81</v>
      </c>
      <c r="C3421" t="s">
        <v>22</v>
      </c>
      <c r="D3421" s="55">
        <v>40756</v>
      </c>
      <c r="E3421">
        <v>0</v>
      </c>
      <c r="F3421">
        <v>3133123</v>
      </c>
      <c r="G3421" s="58" t="s">
        <v>87</v>
      </c>
      <c r="H3421" s="58" t="s">
        <v>87</v>
      </c>
      <c r="I3421" s="60" t="s">
        <v>85</v>
      </c>
    </row>
    <row r="3422" spans="1:9" x14ac:dyDescent="0.2">
      <c r="A3422" t="s">
        <v>111</v>
      </c>
      <c r="B3422" t="s">
        <v>110</v>
      </c>
      <c r="C3422" t="s">
        <v>22</v>
      </c>
      <c r="D3422" s="55">
        <v>40756</v>
      </c>
      <c r="E3422">
        <v>-5.0000000000000001E-3</v>
      </c>
      <c r="F3422">
        <v>3133124</v>
      </c>
      <c r="G3422" s="58" t="s">
        <v>87</v>
      </c>
      <c r="H3422" s="58" t="s">
        <v>87</v>
      </c>
      <c r="I3422" s="60" t="s">
        <v>85</v>
      </c>
    </row>
    <row r="3423" spans="1:9" x14ac:dyDescent="0.2">
      <c r="A3423" t="s">
        <v>112</v>
      </c>
      <c r="B3423" t="s">
        <v>110</v>
      </c>
      <c r="C3423" t="s">
        <v>22</v>
      </c>
      <c r="D3423" s="55">
        <v>40756</v>
      </c>
      <c r="E3423">
        <v>0.01</v>
      </c>
      <c r="F3423">
        <v>3133125</v>
      </c>
      <c r="G3423" s="58" t="s">
        <v>87</v>
      </c>
      <c r="H3423" s="58" t="s">
        <v>87</v>
      </c>
      <c r="I3423" s="60" t="s">
        <v>85</v>
      </c>
    </row>
    <row r="3424" spans="1:9" x14ac:dyDescent="0.2">
      <c r="A3424" t="s">
        <v>108</v>
      </c>
      <c r="B3424" t="s">
        <v>110</v>
      </c>
      <c r="C3424" t="s">
        <v>22</v>
      </c>
      <c r="D3424" s="55">
        <v>40756</v>
      </c>
      <c r="E3424">
        <v>-0.02</v>
      </c>
      <c r="F3424">
        <v>3133126</v>
      </c>
      <c r="G3424" s="58" t="s">
        <v>87</v>
      </c>
      <c r="H3424" s="58" t="s">
        <v>87</v>
      </c>
      <c r="I3424" s="60" t="s">
        <v>85</v>
      </c>
    </row>
    <row r="3425" spans="1:9" x14ac:dyDescent="0.2">
      <c r="A3425" t="s">
        <v>109</v>
      </c>
      <c r="B3425" t="s">
        <v>110</v>
      </c>
      <c r="C3425" t="s">
        <v>22</v>
      </c>
      <c r="D3425" s="55">
        <v>40756</v>
      </c>
      <c r="E3425">
        <v>0.01</v>
      </c>
      <c r="F3425">
        <v>3133127</v>
      </c>
      <c r="G3425" s="58" t="s">
        <v>87</v>
      </c>
      <c r="H3425" s="58" t="s">
        <v>87</v>
      </c>
      <c r="I3425" s="60" t="s">
        <v>85</v>
      </c>
    </row>
    <row r="3426" spans="1:9" x14ac:dyDescent="0.2">
      <c r="A3426" t="s">
        <v>11</v>
      </c>
      <c r="B3426" t="s">
        <v>110</v>
      </c>
      <c r="C3426" t="s">
        <v>22</v>
      </c>
      <c r="D3426" s="55">
        <v>40756</v>
      </c>
      <c r="E3426" s="155">
        <v>40787</v>
      </c>
      <c r="I3426" s="60" t="s">
        <v>86</v>
      </c>
    </row>
    <row r="3427" spans="1:9" x14ac:dyDescent="0.2">
      <c r="A3427" t="s">
        <v>78</v>
      </c>
      <c r="B3427" t="s">
        <v>80</v>
      </c>
      <c r="C3427" t="s">
        <v>22</v>
      </c>
      <c r="D3427" s="55">
        <v>40787</v>
      </c>
      <c r="E3427">
        <v>0.39750000000000002</v>
      </c>
      <c r="F3427">
        <v>3133100</v>
      </c>
      <c r="G3427" s="58" t="s">
        <v>87</v>
      </c>
      <c r="H3427" s="58" t="s">
        <v>87</v>
      </c>
      <c r="I3427" s="60" t="s">
        <v>85</v>
      </c>
    </row>
    <row r="3428" spans="1:9" x14ac:dyDescent="0.2">
      <c r="A3428" t="s">
        <v>78</v>
      </c>
      <c r="B3428" t="s">
        <v>81</v>
      </c>
      <c r="C3428" t="s">
        <v>22</v>
      </c>
      <c r="D3428" s="55">
        <v>40787</v>
      </c>
      <c r="E3428">
        <v>0.02</v>
      </c>
      <c r="F3428">
        <v>3133101</v>
      </c>
      <c r="G3428" s="58" t="s">
        <v>87</v>
      </c>
      <c r="H3428" s="58" t="s">
        <v>87</v>
      </c>
      <c r="I3428" s="60" t="s">
        <v>85</v>
      </c>
    </row>
    <row r="3429" spans="1:9" x14ac:dyDescent="0.2">
      <c r="A3429" t="s">
        <v>35</v>
      </c>
      <c r="B3429" t="s">
        <v>80</v>
      </c>
      <c r="C3429" t="s">
        <v>22</v>
      </c>
      <c r="D3429" s="55">
        <v>40787</v>
      </c>
      <c r="E3429">
        <v>0.39750000000000002</v>
      </c>
      <c r="F3429">
        <v>3133102</v>
      </c>
      <c r="G3429" s="58" t="s">
        <v>87</v>
      </c>
      <c r="H3429" s="58" t="s">
        <v>87</v>
      </c>
      <c r="I3429" s="60" t="s">
        <v>85</v>
      </c>
    </row>
    <row r="3430" spans="1:9" x14ac:dyDescent="0.2">
      <c r="A3430" t="s">
        <v>35</v>
      </c>
      <c r="B3430" t="s">
        <v>81</v>
      </c>
      <c r="C3430" t="s">
        <v>22</v>
      </c>
      <c r="D3430" s="55">
        <v>40787</v>
      </c>
      <c r="E3430">
        <v>0.05</v>
      </c>
      <c r="F3430">
        <v>3133103</v>
      </c>
      <c r="G3430" s="58" t="s">
        <v>87</v>
      </c>
      <c r="H3430" s="58" t="s">
        <v>87</v>
      </c>
      <c r="I3430" s="60" t="s">
        <v>85</v>
      </c>
    </row>
    <row r="3431" spans="1:9" x14ac:dyDescent="0.2">
      <c r="A3431" t="s">
        <v>36</v>
      </c>
      <c r="B3431" t="s">
        <v>80</v>
      </c>
      <c r="C3431" t="s">
        <v>22</v>
      </c>
      <c r="D3431" s="55">
        <v>40787</v>
      </c>
      <c r="E3431">
        <v>0.39750000000000002</v>
      </c>
      <c r="F3431">
        <v>3133104</v>
      </c>
      <c r="G3431" s="58" t="s">
        <v>87</v>
      </c>
      <c r="H3431" s="58" t="s">
        <v>87</v>
      </c>
      <c r="I3431" s="60" t="s">
        <v>85</v>
      </c>
    </row>
    <row r="3432" spans="1:9" x14ac:dyDescent="0.2">
      <c r="A3432" t="s">
        <v>36</v>
      </c>
      <c r="B3432" t="s">
        <v>81</v>
      </c>
      <c r="C3432" t="s">
        <v>22</v>
      </c>
      <c r="D3432" s="55">
        <v>40787</v>
      </c>
      <c r="E3432">
        <v>0.02</v>
      </c>
      <c r="F3432">
        <v>3133105</v>
      </c>
      <c r="G3432" s="58" t="s">
        <v>87</v>
      </c>
      <c r="H3432" s="58" t="s">
        <v>87</v>
      </c>
      <c r="I3432" s="60" t="s">
        <v>85</v>
      </c>
    </row>
    <row r="3433" spans="1:9" x14ac:dyDescent="0.2">
      <c r="A3433" t="s">
        <v>37</v>
      </c>
      <c r="B3433" t="s">
        <v>80</v>
      </c>
      <c r="C3433" t="s">
        <v>22</v>
      </c>
      <c r="D3433" s="55">
        <v>40787</v>
      </c>
      <c r="E3433">
        <v>0.39750000000000002</v>
      </c>
      <c r="F3433">
        <v>3133106</v>
      </c>
      <c r="G3433" s="58" t="s">
        <v>87</v>
      </c>
      <c r="H3433" s="58" t="s">
        <v>87</v>
      </c>
      <c r="I3433" s="60" t="s">
        <v>85</v>
      </c>
    </row>
    <row r="3434" spans="1:9" x14ac:dyDescent="0.2">
      <c r="A3434" t="s">
        <v>37</v>
      </c>
      <c r="B3434" t="s">
        <v>81</v>
      </c>
      <c r="C3434" t="s">
        <v>22</v>
      </c>
      <c r="D3434" s="55">
        <v>40787</v>
      </c>
      <c r="E3434">
        <v>0.05</v>
      </c>
      <c r="F3434">
        <v>3133107</v>
      </c>
      <c r="G3434" s="58" t="s">
        <v>87</v>
      </c>
      <c r="H3434" s="58" t="s">
        <v>87</v>
      </c>
      <c r="I3434" s="60" t="s">
        <v>85</v>
      </c>
    </row>
    <row r="3435" spans="1:9" x14ac:dyDescent="0.2">
      <c r="A3435" t="s">
        <v>58</v>
      </c>
      <c r="B3435" t="s">
        <v>80</v>
      </c>
      <c r="C3435" t="s">
        <v>22</v>
      </c>
      <c r="D3435" s="55">
        <v>40787</v>
      </c>
      <c r="E3435">
        <v>0.315</v>
      </c>
      <c r="F3435">
        <v>3133108</v>
      </c>
      <c r="G3435" s="58" t="s">
        <v>87</v>
      </c>
      <c r="H3435" s="58" t="s">
        <v>87</v>
      </c>
      <c r="I3435" s="60" t="s">
        <v>85</v>
      </c>
    </row>
    <row r="3436" spans="1:9" x14ac:dyDescent="0.2">
      <c r="A3436" t="s">
        <v>58</v>
      </c>
      <c r="B3436" t="s">
        <v>81</v>
      </c>
      <c r="C3436" t="s">
        <v>22</v>
      </c>
      <c r="D3436" s="55">
        <v>40787</v>
      </c>
      <c r="E3436">
        <v>-5.0000000000000001E-3</v>
      </c>
      <c r="F3436">
        <v>3133109</v>
      </c>
      <c r="G3436" s="58" t="s">
        <v>87</v>
      </c>
      <c r="H3436" s="58" t="s">
        <v>87</v>
      </c>
      <c r="I3436" s="60" t="s">
        <v>85</v>
      </c>
    </row>
    <row r="3437" spans="1:9" x14ac:dyDescent="0.2">
      <c r="A3437" t="s">
        <v>59</v>
      </c>
      <c r="B3437" t="s">
        <v>80</v>
      </c>
      <c r="C3437" t="s">
        <v>22</v>
      </c>
      <c r="D3437" s="55">
        <v>40787</v>
      </c>
      <c r="E3437">
        <v>0.36</v>
      </c>
      <c r="F3437">
        <v>3133110</v>
      </c>
      <c r="G3437" s="58" t="s">
        <v>87</v>
      </c>
      <c r="H3437" s="58" t="s">
        <v>87</v>
      </c>
      <c r="I3437" s="60" t="s">
        <v>85</v>
      </c>
    </row>
    <row r="3438" spans="1:9" x14ac:dyDescent="0.2">
      <c r="A3438" t="s">
        <v>59</v>
      </c>
      <c r="B3438" t="s">
        <v>81</v>
      </c>
      <c r="C3438" t="s">
        <v>22</v>
      </c>
      <c r="D3438" s="55">
        <v>40787</v>
      </c>
      <c r="E3438">
        <v>-0.04</v>
      </c>
      <c r="F3438">
        <v>3133111</v>
      </c>
      <c r="G3438" s="58" t="s">
        <v>87</v>
      </c>
      <c r="H3438" s="58" t="s">
        <v>87</v>
      </c>
      <c r="I3438" s="60" t="s">
        <v>85</v>
      </c>
    </row>
    <row r="3439" spans="1:9" x14ac:dyDescent="0.2">
      <c r="A3439" t="s">
        <v>60</v>
      </c>
      <c r="B3439" t="s">
        <v>80</v>
      </c>
      <c r="C3439" t="s">
        <v>22</v>
      </c>
      <c r="D3439" s="55">
        <v>40787</v>
      </c>
      <c r="E3439">
        <v>0.36</v>
      </c>
      <c r="F3439">
        <v>3133112</v>
      </c>
      <c r="G3439" s="58" t="s">
        <v>87</v>
      </c>
      <c r="H3439" s="58" t="s">
        <v>87</v>
      </c>
      <c r="I3439" s="60" t="s">
        <v>85</v>
      </c>
    </row>
    <row r="3440" spans="1:9" x14ac:dyDescent="0.2">
      <c r="A3440" t="s">
        <v>60</v>
      </c>
      <c r="B3440" t="s">
        <v>81</v>
      </c>
      <c r="C3440" t="s">
        <v>22</v>
      </c>
      <c r="D3440" s="55">
        <v>40787</v>
      </c>
      <c r="E3440">
        <v>0.01</v>
      </c>
      <c r="F3440">
        <v>3133113</v>
      </c>
      <c r="G3440" s="58" t="s">
        <v>87</v>
      </c>
      <c r="H3440" s="58" t="s">
        <v>87</v>
      </c>
      <c r="I3440" s="60" t="s">
        <v>85</v>
      </c>
    </row>
    <row r="3441" spans="1:9" x14ac:dyDescent="0.2">
      <c r="A3441" t="s">
        <v>61</v>
      </c>
      <c r="B3441" t="s">
        <v>80</v>
      </c>
      <c r="C3441" t="s">
        <v>22</v>
      </c>
      <c r="D3441" s="55">
        <v>40787</v>
      </c>
      <c r="E3441">
        <v>0.36</v>
      </c>
      <c r="F3441">
        <v>3133114</v>
      </c>
      <c r="G3441" s="58" t="s">
        <v>87</v>
      </c>
      <c r="H3441" s="58" t="s">
        <v>87</v>
      </c>
      <c r="I3441" s="60" t="s">
        <v>85</v>
      </c>
    </row>
    <row r="3442" spans="1:9" x14ac:dyDescent="0.2">
      <c r="A3442" t="s">
        <v>61</v>
      </c>
      <c r="B3442" t="s">
        <v>81</v>
      </c>
      <c r="C3442" t="s">
        <v>22</v>
      </c>
      <c r="D3442" s="55">
        <v>40787</v>
      </c>
      <c r="E3442">
        <v>-0.02</v>
      </c>
      <c r="F3442">
        <v>3133115</v>
      </c>
      <c r="G3442" s="58" t="s">
        <v>87</v>
      </c>
      <c r="H3442" s="58" t="s">
        <v>87</v>
      </c>
      <c r="I3442" s="60" t="s">
        <v>85</v>
      </c>
    </row>
    <row r="3443" spans="1:9" x14ac:dyDescent="0.2">
      <c r="A3443" t="s">
        <v>63</v>
      </c>
      <c r="B3443" t="s">
        <v>80</v>
      </c>
      <c r="C3443" t="s">
        <v>22</v>
      </c>
      <c r="D3443" s="55">
        <v>40787</v>
      </c>
      <c r="E3443">
        <v>0</v>
      </c>
      <c r="F3443">
        <v>3133116</v>
      </c>
      <c r="G3443" s="58" t="s">
        <v>87</v>
      </c>
      <c r="H3443" s="58" t="s">
        <v>87</v>
      </c>
      <c r="I3443" s="60" t="s">
        <v>85</v>
      </c>
    </row>
    <row r="3444" spans="1:9" x14ac:dyDescent="0.2">
      <c r="A3444" t="s">
        <v>63</v>
      </c>
      <c r="B3444" t="s">
        <v>81</v>
      </c>
      <c r="C3444" t="s">
        <v>22</v>
      </c>
      <c r="D3444" s="55">
        <v>40787</v>
      </c>
      <c r="E3444">
        <v>0</v>
      </c>
      <c r="F3444">
        <v>3133117</v>
      </c>
      <c r="G3444" s="58" t="s">
        <v>87</v>
      </c>
      <c r="H3444" s="58" t="s">
        <v>87</v>
      </c>
      <c r="I3444" s="60" t="s">
        <v>85</v>
      </c>
    </row>
    <row r="3445" spans="1:9" x14ac:dyDescent="0.2">
      <c r="A3445" t="s">
        <v>64</v>
      </c>
      <c r="B3445" t="s">
        <v>80</v>
      </c>
      <c r="C3445" t="s">
        <v>22</v>
      </c>
      <c r="D3445" s="55">
        <v>40787</v>
      </c>
      <c r="E3445">
        <v>0</v>
      </c>
      <c r="F3445">
        <v>3133118</v>
      </c>
      <c r="G3445" s="58" t="s">
        <v>87</v>
      </c>
      <c r="H3445" s="58" t="s">
        <v>87</v>
      </c>
      <c r="I3445" s="60" t="s">
        <v>85</v>
      </c>
    </row>
    <row r="3446" spans="1:9" x14ac:dyDescent="0.2">
      <c r="A3446" t="s">
        <v>64</v>
      </c>
      <c r="B3446" t="s">
        <v>81</v>
      </c>
      <c r="C3446" t="s">
        <v>22</v>
      </c>
      <c r="D3446" s="55">
        <v>40787</v>
      </c>
      <c r="E3446">
        <v>0</v>
      </c>
      <c r="F3446">
        <v>3133119</v>
      </c>
      <c r="G3446" s="58" t="s">
        <v>87</v>
      </c>
      <c r="H3446" s="58" t="s">
        <v>87</v>
      </c>
      <c r="I3446" s="60" t="s">
        <v>85</v>
      </c>
    </row>
    <row r="3447" spans="1:9" x14ac:dyDescent="0.2">
      <c r="A3447" t="s">
        <v>79</v>
      </c>
      <c r="B3447" t="s">
        <v>80</v>
      </c>
      <c r="C3447" t="s">
        <v>22</v>
      </c>
      <c r="D3447" s="55">
        <v>40787</v>
      </c>
      <c r="E3447">
        <v>0.39750000000000002</v>
      </c>
      <c r="F3447">
        <v>3133120</v>
      </c>
      <c r="G3447" s="58" t="s">
        <v>87</v>
      </c>
      <c r="H3447" s="58" t="s">
        <v>87</v>
      </c>
      <c r="I3447" s="60" t="s">
        <v>85</v>
      </c>
    </row>
    <row r="3448" spans="1:9" x14ac:dyDescent="0.2">
      <c r="A3448" t="s">
        <v>79</v>
      </c>
      <c r="B3448" t="s">
        <v>81</v>
      </c>
      <c r="C3448" t="s">
        <v>22</v>
      </c>
      <c r="D3448" s="55">
        <v>40787</v>
      </c>
      <c r="E3448">
        <v>0.02</v>
      </c>
      <c r="F3448">
        <v>3133121</v>
      </c>
      <c r="G3448" s="58" t="s">
        <v>87</v>
      </c>
      <c r="H3448" s="58" t="s">
        <v>87</v>
      </c>
      <c r="I3448" s="60" t="s">
        <v>85</v>
      </c>
    </row>
    <row r="3449" spans="1:9" x14ac:dyDescent="0.2">
      <c r="A3449" t="s">
        <v>65</v>
      </c>
      <c r="B3449" t="s">
        <v>80</v>
      </c>
      <c r="C3449" t="s">
        <v>22</v>
      </c>
      <c r="D3449" s="55">
        <v>40787</v>
      </c>
      <c r="E3449">
        <v>0</v>
      </c>
      <c r="F3449">
        <v>3133122</v>
      </c>
      <c r="G3449" s="58" t="s">
        <v>87</v>
      </c>
      <c r="H3449" s="58" t="s">
        <v>87</v>
      </c>
      <c r="I3449" s="60" t="s">
        <v>85</v>
      </c>
    </row>
    <row r="3450" spans="1:9" x14ac:dyDescent="0.2">
      <c r="A3450" t="s">
        <v>65</v>
      </c>
      <c r="B3450" t="s">
        <v>81</v>
      </c>
      <c r="C3450" t="s">
        <v>22</v>
      </c>
      <c r="D3450" s="55">
        <v>40787</v>
      </c>
      <c r="E3450">
        <v>0</v>
      </c>
      <c r="F3450">
        <v>3133123</v>
      </c>
      <c r="G3450" s="58" t="s">
        <v>87</v>
      </c>
      <c r="H3450" s="58" t="s">
        <v>87</v>
      </c>
      <c r="I3450" s="60" t="s">
        <v>85</v>
      </c>
    </row>
    <row r="3451" spans="1:9" x14ac:dyDescent="0.2">
      <c r="A3451" t="s">
        <v>111</v>
      </c>
      <c r="B3451" t="s">
        <v>110</v>
      </c>
      <c r="C3451" t="s">
        <v>22</v>
      </c>
      <c r="D3451" s="55">
        <v>40787</v>
      </c>
      <c r="E3451">
        <v>-5.0000000000000001E-3</v>
      </c>
      <c r="F3451">
        <v>3133124</v>
      </c>
      <c r="G3451" s="58" t="s">
        <v>87</v>
      </c>
      <c r="H3451" s="58" t="s">
        <v>87</v>
      </c>
      <c r="I3451" s="60" t="s">
        <v>85</v>
      </c>
    </row>
    <row r="3452" spans="1:9" x14ac:dyDescent="0.2">
      <c r="A3452" t="s">
        <v>112</v>
      </c>
      <c r="B3452" t="s">
        <v>110</v>
      </c>
      <c r="C3452" t="s">
        <v>22</v>
      </c>
      <c r="D3452" s="55">
        <v>40787</v>
      </c>
      <c r="E3452">
        <v>0.01</v>
      </c>
      <c r="F3452">
        <v>3133125</v>
      </c>
      <c r="G3452" s="58" t="s">
        <v>87</v>
      </c>
      <c r="H3452" s="58" t="s">
        <v>87</v>
      </c>
      <c r="I3452" s="60" t="s">
        <v>85</v>
      </c>
    </row>
    <row r="3453" spans="1:9" x14ac:dyDescent="0.2">
      <c r="A3453" t="s">
        <v>108</v>
      </c>
      <c r="B3453" t="s">
        <v>110</v>
      </c>
      <c r="C3453" t="s">
        <v>22</v>
      </c>
      <c r="D3453" s="55">
        <v>40787</v>
      </c>
      <c r="E3453">
        <v>-0.02</v>
      </c>
      <c r="F3453">
        <v>3133126</v>
      </c>
      <c r="G3453" s="58" t="s">
        <v>87</v>
      </c>
      <c r="H3453" s="58" t="s">
        <v>87</v>
      </c>
      <c r="I3453" s="60" t="s">
        <v>85</v>
      </c>
    </row>
    <row r="3454" spans="1:9" x14ac:dyDescent="0.2">
      <c r="A3454" t="s">
        <v>109</v>
      </c>
      <c r="B3454" t="s">
        <v>110</v>
      </c>
      <c r="C3454" t="s">
        <v>22</v>
      </c>
      <c r="D3454" s="55">
        <v>40787</v>
      </c>
      <c r="E3454">
        <v>0.01</v>
      </c>
      <c r="F3454">
        <v>3133127</v>
      </c>
      <c r="G3454" s="58" t="s">
        <v>87</v>
      </c>
      <c r="H3454" s="58" t="s">
        <v>87</v>
      </c>
      <c r="I3454" s="60" t="s">
        <v>85</v>
      </c>
    </row>
    <row r="3455" spans="1:9" x14ac:dyDescent="0.2">
      <c r="A3455" t="s">
        <v>11</v>
      </c>
      <c r="B3455" t="s">
        <v>110</v>
      </c>
      <c r="C3455" t="s">
        <v>22</v>
      </c>
      <c r="D3455" s="55">
        <v>40787</v>
      </c>
      <c r="E3455" s="155">
        <v>40817</v>
      </c>
      <c r="I3455" s="60" t="s">
        <v>86</v>
      </c>
    </row>
    <row r="3456" spans="1:9" x14ac:dyDescent="0.2">
      <c r="A3456" t="s">
        <v>78</v>
      </c>
      <c r="B3456" t="s">
        <v>80</v>
      </c>
      <c r="C3456" t="s">
        <v>22</v>
      </c>
      <c r="D3456" s="55">
        <v>40817</v>
      </c>
      <c r="E3456">
        <v>0.4</v>
      </c>
      <c r="F3456">
        <v>3133100</v>
      </c>
      <c r="G3456" s="58" t="s">
        <v>87</v>
      </c>
      <c r="H3456" s="58" t="s">
        <v>87</v>
      </c>
      <c r="I3456" s="60" t="s">
        <v>85</v>
      </c>
    </row>
    <row r="3457" spans="1:9" x14ac:dyDescent="0.2">
      <c r="A3457" t="s">
        <v>78</v>
      </c>
      <c r="B3457" t="s">
        <v>81</v>
      </c>
      <c r="C3457" t="s">
        <v>22</v>
      </c>
      <c r="D3457" s="55">
        <v>40817</v>
      </c>
      <c r="E3457">
        <v>0.02</v>
      </c>
      <c r="F3457">
        <v>3133101</v>
      </c>
      <c r="G3457" s="58" t="s">
        <v>87</v>
      </c>
      <c r="H3457" s="58" t="s">
        <v>87</v>
      </c>
      <c r="I3457" s="60" t="s">
        <v>85</v>
      </c>
    </row>
    <row r="3458" spans="1:9" x14ac:dyDescent="0.2">
      <c r="A3458" t="s">
        <v>35</v>
      </c>
      <c r="B3458" t="s">
        <v>80</v>
      </c>
      <c r="C3458" t="s">
        <v>22</v>
      </c>
      <c r="D3458" s="55">
        <v>40817</v>
      </c>
      <c r="E3458">
        <v>0.4</v>
      </c>
      <c r="F3458">
        <v>3133102</v>
      </c>
      <c r="G3458" s="58" t="s">
        <v>87</v>
      </c>
      <c r="H3458" s="58" t="s">
        <v>87</v>
      </c>
      <c r="I3458" s="60" t="s">
        <v>85</v>
      </c>
    </row>
    <row r="3459" spans="1:9" x14ac:dyDescent="0.2">
      <c r="A3459" t="s">
        <v>35</v>
      </c>
      <c r="B3459" t="s">
        <v>81</v>
      </c>
      <c r="C3459" t="s">
        <v>22</v>
      </c>
      <c r="D3459" s="55">
        <v>40817</v>
      </c>
      <c r="E3459">
        <v>0.05</v>
      </c>
      <c r="F3459">
        <v>3133103</v>
      </c>
      <c r="G3459" s="58" t="s">
        <v>87</v>
      </c>
      <c r="H3459" s="58" t="s">
        <v>87</v>
      </c>
      <c r="I3459" s="60" t="s">
        <v>85</v>
      </c>
    </row>
    <row r="3460" spans="1:9" x14ac:dyDescent="0.2">
      <c r="A3460" t="s">
        <v>36</v>
      </c>
      <c r="B3460" t="s">
        <v>80</v>
      </c>
      <c r="C3460" t="s">
        <v>22</v>
      </c>
      <c r="D3460" s="55">
        <v>40817</v>
      </c>
      <c r="E3460">
        <v>0.4</v>
      </c>
      <c r="F3460">
        <v>3133104</v>
      </c>
      <c r="G3460" s="58" t="s">
        <v>87</v>
      </c>
      <c r="H3460" s="58" t="s">
        <v>87</v>
      </c>
      <c r="I3460" s="60" t="s">
        <v>85</v>
      </c>
    </row>
    <row r="3461" spans="1:9" x14ac:dyDescent="0.2">
      <c r="A3461" t="s">
        <v>36</v>
      </c>
      <c r="B3461" t="s">
        <v>81</v>
      </c>
      <c r="C3461" t="s">
        <v>22</v>
      </c>
      <c r="D3461" s="55">
        <v>40817</v>
      </c>
      <c r="E3461">
        <v>0.02</v>
      </c>
      <c r="F3461">
        <v>3133105</v>
      </c>
      <c r="G3461" s="58" t="s">
        <v>87</v>
      </c>
      <c r="H3461" s="58" t="s">
        <v>87</v>
      </c>
      <c r="I3461" s="60" t="s">
        <v>85</v>
      </c>
    </row>
    <row r="3462" spans="1:9" x14ac:dyDescent="0.2">
      <c r="A3462" t="s">
        <v>37</v>
      </c>
      <c r="B3462" t="s">
        <v>80</v>
      </c>
      <c r="C3462" t="s">
        <v>22</v>
      </c>
      <c r="D3462" s="55">
        <v>40817</v>
      </c>
      <c r="E3462">
        <v>0.4</v>
      </c>
      <c r="F3462">
        <v>3133106</v>
      </c>
      <c r="G3462" s="58" t="s">
        <v>87</v>
      </c>
      <c r="H3462" s="58" t="s">
        <v>87</v>
      </c>
      <c r="I3462" s="60" t="s">
        <v>85</v>
      </c>
    </row>
    <row r="3463" spans="1:9" x14ac:dyDescent="0.2">
      <c r="A3463" t="s">
        <v>37</v>
      </c>
      <c r="B3463" t="s">
        <v>81</v>
      </c>
      <c r="C3463" t="s">
        <v>22</v>
      </c>
      <c r="D3463" s="55">
        <v>40817</v>
      </c>
      <c r="E3463">
        <v>0.05</v>
      </c>
      <c r="F3463">
        <v>3133107</v>
      </c>
      <c r="G3463" s="58" t="s">
        <v>87</v>
      </c>
      <c r="H3463" s="58" t="s">
        <v>87</v>
      </c>
      <c r="I3463" s="60" t="s">
        <v>85</v>
      </c>
    </row>
    <row r="3464" spans="1:9" x14ac:dyDescent="0.2">
      <c r="A3464" t="s">
        <v>58</v>
      </c>
      <c r="B3464" t="s">
        <v>80</v>
      </c>
      <c r="C3464" t="s">
        <v>22</v>
      </c>
      <c r="D3464" s="55">
        <v>40817</v>
      </c>
      <c r="E3464">
        <v>0.36</v>
      </c>
      <c r="F3464">
        <v>3133108</v>
      </c>
      <c r="G3464" s="58" t="s">
        <v>87</v>
      </c>
      <c r="H3464" s="58" t="s">
        <v>87</v>
      </c>
      <c r="I3464" s="60" t="s">
        <v>85</v>
      </c>
    </row>
    <row r="3465" spans="1:9" x14ac:dyDescent="0.2">
      <c r="A3465" t="s">
        <v>58</v>
      </c>
      <c r="B3465" t="s">
        <v>81</v>
      </c>
      <c r="C3465" t="s">
        <v>22</v>
      </c>
      <c r="D3465" s="55">
        <v>40817</v>
      </c>
      <c r="E3465">
        <v>-5.0000000000000001E-3</v>
      </c>
      <c r="F3465">
        <v>3133109</v>
      </c>
      <c r="G3465" s="58" t="s">
        <v>87</v>
      </c>
      <c r="H3465" s="58" t="s">
        <v>87</v>
      </c>
      <c r="I3465" s="60" t="s">
        <v>85</v>
      </c>
    </row>
    <row r="3466" spans="1:9" x14ac:dyDescent="0.2">
      <c r="A3466" t="s">
        <v>59</v>
      </c>
      <c r="B3466" t="s">
        <v>80</v>
      </c>
      <c r="C3466" t="s">
        <v>22</v>
      </c>
      <c r="D3466" s="55">
        <v>40817</v>
      </c>
      <c r="E3466">
        <v>0.4</v>
      </c>
      <c r="F3466">
        <v>3133110</v>
      </c>
      <c r="G3466" s="58" t="s">
        <v>87</v>
      </c>
      <c r="H3466" s="58" t="s">
        <v>87</v>
      </c>
      <c r="I3466" s="60" t="s">
        <v>85</v>
      </c>
    </row>
    <row r="3467" spans="1:9" x14ac:dyDescent="0.2">
      <c r="A3467" t="s">
        <v>59</v>
      </c>
      <c r="B3467" t="s">
        <v>81</v>
      </c>
      <c r="C3467" t="s">
        <v>22</v>
      </c>
      <c r="D3467" s="55">
        <v>40817</v>
      </c>
      <c r="E3467">
        <v>-8.5000000000000006E-2</v>
      </c>
      <c r="F3467">
        <v>3133111</v>
      </c>
      <c r="G3467" s="58" t="s">
        <v>87</v>
      </c>
      <c r="H3467" s="58" t="s">
        <v>87</v>
      </c>
      <c r="I3467" s="60" t="s">
        <v>85</v>
      </c>
    </row>
    <row r="3468" spans="1:9" x14ac:dyDescent="0.2">
      <c r="A3468" t="s">
        <v>60</v>
      </c>
      <c r="B3468" t="s">
        <v>80</v>
      </c>
      <c r="C3468" t="s">
        <v>22</v>
      </c>
      <c r="D3468" s="55">
        <v>40817</v>
      </c>
      <c r="E3468">
        <v>0.4</v>
      </c>
      <c r="F3468">
        <v>3133112</v>
      </c>
      <c r="G3468" s="58" t="s">
        <v>87</v>
      </c>
      <c r="H3468" s="58" t="s">
        <v>87</v>
      </c>
      <c r="I3468" s="60" t="s">
        <v>85</v>
      </c>
    </row>
    <row r="3469" spans="1:9" x14ac:dyDescent="0.2">
      <c r="A3469" t="s">
        <v>60</v>
      </c>
      <c r="B3469" t="s">
        <v>81</v>
      </c>
      <c r="C3469" t="s">
        <v>22</v>
      </c>
      <c r="D3469" s="55">
        <v>40817</v>
      </c>
      <c r="E3469">
        <v>0.01</v>
      </c>
      <c r="F3469">
        <v>3133113</v>
      </c>
      <c r="G3469" s="58" t="s">
        <v>87</v>
      </c>
      <c r="H3469" s="58" t="s">
        <v>87</v>
      </c>
      <c r="I3469" s="60" t="s">
        <v>85</v>
      </c>
    </row>
    <row r="3470" spans="1:9" x14ac:dyDescent="0.2">
      <c r="A3470" t="s">
        <v>61</v>
      </c>
      <c r="B3470" t="s">
        <v>80</v>
      </c>
      <c r="C3470" t="s">
        <v>22</v>
      </c>
      <c r="D3470" s="55">
        <v>40817</v>
      </c>
      <c r="E3470">
        <v>0.4</v>
      </c>
      <c r="F3470">
        <v>3133114</v>
      </c>
      <c r="G3470" s="58" t="s">
        <v>87</v>
      </c>
      <c r="H3470" s="58" t="s">
        <v>87</v>
      </c>
      <c r="I3470" s="60" t="s">
        <v>85</v>
      </c>
    </row>
    <row r="3471" spans="1:9" x14ac:dyDescent="0.2">
      <c r="A3471" t="s">
        <v>61</v>
      </c>
      <c r="B3471" t="s">
        <v>81</v>
      </c>
      <c r="C3471" t="s">
        <v>22</v>
      </c>
      <c r="D3471" s="55">
        <v>40817</v>
      </c>
      <c r="E3471">
        <v>-5.5E-2</v>
      </c>
      <c r="F3471">
        <v>3133115</v>
      </c>
      <c r="G3471" s="58" t="s">
        <v>87</v>
      </c>
      <c r="H3471" s="58" t="s">
        <v>87</v>
      </c>
      <c r="I3471" s="60" t="s">
        <v>85</v>
      </c>
    </row>
    <row r="3472" spans="1:9" x14ac:dyDescent="0.2">
      <c r="A3472" t="s">
        <v>63</v>
      </c>
      <c r="B3472" t="s">
        <v>80</v>
      </c>
      <c r="C3472" t="s">
        <v>22</v>
      </c>
      <c r="D3472" s="55">
        <v>40817</v>
      </c>
      <c r="E3472">
        <v>0</v>
      </c>
      <c r="F3472">
        <v>3133116</v>
      </c>
      <c r="G3472" s="58" t="s">
        <v>87</v>
      </c>
      <c r="H3472" s="58" t="s">
        <v>87</v>
      </c>
      <c r="I3472" s="60" t="s">
        <v>85</v>
      </c>
    </row>
    <row r="3473" spans="1:9" x14ac:dyDescent="0.2">
      <c r="A3473" t="s">
        <v>63</v>
      </c>
      <c r="B3473" t="s">
        <v>81</v>
      </c>
      <c r="C3473" t="s">
        <v>22</v>
      </c>
      <c r="D3473" s="55">
        <v>40817</v>
      </c>
      <c r="E3473">
        <v>0</v>
      </c>
      <c r="F3473">
        <v>3133117</v>
      </c>
      <c r="G3473" s="58" t="s">
        <v>87</v>
      </c>
      <c r="H3473" s="58" t="s">
        <v>87</v>
      </c>
      <c r="I3473" s="60" t="s">
        <v>85</v>
      </c>
    </row>
    <row r="3474" spans="1:9" x14ac:dyDescent="0.2">
      <c r="A3474" t="s">
        <v>64</v>
      </c>
      <c r="B3474" t="s">
        <v>80</v>
      </c>
      <c r="C3474" t="s">
        <v>22</v>
      </c>
      <c r="D3474" s="55">
        <v>40817</v>
      </c>
      <c r="E3474">
        <v>0</v>
      </c>
      <c r="F3474">
        <v>3133118</v>
      </c>
      <c r="G3474" s="58" t="s">
        <v>87</v>
      </c>
      <c r="H3474" s="58" t="s">
        <v>87</v>
      </c>
      <c r="I3474" s="60" t="s">
        <v>85</v>
      </c>
    </row>
    <row r="3475" spans="1:9" x14ac:dyDescent="0.2">
      <c r="A3475" t="s">
        <v>64</v>
      </c>
      <c r="B3475" t="s">
        <v>81</v>
      </c>
      <c r="C3475" t="s">
        <v>22</v>
      </c>
      <c r="D3475" s="55">
        <v>40817</v>
      </c>
      <c r="E3475">
        <v>0</v>
      </c>
      <c r="F3475">
        <v>3133119</v>
      </c>
      <c r="G3475" s="58" t="s">
        <v>87</v>
      </c>
      <c r="H3475" s="58" t="s">
        <v>87</v>
      </c>
      <c r="I3475" s="60" t="s">
        <v>85</v>
      </c>
    </row>
    <row r="3476" spans="1:9" x14ac:dyDescent="0.2">
      <c r="A3476" t="s">
        <v>79</v>
      </c>
      <c r="B3476" t="s">
        <v>80</v>
      </c>
      <c r="C3476" t="s">
        <v>22</v>
      </c>
      <c r="D3476" s="55">
        <v>40817</v>
      </c>
      <c r="E3476">
        <v>0.4</v>
      </c>
      <c r="F3476">
        <v>3133120</v>
      </c>
      <c r="G3476" s="58" t="s">
        <v>87</v>
      </c>
      <c r="H3476" s="58" t="s">
        <v>87</v>
      </c>
      <c r="I3476" s="60" t="s">
        <v>85</v>
      </c>
    </row>
    <row r="3477" spans="1:9" x14ac:dyDescent="0.2">
      <c r="A3477" t="s">
        <v>79</v>
      </c>
      <c r="B3477" t="s">
        <v>81</v>
      </c>
      <c r="C3477" t="s">
        <v>22</v>
      </c>
      <c r="D3477" s="55">
        <v>40817</v>
      </c>
      <c r="E3477">
        <v>0.02</v>
      </c>
      <c r="F3477">
        <v>3133121</v>
      </c>
      <c r="G3477" s="58" t="s">
        <v>87</v>
      </c>
      <c r="H3477" s="58" t="s">
        <v>87</v>
      </c>
      <c r="I3477" s="60" t="s">
        <v>85</v>
      </c>
    </row>
    <row r="3478" spans="1:9" x14ac:dyDescent="0.2">
      <c r="A3478" t="s">
        <v>65</v>
      </c>
      <c r="B3478" t="s">
        <v>80</v>
      </c>
      <c r="C3478" t="s">
        <v>22</v>
      </c>
      <c r="D3478" s="55">
        <v>40817</v>
      </c>
      <c r="E3478">
        <v>0</v>
      </c>
      <c r="F3478">
        <v>3133122</v>
      </c>
      <c r="G3478" s="58" t="s">
        <v>87</v>
      </c>
      <c r="H3478" s="58" t="s">
        <v>87</v>
      </c>
      <c r="I3478" s="60" t="s">
        <v>85</v>
      </c>
    </row>
    <row r="3479" spans="1:9" x14ac:dyDescent="0.2">
      <c r="A3479" t="s">
        <v>65</v>
      </c>
      <c r="B3479" t="s">
        <v>81</v>
      </c>
      <c r="C3479" t="s">
        <v>22</v>
      </c>
      <c r="D3479" s="55">
        <v>40817</v>
      </c>
      <c r="E3479">
        <v>0</v>
      </c>
      <c r="F3479">
        <v>3133123</v>
      </c>
      <c r="G3479" s="58" t="s">
        <v>87</v>
      </c>
      <c r="H3479" s="58" t="s">
        <v>87</v>
      </c>
      <c r="I3479" s="60" t="s">
        <v>85</v>
      </c>
    </row>
    <row r="3480" spans="1:9" x14ac:dyDescent="0.2">
      <c r="A3480" t="s">
        <v>111</v>
      </c>
      <c r="B3480" t="s">
        <v>110</v>
      </c>
      <c r="C3480" t="s">
        <v>22</v>
      </c>
      <c r="D3480" s="55">
        <v>40817</v>
      </c>
      <c r="E3480">
        <v>-5.0000000000000001E-3</v>
      </c>
      <c r="F3480">
        <v>3133124</v>
      </c>
      <c r="G3480" s="58" t="s">
        <v>87</v>
      </c>
      <c r="H3480" s="58" t="s">
        <v>87</v>
      </c>
      <c r="I3480" s="60" t="s">
        <v>85</v>
      </c>
    </row>
    <row r="3481" spans="1:9" x14ac:dyDescent="0.2">
      <c r="A3481" t="s">
        <v>112</v>
      </c>
      <c r="B3481" t="s">
        <v>110</v>
      </c>
      <c r="C3481" t="s">
        <v>22</v>
      </c>
      <c r="D3481" s="55">
        <v>40817</v>
      </c>
      <c r="E3481">
        <v>0.01</v>
      </c>
      <c r="F3481">
        <v>3133125</v>
      </c>
      <c r="G3481" s="58" t="s">
        <v>87</v>
      </c>
      <c r="H3481" s="58" t="s">
        <v>87</v>
      </c>
      <c r="I3481" s="60" t="s">
        <v>85</v>
      </c>
    </row>
    <row r="3482" spans="1:9" x14ac:dyDescent="0.2">
      <c r="A3482" t="s">
        <v>108</v>
      </c>
      <c r="B3482" t="s">
        <v>110</v>
      </c>
      <c r="C3482" t="s">
        <v>22</v>
      </c>
      <c r="D3482" s="55">
        <v>40817</v>
      </c>
      <c r="E3482">
        <v>-5.5E-2</v>
      </c>
      <c r="F3482">
        <v>3133126</v>
      </c>
      <c r="G3482" s="58" t="s">
        <v>87</v>
      </c>
      <c r="H3482" s="58" t="s">
        <v>87</v>
      </c>
      <c r="I3482" s="60" t="s">
        <v>85</v>
      </c>
    </row>
    <row r="3483" spans="1:9" x14ac:dyDescent="0.2">
      <c r="A3483" t="s">
        <v>109</v>
      </c>
      <c r="B3483" t="s">
        <v>110</v>
      </c>
      <c r="C3483" t="s">
        <v>22</v>
      </c>
      <c r="D3483" s="55">
        <v>40817</v>
      </c>
      <c r="E3483">
        <v>0.01</v>
      </c>
      <c r="F3483">
        <v>3133127</v>
      </c>
      <c r="G3483" s="58" t="s">
        <v>87</v>
      </c>
      <c r="H3483" s="58" t="s">
        <v>87</v>
      </c>
      <c r="I3483" s="60" t="s">
        <v>85</v>
      </c>
    </row>
    <row r="3484" spans="1:9" x14ac:dyDescent="0.2">
      <c r="A3484" t="s">
        <v>11</v>
      </c>
      <c r="B3484" t="s">
        <v>110</v>
      </c>
      <c r="C3484" t="s">
        <v>22</v>
      </c>
      <c r="D3484" s="55">
        <v>40817</v>
      </c>
      <c r="E3484" s="155">
        <v>40848</v>
      </c>
      <c r="I3484" s="60" t="s">
        <v>86</v>
      </c>
    </row>
    <row r="3485" spans="1:9" x14ac:dyDescent="0.2">
      <c r="A3485" t="s">
        <v>78</v>
      </c>
      <c r="B3485" t="s">
        <v>80</v>
      </c>
      <c r="C3485" t="s">
        <v>22</v>
      </c>
      <c r="D3485" s="55">
        <v>40848</v>
      </c>
      <c r="E3485">
        <v>0.55500000000000005</v>
      </c>
      <c r="F3485">
        <v>3133100</v>
      </c>
      <c r="G3485" s="58" t="s">
        <v>87</v>
      </c>
      <c r="H3485" s="58" t="s">
        <v>87</v>
      </c>
      <c r="I3485" s="60" t="s">
        <v>85</v>
      </c>
    </row>
    <row r="3486" spans="1:9" x14ac:dyDescent="0.2">
      <c r="A3486" t="s">
        <v>78</v>
      </c>
      <c r="B3486" t="s">
        <v>81</v>
      </c>
      <c r="C3486" t="s">
        <v>22</v>
      </c>
      <c r="D3486" s="55">
        <v>40848</v>
      </c>
      <c r="E3486">
        <v>0.05</v>
      </c>
      <c r="F3486">
        <v>3133101</v>
      </c>
      <c r="G3486" s="58" t="s">
        <v>87</v>
      </c>
      <c r="H3486" s="58" t="s">
        <v>87</v>
      </c>
      <c r="I3486" s="60" t="s">
        <v>85</v>
      </c>
    </row>
    <row r="3487" spans="1:9" x14ac:dyDescent="0.2">
      <c r="A3487" t="s">
        <v>35</v>
      </c>
      <c r="B3487" t="s">
        <v>80</v>
      </c>
      <c r="C3487" t="s">
        <v>22</v>
      </c>
      <c r="D3487" s="55">
        <v>40848</v>
      </c>
      <c r="E3487">
        <v>0.55500000000000005</v>
      </c>
      <c r="F3487">
        <v>3133102</v>
      </c>
      <c r="G3487" s="58" t="s">
        <v>87</v>
      </c>
      <c r="H3487" s="58" t="s">
        <v>87</v>
      </c>
      <c r="I3487" s="60" t="s">
        <v>85</v>
      </c>
    </row>
    <row r="3488" spans="1:9" x14ac:dyDescent="0.2">
      <c r="A3488" t="s">
        <v>35</v>
      </c>
      <c r="B3488" t="s">
        <v>81</v>
      </c>
      <c r="C3488" t="s">
        <v>22</v>
      </c>
      <c r="D3488" s="55">
        <v>40848</v>
      </c>
      <c r="E3488">
        <v>0.14000000000000001</v>
      </c>
      <c r="F3488">
        <v>3133103</v>
      </c>
      <c r="G3488" s="58" t="s">
        <v>87</v>
      </c>
      <c r="H3488" s="58" t="s">
        <v>87</v>
      </c>
      <c r="I3488" s="60" t="s">
        <v>85</v>
      </c>
    </row>
    <row r="3489" spans="1:9" x14ac:dyDescent="0.2">
      <c r="A3489" t="s">
        <v>36</v>
      </c>
      <c r="B3489" t="s">
        <v>80</v>
      </c>
      <c r="C3489" t="s">
        <v>22</v>
      </c>
      <c r="D3489" s="55">
        <v>40848</v>
      </c>
      <c r="E3489">
        <v>0.55500000000000005</v>
      </c>
      <c r="F3489">
        <v>3133104</v>
      </c>
      <c r="G3489" s="58" t="s">
        <v>87</v>
      </c>
      <c r="H3489" s="58" t="s">
        <v>87</v>
      </c>
      <c r="I3489" s="60" t="s">
        <v>85</v>
      </c>
    </row>
    <row r="3490" spans="1:9" x14ac:dyDescent="0.2">
      <c r="A3490" t="s">
        <v>36</v>
      </c>
      <c r="B3490" t="s">
        <v>81</v>
      </c>
      <c r="C3490" t="s">
        <v>22</v>
      </c>
      <c r="D3490" s="55">
        <v>40848</v>
      </c>
      <c r="E3490">
        <v>0.05</v>
      </c>
      <c r="F3490">
        <v>3133105</v>
      </c>
      <c r="G3490" s="58" t="s">
        <v>87</v>
      </c>
      <c r="H3490" s="58" t="s">
        <v>87</v>
      </c>
      <c r="I3490" s="60" t="s">
        <v>85</v>
      </c>
    </row>
    <row r="3491" spans="1:9" x14ac:dyDescent="0.2">
      <c r="A3491" t="s">
        <v>37</v>
      </c>
      <c r="B3491" t="s">
        <v>80</v>
      </c>
      <c r="C3491" t="s">
        <v>22</v>
      </c>
      <c r="D3491" s="55">
        <v>40848</v>
      </c>
      <c r="E3491">
        <v>0.55500000000000005</v>
      </c>
      <c r="F3491">
        <v>3133106</v>
      </c>
      <c r="G3491" s="58" t="s">
        <v>87</v>
      </c>
      <c r="H3491" s="58" t="s">
        <v>87</v>
      </c>
      <c r="I3491" s="60" t="s">
        <v>85</v>
      </c>
    </row>
    <row r="3492" spans="1:9" x14ac:dyDescent="0.2">
      <c r="A3492" t="s">
        <v>37</v>
      </c>
      <c r="B3492" t="s">
        <v>81</v>
      </c>
      <c r="C3492" t="s">
        <v>22</v>
      </c>
      <c r="D3492" s="55">
        <v>40848</v>
      </c>
      <c r="E3492">
        <v>0.14000000000000001</v>
      </c>
      <c r="F3492">
        <v>3133107</v>
      </c>
      <c r="G3492" s="58" t="s">
        <v>87</v>
      </c>
      <c r="H3492" s="58" t="s">
        <v>87</v>
      </c>
      <c r="I3492" s="60" t="s">
        <v>85</v>
      </c>
    </row>
    <row r="3493" spans="1:9" x14ac:dyDescent="0.2">
      <c r="A3493" t="s">
        <v>58</v>
      </c>
      <c r="B3493" t="s">
        <v>80</v>
      </c>
      <c r="C3493" t="s">
        <v>22</v>
      </c>
      <c r="D3493" s="55">
        <v>40848</v>
      </c>
      <c r="E3493">
        <v>0.46</v>
      </c>
      <c r="F3493">
        <v>3133108</v>
      </c>
      <c r="G3493" s="58" t="s">
        <v>87</v>
      </c>
      <c r="H3493" s="58" t="s">
        <v>87</v>
      </c>
      <c r="I3493" s="60" t="s">
        <v>85</v>
      </c>
    </row>
    <row r="3494" spans="1:9" x14ac:dyDescent="0.2">
      <c r="A3494" t="s">
        <v>58</v>
      </c>
      <c r="B3494" t="s">
        <v>81</v>
      </c>
      <c r="C3494" t="s">
        <v>22</v>
      </c>
      <c r="D3494" s="55">
        <v>40848</v>
      </c>
      <c r="E3494">
        <v>0.05</v>
      </c>
      <c r="F3494">
        <v>3133109</v>
      </c>
      <c r="G3494" s="58" t="s">
        <v>87</v>
      </c>
      <c r="H3494" s="58" t="s">
        <v>87</v>
      </c>
      <c r="I3494" s="60" t="s">
        <v>85</v>
      </c>
    </row>
    <row r="3495" spans="1:9" x14ac:dyDescent="0.2">
      <c r="A3495" t="s">
        <v>59</v>
      </c>
      <c r="B3495" t="s">
        <v>80</v>
      </c>
      <c r="C3495" t="s">
        <v>22</v>
      </c>
      <c r="D3495" s="55">
        <v>40848</v>
      </c>
      <c r="E3495">
        <v>0.7</v>
      </c>
      <c r="F3495">
        <v>3133110</v>
      </c>
      <c r="G3495" s="58" t="s">
        <v>87</v>
      </c>
      <c r="H3495" s="58" t="s">
        <v>87</v>
      </c>
      <c r="I3495" s="60" t="s">
        <v>85</v>
      </c>
    </row>
    <row r="3496" spans="1:9" x14ac:dyDescent="0.2">
      <c r="A3496" t="s">
        <v>59</v>
      </c>
      <c r="B3496" t="s">
        <v>81</v>
      </c>
      <c r="C3496" t="s">
        <v>22</v>
      </c>
      <c r="D3496" s="55">
        <v>40848</v>
      </c>
      <c r="E3496">
        <v>-0.17</v>
      </c>
      <c r="F3496">
        <v>3133111</v>
      </c>
      <c r="G3496" s="58" t="s">
        <v>87</v>
      </c>
      <c r="H3496" s="58" t="s">
        <v>87</v>
      </c>
      <c r="I3496" s="60" t="s">
        <v>85</v>
      </c>
    </row>
    <row r="3497" spans="1:9" x14ac:dyDescent="0.2">
      <c r="A3497" t="s">
        <v>60</v>
      </c>
      <c r="B3497" t="s">
        <v>80</v>
      </c>
      <c r="C3497" t="s">
        <v>22</v>
      </c>
      <c r="D3497" s="55">
        <v>40848</v>
      </c>
      <c r="E3497">
        <v>0.7</v>
      </c>
      <c r="F3497">
        <v>3133112</v>
      </c>
      <c r="G3497" s="58" t="s">
        <v>87</v>
      </c>
      <c r="H3497" s="58" t="s">
        <v>87</v>
      </c>
      <c r="I3497" s="60" t="s">
        <v>85</v>
      </c>
    </row>
    <row r="3498" spans="1:9" x14ac:dyDescent="0.2">
      <c r="A3498" t="s">
        <v>60</v>
      </c>
      <c r="B3498" t="s">
        <v>81</v>
      </c>
      <c r="C3498" t="s">
        <v>22</v>
      </c>
      <c r="D3498" s="55">
        <v>40848</v>
      </c>
      <c r="E3498">
        <v>5.5E-2</v>
      </c>
      <c r="F3498">
        <v>3133113</v>
      </c>
      <c r="G3498" s="58" t="s">
        <v>87</v>
      </c>
      <c r="H3498" s="58" t="s">
        <v>87</v>
      </c>
      <c r="I3498" s="60" t="s">
        <v>85</v>
      </c>
    </row>
    <row r="3499" spans="1:9" x14ac:dyDescent="0.2">
      <c r="A3499" t="s">
        <v>61</v>
      </c>
      <c r="B3499" t="s">
        <v>80</v>
      </c>
      <c r="C3499" t="s">
        <v>22</v>
      </c>
      <c r="D3499" s="55">
        <v>40848</v>
      </c>
      <c r="E3499">
        <v>0.7</v>
      </c>
      <c r="F3499">
        <v>3133114</v>
      </c>
      <c r="G3499" s="58" t="s">
        <v>87</v>
      </c>
      <c r="H3499" s="58" t="s">
        <v>87</v>
      </c>
      <c r="I3499" s="60" t="s">
        <v>85</v>
      </c>
    </row>
    <row r="3500" spans="1:9" x14ac:dyDescent="0.2">
      <c r="A3500" t="s">
        <v>61</v>
      </c>
      <c r="B3500" t="s">
        <v>81</v>
      </c>
      <c r="C3500" t="s">
        <v>22</v>
      </c>
      <c r="D3500" s="55">
        <v>40848</v>
      </c>
      <c r="E3500">
        <v>-0.05</v>
      </c>
      <c r="F3500">
        <v>3133115</v>
      </c>
      <c r="G3500" s="58" t="s">
        <v>87</v>
      </c>
      <c r="H3500" s="58" t="s">
        <v>87</v>
      </c>
      <c r="I3500" s="60" t="s">
        <v>85</v>
      </c>
    </row>
    <row r="3501" spans="1:9" x14ac:dyDescent="0.2">
      <c r="A3501" t="s">
        <v>63</v>
      </c>
      <c r="B3501" t="s">
        <v>80</v>
      </c>
      <c r="C3501" t="s">
        <v>22</v>
      </c>
      <c r="D3501" s="55">
        <v>40848</v>
      </c>
      <c r="E3501">
        <v>0</v>
      </c>
      <c r="F3501">
        <v>3133116</v>
      </c>
      <c r="G3501" s="58" t="s">
        <v>87</v>
      </c>
      <c r="H3501" s="58" t="s">
        <v>87</v>
      </c>
      <c r="I3501" s="60" t="s">
        <v>85</v>
      </c>
    </row>
    <row r="3502" spans="1:9" x14ac:dyDescent="0.2">
      <c r="A3502" t="s">
        <v>63</v>
      </c>
      <c r="B3502" t="s">
        <v>81</v>
      </c>
      <c r="C3502" t="s">
        <v>22</v>
      </c>
      <c r="D3502" s="55">
        <v>40848</v>
      </c>
      <c r="E3502">
        <v>0</v>
      </c>
      <c r="F3502">
        <v>3133117</v>
      </c>
      <c r="G3502" s="58" t="s">
        <v>87</v>
      </c>
      <c r="H3502" s="58" t="s">
        <v>87</v>
      </c>
      <c r="I3502" s="60" t="s">
        <v>85</v>
      </c>
    </row>
    <row r="3503" spans="1:9" x14ac:dyDescent="0.2">
      <c r="A3503" t="s">
        <v>64</v>
      </c>
      <c r="B3503" t="s">
        <v>80</v>
      </c>
      <c r="C3503" t="s">
        <v>22</v>
      </c>
      <c r="D3503" s="55">
        <v>40848</v>
      </c>
      <c r="E3503">
        <v>0</v>
      </c>
      <c r="F3503">
        <v>3133118</v>
      </c>
      <c r="G3503" s="58" t="s">
        <v>87</v>
      </c>
      <c r="H3503" s="58" t="s">
        <v>87</v>
      </c>
      <c r="I3503" s="60" t="s">
        <v>85</v>
      </c>
    </row>
    <row r="3504" spans="1:9" x14ac:dyDescent="0.2">
      <c r="A3504" t="s">
        <v>64</v>
      </c>
      <c r="B3504" t="s">
        <v>81</v>
      </c>
      <c r="C3504" t="s">
        <v>22</v>
      </c>
      <c r="D3504" s="55">
        <v>40848</v>
      </c>
      <c r="E3504">
        <v>0</v>
      </c>
      <c r="F3504">
        <v>3133119</v>
      </c>
      <c r="G3504" s="58" t="s">
        <v>87</v>
      </c>
      <c r="H3504" s="58" t="s">
        <v>87</v>
      </c>
      <c r="I3504" s="60" t="s">
        <v>85</v>
      </c>
    </row>
    <row r="3505" spans="1:9" x14ac:dyDescent="0.2">
      <c r="A3505" t="s">
        <v>79</v>
      </c>
      <c r="B3505" t="s">
        <v>80</v>
      </c>
      <c r="C3505" t="s">
        <v>22</v>
      </c>
      <c r="D3505" s="55">
        <v>40848</v>
      </c>
      <c r="E3505">
        <v>0.505</v>
      </c>
      <c r="F3505">
        <v>3133120</v>
      </c>
      <c r="G3505" s="58" t="s">
        <v>87</v>
      </c>
      <c r="H3505" s="58" t="s">
        <v>87</v>
      </c>
      <c r="I3505" s="60" t="s">
        <v>85</v>
      </c>
    </row>
    <row r="3506" spans="1:9" x14ac:dyDescent="0.2">
      <c r="A3506" t="s">
        <v>79</v>
      </c>
      <c r="B3506" t="s">
        <v>81</v>
      </c>
      <c r="C3506" t="s">
        <v>22</v>
      </c>
      <c r="D3506" s="55">
        <v>40848</v>
      </c>
      <c r="E3506">
        <v>0.1</v>
      </c>
      <c r="F3506">
        <v>3133121</v>
      </c>
      <c r="G3506" s="58" t="s">
        <v>87</v>
      </c>
      <c r="H3506" s="58" t="s">
        <v>87</v>
      </c>
      <c r="I3506" s="60" t="s">
        <v>85</v>
      </c>
    </row>
    <row r="3507" spans="1:9" x14ac:dyDescent="0.2">
      <c r="A3507" t="s">
        <v>65</v>
      </c>
      <c r="B3507" t="s">
        <v>80</v>
      </c>
      <c r="C3507" t="s">
        <v>22</v>
      </c>
      <c r="D3507" s="55">
        <v>40848</v>
      </c>
      <c r="E3507">
        <v>0</v>
      </c>
      <c r="F3507">
        <v>3133122</v>
      </c>
      <c r="G3507" s="58" t="s">
        <v>87</v>
      </c>
      <c r="H3507" s="58" t="s">
        <v>87</v>
      </c>
      <c r="I3507" s="60" t="s">
        <v>85</v>
      </c>
    </row>
    <row r="3508" spans="1:9" x14ac:dyDescent="0.2">
      <c r="A3508" t="s">
        <v>65</v>
      </c>
      <c r="B3508" t="s">
        <v>81</v>
      </c>
      <c r="C3508" t="s">
        <v>22</v>
      </c>
      <c r="D3508" s="55">
        <v>40848</v>
      </c>
      <c r="E3508">
        <v>0</v>
      </c>
      <c r="F3508">
        <v>3133123</v>
      </c>
      <c r="G3508" s="58" t="s">
        <v>87</v>
      </c>
      <c r="H3508" s="58" t="s">
        <v>87</v>
      </c>
      <c r="I3508" s="60" t="s">
        <v>85</v>
      </c>
    </row>
    <row r="3509" spans="1:9" x14ac:dyDescent="0.2">
      <c r="A3509" t="s">
        <v>111</v>
      </c>
      <c r="B3509" t="s">
        <v>110</v>
      </c>
      <c r="C3509" t="s">
        <v>22</v>
      </c>
      <c r="D3509" s="55">
        <v>40848</v>
      </c>
      <c r="E3509">
        <v>0.05</v>
      </c>
      <c r="F3509">
        <v>3133124</v>
      </c>
      <c r="G3509" s="58" t="s">
        <v>87</v>
      </c>
      <c r="H3509" s="58" t="s">
        <v>87</v>
      </c>
      <c r="I3509" s="60" t="s">
        <v>85</v>
      </c>
    </row>
    <row r="3510" spans="1:9" x14ac:dyDescent="0.2">
      <c r="A3510" t="s">
        <v>112</v>
      </c>
      <c r="B3510" t="s">
        <v>110</v>
      </c>
      <c r="C3510" t="s">
        <v>22</v>
      </c>
      <c r="D3510" s="55">
        <v>40848</v>
      </c>
      <c r="E3510">
        <v>5.5E-2</v>
      </c>
      <c r="F3510">
        <v>3133125</v>
      </c>
      <c r="G3510" s="58" t="s">
        <v>87</v>
      </c>
      <c r="H3510" s="58" t="s">
        <v>87</v>
      </c>
      <c r="I3510" s="60" t="s">
        <v>85</v>
      </c>
    </row>
    <row r="3511" spans="1:9" x14ac:dyDescent="0.2">
      <c r="A3511" t="s">
        <v>108</v>
      </c>
      <c r="B3511" t="s">
        <v>110</v>
      </c>
      <c r="C3511" t="s">
        <v>22</v>
      </c>
      <c r="D3511" s="55">
        <v>40848</v>
      </c>
      <c r="E3511">
        <v>-0.05</v>
      </c>
      <c r="F3511">
        <v>3133126</v>
      </c>
      <c r="G3511" s="58" t="s">
        <v>87</v>
      </c>
      <c r="H3511" s="58" t="s">
        <v>87</v>
      </c>
      <c r="I3511" s="60" t="s">
        <v>85</v>
      </c>
    </row>
    <row r="3512" spans="1:9" x14ac:dyDescent="0.2">
      <c r="A3512" t="s">
        <v>109</v>
      </c>
      <c r="B3512" t="s">
        <v>110</v>
      </c>
      <c r="C3512" t="s">
        <v>22</v>
      </c>
      <c r="D3512" s="55">
        <v>40848</v>
      </c>
      <c r="E3512">
        <v>5.5E-2</v>
      </c>
      <c r="F3512">
        <v>3133127</v>
      </c>
      <c r="G3512" s="58" t="s">
        <v>87</v>
      </c>
      <c r="H3512" s="58" t="s">
        <v>87</v>
      </c>
      <c r="I3512" s="60" t="s">
        <v>85</v>
      </c>
    </row>
    <row r="3513" spans="1:9" x14ac:dyDescent="0.2">
      <c r="A3513" t="s">
        <v>11</v>
      </c>
      <c r="B3513" t="s">
        <v>110</v>
      </c>
      <c r="C3513" t="s">
        <v>22</v>
      </c>
      <c r="D3513" s="55">
        <v>40848</v>
      </c>
      <c r="E3513" s="155">
        <v>40878</v>
      </c>
      <c r="I3513" s="60" t="s">
        <v>86</v>
      </c>
    </row>
    <row r="3514" spans="1:9" x14ac:dyDescent="0.2">
      <c r="A3514" t="s">
        <v>78</v>
      </c>
      <c r="B3514" t="s">
        <v>80</v>
      </c>
      <c r="C3514" t="s">
        <v>22</v>
      </c>
      <c r="D3514" s="55">
        <v>40878</v>
      </c>
      <c r="E3514">
        <v>0.91</v>
      </c>
      <c r="F3514">
        <v>3133100</v>
      </c>
      <c r="G3514" s="58" t="s">
        <v>87</v>
      </c>
      <c r="H3514" s="58" t="s">
        <v>87</v>
      </c>
      <c r="I3514" s="60" t="s">
        <v>85</v>
      </c>
    </row>
    <row r="3515" spans="1:9" x14ac:dyDescent="0.2">
      <c r="A3515" t="s">
        <v>78</v>
      </c>
      <c r="B3515" t="s">
        <v>81</v>
      </c>
      <c r="C3515" t="s">
        <v>22</v>
      </c>
      <c r="D3515" s="55">
        <v>40878</v>
      </c>
      <c r="E3515">
        <v>0.05</v>
      </c>
      <c r="F3515">
        <v>3133101</v>
      </c>
      <c r="G3515" s="58" t="s">
        <v>87</v>
      </c>
      <c r="H3515" s="58" t="s">
        <v>87</v>
      </c>
      <c r="I3515" s="60" t="s">
        <v>85</v>
      </c>
    </row>
    <row r="3516" spans="1:9" x14ac:dyDescent="0.2">
      <c r="A3516" t="s">
        <v>35</v>
      </c>
      <c r="B3516" t="s">
        <v>80</v>
      </c>
      <c r="C3516" t="s">
        <v>22</v>
      </c>
      <c r="D3516" s="55">
        <v>40878</v>
      </c>
      <c r="E3516">
        <v>0.91</v>
      </c>
      <c r="F3516">
        <v>3133102</v>
      </c>
      <c r="G3516" s="58" t="s">
        <v>87</v>
      </c>
      <c r="H3516" s="58" t="s">
        <v>87</v>
      </c>
      <c r="I3516" s="60" t="s">
        <v>85</v>
      </c>
    </row>
    <row r="3517" spans="1:9" x14ac:dyDescent="0.2">
      <c r="A3517" t="s">
        <v>35</v>
      </c>
      <c r="B3517" t="s">
        <v>81</v>
      </c>
      <c r="C3517" t="s">
        <v>22</v>
      </c>
      <c r="D3517" s="55">
        <v>40878</v>
      </c>
      <c r="E3517">
        <v>0.28999999999999998</v>
      </c>
      <c r="F3517">
        <v>3133103</v>
      </c>
      <c r="G3517" s="58" t="s">
        <v>87</v>
      </c>
      <c r="H3517" s="58" t="s">
        <v>87</v>
      </c>
      <c r="I3517" s="60" t="s">
        <v>85</v>
      </c>
    </row>
    <row r="3518" spans="1:9" x14ac:dyDescent="0.2">
      <c r="A3518" t="s">
        <v>36</v>
      </c>
      <c r="B3518" t="s">
        <v>80</v>
      </c>
      <c r="C3518" t="s">
        <v>22</v>
      </c>
      <c r="D3518" s="55">
        <v>40878</v>
      </c>
      <c r="E3518">
        <v>0.91</v>
      </c>
      <c r="F3518">
        <v>3133104</v>
      </c>
      <c r="G3518" s="58" t="s">
        <v>87</v>
      </c>
      <c r="H3518" s="58" t="s">
        <v>87</v>
      </c>
      <c r="I3518" s="60" t="s">
        <v>85</v>
      </c>
    </row>
    <row r="3519" spans="1:9" x14ac:dyDescent="0.2">
      <c r="A3519" t="s">
        <v>36</v>
      </c>
      <c r="B3519" t="s">
        <v>81</v>
      </c>
      <c r="C3519" t="s">
        <v>22</v>
      </c>
      <c r="D3519" s="55">
        <v>40878</v>
      </c>
      <c r="E3519">
        <v>0.05</v>
      </c>
      <c r="F3519">
        <v>3133105</v>
      </c>
      <c r="G3519" s="58" t="s">
        <v>87</v>
      </c>
      <c r="H3519" s="58" t="s">
        <v>87</v>
      </c>
      <c r="I3519" s="60" t="s">
        <v>85</v>
      </c>
    </row>
    <row r="3520" spans="1:9" x14ac:dyDescent="0.2">
      <c r="A3520" t="s">
        <v>37</v>
      </c>
      <c r="B3520" t="s">
        <v>80</v>
      </c>
      <c r="C3520" t="s">
        <v>22</v>
      </c>
      <c r="D3520" s="55">
        <v>40878</v>
      </c>
      <c r="E3520">
        <v>0.91</v>
      </c>
      <c r="F3520">
        <v>3133106</v>
      </c>
      <c r="G3520" s="58" t="s">
        <v>87</v>
      </c>
      <c r="H3520" s="58" t="s">
        <v>87</v>
      </c>
      <c r="I3520" s="60" t="s">
        <v>85</v>
      </c>
    </row>
    <row r="3521" spans="1:9" x14ac:dyDescent="0.2">
      <c r="A3521" t="s">
        <v>37</v>
      </c>
      <c r="B3521" t="s">
        <v>81</v>
      </c>
      <c r="C3521" t="s">
        <v>22</v>
      </c>
      <c r="D3521" s="55">
        <v>40878</v>
      </c>
      <c r="E3521">
        <v>0.28999999999999998</v>
      </c>
      <c r="F3521">
        <v>3133107</v>
      </c>
      <c r="G3521" s="58" t="s">
        <v>87</v>
      </c>
      <c r="H3521" s="58" t="s">
        <v>87</v>
      </c>
      <c r="I3521" s="60" t="s">
        <v>85</v>
      </c>
    </row>
    <row r="3522" spans="1:9" x14ac:dyDescent="0.2">
      <c r="A3522" t="s">
        <v>58</v>
      </c>
      <c r="B3522" t="s">
        <v>80</v>
      </c>
      <c r="C3522" t="s">
        <v>22</v>
      </c>
      <c r="D3522" s="55">
        <v>40878</v>
      </c>
      <c r="E3522">
        <v>0.77</v>
      </c>
      <c r="F3522">
        <v>3133108</v>
      </c>
      <c r="G3522" s="58" t="s">
        <v>87</v>
      </c>
      <c r="H3522" s="58" t="s">
        <v>87</v>
      </c>
      <c r="I3522" s="60" t="s">
        <v>85</v>
      </c>
    </row>
    <row r="3523" spans="1:9" x14ac:dyDescent="0.2">
      <c r="A3523" t="s">
        <v>58</v>
      </c>
      <c r="B3523" t="s">
        <v>81</v>
      </c>
      <c r="C3523" t="s">
        <v>22</v>
      </c>
      <c r="D3523" s="55">
        <v>40878</v>
      </c>
      <c r="E3523">
        <v>0.05</v>
      </c>
      <c r="F3523">
        <v>3133109</v>
      </c>
      <c r="G3523" s="58" t="s">
        <v>87</v>
      </c>
      <c r="H3523" s="58" t="s">
        <v>87</v>
      </c>
      <c r="I3523" s="60" t="s">
        <v>85</v>
      </c>
    </row>
    <row r="3524" spans="1:9" x14ac:dyDescent="0.2">
      <c r="A3524" t="s">
        <v>59</v>
      </c>
      <c r="B3524" t="s">
        <v>80</v>
      </c>
      <c r="C3524" t="s">
        <v>22</v>
      </c>
      <c r="D3524" s="55">
        <v>40878</v>
      </c>
      <c r="E3524">
        <v>0.98</v>
      </c>
      <c r="F3524">
        <v>3133110</v>
      </c>
      <c r="G3524" s="58" t="s">
        <v>87</v>
      </c>
      <c r="H3524" s="58" t="s">
        <v>87</v>
      </c>
      <c r="I3524" s="60" t="s">
        <v>85</v>
      </c>
    </row>
    <row r="3525" spans="1:9" x14ac:dyDescent="0.2">
      <c r="A3525" t="s">
        <v>59</v>
      </c>
      <c r="B3525" t="s">
        <v>81</v>
      </c>
      <c r="C3525" t="s">
        <v>22</v>
      </c>
      <c r="D3525" s="55">
        <v>40878</v>
      </c>
      <c r="E3525">
        <v>-0.13</v>
      </c>
      <c r="F3525">
        <v>3133111</v>
      </c>
      <c r="G3525" s="58" t="s">
        <v>87</v>
      </c>
      <c r="H3525" s="58" t="s">
        <v>87</v>
      </c>
      <c r="I3525" s="60" t="s">
        <v>85</v>
      </c>
    </row>
    <row r="3526" spans="1:9" x14ac:dyDescent="0.2">
      <c r="A3526" t="s">
        <v>60</v>
      </c>
      <c r="B3526" t="s">
        <v>80</v>
      </c>
      <c r="C3526" t="s">
        <v>22</v>
      </c>
      <c r="D3526" s="55">
        <v>40878</v>
      </c>
      <c r="E3526">
        <v>0.98</v>
      </c>
      <c r="F3526">
        <v>3133112</v>
      </c>
      <c r="G3526" s="58" t="s">
        <v>87</v>
      </c>
      <c r="H3526" s="58" t="s">
        <v>87</v>
      </c>
      <c r="I3526" s="60" t="s">
        <v>85</v>
      </c>
    </row>
    <row r="3527" spans="1:9" x14ac:dyDescent="0.2">
      <c r="A3527" t="s">
        <v>60</v>
      </c>
      <c r="B3527" t="s">
        <v>81</v>
      </c>
      <c r="C3527" t="s">
        <v>22</v>
      </c>
      <c r="D3527" s="55">
        <v>40878</v>
      </c>
      <c r="E3527">
        <v>0.25</v>
      </c>
      <c r="F3527">
        <v>3133113</v>
      </c>
      <c r="G3527" s="58" t="s">
        <v>87</v>
      </c>
      <c r="H3527" s="58" t="s">
        <v>87</v>
      </c>
      <c r="I3527" s="60" t="s">
        <v>85</v>
      </c>
    </row>
    <row r="3528" spans="1:9" x14ac:dyDescent="0.2">
      <c r="A3528" t="s">
        <v>61</v>
      </c>
      <c r="B3528" t="s">
        <v>80</v>
      </c>
      <c r="C3528" t="s">
        <v>22</v>
      </c>
      <c r="D3528" s="55">
        <v>40878</v>
      </c>
      <c r="E3528">
        <v>0.98</v>
      </c>
      <c r="F3528">
        <v>3133114</v>
      </c>
      <c r="G3528" s="58" t="s">
        <v>87</v>
      </c>
      <c r="H3528" s="58" t="s">
        <v>87</v>
      </c>
      <c r="I3528" s="60" t="s">
        <v>85</v>
      </c>
    </row>
    <row r="3529" spans="1:9" x14ac:dyDescent="0.2">
      <c r="A3529" t="s">
        <v>61</v>
      </c>
      <c r="B3529" t="s">
        <v>81</v>
      </c>
      <c r="C3529" t="s">
        <v>22</v>
      </c>
      <c r="D3529" s="55">
        <v>40878</v>
      </c>
      <c r="E3529">
        <v>-0.05</v>
      </c>
      <c r="F3529">
        <v>3133115</v>
      </c>
      <c r="G3529" s="58" t="s">
        <v>87</v>
      </c>
      <c r="H3529" s="58" t="s">
        <v>87</v>
      </c>
      <c r="I3529" s="60" t="s">
        <v>85</v>
      </c>
    </row>
    <row r="3530" spans="1:9" x14ac:dyDescent="0.2">
      <c r="A3530" t="s">
        <v>63</v>
      </c>
      <c r="B3530" t="s">
        <v>80</v>
      </c>
      <c r="C3530" t="s">
        <v>22</v>
      </c>
      <c r="D3530" s="55">
        <v>40878</v>
      </c>
      <c r="E3530">
        <v>0</v>
      </c>
      <c r="F3530">
        <v>3133116</v>
      </c>
      <c r="G3530" s="58" t="s">
        <v>87</v>
      </c>
      <c r="H3530" s="58" t="s">
        <v>87</v>
      </c>
      <c r="I3530" s="60" t="s">
        <v>85</v>
      </c>
    </row>
    <row r="3531" spans="1:9" x14ac:dyDescent="0.2">
      <c r="A3531" t="s">
        <v>63</v>
      </c>
      <c r="B3531" t="s">
        <v>81</v>
      </c>
      <c r="C3531" t="s">
        <v>22</v>
      </c>
      <c r="D3531" s="55">
        <v>40878</v>
      </c>
      <c r="E3531">
        <v>0</v>
      </c>
      <c r="F3531">
        <v>3133117</v>
      </c>
      <c r="G3531" s="58" t="s">
        <v>87</v>
      </c>
      <c r="H3531" s="58" t="s">
        <v>87</v>
      </c>
      <c r="I3531" s="60" t="s">
        <v>85</v>
      </c>
    </row>
    <row r="3532" spans="1:9" x14ac:dyDescent="0.2">
      <c r="A3532" t="s">
        <v>64</v>
      </c>
      <c r="B3532" t="s">
        <v>80</v>
      </c>
      <c r="C3532" t="s">
        <v>22</v>
      </c>
      <c r="D3532" s="55">
        <v>40878</v>
      </c>
      <c r="E3532">
        <v>0</v>
      </c>
      <c r="F3532">
        <v>3133118</v>
      </c>
      <c r="G3532" s="58" t="s">
        <v>87</v>
      </c>
      <c r="H3532" s="58" t="s">
        <v>87</v>
      </c>
      <c r="I3532" s="60" t="s">
        <v>85</v>
      </c>
    </row>
    <row r="3533" spans="1:9" x14ac:dyDescent="0.2">
      <c r="A3533" t="s">
        <v>64</v>
      </c>
      <c r="B3533" t="s">
        <v>81</v>
      </c>
      <c r="C3533" t="s">
        <v>22</v>
      </c>
      <c r="D3533" s="55">
        <v>40878</v>
      </c>
      <c r="E3533">
        <v>0</v>
      </c>
      <c r="F3533">
        <v>3133119</v>
      </c>
      <c r="G3533" s="58" t="s">
        <v>87</v>
      </c>
      <c r="H3533" s="58" t="s">
        <v>87</v>
      </c>
      <c r="I3533" s="60" t="s">
        <v>85</v>
      </c>
    </row>
    <row r="3534" spans="1:9" x14ac:dyDescent="0.2">
      <c r="A3534" t="s">
        <v>79</v>
      </c>
      <c r="B3534" t="s">
        <v>80</v>
      </c>
      <c r="C3534" t="s">
        <v>22</v>
      </c>
      <c r="D3534" s="55">
        <v>40878</v>
      </c>
      <c r="E3534">
        <v>0.84</v>
      </c>
      <c r="F3534">
        <v>3133120</v>
      </c>
      <c r="G3534" s="58" t="s">
        <v>87</v>
      </c>
      <c r="H3534" s="58" t="s">
        <v>87</v>
      </c>
      <c r="I3534" s="60" t="s">
        <v>85</v>
      </c>
    </row>
    <row r="3535" spans="1:9" x14ac:dyDescent="0.2">
      <c r="A3535" t="s">
        <v>79</v>
      </c>
      <c r="B3535" t="s">
        <v>81</v>
      </c>
      <c r="C3535" t="s">
        <v>22</v>
      </c>
      <c r="D3535" s="55">
        <v>40878</v>
      </c>
      <c r="E3535">
        <v>0.3</v>
      </c>
      <c r="F3535">
        <v>3133121</v>
      </c>
      <c r="G3535" s="58" t="s">
        <v>87</v>
      </c>
      <c r="H3535" s="58" t="s">
        <v>87</v>
      </c>
      <c r="I3535" s="60" t="s">
        <v>85</v>
      </c>
    </row>
    <row r="3536" spans="1:9" x14ac:dyDescent="0.2">
      <c r="A3536" t="s">
        <v>65</v>
      </c>
      <c r="B3536" t="s">
        <v>80</v>
      </c>
      <c r="C3536" t="s">
        <v>22</v>
      </c>
      <c r="D3536" s="55">
        <v>40878</v>
      </c>
      <c r="E3536">
        <v>0</v>
      </c>
      <c r="F3536">
        <v>3133122</v>
      </c>
      <c r="G3536" s="58" t="s">
        <v>87</v>
      </c>
      <c r="H3536" s="58" t="s">
        <v>87</v>
      </c>
      <c r="I3536" s="60" t="s">
        <v>85</v>
      </c>
    </row>
    <row r="3537" spans="1:9" x14ac:dyDescent="0.2">
      <c r="A3537" t="s">
        <v>65</v>
      </c>
      <c r="B3537" t="s">
        <v>81</v>
      </c>
      <c r="C3537" t="s">
        <v>22</v>
      </c>
      <c r="D3537" s="55">
        <v>40878</v>
      </c>
      <c r="E3537">
        <v>0</v>
      </c>
      <c r="F3537">
        <v>3133123</v>
      </c>
      <c r="G3537" s="58" t="s">
        <v>87</v>
      </c>
      <c r="H3537" s="58" t="s">
        <v>87</v>
      </c>
      <c r="I3537" s="60" t="s">
        <v>85</v>
      </c>
    </row>
    <row r="3538" spans="1:9" x14ac:dyDescent="0.2">
      <c r="A3538" t="s">
        <v>111</v>
      </c>
      <c r="B3538" t="s">
        <v>110</v>
      </c>
      <c r="C3538" t="s">
        <v>22</v>
      </c>
      <c r="D3538" s="55">
        <v>40878</v>
      </c>
      <c r="E3538">
        <v>0.05</v>
      </c>
      <c r="F3538">
        <v>3133124</v>
      </c>
      <c r="G3538" s="58" t="s">
        <v>87</v>
      </c>
      <c r="H3538" s="58" t="s">
        <v>87</v>
      </c>
      <c r="I3538" s="60" t="s">
        <v>85</v>
      </c>
    </row>
    <row r="3539" spans="1:9" x14ac:dyDescent="0.2">
      <c r="A3539" t="s">
        <v>112</v>
      </c>
      <c r="B3539" t="s">
        <v>110</v>
      </c>
      <c r="C3539" t="s">
        <v>22</v>
      </c>
      <c r="D3539" s="55">
        <v>40878</v>
      </c>
      <c r="E3539">
        <v>0.25</v>
      </c>
      <c r="F3539">
        <v>3133125</v>
      </c>
      <c r="G3539" s="58" t="s">
        <v>87</v>
      </c>
      <c r="H3539" s="58" t="s">
        <v>87</v>
      </c>
      <c r="I3539" s="60" t="s">
        <v>85</v>
      </c>
    </row>
    <row r="3540" spans="1:9" x14ac:dyDescent="0.2">
      <c r="A3540" t="s">
        <v>108</v>
      </c>
      <c r="B3540" t="s">
        <v>110</v>
      </c>
      <c r="C3540" t="s">
        <v>22</v>
      </c>
      <c r="D3540" s="55">
        <v>40878</v>
      </c>
      <c r="E3540">
        <v>-0.05</v>
      </c>
      <c r="F3540">
        <v>3133126</v>
      </c>
      <c r="G3540" s="58" t="s">
        <v>87</v>
      </c>
      <c r="H3540" s="58" t="s">
        <v>87</v>
      </c>
      <c r="I3540" s="60" t="s">
        <v>85</v>
      </c>
    </row>
    <row r="3541" spans="1:9" x14ac:dyDescent="0.2">
      <c r="A3541" t="s">
        <v>109</v>
      </c>
      <c r="B3541" t="s">
        <v>110</v>
      </c>
      <c r="C3541" t="s">
        <v>22</v>
      </c>
      <c r="D3541" s="55">
        <v>40878</v>
      </c>
      <c r="E3541">
        <v>0.25</v>
      </c>
      <c r="F3541">
        <v>3133127</v>
      </c>
      <c r="G3541" s="58" t="s">
        <v>87</v>
      </c>
      <c r="H3541" s="58" t="s">
        <v>87</v>
      </c>
      <c r="I3541" s="60" t="s">
        <v>85</v>
      </c>
    </row>
    <row r="3542" spans="1:9" x14ac:dyDescent="0.2">
      <c r="A3542" t="s">
        <v>11</v>
      </c>
      <c r="B3542" t="s">
        <v>110</v>
      </c>
      <c r="C3542" t="s">
        <v>22</v>
      </c>
      <c r="D3542" s="55">
        <v>40878</v>
      </c>
      <c r="E3542" s="155">
        <v>40909</v>
      </c>
      <c r="I3542" s="60" t="s">
        <v>86</v>
      </c>
    </row>
    <row r="3543" spans="1:9" x14ac:dyDescent="0.2">
      <c r="A3543" t="s">
        <v>78</v>
      </c>
      <c r="B3543" t="s">
        <v>80</v>
      </c>
      <c r="C3543" t="s">
        <v>22</v>
      </c>
      <c r="D3543" s="55">
        <v>40909</v>
      </c>
      <c r="E3543">
        <v>1.2150000000000001</v>
      </c>
      <c r="F3543">
        <v>3133100</v>
      </c>
      <c r="G3543" s="58" t="s">
        <v>87</v>
      </c>
      <c r="H3543" s="58" t="s">
        <v>87</v>
      </c>
      <c r="I3543" s="60" t="s">
        <v>85</v>
      </c>
    </row>
    <row r="3544" spans="1:9" x14ac:dyDescent="0.2">
      <c r="A3544" t="s">
        <v>78</v>
      </c>
      <c r="B3544" t="s">
        <v>81</v>
      </c>
      <c r="C3544" t="s">
        <v>22</v>
      </c>
      <c r="D3544" s="55">
        <v>40909</v>
      </c>
      <c r="E3544">
        <v>0.05</v>
      </c>
      <c r="F3544">
        <v>3133101</v>
      </c>
      <c r="G3544" s="58" t="s">
        <v>87</v>
      </c>
      <c r="H3544" s="58" t="s">
        <v>87</v>
      </c>
      <c r="I3544" s="60" t="s">
        <v>85</v>
      </c>
    </row>
    <row r="3545" spans="1:9" x14ac:dyDescent="0.2">
      <c r="A3545" t="s">
        <v>35</v>
      </c>
      <c r="B3545" t="s">
        <v>80</v>
      </c>
      <c r="C3545" t="s">
        <v>22</v>
      </c>
      <c r="D3545" s="55">
        <v>40909</v>
      </c>
      <c r="E3545">
        <v>1.2150000000000001</v>
      </c>
      <c r="F3545">
        <v>3133102</v>
      </c>
      <c r="G3545" s="58" t="s">
        <v>87</v>
      </c>
      <c r="H3545" s="58" t="s">
        <v>87</v>
      </c>
      <c r="I3545" s="60" t="s">
        <v>85</v>
      </c>
    </row>
    <row r="3546" spans="1:9" x14ac:dyDescent="0.2">
      <c r="A3546" t="s">
        <v>35</v>
      </c>
      <c r="B3546" t="s">
        <v>81</v>
      </c>
      <c r="C3546" t="s">
        <v>22</v>
      </c>
      <c r="D3546" s="55">
        <v>40909</v>
      </c>
      <c r="E3546">
        <v>0.32</v>
      </c>
      <c r="F3546">
        <v>3133103</v>
      </c>
      <c r="G3546" s="58" t="s">
        <v>87</v>
      </c>
      <c r="H3546" s="58" t="s">
        <v>87</v>
      </c>
      <c r="I3546" s="60" t="s">
        <v>85</v>
      </c>
    </row>
    <row r="3547" spans="1:9" x14ac:dyDescent="0.2">
      <c r="A3547" t="s">
        <v>36</v>
      </c>
      <c r="B3547" t="s">
        <v>80</v>
      </c>
      <c r="C3547" t="s">
        <v>22</v>
      </c>
      <c r="D3547" s="55">
        <v>40909</v>
      </c>
      <c r="E3547">
        <v>1.2150000000000001</v>
      </c>
      <c r="F3547">
        <v>3133104</v>
      </c>
      <c r="G3547" s="58" t="s">
        <v>87</v>
      </c>
      <c r="H3547" s="58" t="s">
        <v>87</v>
      </c>
      <c r="I3547" s="60" t="s">
        <v>85</v>
      </c>
    </row>
    <row r="3548" spans="1:9" x14ac:dyDescent="0.2">
      <c r="A3548" t="s">
        <v>36</v>
      </c>
      <c r="B3548" t="s">
        <v>81</v>
      </c>
      <c r="C3548" t="s">
        <v>22</v>
      </c>
      <c r="D3548" s="55">
        <v>40909</v>
      </c>
      <c r="E3548">
        <v>0.05</v>
      </c>
      <c r="F3548">
        <v>3133105</v>
      </c>
      <c r="G3548" s="58" t="s">
        <v>87</v>
      </c>
      <c r="H3548" s="58" t="s">
        <v>87</v>
      </c>
      <c r="I3548" s="60" t="s">
        <v>85</v>
      </c>
    </row>
    <row r="3549" spans="1:9" x14ac:dyDescent="0.2">
      <c r="A3549" t="s">
        <v>37</v>
      </c>
      <c r="B3549" t="s">
        <v>80</v>
      </c>
      <c r="C3549" t="s">
        <v>22</v>
      </c>
      <c r="D3549" s="55">
        <v>40909</v>
      </c>
      <c r="E3549">
        <v>1.2150000000000001</v>
      </c>
      <c r="F3549">
        <v>3133106</v>
      </c>
      <c r="G3549" s="58" t="s">
        <v>87</v>
      </c>
      <c r="H3549" s="58" t="s">
        <v>87</v>
      </c>
      <c r="I3549" s="60" t="s">
        <v>85</v>
      </c>
    </row>
    <row r="3550" spans="1:9" x14ac:dyDescent="0.2">
      <c r="A3550" t="s">
        <v>37</v>
      </c>
      <c r="B3550" t="s">
        <v>81</v>
      </c>
      <c r="C3550" t="s">
        <v>22</v>
      </c>
      <c r="D3550" s="55">
        <v>40909</v>
      </c>
      <c r="E3550">
        <v>0.32</v>
      </c>
      <c r="F3550">
        <v>3133107</v>
      </c>
      <c r="G3550" s="58" t="s">
        <v>87</v>
      </c>
      <c r="H3550" s="58" t="s">
        <v>87</v>
      </c>
      <c r="I3550" s="60" t="s">
        <v>85</v>
      </c>
    </row>
    <row r="3551" spans="1:9" x14ac:dyDescent="0.2">
      <c r="A3551" t="s">
        <v>58</v>
      </c>
      <c r="B3551" t="s">
        <v>80</v>
      </c>
      <c r="C3551" t="s">
        <v>22</v>
      </c>
      <c r="D3551" s="55">
        <v>40909</v>
      </c>
      <c r="E3551">
        <v>1.04</v>
      </c>
      <c r="F3551">
        <v>3133108</v>
      </c>
      <c r="G3551" s="58" t="s">
        <v>87</v>
      </c>
      <c r="H3551" s="58" t="s">
        <v>87</v>
      </c>
      <c r="I3551" s="60" t="s">
        <v>85</v>
      </c>
    </row>
    <row r="3552" spans="1:9" x14ac:dyDescent="0.2">
      <c r="A3552" t="s">
        <v>58</v>
      </c>
      <c r="B3552" t="s">
        <v>81</v>
      </c>
      <c r="C3552" t="s">
        <v>22</v>
      </c>
      <c r="D3552" s="55">
        <v>40909</v>
      </c>
      <c r="E3552">
        <v>0.05</v>
      </c>
      <c r="F3552">
        <v>3133109</v>
      </c>
      <c r="G3552" s="58" t="s">
        <v>87</v>
      </c>
      <c r="H3552" s="58" t="s">
        <v>87</v>
      </c>
      <c r="I3552" s="60" t="s">
        <v>85</v>
      </c>
    </row>
    <row r="3553" spans="1:9" x14ac:dyDescent="0.2">
      <c r="A3553" t="s">
        <v>59</v>
      </c>
      <c r="B3553" t="s">
        <v>80</v>
      </c>
      <c r="C3553" t="s">
        <v>22</v>
      </c>
      <c r="D3553" s="55">
        <v>40909</v>
      </c>
      <c r="E3553">
        <v>1.6</v>
      </c>
      <c r="F3553">
        <v>3133110</v>
      </c>
      <c r="G3553" s="58" t="s">
        <v>87</v>
      </c>
      <c r="H3553" s="58" t="s">
        <v>87</v>
      </c>
      <c r="I3553" s="60" t="s">
        <v>85</v>
      </c>
    </row>
    <row r="3554" spans="1:9" x14ac:dyDescent="0.2">
      <c r="A3554" t="s">
        <v>59</v>
      </c>
      <c r="B3554" t="s">
        <v>81</v>
      </c>
      <c r="C3554" t="s">
        <v>22</v>
      </c>
      <c r="D3554" s="55">
        <v>40909</v>
      </c>
      <c r="E3554">
        <v>-0.25</v>
      </c>
      <c r="F3554">
        <v>3133111</v>
      </c>
      <c r="G3554" s="58" t="s">
        <v>87</v>
      </c>
      <c r="H3554" s="58" t="s">
        <v>87</v>
      </c>
      <c r="I3554" s="60" t="s">
        <v>85</v>
      </c>
    </row>
    <row r="3555" spans="1:9" x14ac:dyDescent="0.2">
      <c r="A3555" t="s">
        <v>60</v>
      </c>
      <c r="B3555" t="s">
        <v>80</v>
      </c>
      <c r="C3555" t="s">
        <v>22</v>
      </c>
      <c r="D3555" s="55">
        <v>40909</v>
      </c>
      <c r="E3555">
        <v>1.6</v>
      </c>
      <c r="F3555">
        <v>3133112</v>
      </c>
      <c r="G3555" s="58" t="s">
        <v>87</v>
      </c>
      <c r="H3555" s="58" t="s">
        <v>87</v>
      </c>
      <c r="I3555" s="60" t="s">
        <v>85</v>
      </c>
    </row>
    <row r="3556" spans="1:9" x14ac:dyDescent="0.2">
      <c r="A3556" t="s">
        <v>60</v>
      </c>
      <c r="B3556" t="s">
        <v>81</v>
      </c>
      <c r="C3556" t="s">
        <v>22</v>
      </c>
      <c r="D3556" s="55">
        <v>40909</v>
      </c>
      <c r="E3556">
        <v>0.45</v>
      </c>
      <c r="F3556">
        <v>3133113</v>
      </c>
      <c r="G3556" s="58" t="s">
        <v>87</v>
      </c>
      <c r="H3556" s="58" t="s">
        <v>87</v>
      </c>
      <c r="I3556" s="60" t="s">
        <v>85</v>
      </c>
    </row>
    <row r="3557" spans="1:9" x14ac:dyDescent="0.2">
      <c r="A3557" t="s">
        <v>61</v>
      </c>
      <c r="B3557" t="s">
        <v>80</v>
      </c>
      <c r="C3557" t="s">
        <v>22</v>
      </c>
      <c r="D3557" s="55">
        <v>40909</v>
      </c>
      <c r="E3557">
        <v>1.6</v>
      </c>
      <c r="F3557">
        <v>3133114</v>
      </c>
      <c r="G3557" s="58" t="s">
        <v>87</v>
      </c>
      <c r="H3557" s="58" t="s">
        <v>87</v>
      </c>
      <c r="I3557" s="60" t="s">
        <v>85</v>
      </c>
    </row>
    <row r="3558" spans="1:9" x14ac:dyDescent="0.2">
      <c r="A3558" t="s">
        <v>61</v>
      </c>
      <c r="B3558" t="s">
        <v>81</v>
      </c>
      <c r="C3558" t="s">
        <v>22</v>
      </c>
      <c r="D3558" s="55">
        <v>40909</v>
      </c>
      <c r="E3558">
        <v>-0.2</v>
      </c>
      <c r="F3558">
        <v>3133115</v>
      </c>
      <c r="G3558" s="58" t="s">
        <v>87</v>
      </c>
      <c r="H3558" s="58" t="s">
        <v>87</v>
      </c>
      <c r="I3558" s="60" t="s">
        <v>85</v>
      </c>
    </row>
    <row r="3559" spans="1:9" x14ac:dyDescent="0.2">
      <c r="A3559" t="s">
        <v>63</v>
      </c>
      <c r="B3559" t="s">
        <v>80</v>
      </c>
      <c r="C3559" t="s">
        <v>22</v>
      </c>
      <c r="D3559" s="55">
        <v>40909</v>
      </c>
      <c r="E3559">
        <v>0</v>
      </c>
      <c r="F3559">
        <v>3133116</v>
      </c>
      <c r="G3559" s="58" t="s">
        <v>87</v>
      </c>
      <c r="H3559" s="58" t="s">
        <v>87</v>
      </c>
      <c r="I3559" s="60" t="s">
        <v>85</v>
      </c>
    </row>
    <row r="3560" spans="1:9" x14ac:dyDescent="0.2">
      <c r="A3560" t="s">
        <v>63</v>
      </c>
      <c r="B3560" t="s">
        <v>81</v>
      </c>
      <c r="C3560" t="s">
        <v>22</v>
      </c>
      <c r="D3560" s="55">
        <v>40909</v>
      </c>
      <c r="E3560">
        <v>0</v>
      </c>
      <c r="F3560">
        <v>3133117</v>
      </c>
      <c r="G3560" s="58" t="s">
        <v>87</v>
      </c>
      <c r="H3560" s="58" t="s">
        <v>87</v>
      </c>
      <c r="I3560" s="60" t="s">
        <v>85</v>
      </c>
    </row>
    <row r="3561" spans="1:9" x14ac:dyDescent="0.2">
      <c r="A3561" t="s">
        <v>64</v>
      </c>
      <c r="B3561" t="s">
        <v>80</v>
      </c>
      <c r="C3561" t="s">
        <v>22</v>
      </c>
      <c r="D3561" s="55">
        <v>40909</v>
      </c>
      <c r="E3561">
        <v>0</v>
      </c>
      <c r="F3561">
        <v>3133118</v>
      </c>
      <c r="G3561" s="58" t="s">
        <v>87</v>
      </c>
      <c r="H3561" s="58" t="s">
        <v>87</v>
      </c>
      <c r="I3561" s="60" t="s">
        <v>85</v>
      </c>
    </row>
    <row r="3562" spans="1:9" x14ac:dyDescent="0.2">
      <c r="A3562" t="s">
        <v>64</v>
      </c>
      <c r="B3562" t="s">
        <v>81</v>
      </c>
      <c r="C3562" t="s">
        <v>22</v>
      </c>
      <c r="D3562" s="55">
        <v>40909</v>
      </c>
      <c r="E3562">
        <v>0</v>
      </c>
      <c r="F3562">
        <v>3133119</v>
      </c>
      <c r="G3562" s="58" t="s">
        <v>87</v>
      </c>
      <c r="H3562" s="58" t="s">
        <v>87</v>
      </c>
      <c r="I3562" s="60" t="s">
        <v>85</v>
      </c>
    </row>
    <row r="3563" spans="1:9" x14ac:dyDescent="0.2">
      <c r="A3563" t="s">
        <v>79</v>
      </c>
      <c r="B3563" t="s">
        <v>80</v>
      </c>
      <c r="C3563" t="s">
        <v>22</v>
      </c>
      <c r="D3563" s="55">
        <v>40909</v>
      </c>
      <c r="E3563">
        <v>1.135</v>
      </c>
      <c r="F3563">
        <v>3133120</v>
      </c>
      <c r="G3563" s="58" t="s">
        <v>87</v>
      </c>
      <c r="H3563" s="58" t="s">
        <v>87</v>
      </c>
      <c r="I3563" s="60" t="s">
        <v>85</v>
      </c>
    </row>
    <row r="3564" spans="1:9" x14ac:dyDescent="0.2">
      <c r="A3564" t="s">
        <v>79</v>
      </c>
      <c r="B3564" t="s">
        <v>81</v>
      </c>
      <c r="C3564" t="s">
        <v>22</v>
      </c>
      <c r="D3564" s="55">
        <v>40909</v>
      </c>
      <c r="E3564">
        <v>0.05</v>
      </c>
      <c r="F3564">
        <v>3133121</v>
      </c>
      <c r="G3564" s="58" t="s">
        <v>87</v>
      </c>
      <c r="H3564" s="58" t="s">
        <v>87</v>
      </c>
      <c r="I3564" s="60" t="s">
        <v>85</v>
      </c>
    </row>
    <row r="3565" spans="1:9" x14ac:dyDescent="0.2">
      <c r="A3565" t="s">
        <v>65</v>
      </c>
      <c r="B3565" t="s">
        <v>80</v>
      </c>
      <c r="C3565" t="s">
        <v>22</v>
      </c>
      <c r="D3565" s="55">
        <v>40909</v>
      </c>
      <c r="E3565">
        <v>0</v>
      </c>
      <c r="F3565">
        <v>3133122</v>
      </c>
      <c r="G3565" s="58" t="s">
        <v>87</v>
      </c>
      <c r="H3565" s="58" t="s">
        <v>87</v>
      </c>
      <c r="I3565" s="60" t="s">
        <v>85</v>
      </c>
    </row>
    <row r="3566" spans="1:9" x14ac:dyDescent="0.2">
      <c r="A3566" t="s">
        <v>65</v>
      </c>
      <c r="B3566" t="s">
        <v>81</v>
      </c>
      <c r="C3566" t="s">
        <v>22</v>
      </c>
      <c r="D3566" s="55">
        <v>40909</v>
      </c>
      <c r="E3566">
        <v>0</v>
      </c>
      <c r="F3566">
        <v>3133123</v>
      </c>
      <c r="G3566" s="58" t="s">
        <v>87</v>
      </c>
      <c r="H3566" s="58" t="s">
        <v>87</v>
      </c>
      <c r="I3566" s="60" t="s">
        <v>85</v>
      </c>
    </row>
    <row r="3567" spans="1:9" x14ac:dyDescent="0.2">
      <c r="A3567" t="s">
        <v>111</v>
      </c>
      <c r="B3567" t="s">
        <v>110</v>
      </c>
      <c r="C3567" t="s">
        <v>22</v>
      </c>
      <c r="D3567" s="55">
        <v>40909</v>
      </c>
      <c r="E3567">
        <v>0.05</v>
      </c>
      <c r="F3567">
        <v>3133124</v>
      </c>
      <c r="G3567" s="58" t="s">
        <v>87</v>
      </c>
      <c r="H3567" s="58" t="s">
        <v>87</v>
      </c>
      <c r="I3567" s="60" t="s">
        <v>85</v>
      </c>
    </row>
    <row r="3568" spans="1:9" x14ac:dyDescent="0.2">
      <c r="A3568" t="s">
        <v>112</v>
      </c>
      <c r="B3568" t="s">
        <v>110</v>
      </c>
      <c r="C3568" t="s">
        <v>22</v>
      </c>
      <c r="D3568" s="55">
        <v>40909</v>
      </c>
      <c r="E3568">
        <v>0.45</v>
      </c>
      <c r="F3568">
        <v>3133125</v>
      </c>
      <c r="G3568" s="58" t="s">
        <v>87</v>
      </c>
      <c r="H3568" s="58" t="s">
        <v>87</v>
      </c>
      <c r="I3568" s="60" t="s">
        <v>85</v>
      </c>
    </row>
    <row r="3569" spans="1:9" x14ac:dyDescent="0.2">
      <c r="A3569" t="s">
        <v>108</v>
      </c>
      <c r="B3569" t="s">
        <v>110</v>
      </c>
      <c r="C3569" t="s">
        <v>22</v>
      </c>
      <c r="D3569" s="55">
        <v>40909</v>
      </c>
      <c r="E3569">
        <v>-0.2</v>
      </c>
      <c r="F3569">
        <v>3133126</v>
      </c>
      <c r="G3569" s="58" t="s">
        <v>87</v>
      </c>
      <c r="H3569" s="58" t="s">
        <v>87</v>
      </c>
      <c r="I3569" s="60" t="s">
        <v>85</v>
      </c>
    </row>
    <row r="3570" spans="1:9" x14ac:dyDescent="0.2">
      <c r="A3570" t="s">
        <v>109</v>
      </c>
      <c r="B3570" t="s">
        <v>110</v>
      </c>
      <c r="C3570" t="s">
        <v>22</v>
      </c>
      <c r="D3570" s="55">
        <v>40909</v>
      </c>
      <c r="E3570">
        <v>0.45</v>
      </c>
      <c r="F3570">
        <v>3133127</v>
      </c>
      <c r="G3570" s="58" t="s">
        <v>87</v>
      </c>
      <c r="H3570" s="58" t="s">
        <v>87</v>
      </c>
      <c r="I3570" s="60" t="s">
        <v>85</v>
      </c>
    </row>
    <row r="3571" spans="1:9" x14ac:dyDescent="0.2">
      <c r="A3571" t="s">
        <v>11</v>
      </c>
      <c r="B3571" t="s">
        <v>110</v>
      </c>
      <c r="C3571" t="s">
        <v>22</v>
      </c>
      <c r="D3571" s="55">
        <v>40909</v>
      </c>
      <c r="E3571" s="155">
        <v>40940</v>
      </c>
      <c r="I3571" s="60" t="s">
        <v>86</v>
      </c>
    </row>
    <row r="3572" spans="1:9" x14ac:dyDescent="0.2">
      <c r="A3572" t="s">
        <v>78</v>
      </c>
      <c r="B3572" t="s">
        <v>80</v>
      </c>
      <c r="C3572" t="s">
        <v>22</v>
      </c>
      <c r="D3572" s="55">
        <v>40940</v>
      </c>
      <c r="E3572">
        <v>1.2150000000000001</v>
      </c>
      <c r="F3572">
        <v>3133100</v>
      </c>
      <c r="G3572" s="58" t="s">
        <v>87</v>
      </c>
      <c r="H3572" s="58" t="s">
        <v>87</v>
      </c>
      <c r="I3572" s="60" t="s">
        <v>85</v>
      </c>
    </row>
    <row r="3573" spans="1:9" x14ac:dyDescent="0.2">
      <c r="A3573" t="s">
        <v>78</v>
      </c>
      <c r="B3573" t="s">
        <v>81</v>
      </c>
      <c r="C3573" t="s">
        <v>22</v>
      </c>
      <c r="D3573" s="55">
        <v>40940</v>
      </c>
      <c r="E3573">
        <v>0.05</v>
      </c>
      <c r="F3573">
        <v>3133101</v>
      </c>
      <c r="G3573" s="58" t="s">
        <v>87</v>
      </c>
      <c r="H3573" s="58" t="s">
        <v>87</v>
      </c>
      <c r="I3573" s="60" t="s">
        <v>85</v>
      </c>
    </row>
    <row r="3574" spans="1:9" x14ac:dyDescent="0.2">
      <c r="A3574" t="s">
        <v>35</v>
      </c>
      <c r="B3574" t="s">
        <v>80</v>
      </c>
      <c r="C3574" t="s">
        <v>22</v>
      </c>
      <c r="D3574" s="55">
        <v>40940</v>
      </c>
      <c r="E3574">
        <v>1.2150000000000001</v>
      </c>
      <c r="F3574">
        <v>3133102</v>
      </c>
      <c r="G3574" s="58" t="s">
        <v>87</v>
      </c>
      <c r="H3574" s="58" t="s">
        <v>87</v>
      </c>
      <c r="I3574" s="60" t="s">
        <v>85</v>
      </c>
    </row>
    <row r="3575" spans="1:9" x14ac:dyDescent="0.2">
      <c r="A3575" t="s">
        <v>35</v>
      </c>
      <c r="B3575" t="s">
        <v>81</v>
      </c>
      <c r="C3575" t="s">
        <v>22</v>
      </c>
      <c r="D3575" s="55">
        <v>40940</v>
      </c>
      <c r="E3575">
        <v>0.32</v>
      </c>
      <c r="F3575">
        <v>3133103</v>
      </c>
      <c r="G3575" s="58" t="s">
        <v>87</v>
      </c>
      <c r="H3575" s="58" t="s">
        <v>87</v>
      </c>
      <c r="I3575" s="60" t="s">
        <v>85</v>
      </c>
    </row>
    <row r="3576" spans="1:9" x14ac:dyDescent="0.2">
      <c r="A3576" t="s">
        <v>36</v>
      </c>
      <c r="B3576" t="s">
        <v>80</v>
      </c>
      <c r="C3576" t="s">
        <v>22</v>
      </c>
      <c r="D3576" s="55">
        <v>40940</v>
      </c>
      <c r="E3576">
        <v>1.2150000000000001</v>
      </c>
      <c r="F3576">
        <v>3133104</v>
      </c>
      <c r="G3576" s="58" t="s">
        <v>87</v>
      </c>
      <c r="H3576" s="58" t="s">
        <v>87</v>
      </c>
      <c r="I3576" s="60" t="s">
        <v>85</v>
      </c>
    </row>
    <row r="3577" spans="1:9" x14ac:dyDescent="0.2">
      <c r="A3577" t="s">
        <v>36</v>
      </c>
      <c r="B3577" t="s">
        <v>81</v>
      </c>
      <c r="C3577" t="s">
        <v>22</v>
      </c>
      <c r="D3577" s="55">
        <v>40940</v>
      </c>
      <c r="E3577">
        <v>0.05</v>
      </c>
      <c r="F3577">
        <v>3133105</v>
      </c>
      <c r="G3577" s="58" t="s">
        <v>87</v>
      </c>
      <c r="H3577" s="58" t="s">
        <v>87</v>
      </c>
      <c r="I3577" s="60" t="s">
        <v>85</v>
      </c>
    </row>
    <row r="3578" spans="1:9" x14ac:dyDescent="0.2">
      <c r="A3578" t="s">
        <v>37</v>
      </c>
      <c r="B3578" t="s">
        <v>80</v>
      </c>
      <c r="C3578" t="s">
        <v>22</v>
      </c>
      <c r="D3578" s="55">
        <v>40940</v>
      </c>
      <c r="E3578">
        <v>1.2150000000000001</v>
      </c>
      <c r="F3578">
        <v>3133106</v>
      </c>
      <c r="G3578" s="58" t="s">
        <v>87</v>
      </c>
      <c r="H3578" s="58" t="s">
        <v>87</v>
      </c>
      <c r="I3578" s="60" t="s">
        <v>85</v>
      </c>
    </row>
    <row r="3579" spans="1:9" x14ac:dyDescent="0.2">
      <c r="A3579" t="s">
        <v>37</v>
      </c>
      <c r="B3579" t="s">
        <v>81</v>
      </c>
      <c r="C3579" t="s">
        <v>22</v>
      </c>
      <c r="D3579" s="55">
        <v>40940</v>
      </c>
      <c r="E3579">
        <v>0.32</v>
      </c>
      <c r="F3579">
        <v>3133107</v>
      </c>
      <c r="G3579" s="58" t="s">
        <v>87</v>
      </c>
      <c r="H3579" s="58" t="s">
        <v>87</v>
      </c>
      <c r="I3579" s="60" t="s">
        <v>85</v>
      </c>
    </row>
    <row r="3580" spans="1:9" x14ac:dyDescent="0.2">
      <c r="A3580" t="s">
        <v>58</v>
      </c>
      <c r="B3580" t="s">
        <v>80</v>
      </c>
      <c r="C3580" t="s">
        <v>22</v>
      </c>
      <c r="D3580" s="55">
        <v>40940</v>
      </c>
      <c r="E3580">
        <v>1.04</v>
      </c>
      <c r="F3580">
        <v>3133108</v>
      </c>
      <c r="G3580" s="58" t="s">
        <v>87</v>
      </c>
      <c r="H3580" s="58" t="s">
        <v>87</v>
      </c>
      <c r="I3580" s="60" t="s">
        <v>85</v>
      </c>
    </row>
    <row r="3581" spans="1:9" x14ac:dyDescent="0.2">
      <c r="A3581" t="s">
        <v>58</v>
      </c>
      <c r="B3581" t="s">
        <v>81</v>
      </c>
      <c r="C3581" t="s">
        <v>22</v>
      </c>
      <c r="D3581" s="55">
        <v>40940</v>
      </c>
      <c r="E3581">
        <v>0.05</v>
      </c>
      <c r="F3581">
        <v>3133109</v>
      </c>
      <c r="G3581" s="58" t="s">
        <v>87</v>
      </c>
      <c r="H3581" s="58" t="s">
        <v>87</v>
      </c>
      <c r="I3581" s="60" t="s">
        <v>85</v>
      </c>
    </row>
    <row r="3582" spans="1:9" x14ac:dyDescent="0.2">
      <c r="A3582" t="s">
        <v>59</v>
      </c>
      <c r="B3582" t="s">
        <v>80</v>
      </c>
      <c r="C3582" t="s">
        <v>22</v>
      </c>
      <c r="D3582" s="55">
        <v>40940</v>
      </c>
      <c r="E3582">
        <v>1.6</v>
      </c>
      <c r="F3582">
        <v>3133110</v>
      </c>
      <c r="G3582" s="58" t="s">
        <v>87</v>
      </c>
      <c r="H3582" s="58" t="s">
        <v>87</v>
      </c>
      <c r="I3582" s="60" t="s">
        <v>85</v>
      </c>
    </row>
    <row r="3583" spans="1:9" x14ac:dyDescent="0.2">
      <c r="A3583" t="s">
        <v>59</v>
      </c>
      <c r="B3583" t="s">
        <v>81</v>
      </c>
      <c r="C3583" t="s">
        <v>22</v>
      </c>
      <c r="D3583" s="55">
        <v>40940</v>
      </c>
      <c r="E3583">
        <v>-0.28000000000000003</v>
      </c>
      <c r="F3583">
        <v>3133111</v>
      </c>
      <c r="G3583" s="58" t="s">
        <v>87</v>
      </c>
      <c r="H3583" s="58" t="s">
        <v>87</v>
      </c>
      <c r="I3583" s="60" t="s">
        <v>85</v>
      </c>
    </row>
    <row r="3584" spans="1:9" x14ac:dyDescent="0.2">
      <c r="A3584" t="s">
        <v>60</v>
      </c>
      <c r="B3584" t="s">
        <v>80</v>
      </c>
      <c r="C3584" t="s">
        <v>22</v>
      </c>
      <c r="D3584" s="55">
        <v>40940</v>
      </c>
      <c r="E3584">
        <v>1.6</v>
      </c>
      <c r="F3584">
        <v>3133112</v>
      </c>
      <c r="G3584" s="58" t="s">
        <v>87</v>
      </c>
      <c r="H3584" s="58" t="s">
        <v>87</v>
      </c>
      <c r="I3584" s="60" t="s">
        <v>85</v>
      </c>
    </row>
    <row r="3585" spans="1:9" x14ac:dyDescent="0.2">
      <c r="A3585" t="s">
        <v>60</v>
      </c>
      <c r="B3585" t="s">
        <v>81</v>
      </c>
      <c r="C3585" t="s">
        <v>22</v>
      </c>
      <c r="D3585" s="55">
        <v>40940</v>
      </c>
      <c r="E3585">
        <v>0.45</v>
      </c>
      <c r="F3585">
        <v>3133113</v>
      </c>
      <c r="G3585" s="58" t="s">
        <v>87</v>
      </c>
      <c r="H3585" s="58" t="s">
        <v>87</v>
      </c>
      <c r="I3585" s="60" t="s">
        <v>85</v>
      </c>
    </row>
    <row r="3586" spans="1:9" x14ac:dyDescent="0.2">
      <c r="A3586" t="s">
        <v>61</v>
      </c>
      <c r="B3586" t="s">
        <v>80</v>
      </c>
      <c r="C3586" t="s">
        <v>22</v>
      </c>
      <c r="D3586" s="55">
        <v>40940</v>
      </c>
      <c r="E3586">
        <v>1.6</v>
      </c>
      <c r="F3586">
        <v>3133114</v>
      </c>
      <c r="G3586" s="58" t="s">
        <v>87</v>
      </c>
      <c r="H3586" s="58" t="s">
        <v>87</v>
      </c>
      <c r="I3586" s="60" t="s">
        <v>85</v>
      </c>
    </row>
    <row r="3587" spans="1:9" x14ac:dyDescent="0.2">
      <c r="A3587" t="s">
        <v>61</v>
      </c>
      <c r="B3587" t="s">
        <v>81</v>
      </c>
      <c r="C3587" t="s">
        <v>22</v>
      </c>
      <c r="D3587" s="55">
        <v>40940</v>
      </c>
      <c r="E3587">
        <v>-0.2</v>
      </c>
      <c r="F3587">
        <v>3133115</v>
      </c>
      <c r="G3587" s="58" t="s">
        <v>87</v>
      </c>
      <c r="H3587" s="58" t="s">
        <v>87</v>
      </c>
      <c r="I3587" s="60" t="s">
        <v>85</v>
      </c>
    </row>
    <row r="3588" spans="1:9" x14ac:dyDescent="0.2">
      <c r="A3588" t="s">
        <v>63</v>
      </c>
      <c r="B3588" t="s">
        <v>80</v>
      </c>
      <c r="C3588" t="s">
        <v>22</v>
      </c>
      <c r="D3588" s="55">
        <v>40940</v>
      </c>
      <c r="E3588">
        <v>0</v>
      </c>
      <c r="F3588">
        <v>3133116</v>
      </c>
      <c r="G3588" s="58" t="s">
        <v>87</v>
      </c>
      <c r="H3588" s="58" t="s">
        <v>87</v>
      </c>
      <c r="I3588" s="60" t="s">
        <v>85</v>
      </c>
    </row>
    <row r="3589" spans="1:9" x14ac:dyDescent="0.2">
      <c r="A3589" t="s">
        <v>63</v>
      </c>
      <c r="B3589" t="s">
        <v>81</v>
      </c>
      <c r="C3589" t="s">
        <v>22</v>
      </c>
      <c r="D3589" s="55">
        <v>40940</v>
      </c>
      <c r="E3589">
        <v>0</v>
      </c>
      <c r="F3589">
        <v>3133117</v>
      </c>
      <c r="G3589" s="58" t="s">
        <v>87</v>
      </c>
      <c r="H3589" s="58" t="s">
        <v>87</v>
      </c>
      <c r="I3589" s="60" t="s">
        <v>85</v>
      </c>
    </row>
    <row r="3590" spans="1:9" x14ac:dyDescent="0.2">
      <c r="A3590" t="s">
        <v>64</v>
      </c>
      <c r="B3590" t="s">
        <v>80</v>
      </c>
      <c r="C3590" t="s">
        <v>22</v>
      </c>
      <c r="D3590" s="55">
        <v>40940</v>
      </c>
      <c r="E3590">
        <v>0</v>
      </c>
      <c r="F3590">
        <v>3133118</v>
      </c>
      <c r="G3590" s="58" t="s">
        <v>87</v>
      </c>
      <c r="H3590" s="58" t="s">
        <v>87</v>
      </c>
      <c r="I3590" s="60" t="s">
        <v>85</v>
      </c>
    </row>
    <row r="3591" spans="1:9" x14ac:dyDescent="0.2">
      <c r="A3591" t="s">
        <v>64</v>
      </c>
      <c r="B3591" t="s">
        <v>81</v>
      </c>
      <c r="C3591" t="s">
        <v>22</v>
      </c>
      <c r="D3591" s="55">
        <v>40940</v>
      </c>
      <c r="E3591">
        <v>0</v>
      </c>
      <c r="F3591">
        <v>3133119</v>
      </c>
      <c r="G3591" s="58" t="s">
        <v>87</v>
      </c>
      <c r="H3591" s="58" t="s">
        <v>87</v>
      </c>
      <c r="I3591" s="60" t="s">
        <v>85</v>
      </c>
    </row>
    <row r="3592" spans="1:9" x14ac:dyDescent="0.2">
      <c r="A3592" t="s">
        <v>79</v>
      </c>
      <c r="B3592" t="s">
        <v>80</v>
      </c>
      <c r="C3592" t="s">
        <v>22</v>
      </c>
      <c r="D3592" s="55">
        <v>40940</v>
      </c>
      <c r="E3592">
        <v>1.135</v>
      </c>
      <c r="F3592">
        <v>3133120</v>
      </c>
      <c r="G3592" s="58" t="s">
        <v>87</v>
      </c>
      <c r="H3592" s="58" t="s">
        <v>87</v>
      </c>
      <c r="I3592" s="60" t="s">
        <v>85</v>
      </c>
    </row>
    <row r="3593" spans="1:9" x14ac:dyDescent="0.2">
      <c r="A3593" t="s">
        <v>79</v>
      </c>
      <c r="B3593" t="s">
        <v>81</v>
      </c>
      <c r="C3593" t="s">
        <v>22</v>
      </c>
      <c r="D3593" s="55">
        <v>40940</v>
      </c>
      <c r="E3593">
        <v>0.05</v>
      </c>
      <c r="F3593">
        <v>3133121</v>
      </c>
      <c r="G3593" s="58" t="s">
        <v>87</v>
      </c>
      <c r="H3593" s="58" t="s">
        <v>87</v>
      </c>
      <c r="I3593" s="60" t="s">
        <v>85</v>
      </c>
    </row>
    <row r="3594" spans="1:9" x14ac:dyDescent="0.2">
      <c r="A3594" t="s">
        <v>65</v>
      </c>
      <c r="B3594" t="s">
        <v>80</v>
      </c>
      <c r="C3594" t="s">
        <v>22</v>
      </c>
      <c r="D3594" s="55">
        <v>40940</v>
      </c>
      <c r="E3594">
        <v>0</v>
      </c>
      <c r="F3594">
        <v>3133122</v>
      </c>
      <c r="G3594" s="58" t="s">
        <v>87</v>
      </c>
      <c r="H3594" s="58" t="s">
        <v>87</v>
      </c>
      <c r="I3594" s="60" t="s">
        <v>85</v>
      </c>
    </row>
    <row r="3595" spans="1:9" x14ac:dyDescent="0.2">
      <c r="A3595" t="s">
        <v>65</v>
      </c>
      <c r="B3595" t="s">
        <v>81</v>
      </c>
      <c r="C3595" t="s">
        <v>22</v>
      </c>
      <c r="D3595" s="55">
        <v>40940</v>
      </c>
      <c r="E3595">
        <v>0</v>
      </c>
      <c r="F3595">
        <v>3133123</v>
      </c>
      <c r="G3595" s="58" t="s">
        <v>87</v>
      </c>
      <c r="H3595" s="58" t="s">
        <v>87</v>
      </c>
      <c r="I3595" s="60" t="s">
        <v>85</v>
      </c>
    </row>
    <row r="3596" spans="1:9" x14ac:dyDescent="0.2">
      <c r="A3596" t="s">
        <v>111</v>
      </c>
      <c r="B3596" t="s">
        <v>110</v>
      </c>
      <c r="C3596" t="s">
        <v>22</v>
      </c>
      <c r="D3596" s="55">
        <v>40940</v>
      </c>
      <c r="E3596">
        <v>0.05</v>
      </c>
      <c r="F3596">
        <v>3133124</v>
      </c>
      <c r="G3596" s="58" t="s">
        <v>87</v>
      </c>
      <c r="H3596" s="58" t="s">
        <v>87</v>
      </c>
      <c r="I3596" s="60" t="s">
        <v>85</v>
      </c>
    </row>
    <row r="3597" spans="1:9" x14ac:dyDescent="0.2">
      <c r="A3597" t="s">
        <v>112</v>
      </c>
      <c r="B3597" t="s">
        <v>110</v>
      </c>
      <c r="C3597" t="s">
        <v>22</v>
      </c>
      <c r="D3597" s="55">
        <v>40940</v>
      </c>
      <c r="E3597">
        <v>0.45</v>
      </c>
      <c r="F3597">
        <v>3133125</v>
      </c>
      <c r="G3597" s="58" t="s">
        <v>87</v>
      </c>
      <c r="H3597" s="58" t="s">
        <v>87</v>
      </c>
      <c r="I3597" s="60" t="s">
        <v>85</v>
      </c>
    </row>
    <row r="3598" spans="1:9" x14ac:dyDescent="0.2">
      <c r="A3598" t="s">
        <v>108</v>
      </c>
      <c r="B3598" t="s">
        <v>110</v>
      </c>
      <c r="C3598" t="s">
        <v>22</v>
      </c>
      <c r="D3598" s="55">
        <v>40940</v>
      </c>
      <c r="E3598">
        <v>-0.2</v>
      </c>
      <c r="F3598">
        <v>3133126</v>
      </c>
      <c r="G3598" s="58" t="s">
        <v>87</v>
      </c>
      <c r="H3598" s="58" t="s">
        <v>87</v>
      </c>
      <c r="I3598" s="60" t="s">
        <v>85</v>
      </c>
    </row>
    <row r="3599" spans="1:9" x14ac:dyDescent="0.2">
      <c r="A3599" t="s">
        <v>109</v>
      </c>
      <c r="B3599" t="s">
        <v>110</v>
      </c>
      <c r="C3599" t="s">
        <v>22</v>
      </c>
      <c r="D3599" s="55">
        <v>40940</v>
      </c>
      <c r="E3599">
        <v>0.45</v>
      </c>
      <c r="F3599">
        <v>3133127</v>
      </c>
      <c r="G3599" s="58" t="s">
        <v>87</v>
      </c>
      <c r="H3599" s="58" t="s">
        <v>87</v>
      </c>
      <c r="I3599" s="60" t="s">
        <v>85</v>
      </c>
    </row>
    <row r="3600" spans="1:9" x14ac:dyDescent="0.2">
      <c r="A3600" t="s">
        <v>11</v>
      </c>
      <c r="B3600" t="s">
        <v>110</v>
      </c>
      <c r="C3600" t="s">
        <v>22</v>
      </c>
      <c r="D3600" s="55">
        <v>40940</v>
      </c>
      <c r="E3600" s="155">
        <v>40969</v>
      </c>
      <c r="I3600" s="60" t="s">
        <v>86</v>
      </c>
    </row>
    <row r="3601" spans="1:9" x14ac:dyDescent="0.2">
      <c r="A3601" t="s">
        <v>78</v>
      </c>
      <c r="B3601" t="s">
        <v>80</v>
      </c>
      <c r="C3601" t="s">
        <v>22</v>
      </c>
      <c r="D3601" s="55">
        <v>40969</v>
      </c>
      <c r="E3601">
        <v>0.65500000000000003</v>
      </c>
      <c r="F3601">
        <v>3133100</v>
      </c>
      <c r="G3601" s="58" t="s">
        <v>87</v>
      </c>
      <c r="H3601" s="58" t="s">
        <v>87</v>
      </c>
      <c r="I3601" s="60" t="s">
        <v>85</v>
      </c>
    </row>
    <row r="3602" spans="1:9" x14ac:dyDescent="0.2">
      <c r="A3602" t="s">
        <v>78</v>
      </c>
      <c r="B3602" t="s">
        <v>81</v>
      </c>
      <c r="C3602" t="s">
        <v>22</v>
      </c>
      <c r="D3602" s="55">
        <v>40969</v>
      </c>
      <c r="E3602">
        <v>0.05</v>
      </c>
      <c r="F3602">
        <v>3133101</v>
      </c>
      <c r="G3602" s="58" t="s">
        <v>87</v>
      </c>
      <c r="H3602" s="58" t="s">
        <v>87</v>
      </c>
      <c r="I3602" s="60" t="s">
        <v>85</v>
      </c>
    </row>
    <row r="3603" spans="1:9" x14ac:dyDescent="0.2">
      <c r="A3603" t="s">
        <v>35</v>
      </c>
      <c r="B3603" t="s">
        <v>80</v>
      </c>
      <c r="C3603" t="s">
        <v>22</v>
      </c>
      <c r="D3603" s="55">
        <v>40969</v>
      </c>
      <c r="E3603">
        <v>0.65500000000000003</v>
      </c>
      <c r="F3603">
        <v>3133102</v>
      </c>
      <c r="G3603" s="58" t="s">
        <v>87</v>
      </c>
      <c r="H3603" s="58" t="s">
        <v>87</v>
      </c>
      <c r="I3603" s="60" t="s">
        <v>85</v>
      </c>
    </row>
    <row r="3604" spans="1:9" x14ac:dyDescent="0.2">
      <c r="A3604" t="s">
        <v>35</v>
      </c>
      <c r="B3604" t="s">
        <v>81</v>
      </c>
      <c r="C3604" t="s">
        <v>22</v>
      </c>
      <c r="D3604" s="55">
        <v>40969</v>
      </c>
      <c r="E3604">
        <v>0.15</v>
      </c>
      <c r="F3604">
        <v>3133103</v>
      </c>
      <c r="G3604" s="58" t="s">
        <v>87</v>
      </c>
      <c r="H3604" s="58" t="s">
        <v>87</v>
      </c>
      <c r="I3604" s="60" t="s">
        <v>85</v>
      </c>
    </row>
    <row r="3605" spans="1:9" x14ac:dyDescent="0.2">
      <c r="A3605" t="s">
        <v>36</v>
      </c>
      <c r="B3605" t="s">
        <v>80</v>
      </c>
      <c r="C3605" t="s">
        <v>22</v>
      </c>
      <c r="D3605" s="55">
        <v>40969</v>
      </c>
      <c r="E3605">
        <v>0.65500000000000003</v>
      </c>
      <c r="F3605">
        <v>3133104</v>
      </c>
      <c r="G3605" s="58" t="s">
        <v>87</v>
      </c>
      <c r="H3605" s="58" t="s">
        <v>87</v>
      </c>
      <c r="I3605" s="60" t="s">
        <v>85</v>
      </c>
    </row>
    <row r="3606" spans="1:9" x14ac:dyDescent="0.2">
      <c r="A3606" t="s">
        <v>36</v>
      </c>
      <c r="B3606" t="s">
        <v>81</v>
      </c>
      <c r="C3606" t="s">
        <v>22</v>
      </c>
      <c r="D3606" s="55">
        <v>40969</v>
      </c>
      <c r="E3606">
        <v>0.05</v>
      </c>
      <c r="F3606">
        <v>3133105</v>
      </c>
      <c r="G3606" s="58" t="s">
        <v>87</v>
      </c>
      <c r="H3606" s="58" t="s">
        <v>87</v>
      </c>
      <c r="I3606" s="60" t="s">
        <v>85</v>
      </c>
    </row>
    <row r="3607" spans="1:9" x14ac:dyDescent="0.2">
      <c r="A3607" t="s">
        <v>37</v>
      </c>
      <c r="B3607" t="s">
        <v>80</v>
      </c>
      <c r="C3607" t="s">
        <v>22</v>
      </c>
      <c r="D3607" s="55">
        <v>40969</v>
      </c>
      <c r="E3607">
        <v>0.65500000000000003</v>
      </c>
      <c r="F3607">
        <v>3133106</v>
      </c>
      <c r="G3607" s="58" t="s">
        <v>87</v>
      </c>
      <c r="H3607" s="58" t="s">
        <v>87</v>
      </c>
      <c r="I3607" s="60" t="s">
        <v>85</v>
      </c>
    </row>
    <row r="3608" spans="1:9" x14ac:dyDescent="0.2">
      <c r="A3608" t="s">
        <v>37</v>
      </c>
      <c r="B3608" t="s">
        <v>81</v>
      </c>
      <c r="C3608" t="s">
        <v>22</v>
      </c>
      <c r="D3608" s="55">
        <v>40969</v>
      </c>
      <c r="E3608">
        <v>0.15</v>
      </c>
      <c r="F3608">
        <v>3133107</v>
      </c>
      <c r="G3608" s="58" t="s">
        <v>87</v>
      </c>
      <c r="H3608" s="58" t="s">
        <v>87</v>
      </c>
      <c r="I3608" s="60" t="s">
        <v>85</v>
      </c>
    </row>
    <row r="3609" spans="1:9" x14ac:dyDescent="0.2">
      <c r="A3609" t="s">
        <v>58</v>
      </c>
      <c r="B3609" t="s">
        <v>80</v>
      </c>
      <c r="C3609" t="s">
        <v>22</v>
      </c>
      <c r="D3609" s="55">
        <v>40969</v>
      </c>
      <c r="E3609">
        <v>0.54</v>
      </c>
      <c r="F3609">
        <v>3133108</v>
      </c>
      <c r="G3609" s="58" t="s">
        <v>87</v>
      </c>
      <c r="H3609" s="58" t="s">
        <v>87</v>
      </c>
      <c r="I3609" s="60" t="s">
        <v>85</v>
      </c>
    </row>
    <row r="3610" spans="1:9" x14ac:dyDescent="0.2">
      <c r="A3610" t="s">
        <v>58</v>
      </c>
      <c r="B3610" t="s">
        <v>81</v>
      </c>
      <c r="C3610" t="s">
        <v>22</v>
      </c>
      <c r="D3610" s="55">
        <v>40969</v>
      </c>
      <c r="E3610">
        <v>0.05</v>
      </c>
      <c r="F3610">
        <v>3133109</v>
      </c>
      <c r="G3610" s="58" t="s">
        <v>87</v>
      </c>
      <c r="H3610" s="58" t="s">
        <v>87</v>
      </c>
      <c r="I3610" s="60" t="s">
        <v>85</v>
      </c>
    </row>
    <row r="3611" spans="1:9" x14ac:dyDescent="0.2">
      <c r="A3611" t="s">
        <v>59</v>
      </c>
      <c r="B3611" t="s">
        <v>80</v>
      </c>
      <c r="C3611" t="s">
        <v>22</v>
      </c>
      <c r="D3611" s="55">
        <v>40969</v>
      </c>
      <c r="E3611">
        <v>0.69</v>
      </c>
      <c r="F3611">
        <v>3133110</v>
      </c>
      <c r="G3611" s="58" t="s">
        <v>87</v>
      </c>
      <c r="H3611" s="58" t="s">
        <v>87</v>
      </c>
      <c r="I3611" s="60" t="s">
        <v>85</v>
      </c>
    </row>
    <row r="3612" spans="1:9" x14ac:dyDescent="0.2">
      <c r="A3612" t="s">
        <v>59</v>
      </c>
      <c r="B3612" t="s">
        <v>81</v>
      </c>
      <c r="C3612" t="s">
        <v>22</v>
      </c>
      <c r="D3612" s="55">
        <v>40969</v>
      </c>
      <c r="E3612">
        <v>-0.17</v>
      </c>
      <c r="F3612">
        <v>3133111</v>
      </c>
      <c r="G3612" s="58" t="s">
        <v>87</v>
      </c>
      <c r="H3612" s="58" t="s">
        <v>87</v>
      </c>
      <c r="I3612" s="60" t="s">
        <v>85</v>
      </c>
    </row>
    <row r="3613" spans="1:9" x14ac:dyDescent="0.2">
      <c r="A3613" t="s">
        <v>60</v>
      </c>
      <c r="B3613" t="s">
        <v>80</v>
      </c>
      <c r="C3613" t="s">
        <v>22</v>
      </c>
      <c r="D3613" s="55">
        <v>40969</v>
      </c>
      <c r="E3613">
        <v>0.69</v>
      </c>
      <c r="F3613">
        <v>3133112</v>
      </c>
      <c r="G3613" s="58" t="s">
        <v>87</v>
      </c>
      <c r="H3613" s="58" t="s">
        <v>87</v>
      </c>
      <c r="I3613" s="60" t="s">
        <v>85</v>
      </c>
    </row>
    <row r="3614" spans="1:9" x14ac:dyDescent="0.2">
      <c r="A3614" t="s">
        <v>60</v>
      </c>
      <c r="B3614" t="s">
        <v>81</v>
      </c>
      <c r="C3614" t="s">
        <v>22</v>
      </c>
      <c r="D3614" s="55">
        <v>40969</v>
      </c>
      <c r="E3614">
        <v>0.1</v>
      </c>
      <c r="F3614">
        <v>3133113</v>
      </c>
      <c r="G3614" s="58" t="s">
        <v>87</v>
      </c>
      <c r="H3614" s="58" t="s">
        <v>87</v>
      </c>
      <c r="I3614" s="60" t="s">
        <v>85</v>
      </c>
    </row>
    <row r="3615" spans="1:9" x14ac:dyDescent="0.2">
      <c r="A3615" t="s">
        <v>61</v>
      </c>
      <c r="B3615" t="s">
        <v>80</v>
      </c>
      <c r="C3615" t="s">
        <v>22</v>
      </c>
      <c r="D3615" s="55">
        <v>40969</v>
      </c>
      <c r="E3615">
        <v>0.69</v>
      </c>
      <c r="F3615">
        <v>3133114</v>
      </c>
      <c r="G3615" s="58" t="s">
        <v>87</v>
      </c>
      <c r="H3615" s="58" t="s">
        <v>87</v>
      </c>
      <c r="I3615" s="60" t="s">
        <v>85</v>
      </c>
    </row>
    <row r="3616" spans="1:9" x14ac:dyDescent="0.2">
      <c r="A3616" t="s">
        <v>61</v>
      </c>
      <c r="B3616" t="s">
        <v>81</v>
      </c>
      <c r="C3616" t="s">
        <v>22</v>
      </c>
      <c r="D3616" s="55">
        <v>40969</v>
      </c>
      <c r="E3616">
        <v>-0.05</v>
      </c>
      <c r="F3616">
        <v>3133115</v>
      </c>
      <c r="G3616" s="58" t="s">
        <v>87</v>
      </c>
      <c r="H3616" s="58" t="s">
        <v>87</v>
      </c>
      <c r="I3616" s="60" t="s">
        <v>85</v>
      </c>
    </row>
    <row r="3617" spans="1:9" x14ac:dyDescent="0.2">
      <c r="A3617" t="s">
        <v>63</v>
      </c>
      <c r="B3617" t="s">
        <v>80</v>
      </c>
      <c r="C3617" t="s">
        <v>22</v>
      </c>
      <c r="D3617" s="55">
        <v>40969</v>
      </c>
      <c r="E3617">
        <v>0</v>
      </c>
      <c r="F3617">
        <v>3133116</v>
      </c>
      <c r="G3617" s="58" t="s">
        <v>87</v>
      </c>
      <c r="H3617" s="58" t="s">
        <v>87</v>
      </c>
      <c r="I3617" s="60" t="s">
        <v>85</v>
      </c>
    </row>
    <row r="3618" spans="1:9" x14ac:dyDescent="0.2">
      <c r="A3618" t="s">
        <v>63</v>
      </c>
      <c r="B3618" t="s">
        <v>81</v>
      </c>
      <c r="C3618" t="s">
        <v>22</v>
      </c>
      <c r="D3618" s="55">
        <v>40969</v>
      </c>
      <c r="E3618">
        <v>0</v>
      </c>
      <c r="F3618">
        <v>3133117</v>
      </c>
      <c r="G3618" s="58" t="s">
        <v>87</v>
      </c>
      <c r="H3618" s="58" t="s">
        <v>87</v>
      </c>
      <c r="I3618" s="60" t="s">
        <v>85</v>
      </c>
    </row>
    <row r="3619" spans="1:9" x14ac:dyDescent="0.2">
      <c r="A3619" t="s">
        <v>64</v>
      </c>
      <c r="B3619" t="s">
        <v>80</v>
      </c>
      <c r="C3619" t="s">
        <v>22</v>
      </c>
      <c r="D3619" s="55">
        <v>40969</v>
      </c>
      <c r="E3619">
        <v>0</v>
      </c>
      <c r="F3619">
        <v>3133118</v>
      </c>
      <c r="G3619" s="58" t="s">
        <v>87</v>
      </c>
      <c r="H3619" s="58" t="s">
        <v>87</v>
      </c>
      <c r="I3619" s="60" t="s">
        <v>85</v>
      </c>
    </row>
    <row r="3620" spans="1:9" x14ac:dyDescent="0.2">
      <c r="A3620" t="s">
        <v>64</v>
      </c>
      <c r="B3620" t="s">
        <v>81</v>
      </c>
      <c r="C3620" t="s">
        <v>22</v>
      </c>
      <c r="D3620" s="55">
        <v>40969</v>
      </c>
      <c r="E3620">
        <v>0</v>
      </c>
      <c r="F3620">
        <v>3133119</v>
      </c>
      <c r="G3620" s="58" t="s">
        <v>87</v>
      </c>
      <c r="H3620" s="58" t="s">
        <v>87</v>
      </c>
      <c r="I3620" s="60" t="s">
        <v>85</v>
      </c>
    </row>
    <row r="3621" spans="1:9" x14ac:dyDescent="0.2">
      <c r="A3621" t="s">
        <v>79</v>
      </c>
      <c r="B3621" t="s">
        <v>80</v>
      </c>
      <c r="C3621" t="s">
        <v>22</v>
      </c>
      <c r="D3621" s="55">
        <v>40969</v>
      </c>
      <c r="E3621">
        <v>0.60499999999999998</v>
      </c>
      <c r="F3621">
        <v>3133120</v>
      </c>
      <c r="G3621" s="58" t="s">
        <v>87</v>
      </c>
      <c r="H3621" s="58" t="s">
        <v>87</v>
      </c>
      <c r="I3621" s="60" t="s">
        <v>85</v>
      </c>
    </row>
    <row r="3622" spans="1:9" x14ac:dyDescent="0.2">
      <c r="A3622" t="s">
        <v>79</v>
      </c>
      <c r="B3622" t="s">
        <v>81</v>
      </c>
      <c r="C3622" t="s">
        <v>22</v>
      </c>
      <c r="D3622" s="55">
        <v>40969</v>
      </c>
      <c r="E3622">
        <v>0.05</v>
      </c>
      <c r="F3622">
        <v>3133121</v>
      </c>
      <c r="G3622" s="58" t="s">
        <v>87</v>
      </c>
      <c r="H3622" s="58" t="s">
        <v>87</v>
      </c>
      <c r="I3622" s="60" t="s">
        <v>85</v>
      </c>
    </row>
    <row r="3623" spans="1:9" x14ac:dyDescent="0.2">
      <c r="A3623" t="s">
        <v>65</v>
      </c>
      <c r="B3623" t="s">
        <v>80</v>
      </c>
      <c r="C3623" t="s">
        <v>22</v>
      </c>
      <c r="D3623" s="55">
        <v>40969</v>
      </c>
      <c r="E3623">
        <v>0</v>
      </c>
      <c r="F3623">
        <v>3133122</v>
      </c>
      <c r="G3623" s="58" t="s">
        <v>87</v>
      </c>
      <c r="H3623" s="58" t="s">
        <v>87</v>
      </c>
      <c r="I3623" s="60" t="s">
        <v>85</v>
      </c>
    </row>
    <row r="3624" spans="1:9" x14ac:dyDescent="0.2">
      <c r="A3624" t="s">
        <v>65</v>
      </c>
      <c r="B3624" t="s">
        <v>81</v>
      </c>
      <c r="C3624" t="s">
        <v>22</v>
      </c>
      <c r="D3624" s="55">
        <v>40969</v>
      </c>
      <c r="E3624">
        <v>0</v>
      </c>
      <c r="F3624">
        <v>3133123</v>
      </c>
      <c r="G3624" s="58" t="s">
        <v>87</v>
      </c>
      <c r="H3624" s="58" t="s">
        <v>87</v>
      </c>
      <c r="I3624" s="60" t="s">
        <v>85</v>
      </c>
    </row>
    <row r="3625" spans="1:9" x14ac:dyDescent="0.2">
      <c r="A3625" t="s">
        <v>111</v>
      </c>
      <c r="B3625" t="s">
        <v>110</v>
      </c>
      <c r="C3625" t="s">
        <v>22</v>
      </c>
      <c r="D3625" s="55">
        <v>40969</v>
      </c>
      <c r="E3625">
        <v>0.05</v>
      </c>
      <c r="F3625">
        <v>3133124</v>
      </c>
      <c r="G3625" s="58" t="s">
        <v>87</v>
      </c>
      <c r="H3625" s="58" t="s">
        <v>87</v>
      </c>
      <c r="I3625" s="60" t="s">
        <v>85</v>
      </c>
    </row>
    <row r="3626" spans="1:9" x14ac:dyDescent="0.2">
      <c r="A3626" t="s">
        <v>112</v>
      </c>
      <c r="B3626" t="s">
        <v>110</v>
      </c>
      <c r="C3626" t="s">
        <v>22</v>
      </c>
      <c r="D3626" s="55">
        <v>40969</v>
      </c>
      <c r="E3626">
        <v>0.1</v>
      </c>
      <c r="F3626">
        <v>3133125</v>
      </c>
      <c r="G3626" s="58" t="s">
        <v>87</v>
      </c>
      <c r="H3626" s="58" t="s">
        <v>87</v>
      </c>
      <c r="I3626" s="60" t="s">
        <v>85</v>
      </c>
    </row>
    <row r="3627" spans="1:9" x14ac:dyDescent="0.2">
      <c r="A3627" t="s">
        <v>108</v>
      </c>
      <c r="B3627" t="s">
        <v>110</v>
      </c>
      <c r="C3627" t="s">
        <v>22</v>
      </c>
      <c r="D3627" s="55">
        <v>40969</v>
      </c>
      <c r="E3627">
        <v>-0.05</v>
      </c>
      <c r="F3627">
        <v>3133126</v>
      </c>
      <c r="G3627" s="58" t="s">
        <v>87</v>
      </c>
      <c r="H3627" s="58" t="s">
        <v>87</v>
      </c>
      <c r="I3627" s="60" t="s">
        <v>85</v>
      </c>
    </row>
    <row r="3628" spans="1:9" x14ac:dyDescent="0.2">
      <c r="A3628" t="s">
        <v>109</v>
      </c>
      <c r="B3628" t="s">
        <v>110</v>
      </c>
      <c r="C3628" t="s">
        <v>22</v>
      </c>
      <c r="D3628" s="55">
        <v>40969</v>
      </c>
      <c r="E3628">
        <v>0.1</v>
      </c>
      <c r="F3628">
        <v>3133127</v>
      </c>
      <c r="G3628" s="58" t="s">
        <v>87</v>
      </c>
      <c r="H3628" s="58" t="s">
        <v>87</v>
      </c>
      <c r="I3628" s="60" t="s">
        <v>85</v>
      </c>
    </row>
    <row r="3629" spans="1:9" x14ac:dyDescent="0.2">
      <c r="A3629" t="s">
        <v>11</v>
      </c>
      <c r="B3629" t="s">
        <v>110</v>
      </c>
      <c r="C3629" t="s">
        <v>22</v>
      </c>
      <c r="D3629" s="55">
        <v>40969</v>
      </c>
      <c r="E3629" s="155">
        <v>41000</v>
      </c>
      <c r="I3629" s="60" t="s">
        <v>86</v>
      </c>
    </row>
    <row r="3630" spans="1:9" x14ac:dyDescent="0.2">
      <c r="A3630" t="s">
        <v>78</v>
      </c>
      <c r="B3630" t="s">
        <v>80</v>
      </c>
      <c r="C3630" t="s">
        <v>22</v>
      </c>
      <c r="D3630" s="55">
        <v>41000</v>
      </c>
      <c r="E3630">
        <v>0.435</v>
      </c>
      <c r="F3630">
        <v>3133100</v>
      </c>
      <c r="G3630" s="58" t="s">
        <v>87</v>
      </c>
      <c r="H3630" s="58" t="s">
        <v>87</v>
      </c>
      <c r="I3630" s="60" t="s">
        <v>85</v>
      </c>
    </row>
    <row r="3631" spans="1:9" x14ac:dyDescent="0.2">
      <c r="A3631" t="s">
        <v>78</v>
      </c>
      <c r="B3631" t="s">
        <v>81</v>
      </c>
      <c r="C3631" t="s">
        <v>22</v>
      </c>
      <c r="D3631" s="55">
        <v>41000</v>
      </c>
      <c r="E3631">
        <v>0.02</v>
      </c>
      <c r="F3631">
        <v>3133101</v>
      </c>
      <c r="G3631" s="58" t="s">
        <v>87</v>
      </c>
      <c r="H3631" s="58" t="s">
        <v>87</v>
      </c>
      <c r="I3631" s="60" t="s">
        <v>85</v>
      </c>
    </row>
    <row r="3632" spans="1:9" x14ac:dyDescent="0.2">
      <c r="A3632" t="s">
        <v>35</v>
      </c>
      <c r="B3632" t="s">
        <v>80</v>
      </c>
      <c r="C3632" t="s">
        <v>22</v>
      </c>
      <c r="D3632" s="55">
        <v>41000</v>
      </c>
      <c r="E3632">
        <v>0.435</v>
      </c>
      <c r="F3632">
        <v>3133102</v>
      </c>
      <c r="G3632" s="58" t="s">
        <v>87</v>
      </c>
      <c r="H3632" s="58" t="s">
        <v>87</v>
      </c>
      <c r="I3632" s="60" t="s">
        <v>85</v>
      </c>
    </row>
    <row r="3633" spans="1:9" x14ac:dyDescent="0.2">
      <c r="A3633" t="s">
        <v>35</v>
      </c>
      <c r="B3633" t="s">
        <v>81</v>
      </c>
      <c r="C3633" t="s">
        <v>22</v>
      </c>
      <c r="D3633" s="55">
        <v>41000</v>
      </c>
      <c r="E3633">
        <v>0.05</v>
      </c>
      <c r="F3633">
        <v>3133103</v>
      </c>
      <c r="G3633" s="58" t="s">
        <v>87</v>
      </c>
      <c r="H3633" s="58" t="s">
        <v>87</v>
      </c>
      <c r="I3633" s="60" t="s">
        <v>85</v>
      </c>
    </row>
    <row r="3634" spans="1:9" x14ac:dyDescent="0.2">
      <c r="A3634" t="s">
        <v>36</v>
      </c>
      <c r="B3634" t="s">
        <v>80</v>
      </c>
      <c r="C3634" t="s">
        <v>22</v>
      </c>
      <c r="D3634" s="55">
        <v>41000</v>
      </c>
      <c r="E3634">
        <v>0.435</v>
      </c>
      <c r="F3634">
        <v>3133104</v>
      </c>
      <c r="G3634" s="58" t="s">
        <v>87</v>
      </c>
      <c r="H3634" s="58" t="s">
        <v>87</v>
      </c>
      <c r="I3634" s="60" t="s">
        <v>85</v>
      </c>
    </row>
    <row r="3635" spans="1:9" x14ac:dyDescent="0.2">
      <c r="A3635" t="s">
        <v>36</v>
      </c>
      <c r="B3635" t="s">
        <v>81</v>
      </c>
      <c r="C3635" t="s">
        <v>22</v>
      </c>
      <c r="D3635" s="55">
        <v>41000</v>
      </c>
      <c r="E3635">
        <v>0.02</v>
      </c>
      <c r="F3635">
        <v>3133105</v>
      </c>
      <c r="G3635" s="58" t="s">
        <v>87</v>
      </c>
      <c r="H3635" s="58" t="s">
        <v>87</v>
      </c>
      <c r="I3635" s="60" t="s">
        <v>85</v>
      </c>
    </row>
    <row r="3636" spans="1:9" x14ac:dyDescent="0.2">
      <c r="A3636" t="s">
        <v>37</v>
      </c>
      <c r="B3636" t="s">
        <v>80</v>
      </c>
      <c r="C3636" t="s">
        <v>22</v>
      </c>
      <c r="D3636" s="55">
        <v>41000</v>
      </c>
      <c r="E3636">
        <v>0.435</v>
      </c>
      <c r="F3636">
        <v>3133106</v>
      </c>
      <c r="G3636" s="58" t="s">
        <v>87</v>
      </c>
      <c r="H3636" s="58" t="s">
        <v>87</v>
      </c>
      <c r="I3636" s="60" t="s">
        <v>85</v>
      </c>
    </row>
    <row r="3637" spans="1:9" x14ac:dyDescent="0.2">
      <c r="A3637" t="s">
        <v>37</v>
      </c>
      <c r="B3637" t="s">
        <v>81</v>
      </c>
      <c r="C3637" t="s">
        <v>22</v>
      </c>
      <c r="D3637" s="55">
        <v>41000</v>
      </c>
      <c r="E3637">
        <v>0.05</v>
      </c>
      <c r="F3637">
        <v>3133107</v>
      </c>
      <c r="G3637" s="58" t="s">
        <v>87</v>
      </c>
      <c r="H3637" s="58" t="s">
        <v>87</v>
      </c>
      <c r="I3637" s="60" t="s">
        <v>85</v>
      </c>
    </row>
    <row r="3638" spans="1:9" x14ac:dyDescent="0.2">
      <c r="A3638" t="s">
        <v>58</v>
      </c>
      <c r="B3638" t="s">
        <v>80</v>
      </c>
      <c r="C3638" t="s">
        <v>22</v>
      </c>
      <c r="D3638" s="55">
        <v>41000</v>
      </c>
      <c r="E3638">
        <v>0.36</v>
      </c>
      <c r="F3638">
        <v>3133108</v>
      </c>
      <c r="G3638" s="58" t="s">
        <v>87</v>
      </c>
      <c r="H3638" s="58" t="s">
        <v>87</v>
      </c>
      <c r="I3638" s="60" t="s">
        <v>85</v>
      </c>
    </row>
    <row r="3639" spans="1:9" x14ac:dyDescent="0.2">
      <c r="A3639" t="s">
        <v>58</v>
      </c>
      <c r="B3639" t="s">
        <v>81</v>
      </c>
      <c r="C3639" t="s">
        <v>22</v>
      </c>
      <c r="D3639" s="55">
        <v>41000</v>
      </c>
      <c r="E3639">
        <v>5.0000000000000001E-3</v>
      </c>
      <c r="F3639">
        <v>3133109</v>
      </c>
      <c r="G3639" s="58" t="s">
        <v>87</v>
      </c>
      <c r="H3639" s="58" t="s">
        <v>87</v>
      </c>
      <c r="I3639" s="60" t="s">
        <v>85</v>
      </c>
    </row>
    <row r="3640" spans="1:9" x14ac:dyDescent="0.2">
      <c r="A3640" t="s">
        <v>59</v>
      </c>
      <c r="B3640" t="s">
        <v>80</v>
      </c>
      <c r="C3640" t="s">
        <v>22</v>
      </c>
      <c r="D3640" s="55">
        <v>41000</v>
      </c>
      <c r="E3640">
        <v>0.38</v>
      </c>
      <c r="F3640">
        <v>3133110</v>
      </c>
      <c r="G3640" s="58" t="s">
        <v>87</v>
      </c>
      <c r="H3640" s="58" t="s">
        <v>87</v>
      </c>
      <c r="I3640" s="60" t="s">
        <v>85</v>
      </c>
    </row>
    <row r="3641" spans="1:9" x14ac:dyDescent="0.2">
      <c r="A3641" t="s">
        <v>59</v>
      </c>
      <c r="B3641" t="s">
        <v>81</v>
      </c>
      <c r="C3641" t="s">
        <v>22</v>
      </c>
      <c r="D3641" s="55">
        <v>41000</v>
      </c>
      <c r="E3641">
        <v>-8.5000000000000006E-2</v>
      </c>
      <c r="F3641">
        <v>3133111</v>
      </c>
      <c r="G3641" s="58" t="s">
        <v>87</v>
      </c>
      <c r="H3641" s="58" t="s">
        <v>87</v>
      </c>
      <c r="I3641" s="60" t="s">
        <v>85</v>
      </c>
    </row>
    <row r="3642" spans="1:9" x14ac:dyDescent="0.2">
      <c r="A3642" t="s">
        <v>60</v>
      </c>
      <c r="B3642" t="s">
        <v>80</v>
      </c>
      <c r="C3642" t="s">
        <v>22</v>
      </c>
      <c r="D3642" s="55">
        <v>41000</v>
      </c>
      <c r="E3642">
        <v>0.38</v>
      </c>
      <c r="F3642">
        <v>3133112</v>
      </c>
      <c r="G3642" s="58" t="s">
        <v>87</v>
      </c>
      <c r="H3642" s="58" t="s">
        <v>87</v>
      </c>
      <c r="I3642" s="60" t="s">
        <v>85</v>
      </c>
    </row>
    <row r="3643" spans="1:9" x14ac:dyDescent="0.2">
      <c r="A3643" t="s">
        <v>60</v>
      </c>
      <c r="B3643" t="s">
        <v>81</v>
      </c>
      <c r="C3643" t="s">
        <v>22</v>
      </c>
      <c r="D3643" s="55">
        <v>41000</v>
      </c>
      <c r="E3643">
        <v>0.02</v>
      </c>
      <c r="F3643">
        <v>3133113</v>
      </c>
      <c r="G3643" s="58" t="s">
        <v>87</v>
      </c>
      <c r="H3643" s="58" t="s">
        <v>87</v>
      </c>
      <c r="I3643" s="60" t="s">
        <v>85</v>
      </c>
    </row>
    <row r="3644" spans="1:9" x14ac:dyDescent="0.2">
      <c r="A3644" t="s">
        <v>61</v>
      </c>
      <c r="B3644" t="s">
        <v>80</v>
      </c>
      <c r="C3644" t="s">
        <v>22</v>
      </c>
      <c r="D3644" s="55">
        <v>41000</v>
      </c>
      <c r="E3644">
        <v>0.38</v>
      </c>
      <c r="F3644">
        <v>3133114</v>
      </c>
      <c r="G3644" s="58" t="s">
        <v>87</v>
      </c>
      <c r="H3644" s="58" t="s">
        <v>87</v>
      </c>
      <c r="I3644" s="60" t="s">
        <v>85</v>
      </c>
    </row>
    <row r="3645" spans="1:9" x14ac:dyDescent="0.2">
      <c r="A3645" t="s">
        <v>61</v>
      </c>
      <c r="B3645" t="s">
        <v>81</v>
      </c>
      <c r="C3645" t="s">
        <v>22</v>
      </c>
      <c r="D3645" s="55">
        <v>41000</v>
      </c>
      <c r="E3645">
        <v>-4.4999999999999998E-2</v>
      </c>
      <c r="F3645">
        <v>3133115</v>
      </c>
      <c r="G3645" s="58" t="s">
        <v>87</v>
      </c>
      <c r="H3645" s="58" t="s">
        <v>87</v>
      </c>
      <c r="I3645" s="60" t="s">
        <v>85</v>
      </c>
    </row>
    <row r="3646" spans="1:9" x14ac:dyDescent="0.2">
      <c r="A3646" t="s">
        <v>63</v>
      </c>
      <c r="B3646" t="s">
        <v>80</v>
      </c>
      <c r="C3646" t="s">
        <v>22</v>
      </c>
      <c r="D3646" s="55">
        <v>41000</v>
      </c>
      <c r="E3646">
        <v>0</v>
      </c>
      <c r="F3646">
        <v>3133116</v>
      </c>
      <c r="G3646" s="58" t="s">
        <v>87</v>
      </c>
      <c r="H3646" s="58" t="s">
        <v>87</v>
      </c>
      <c r="I3646" s="60" t="s">
        <v>85</v>
      </c>
    </row>
    <row r="3647" spans="1:9" x14ac:dyDescent="0.2">
      <c r="A3647" t="s">
        <v>63</v>
      </c>
      <c r="B3647" t="s">
        <v>81</v>
      </c>
      <c r="C3647" t="s">
        <v>22</v>
      </c>
      <c r="D3647" s="55">
        <v>41000</v>
      </c>
      <c r="E3647">
        <v>0</v>
      </c>
      <c r="F3647">
        <v>3133117</v>
      </c>
      <c r="G3647" s="58" t="s">
        <v>87</v>
      </c>
      <c r="H3647" s="58" t="s">
        <v>87</v>
      </c>
      <c r="I3647" s="60" t="s">
        <v>85</v>
      </c>
    </row>
    <row r="3648" spans="1:9" x14ac:dyDescent="0.2">
      <c r="A3648" t="s">
        <v>64</v>
      </c>
      <c r="B3648" t="s">
        <v>80</v>
      </c>
      <c r="C3648" t="s">
        <v>22</v>
      </c>
      <c r="D3648" s="55">
        <v>41000</v>
      </c>
      <c r="E3648">
        <v>0</v>
      </c>
      <c r="F3648">
        <v>3133118</v>
      </c>
      <c r="G3648" s="58" t="s">
        <v>87</v>
      </c>
      <c r="H3648" s="58" t="s">
        <v>87</v>
      </c>
      <c r="I3648" s="60" t="s">
        <v>85</v>
      </c>
    </row>
    <row r="3649" spans="1:9" x14ac:dyDescent="0.2">
      <c r="A3649" t="s">
        <v>64</v>
      </c>
      <c r="B3649" t="s">
        <v>81</v>
      </c>
      <c r="C3649" t="s">
        <v>22</v>
      </c>
      <c r="D3649" s="55">
        <v>41000</v>
      </c>
      <c r="E3649">
        <v>0</v>
      </c>
      <c r="F3649">
        <v>3133119</v>
      </c>
      <c r="G3649" s="58" t="s">
        <v>87</v>
      </c>
      <c r="H3649" s="58" t="s">
        <v>87</v>
      </c>
      <c r="I3649" s="60" t="s">
        <v>85</v>
      </c>
    </row>
    <row r="3650" spans="1:9" x14ac:dyDescent="0.2">
      <c r="A3650" t="s">
        <v>79</v>
      </c>
      <c r="B3650" t="s">
        <v>80</v>
      </c>
      <c r="C3650" t="s">
        <v>22</v>
      </c>
      <c r="D3650" s="55">
        <v>41000</v>
      </c>
      <c r="E3650">
        <v>0.435</v>
      </c>
      <c r="F3650">
        <v>3133120</v>
      </c>
      <c r="G3650" s="58" t="s">
        <v>87</v>
      </c>
      <c r="H3650" s="58" t="s">
        <v>87</v>
      </c>
      <c r="I3650" s="60" t="s">
        <v>85</v>
      </c>
    </row>
    <row r="3651" spans="1:9" x14ac:dyDescent="0.2">
      <c r="A3651" t="s">
        <v>79</v>
      </c>
      <c r="B3651" t="s">
        <v>81</v>
      </c>
      <c r="C3651" t="s">
        <v>22</v>
      </c>
      <c r="D3651" s="55">
        <v>41000</v>
      </c>
      <c r="E3651">
        <v>0.02</v>
      </c>
      <c r="F3651">
        <v>3133121</v>
      </c>
      <c r="G3651" s="58" t="s">
        <v>87</v>
      </c>
      <c r="H3651" s="58" t="s">
        <v>87</v>
      </c>
      <c r="I3651" s="60" t="s">
        <v>85</v>
      </c>
    </row>
    <row r="3652" spans="1:9" x14ac:dyDescent="0.2">
      <c r="A3652" t="s">
        <v>65</v>
      </c>
      <c r="B3652" t="s">
        <v>80</v>
      </c>
      <c r="C3652" t="s">
        <v>22</v>
      </c>
      <c r="D3652" s="55">
        <v>41000</v>
      </c>
      <c r="E3652">
        <v>0</v>
      </c>
      <c r="F3652">
        <v>3133122</v>
      </c>
      <c r="G3652" s="58" t="s">
        <v>87</v>
      </c>
      <c r="H3652" s="58" t="s">
        <v>87</v>
      </c>
      <c r="I3652" s="60" t="s">
        <v>85</v>
      </c>
    </row>
    <row r="3653" spans="1:9" x14ac:dyDescent="0.2">
      <c r="A3653" t="s">
        <v>65</v>
      </c>
      <c r="B3653" t="s">
        <v>81</v>
      </c>
      <c r="C3653" t="s">
        <v>22</v>
      </c>
      <c r="D3653" s="55">
        <v>41000</v>
      </c>
      <c r="E3653">
        <v>0</v>
      </c>
      <c r="F3653">
        <v>3133123</v>
      </c>
      <c r="G3653" s="58" t="s">
        <v>87</v>
      </c>
      <c r="H3653" s="58" t="s">
        <v>87</v>
      </c>
      <c r="I3653" s="60" t="s">
        <v>85</v>
      </c>
    </row>
    <row r="3654" spans="1:9" x14ac:dyDescent="0.2">
      <c r="A3654" t="s">
        <v>111</v>
      </c>
      <c r="B3654" t="s">
        <v>110</v>
      </c>
      <c r="C3654" t="s">
        <v>22</v>
      </c>
      <c r="D3654" s="55">
        <v>41000</v>
      </c>
      <c r="E3654">
        <v>5.0000000000000001E-3</v>
      </c>
      <c r="F3654">
        <v>3133124</v>
      </c>
      <c r="G3654" s="58" t="s">
        <v>87</v>
      </c>
      <c r="H3654" s="58" t="s">
        <v>87</v>
      </c>
      <c r="I3654" s="60" t="s">
        <v>85</v>
      </c>
    </row>
    <row r="3655" spans="1:9" x14ac:dyDescent="0.2">
      <c r="A3655" t="s">
        <v>112</v>
      </c>
      <c r="B3655" t="s">
        <v>110</v>
      </c>
      <c r="C3655" t="s">
        <v>22</v>
      </c>
      <c r="D3655" s="55">
        <v>41000</v>
      </c>
      <c r="E3655">
        <v>0.02</v>
      </c>
      <c r="F3655">
        <v>3133125</v>
      </c>
      <c r="G3655" s="58" t="s">
        <v>87</v>
      </c>
      <c r="H3655" s="58" t="s">
        <v>87</v>
      </c>
      <c r="I3655" s="60" t="s">
        <v>85</v>
      </c>
    </row>
    <row r="3656" spans="1:9" x14ac:dyDescent="0.2">
      <c r="A3656" t="s">
        <v>108</v>
      </c>
      <c r="B3656" t="s">
        <v>110</v>
      </c>
      <c r="C3656" t="s">
        <v>22</v>
      </c>
      <c r="D3656" s="55">
        <v>41000</v>
      </c>
      <c r="E3656">
        <v>-4.4999999999999998E-2</v>
      </c>
      <c r="F3656">
        <v>3133126</v>
      </c>
      <c r="G3656" s="58" t="s">
        <v>87</v>
      </c>
      <c r="H3656" s="58" t="s">
        <v>87</v>
      </c>
      <c r="I3656" s="60" t="s">
        <v>85</v>
      </c>
    </row>
    <row r="3657" spans="1:9" x14ac:dyDescent="0.2">
      <c r="A3657" t="s">
        <v>109</v>
      </c>
      <c r="B3657" t="s">
        <v>110</v>
      </c>
      <c r="C3657" t="s">
        <v>22</v>
      </c>
      <c r="D3657" s="55">
        <v>41000</v>
      </c>
      <c r="E3657">
        <v>0.02</v>
      </c>
      <c r="F3657">
        <v>3133127</v>
      </c>
      <c r="G3657" s="58" t="s">
        <v>87</v>
      </c>
      <c r="H3657" s="58" t="s">
        <v>87</v>
      </c>
      <c r="I3657" s="60" t="s">
        <v>85</v>
      </c>
    </row>
    <row r="3658" spans="1:9" x14ac:dyDescent="0.2">
      <c r="A3658" t="s">
        <v>11</v>
      </c>
      <c r="B3658" t="s">
        <v>110</v>
      </c>
      <c r="C3658" t="s">
        <v>22</v>
      </c>
      <c r="D3658" s="55">
        <v>41000</v>
      </c>
      <c r="E3658" s="155">
        <v>41030</v>
      </c>
      <c r="I3658" s="60" t="s">
        <v>86</v>
      </c>
    </row>
    <row r="3659" spans="1:9" x14ac:dyDescent="0.2">
      <c r="A3659" t="s">
        <v>78</v>
      </c>
      <c r="B3659" t="s">
        <v>80</v>
      </c>
      <c r="C3659" t="s">
        <v>22</v>
      </c>
      <c r="D3659" s="55">
        <v>41030</v>
      </c>
      <c r="E3659">
        <v>0.38500000000000001</v>
      </c>
      <c r="F3659">
        <v>3133100</v>
      </c>
      <c r="G3659" s="58" t="s">
        <v>87</v>
      </c>
      <c r="H3659" s="58" t="s">
        <v>87</v>
      </c>
      <c r="I3659" s="60" t="s">
        <v>85</v>
      </c>
    </row>
    <row r="3660" spans="1:9" x14ac:dyDescent="0.2">
      <c r="A3660" t="s">
        <v>78</v>
      </c>
      <c r="B3660" t="s">
        <v>81</v>
      </c>
      <c r="C3660" t="s">
        <v>22</v>
      </c>
      <c r="D3660" s="55">
        <v>41030</v>
      </c>
      <c r="E3660">
        <v>0.02</v>
      </c>
      <c r="F3660">
        <v>3133101</v>
      </c>
      <c r="G3660" s="58" t="s">
        <v>87</v>
      </c>
      <c r="H3660" s="58" t="s">
        <v>87</v>
      </c>
      <c r="I3660" s="60" t="s">
        <v>85</v>
      </c>
    </row>
    <row r="3661" spans="1:9" x14ac:dyDescent="0.2">
      <c r="A3661" t="s">
        <v>35</v>
      </c>
      <c r="B3661" t="s">
        <v>80</v>
      </c>
      <c r="C3661" t="s">
        <v>22</v>
      </c>
      <c r="D3661" s="55">
        <v>41030</v>
      </c>
      <c r="E3661">
        <v>0.38500000000000001</v>
      </c>
      <c r="F3661">
        <v>3133102</v>
      </c>
      <c r="G3661" s="58" t="s">
        <v>87</v>
      </c>
      <c r="H3661" s="58" t="s">
        <v>87</v>
      </c>
      <c r="I3661" s="60" t="s">
        <v>85</v>
      </c>
    </row>
    <row r="3662" spans="1:9" x14ac:dyDescent="0.2">
      <c r="A3662" t="s">
        <v>35</v>
      </c>
      <c r="B3662" t="s">
        <v>81</v>
      </c>
      <c r="C3662" t="s">
        <v>22</v>
      </c>
      <c r="D3662" s="55">
        <v>41030</v>
      </c>
      <c r="E3662">
        <v>0.05</v>
      </c>
      <c r="F3662">
        <v>3133103</v>
      </c>
      <c r="G3662" s="58" t="s">
        <v>87</v>
      </c>
      <c r="H3662" s="58" t="s">
        <v>87</v>
      </c>
      <c r="I3662" s="60" t="s">
        <v>85</v>
      </c>
    </row>
    <row r="3663" spans="1:9" x14ac:dyDescent="0.2">
      <c r="A3663" t="s">
        <v>36</v>
      </c>
      <c r="B3663" t="s">
        <v>80</v>
      </c>
      <c r="C3663" t="s">
        <v>22</v>
      </c>
      <c r="D3663" s="55">
        <v>41030</v>
      </c>
      <c r="E3663">
        <v>0.38500000000000001</v>
      </c>
      <c r="F3663">
        <v>3133104</v>
      </c>
      <c r="G3663" s="58" t="s">
        <v>87</v>
      </c>
      <c r="H3663" s="58" t="s">
        <v>87</v>
      </c>
      <c r="I3663" s="60" t="s">
        <v>85</v>
      </c>
    </row>
    <row r="3664" spans="1:9" x14ac:dyDescent="0.2">
      <c r="A3664" t="s">
        <v>36</v>
      </c>
      <c r="B3664" t="s">
        <v>81</v>
      </c>
      <c r="C3664" t="s">
        <v>22</v>
      </c>
      <c r="D3664" s="55">
        <v>41030</v>
      </c>
      <c r="E3664">
        <v>0.02</v>
      </c>
      <c r="F3664">
        <v>3133105</v>
      </c>
      <c r="G3664" s="58" t="s">
        <v>87</v>
      </c>
      <c r="H3664" s="58" t="s">
        <v>87</v>
      </c>
      <c r="I3664" s="60" t="s">
        <v>85</v>
      </c>
    </row>
    <row r="3665" spans="1:9" x14ac:dyDescent="0.2">
      <c r="A3665" t="s">
        <v>37</v>
      </c>
      <c r="B3665" t="s">
        <v>80</v>
      </c>
      <c r="C3665" t="s">
        <v>22</v>
      </c>
      <c r="D3665" s="55">
        <v>41030</v>
      </c>
      <c r="E3665">
        <v>0.38500000000000001</v>
      </c>
      <c r="F3665">
        <v>3133106</v>
      </c>
      <c r="G3665" s="58" t="s">
        <v>87</v>
      </c>
      <c r="H3665" s="58" t="s">
        <v>87</v>
      </c>
      <c r="I3665" s="60" t="s">
        <v>85</v>
      </c>
    </row>
    <row r="3666" spans="1:9" x14ac:dyDescent="0.2">
      <c r="A3666" t="s">
        <v>37</v>
      </c>
      <c r="B3666" t="s">
        <v>81</v>
      </c>
      <c r="C3666" t="s">
        <v>22</v>
      </c>
      <c r="D3666" s="55">
        <v>41030</v>
      </c>
      <c r="E3666">
        <v>0.05</v>
      </c>
      <c r="F3666">
        <v>3133107</v>
      </c>
      <c r="G3666" s="58" t="s">
        <v>87</v>
      </c>
      <c r="H3666" s="58" t="s">
        <v>87</v>
      </c>
      <c r="I3666" s="60" t="s">
        <v>85</v>
      </c>
    </row>
    <row r="3667" spans="1:9" x14ac:dyDescent="0.2">
      <c r="A3667" t="s">
        <v>58</v>
      </c>
      <c r="B3667" t="s">
        <v>80</v>
      </c>
      <c r="C3667" t="s">
        <v>22</v>
      </c>
      <c r="D3667" s="55">
        <v>41030</v>
      </c>
      <c r="E3667">
        <v>0.32500000000000001</v>
      </c>
      <c r="F3667">
        <v>3133108</v>
      </c>
      <c r="G3667" s="58" t="s">
        <v>87</v>
      </c>
      <c r="H3667" s="58" t="s">
        <v>87</v>
      </c>
      <c r="I3667" s="60" t="s">
        <v>85</v>
      </c>
    </row>
    <row r="3668" spans="1:9" x14ac:dyDescent="0.2">
      <c r="A3668" t="s">
        <v>58</v>
      </c>
      <c r="B3668" t="s">
        <v>81</v>
      </c>
      <c r="C3668" t="s">
        <v>22</v>
      </c>
      <c r="D3668" s="55">
        <v>41030</v>
      </c>
      <c r="E3668">
        <v>5.0000000000000001E-3</v>
      </c>
      <c r="F3668">
        <v>3133109</v>
      </c>
      <c r="G3668" s="58" t="s">
        <v>87</v>
      </c>
      <c r="H3668" s="58" t="s">
        <v>87</v>
      </c>
      <c r="I3668" s="60" t="s">
        <v>85</v>
      </c>
    </row>
    <row r="3669" spans="1:9" x14ac:dyDescent="0.2">
      <c r="A3669" t="s">
        <v>59</v>
      </c>
      <c r="B3669" t="s">
        <v>80</v>
      </c>
      <c r="C3669" t="s">
        <v>22</v>
      </c>
      <c r="D3669" s="55">
        <v>41030</v>
      </c>
      <c r="E3669">
        <v>0.33</v>
      </c>
      <c r="F3669">
        <v>3133110</v>
      </c>
      <c r="G3669" s="58" t="s">
        <v>87</v>
      </c>
      <c r="H3669" s="58" t="s">
        <v>87</v>
      </c>
      <c r="I3669" s="60" t="s">
        <v>85</v>
      </c>
    </row>
    <row r="3670" spans="1:9" x14ac:dyDescent="0.2">
      <c r="A3670" t="s">
        <v>59</v>
      </c>
      <c r="B3670" t="s">
        <v>81</v>
      </c>
      <c r="C3670" t="s">
        <v>22</v>
      </c>
      <c r="D3670" s="55">
        <v>41030</v>
      </c>
      <c r="E3670">
        <v>-6.5000000000000002E-2</v>
      </c>
      <c r="F3670">
        <v>3133111</v>
      </c>
      <c r="G3670" s="58" t="s">
        <v>87</v>
      </c>
      <c r="H3670" s="58" t="s">
        <v>87</v>
      </c>
      <c r="I3670" s="60" t="s">
        <v>85</v>
      </c>
    </row>
    <row r="3671" spans="1:9" x14ac:dyDescent="0.2">
      <c r="A3671" t="s">
        <v>60</v>
      </c>
      <c r="B3671" t="s">
        <v>80</v>
      </c>
      <c r="C3671" t="s">
        <v>22</v>
      </c>
      <c r="D3671" s="55">
        <v>41030</v>
      </c>
      <c r="E3671">
        <v>0.33</v>
      </c>
      <c r="F3671">
        <v>3133112</v>
      </c>
      <c r="G3671" s="58" t="s">
        <v>87</v>
      </c>
      <c r="H3671" s="58" t="s">
        <v>87</v>
      </c>
      <c r="I3671" s="60" t="s">
        <v>85</v>
      </c>
    </row>
    <row r="3672" spans="1:9" x14ac:dyDescent="0.2">
      <c r="A3672" t="s">
        <v>60</v>
      </c>
      <c r="B3672" t="s">
        <v>81</v>
      </c>
      <c r="C3672" t="s">
        <v>22</v>
      </c>
      <c r="D3672" s="55">
        <v>41030</v>
      </c>
      <c r="E3672">
        <v>0.02</v>
      </c>
      <c r="F3672">
        <v>3133113</v>
      </c>
      <c r="G3672" s="58" t="s">
        <v>87</v>
      </c>
      <c r="H3672" s="58" t="s">
        <v>87</v>
      </c>
      <c r="I3672" s="60" t="s">
        <v>85</v>
      </c>
    </row>
    <row r="3673" spans="1:9" x14ac:dyDescent="0.2">
      <c r="A3673" t="s">
        <v>61</v>
      </c>
      <c r="B3673" t="s">
        <v>80</v>
      </c>
      <c r="C3673" t="s">
        <v>22</v>
      </c>
      <c r="D3673" s="55">
        <v>41030</v>
      </c>
      <c r="E3673">
        <v>0.33</v>
      </c>
      <c r="F3673">
        <v>3133114</v>
      </c>
      <c r="G3673" s="58" t="s">
        <v>87</v>
      </c>
      <c r="H3673" s="58" t="s">
        <v>87</v>
      </c>
      <c r="I3673" s="60" t="s">
        <v>85</v>
      </c>
    </row>
    <row r="3674" spans="1:9" x14ac:dyDescent="0.2">
      <c r="A3674" t="s">
        <v>61</v>
      </c>
      <c r="B3674" t="s">
        <v>81</v>
      </c>
      <c r="C3674" t="s">
        <v>22</v>
      </c>
      <c r="D3674" s="55">
        <v>41030</v>
      </c>
      <c r="E3674">
        <v>-3.5000000000000003E-2</v>
      </c>
      <c r="F3674">
        <v>3133115</v>
      </c>
      <c r="G3674" s="58" t="s">
        <v>87</v>
      </c>
      <c r="H3674" s="58" t="s">
        <v>87</v>
      </c>
      <c r="I3674" s="60" t="s">
        <v>85</v>
      </c>
    </row>
    <row r="3675" spans="1:9" x14ac:dyDescent="0.2">
      <c r="A3675" t="s">
        <v>63</v>
      </c>
      <c r="B3675" t="s">
        <v>80</v>
      </c>
      <c r="C3675" t="s">
        <v>22</v>
      </c>
      <c r="D3675" s="55">
        <v>41030</v>
      </c>
      <c r="E3675">
        <v>0</v>
      </c>
      <c r="F3675">
        <v>3133116</v>
      </c>
      <c r="G3675" s="58" t="s">
        <v>87</v>
      </c>
      <c r="H3675" s="58" t="s">
        <v>87</v>
      </c>
      <c r="I3675" s="60" t="s">
        <v>85</v>
      </c>
    </row>
    <row r="3676" spans="1:9" x14ac:dyDescent="0.2">
      <c r="A3676" t="s">
        <v>63</v>
      </c>
      <c r="B3676" t="s">
        <v>81</v>
      </c>
      <c r="C3676" t="s">
        <v>22</v>
      </c>
      <c r="D3676" s="55">
        <v>41030</v>
      </c>
      <c r="E3676">
        <v>0</v>
      </c>
      <c r="F3676">
        <v>3133117</v>
      </c>
      <c r="G3676" s="58" t="s">
        <v>87</v>
      </c>
      <c r="H3676" s="58" t="s">
        <v>87</v>
      </c>
      <c r="I3676" s="60" t="s">
        <v>85</v>
      </c>
    </row>
    <row r="3677" spans="1:9" x14ac:dyDescent="0.2">
      <c r="A3677" t="s">
        <v>64</v>
      </c>
      <c r="B3677" t="s">
        <v>80</v>
      </c>
      <c r="C3677" t="s">
        <v>22</v>
      </c>
      <c r="D3677" s="55">
        <v>41030</v>
      </c>
      <c r="E3677">
        <v>0</v>
      </c>
      <c r="F3677">
        <v>3133118</v>
      </c>
      <c r="G3677" s="58" t="s">
        <v>87</v>
      </c>
      <c r="H3677" s="58" t="s">
        <v>87</v>
      </c>
      <c r="I3677" s="60" t="s">
        <v>85</v>
      </c>
    </row>
    <row r="3678" spans="1:9" x14ac:dyDescent="0.2">
      <c r="A3678" t="s">
        <v>64</v>
      </c>
      <c r="B3678" t="s">
        <v>81</v>
      </c>
      <c r="C3678" t="s">
        <v>22</v>
      </c>
      <c r="D3678" s="55">
        <v>41030</v>
      </c>
      <c r="E3678">
        <v>0</v>
      </c>
      <c r="F3678">
        <v>3133119</v>
      </c>
      <c r="G3678" s="58" t="s">
        <v>87</v>
      </c>
      <c r="H3678" s="58" t="s">
        <v>87</v>
      </c>
      <c r="I3678" s="60" t="s">
        <v>85</v>
      </c>
    </row>
    <row r="3679" spans="1:9" x14ac:dyDescent="0.2">
      <c r="A3679" t="s">
        <v>79</v>
      </c>
      <c r="B3679" t="s">
        <v>80</v>
      </c>
      <c r="C3679" t="s">
        <v>22</v>
      </c>
      <c r="D3679" s="55">
        <v>41030</v>
      </c>
      <c r="E3679">
        <v>0.38500000000000001</v>
      </c>
      <c r="F3679">
        <v>3133120</v>
      </c>
      <c r="G3679" s="58" t="s">
        <v>87</v>
      </c>
      <c r="H3679" s="58" t="s">
        <v>87</v>
      </c>
      <c r="I3679" s="60" t="s">
        <v>85</v>
      </c>
    </row>
    <row r="3680" spans="1:9" x14ac:dyDescent="0.2">
      <c r="A3680" t="s">
        <v>79</v>
      </c>
      <c r="B3680" t="s">
        <v>81</v>
      </c>
      <c r="C3680" t="s">
        <v>22</v>
      </c>
      <c r="D3680" s="55">
        <v>41030</v>
      </c>
      <c r="E3680">
        <v>0.02</v>
      </c>
      <c r="F3680">
        <v>3133121</v>
      </c>
      <c r="G3680" s="58" t="s">
        <v>87</v>
      </c>
      <c r="H3680" s="58" t="s">
        <v>87</v>
      </c>
      <c r="I3680" s="60" t="s">
        <v>85</v>
      </c>
    </row>
    <row r="3681" spans="1:9" x14ac:dyDescent="0.2">
      <c r="A3681" t="s">
        <v>65</v>
      </c>
      <c r="B3681" t="s">
        <v>80</v>
      </c>
      <c r="C3681" t="s">
        <v>22</v>
      </c>
      <c r="D3681" s="55">
        <v>41030</v>
      </c>
      <c r="E3681">
        <v>0</v>
      </c>
      <c r="F3681">
        <v>3133122</v>
      </c>
      <c r="G3681" s="58" t="s">
        <v>87</v>
      </c>
      <c r="H3681" s="58" t="s">
        <v>87</v>
      </c>
      <c r="I3681" s="60" t="s">
        <v>85</v>
      </c>
    </row>
    <row r="3682" spans="1:9" x14ac:dyDescent="0.2">
      <c r="A3682" t="s">
        <v>65</v>
      </c>
      <c r="B3682" t="s">
        <v>81</v>
      </c>
      <c r="C3682" t="s">
        <v>22</v>
      </c>
      <c r="D3682" s="55">
        <v>41030</v>
      </c>
      <c r="E3682">
        <v>0</v>
      </c>
      <c r="F3682">
        <v>3133123</v>
      </c>
      <c r="G3682" s="58" t="s">
        <v>87</v>
      </c>
      <c r="H3682" s="58" t="s">
        <v>87</v>
      </c>
      <c r="I3682" s="60" t="s">
        <v>85</v>
      </c>
    </row>
    <row r="3683" spans="1:9" x14ac:dyDescent="0.2">
      <c r="A3683" t="s">
        <v>111</v>
      </c>
      <c r="B3683" t="s">
        <v>110</v>
      </c>
      <c r="C3683" t="s">
        <v>22</v>
      </c>
      <c r="D3683" s="55">
        <v>41030</v>
      </c>
      <c r="E3683">
        <v>5.0000000000000001E-3</v>
      </c>
      <c r="F3683">
        <v>3133124</v>
      </c>
      <c r="G3683" s="58" t="s">
        <v>87</v>
      </c>
      <c r="H3683" s="58" t="s">
        <v>87</v>
      </c>
      <c r="I3683" s="60" t="s">
        <v>85</v>
      </c>
    </row>
    <row r="3684" spans="1:9" x14ac:dyDescent="0.2">
      <c r="A3684" t="s">
        <v>112</v>
      </c>
      <c r="B3684" t="s">
        <v>110</v>
      </c>
      <c r="C3684" t="s">
        <v>22</v>
      </c>
      <c r="D3684" s="55">
        <v>41030</v>
      </c>
      <c r="E3684">
        <v>0.02</v>
      </c>
      <c r="F3684">
        <v>3133125</v>
      </c>
      <c r="G3684" s="58" t="s">
        <v>87</v>
      </c>
      <c r="H3684" s="58" t="s">
        <v>87</v>
      </c>
      <c r="I3684" s="60" t="s">
        <v>85</v>
      </c>
    </row>
    <row r="3685" spans="1:9" x14ac:dyDescent="0.2">
      <c r="A3685" t="s">
        <v>108</v>
      </c>
      <c r="B3685" t="s">
        <v>110</v>
      </c>
      <c r="C3685" t="s">
        <v>22</v>
      </c>
      <c r="D3685" s="55">
        <v>41030</v>
      </c>
      <c r="E3685">
        <v>-3.5000000000000003E-2</v>
      </c>
      <c r="F3685">
        <v>3133126</v>
      </c>
      <c r="G3685" s="58" t="s">
        <v>87</v>
      </c>
      <c r="H3685" s="58" t="s">
        <v>87</v>
      </c>
      <c r="I3685" s="60" t="s">
        <v>85</v>
      </c>
    </row>
    <row r="3686" spans="1:9" x14ac:dyDescent="0.2">
      <c r="A3686" t="s">
        <v>109</v>
      </c>
      <c r="B3686" t="s">
        <v>110</v>
      </c>
      <c r="C3686" t="s">
        <v>22</v>
      </c>
      <c r="D3686" s="55">
        <v>41030</v>
      </c>
      <c r="E3686">
        <v>0.02</v>
      </c>
      <c r="F3686">
        <v>3133127</v>
      </c>
      <c r="G3686" s="58" t="s">
        <v>87</v>
      </c>
      <c r="H3686" s="58" t="s">
        <v>87</v>
      </c>
      <c r="I3686" s="60" t="s">
        <v>85</v>
      </c>
    </row>
    <row r="3687" spans="1:9" x14ac:dyDescent="0.2">
      <c r="A3687" t="s">
        <v>11</v>
      </c>
      <c r="B3687" t="s">
        <v>110</v>
      </c>
      <c r="C3687" t="s">
        <v>22</v>
      </c>
      <c r="D3687" s="55">
        <v>41030</v>
      </c>
      <c r="E3687" s="155">
        <v>41061</v>
      </c>
      <c r="I3687" s="60" t="s">
        <v>86</v>
      </c>
    </row>
    <row r="3688" spans="1:9" x14ac:dyDescent="0.2">
      <c r="A3688" t="s">
        <v>78</v>
      </c>
      <c r="B3688" t="s">
        <v>80</v>
      </c>
      <c r="C3688" t="s">
        <v>22</v>
      </c>
      <c r="D3688" s="55">
        <v>41061</v>
      </c>
      <c r="E3688">
        <v>0.38500000000000001</v>
      </c>
      <c r="F3688">
        <v>3133100</v>
      </c>
      <c r="G3688" s="58" t="s">
        <v>87</v>
      </c>
      <c r="H3688" s="58" t="s">
        <v>87</v>
      </c>
      <c r="I3688" s="60" t="s">
        <v>85</v>
      </c>
    </row>
    <row r="3689" spans="1:9" x14ac:dyDescent="0.2">
      <c r="A3689" t="s">
        <v>78</v>
      </c>
      <c r="B3689" t="s">
        <v>81</v>
      </c>
      <c r="C3689" t="s">
        <v>22</v>
      </c>
      <c r="D3689" s="55">
        <v>41061</v>
      </c>
      <c r="E3689">
        <v>0.02</v>
      </c>
      <c r="F3689">
        <v>3133101</v>
      </c>
      <c r="G3689" s="58" t="s">
        <v>87</v>
      </c>
      <c r="H3689" s="58" t="s">
        <v>87</v>
      </c>
      <c r="I3689" s="60" t="s">
        <v>85</v>
      </c>
    </row>
    <row r="3690" spans="1:9" x14ac:dyDescent="0.2">
      <c r="A3690" t="s">
        <v>35</v>
      </c>
      <c r="B3690" t="s">
        <v>80</v>
      </c>
      <c r="C3690" t="s">
        <v>22</v>
      </c>
      <c r="D3690" s="55">
        <v>41061</v>
      </c>
      <c r="E3690">
        <v>0.38500000000000001</v>
      </c>
      <c r="F3690">
        <v>3133102</v>
      </c>
      <c r="G3690" s="58" t="s">
        <v>87</v>
      </c>
      <c r="H3690" s="58" t="s">
        <v>87</v>
      </c>
      <c r="I3690" s="60" t="s">
        <v>85</v>
      </c>
    </row>
    <row r="3691" spans="1:9" x14ac:dyDescent="0.2">
      <c r="A3691" t="s">
        <v>35</v>
      </c>
      <c r="B3691" t="s">
        <v>81</v>
      </c>
      <c r="C3691" t="s">
        <v>22</v>
      </c>
      <c r="D3691" s="55">
        <v>41061</v>
      </c>
      <c r="E3691">
        <v>0.06</v>
      </c>
      <c r="F3691">
        <v>3133103</v>
      </c>
      <c r="G3691" s="58" t="s">
        <v>87</v>
      </c>
      <c r="H3691" s="58" t="s">
        <v>87</v>
      </c>
      <c r="I3691" s="60" t="s">
        <v>85</v>
      </c>
    </row>
    <row r="3692" spans="1:9" x14ac:dyDescent="0.2">
      <c r="A3692" t="s">
        <v>36</v>
      </c>
      <c r="B3692" t="s">
        <v>80</v>
      </c>
      <c r="C3692" t="s">
        <v>22</v>
      </c>
      <c r="D3692" s="55">
        <v>41061</v>
      </c>
      <c r="E3692">
        <v>0.38500000000000001</v>
      </c>
      <c r="F3692">
        <v>3133104</v>
      </c>
      <c r="G3692" s="58" t="s">
        <v>87</v>
      </c>
      <c r="H3692" s="58" t="s">
        <v>87</v>
      </c>
      <c r="I3692" s="60" t="s">
        <v>85</v>
      </c>
    </row>
    <row r="3693" spans="1:9" x14ac:dyDescent="0.2">
      <c r="A3693" t="s">
        <v>36</v>
      </c>
      <c r="B3693" t="s">
        <v>81</v>
      </c>
      <c r="C3693" t="s">
        <v>22</v>
      </c>
      <c r="D3693" s="55">
        <v>41061</v>
      </c>
      <c r="E3693">
        <v>0.02</v>
      </c>
      <c r="F3693">
        <v>3133105</v>
      </c>
      <c r="G3693" s="58" t="s">
        <v>87</v>
      </c>
      <c r="H3693" s="58" t="s">
        <v>87</v>
      </c>
      <c r="I3693" s="60" t="s">
        <v>85</v>
      </c>
    </row>
    <row r="3694" spans="1:9" x14ac:dyDescent="0.2">
      <c r="A3694" t="s">
        <v>37</v>
      </c>
      <c r="B3694" t="s">
        <v>80</v>
      </c>
      <c r="C3694" t="s">
        <v>22</v>
      </c>
      <c r="D3694" s="55">
        <v>41061</v>
      </c>
      <c r="E3694">
        <v>0.38500000000000001</v>
      </c>
      <c r="F3694">
        <v>3133106</v>
      </c>
      <c r="G3694" s="58" t="s">
        <v>87</v>
      </c>
      <c r="H3694" s="58" t="s">
        <v>87</v>
      </c>
      <c r="I3694" s="60" t="s">
        <v>85</v>
      </c>
    </row>
    <row r="3695" spans="1:9" x14ac:dyDescent="0.2">
      <c r="A3695" t="s">
        <v>37</v>
      </c>
      <c r="B3695" t="s">
        <v>81</v>
      </c>
      <c r="C3695" t="s">
        <v>22</v>
      </c>
      <c r="D3695" s="55">
        <v>41061</v>
      </c>
      <c r="E3695">
        <v>0.06</v>
      </c>
      <c r="F3695">
        <v>3133107</v>
      </c>
      <c r="G3695" s="58" t="s">
        <v>87</v>
      </c>
      <c r="H3695" s="58" t="s">
        <v>87</v>
      </c>
      <c r="I3695" s="60" t="s">
        <v>85</v>
      </c>
    </row>
    <row r="3696" spans="1:9" x14ac:dyDescent="0.2">
      <c r="A3696" t="s">
        <v>58</v>
      </c>
      <c r="B3696" t="s">
        <v>80</v>
      </c>
      <c r="C3696" t="s">
        <v>22</v>
      </c>
      <c r="D3696" s="55">
        <v>41061</v>
      </c>
      <c r="E3696">
        <v>0.33500000000000002</v>
      </c>
      <c r="F3696">
        <v>3133108</v>
      </c>
      <c r="G3696" s="58" t="s">
        <v>87</v>
      </c>
      <c r="H3696" s="58" t="s">
        <v>87</v>
      </c>
      <c r="I3696" s="60" t="s">
        <v>85</v>
      </c>
    </row>
    <row r="3697" spans="1:9" x14ac:dyDescent="0.2">
      <c r="A3697" t="s">
        <v>58</v>
      </c>
      <c r="B3697" t="s">
        <v>81</v>
      </c>
      <c r="C3697" t="s">
        <v>22</v>
      </c>
      <c r="D3697" s="55">
        <v>41061</v>
      </c>
      <c r="E3697">
        <v>5.0000000000000001E-3</v>
      </c>
      <c r="F3697">
        <v>3133109</v>
      </c>
      <c r="G3697" s="58" t="s">
        <v>87</v>
      </c>
      <c r="H3697" s="58" t="s">
        <v>87</v>
      </c>
      <c r="I3697" s="60" t="s">
        <v>85</v>
      </c>
    </row>
    <row r="3698" spans="1:9" x14ac:dyDescent="0.2">
      <c r="A3698" t="s">
        <v>59</v>
      </c>
      <c r="B3698" t="s">
        <v>80</v>
      </c>
      <c r="C3698" t="s">
        <v>22</v>
      </c>
      <c r="D3698" s="55">
        <v>41061</v>
      </c>
      <c r="E3698">
        <v>0.37</v>
      </c>
      <c r="F3698">
        <v>3133110</v>
      </c>
      <c r="G3698" s="58" t="s">
        <v>87</v>
      </c>
      <c r="H3698" s="58" t="s">
        <v>87</v>
      </c>
      <c r="I3698" s="60" t="s">
        <v>85</v>
      </c>
    </row>
    <row r="3699" spans="1:9" x14ac:dyDescent="0.2">
      <c r="A3699" t="s">
        <v>59</v>
      </c>
      <c r="B3699" t="s">
        <v>81</v>
      </c>
      <c r="C3699" t="s">
        <v>22</v>
      </c>
      <c r="D3699" s="55">
        <v>41061</v>
      </c>
      <c r="E3699">
        <v>-5.5E-2</v>
      </c>
      <c r="F3699">
        <v>3133111</v>
      </c>
      <c r="G3699" s="58" t="s">
        <v>87</v>
      </c>
      <c r="H3699" s="58" t="s">
        <v>87</v>
      </c>
      <c r="I3699" s="60" t="s">
        <v>85</v>
      </c>
    </row>
    <row r="3700" spans="1:9" x14ac:dyDescent="0.2">
      <c r="A3700" t="s">
        <v>60</v>
      </c>
      <c r="B3700" t="s">
        <v>80</v>
      </c>
      <c r="C3700" t="s">
        <v>22</v>
      </c>
      <c r="D3700" s="55">
        <v>41061</v>
      </c>
      <c r="E3700">
        <v>0.37</v>
      </c>
      <c r="F3700">
        <v>3133112</v>
      </c>
      <c r="G3700" s="58" t="s">
        <v>87</v>
      </c>
      <c r="H3700" s="58" t="s">
        <v>87</v>
      </c>
      <c r="I3700" s="60" t="s">
        <v>85</v>
      </c>
    </row>
    <row r="3701" spans="1:9" x14ac:dyDescent="0.2">
      <c r="A3701" t="s">
        <v>60</v>
      </c>
      <c r="B3701" t="s">
        <v>81</v>
      </c>
      <c r="C3701" t="s">
        <v>22</v>
      </c>
      <c r="D3701" s="55">
        <v>41061</v>
      </c>
      <c r="E3701">
        <v>3.5000000000000003E-2</v>
      </c>
      <c r="F3701">
        <v>3133113</v>
      </c>
      <c r="G3701" s="58" t="s">
        <v>87</v>
      </c>
      <c r="H3701" s="58" t="s">
        <v>87</v>
      </c>
      <c r="I3701" s="60" t="s">
        <v>85</v>
      </c>
    </row>
    <row r="3702" spans="1:9" x14ac:dyDescent="0.2">
      <c r="A3702" t="s">
        <v>61</v>
      </c>
      <c r="B3702" t="s">
        <v>80</v>
      </c>
      <c r="C3702" t="s">
        <v>22</v>
      </c>
      <c r="D3702" s="55">
        <v>41061</v>
      </c>
      <c r="E3702">
        <v>0.37</v>
      </c>
      <c r="F3702">
        <v>3133114</v>
      </c>
      <c r="G3702" s="58" t="s">
        <v>87</v>
      </c>
      <c r="H3702" s="58" t="s">
        <v>87</v>
      </c>
      <c r="I3702" s="60" t="s">
        <v>85</v>
      </c>
    </row>
    <row r="3703" spans="1:9" x14ac:dyDescent="0.2">
      <c r="A3703" t="s">
        <v>61</v>
      </c>
      <c r="B3703" t="s">
        <v>81</v>
      </c>
      <c r="C3703" t="s">
        <v>22</v>
      </c>
      <c r="D3703" s="55">
        <v>41061</v>
      </c>
      <c r="E3703">
        <v>-3.5000000000000003E-2</v>
      </c>
      <c r="F3703">
        <v>3133115</v>
      </c>
      <c r="G3703" s="58" t="s">
        <v>87</v>
      </c>
      <c r="H3703" s="58" t="s">
        <v>87</v>
      </c>
      <c r="I3703" s="60" t="s">
        <v>85</v>
      </c>
    </row>
    <row r="3704" spans="1:9" x14ac:dyDescent="0.2">
      <c r="A3704" t="s">
        <v>63</v>
      </c>
      <c r="B3704" t="s">
        <v>80</v>
      </c>
      <c r="C3704" t="s">
        <v>22</v>
      </c>
      <c r="D3704" s="55">
        <v>41061</v>
      </c>
      <c r="E3704">
        <v>0</v>
      </c>
      <c r="F3704">
        <v>3133116</v>
      </c>
      <c r="G3704" s="58" t="s">
        <v>87</v>
      </c>
      <c r="H3704" s="58" t="s">
        <v>87</v>
      </c>
      <c r="I3704" s="60" t="s">
        <v>85</v>
      </c>
    </row>
    <row r="3705" spans="1:9" x14ac:dyDescent="0.2">
      <c r="A3705" t="s">
        <v>63</v>
      </c>
      <c r="B3705" t="s">
        <v>81</v>
      </c>
      <c r="C3705" t="s">
        <v>22</v>
      </c>
      <c r="D3705" s="55">
        <v>41061</v>
      </c>
      <c r="E3705">
        <v>0</v>
      </c>
      <c r="F3705">
        <v>3133117</v>
      </c>
      <c r="G3705" s="58" t="s">
        <v>87</v>
      </c>
      <c r="H3705" s="58" t="s">
        <v>87</v>
      </c>
      <c r="I3705" s="60" t="s">
        <v>85</v>
      </c>
    </row>
    <row r="3706" spans="1:9" x14ac:dyDescent="0.2">
      <c r="A3706" t="s">
        <v>64</v>
      </c>
      <c r="B3706" t="s">
        <v>80</v>
      </c>
      <c r="C3706" t="s">
        <v>22</v>
      </c>
      <c r="D3706" s="55">
        <v>41061</v>
      </c>
      <c r="E3706">
        <v>0</v>
      </c>
      <c r="F3706">
        <v>3133118</v>
      </c>
      <c r="G3706" s="58" t="s">
        <v>87</v>
      </c>
      <c r="H3706" s="58" t="s">
        <v>87</v>
      </c>
      <c r="I3706" s="60" t="s">
        <v>85</v>
      </c>
    </row>
    <row r="3707" spans="1:9" x14ac:dyDescent="0.2">
      <c r="A3707" t="s">
        <v>64</v>
      </c>
      <c r="B3707" t="s">
        <v>81</v>
      </c>
      <c r="C3707" t="s">
        <v>22</v>
      </c>
      <c r="D3707" s="55">
        <v>41061</v>
      </c>
      <c r="E3707">
        <v>0</v>
      </c>
      <c r="F3707">
        <v>3133119</v>
      </c>
      <c r="G3707" s="58" t="s">
        <v>87</v>
      </c>
      <c r="H3707" s="58" t="s">
        <v>87</v>
      </c>
      <c r="I3707" s="60" t="s">
        <v>85</v>
      </c>
    </row>
    <row r="3708" spans="1:9" x14ac:dyDescent="0.2">
      <c r="A3708" t="s">
        <v>79</v>
      </c>
      <c r="B3708" t="s">
        <v>80</v>
      </c>
      <c r="C3708" t="s">
        <v>22</v>
      </c>
      <c r="D3708" s="55">
        <v>41061</v>
      </c>
      <c r="E3708">
        <v>0.38500000000000001</v>
      </c>
      <c r="F3708">
        <v>3133120</v>
      </c>
      <c r="G3708" s="58" t="s">
        <v>87</v>
      </c>
      <c r="H3708" s="58" t="s">
        <v>87</v>
      </c>
      <c r="I3708" s="60" t="s">
        <v>85</v>
      </c>
    </row>
    <row r="3709" spans="1:9" x14ac:dyDescent="0.2">
      <c r="A3709" t="s">
        <v>79</v>
      </c>
      <c r="B3709" t="s">
        <v>81</v>
      </c>
      <c r="C3709" t="s">
        <v>22</v>
      </c>
      <c r="D3709" s="55">
        <v>41061</v>
      </c>
      <c r="E3709">
        <v>0.02</v>
      </c>
      <c r="F3709">
        <v>3133121</v>
      </c>
      <c r="G3709" s="58" t="s">
        <v>87</v>
      </c>
      <c r="H3709" s="58" t="s">
        <v>87</v>
      </c>
      <c r="I3709" s="60" t="s">
        <v>85</v>
      </c>
    </row>
    <row r="3710" spans="1:9" x14ac:dyDescent="0.2">
      <c r="A3710" t="s">
        <v>65</v>
      </c>
      <c r="B3710" t="s">
        <v>80</v>
      </c>
      <c r="C3710" t="s">
        <v>22</v>
      </c>
      <c r="D3710" s="55">
        <v>41061</v>
      </c>
      <c r="E3710">
        <v>0</v>
      </c>
      <c r="F3710">
        <v>3133122</v>
      </c>
      <c r="G3710" s="58" t="s">
        <v>87</v>
      </c>
      <c r="H3710" s="58" t="s">
        <v>87</v>
      </c>
      <c r="I3710" s="60" t="s">
        <v>85</v>
      </c>
    </row>
    <row r="3711" spans="1:9" x14ac:dyDescent="0.2">
      <c r="A3711" t="s">
        <v>65</v>
      </c>
      <c r="B3711" t="s">
        <v>81</v>
      </c>
      <c r="C3711" t="s">
        <v>22</v>
      </c>
      <c r="D3711" s="55">
        <v>41061</v>
      </c>
      <c r="E3711">
        <v>0</v>
      </c>
      <c r="F3711">
        <v>3133123</v>
      </c>
      <c r="G3711" s="58" t="s">
        <v>87</v>
      </c>
      <c r="H3711" s="58" t="s">
        <v>87</v>
      </c>
      <c r="I3711" s="60" t="s">
        <v>85</v>
      </c>
    </row>
    <row r="3712" spans="1:9" x14ac:dyDescent="0.2">
      <c r="A3712" t="s">
        <v>111</v>
      </c>
      <c r="B3712" t="s">
        <v>110</v>
      </c>
      <c r="C3712" t="s">
        <v>22</v>
      </c>
      <c r="D3712" s="55">
        <v>41061</v>
      </c>
      <c r="E3712">
        <v>5.0000000000000001E-3</v>
      </c>
      <c r="F3712">
        <v>3133124</v>
      </c>
      <c r="G3712" s="58" t="s">
        <v>87</v>
      </c>
      <c r="H3712" s="58" t="s">
        <v>87</v>
      </c>
      <c r="I3712" s="60" t="s">
        <v>85</v>
      </c>
    </row>
    <row r="3713" spans="1:9" x14ac:dyDescent="0.2">
      <c r="A3713" t="s">
        <v>112</v>
      </c>
      <c r="B3713" t="s">
        <v>110</v>
      </c>
      <c r="C3713" t="s">
        <v>22</v>
      </c>
      <c r="D3713" s="55">
        <v>41061</v>
      </c>
      <c r="E3713">
        <v>3.5000000000000003E-2</v>
      </c>
      <c r="F3713">
        <v>3133125</v>
      </c>
      <c r="G3713" s="58" t="s">
        <v>87</v>
      </c>
      <c r="H3713" s="58" t="s">
        <v>87</v>
      </c>
      <c r="I3713" s="60" t="s">
        <v>85</v>
      </c>
    </row>
    <row r="3714" spans="1:9" x14ac:dyDescent="0.2">
      <c r="A3714" t="s">
        <v>108</v>
      </c>
      <c r="B3714" t="s">
        <v>110</v>
      </c>
      <c r="C3714" t="s">
        <v>22</v>
      </c>
      <c r="D3714" s="55">
        <v>41061</v>
      </c>
      <c r="E3714">
        <v>-3.5000000000000003E-2</v>
      </c>
      <c r="F3714">
        <v>3133126</v>
      </c>
      <c r="G3714" s="58" t="s">
        <v>87</v>
      </c>
      <c r="H3714" s="58" t="s">
        <v>87</v>
      </c>
      <c r="I3714" s="60" t="s">
        <v>85</v>
      </c>
    </row>
    <row r="3715" spans="1:9" x14ac:dyDescent="0.2">
      <c r="A3715" t="s">
        <v>109</v>
      </c>
      <c r="B3715" t="s">
        <v>110</v>
      </c>
      <c r="C3715" t="s">
        <v>22</v>
      </c>
      <c r="D3715" s="55">
        <v>41061</v>
      </c>
      <c r="E3715">
        <v>3.5000000000000003E-2</v>
      </c>
      <c r="F3715">
        <v>3133127</v>
      </c>
      <c r="G3715" s="58" t="s">
        <v>87</v>
      </c>
      <c r="H3715" s="58" t="s">
        <v>87</v>
      </c>
      <c r="I3715" s="60" t="s">
        <v>85</v>
      </c>
    </row>
    <row r="3716" spans="1:9" x14ac:dyDescent="0.2">
      <c r="A3716" t="s">
        <v>11</v>
      </c>
      <c r="B3716" t="s">
        <v>110</v>
      </c>
      <c r="C3716" t="s">
        <v>22</v>
      </c>
      <c r="D3716" s="55">
        <v>41061</v>
      </c>
      <c r="E3716" s="155">
        <v>41091</v>
      </c>
      <c r="I3716" s="60" t="s">
        <v>86</v>
      </c>
    </row>
    <row r="3717" spans="1:9" x14ac:dyDescent="0.2">
      <c r="A3717" t="s">
        <v>78</v>
      </c>
      <c r="B3717" t="s">
        <v>80</v>
      </c>
      <c r="C3717" t="s">
        <v>22</v>
      </c>
      <c r="D3717" s="55">
        <v>41091</v>
      </c>
      <c r="E3717">
        <v>0.39750000000000002</v>
      </c>
      <c r="F3717">
        <v>3133100</v>
      </c>
      <c r="G3717" s="58" t="s">
        <v>87</v>
      </c>
      <c r="H3717" s="58" t="s">
        <v>87</v>
      </c>
      <c r="I3717" s="60" t="s">
        <v>85</v>
      </c>
    </row>
    <row r="3718" spans="1:9" x14ac:dyDescent="0.2">
      <c r="A3718" t="s">
        <v>78</v>
      </c>
      <c r="B3718" t="s">
        <v>81</v>
      </c>
      <c r="C3718" t="s">
        <v>22</v>
      </c>
      <c r="D3718" s="55">
        <v>41091</v>
      </c>
      <c r="E3718">
        <v>0.02</v>
      </c>
      <c r="F3718">
        <v>3133101</v>
      </c>
      <c r="G3718" s="58" t="s">
        <v>87</v>
      </c>
      <c r="H3718" s="58" t="s">
        <v>87</v>
      </c>
      <c r="I3718" s="60" t="s">
        <v>85</v>
      </c>
    </row>
    <row r="3719" spans="1:9" x14ac:dyDescent="0.2">
      <c r="A3719" t="s">
        <v>35</v>
      </c>
      <c r="B3719" t="s">
        <v>80</v>
      </c>
      <c r="C3719" t="s">
        <v>22</v>
      </c>
      <c r="D3719" s="55">
        <v>41091</v>
      </c>
      <c r="E3719">
        <v>0.39750000000000002</v>
      </c>
      <c r="F3719">
        <v>3133102</v>
      </c>
      <c r="G3719" s="58" t="s">
        <v>87</v>
      </c>
      <c r="H3719" s="58" t="s">
        <v>87</v>
      </c>
      <c r="I3719" s="60" t="s">
        <v>85</v>
      </c>
    </row>
    <row r="3720" spans="1:9" x14ac:dyDescent="0.2">
      <c r="A3720" t="s">
        <v>35</v>
      </c>
      <c r="B3720" t="s">
        <v>81</v>
      </c>
      <c r="C3720" t="s">
        <v>22</v>
      </c>
      <c r="D3720" s="55">
        <v>41091</v>
      </c>
      <c r="E3720">
        <v>7.0000000000000007E-2</v>
      </c>
      <c r="F3720">
        <v>3133103</v>
      </c>
      <c r="G3720" s="58" t="s">
        <v>87</v>
      </c>
      <c r="H3720" s="58" t="s">
        <v>87</v>
      </c>
      <c r="I3720" s="60" t="s">
        <v>85</v>
      </c>
    </row>
    <row r="3721" spans="1:9" x14ac:dyDescent="0.2">
      <c r="A3721" t="s">
        <v>36</v>
      </c>
      <c r="B3721" t="s">
        <v>80</v>
      </c>
      <c r="C3721" t="s">
        <v>22</v>
      </c>
      <c r="D3721" s="55">
        <v>41091</v>
      </c>
      <c r="E3721">
        <v>0.39750000000000002</v>
      </c>
      <c r="F3721">
        <v>3133104</v>
      </c>
      <c r="G3721" s="58" t="s">
        <v>87</v>
      </c>
      <c r="H3721" s="58" t="s">
        <v>87</v>
      </c>
      <c r="I3721" s="60" t="s">
        <v>85</v>
      </c>
    </row>
    <row r="3722" spans="1:9" x14ac:dyDescent="0.2">
      <c r="A3722" t="s">
        <v>36</v>
      </c>
      <c r="B3722" t="s">
        <v>81</v>
      </c>
      <c r="C3722" t="s">
        <v>22</v>
      </c>
      <c r="D3722" s="55">
        <v>41091</v>
      </c>
      <c r="E3722">
        <v>0.02</v>
      </c>
      <c r="F3722">
        <v>3133105</v>
      </c>
      <c r="G3722" s="58" t="s">
        <v>87</v>
      </c>
      <c r="H3722" s="58" t="s">
        <v>87</v>
      </c>
      <c r="I3722" s="60" t="s">
        <v>85</v>
      </c>
    </row>
    <row r="3723" spans="1:9" x14ac:dyDescent="0.2">
      <c r="A3723" t="s">
        <v>37</v>
      </c>
      <c r="B3723" t="s">
        <v>80</v>
      </c>
      <c r="C3723" t="s">
        <v>22</v>
      </c>
      <c r="D3723" s="55">
        <v>41091</v>
      </c>
      <c r="E3723">
        <v>0.39750000000000002</v>
      </c>
      <c r="F3723">
        <v>3133106</v>
      </c>
      <c r="G3723" s="58" t="s">
        <v>87</v>
      </c>
      <c r="H3723" s="58" t="s">
        <v>87</v>
      </c>
      <c r="I3723" s="60" t="s">
        <v>85</v>
      </c>
    </row>
    <row r="3724" spans="1:9" x14ac:dyDescent="0.2">
      <c r="A3724" t="s">
        <v>37</v>
      </c>
      <c r="B3724" t="s">
        <v>81</v>
      </c>
      <c r="C3724" t="s">
        <v>22</v>
      </c>
      <c r="D3724" s="55">
        <v>41091</v>
      </c>
      <c r="E3724">
        <v>7.0000000000000007E-2</v>
      </c>
      <c r="F3724">
        <v>3133107</v>
      </c>
      <c r="G3724" s="58" t="s">
        <v>87</v>
      </c>
      <c r="H3724" s="58" t="s">
        <v>87</v>
      </c>
      <c r="I3724" s="60" t="s">
        <v>85</v>
      </c>
    </row>
    <row r="3725" spans="1:9" x14ac:dyDescent="0.2">
      <c r="A3725" t="s">
        <v>58</v>
      </c>
      <c r="B3725" t="s">
        <v>80</v>
      </c>
      <c r="C3725" t="s">
        <v>22</v>
      </c>
      <c r="D3725" s="55">
        <v>41091</v>
      </c>
      <c r="E3725">
        <v>0.35</v>
      </c>
      <c r="F3725">
        <v>3133108</v>
      </c>
      <c r="G3725" s="58" t="s">
        <v>87</v>
      </c>
      <c r="H3725" s="58" t="s">
        <v>87</v>
      </c>
      <c r="I3725" s="60" t="s">
        <v>85</v>
      </c>
    </row>
    <row r="3726" spans="1:9" x14ac:dyDescent="0.2">
      <c r="A3726" t="s">
        <v>58</v>
      </c>
      <c r="B3726" t="s">
        <v>81</v>
      </c>
      <c r="C3726" t="s">
        <v>22</v>
      </c>
      <c r="D3726" s="55">
        <v>41091</v>
      </c>
      <c r="E3726">
        <v>5.0000000000000001E-3</v>
      </c>
      <c r="F3726">
        <v>3133109</v>
      </c>
      <c r="G3726" s="58" t="s">
        <v>87</v>
      </c>
      <c r="H3726" s="58" t="s">
        <v>87</v>
      </c>
      <c r="I3726" s="60" t="s">
        <v>85</v>
      </c>
    </row>
    <row r="3727" spans="1:9" x14ac:dyDescent="0.2">
      <c r="A3727" t="s">
        <v>59</v>
      </c>
      <c r="B3727" t="s">
        <v>80</v>
      </c>
      <c r="C3727" t="s">
        <v>22</v>
      </c>
      <c r="D3727" s="55">
        <v>41091</v>
      </c>
      <c r="E3727">
        <v>0.41</v>
      </c>
      <c r="F3727">
        <v>3133110</v>
      </c>
      <c r="G3727" s="58" t="s">
        <v>87</v>
      </c>
      <c r="H3727" s="58" t="s">
        <v>87</v>
      </c>
      <c r="I3727" s="60" t="s">
        <v>85</v>
      </c>
    </row>
    <row r="3728" spans="1:9" x14ac:dyDescent="0.2">
      <c r="A3728" t="s">
        <v>59</v>
      </c>
      <c r="B3728" t="s">
        <v>81</v>
      </c>
      <c r="C3728" t="s">
        <v>22</v>
      </c>
      <c r="D3728" s="55">
        <v>41091</v>
      </c>
      <c r="E3728">
        <v>-0.02</v>
      </c>
      <c r="F3728">
        <v>3133111</v>
      </c>
      <c r="G3728" s="58" t="s">
        <v>87</v>
      </c>
      <c r="H3728" s="58" t="s">
        <v>87</v>
      </c>
      <c r="I3728" s="60" t="s">
        <v>85</v>
      </c>
    </row>
    <row r="3729" spans="1:9" x14ac:dyDescent="0.2">
      <c r="A3729" t="s">
        <v>60</v>
      </c>
      <c r="B3729" t="s">
        <v>80</v>
      </c>
      <c r="C3729" t="s">
        <v>22</v>
      </c>
      <c r="D3729" s="55">
        <v>41091</v>
      </c>
      <c r="E3729">
        <v>0.41</v>
      </c>
      <c r="F3729">
        <v>3133112</v>
      </c>
      <c r="G3729" s="58" t="s">
        <v>87</v>
      </c>
      <c r="H3729" s="58" t="s">
        <v>87</v>
      </c>
      <c r="I3729" s="60" t="s">
        <v>85</v>
      </c>
    </row>
    <row r="3730" spans="1:9" x14ac:dyDescent="0.2">
      <c r="A3730" t="s">
        <v>60</v>
      </c>
      <c r="B3730" t="s">
        <v>81</v>
      </c>
      <c r="C3730" t="s">
        <v>22</v>
      </c>
      <c r="D3730" s="55">
        <v>41091</v>
      </c>
      <c r="E3730">
        <v>3.5000000000000003E-2</v>
      </c>
      <c r="F3730">
        <v>3133113</v>
      </c>
      <c r="G3730" s="58" t="s">
        <v>87</v>
      </c>
      <c r="H3730" s="58" t="s">
        <v>87</v>
      </c>
      <c r="I3730" s="60" t="s">
        <v>85</v>
      </c>
    </row>
    <row r="3731" spans="1:9" x14ac:dyDescent="0.2">
      <c r="A3731" t="s">
        <v>61</v>
      </c>
      <c r="B3731" t="s">
        <v>80</v>
      </c>
      <c r="C3731" t="s">
        <v>22</v>
      </c>
      <c r="D3731" s="55">
        <v>41091</v>
      </c>
      <c r="E3731">
        <v>0.41</v>
      </c>
      <c r="F3731">
        <v>3133114</v>
      </c>
      <c r="G3731" s="58" t="s">
        <v>87</v>
      </c>
      <c r="H3731" s="58" t="s">
        <v>87</v>
      </c>
      <c r="I3731" s="60" t="s">
        <v>85</v>
      </c>
    </row>
    <row r="3732" spans="1:9" x14ac:dyDescent="0.2">
      <c r="A3732" t="s">
        <v>61</v>
      </c>
      <c r="B3732" t="s">
        <v>81</v>
      </c>
      <c r="C3732" t="s">
        <v>22</v>
      </c>
      <c r="D3732" s="55">
        <v>41091</v>
      </c>
      <c r="E3732">
        <v>-0.02</v>
      </c>
      <c r="F3732">
        <v>3133115</v>
      </c>
      <c r="G3732" s="58" t="s">
        <v>87</v>
      </c>
      <c r="H3732" s="58" t="s">
        <v>87</v>
      </c>
      <c r="I3732" s="60" t="s">
        <v>85</v>
      </c>
    </row>
    <row r="3733" spans="1:9" x14ac:dyDescent="0.2">
      <c r="A3733" t="s">
        <v>63</v>
      </c>
      <c r="B3733" t="s">
        <v>80</v>
      </c>
      <c r="C3733" t="s">
        <v>22</v>
      </c>
      <c r="D3733" s="55">
        <v>41091</v>
      </c>
      <c r="E3733">
        <v>0</v>
      </c>
      <c r="F3733">
        <v>3133116</v>
      </c>
      <c r="G3733" s="58" t="s">
        <v>87</v>
      </c>
      <c r="H3733" s="58" t="s">
        <v>87</v>
      </c>
      <c r="I3733" s="60" t="s">
        <v>85</v>
      </c>
    </row>
    <row r="3734" spans="1:9" x14ac:dyDescent="0.2">
      <c r="A3734" t="s">
        <v>63</v>
      </c>
      <c r="B3734" t="s">
        <v>81</v>
      </c>
      <c r="C3734" t="s">
        <v>22</v>
      </c>
      <c r="D3734" s="55">
        <v>41091</v>
      </c>
      <c r="E3734">
        <v>0</v>
      </c>
      <c r="F3734">
        <v>3133117</v>
      </c>
      <c r="G3734" s="58" t="s">
        <v>87</v>
      </c>
      <c r="H3734" s="58" t="s">
        <v>87</v>
      </c>
      <c r="I3734" s="60" t="s">
        <v>85</v>
      </c>
    </row>
    <row r="3735" spans="1:9" x14ac:dyDescent="0.2">
      <c r="A3735" t="s">
        <v>64</v>
      </c>
      <c r="B3735" t="s">
        <v>80</v>
      </c>
      <c r="C3735" t="s">
        <v>22</v>
      </c>
      <c r="D3735" s="55">
        <v>41091</v>
      </c>
      <c r="E3735">
        <v>0</v>
      </c>
      <c r="F3735">
        <v>3133118</v>
      </c>
      <c r="G3735" s="58" t="s">
        <v>87</v>
      </c>
      <c r="H3735" s="58" t="s">
        <v>87</v>
      </c>
      <c r="I3735" s="60" t="s">
        <v>85</v>
      </c>
    </row>
    <row r="3736" spans="1:9" x14ac:dyDescent="0.2">
      <c r="A3736" t="s">
        <v>64</v>
      </c>
      <c r="B3736" t="s">
        <v>81</v>
      </c>
      <c r="C3736" t="s">
        <v>22</v>
      </c>
      <c r="D3736" s="55">
        <v>41091</v>
      </c>
      <c r="E3736">
        <v>0</v>
      </c>
      <c r="F3736">
        <v>3133119</v>
      </c>
      <c r="G3736" s="58" t="s">
        <v>87</v>
      </c>
      <c r="H3736" s="58" t="s">
        <v>87</v>
      </c>
      <c r="I3736" s="60" t="s">
        <v>85</v>
      </c>
    </row>
    <row r="3737" spans="1:9" x14ac:dyDescent="0.2">
      <c r="A3737" t="s">
        <v>79</v>
      </c>
      <c r="B3737" t="s">
        <v>80</v>
      </c>
      <c r="C3737" t="s">
        <v>22</v>
      </c>
      <c r="D3737" s="55">
        <v>41091</v>
      </c>
      <c r="E3737">
        <v>0.39750000000000002</v>
      </c>
      <c r="F3737">
        <v>3133120</v>
      </c>
      <c r="G3737" s="58" t="s">
        <v>87</v>
      </c>
      <c r="H3737" s="58" t="s">
        <v>87</v>
      </c>
      <c r="I3737" s="60" t="s">
        <v>85</v>
      </c>
    </row>
    <row r="3738" spans="1:9" x14ac:dyDescent="0.2">
      <c r="A3738" t="s">
        <v>79</v>
      </c>
      <c r="B3738" t="s">
        <v>81</v>
      </c>
      <c r="C3738" t="s">
        <v>22</v>
      </c>
      <c r="D3738" s="55">
        <v>41091</v>
      </c>
      <c r="E3738">
        <v>0.02</v>
      </c>
      <c r="F3738">
        <v>3133121</v>
      </c>
      <c r="G3738" s="58" t="s">
        <v>87</v>
      </c>
      <c r="H3738" s="58" t="s">
        <v>87</v>
      </c>
      <c r="I3738" s="60" t="s">
        <v>85</v>
      </c>
    </row>
    <row r="3739" spans="1:9" x14ac:dyDescent="0.2">
      <c r="A3739" t="s">
        <v>65</v>
      </c>
      <c r="B3739" t="s">
        <v>80</v>
      </c>
      <c r="C3739" t="s">
        <v>22</v>
      </c>
      <c r="D3739" s="55">
        <v>41091</v>
      </c>
      <c r="E3739">
        <v>0</v>
      </c>
      <c r="F3739">
        <v>3133122</v>
      </c>
      <c r="G3739" s="58" t="s">
        <v>87</v>
      </c>
      <c r="H3739" s="58" t="s">
        <v>87</v>
      </c>
      <c r="I3739" s="60" t="s">
        <v>85</v>
      </c>
    </row>
    <row r="3740" spans="1:9" x14ac:dyDescent="0.2">
      <c r="A3740" t="s">
        <v>65</v>
      </c>
      <c r="B3740" t="s">
        <v>81</v>
      </c>
      <c r="C3740" t="s">
        <v>22</v>
      </c>
      <c r="D3740" s="55">
        <v>41091</v>
      </c>
      <c r="E3740">
        <v>0</v>
      </c>
      <c r="F3740">
        <v>3133123</v>
      </c>
      <c r="G3740" s="58" t="s">
        <v>87</v>
      </c>
      <c r="H3740" s="58" t="s">
        <v>87</v>
      </c>
      <c r="I3740" s="60" t="s">
        <v>85</v>
      </c>
    </row>
    <row r="3741" spans="1:9" x14ac:dyDescent="0.2">
      <c r="A3741" t="s">
        <v>111</v>
      </c>
      <c r="B3741" t="s">
        <v>110</v>
      </c>
      <c r="C3741" t="s">
        <v>22</v>
      </c>
      <c r="D3741" s="55">
        <v>41091</v>
      </c>
      <c r="E3741">
        <v>5.0000000000000001E-3</v>
      </c>
      <c r="F3741">
        <v>3133124</v>
      </c>
      <c r="G3741" s="58" t="s">
        <v>87</v>
      </c>
      <c r="H3741" s="58" t="s">
        <v>87</v>
      </c>
      <c r="I3741" s="60" t="s">
        <v>85</v>
      </c>
    </row>
    <row r="3742" spans="1:9" x14ac:dyDescent="0.2">
      <c r="A3742" t="s">
        <v>112</v>
      </c>
      <c r="B3742" t="s">
        <v>110</v>
      </c>
      <c r="C3742" t="s">
        <v>22</v>
      </c>
      <c r="D3742" s="55">
        <v>41091</v>
      </c>
      <c r="E3742">
        <v>3.5000000000000003E-2</v>
      </c>
      <c r="F3742">
        <v>3133125</v>
      </c>
      <c r="G3742" s="58" t="s">
        <v>87</v>
      </c>
      <c r="H3742" s="58" t="s">
        <v>87</v>
      </c>
      <c r="I3742" s="60" t="s">
        <v>85</v>
      </c>
    </row>
    <row r="3743" spans="1:9" x14ac:dyDescent="0.2">
      <c r="A3743" t="s">
        <v>108</v>
      </c>
      <c r="B3743" t="s">
        <v>110</v>
      </c>
      <c r="C3743" t="s">
        <v>22</v>
      </c>
      <c r="D3743" s="55">
        <v>41091</v>
      </c>
      <c r="E3743">
        <v>-0.02</v>
      </c>
      <c r="F3743">
        <v>3133126</v>
      </c>
      <c r="G3743" s="58" t="s">
        <v>87</v>
      </c>
      <c r="H3743" s="58" t="s">
        <v>87</v>
      </c>
      <c r="I3743" s="60" t="s">
        <v>85</v>
      </c>
    </row>
    <row r="3744" spans="1:9" x14ac:dyDescent="0.2">
      <c r="A3744" t="s">
        <v>109</v>
      </c>
      <c r="B3744" t="s">
        <v>110</v>
      </c>
      <c r="C3744" t="s">
        <v>22</v>
      </c>
      <c r="D3744" s="55">
        <v>41091</v>
      </c>
      <c r="E3744">
        <v>3.5000000000000003E-2</v>
      </c>
      <c r="F3744">
        <v>3133127</v>
      </c>
      <c r="G3744" s="58" t="s">
        <v>87</v>
      </c>
      <c r="H3744" s="58" t="s">
        <v>87</v>
      </c>
      <c r="I3744" s="60" t="s">
        <v>85</v>
      </c>
    </row>
    <row r="3745" spans="1:9" x14ac:dyDescent="0.2">
      <c r="A3745" t="s">
        <v>11</v>
      </c>
      <c r="B3745" t="s">
        <v>110</v>
      </c>
      <c r="C3745" t="s">
        <v>22</v>
      </c>
      <c r="D3745" s="55">
        <v>41091</v>
      </c>
      <c r="E3745" s="155">
        <v>41122</v>
      </c>
      <c r="I3745" s="60" t="s">
        <v>86</v>
      </c>
    </row>
    <row r="3746" spans="1:9" x14ac:dyDescent="0.2">
      <c r="A3746" t="s">
        <v>78</v>
      </c>
      <c r="B3746" t="s">
        <v>80</v>
      </c>
      <c r="C3746" t="s">
        <v>22</v>
      </c>
      <c r="D3746" s="55">
        <v>41122</v>
      </c>
      <c r="E3746">
        <v>0.4</v>
      </c>
      <c r="F3746">
        <v>3133100</v>
      </c>
      <c r="G3746" s="58" t="s">
        <v>87</v>
      </c>
      <c r="H3746" s="58" t="s">
        <v>87</v>
      </c>
      <c r="I3746" s="60" t="s">
        <v>85</v>
      </c>
    </row>
    <row r="3747" spans="1:9" x14ac:dyDescent="0.2">
      <c r="A3747" t="s">
        <v>78</v>
      </c>
      <c r="B3747" t="s">
        <v>81</v>
      </c>
      <c r="C3747" t="s">
        <v>22</v>
      </c>
      <c r="D3747" s="55">
        <v>41122</v>
      </c>
      <c r="E3747">
        <v>0.02</v>
      </c>
      <c r="F3747">
        <v>3133101</v>
      </c>
      <c r="G3747" s="58" t="s">
        <v>87</v>
      </c>
      <c r="H3747" s="58" t="s">
        <v>87</v>
      </c>
      <c r="I3747" s="60" t="s">
        <v>85</v>
      </c>
    </row>
    <row r="3748" spans="1:9" x14ac:dyDescent="0.2">
      <c r="A3748" t="s">
        <v>35</v>
      </c>
      <c r="B3748" t="s">
        <v>80</v>
      </c>
      <c r="C3748" t="s">
        <v>22</v>
      </c>
      <c r="D3748" s="55">
        <v>41122</v>
      </c>
      <c r="E3748">
        <v>0.4</v>
      </c>
      <c r="F3748">
        <v>3133102</v>
      </c>
      <c r="G3748" s="58" t="s">
        <v>87</v>
      </c>
      <c r="H3748" s="58" t="s">
        <v>87</v>
      </c>
      <c r="I3748" s="60" t="s">
        <v>85</v>
      </c>
    </row>
    <row r="3749" spans="1:9" x14ac:dyDescent="0.2">
      <c r="A3749" t="s">
        <v>35</v>
      </c>
      <c r="B3749" t="s">
        <v>81</v>
      </c>
      <c r="C3749" t="s">
        <v>22</v>
      </c>
      <c r="D3749" s="55">
        <v>41122</v>
      </c>
      <c r="E3749">
        <v>7.0000000000000007E-2</v>
      </c>
      <c r="F3749">
        <v>3133103</v>
      </c>
      <c r="G3749" s="58" t="s">
        <v>87</v>
      </c>
      <c r="H3749" s="58" t="s">
        <v>87</v>
      </c>
      <c r="I3749" s="60" t="s">
        <v>85</v>
      </c>
    </row>
    <row r="3750" spans="1:9" x14ac:dyDescent="0.2">
      <c r="A3750" t="s">
        <v>36</v>
      </c>
      <c r="B3750" t="s">
        <v>80</v>
      </c>
      <c r="C3750" t="s">
        <v>22</v>
      </c>
      <c r="D3750" s="55">
        <v>41122</v>
      </c>
      <c r="E3750">
        <v>0.4</v>
      </c>
      <c r="F3750">
        <v>3133104</v>
      </c>
      <c r="G3750" s="58" t="s">
        <v>87</v>
      </c>
      <c r="H3750" s="58" t="s">
        <v>87</v>
      </c>
      <c r="I3750" s="60" t="s">
        <v>85</v>
      </c>
    </row>
    <row r="3751" spans="1:9" x14ac:dyDescent="0.2">
      <c r="A3751" t="s">
        <v>36</v>
      </c>
      <c r="B3751" t="s">
        <v>81</v>
      </c>
      <c r="C3751" t="s">
        <v>22</v>
      </c>
      <c r="D3751" s="55">
        <v>41122</v>
      </c>
      <c r="E3751">
        <v>0.02</v>
      </c>
      <c r="F3751">
        <v>3133105</v>
      </c>
      <c r="G3751" s="58" t="s">
        <v>87</v>
      </c>
      <c r="H3751" s="58" t="s">
        <v>87</v>
      </c>
      <c r="I3751" s="60" t="s">
        <v>85</v>
      </c>
    </row>
    <row r="3752" spans="1:9" x14ac:dyDescent="0.2">
      <c r="A3752" t="s">
        <v>37</v>
      </c>
      <c r="B3752" t="s">
        <v>80</v>
      </c>
      <c r="C3752" t="s">
        <v>22</v>
      </c>
      <c r="D3752" s="55">
        <v>41122</v>
      </c>
      <c r="E3752">
        <v>0.4</v>
      </c>
      <c r="F3752">
        <v>3133106</v>
      </c>
      <c r="G3752" s="58" t="s">
        <v>87</v>
      </c>
      <c r="H3752" s="58" t="s">
        <v>87</v>
      </c>
      <c r="I3752" s="60" t="s">
        <v>85</v>
      </c>
    </row>
    <row r="3753" spans="1:9" x14ac:dyDescent="0.2">
      <c r="A3753" t="s">
        <v>37</v>
      </c>
      <c r="B3753" t="s">
        <v>81</v>
      </c>
      <c r="C3753" t="s">
        <v>22</v>
      </c>
      <c r="D3753" s="55">
        <v>41122</v>
      </c>
      <c r="E3753">
        <v>7.0000000000000007E-2</v>
      </c>
      <c r="F3753">
        <v>3133107</v>
      </c>
      <c r="G3753" s="58" t="s">
        <v>87</v>
      </c>
      <c r="H3753" s="58" t="s">
        <v>87</v>
      </c>
      <c r="I3753" s="60" t="s">
        <v>85</v>
      </c>
    </row>
    <row r="3754" spans="1:9" x14ac:dyDescent="0.2">
      <c r="A3754" t="s">
        <v>58</v>
      </c>
      <c r="B3754" t="s">
        <v>80</v>
      </c>
      <c r="C3754" t="s">
        <v>22</v>
      </c>
      <c r="D3754" s="55">
        <v>41122</v>
      </c>
      <c r="E3754">
        <v>0.35</v>
      </c>
      <c r="F3754">
        <v>3133108</v>
      </c>
      <c r="G3754" s="58" t="s">
        <v>87</v>
      </c>
      <c r="H3754" s="58" t="s">
        <v>87</v>
      </c>
      <c r="I3754" s="60" t="s">
        <v>85</v>
      </c>
    </row>
    <row r="3755" spans="1:9" x14ac:dyDescent="0.2">
      <c r="A3755" t="s">
        <v>58</v>
      </c>
      <c r="B3755" t="s">
        <v>81</v>
      </c>
      <c r="C3755" t="s">
        <v>22</v>
      </c>
      <c r="D3755" s="55">
        <v>41122</v>
      </c>
      <c r="E3755">
        <v>-5.0000000000000001E-3</v>
      </c>
      <c r="F3755">
        <v>3133109</v>
      </c>
      <c r="G3755" s="58" t="s">
        <v>87</v>
      </c>
      <c r="H3755" s="58" t="s">
        <v>87</v>
      </c>
      <c r="I3755" s="60" t="s">
        <v>85</v>
      </c>
    </row>
    <row r="3756" spans="1:9" x14ac:dyDescent="0.2">
      <c r="A3756" t="s">
        <v>59</v>
      </c>
      <c r="B3756" t="s">
        <v>80</v>
      </c>
      <c r="C3756" t="s">
        <v>22</v>
      </c>
      <c r="D3756" s="55">
        <v>41122</v>
      </c>
      <c r="E3756">
        <v>0.41</v>
      </c>
      <c r="F3756">
        <v>3133110</v>
      </c>
      <c r="G3756" s="58" t="s">
        <v>87</v>
      </c>
      <c r="H3756" s="58" t="s">
        <v>87</v>
      </c>
      <c r="I3756" s="60" t="s">
        <v>85</v>
      </c>
    </row>
    <row r="3757" spans="1:9" x14ac:dyDescent="0.2">
      <c r="A3757" t="s">
        <v>59</v>
      </c>
      <c r="B3757" t="s">
        <v>81</v>
      </c>
      <c r="C3757" t="s">
        <v>22</v>
      </c>
      <c r="D3757" s="55">
        <v>41122</v>
      </c>
      <c r="E3757">
        <v>-0.02</v>
      </c>
      <c r="F3757">
        <v>3133111</v>
      </c>
      <c r="G3757" s="58" t="s">
        <v>87</v>
      </c>
      <c r="H3757" s="58" t="s">
        <v>87</v>
      </c>
      <c r="I3757" s="60" t="s">
        <v>85</v>
      </c>
    </row>
    <row r="3758" spans="1:9" x14ac:dyDescent="0.2">
      <c r="A3758" t="s">
        <v>60</v>
      </c>
      <c r="B3758" t="s">
        <v>80</v>
      </c>
      <c r="C3758" t="s">
        <v>22</v>
      </c>
      <c r="D3758" s="55">
        <v>41122</v>
      </c>
      <c r="E3758">
        <v>0.41</v>
      </c>
      <c r="F3758">
        <v>3133112</v>
      </c>
      <c r="G3758" s="58" t="s">
        <v>87</v>
      </c>
      <c r="H3758" s="58" t="s">
        <v>87</v>
      </c>
      <c r="I3758" s="60" t="s">
        <v>85</v>
      </c>
    </row>
    <row r="3759" spans="1:9" x14ac:dyDescent="0.2">
      <c r="A3759" t="s">
        <v>60</v>
      </c>
      <c r="B3759" t="s">
        <v>81</v>
      </c>
      <c r="C3759" t="s">
        <v>22</v>
      </c>
      <c r="D3759" s="55">
        <v>41122</v>
      </c>
      <c r="E3759">
        <v>0.01</v>
      </c>
      <c r="F3759">
        <v>3133113</v>
      </c>
      <c r="G3759" s="58" t="s">
        <v>87</v>
      </c>
      <c r="H3759" s="58" t="s">
        <v>87</v>
      </c>
      <c r="I3759" s="60" t="s">
        <v>85</v>
      </c>
    </row>
    <row r="3760" spans="1:9" x14ac:dyDescent="0.2">
      <c r="A3760" t="s">
        <v>61</v>
      </c>
      <c r="B3760" t="s">
        <v>80</v>
      </c>
      <c r="C3760" t="s">
        <v>22</v>
      </c>
      <c r="D3760" s="55">
        <v>41122</v>
      </c>
      <c r="E3760">
        <v>0.41</v>
      </c>
      <c r="F3760">
        <v>3133114</v>
      </c>
      <c r="G3760" s="58" t="s">
        <v>87</v>
      </c>
      <c r="H3760" s="58" t="s">
        <v>87</v>
      </c>
      <c r="I3760" s="60" t="s">
        <v>85</v>
      </c>
    </row>
    <row r="3761" spans="1:9" x14ac:dyDescent="0.2">
      <c r="A3761" t="s">
        <v>61</v>
      </c>
      <c r="B3761" t="s">
        <v>81</v>
      </c>
      <c r="C3761" t="s">
        <v>22</v>
      </c>
      <c r="D3761" s="55">
        <v>41122</v>
      </c>
      <c r="E3761">
        <v>-0.02</v>
      </c>
      <c r="F3761">
        <v>3133115</v>
      </c>
      <c r="G3761" s="58" t="s">
        <v>87</v>
      </c>
      <c r="H3761" s="58" t="s">
        <v>87</v>
      </c>
      <c r="I3761" s="60" t="s">
        <v>85</v>
      </c>
    </row>
    <row r="3762" spans="1:9" x14ac:dyDescent="0.2">
      <c r="A3762" t="s">
        <v>63</v>
      </c>
      <c r="B3762" t="s">
        <v>80</v>
      </c>
      <c r="C3762" t="s">
        <v>22</v>
      </c>
      <c r="D3762" s="55">
        <v>41122</v>
      </c>
      <c r="E3762">
        <v>0</v>
      </c>
      <c r="F3762">
        <v>3133116</v>
      </c>
      <c r="G3762" s="58" t="s">
        <v>87</v>
      </c>
      <c r="H3762" s="58" t="s">
        <v>87</v>
      </c>
      <c r="I3762" s="60" t="s">
        <v>85</v>
      </c>
    </row>
    <row r="3763" spans="1:9" x14ac:dyDescent="0.2">
      <c r="A3763" t="s">
        <v>63</v>
      </c>
      <c r="B3763" t="s">
        <v>81</v>
      </c>
      <c r="C3763" t="s">
        <v>22</v>
      </c>
      <c r="D3763" s="55">
        <v>41122</v>
      </c>
      <c r="E3763">
        <v>0</v>
      </c>
      <c r="F3763">
        <v>3133117</v>
      </c>
      <c r="G3763" s="58" t="s">
        <v>87</v>
      </c>
      <c r="H3763" s="58" t="s">
        <v>87</v>
      </c>
      <c r="I3763" s="60" t="s">
        <v>85</v>
      </c>
    </row>
    <row r="3764" spans="1:9" x14ac:dyDescent="0.2">
      <c r="A3764" t="s">
        <v>64</v>
      </c>
      <c r="B3764" t="s">
        <v>80</v>
      </c>
      <c r="C3764" t="s">
        <v>22</v>
      </c>
      <c r="D3764" s="55">
        <v>41122</v>
      </c>
      <c r="E3764">
        <v>0</v>
      </c>
      <c r="F3764">
        <v>3133118</v>
      </c>
      <c r="G3764" s="58" t="s">
        <v>87</v>
      </c>
      <c r="H3764" s="58" t="s">
        <v>87</v>
      </c>
      <c r="I3764" s="60" t="s">
        <v>85</v>
      </c>
    </row>
    <row r="3765" spans="1:9" x14ac:dyDescent="0.2">
      <c r="A3765" t="s">
        <v>64</v>
      </c>
      <c r="B3765" t="s">
        <v>81</v>
      </c>
      <c r="C3765" t="s">
        <v>22</v>
      </c>
      <c r="D3765" s="55">
        <v>41122</v>
      </c>
      <c r="E3765">
        <v>0</v>
      </c>
      <c r="F3765">
        <v>3133119</v>
      </c>
      <c r="G3765" s="58" t="s">
        <v>87</v>
      </c>
      <c r="H3765" s="58" t="s">
        <v>87</v>
      </c>
      <c r="I3765" s="60" t="s">
        <v>85</v>
      </c>
    </row>
    <row r="3766" spans="1:9" x14ac:dyDescent="0.2">
      <c r="A3766" t="s">
        <v>79</v>
      </c>
      <c r="B3766" t="s">
        <v>80</v>
      </c>
      <c r="C3766" t="s">
        <v>22</v>
      </c>
      <c r="D3766" s="55">
        <v>41122</v>
      </c>
      <c r="E3766">
        <v>0.4</v>
      </c>
      <c r="F3766">
        <v>3133120</v>
      </c>
      <c r="G3766" s="58" t="s">
        <v>87</v>
      </c>
      <c r="H3766" s="58" t="s">
        <v>87</v>
      </c>
      <c r="I3766" s="60" t="s">
        <v>85</v>
      </c>
    </row>
    <row r="3767" spans="1:9" x14ac:dyDescent="0.2">
      <c r="A3767" t="s">
        <v>79</v>
      </c>
      <c r="B3767" t="s">
        <v>81</v>
      </c>
      <c r="C3767" t="s">
        <v>22</v>
      </c>
      <c r="D3767" s="55">
        <v>41122</v>
      </c>
      <c r="E3767">
        <v>0.02</v>
      </c>
      <c r="F3767">
        <v>3133121</v>
      </c>
      <c r="G3767" s="58" t="s">
        <v>87</v>
      </c>
      <c r="H3767" s="58" t="s">
        <v>87</v>
      </c>
      <c r="I3767" s="60" t="s">
        <v>85</v>
      </c>
    </row>
    <row r="3768" spans="1:9" x14ac:dyDescent="0.2">
      <c r="A3768" t="s">
        <v>65</v>
      </c>
      <c r="B3768" t="s">
        <v>80</v>
      </c>
      <c r="C3768" t="s">
        <v>22</v>
      </c>
      <c r="D3768" s="55">
        <v>41122</v>
      </c>
      <c r="E3768">
        <v>0</v>
      </c>
      <c r="F3768">
        <v>3133122</v>
      </c>
      <c r="G3768" s="58" t="s">
        <v>87</v>
      </c>
      <c r="H3768" s="58" t="s">
        <v>87</v>
      </c>
      <c r="I3768" s="60" t="s">
        <v>85</v>
      </c>
    </row>
    <row r="3769" spans="1:9" x14ac:dyDescent="0.2">
      <c r="A3769" t="s">
        <v>65</v>
      </c>
      <c r="B3769" t="s">
        <v>81</v>
      </c>
      <c r="C3769" t="s">
        <v>22</v>
      </c>
      <c r="D3769" s="55">
        <v>41122</v>
      </c>
      <c r="E3769">
        <v>0</v>
      </c>
      <c r="F3769">
        <v>3133123</v>
      </c>
      <c r="G3769" s="58" t="s">
        <v>87</v>
      </c>
      <c r="H3769" s="58" t="s">
        <v>87</v>
      </c>
      <c r="I3769" s="60" t="s">
        <v>85</v>
      </c>
    </row>
    <row r="3770" spans="1:9" x14ac:dyDescent="0.2">
      <c r="A3770" t="s">
        <v>111</v>
      </c>
      <c r="B3770" t="s">
        <v>110</v>
      </c>
      <c r="C3770" t="s">
        <v>22</v>
      </c>
      <c r="D3770" s="55">
        <v>41122</v>
      </c>
      <c r="E3770">
        <v>-5.0000000000000001E-3</v>
      </c>
      <c r="F3770">
        <v>3133124</v>
      </c>
      <c r="G3770" s="58" t="s">
        <v>87</v>
      </c>
      <c r="H3770" s="58" t="s">
        <v>87</v>
      </c>
      <c r="I3770" s="60" t="s">
        <v>85</v>
      </c>
    </row>
    <row r="3771" spans="1:9" x14ac:dyDescent="0.2">
      <c r="A3771" t="s">
        <v>112</v>
      </c>
      <c r="B3771" t="s">
        <v>110</v>
      </c>
      <c r="C3771" t="s">
        <v>22</v>
      </c>
      <c r="D3771" s="55">
        <v>41122</v>
      </c>
      <c r="E3771">
        <v>0.01</v>
      </c>
      <c r="F3771">
        <v>3133125</v>
      </c>
      <c r="G3771" s="58" t="s">
        <v>87</v>
      </c>
      <c r="H3771" s="58" t="s">
        <v>87</v>
      </c>
      <c r="I3771" s="60" t="s">
        <v>85</v>
      </c>
    </row>
    <row r="3772" spans="1:9" x14ac:dyDescent="0.2">
      <c r="A3772" t="s">
        <v>108</v>
      </c>
      <c r="B3772" t="s">
        <v>110</v>
      </c>
      <c r="C3772" t="s">
        <v>22</v>
      </c>
      <c r="D3772" s="55">
        <v>41122</v>
      </c>
      <c r="E3772">
        <v>-0.02</v>
      </c>
      <c r="F3772">
        <v>3133126</v>
      </c>
      <c r="G3772" s="58" t="s">
        <v>87</v>
      </c>
      <c r="H3772" s="58" t="s">
        <v>87</v>
      </c>
      <c r="I3772" s="60" t="s">
        <v>85</v>
      </c>
    </row>
    <row r="3773" spans="1:9" x14ac:dyDescent="0.2">
      <c r="A3773" t="s">
        <v>109</v>
      </c>
      <c r="B3773" t="s">
        <v>110</v>
      </c>
      <c r="C3773" t="s">
        <v>22</v>
      </c>
      <c r="D3773" s="55">
        <v>41122</v>
      </c>
      <c r="E3773">
        <v>0.01</v>
      </c>
      <c r="F3773">
        <v>3133127</v>
      </c>
      <c r="G3773" s="58" t="s">
        <v>87</v>
      </c>
      <c r="H3773" s="58" t="s">
        <v>87</v>
      </c>
      <c r="I3773" s="60" t="s">
        <v>85</v>
      </c>
    </row>
    <row r="3774" spans="1:9" x14ac:dyDescent="0.2">
      <c r="A3774" t="s">
        <v>11</v>
      </c>
      <c r="B3774" t="s">
        <v>110</v>
      </c>
      <c r="C3774" t="s">
        <v>22</v>
      </c>
      <c r="D3774" s="55">
        <v>41122</v>
      </c>
      <c r="E3774" s="155">
        <v>41153</v>
      </c>
      <c r="I3774" s="60" t="s">
        <v>86</v>
      </c>
    </row>
    <row r="3775" spans="1:9" x14ac:dyDescent="0.2">
      <c r="A3775" t="s">
        <v>78</v>
      </c>
      <c r="B3775" t="s">
        <v>80</v>
      </c>
      <c r="C3775" t="s">
        <v>22</v>
      </c>
      <c r="D3775" s="55">
        <v>41153</v>
      </c>
      <c r="E3775">
        <v>0.39750000000000002</v>
      </c>
      <c r="F3775">
        <v>3133100</v>
      </c>
      <c r="G3775" s="58" t="s">
        <v>87</v>
      </c>
      <c r="H3775" s="58" t="s">
        <v>87</v>
      </c>
      <c r="I3775" s="60" t="s">
        <v>85</v>
      </c>
    </row>
    <row r="3776" spans="1:9" x14ac:dyDescent="0.2">
      <c r="A3776" t="s">
        <v>78</v>
      </c>
      <c r="B3776" t="s">
        <v>81</v>
      </c>
      <c r="C3776" t="s">
        <v>22</v>
      </c>
      <c r="D3776" s="55">
        <v>41153</v>
      </c>
      <c r="E3776">
        <v>0.02</v>
      </c>
      <c r="F3776">
        <v>3133101</v>
      </c>
      <c r="G3776" s="58" t="s">
        <v>87</v>
      </c>
      <c r="H3776" s="58" t="s">
        <v>87</v>
      </c>
      <c r="I3776" s="60" t="s">
        <v>85</v>
      </c>
    </row>
    <row r="3777" spans="1:9" x14ac:dyDescent="0.2">
      <c r="A3777" t="s">
        <v>35</v>
      </c>
      <c r="B3777" t="s">
        <v>80</v>
      </c>
      <c r="C3777" t="s">
        <v>22</v>
      </c>
      <c r="D3777" s="55">
        <v>41153</v>
      </c>
      <c r="E3777">
        <v>0.39750000000000002</v>
      </c>
      <c r="F3777">
        <v>3133102</v>
      </c>
      <c r="G3777" s="58" t="s">
        <v>87</v>
      </c>
      <c r="H3777" s="58" t="s">
        <v>87</v>
      </c>
      <c r="I3777" s="60" t="s">
        <v>85</v>
      </c>
    </row>
    <row r="3778" spans="1:9" x14ac:dyDescent="0.2">
      <c r="A3778" t="s">
        <v>35</v>
      </c>
      <c r="B3778" t="s">
        <v>81</v>
      </c>
      <c r="C3778" t="s">
        <v>22</v>
      </c>
      <c r="D3778" s="55">
        <v>41153</v>
      </c>
      <c r="E3778">
        <v>0.05</v>
      </c>
      <c r="F3778">
        <v>3133103</v>
      </c>
      <c r="G3778" s="58" t="s">
        <v>87</v>
      </c>
      <c r="H3778" s="58" t="s">
        <v>87</v>
      </c>
      <c r="I3778" s="60" t="s">
        <v>85</v>
      </c>
    </row>
    <row r="3779" spans="1:9" x14ac:dyDescent="0.2">
      <c r="A3779" t="s">
        <v>36</v>
      </c>
      <c r="B3779" t="s">
        <v>80</v>
      </c>
      <c r="C3779" t="s">
        <v>22</v>
      </c>
      <c r="D3779" s="55">
        <v>41153</v>
      </c>
      <c r="E3779">
        <v>0.39750000000000002</v>
      </c>
      <c r="F3779">
        <v>3133104</v>
      </c>
      <c r="G3779" s="58" t="s">
        <v>87</v>
      </c>
      <c r="H3779" s="58" t="s">
        <v>87</v>
      </c>
      <c r="I3779" s="60" t="s">
        <v>85</v>
      </c>
    </row>
    <row r="3780" spans="1:9" x14ac:dyDescent="0.2">
      <c r="A3780" t="s">
        <v>36</v>
      </c>
      <c r="B3780" t="s">
        <v>81</v>
      </c>
      <c r="C3780" t="s">
        <v>22</v>
      </c>
      <c r="D3780" s="55">
        <v>41153</v>
      </c>
      <c r="E3780">
        <v>0.02</v>
      </c>
      <c r="F3780">
        <v>3133105</v>
      </c>
      <c r="G3780" s="58" t="s">
        <v>87</v>
      </c>
      <c r="H3780" s="58" t="s">
        <v>87</v>
      </c>
      <c r="I3780" s="60" t="s">
        <v>85</v>
      </c>
    </row>
    <row r="3781" spans="1:9" x14ac:dyDescent="0.2">
      <c r="A3781" t="s">
        <v>37</v>
      </c>
      <c r="B3781" t="s">
        <v>80</v>
      </c>
      <c r="C3781" t="s">
        <v>22</v>
      </c>
      <c r="D3781" s="55">
        <v>41153</v>
      </c>
      <c r="E3781">
        <v>0.39750000000000002</v>
      </c>
      <c r="F3781">
        <v>3133106</v>
      </c>
      <c r="G3781" s="58" t="s">
        <v>87</v>
      </c>
      <c r="H3781" s="58" t="s">
        <v>87</v>
      </c>
      <c r="I3781" s="60" t="s">
        <v>85</v>
      </c>
    </row>
    <row r="3782" spans="1:9" x14ac:dyDescent="0.2">
      <c r="A3782" t="s">
        <v>37</v>
      </c>
      <c r="B3782" t="s">
        <v>81</v>
      </c>
      <c r="C3782" t="s">
        <v>22</v>
      </c>
      <c r="D3782" s="55">
        <v>41153</v>
      </c>
      <c r="E3782">
        <v>0.05</v>
      </c>
      <c r="F3782">
        <v>3133107</v>
      </c>
      <c r="G3782" s="58" t="s">
        <v>87</v>
      </c>
      <c r="H3782" s="58" t="s">
        <v>87</v>
      </c>
      <c r="I3782" s="60" t="s">
        <v>85</v>
      </c>
    </row>
    <row r="3783" spans="1:9" x14ac:dyDescent="0.2">
      <c r="A3783" t="s">
        <v>58</v>
      </c>
      <c r="B3783" t="s">
        <v>80</v>
      </c>
      <c r="C3783" t="s">
        <v>22</v>
      </c>
      <c r="D3783" s="55">
        <v>41153</v>
      </c>
      <c r="E3783">
        <v>0.315</v>
      </c>
      <c r="F3783">
        <v>3133108</v>
      </c>
      <c r="G3783" s="58" t="s">
        <v>87</v>
      </c>
      <c r="H3783" s="58" t="s">
        <v>87</v>
      </c>
      <c r="I3783" s="60" t="s">
        <v>85</v>
      </c>
    </row>
    <row r="3784" spans="1:9" x14ac:dyDescent="0.2">
      <c r="A3784" t="s">
        <v>58</v>
      </c>
      <c r="B3784" t="s">
        <v>81</v>
      </c>
      <c r="C3784" t="s">
        <v>22</v>
      </c>
      <c r="D3784" s="55">
        <v>41153</v>
      </c>
      <c r="E3784">
        <v>-5.0000000000000001E-3</v>
      </c>
      <c r="F3784">
        <v>3133109</v>
      </c>
      <c r="G3784" s="58" t="s">
        <v>87</v>
      </c>
      <c r="H3784" s="58" t="s">
        <v>87</v>
      </c>
      <c r="I3784" s="60" t="s">
        <v>85</v>
      </c>
    </row>
    <row r="3785" spans="1:9" x14ac:dyDescent="0.2">
      <c r="A3785" t="s">
        <v>59</v>
      </c>
      <c r="B3785" t="s">
        <v>80</v>
      </c>
      <c r="C3785" t="s">
        <v>22</v>
      </c>
      <c r="D3785" s="55">
        <v>41153</v>
      </c>
      <c r="E3785">
        <v>0.36</v>
      </c>
      <c r="F3785">
        <v>3133110</v>
      </c>
      <c r="G3785" s="58" t="s">
        <v>87</v>
      </c>
      <c r="H3785" s="58" t="s">
        <v>87</v>
      </c>
      <c r="I3785" s="60" t="s">
        <v>85</v>
      </c>
    </row>
    <row r="3786" spans="1:9" x14ac:dyDescent="0.2">
      <c r="A3786" t="s">
        <v>59</v>
      </c>
      <c r="B3786" t="s">
        <v>81</v>
      </c>
      <c r="C3786" t="s">
        <v>22</v>
      </c>
      <c r="D3786" s="55">
        <v>41153</v>
      </c>
      <c r="E3786">
        <v>-0.04</v>
      </c>
      <c r="F3786">
        <v>3133111</v>
      </c>
      <c r="G3786" s="58" t="s">
        <v>87</v>
      </c>
      <c r="H3786" s="58" t="s">
        <v>87</v>
      </c>
      <c r="I3786" s="60" t="s">
        <v>85</v>
      </c>
    </row>
    <row r="3787" spans="1:9" x14ac:dyDescent="0.2">
      <c r="A3787" t="s">
        <v>60</v>
      </c>
      <c r="B3787" t="s">
        <v>80</v>
      </c>
      <c r="C3787" t="s">
        <v>22</v>
      </c>
      <c r="D3787" s="55">
        <v>41153</v>
      </c>
      <c r="E3787">
        <v>0.36</v>
      </c>
      <c r="F3787">
        <v>3133112</v>
      </c>
      <c r="G3787" s="58" t="s">
        <v>87</v>
      </c>
      <c r="H3787" s="58" t="s">
        <v>87</v>
      </c>
      <c r="I3787" s="60" t="s">
        <v>85</v>
      </c>
    </row>
    <row r="3788" spans="1:9" x14ac:dyDescent="0.2">
      <c r="A3788" t="s">
        <v>60</v>
      </c>
      <c r="B3788" t="s">
        <v>81</v>
      </c>
      <c r="C3788" t="s">
        <v>22</v>
      </c>
      <c r="D3788" s="55">
        <v>41153</v>
      </c>
      <c r="E3788">
        <v>0.01</v>
      </c>
      <c r="F3788">
        <v>3133113</v>
      </c>
      <c r="G3788" s="58" t="s">
        <v>87</v>
      </c>
      <c r="H3788" s="58" t="s">
        <v>87</v>
      </c>
      <c r="I3788" s="60" t="s">
        <v>85</v>
      </c>
    </row>
    <row r="3789" spans="1:9" x14ac:dyDescent="0.2">
      <c r="A3789" t="s">
        <v>61</v>
      </c>
      <c r="B3789" t="s">
        <v>80</v>
      </c>
      <c r="C3789" t="s">
        <v>22</v>
      </c>
      <c r="D3789" s="55">
        <v>41153</v>
      </c>
      <c r="E3789">
        <v>0.36</v>
      </c>
      <c r="F3789">
        <v>3133114</v>
      </c>
      <c r="G3789" s="58" t="s">
        <v>87</v>
      </c>
      <c r="H3789" s="58" t="s">
        <v>87</v>
      </c>
      <c r="I3789" s="60" t="s">
        <v>85</v>
      </c>
    </row>
    <row r="3790" spans="1:9" x14ac:dyDescent="0.2">
      <c r="A3790" t="s">
        <v>61</v>
      </c>
      <c r="B3790" t="s">
        <v>81</v>
      </c>
      <c r="C3790" t="s">
        <v>22</v>
      </c>
      <c r="D3790" s="55">
        <v>41153</v>
      </c>
      <c r="E3790">
        <v>-0.02</v>
      </c>
      <c r="F3790">
        <v>3133115</v>
      </c>
      <c r="G3790" s="58" t="s">
        <v>87</v>
      </c>
      <c r="H3790" s="58" t="s">
        <v>87</v>
      </c>
      <c r="I3790" s="60" t="s">
        <v>85</v>
      </c>
    </row>
    <row r="3791" spans="1:9" x14ac:dyDescent="0.2">
      <c r="A3791" t="s">
        <v>63</v>
      </c>
      <c r="B3791" t="s">
        <v>80</v>
      </c>
      <c r="C3791" t="s">
        <v>22</v>
      </c>
      <c r="D3791" s="55">
        <v>41153</v>
      </c>
      <c r="E3791">
        <v>0</v>
      </c>
      <c r="F3791">
        <v>3133116</v>
      </c>
      <c r="G3791" s="58" t="s">
        <v>87</v>
      </c>
      <c r="H3791" s="58" t="s">
        <v>87</v>
      </c>
      <c r="I3791" s="60" t="s">
        <v>85</v>
      </c>
    </row>
    <row r="3792" spans="1:9" x14ac:dyDescent="0.2">
      <c r="A3792" t="s">
        <v>63</v>
      </c>
      <c r="B3792" t="s">
        <v>81</v>
      </c>
      <c r="C3792" t="s">
        <v>22</v>
      </c>
      <c r="D3792" s="55">
        <v>41153</v>
      </c>
      <c r="E3792">
        <v>0</v>
      </c>
      <c r="F3792">
        <v>3133117</v>
      </c>
      <c r="G3792" s="58" t="s">
        <v>87</v>
      </c>
      <c r="H3792" s="58" t="s">
        <v>87</v>
      </c>
      <c r="I3792" s="60" t="s">
        <v>85</v>
      </c>
    </row>
    <row r="3793" spans="1:9" x14ac:dyDescent="0.2">
      <c r="A3793" t="s">
        <v>64</v>
      </c>
      <c r="B3793" t="s">
        <v>80</v>
      </c>
      <c r="C3793" t="s">
        <v>22</v>
      </c>
      <c r="D3793" s="55">
        <v>41153</v>
      </c>
      <c r="E3793">
        <v>0</v>
      </c>
      <c r="F3793">
        <v>3133118</v>
      </c>
      <c r="G3793" s="58" t="s">
        <v>87</v>
      </c>
      <c r="H3793" s="58" t="s">
        <v>87</v>
      </c>
      <c r="I3793" s="60" t="s">
        <v>85</v>
      </c>
    </row>
    <row r="3794" spans="1:9" x14ac:dyDescent="0.2">
      <c r="A3794" t="s">
        <v>64</v>
      </c>
      <c r="B3794" t="s">
        <v>81</v>
      </c>
      <c r="C3794" t="s">
        <v>22</v>
      </c>
      <c r="D3794" s="55">
        <v>41153</v>
      </c>
      <c r="E3794">
        <v>0</v>
      </c>
      <c r="F3794">
        <v>3133119</v>
      </c>
      <c r="G3794" s="58" t="s">
        <v>87</v>
      </c>
      <c r="H3794" s="58" t="s">
        <v>87</v>
      </c>
      <c r="I3794" s="60" t="s">
        <v>85</v>
      </c>
    </row>
    <row r="3795" spans="1:9" x14ac:dyDescent="0.2">
      <c r="A3795" t="s">
        <v>79</v>
      </c>
      <c r="B3795" t="s">
        <v>80</v>
      </c>
      <c r="C3795" t="s">
        <v>22</v>
      </c>
      <c r="D3795" s="55">
        <v>41153</v>
      </c>
      <c r="E3795">
        <v>0.39750000000000002</v>
      </c>
      <c r="F3795">
        <v>3133120</v>
      </c>
      <c r="G3795" s="58" t="s">
        <v>87</v>
      </c>
      <c r="H3795" s="58" t="s">
        <v>87</v>
      </c>
      <c r="I3795" s="60" t="s">
        <v>85</v>
      </c>
    </row>
    <row r="3796" spans="1:9" x14ac:dyDescent="0.2">
      <c r="A3796" t="s">
        <v>79</v>
      </c>
      <c r="B3796" t="s">
        <v>81</v>
      </c>
      <c r="C3796" t="s">
        <v>22</v>
      </c>
      <c r="D3796" s="55">
        <v>41153</v>
      </c>
      <c r="E3796">
        <v>0.02</v>
      </c>
      <c r="F3796">
        <v>3133121</v>
      </c>
      <c r="G3796" s="58" t="s">
        <v>87</v>
      </c>
      <c r="H3796" s="58" t="s">
        <v>87</v>
      </c>
      <c r="I3796" s="60" t="s">
        <v>85</v>
      </c>
    </row>
    <row r="3797" spans="1:9" x14ac:dyDescent="0.2">
      <c r="A3797" t="s">
        <v>65</v>
      </c>
      <c r="B3797" t="s">
        <v>80</v>
      </c>
      <c r="C3797" t="s">
        <v>22</v>
      </c>
      <c r="D3797" s="55">
        <v>41153</v>
      </c>
      <c r="E3797">
        <v>0</v>
      </c>
      <c r="F3797">
        <v>3133122</v>
      </c>
      <c r="G3797" s="58" t="s">
        <v>87</v>
      </c>
      <c r="H3797" s="58" t="s">
        <v>87</v>
      </c>
      <c r="I3797" s="60" t="s">
        <v>85</v>
      </c>
    </row>
    <row r="3798" spans="1:9" x14ac:dyDescent="0.2">
      <c r="A3798" t="s">
        <v>65</v>
      </c>
      <c r="B3798" t="s">
        <v>81</v>
      </c>
      <c r="C3798" t="s">
        <v>22</v>
      </c>
      <c r="D3798" s="55">
        <v>41153</v>
      </c>
      <c r="E3798">
        <v>0</v>
      </c>
      <c r="F3798">
        <v>3133123</v>
      </c>
      <c r="G3798" s="58" t="s">
        <v>87</v>
      </c>
      <c r="H3798" s="58" t="s">
        <v>87</v>
      </c>
      <c r="I3798" s="60" t="s">
        <v>85</v>
      </c>
    </row>
    <row r="3799" spans="1:9" x14ac:dyDescent="0.2">
      <c r="A3799" t="s">
        <v>111</v>
      </c>
      <c r="B3799" t="s">
        <v>110</v>
      </c>
      <c r="C3799" t="s">
        <v>22</v>
      </c>
      <c r="D3799" s="55">
        <v>41153</v>
      </c>
      <c r="E3799">
        <v>-5.0000000000000001E-3</v>
      </c>
      <c r="F3799">
        <v>3133124</v>
      </c>
      <c r="G3799" s="58" t="s">
        <v>87</v>
      </c>
      <c r="H3799" s="58" t="s">
        <v>87</v>
      </c>
      <c r="I3799" s="60" t="s">
        <v>85</v>
      </c>
    </row>
    <row r="3800" spans="1:9" x14ac:dyDescent="0.2">
      <c r="A3800" t="s">
        <v>112</v>
      </c>
      <c r="B3800" t="s">
        <v>110</v>
      </c>
      <c r="C3800" t="s">
        <v>22</v>
      </c>
      <c r="D3800" s="55">
        <v>41153</v>
      </c>
      <c r="E3800">
        <v>0.01</v>
      </c>
      <c r="F3800">
        <v>3133125</v>
      </c>
      <c r="G3800" s="58" t="s">
        <v>87</v>
      </c>
      <c r="H3800" s="58" t="s">
        <v>87</v>
      </c>
      <c r="I3800" s="60" t="s">
        <v>85</v>
      </c>
    </row>
    <row r="3801" spans="1:9" x14ac:dyDescent="0.2">
      <c r="A3801" t="s">
        <v>108</v>
      </c>
      <c r="B3801" t="s">
        <v>110</v>
      </c>
      <c r="C3801" t="s">
        <v>22</v>
      </c>
      <c r="D3801" s="55">
        <v>41153</v>
      </c>
      <c r="E3801">
        <v>-0.02</v>
      </c>
      <c r="F3801">
        <v>3133126</v>
      </c>
      <c r="G3801" s="58" t="s">
        <v>87</v>
      </c>
      <c r="H3801" s="58" t="s">
        <v>87</v>
      </c>
      <c r="I3801" s="60" t="s">
        <v>85</v>
      </c>
    </row>
    <row r="3802" spans="1:9" x14ac:dyDescent="0.2">
      <c r="A3802" t="s">
        <v>109</v>
      </c>
      <c r="B3802" t="s">
        <v>110</v>
      </c>
      <c r="C3802" t="s">
        <v>22</v>
      </c>
      <c r="D3802" s="55">
        <v>41153</v>
      </c>
      <c r="E3802">
        <v>0.01</v>
      </c>
      <c r="F3802">
        <v>3133127</v>
      </c>
      <c r="G3802" s="58" t="s">
        <v>87</v>
      </c>
      <c r="H3802" s="58" t="s">
        <v>87</v>
      </c>
      <c r="I3802" s="60" t="s">
        <v>85</v>
      </c>
    </row>
    <row r="3803" spans="1:9" x14ac:dyDescent="0.2">
      <c r="A3803" t="s">
        <v>11</v>
      </c>
      <c r="B3803" t="s">
        <v>110</v>
      </c>
      <c r="C3803" t="s">
        <v>22</v>
      </c>
      <c r="D3803" s="55">
        <v>41153</v>
      </c>
      <c r="E3803" s="155">
        <v>41183</v>
      </c>
      <c r="I3803" s="60" t="s">
        <v>86</v>
      </c>
    </row>
    <row r="3804" spans="1:9" x14ac:dyDescent="0.2">
      <c r="A3804" t="s">
        <v>78</v>
      </c>
      <c r="B3804" t="s">
        <v>80</v>
      </c>
      <c r="C3804" t="s">
        <v>22</v>
      </c>
      <c r="D3804" s="55">
        <v>41183</v>
      </c>
      <c r="E3804">
        <v>0.4</v>
      </c>
      <c r="F3804">
        <v>3133100</v>
      </c>
      <c r="G3804" s="58" t="s">
        <v>87</v>
      </c>
      <c r="H3804" s="58" t="s">
        <v>87</v>
      </c>
      <c r="I3804" s="60" t="s">
        <v>85</v>
      </c>
    </row>
    <row r="3805" spans="1:9" x14ac:dyDescent="0.2">
      <c r="A3805" t="s">
        <v>78</v>
      </c>
      <c r="B3805" t="s">
        <v>81</v>
      </c>
      <c r="C3805" t="s">
        <v>22</v>
      </c>
      <c r="D3805" s="55">
        <v>41183</v>
      </c>
      <c r="E3805">
        <v>0.02</v>
      </c>
      <c r="F3805">
        <v>3133101</v>
      </c>
      <c r="G3805" s="58" t="s">
        <v>87</v>
      </c>
      <c r="H3805" s="58" t="s">
        <v>87</v>
      </c>
      <c r="I3805" s="60" t="s">
        <v>85</v>
      </c>
    </row>
    <row r="3806" spans="1:9" x14ac:dyDescent="0.2">
      <c r="A3806" t="s">
        <v>35</v>
      </c>
      <c r="B3806" t="s">
        <v>80</v>
      </c>
      <c r="C3806" t="s">
        <v>22</v>
      </c>
      <c r="D3806" s="55">
        <v>41183</v>
      </c>
      <c r="E3806">
        <v>0.4</v>
      </c>
      <c r="F3806">
        <v>3133102</v>
      </c>
      <c r="G3806" s="58" t="s">
        <v>87</v>
      </c>
      <c r="H3806" s="58" t="s">
        <v>87</v>
      </c>
      <c r="I3806" s="60" t="s">
        <v>85</v>
      </c>
    </row>
    <row r="3807" spans="1:9" x14ac:dyDescent="0.2">
      <c r="A3807" t="s">
        <v>35</v>
      </c>
      <c r="B3807" t="s">
        <v>81</v>
      </c>
      <c r="C3807" t="s">
        <v>22</v>
      </c>
      <c r="D3807" s="55">
        <v>41183</v>
      </c>
      <c r="E3807">
        <v>0.05</v>
      </c>
      <c r="F3807">
        <v>3133103</v>
      </c>
      <c r="G3807" s="58" t="s">
        <v>87</v>
      </c>
      <c r="H3807" s="58" t="s">
        <v>87</v>
      </c>
      <c r="I3807" s="60" t="s">
        <v>85</v>
      </c>
    </row>
    <row r="3808" spans="1:9" x14ac:dyDescent="0.2">
      <c r="A3808" t="s">
        <v>36</v>
      </c>
      <c r="B3808" t="s">
        <v>80</v>
      </c>
      <c r="C3808" t="s">
        <v>22</v>
      </c>
      <c r="D3808" s="55">
        <v>41183</v>
      </c>
      <c r="E3808">
        <v>0.4</v>
      </c>
      <c r="F3808">
        <v>3133104</v>
      </c>
      <c r="G3808" s="58" t="s">
        <v>87</v>
      </c>
      <c r="H3808" s="58" t="s">
        <v>87</v>
      </c>
      <c r="I3808" s="60" t="s">
        <v>85</v>
      </c>
    </row>
    <row r="3809" spans="1:9" x14ac:dyDescent="0.2">
      <c r="A3809" t="s">
        <v>36</v>
      </c>
      <c r="B3809" t="s">
        <v>81</v>
      </c>
      <c r="C3809" t="s">
        <v>22</v>
      </c>
      <c r="D3809" s="55">
        <v>41183</v>
      </c>
      <c r="E3809">
        <v>0.02</v>
      </c>
      <c r="F3809">
        <v>3133105</v>
      </c>
      <c r="G3809" s="58" t="s">
        <v>87</v>
      </c>
      <c r="H3809" s="58" t="s">
        <v>87</v>
      </c>
      <c r="I3809" s="60" t="s">
        <v>85</v>
      </c>
    </row>
    <row r="3810" spans="1:9" x14ac:dyDescent="0.2">
      <c r="A3810" t="s">
        <v>37</v>
      </c>
      <c r="B3810" t="s">
        <v>80</v>
      </c>
      <c r="C3810" t="s">
        <v>22</v>
      </c>
      <c r="D3810" s="55">
        <v>41183</v>
      </c>
      <c r="E3810">
        <v>0.4</v>
      </c>
      <c r="F3810">
        <v>3133106</v>
      </c>
      <c r="G3810" s="58" t="s">
        <v>87</v>
      </c>
      <c r="H3810" s="58" t="s">
        <v>87</v>
      </c>
      <c r="I3810" s="60" t="s">
        <v>85</v>
      </c>
    </row>
    <row r="3811" spans="1:9" x14ac:dyDescent="0.2">
      <c r="A3811" t="s">
        <v>37</v>
      </c>
      <c r="B3811" t="s">
        <v>81</v>
      </c>
      <c r="C3811" t="s">
        <v>22</v>
      </c>
      <c r="D3811" s="55">
        <v>41183</v>
      </c>
      <c r="E3811">
        <v>0.05</v>
      </c>
      <c r="F3811">
        <v>3133107</v>
      </c>
      <c r="G3811" s="58" t="s">
        <v>87</v>
      </c>
      <c r="H3811" s="58" t="s">
        <v>87</v>
      </c>
      <c r="I3811" s="60" t="s">
        <v>85</v>
      </c>
    </row>
    <row r="3812" spans="1:9" x14ac:dyDescent="0.2">
      <c r="A3812" t="s">
        <v>58</v>
      </c>
      <c r="B3812" t="s">
        <v>80</v>
      </c>
      <c r="C3812" t="s">
        <v>22</v>
      </c>
      <c r="D3812" s="55">
        <v>41183</v>
      </c>
      <c r="E3812">
        <v>0.36</v>
      </c>
      <c r="F3812">
        <v>3133108</v>
      </c>
      <c r="G3812" s="58" t="s">
        <v>87</v>
      </c>
      <c r="H3812" s="58" t="s">
        <v>87</v>
      </c>
      <c r="I3812" s="60" t="s">
        <v>85</v>
      </c>
    </row>
    <row r="3813" spans="1:9" x14ac:dyDescent="0.2">
      <c r="A3813" t="s">
        <v>58</v>
      </c>
      <c r="B3813" t="s">
        <v>81</v>
      </c>
      <c r="C3813" t="s">
        <v>22</v>
      </c>
      <c r="D3813" s="55">
        <v>41183</v>
      </c>
      <c r="E3813">
        <v>-5.0000000000000001E-3</v>
      </c>
      <c r="F3813">
        <v>3133109</v>
      </c>
      <c r="G3813" s="58" t="s">
        <v>87</v>
      </c>
      <c r="H3813" s="58" t="s">
        <v>87</v>
      </c>
      <c r="I3813" s="60" t="s">
        <v>85</v>
      </c>
    </row>
    <row r="3814" spans="1:9" x14ac:dyDescent="0.2">
      <c r="A3814" t="s">
        <v>59</v>
      </c>
      <c r="B3814" t="s">
        <v>80</v>
      </c>
      <c r="C3814" t="s">
        <v>22</v>
      </c>
      <c r="D3814" s="55">
        <v>41183</v>
      </c>
      <c r="E3814">
        <v>0.4</v>
      </c>
      <c r="F3814">
        <v>3133110</v>
      </c>
      <c r="G3814" s="58" t="s">
        <v>87</v>
      </c>
      <c r="H3814" s="58" t="s">
        <v>87</v>
      </c>
      <c r="I3814" s="60" t="s">
        <v>85</v>
      </c>
    </row>
    <row r="3815" spans="1:9" x14ac:dyDescent="0.2">
      <c r="A3815" t="s">
        <v>59</v>
      </c>
      <c r="B3815" t="s">
        <v>81</v>
      </c>
      <c r="C3815" t="s">
        <v>22</v>
      </c>
      <c r="D3815" s="55">
        <v>41183</v>
      </c>
      <c r="E3815">
        <v>-8.5000000000000006E-2</v>
      </c>
      <c r="F3815">
        <v>3133111</v>
      </c>
      <c r="G3815" s="58" t="s">
        <v>87</v>
      </c>
      <c r="H3815" s="58" t="s">
        <v>87</v>
      </c>
      <c r="I3815" s="60" t="s">
        <v>85</v>
      </c>
    </row>
    <row r="3816" spans="1:9" x14ac:dyDescent="0.2">
      <c r="A3816" t="s">
        <v>60</v>
      </c>
      <c r="B3816" t="s">
        <v>80</v>
      </c>
      <c r="C3816" t="s">
        <v>22</v>
      </c>
      <c r="D3816" s="55">
        <v>41183</v>
      </c>
      <c r="E3816">
        <v>0.4</v>
      </c>
      <c r="F3816">
        <v>3133112</v>
      </c>
      <c r="G3816" s="58" t="s">
        <v>87</v>
      </c>
      <c r="H3816" s="58" t="s">
        <v>87</v>
      </c>
      <c r="I3816" s="60" t="s">
        <v>85</v>
      </c>
    </row>
    <row r="3817" spans="1:9" x14ac:dyDescent="0.2">
      <c r="A3817" t="s">
        <v>60</v>
      </c>
      <c r="B3817" t="s">
        <v>81</v>
      </c>
      <c r="C3817" t="s">
        <v>22</v>
      </c>
      <c r="D3817" s="55">
        <v>41183</v>
      </c>
      <c r="E3817">
        <v>0.01</v>
      </c>
      <c r="F3817">
        <v>3133113</v>
      </c>
      <c r="G3817" s="58" t="s">
        <v>87</v>
      </c>
      <c r="H3817" s="58" t="s">
        <v>87</v>
      </c>
      <c r="I3817" s="60" t="s">
        <v>85</v>
      </c>
    </row>
    <row r="3818" spans="1:9" x14ac:dyDescent="0.2">
      <c r="A3818" t="s">
        <v>61</v>
      </c>
      <c r="B3818" t="s">
        <v>80</v>
      </c>
      <c r="C3818" t="s">
        <v>22</v>
      </c>
      <c r="D3818" s="55">
        <v>41183</v>
      </c>
      <c r="E3818">
        <v>0.4</v>
      </c>
      <c r="F3818">
        <v>3133114</v>
      </c>
      <c r="G3818" s="58" t="s">
        <v>87</v>
      </c>
      <c r="H3818" s="58" t="s">
        <v>87</v>
      </c>
      <c r="I3818" s="60" t="s">
        <v>85</v>
      </c>
    </row>
    <row r="3819" spans="1:9" x14ac:dyDescent="0.2">
      <c r="A3819" t="s">
        <v>61</v>
      </c>
      <c r="B3819" t="s">
        <v>81</v>
      </c>
      <c r="C3819" t="s">
        <v>22</v>
      </c>
      <c r="D3819" s="55">
        <v>41183</v>
      </c>
      <c r="E3819">
        <v>-5.5E-2</v>
      </c>
      <c r="F3819">
        <v>3133115</v>
      </c>
      <c r="G3819" s="58" t="s">
        <v>87</v>
      </c>
      <c r="H3819" s="58" t="s">
        <v>87</v>
      </c>
      <c r="I3819" s="60" t="s">
        <v>85</v>
      </c>
    </row>
    <row r="3820" spans="1:9" x14ac:dyDescent="0.2">
      <c r="A3820" t="s">
        <v>63</v>
      </c>
      <c r="B3820" t="s">
        <v>80</v>
      </c>
      <c r="C3820" t="s">
        <v>22</v>
      </c>
      <c r="D3820" s="55">
        <v>41183</v>
      </c>
      <c r="E3820">
        <v>0</v>
      </c>
      <c r="F3820">
        <v>3133116</v>
      </c>
      <c r="G3820" s="58" t="s">
        <v>87</v>
      </c>
      <c r="H3820" s="58" t="s">
        <v>87</v>
      </c>
      <c r="I3820" s="60" t="s">
        <v>85</v>
      </c>
    </row>
    <row r="3821" spans="1:9" x14ac:dyDescent="0.2">
      <c r="A3821" t="s">
        <v>63</v>
      </c>
      <c r="B3821" t="s">
        <v>81</v>
      </c>
      <c r="C3821" t="s">
        <v>22</v>
      </c>
      <c r="D3821" s="55">
        <v>41183</v>
      </c>
      <c r="E3821">
        <v>0</v>
      </c>
      <c r="F3821">
        <v>3133117</v>
      </c>
      <c r="G3821" s="58" t="s">
        <v>87</v>
      </c>
      <c r="H3821" s="58" t="s">
        <v>87</v>
      </c>
      <c r="I3821" s="60" t="s">
        <v>85</v>
      </c>
    </row>
    <row r="3822" spans="1:9" x14ac:dyDescent="0.2">
      <c r="A3822" t="s">
        <v>64</v>
      </c>
      <c r="B3822" t="s">
        <v>80</v>
      </c>
      <c r="C3822" t="s">
        <v>22</v>
      </c>
      <c r="D3822" s="55">
        <v>41183</v>
      </c>
      <c r="E3822">
        <v>0</v>
      </c>
      <c r="F3822">
        <v>3133118</v>
      </c>
      <c r="G3822" s="58" t="s">
        <v>87</v>
      </c>
      <c r="H3822" s="58" t="s">
        <v>87</v>
      </c>
      <c r="I3822" s="60" t="s">
        <v>85</v>
      </c>
    </row>
    <row r="3823" spans="1:9" x14ac:dyDescent="0.2">
      <c r="A3823" t="s">
        <v>64</v>
      </c>
      <c r="B3823" t="s">
        <v>81</v>
      </c>
      <c r="C3823" t="s">
        <v>22</v>
      </c>
      <c r="D3823" s="55">
        <v>41183</v>
      </c>
      <c r="E3823">
        <v>0</v>
      </c>
      <c r="F3823">
        <v>3133119</v>
      </c>
      <c r="G3823" s="58" t="s">
        <v>87</v>
      </c>
      <c r="H3823" s="58" t="s">
        <v>87</v>
      </c>
      <c r="I3823" s="60" t="s">
        <v>85</v>
      </c>
    </row>
    <row r="3824" spans="1:9" x14ac:dyDescent="0.2">
      <c r="A3824" t="s">
        <v>79</v>
      </c>
      <c r="B3824" t="s">
        <v>80</v>
      </c>
      <c r="C3824" t="s">
        <v>22</v>
      </c>
      <c r="D3824" s="55">
        <v>41183</v>
      </c>
      <c r="E3824">
        <v>0.4</v>
      </c>
      <c r="F3824">
        <v>3133120</v>
      </c>
      <c r="G3824" s="58" t="s">
        <v>87</v>
      </c>
      <c r="H3824" s="58" t="s">
        <v>87</v>
      </c>
      <c r="I3824" s="60" t="s">
        <v>85</v>
      </c>
    </row>
    <row r="3825" spans="1:9" x14ac:dyDescent="0.2">
      <c r="A3825" t="s">
        <v>79</v>
      </c>
      <c r="B3825" t="s">
        <v>81</v>
      </c>
      <c r="C3825" t="s">
        <v>22</v>
      </c>
      <c r="D3825" s="55">
        <v>41183</v>
      </c>
      <c r="E3825">
        <v>0.02</v>
      </c>
      <c r="F3825">
        <v>3133121</v>
      </c>
      <c r="G3825" s="58" t="s">
        <v>87</v>
      </c>
      <c r="H3825" s="58" t="s">
        <v>87</v>
      </c>
      <c r="I3825" s="60" t="s">
        <v>85</v>
      </c>
    </row>
    <row r="3826" spans="1:9" x14ac:dyDescent="0.2">
      <c r="A3826" t="s">
        <v>65</v>
      </c>
      <c r="B3826" t="s">
        <v>80</v>
      </c>
      <c r="C3826" t="s">
        <v>22</v>
      </c>
      <c r="D3826" s="55">
        <v>41183</v>
      </c>
      <c r="E3826">
        <v>0</v>
      </c>
      <c r="F3826">
        <v>3133122</v>
      </c>
      <c r="G3826" s="58" t="s">
        <v>87</v>
      </c>
      <c r="H3826" s="58" t="s">
        <v>87</v>
      </c>
      <c r="I3826" s="60" t="s">
        <v>85</v>
      </c>
    </row>
    <row r="3827" spans="1:9" x14ac:dyDescent="0.2">
      <c r="A3827" t="s">
        <v>65</v>
      </c>
      <c r="B3827" t="s">
        <v>81</v>
      </c>
      <c r="C3827" t="s">
        <v>22</v>
      </c>
      <c r="D3827" s="55">
        <v>41183</v>
      </c>
      <c r="E3827">
        <v>0</v>
      </c>
      <c r="F3827">
        <v>3133123</v>
      </c>
      <c r="G3827" s="58" t="s">
        <v>87</v>
      </c>
      <c r="H3827" s="58" t="s">
        <v>87</v>
      </c>
      <c r="I3827" s="60" t="s">
        <v>85</v>
      </c>
    </row>
    <row r="3828" spans="1:9" x14ac:dyDescent="0.2">
      <c r="A3828" t="s">
        <v>111</v>
      </c>
      <c r="B3828" t="s">
        <v>110</v>
      </c>
      <c r="C3828" t="s">
        <v>22</v>
      </c>
      <c r="D3828" s="55">
        <v>41183</v>
      </c>
      <c r="E3828">
        <v>-5.0000000000000001E-3</v>
      </c>
      <c r="F3828">
        <v>3133124</v>
      </c>
      <c r="G3828" s="58" t="s">
        <v>87</v>
      </c>
      <c r="H3828" s="58" t="s">
        <v>87</v>
      </c>
      <c r="I3828" s="60" t="s">
        <v>85</v>
      </c>
    </row>
    <row r="3829" spans="1:9" x14ac:dyDescent="0.2">
      <c r="A3829" t="s">
        <v>112</v>
      </c>
      <c r="B3829" t="s">
        <v>110</v>
      </c>
      <c r="C3829" t="s">
        <v>22</v>
      </c>
      <c r="D3829" s="55">
        <v>41183</v>
      </c>
      <c r="E3829">
        <v>0.01</v>
      </c>
      <c r="F3829">
        <v>3133125</v>
      </c>
      <c r="G3829" s="58" t="s">
        <v>87</v>
      </c>
      <c r="H3829" s="58" t="s">
        <v>87</v>
      </c>
      <c r="I3829" s="60" t="s">
        <v>85</v>
      </c>
    </row>
    <row r="3830" spans="1:9" x14ac:dyDescent="0.2">
      <c r="A3830" t="s">
        <v>108</v>
      </c>
      <c r="B3830" t="s">
        <v>110</v>
      </c>
      <c r="C3830" t="s">
        <v>22</v>
      </c>
      <c r="D3830" s="55">
        <v>41183</v>
      </c>
      <c r="E3830">
        <v>-5.5E-2</v>
      </c>
      <c r="F3830">
        <v>3133126</v>
      </c>
      <c r="G3830" s="58" t="s">
        <v>87</v>
      </c>
      <c r="H3830" s="58" t="s">
        <v>87</v>
      </c>
      <c r="I3830" s="60" t="s">
        <v>85</v>
      </c>
    </row>
    <row r="3831" spans="1:9" x14ac:dyDescent="0.2">
      <c r="A3831" t="s">
        <v>109</v>
      </c>
      <c r="B3831" t="s">
        <v>110</v>
      </c>
      <c r="C3831" t="s">
        <v>22</v>
      </c>
      <c r="D3831" s="55">
        <v>41183</v>
      </c>
      <c r="E3831">
        <v>0.01</v>
      </c>
      <c r="F3831">
        <v>3133127</v>
      </c>
      <c r="G3831" s="58" t="s">
        <v>87</v>
      </c>
      <c r="H3831" s="58" t="s">
        <v>87</v>
      </c>
      <c r="I3831" s="60" t="s">
        <v>85</v>
      </c>
    </row>
    <row r="3832" spans="1:9" x14ac:dyDescent="0.2">
      <c r="A3832" t="s">
        <v>11</v>
      </c>
      <c r="B3832" t="s">
        <v>110</v>
      </c>
      <c r="C3832" t="s">
        <v>22</v>
      </c>
      <c r="D3832" s="55">
        <v>41183</v>
      </c>
      <c r="E3832" s="155">
        <v>41214</v>
      </c>
      <c r="I3832" s="60" t="s">
        <v>86</v>
      </c>
    </row>
    <row r="3833" spans="1:9" x14ac:dyDescent="0.2">
      <c r="A3833" t="s">
        <v>78</v>
      </c>
      <c r="B3833" t="s">
        <v>80</v>
      </c>
      <c r="C3833" t="s">
        <v>22</v>
      </c>
      <c r="D3833" s="55">
        <v>41214</v>
      </c>
      <c r="E3833">
        <v>0.55500000000000005</v>
      </c>
      <c r="F3833">
        <v>3133100</v>
      </c>
      <c r="G3833" s="58" t="s">
        <v>87</v>
      </c>
      <c r="H3833" s="58" t="s">
        <v>87</v>
      </c>
      <c r="I3833" s="60" t="s">
        <v>85</v>
      </c>
    </row>
    <row r="3834" spans="1:9" x14ac:dyDescent="0.2">
      <c r="A3834" t="s">
        <v>78</v>
      </c>
      <c r="B3834" t="s">
        <v>81</v>
      </c>
      <c r="C3834" t="s">
        <v>22</v>
      </c>
      <c r="D3834" s="55">
        <v>41214</v>
      </c>
      <c r="E3834">
        <v>0.05</v>
      </c>
      <c r="F3834">
        <v>3133101</v>
      </c>
      <c r="G3834" s="58" t="s">
        <v>87</v>
      </c>
      <c r="H3834" s="58" t="s">
        <v>87</v>
      </c>
      <c r="I3834" s="60" t="s">
        <v>85</v>
      </c>
    </row>
    <row r="3835" spans="1:9" x14ac:dyDescent="0.2">
      <c r="A3835" t="s">
        <v>35</v>
      </c>
      <c r="B3835" t="s">
        <v>80</v>
      </c>
      <c r="C3835" t="s">
        <v>22</v>
      </c>
      <c r="D3835" s="55">
        <v>41214</v>
      </c>
      <c r="E3835">
        <v>0.55500000000000005</v>
      </c>
      <c r="F3835">
        <v>3133102</v>
      </c>
      <c r="G3835" s="58" t="s">
        <v>87</v>
      </c>
      <c r="H3835" s="58" t="s">
        <v>87</v>
      </c>
      <c r="I3835" s="60" t="s">
        <v>85</v>
      </c>
    </row>
    <row r="3836" spans="1:9" x14ac:dyDescent="0.2">
      <c r="A3836" t="s">
        <v>35</v>
      </c>
      <c r="B3836" t="s">
        <v>81</v>
      </c>
      <c r="C3836" t="s">
        <v>22</v>
      </c>
      <c r="D3836" s="55">
        <v>41214</v>
      </c>
      <c r="E3836">
        <v>0.14000000000000001</v>
      </c>
      <c r="F3836">
        <v>3133103</v>
      </c>
      <c r="G3836" s="58" t="s">
        <v>87</v>
      </c>
      <c r="H3836" s="58" t="s">
        <v>87</v>
      </c>
      <c r="I3836" s="60" t="s">
        <v>85</v>
      </c>
    </row>
    <row r="3837" spans="1:9" x14ac:dyDescent="0.2">
      <c r="A3837" t="s">
        <v>36</v>
      </c>
      <c r="B3837" t="s">
        <v>80</v>
      </c>
      <c r="C3837" t="s">
        <v>22</v>
      </c>
      <c r="D3837" s="55">
        <v>41214</v>
      </c>
      <c r="E3837">
        <v>0.55500000000000005</v>
      </c>
      <c r="F3837">
        <v>3133104</v>
      </c>
      <c r="G3837" s="58" t="s">
        <v>87</v>
      </c>
      <c r="H3837" s="58" t="s">
        <v>87</v>
      </c>
      <c r="I3837" s="60" t="s">
        <v>85</v>
      </c>
    </row>
    <row r="3838" spans="1:9" x14ac:dyDescent="0.2">
      <c r="A3838" t="s">
        <v>36</v>
      </c>
      <c r="B3838" t="s">
        <v>81</v>
      </c>
      <c r="C3838" t="s">
        <v>22</v>
      </c>
      <c r="D3838" s="55">
        <v>41214</v>
      </c>
      <c r="E3838">
        <v>0.05</v>
      </c>
      <c r="F3838">
        <v>3133105</v>
      </c>
      <c r="G3838" s="58" t="s">
        <v>87</v>
      </c>
      <c r="H3838" s="58" t="s">
        <v>87</v>
      </c>
      <c r="I3838" s="60" t="s">
        <v>85</v>
      </c>
    </row>
    <row r="3839" spans="1:9" x14ac:dyDescent="0.2">
      <c r="A3839" t="s">
        <v>37</v>
      </c>
      <c r="B3839" t="s">
        <v>80</v>
      </c>
      <c r="C3839" t="s">
        <v>22</v>
      </c>
      <c r="D3839" s="55">
        <v>41214</v>
      </c>
      <c r="E3839">
        <v>0.55500000000000005</v>
      </c>
      <c r="F3839">
        <v>3133106</v>
      </c>
      <c r="G3839" s="58" t="s">
        <v>87</v>
      </c>
      <c r="H3839" s="58" t="s">
        <v>87</v>
      </c>
      <c r="I3839" s="60" t="s">
        <v>85</v>
      </c>
    </row>
    <row r="3840" spans="1:9" x14ac:dyDescent="0.2">
      <c r="A3840" t="s">
        <v>37</v>
      </c>
      <c r="B3840" t="s">
        <v>81</v>
      </c>
      <c r="C3840" t="s">
        <v>22</v>
      </c>
      <c r="D3840" s="55">
        <v>41214</v>
      </c>
      <c r="E3840">
        <v>0.14000000000000001</v>
      </c>
      <c r="F3840">
        <v>3133107</v>
      </c>
      <c r="G3840" s="58" t="s">
        <v>87</v>
      </c>
      <c r="H3840" s="58" t="s">
        <v>87</v>
      </c>
      <c r="I3840" s="60" t="s">
        <v>85</v>
      </c>
    </row>
    <row r="3841" spans="1:9" x14ac:dyDescent="0.2">
      <c r="A3841" t="s">
        <v>58</v>
      </c>
      <c r="B3841" t="s">
        <v>80</v>
      </c>
      <c r="C3841" t="s">
        <v>22</v>
      </c>
      <c r="D3841" s="55">
        <v>41214</v>
      </c>
      <c r="E3841">
        <v>0.46</v>
      </c>
      <c r="F3841">
        <v>3133108</v>
      </c>
      <c r="G3841" s="58" t="s">
        <v>87</v>
      </c>
      <c r="H3841" s="58" t="s">
        <v>87</v>
      </c>
      <c r="I3841" s="60" t="s">
        <v>85</v>
      </c>
    </row>
    <row r="3842" spans="1:9" x14ac:dyDescent="0.2">
      <c r="A3842" t="s">
        <v>58</v>
      </c>
      <c r="B3842" t="s">
        <v>81</v>
      </c>
      <c r="C3842" t="s">
        <v>22</v>
      </c>
      <c r="D3842" s="55">
        <v>41214</v>
      </c>
      <c r="E3842">
        <v>0.05</v>
      </c>
      <c r="F3842">
        <v>3133109</v>
      </c>
      <c r="G3842" s="58" t="s">
        <v>87</v>
      </c>
      <c r="H3842" s="58" t="s">
        <v>87</v>
      </c>
      <c r="I3842" s="60" t="s">
        <v>85</v>
      </c>
    </row>
    <row r="3843" spans="1:9" x14ac:dyDescent="0.2">
      <c r="A3843" t="s">
        <v>59</v>
      </c>
      <c r="B3843" t="s">
        <v>80</v>
      </c>
      <c r="C3843" t="s">
        <v>22</v>
      </c>
      <c r="D3843" s="55">
        <v>41214</v>
      </c>
      <c r="E3843">
        <v>0.7</v>
      </c>
      <c r="F3843">
        <v>3133110</v>
      </c>
      <c r="G3843" s="58" t="s">
        <v>87</v>
      </c>
      <c r="H3843" s="58" t="s">
        <v>87</v>
      </c>
      <c r="I3843" s="60" t="s">
        <v>85</v>
      </c>
    </row>
    <row r="3844" spans="1:9" x14ac:dyDescent="0.2">
      <c r="A3844" t="s">
        <v>59</v>
      </c>
      <c r="B3844" t="s">
        <v>81</v>
      </c>
      <c r="C3844" t="s">
        <v>22</v>
      </c>
      <c r="D3844" s="55">
        <v>41214</v>
      </c>
      <c r="E3844">
        <v>-0.17</v>
      </c>
      <c r="F3844">
        <v>3133111</v>
      </c>
      <c r="G3844" s="58" t="s">
        <v>87</v>
      </c>
      <c r="H3844" s="58" t="s">
        <v>87</v>
      </c>
      <c r="I3844" s="60" t="s">
        <v>85</v>
      </c>
    </row>
    <row r="3845" spans="1:9" x14ac:dyDescent="0.2">
      <c r="A3845" t="s">
        <v>60</v>
      </c>
      <c r="B3845" t="s">
        <v>80</v>
      </c>
      <c r="C3845" t="s">
        <v>22</v>
      </c>
      <c r="D3845" s="55">
        <v>41214</v>
      </c>
      <c r="E3845">
        <v>0.7</v>
      </c>
      <c r="F3845">
        <v>3133112</v>
      </c>
      <c r="G3845" s="58" t="s">
        <v>87</v>
      </c>
      <c r="H3845" s="58" t="s">
        <v>87</v>
      </c>
      <c r="I3845" s="60" t="s">
        <v>85</v>
      </c>
    </row>
    <row r="3846" spans="1:9" x14ac:dyDescent="0.2">
      <c r="A3846" t="s">
        <v>60</v>
      </c>
      <c r="B3846" t="s">
        <v>81</v>
      </c>
      <c r="C3846" t="s">
        <v>22</v>
      </c>
      <c r="D3846" s="55">
        <v>41214</v>
      </c>
      <c r="E3846">
        <v>5.5E-2</v>
      </c>
      <c r="F3846">
        <v>3133113</v>
      </c>
      <c r="G3846" s="58" t="s">
        <v>87</v>
      </c>
      <c r="H3846" s="58" t="s">
        <v>87</v>
      </c>
      <c r="I3846" s="60" t="s">
        <v>85</v>
      </c>
    </row>
    <row r="3847" spans="1:9" x14ac:dyDescent="0.2">
      <c r="A3847" t="s">
        <v>61</v>
      </c>
      <c r="B3847" t="s">
        <v>80</v>
      </c>
      <c r="C3847" t="s">
        <v>22</v>
      </c>
      <c r="D3847" s="55">
        <v>41214</v>
      </c>
      <c r="E3847">
        <v>0.7</v>
      </c>
      <c r="F3847">
        <v>3133114</v>
      </c>
      <c r="G3847" s="58" t="s">
        <v>87</v>
      </c>
      <c r="H3847" s="58" t="s">
        <v>87</v>
      </c>
      <c r="I3847" s="60" t="s">
        <v>85</v>
      </c>
    </row>
    <row r="3848" spans="1:9" x14ac:dyDescent="0.2">
      <c r="A3848" t="s">
        <v>61</v>
      </c>
      <c r="B3848" t="s">
        <v>81</v>
      </c>
      <c r="C3848" t="s">
        <v>22</v>
      </c>
      <c r="D3848" s="55">
        <v>41214</v>
      </c>
      <c r="E3848">
        <v>-0.05</v>
      </c>
      <c r="F3848">
        <v>3133115</v>
      </c>
      <c r="G3848" s="58" t="s">
        <v>87</v>
      </c>
      <c r="H3848" s="58" t="s">
        <v>87</v>
      </c>
      <c r="I3848" s="60" t="s">
        <v>85</v>
      </c>
    </row>
    <row r="3849" spans="1:9" x14ac:dyDescent="0.2">
      <c r="A3849" t="s">
        <v>63</v>
      </c>
      <c r="B3849" t="s">
        <v>80</v>
      </c>
      <c r="C3849" t="s">
        <v>22</v>
      </c>
      <c r="D3849" s="55">
        <v>41214</v>
      </c>
      <c r="E3849">
        <v>0</v>
      </c>
      <c r="F3849">
        <v>3133116</v>
      </c>
      <c r="G3849" s="58" t="s">
        <v>87</v>
      </c>
      <c r="H3849" s="58" t="s">
        <v>87</v>
      </c>
      <c r="I3849" s="60" t="s">
        <v>85</v>
      </c>
    </row>
    <row r="3850" spans="1:9" x14ac:dyDescent="0.2">
      <c r="A3850" t="s">
        <v>63</v>
      </c>
      <c r="B3850" t="s">
        <v>81</v>
      </c>
      <c r="C3850" t="s">
        <v>22</v>
      </c>
      <c r="D3850" s="55">
        <v>41214</v>
      </c>
      <c r="E3850">
        <v>0</v>
      </c>
      <c r="F3850">
        <v>3133117</v>
      </c>
      <c r="G3850" s="58" t="s">
        <v>87</v>
      </c>
      <c r="H3850" s="58" t="s">
        <v>87</v>
      </c>
      <c r="I3850" s="60" t="s">
        <v>85</v>
      </c>
    </row>
    <row r="3851" spans="1:9" x14ac:dyDescent="0.2">
      <c r="A3851" t="s">
        <v>64</v>
      </c>
      <c r="B3851" t="s">
        <v>80</v>
      </c>
      <c r="C3851" t="s">
        <v>22</v>
      </c>
      <c r="D3851" s="55">
        <v>41214</v>
      </c>
      <c r="E3851">
        <v>0</v>
      </c>
      <c r="F3851">
        <v>3133118</v>
      </c>
      <c r="G3851" s="58" t="s">
        <v>87</v>
      </c>
      <c r="H3851" s="58" t="s">
        <v>87</v>
      </c>
      <c r="I3851" s="60" t="s">
        <v>85</v>
      </c>
    </row>
    <row r="3852" spans="1:9" x14ac:dyDescent="0.2">
      <c r="A3852" t="s">
        <v>64</v>
      </c>
      <c r="B3852" t="s">
        <v>81</v>
      </c>
      <c r="C3852" t="s">
        <v>22</v>
      </c>
      <c r="D3852" s="55">
        <v>41214</v>
      </c>
      <c r="E3852">
        <v>0</v>
      </c>
      <c r="F3852">
        <v>3133119</v>
      </c>
      <c r="G3852" s="58" t="s">
        <v>87</v>
      </c>
      <c r="H3852" s="58" t="s">
        <v>87</v>
      </c>
      <c r="I3852" s="60" t="s">
        <v>85</v>
      </c>
    </row>
    <row r="3853" spans="1:9" x14ac:dyDescent="0.2">
      <c r="A3853" t="s">
        <v>79</v>
      </c>
      <c r="B3853" t="s">
        <v>80</v>
      </c>
      <c r="C3853" t="s">
        <v>22</v>
      </c>
      <c r="D3853" s="55">
        <v>41214</v>
      </c>
      <c r="E3853">
        <v>0.505</v>
      </c>
      <c r="F3853">
        <v>3133120</v>
      </c>
      <c r="G3853" s="58" t="s">
        <v>87</v>
      </c>
      <c r="H3853" s="58" t="s">
        <v>87</v>
      </c>
      <c r="I3853" s="60" t="s">
        <v>85</v>
      </c>
    </row>
    <row r="3854" spans="1:9" x14ac:dyDescent="0.2">
      <c r="A3854" t="s">
        <v>79</v>
      </c>
      <c r="B3854" t="s">
        <v>81</v>
      </c>
      <c r="C3854" t="s">
        <v>22</v>
      </c>
      <c r="D3854" s="55">
        <v>41214</v>
      </c>
      <c r="E3854">
        <v>0.1</v>
      </c>
      <c r="F3854">
        <v>3133121</v>
      </c>
      <c r="G3854" s="58" t="s">
        <v>87</v>
      </c>
      <c r="H3854" s="58" t="s">
        <v>87</v>
      </c>
      <c r="I3854" s="60" t="s">
        <v>85</v>
      </c>
    </row>
    <row r="3855" spans="1:9" x14ac:dyDescent="0.2">
      <c r="A3855" t="s">
        <v>65</v>
      </c>
      <c r="B3855" t="s">
        <v>80</v>
      </c>
      <c r="C3855" t="s">
        <v>22</v>
      </c>
      <c r="D3855" s="55">
        <v>41214</v>
      </c>
      <c r="E3855">
        <v>0</v>
      </c>
      <c r="F3855">
        <v>3133122</v>
      </c>
      <c r="G3855" s="58" t="s">
        <v>87</v>
      </c>
      <c r="H3855" s="58" t="s">
        <v>87</v>
      </c>
      <c r="I3855" s="60" t="s">
        <v>85</v>
      </c>
    </row>
    <row r="3856" spans="1:9" x14ac:dyDescent="0.2">
      <c r="A3856" t="s">
        <v>65</v>
      </c>
      <c r="B3856" t="s">
        <v>81</v>
      </c>
      <c r="C3856" t="s">
        <v>22</v>
      </c>
      <c r="D3856" s="55">
        <v>41214</v>
      </c>
      <c r="E3856">
        <v>0</v>
      </c>
      <c r="F3856">
        <v>3133123</v>
      </c>
      <c r="G3856" s="58" t="s">
        <v>87</v>
      </c>
      <c r="H3856" s="58" t="s">
        <v>87</v>
      </c>
      <c r="I3856" s="60" t="s">
        <v>85</v>
      </c>
    </row>
    <row r="3857" spans="1:9" x14ac:dyDescent="0.2">
      <c r="A3857" t="s">
        <v>111</v>
      </c>
      <c r="B3857" t="s">
        <v>110</v>
      </c>
      <c r="C3857" t="s">
        <v>22</v>
      </c>
      <c r="D3857" s="55">
        <v>41214</v>
      </c>
      <c r="E3857">
        <v>0.05</v>
      </c>
      <c r="F3857">
        <v>3133124</v>
      </c>
      <c r="G3857" s="58" t="s">
        <v>87</v>
      </c>
      <c r="H3857" s="58" t="s">
        <v>87</v>
      </c>
      <c r="I3857" s="60" t="s">
        <v>85</v>
      </c>
    </row>
    <row r="3858" spans="1:9" x14ac:dyDescent="0.2">
      <c r="A3858" t="s">
        <v>112</v>
      </c>
      <c r="B3858" t="s">
        <v>110</v>
      </c>
      <c r="C3858" t="s">
        <v>22</v>
      </c>
      <c r="D3858" s="55">
        <v>41214</v>
      </c>
      <c r="E3858">
        <v>5.5E-2</v>
      </c>
      <c r="F3858">
        <v>3133125</v>
      </c>
      <c r="G3858" s="58" t="s">
        <v>87</v>
      </c>
      <c r="H3858" s="58" t="s">
        <v>87</v>
      </c>
      <c r="I3858" s="60" t="s">
        <v>85</v>
      </c>
    </row>
    <row r="3859" spans="1:9" x14ac:dyDescent="0.2">
      <c r="A3859" t="s">
        <v>108</v>
      </c>
      <c r="B3859" t="s">
        <v>110</v>
      </c>
      <c r="C3859" t="s">
        <v>22</v>
      </c>
      <c r="D3859" s="55">
        <v>41214</v>
      </c>
      <c r="E3859">
        <v>-0.05</v>
      </c>
      <c r="F3859">
        <v>3133126</v>
      </c>
      <c r="G3859" s="58" t="s">
        <v>87</v>
      </c>
      <c r="H3859" s="58" t="s">
        <v>87</v>
      </c>
      <c r="I3859" s="60" t="s">
        <v>85</v>
      </c>
    </row>
    <row r="3860" spans="1:9" x14ac:dyDescent="0.2">
      <c r="A3860" t="s">
        <v>109</v>
      </c>
      <c r="B3860" t="s">
        <v>110</v>
      </c>
      <c r="C3860" t="s">
        <v>22</v>
      </c>
      <c r="D3860" s="55">
        <v>41214</v>
      </c>
      <c r="E3860">
        <v>5.5E-2</v>
      </c>
      <c r="F3860">
        <v>3133127</v>
      </c>
      <c r="G3860" s="58" t="s">
        <v>87</v>
      </c>
      <c r="H3860" s="58" t="s">
        <v>87</v>
      </c>
      <c r="I3860" s="60" t="s">
        <v>85</v>
      </c>
    </row>
    <row r="3861" spans="1:9" x14ac:dyDescent="0.2">
      <c r="A3861" t="s">
        <v>11</v>
      </c>
      <c r="B3861" t="s">
        <v>110</v>
      </c>
      <c r="C3861" t="s">
        <v>22</v>
      </c>
      <c r="D3861" s="55">
        <v>41214</v>
      </c>
      <c r="E3861" s="155">
        <v>41244</v>
      </c>
      <c r="I3861" s="60" t="s">
        <v>86</v>
      </c>
    </row>
    <row r="3862" spans="1:9" x14ac:dyDescent="0.2">
      <c r="A3862" t="s">
        <v>78</v>
      </c>
      <c r="B3862" t="s">
        <v>80</v>
      </c>
      <c r="C3862" t="s">
        <v>22</v>
      </c>
      <c r="D3862" s="55">
        <v>41244</v>
      </c>
      <c r="E3862">
        <v>0.60499999999999998</v>
      </c>
      <c r="F3862">
        <v>3133100</v>
      </c>
      <c r="G3862" s="58" t="s">
        <v>87</v>
      </c>
      <c r="H3862" s="58" t="s">
        <v>87</v>
      </c>
      <c r="I3862" s="60" t="s">
        <v>85</v>
      </c>
    </row>
    <row r="3863" spans="1:9" x14ac:dyDescent="0.2">
      <c r="A3863" t="s">
        <v>78</v>
      </c>
      <c r="B3863" t="s">
        <v>81</v>
      </c>
      <c r="C3863" t="s">
        <v>22</v>
      </c>
      <c r="D3863" s="55">
        <v>41244</v>
      </c>
      <c r="E3863">
        <v>0.05</v>
      </c>
      <c r="F3863">
        <v>3133101</v>
      </c>
      <c r="G3863" s="58" t="s">
        <v>87</v>
      </c>
      <c r="H3863" s="58" t="s">
        <v>87</v>
      </c>
      <c r="I3863" s="60" t="s">
        <v>85</v>
      </c>
    </row>
    <row r="3864" spans="1:9" x14ac:dyDescent="0.2">
      <c r="A3864" t="s">
        <v>35</v>
      </c>
      <c r="B3864" t="s">
        <v>80</v>
      </c>
      <c r="C3864" t="s">
        <v>22</v>
      </c>
      <c r="D3864" s="55">
        <v>41244</v>
      </c>
      <c r="E3864">
        <v>0.60499999999999998</v>
      </c>
      <c r="F3864">
        <v>3133102</v>
      </c>
      <c r="G3864" s="58" t="s">
        <v>87</v>
      </c>
      <c r="H3864" s="58" t="s">
        <v>87</v>
      </c>
      <c r="I3864" s="60" t="s">
        <v>85</v>
      </c>
    </row>
    <row r="3865" spans="1:9" x14ac:dyDescent="0.2">
      <c r="A3865" t="s">
        <v>35</v>
      </c>
      <c r="B3865" t="s">
        <v>81</v>
      </c>
      <c r="C3865" t="s">
        <v>22</v>
      </c>
      <c r="D3865" s="55">
        <v>41244</v>
      </c>
      <c r="E3865">
        <v>0.28999999999999998</v>
      </c>
      <c r="F3865">
        <v>3133103</v>
      </c>
      <c r="G3865" s="58" t="s">
        <v>87</v>
      </c>
      <c r="H3865" s="58" t="s">
        <v>87</v>
      </c>
      <c r="I3865" s="60" t="s">
        <v>85</v>
      </c>
    </row>
    <row r="3866" spans="1:9" x14ac:dyDescent="0.2">
      <c r="A3866" t="s">
        <v>36</v>
      </c>
      <c r="B3866" t="s">
        <v>80</v>
      </c>
      <c r="C3866" t="s">
        <v>22</v>
      </c>
      <c r="D3866" s="55">
        <v>41244</v>
      </c>
      <c r="E3866">
        <v>0.60499999999999998</v>
      </c>
      <c r="F3866">
        <v>3133104</v>
      </c>
      <c r="G3866" s="58" t="s">
        <v>87</v>
      </c>
      <c r="H3866" s="58" t="s">
        <v>87</v>
      </c>
      <c r="I3866" s="60" t="s">
        <v>85</v>
      </c>
    </row>
    <row r="3867" spans="1:9" x14ac:dyDescent="0.2">
      <c r="A3867" t="s">
        <v>36</v>
      </c>
      <c r="B3867" t="s">
        <v>81</v>
      </c>
      <c r="C3867" t="s">
        <v>22</v>
      </c>
      <c r="D3867" s="55">
        <v>41244</v>
      </c>
      <c r="E3867">
        <v>0.05</v>
      </c>
      <c r="F3867">
        <v>3133105</v>
      </c>
      <c r="G3867" s="58" t="s">
        <v>87</v>
      </c>
      <c r="H3867" s="58" t="s">
        <v>87</v>
      </c>
      <c r="I3867" s="60" t="s">
        <v>85</v>
      </c>
    </row>
    <row r="3868" spans="1:9" x14ac:dyDescent="0.2">
      <c r="A3868" t="s">
        <v>37</v>
      </c>
      <c r="B3868" t="s">
        <v>80</v>
      </c>
      <c r="C3868" t="s">
        <v>22</v>
      </c>
      <c r="D3868" s="55">
        <v>41244</v>
      </c>
      <c r="E3868">
        <v>0.60499999999999998</v>
      </c>
      <c r="F3868">
        <v>3133106</v>
      </c>
      <c r="G3868" s="58" t="s">
        <v>87</v>
      </c>
      <c r="H3868" s="58" t="s">
        <v>87</v>
      </c>
      <c r="I3868" s="60" t="s">
        <v>85</v>
      </c>
    </row>
    <row r="3869" spans="1:9" x14ac:dyDescent="0.2">
      <c r="A3869" t="s">
        <v>37</v>
      </c>
      <c r="B3869" t="s">
        <v>81</v>
      </c>
      <c r="C3869" t="s">
        <v>22</v>
      </c>
      <c r="D3869" s="55">
        <v>41244</v>
      </c>
      <c r="E3869">
        <v>0.28999999999999998</v>
      </c>
      <c r="F3869">
        <v>3133107</v>
      </c>
      <c r="G3869" s="58" t="s">
        <v>87</v>
      </c>
      <c r="H3869" s="58" t="s">
        <v>87</v>
      </c>
      <c r="I3869" s="60" t="s">
        <v>85</v>
      </c>
    </row>
    <row r="3870" spans="1:9" x14ac:dyDescent="0.2">
      <c r="A3870" t="s">
        <v>58</v>
      </c>
      <c r="B3870" t="s">
        <v>80</v>
      </c>
      <c r="C3870" t="s">
        <v>22</v>
      </c>
      <c r="D3870" s="55">
        <v>41244</v>
      </c>
      <c r="E3870">
        <v>0.77</v>
      </c>
      <c r="F3870">
        <v>3133108</v>
      </c>
      <c r="G3870" s="58" t="s">
        <v>87</v>
      </c>
      <c r="H3870" s="58" t="s">
        <v>87</v>
      </c>
      <c r="I3870" s="60" t="s">
        <v>85</v>
      </c>
    </row>
    <row r="3871" spans="1:9" x14ac:dyDescent="0.2">
      <c r="A3871" t="s">
        <v>58</v>
      </c>
      <c r="B3871" t="s">
        <v>81</v>
      </c>
      <c r="C3871" t="s">
        <v>22</v>
      </c>
      <c r="D3871" s="55">
        <v>41244</v>
      </c>
      <c r="E3871">
        <v>0.05</v>
      </c>
      <c r="F3871">
        <v>3133109</v>
      </c>
      <c r="G3871" s="58" t="s">
        <v>87</v>
      </c>
      <c r="H3871" s="58" t="s">
        <v>87</v>
      </c>
      <c r="I3871" s="60" t="s">
        <v>85</v>
      </c>
    </row>
    <row r="3872" spans="1:9" x14ac:dyDescent="0.2">
      <c r="A3872" t="s">
        <v>59</v>
      </c>
      <c r="B3872" t="s">
        <v>80</v>
      </c>
      <c r="C3872" t="s">
        <v>22</v>
      </c>
      <c r="D3872" s="55">
        <v>41244</v>
      </c>
      <c r="E3872">
        <v>0.98</v>
      </c>
      <c r="F3872">
        <v>3133110</v>
      </c>
      <c r="G3872" s="58" t="s">
        <v>87</v>
      </c>
      <c r="H3872" s="58" t="s">
        <v>87</v>
      </c>
      <c r="I3872" s="60" t="s">
        <v>85</v>
      </c>
    </row>
    <row r="3873" spans="1:9" x14ac:dyDescent="0.2">
      <c r="A3873" t="s">
        <v>59</v>
      </c>
      <c r="B3873" t="s">
        <v>81</v>
      </c>
      <c r="C3873" t="s">
        <v>22</v>
      </c>
      <c r="D3873" s="55">
        <v>41244</v>
      </c>
      <c r="E3873">
        <v>-0.13</v>
      </c>
      <c r="F3873">
        <v>3133111</v>
      </c>
      <c r="G3873" s="58" t="s">
        <v>87</v>
      </c>
      <c r="H3873" s="58" t="s">
        <v>87</v>
      </c>
      <c r="I3873" s="60" t="s">
        <v>85</v>
      </c>
    </row>
    <row r="3874" spans="1:9" x14ac:dyDescent="0.2">
      <c r="A3874" t="s">
        <v>60</v>
      </c>
      <c r="B3874" t="s">
        <v>80</v>
      </c>
      <c r="C3874" t="s">
        <v>22</v>
      </c>
      <c r="D3874" s="55">
        <v>41244</v>
      </c>
      <c r="E3874">
        <v>0.98</v>
      </c>
      <c r="F3874">
        <v>3133112</v>
      </c>
      <c r="G3874" s="58" t="s">
        <v>87</v>
      </c>
      <c r="H3874" s="58" t="s">
        <v>87</v>
      </c>
      <c r="I3874" s="60" t="s">
        <v>85</v>
      </c>
    </row>
    <row r="3875" spans="1:9" x14ac:dyDescent="0.2">
      <c r="A3875" t="s">
        <v>60</v>
      </c>
      <c r="B3875" t="s">
        <v>81</v>
      </c>
      <c r="C3875" t="s">
        <v>22</v>
      </c>
      <c r="D3875" s="55">
        <v>41244</v>
      </c>
      <c r="E3875">
        <v>0.25</v>
      </c>
      <c r="F3875">
        <v>3133113</v>
      </c>
      <c r="G3875" s="58" t="s">
        <v>87</v>
      </c>
      <c r="H3875" s="58" t="s">
        <v>87</v>
      </c>
      <c r="I3875" s="60" t="s">
        <v>85</v>
      </c>
    </row>
    <row r="3876" spans="1:9" x14ac:dyDescent="0.2">
      <c r="A3876" t="s">
        <v>61</v>
      </c>
      <c r="B3876" t="s">
        <v>80</v>
      </c>
      <c r="C3876" t="s">
        <v>22</v>
      </c>
      <c r="D3876" s="55">
        <v>41244</v>
      </c>
      <c r="E3876">
        <v>0.98</v>
      </c>
      <c r="F3876">
        <v>3133114</v>
      </c>
      <c r="G3876" s="58" t="s">
        <v>87</v>
      </c>
      <c r="H3876" s="58" t="s">
        <v>87</v>
      </c>
      <c r="I3876" s="60" t="s">
        <v>85</v>
      </c>
    </row>
    <row r="3877" spans="1:9" x14ac:dyDescent="0.2">
      <c r="A3877" t="s">
        <v>61</v>
      </c>
      <c r="B3877" t="s">
        <v>81</v>
      </c>
      <c r="C3877" t="s">
        <v>22</v>
      </c>
      <c r="D3877" s="55">
        <v>41244</v>
      </c>
      <c r="E3877">
        <v>-0.05</v>
      </c>
      <c r="F3877">
        <v>3133115</v>
      </c>
      <c r="G3877" s="58" t="s">
        <v>87</v>
      </c>
      <c r="H3877" s="58" t="s">
        <v>87</v>
      </c>
      <c r="I3877" s="60" t="s">
        <v>85</v>
      </c>
    </row>
    <row r="3878" spans="1:9" x14ac:dyDescent="0.2">
      <c r="A3878" t="s">
        <v>63</v>
      </c>
      <c r="B3878" t="s">
        <v>80</v>
      </c>
      <c r="C3878" t="s">
        <v>22</v>
      </c>
      <c r="D3878" s="55">
        <v>41244</v>
      </c>
      <c r="E3878">
        <v>0</v>
      </c>
      <c r="F3878">
        <v>3133116</v>
      </c>
      <c r="G3878" s="58" t="s">
        <v>87</v>
      </c>
      <c r="H3878" s="58" t="s">
        <v>87</v>
      </c>
      <c r="I3878" s="60" t="s">
        <v>85</v>
      </c>
    </row>
    <row r="3879" spans="1:9" x14ac:dyDescent="0.2">
      <c r="A3879" t="s">
        <v>63</v>
      </c>
      <c r="B3879" t="s">
        <v>81</v>
      </c>
      <c r="C3879" t="s">
        <v>22</v>
      </c>
      <c r="D3879" s="55">
        <v>41244</v>
      </c>
      <c r="E3879">
        <v>0</v>
      </c>
      <c r="F3879">
        <v>3133117</v>
      </c>
      <c r="G3879" s="58" t="s">
        <v>87</v>
      </c>
      <c r="H3879" s="58" t="s">
        <v>87</v>
      </c>
      <c r="I3879" s="60" t="s">
        <v>85</v>
      </c>
    </row>
    <row r="3880" spans="1:9" x14ac:dyDescent="0.2">
      <c r="A3880" t="s">
        <v>64</v>
      </c>
      <c r="B3880" t="s">
        <v>80</v>
      </c>
      <c r="C3880" t="s">
        <v>22</v>
      </c>
      <c r="D3880" s="55">
        <v>41244</v>
      </c>
      <c r="E3880">
        <v>0</v>
      </c>
      <c r="F3880">
        <v>3133118</v>
      </c>
      <c r="G3880" s="58" t="s">
        <v>87</v>
      </c>
      <c r="H3880" s="58" t="s">
        <v>87</v>
      </c>
      <c r="I3880" s="60" t="s">
        <v>85</v>
      </c>
    </row>
    <row r="3881" spans="1:9" x14ac:dyDescent="0.2">
      <c r="A3881" t="s">
        <v>64</v>
      </c>
      <c r="B3881" t="s">
        <v>81</v>
      </c>
      <c r="C3881" t="s">
        <v>22</v>
      </c>
      <c r="D3881" s="55">
        <v>41244</v>
      </c>
      <c r="E3881">
        <v>0</v>
      </c>
      <c r="F3881">
        <v>3133119</v>
      </c>
      <c r="G3881" s="58" t="s">
        <v>87</v>
      </c>
      <c r="H3881" s="58" t="s">
        <v>87</v>
      </c>
      <c r="I3881" s="60" t="s">
        <v>85</v>
      </c>
    </row>
    <row r="3882" spans="1:9" x14ac:dyDescent="0.2">
      <c r="A3882" t="s">
        <v>79</v>
      </c>
      <c r="B3882" t="s">
        <v>80</v>
      </c>
      <c r="C3882" t="s">
        <v>22</v>
      </c>
      <c r="D3882" s="55">
        <v>41244</v>
      </c>
      <c r="E3882">
        <v>0.53500000000000003</v>
      </c>
      <c r="F3882">
        <v>3133120</v>
      </c>
      <c r="G3882" s="58" t="s">
        <v>87</v>
      </c>
      <c r="H3882" s="58" t="s">
        <v>87</v>
      </c>
      <c r="I3882" s="60" t="s">
        <v>85</v>
      </c>
    </row>
    <row r="3883" spans="1:9" x14ac:dyDescent="0.2">
      <c r="A3883" t="s">
        <v>79</v>
      </c>
      <c r="B3883" t="s">
        <v>81</v>
      </c>
      <c r="C3883" t="s">
        <v>22</v>
      </c>
      <c r="D3883" s="55">
        <v>41244</v>
      </c>
      <c r="E3883">
        <v>0.3</v>
      </c>
      <c r="F3883">
        <v>3133121</v>
      </c>
      <c r="G3883" s="58" t="s">
        <v>87</v>
      </c>
      <c r="H3883" s="58" t="s">
        <v>87</v>
      </c>
      <c r="I3883" s="60" t="s">
        <v>85</v>
      </c>
    </row>
    <row r="3884" spans="1:9" x14ac:dyDescent="0.2">
      <c r="A3884" t="s">
        <v>65</v>
      </c>
      <c r="B3884" t="s">
        <v>80</v>
      </c>
      <c r="C3884" t="s">
        <v>22</v>
      </c>
      <c r="D3884" s="55">
        <v>41244</v>
      </c>
      <c r="E3884">
        <v>0</v>
      </c>
      <c r="F3884">
        <v>3133122</v>
      </c>
      <c r="G3884" s="58" t="s">
        <v>87</v>
      </c>
      <c r="H3884" s="58" t="s">
        <v>87</v>
      </c>
      <c r="I3884" s="60" t="s">
        <v>85</v>
      </c>
    </row>
    <row r="3885" spans="1:9" x14ac:dyDescent="0.2">
      <c r="A3885" t="s">
        <v>65</v>
      </c>
      <c r="B3885" t="s">
        <v>81</v>
      </c>
      <c r="C3885" t="s">
        <v>22</v>
      </c>
      <c r="D3885" s="55">
        <v>41244</v>
      </c>
      <c r="E3885">
        <v>0</v>
      </c>
      <c r="F3885">
        <v>3133123</v>
      </c>
      <c r="G3885" s="58" t="s">
        <v>87</v>
      </c>
      <c r="H3885" s="58" t="s">
        <v>87</v>
      </c>
      <c r="I3885" s="60" t="s">
        <v>85</v>
      </c>
    </row>
    <row r="3886" spans="1:9" x14ac:dyDescent="0.2">
      <c r="A3886" t="s">
        <v>111</v>
      </c>
      <c r="B3886" t="s">
        <v>110</v>
      </c>
      <c r="C3886" t="s">
        <v>22</v>
      </c>
      <c r="D3886" s="55">
        <v>41244</v>
      </c>
      <c r="E3886">
        <v>0.05</v>
      </c>
      <c r="F3886">
        <v>3133124</v>
      </c>
      <c r="G3886" s="58" t="s">
        <v>87</v>
      </c>
      <c r="H3886" s="58" t="s">
        <v>87</v>
      </c>
      <c r="I3886" s="60" t="s">
        <v>85</v>
      </c>
    </row>
    <row r="3887" spans="1:9" x14ac:dyDescent="0.2">
      <c r="A3887" t="s">
        <v>112</v>
      </c>
      <c r="B3887" t="s">
        <v>110</v>
      </c>
      <c r="C3887" t="s">
        <v>22</v>
      </c>
      <c r="D3887" s="55">
        <v>41244</v>
      </c>
      <c r="E3887">
        <v>0.25</v>
      </c>
      <c r="F3887">
        <v>3133125</v>
      </c>
      <c r="G3887" s="58" t="s">
        <v>87</v>
      </c>
      <c r="H3887" s="58" t="s">
        <v>87</v>
      </c>
      <c r="I3887" s="60" t="s">
        <v>85</v>
      </c>
    </row>
    <row r="3888" spans="1:9" x14ac:dyDescent="0.2">
      <c r="A3888" t="s">
        <v>108</v>
      </c>
      <c r="B3888" t="s">
        <v>110</v>
      </c>
      <c r="C3888" t="s">
        <v>22</v>
      </c>
      <c r="D3888" s="55">
        <v>41244</v>
      </c>
      <c r="E3888">
        <v>-0.05</v>
      </c>
      <c r="F3888">
        <v>3133126</v>
      </c>
      <c r="G3888" s="58" t="s">
        <v>87</v>
      </c>
      <c r="H3888" s="58" t="s">
        <v>87</v>
      </c>
      <c r="I3888" s="60" t="s">
        <v>85</v>
      </c>
    </row>
    <row r="3889" spans="1:9" x14ac:dyDescent="0.2">
      <c r="A3889" t="s">
        <v>109</v>
      </c>
      <c r="B3889" t="s">
        <v>110</v>
      </c>
      <c r="C3889" t="s">
        <v>22</v>
      </c>
      <c r="D3889" s="55">
        <v>41244</v>
      </c>
      <c r="E3889">
        <v>0.25</v>
      </c>
      <c r="F3889">
        <v>3133127</v>
      </c>
      <c r="G3889" s="58" t="s">
        <v>87</v>
      </c>
      <c r="H3889" s="58" t="s">
        <v>87</v>
      </c>
      <c r="I3889" s="60" t="s">
        <v>85</v>
      </c>
    </row>
    <row r="3890" spans="1:9" x14ac:dyDescent="0.2">
      <c r="A3890" t="s">
        <v>11</v>
      </c>
      <c r="B3890" t="s">
        <v>110</v>
      </c>
      <c r="C3890" t="s">
        <v>22</v>
      </c>
      <c r="D3890" s="55">
        <v>41244</v>
      </c>
      <c r="E3890" s="155">
        <v>41275</v>
      </c>
      <c r="I3890" s="60" t="s">
        <v>86</v>
      </c>
    </row>
    <row r="3891" spans="1:9" x14ac:dyDescent="0.2">
      <c r="A3891" t="s">
        <v>78</v>
      </c>
      <c r="B3891" t="s">
        <v>80</v>
      </c>
      <c r="C3891" t="s">
        <v>22</v>
      </c>
      <c r="D3891" s="55">
        <v>41275</v>
      </c>
      <c r="E3891">
        <v>0.60499999999999998</v>
      </c>
      <c r="F3891">
        <v>3133100</v>
      </c>
      <c r="G3891" s="58" t="s">
        <v>87</v>
      </c>
      <c r="H3891" s="58" t="s">
        <v>87</v>
      </c>
      <c r="I3891" s="60" t="s">
        <v>85</v>
      </c>
    </row>
    <row r="3892" spans="1:9" x14ac:dyDescent="0.2">
      <c r="A3892" t="s">
        <v>78</v>
      </c>
      <c r="B3892" t="s">
        <v>81</v>
      </c>
      <c r="C3892" t="s">
        <v>22</v>
      </c>
      <c r="D3892" s="55">
        <v>41275</v>
      </c>
      <c r="E3892">
        <v>0.05</v>
      </c>
      <c r="F3892">
        <v>3133101</v>
      </c>
      <c r="G3892" s="58" t="s">
        <v>87</v>
      </c>
      <c r="H3892" s="58" t="s">
        <v>87</v>
      </c>
      <c r="I3892" s="60" t="s">
        <v>85</v>
      </c>
    </row>
    <row r="3893" spans="1:9" x14ac:dyDescent="0.2">
      <c r="A3893" t="s">
        <v>35</v>
      </c>
      <c r="B3893" t="s">
        <v>80</v>
      </c>
      <c r="C3893" t="s">
        <v>22</v>
      </c>
      <c r="D3893" s="55">
        <v>41275</v>
      </c>
      <c r="E3893">
        <v>0.60499999999999998</v>
      </c>
      <c r="F3893">
        <v>3133102</v>
      </c>
      <c r="G3893" s="58" t="s">
        <v>87</v>
      </c>
      <c r="H3893" s="58" t="s">
        <v>87</v>
      </c>
      <c r="I3893" s="60" t="s">
        <v>85</v>
      </c>
    </row>
    <row r="3894" spans="1:9" x14ac:dyDescent="0.2">
      <c r="A3894" t="s">
        <v>35</v>
      </c>
      <c r="B3894" t="s">
        <v>81</v>
      </c>
      <c r="C3894" t="s">
        <v>22</v>
      </c>
      <c r="D3894" s="55">
        <v>41275</v>
      </c>
      <c r="E3894">
        <v>0.32</v>
      </c>
      <c r="F3894">
        <v>3133103</v>
      </c>
      <c r="G3894" s="58" t="s">
        <v>87</v>
      </c>
      <c r="H3894" s="58" t="s">
        <v>87</v>
      </c>
      <c r="I3894" s="60" t="s">
        <v>85</v>
      </c>
    </row>
    <row r="3895" spans="1:9" x14ac:dyDescent="0.2">
      <c r="A3895" t="s">
        <v>36</v>
      </c>
      <c r="B3895" t="s">
        <v>80</v>
      </c>
      <c r="C3895" t="s">
        <v>22</v>
      </c>
      <c r="D3895" s="55">
        <v>41275</v>
      </c>
      <c r="E3895">
        <v>0.60499999999999998</v>
      </c>
      <c r="F3895">
        <v>3133104</v>
      </c>
      <c r="G3895" s="58" t="s">
        <v>87</v>
      </c>
      <c r="H3895" s="58" t="s">
        <v>87</v>
      </c>
      <c r="I3895" s="60" t="s">
        <v>85</v>
      </c>
    </row>
    <row r="3896" spans="1:9" x14ac:dyDescent="0.2">
      <c r="A3896" t="s">
        <v>36</v>
      </c>
      <c r="B3896" t="s">
        <v>81</v>
      </c>
      <c r="C3896" t="s">
        <v>22</v>
      </c>
      <c r="D3896" s="55">
        <v>41275</v>
      </c>
      <c r="E3896">
        <v>0.05</v>
      </c>
      <c r="F3896">
        <v>3133105</v>
      </c>
      <c r="G3896" s="58" t="s">
        <v>87</v>
      </c>
      <c r="H3896" s="58" t="s">
        <v>87</v>
      </c>
      <c r="I3896" s="60" t="s">
        <v>85</v>
      </c>
    </row>
    <row r="3897" spans="1:9" x14ac:dyDescent="0.2">
      <c r="A3897" t="s">
        <v>37</v>
      </c>
      <c r="B3897" t="s">
        <v>80</v>
      </c>
      <c r="C3897" t="s">
        <v>22</v>
      </c>
      <c r="D3897" s="55">
        <v>41275</v>
      </c>
      <c r="E3897">
        <v>0.60499999999999998</v>
      </c>
      <c r="F3897">
        <v>3133106</v>
      </c>
      <c r="G3897" s="58" t="s">
        <v>87</v>
      </c>
      <c r="H3897" s="58" t="s">
        <v>87</v>
      </c>
      <c r="I3897" s="60" t="s">
        <v>85</v>
      </c>
    </row>
    <row r="3898" spans="1:9" x14ac:dyDescent="0.2">
      <c r="A3898" t="s">
        <v>37</v>
      </c>
      <c r="B3898" t="s">
        <v>81</v>
      </c>
      <c r="C3898" t="s">
        <v>22</v>
      </c>
      <c r="D3898" s="55">
        <v>41275</v>
      </c>
      <c r="E3898">
        <v>0.32</v>
      </c>
      <c r="F3898">
        <v>3133107</v>
      </c>
      <c r="G3898" s="58" t="s">
        <v>87</v>
      </c>
      <c r="H3898" s="58" t="s">
        <v>87</v>
      </c>
      <c r="I3898" s="60" t="s">
        <v>85</v>
      </c>
    </row>
    <row r="3899" spans="1:9" x14ac:dyDescent="0.2">
      <c r="A3899" t="s">
        <v>58</v>
      </c>
      <c r="B3899" t="s">
        <v>80</v>
      </c>
      <c r="C3899" t="s">
        <v>22</v>
      </c>
      <c r="D3899" s="55">
        <v>41275</v>
      </c>
      <c r="E3899">
        <v>1.04</v>
      </c>
      <c r="F3899">
        <v>3133108</v>
      </c>
      <c r="G3899" s="58" t="s">
        <v>87</v>
      </c>
      <c r="H3899" s="58" t="s">
        <v>87</v>
      </c>
      <c r="I3899" s="60" t="s">
        <v>85</v>
      </c>
    </row>
    <row r="3900" spans="1:9" x14ac:dyDescent="0.2">
      <c r="A3900" t="s">
        <v>58</v>
      </c>
      <c r="B3900" t="s">
        <v>81</v>
      </c>
      <c r="C3900" t="s">
        <v>22</v>
      </c>
      <c r="D3900" s="55">
        <v>41275</v>
      </c>
      <c r="E3900">
        <v>0.05</v>
      </c>
      <c r="F3900">
        <v>3133109</v>
      </c>
      <c r="G3900" s="58" t="s">
        <v>87</v>
      </c>
      <c r="H3900" s="58" t="s">
        <v>87</v>
      </c>
      <c r="I3900" s="60" t="s">
        <v>85</v>
      </c>
    </row>
    <row r="3901" spans="1:9" x14ac:dyDescent="0.2">
      <c r="A3901" t="s">
        <v>59</v>
      </c>
      <c r="B3901" t="s">
        <v>80</v>
      </c>
      <c r="C3901" t="s">
        <v>22</v>
      </c>
      <c r="D3901" s="55">
        <v>41275</v>
      </c>
      <c r="E3901">
        <v>1.6</v>
      </c>
      <c r="F3901">
        <v>3133110</v>
      </c>
      <c r="G3901" s="58" t="s">
        <v>87</v>
      </c>
      <c r="H3901" s="58" t="s">
        <v>87</v>
      </c>
      <c r="I3901" s="60" t="s">
        <v>85</v>
      </c>
    </row>
    <row r="3902" spans="1:9" x14ac:dyDescent="0.2">
      <c r="A3902" t="s">
        <v>59</v>
      </c>
      <c r="B3902" t="s">
        <v>81</v>
      </c>
      <c r="C3902" t="s">
        <v>22</v>
      </c>
      <c r="D3902" s="55">
        <v>41275</v>
      </c>
      <c r="E3902">
        <v>-0.25</v>
      </c>
      <c r="F3902">
        <v>3133111</v>
      </c>
      <c r="G3902" s="58" t="s">
        <v>87</v>
      </c>
      <c r="H3902" s="58" t="s">
        <v>87</v>
      </c>
      <c r="I3902" s="60" t="s">
        <v>85</v>
      </c>
    </row>
    <row r="3903" spans="1:9" x14ac:dyDescent="0.2">
      <c r="A3903" t="s">
        <v>60</v>
      </c>
      <c r="B3903" t="s">
        <v>80</v>
      </c>
      <c r="C3903" t="s">
        <v>22</v>
      </c>
      <c r="D3903" s="55">
        <v>41275</v>
      </c>
      <c r="E3903">
        <v>1.6</v>
      </c>
      <c r="F3903">
        <v>3133112</v>
      </c>
      <c r="G3903" s="58" t="s">
        <v>87</v>
      </c>
      <c r="H3903" s="58" t="s">
        <v>87</v>
      </c>
      <c r="I3903" s="60" t="s">
        <v>85</v>
      </c>
    </row>
    <row r="3904" spans="1:9" x14ac:dyDescent="0.2">
      <c r="A3904" t="s">
        <v>60</v>
      </c>
      <c r="B3904" t="s">
        <v>81</v>
      </c>
      <c r="C3904" t="s">
        <v>22</v>
      </c>
      <c r="D3904" s="55">
        <v>41275</v>
      </c>
      <c r="E3904">
        <v>0.45</v>
      </c>
      <c r="F3904">
        <v>3133113</v>
      </c>
      <c r="G3904" s="58" t="s">
        <v>87</v>
      </c>
      <c r="H3904" s="58" t="s">
        <v>87</v>
      </c>
      <c r="I3904" s="60" t="s">
        <v>85</v>
      </c>
    </row>
    <row r="3905" spans="1:9" x14ac:dyDescent="0.2">
      <c r="A3905" t="s">
        <v>61</v>
      </c>
      <c r="B3905" t="s">
        <v>80</v>
      </c>
      <c r="C3905" t="s">
        <v>22</v>
      </c>
      <c r="D3905" s="55">
        <v>41275</v>
      </c>
      <c r="E3905">
        <v>1.6</v>
      </c>
      <c r="F3905">
        <v>3133114</v>
      </c>
      <c r="G3905" s="58" t="s">
        <v>87</v>
      </c>
      <c r="H3905" s="58" t="s">
        <v>87</v>
      </c>
      <c r="I3905" s="60" t="s">
        <v>85</v>
      </c>
    </row>
    <row r="3906" spans="1:9" x14ac:dyDescent="0.2">
      <c r="A3906" t="s">
        <v>61</v>
      </c>
      <c r="B3906" t="s">
        <v>81</v>
      </c>
      <c r="C3906" t="s">
        <v>22</v>
      </c>
      <c r="D3906" s="55">
        <v>41275</v>
      </c>
      <c r="E3906">
        <v>-0.2</v>
      </c>
      <c r="F3906">
        <v>3133115</v>
      </c>
      <c r="G3906" s="58" t="s">
        <v>87</v>
      </c>
      <c r="H3906" s="58" t="s">
        <v>87</v>
      </c>
      <c r="I3906" s="60" t="s">
        <v>85</v>
      </c>
    </row>
    <row r="3907" spans="1:9" x14ac:dyDescent="0.2">
      <c r="A3907" t="s">
        <v>63</v>
      </c>
      <c r="B3907" t="s">
        <v>80</v>
      </c>
      <c r="C3907" t="s">
        <v>22</v>
      </c>
      <c r="D3907" s="55">
        <v>41275</v>
      </c>
      <c r="E3907">
        <v>0</v>
      </c>
      <c r="F3907">
        <v>3133116</v>
      </c>
      <c r="G3907" s="58" t="s">
        <v>87</v>
      </c>
      <c r="H3907" s="58" t="s">
        <v>87</v>
      </c>
      <c r="I3907" s="60" t="s">
        <v>85</v>
      </c>
    </row>
    <row r="3908" spans="1:9" x14ac:dyDescent="0.2">
      <c r="A3908" t="s">
        <v>63</v>
      </c>
      <c r="B3908" t="s">
        <v>81</v>
      </c>
      <c r="C3908" t="s">
        <v>22</v>
      </c>
      <c r="D3908" s="55">
        <v>41275</v>
      </c>
      <c r="E3908">
        <v>0</v>
      </c>
      <c r="F3908">
        <v>3133117</v>
      </c>
      <c r="G3908" s="58" t="s">
        <v>87</v>
      </c>
      <c r="H3908" s="58" t="s">
        <v>87</v>
      </c>
      <c r="I3908" s="60" t="s">
        <v>85</v>
      </c>
    </row>
    <row r="3909" spans="1:9" x14ac:dyDescent="0.2">
      <c r="A3909" t="s">
        <v>64</v>
      </c>
      <c r="B3909" t="s">
        <v>80</v>
      </c>
      <c r="C3909" t="s">
        <v>22</v>
      </c>
      <c r="D3909" s="55">
        <v>41275</v>
      </c>
      <c r="E3909">
        <v>0</v>
      </c>
      <c r="F3909">
        <v>3133118</v>
      </c>
      <c r="G3909" s="58" t="s">
        <v>87</v>
      </c>
      <c r="H3909" s="58" t="s">
        <v>87</v>
      </c>
      <c r="I3909" s="60" t="s">
        <v>85</v>
      </c>
    </row>
    <row r="3910" spans="1:9" x14ac:dyDescent="0.2">
      <c r="A3910" t="s">
        <v>64</v>
      </c>
      <c r="B3910" t="s">
        <v>81</v>
      </c>
      <c r="C3910" t="s">
        <v>22</v>
      </c>
      <c r="D3910" s="55">
        <v>41275</v>
      </c>
      <c r="E3910">
        <v>0</v>
      </c>
      <c r="F3910">
        <v>3133119</v>
      </c>
      <c r="G3910" s="58" t="s">
        <v>87</v>
      </c>
      <c r="H3910" s="58" t="s">
        <v>87</v>
      </c>
      <c r="I3910" s="60" t="s">
        <v>85</v>
      </c>
    </row>
    <row r="3911" spans="1:9" x14ac:dyDescent="0.2">
      <c r="A3911" t="s">
        <v>79</v>
      </c>
      <c r="B3911" t="s">
        <v>80</v>
      </c>
      <c r="C3911" t="s">
        <v>22</v>
      </c>
      <c r="D3911" s="55">
        <v>41275</v>
      </c>
      <c r="E3911">
        <v>0.52500000000000002</v>
      </c>
      <c r="F3911">
        <v>3133120</v>
      </c>
      <c r="G3911" s="58" t="s">
        <v>87</v>
      </c>
      <c r="H3911" s="58" t="s">
        <v>87</v>
      </c>
      <c r="I3911" s="60" t="s">
        <v>85</v>
      </c>
    </row>
    <row r="3912" spans="1:9" x14ac:dyDescent="0.2">
      <c r="A3912" t="s">
        <v>79</v>
      </c>
      <c r="B3912" t="s">
        <v>81</v>
      </c>
      <c r="C3912" t="s">
        <v>22</v>
      </c>
      <c r="D3912" s="55">
        <v>41275</v>
      </c>
      <c r="E3912">
        <v>0.05</v>
      </c>
      <c r="F3912">
        <v>3133121</v>
      </c>
      <c r="G3912" s="58" t="s">
        <v>87</v>
      </c>
      <c r="H3912" s="58" t="s">
        <v>87</v>
      </c>
      <c r="I3912" s="60" t="s">
        <v>85</v>
      </c>
    </row>
    <row r="3913" spans="1:9" x14ac:dyDescent="0.2">
      <c r="A3913" t="s">
        <v>65</v>
      </c>
      <c r="B3913" t="s">
        <v>80</v>
      </c>
      <c r="C3913" t="s">
        <v>22</v>
      </c>
      <c r="D3913" s="55">
        <v>41275</v>
      </c>
      <c r="E3913">
        <v>0</v>
      </c>
      <c r="F3913">
        <v>3133122</v>
      </c>
      <c r="G3913" s="58" t="s">
        <v>87</v>
      </c>
      <c r="H3913" s="58" t="s">
        <v>87</v>
      </c>
      <c r="I3913" s="60" t="s">
        <v>85</v>
      </c>
    </row>
    <row r="3914" spans="1:9" x14ac:dyDescent="0.2">
      <c r="A3914" t="s">
        <v>65</v>
      </c>
      <c r="B3914" t="s">
        <v>81</v>
      </c>
      <c r="C3914" t="s">
        <v>22</v>
      </c>
      <c r="D3914" s="55">
        <v>41275</v>
      </c>
      <c r="E3914">
        <v>0</v>
      </c>
      <c r="F3914">
        <v>3133123</v>
      </c>
      <c r="G3914" s="58" t="s">
        <v>87</v>
      </c>
      <c r="H3914" s="58" t="s">
        <v>87</v>
      </c>
      <c r="I3914" s="60" t="s">
        <v>85</v>
      </c>
    </row>
    <row r="3915" spans="1:9" x14ac:dyDescent="0.2">
      <c r="A3915" t="s">
        <v>111</v>
      </c>
      <c r="B3915" t="s">
        <v>110</v>
      </c>
      <c r="C3915" t="s">
        <v>22</v>
      </c>
      <c r="D3915" s="55">
        <v>41275</v>
      </c>
      <c r="E3915">
        <v>0.05</v>
      </c>
      <c r="F3915">
        <v>3133124</v>
      </c>
      <c r="G3915" s="58" t="s">
        <v>87</v>
      </c>
      <c r="H3915" s="58" t="s">
        <v>87</v>
      </c>
      <c r="I3915" s="60" t="s">
        <v>85</v>
      </c>
    </row>
    <row r="3916" spans="1:9" x14ac:dyDescent="0.2">
      <c r="A3916" t="s">
        <v>112</v>
      </c>
      <c r="B3916" t="s">
        <v>110</v>
      </c>
      <c r="C3916" t="s">
        <v>22</v>
      </c>
      <c r="D3916" s="55">
        <v>41275</v>
      </c>
      <c r="E3916">
        <v>0.45</v>
      </c>
      <c r="F3916">
        <v>3133125</v>
      </c>
      <c r="G3916" s="58" t="s">
        <v>87</v>
      </c>
      <c r="H3916" s="58" t="s">
        <v>87</v>
      </c>
      <c r="I3916" s="60" t="s">
        <v>85</v>
      </c>
    </row>
    <row r="3917" spans="1:9" x14ac:dyDescent="0.2">
      <c r="A3917" t="s">
        <v>108</v>
      </c>
      <c r="B3917" t="s">
        <v>110</v>
      </c>
      <c r="C3917" t="s">
        <v>22</v>
      </c>
      <c r="D3917" s="55">
        <v>41275</v>
      </c>
      <c r="E3917">
        <v>-0.2</v>
      </c>
      <c r="F3917">
        <v>3133126</v>
      </c>
      <c r="G3917" s="58" t="s">
        <v>87</v>
      </c>
      <c r="H3917" s="58" t="s">
        <v>87</v>
      </c>
      <c r="I3917" s="60" t="s">
        <v>85</v>
      </c>
    </row>
    <row r="3918" spans="1:9" x14ac:dyDescent="0.2">
      <c r="A3918" t="s">
        <v>109</v>
      </c>
      <c r="B3918" t="s">
        <v>110</v>
      </c>
      <c r="C3918" t="s">
        <v>22</v>
      </c>
      <c r="D3918" s="55">
        <v>41275</v>
      </c>
      <c r="E3918">
        <v>0.45</v>
      </c>
      <c r="F3918">
        <v>3133127</v>
      </c>
      <c r="G3918" s="58" t="s">
        <v>87</v>
      </c>
      <c r="H3918" s="58" t="s">
        <v>87</v>
      </c>
      <c r="I3918" s="60" t="s">
        <v>85</v>
      </c>
    </row>
    <row r="3919" spans="1:9" x14ac:dyDescent="0.2">
      <c r="A3919" t="s">
        <v>11</v>
      </c>
      <c r="B3919" t="s">
        <v>110</v>
      </c>
      <c r="C3919" t="s">
        <v>22</v>
      </c>
      <c r="D3919" s="55">
        <v>41275</v>
      </c>
      <c r="E3919" s="155">
        <v>41306</v>
      </c>
      <c r="I3919" s="60" t="s">
        <v>86</v>
      </c>
    </row>
    <row r="3920" spans="1:9" x14ac:dyDescent="0.2">
      <c r="A3920" t="s">
        <v>78</v>
      </c>
      <c r="B3920" t="s">
        <v>80</v>
      </c>
      <c r="C3920" t="s">
        <v>22</v>
      </c>
      <c r="D3920" s="55">
        <v>41306</v>
      </c>
      <c r="E3920">
        <v>1.2150000000000001</v>
      </c>
      <c r="F3920">
        <v>3133100</v>
      </c>
      <c r="G3920" s="58" t="s">
        <v>87</v>
      </c>
      <c r="H3920" s="58" t="s">
        <v>87</v>
      </c>
      <c r="I3920" s="60" t="s">
        <v>85</v>
      </c>
    </row>
    <row r="3921" spans="1:9" x14ac:dyDescent="0.2">
      <c r="A3921" t="s">
        <v>78</v>
      </c>
      <c r="B3921" t="s">
        <v>81</v>
      </c>
      <c r="C3921" t="s">
        <v>22</v>
      </c>
      <c r="D3921" s="55">
        <v>41306</v>
      </c>
      <c r="E3921">
        <v>0.05</v>
      </c>
      <c r="F3921">
        <v>3133101</v>
      </c>
      <c r="G3921" s="58" t="s">
        <v>87</v>
      </c>
      <c r="H3921" s="58" t="s">
        <v>87</v>
      </c>
      <c r="I3921" s="60" t="s">
        <v>85</v>
      </c>
    </row>
    <row r="3922" spans="1:9" x14ac:dyDescent="0.2">
      <c r="A3922" t="s">
        <v>35</v>
      </c>
      <c r="B3922" t="s">
        <v>80</v>
      </c>
      <c r="C3922" t="s">
        <v>22</v>
      </c>
      <c r="D3922" s="55">
        <v>41306</v>
      </c>
      <c r="E3922">
        <v>1.2150000000000001</v>
      </c>
      <c r="F3922">
        <v>3133102</v>
      </c>
      <c r="G3922" s="58" t="s">
        <v>87</v>
      </c>
      <c r="H3922" s="58" t="s">
        <v>87</v>
      </c>
      <c r="I3922" s="60" t="s">
        <v>85</v>
      </c>
    </row>
    <row r="3923" spans="1:9" x14ac:dyDescent="0.2">
      <c r="A3923" t="s">
        <v>35</v>
      </c>
      <c r="B3923" t="s">
        <v>81</v>
      </c>
      <c r="C3923" t="s">
        <v>22</v>
      </c>
      <c r="D3923" s="55">
        <v>41306</v>
      </c>
      <c r="E3923">
        <v>0.32</v>
      </c>
      <c r="F3923">
        <v>3133103</v>
      </c>
      <c r="G3923" s="58" t="s">
        <v>87</v>
      </c>
      <c r="H3923" s="58" t="s">
        <v>87</v>
      </c>
      <c r="I3923" s="60" t="s">
        <v>85</v>
      </c>
    </row>
    <row r="3924" spans="1:9" x14ac:dyDescent="0.2">
      <c r="A3924" t="s">
        <v>36</v>
      </c>
      <c r="B3924" t="s">
        <v>80</v>
      </c>
      <c r="C3924" t="s">
        <v>22</v>
      </c>
      <c r="D3924" s="55">
        <v>41306</v>
      </c>
      <c r="E3924">
        <v>1.2150000000000001</v>
      </c>
      <c r="F3924">
        <v>3133104</v>
      </c>
      <c r="G3924" s="58" t="s">
        <v>87</v>
      </c>
      <c r="H3924" s="58" t="s">
        <v>87</v>
      </c>
      <c r="I3924" s="60" t="s">
        <v>85</v>
      </c>
    </row>
    <row r="3925" spans="1:9" x14ac:dyDescent="0.2">
      <c r="A3925" t="s">
        <v>36</v>
      </c>
      <c r="B3925" t="s">
        <v>81</v>
      </c>
      <c r="C3925" t="s">
        <v>22</v>
      </c>
      <c r="D3925" s="55">
        <v>41306</v>
      </c>
      <c r="E3925">
        <v>0.05</v>
      </c>
      <c r="F3925">
        <v>3133105</v>
      </c>
      <c r="G3925" s="58" t="s">
        <v>87</v>
      </c>
      <c r="H3925" s="58" t="s">
        <v>87</v>
      </c>
      <c r="I3925" s="60" t="s">
        <v>85</v>
      </c>
    </row>
    <row r="3926" spans="1:9" x14ac:dyDescent="0.2">
      <c r="A3926" t="s">
        <v>37</v>
      </c>
      <c r="B3926" t="s">
        <v>80</v>
      </c>
      <c r="C3926" t="s">
        <v>22</v>
      </c>
      <c r="D3926" s="55">
        <v>41306</v>
      </c>
      <c r="E3926">
        <v>1.2150000000000001</v>
      </c>
      <c r="F3926">
        <v>3133106</v>
      </c>
      <c r="G3926" s="58" t="s">
        <v>87</v>
      </c>
      <c r="H3926" s="58" t="s">
        <v>87</v>
      </c>
      <c r="I3926" s="60" t="s">
        <v>85</v>
      </c>
    </row>
    <row r="3927" spans="1:9" x14ac:dyDescent="0.2">
      <c r="A3927" t="s">
        <v>37</v>
      </c>
      <c r="B3927" t="s">
        <v>81</v>
      </c>
      <c r="C3927" t="s">
        <v>22</v>
      </c>
      <c r="D3927" s="55">
        <v>41306</v>
      </c>
      <c r="E3927">
        <v>0.32</v>
      </c>
      <c r="F3927">
        <v>3133107</v>
      </c>
      <c r="G3927" s="58" t="s">
        <v>87</v>
      </c>
      <c r="H3927" s="58" t="s">
        <v>87</v>
      </c>
      <c r="I3927" s="60" t="s">
        <v>85</v>
      </c>
    </row>
    <row r="3928" spans="1:9" x14ac:dyDescent="0.2">
      <c r="A3928" t="s">
        <v>58</v>
      </c>
      <c r="B3928" t="s">
        <v>80</v>
      </c>
      <c r="C3928" t="s">
        <v>22</v>
      </c>
      <c r="D3928" s="55">
        <v>41306</v>
      </c>
      <c r="E3928">
        <v>1.04</v>
      </c>
      <c r="F3928">
        <v>3133108</v>
      </c>
      <c r="G3928" s="58" t="s">
        <v>87</v>
      </c>
      <c r="H3928" s="58" t="s">
        <v>87</v>
      </c>
      <c r="I3928" s="60" t="s">
        <v>85</v>
      </c>
    </row>
    <row r="3929" spans="1:9" x14ac:dyDescent="0.2">
      <c r="A3929" t="s">
        <v>58</v>
      </c>
      <c r="B3929" t="s">
        <v>81</v>
      </c>
      <c r="C3929" t="s">
        <v>22</v>
      </c>
      <c r="D3929" s="55">
        <v>41306</v>
      </c>
      <c r="E3929">
        <v>0.05</v>
      </c>
      <c r="F3929">
        <v>3133109</v>
      </c>
      <c r="G3929" s="58" t="s">
        <v>87</v>
      </c>
      <c r="H3929" s="58" t="s">
        <v>87</v>
      </c>
      <c r="I3929" s="60" t="s">
        <v>85</v>
      </c>
    </row>
    <row r="3930" spans="1:9" x14ac:dyDescent="0.2">
      <c r="A3930" t="s">
        <v>59</v>
      </c>
      <c r="B3930" t="s">
        <v>80</v>
      </c>
      <c r="C3930" t="s">
        <v>22</v>
      </c>
      <c r="D3930" s="55">
        <v>41306</v>
      </c>
      <c r="E3930">
        <v>1.6</v>
      </c>
      <c r="F3930">
        <v>3133110</v>
      </c>
      <c r="G3930" s="58" t="s">
        <v>87</v>
      </c>
      <c r="H3930" s="58" t="s">
        <v>87</v>
      </c>
      <c r="I3930" s="60" t="s">
        <v>85</v>
      </c>
    </row>
    <row r="3931" spans="1:9" x14ac:dyDescent="0.2">
      <c r="A3931" t="s">
        <v>59</v>
      </c>
      <c r="B3931" t="s">
        <v>81</v>
      </c>
      <c r="C3931" t="s">
        <v>22</v>
      </c>
      <c r="D3931" s="55">
        <v>41306</v>
      </c>
      <c r="E3931">
        <v>-0.28000000000000003</v>
      </c>
      <c r="F3931">
        <v>3133111</v>
      </c>
      <c r="G3931" s="58" t="s">
        <v>87</v>
      </c>
      <c r="H3931" s="58" t="s">
        <v>87</v>
      </c>
      <c r="I3931" s="60" t="s">
        <v>85</v>
      </c>
    </row>
    <row r="3932" spans="1:9" x14ac:dyDescent="0.2">
      <c r="A3932" t="s">
        <v>60</v>
      </c>
      <c r="B3932" t="s">
        <v>80</v>
      </c>
      <c r="C3932" t="s">
        <v>22</v>
      </c>
      <c r="D3932" s="55">
        <v>41306</v>
      </c>
      <c r="E3932">
        <v>1.6</v>
      </c>
      <c r="F3932">
        <v>3133112</v>
      </c>
      <c r="G3932" s="58" t="s">
        <v>87</v>
      </c>
      <c r="H3932" s="58" t="s">
        <v>87</v>
      </c>
      <c r="I3932" s="60" t="s">
        <v>85</v>
      </c>
    </row>
    <row r="3933" spans="1:9" x14ac:dyDescent="0.2">
      <c r="A3933" t="s">
        <v>60</v>
      </c>
      <c r="B3933" t="s">
        <v>81</v>
      </c>
      <c r="C3933" t="s">
        <v>22</v>
      </c>
      <c r="D3933" s="55">
        <v>41306</v>
      </c>
      <c r="E3933">
        <v>0.45</v>
      </c>
      <c r="F3933">
        <v>3133113</v>
      </c>
      <c r="G3933" s="58" t="s">
        <v>87</v>
      </c>
      <c r="H3933" s="58" t="s">
        <v>87</v>
      </c>
      <c r="I3933" s="60" t="s">
        <v>85</v>
      </c>
    </row>
    <row r="3934" spans="1:9" x14ac:dyDescent="0.2">
      <c r="A3934" t="s">
        <v>61</v>
      </c>
      <c r="B3934" t="s">
        <v>80</v>
      </c>
      <c r="C3934" t="s">
        <v>22</v>
      </c>
      <c r="D3934" s="55">
        <v>41306</v>
      </c>
      <c r="E3934">
        <v>1.6</v>
      </c>
      <c r="F3934">
        <v>3133114</v>
      </c>
      <c r="G3934" s="58" t="s">
        <v>87</v>
      </c>
      <c r="H3934" s="58" t="s">
        <v>87</v>
      </c>
      <c r="I3934" s="60" t="s">
        <v>85</v>
      </c>
    </row>
    <row r="3935" spans="1:9" x14ac:dyDescent="0.2">
      <c r="A3935" t="s">
        <v>61</v>
      </c>
      <c r="B3935" t="s">
        <v>81</v>
      </c>
      <c r="C3935" t="s">
        <v>22</v>
      </c>
      <c r="D3935" s="55">
        <v>41306</v>
      </c>
      <c r="E3935">
        <v>-0.2</v>
      </c>
      <c r="F3935">
        <v>3133115</v>
      </c>
      <c r="G3935" s="58" t="s">
        <v>87</v>
      </c>
      <c r="H3935" s="58" t="s">
        <v>87</v>
      </c>
      <c r="I3935" s="60" t="s">
        <v>85</v>
      </c>
    </row>
    <row r="3936" spans="1:9" x14ac:dyDescent="0.2">
      <c r="A3936" t="s">
        <v>63</v>
      </c>
      <c r="B3936" t="s">
        <v>80</v>
      </c>
      <c r="C3936" t="s">
        <v>22</v>
      </c>
      <c r="D3936" s="55">
        <v>41306</v>
      </c>
      <c r="E3936">
        <v>0</v>
      </c>
      <c r="F3936">
        <v>3133116</v>
      </c>
      <c r="G3936" s="58" t="s">
        <v>87</v>
      </c>
      <c r="H3936" s="58" t="s">
        <v>87</v>
      </c>
      <c r="I3936" s="60" t="s">
        <v>85</v>
      </c>
    </row>
    <row r="3937" spans="1:9" x14ac:dyDescent="0.2">
      <c r="A3937" t="s">
        <v>63</v>
      </c>
      <c r="B3937" t="s">
        <v>81</v>
      </c>
      <c r="C3937" t="s">
        <v>22</v>
      </c>
      <c r="D3937" s="55">
        <v>41306</v>
      </c>
      <c r="E3937">
        <v>0</v>
      </c>
      <c r="F3937">
        <v>3133117</v>
      </c>
      <c r="G3937" s="58" t="s">
        <v>87</v>
      </c>
      <c r="H3937" s="58" t="s">
        <v>87</v>
      </c>
      <c r="I3937" s="60" t="s">
        <v>85</v>
      </c>
    </row>
    <row r="3938" spans="1:9" x14ac:dyDescent="0.2">
      <c r="A3938" t="s">
        <v>64</v>
      </c>
      <c r="B3938" t="s">
        <v>80</v>
      </c>
      <c r="C3938" t="s">
        <v>22</v>
      </c>
      <c r="D3938" s="55">
        <v>41306</v>
      </c>
      <c r="E3938">
        <v>0</v>
      </c>
      <c r="F3938">
        <v>3133118</v>
      </c>
      <c r="G3938" s="58" t="s">
        <v>87</v>
      </c>
      <c r="H3938" s="58" t="s">
        <v>87</v>
      </c>
      <c r="I3938" s="60" t="s">
        <v>85</v>
      </c>
    </row>
    <row r="3939" spans="1:9" x14ac:dyDescent="0.2">
      <c r="A3939" t="s">
        <v>64</v>
      </c>
      <c r="B3939" t="s">
        <v>81</v>
      </c>
      <c r="C3939" t="s">
        <v>22</v>
      </c>
      <c r="D3939" s="55">
        <v>41306</v>
      </c>
      <c r="E3939">
        <v>0</v>
      </c>
      <c r="F3939">
        <v>3133119</v>
      </c>
      <c r="G3939" s="58" t="s">
        <v>87</v>
      </c>
      <c r="H3939" s="58" t="s">
        <v>87</v>
      </c>
      <c r="I3939" s="60" t="s">
        <v>85</v>
      </c>
    </row>
    <row r="3940" spans="1:9" x14ac:dyDescent="0.2">
      <c r="A3940" t="s">
        <v>79</v>
      </c>
      <c r="B3940" t="s">
        <v>80</v>
      </c>
      <c r="C3940" t="s">
        <v>22</v>
      </c>
      <c r="D3940" s="55">
        <v>41306</v>
      </c>
      <c r="E3940">
        <v>1.135</v>
      </c>
      <c r="F3940">
        <v>3133120</v>
      </c>
      <c r="G3940" s="58" t="s">
        <v>87</v>
      </c>
      <c r="H3940" s="58" t="s">
        <v>87</v>
      </c>
      <c r="I3940" s="60" t="s">
        <v>85</v>
      </c>
    </row>
    <row r="3941" spans="1:9" x14ac:dyDescent="0.2">
      <c r="A3941" t="s">
        <v>79</v>
      </c>
      <c r="B3941" t="s">
        <v>81</v>
      </c>
      <c r="C3941" t="s">
        <v>22</v>
      </c>
      <c r="D3941" s="55">
        <v>41306</v>
      </c>
      <c r="E3941">
        <v>0.05</v>
      </c>
      <c r="F3941">
        <v>3133121</v>
      </c>
      <c r="G3941" s="58" t="s">
        <v>87</v>
      </c>
      <c r="H3941" s="58" t="s">
        <v>87</v>
      </c>
      <c r="I3941" s="60" t="s">
        <v>85</v>
      </c>
    </row>
    <row r="3942" spans="1:9" x14ac:dyDescent="0.2">
      <c r="A3942" t="s">
        <v>65</v>
      </c>
      <c r="B3942" t="s">
        <v>80</v>
      </c>
      <c r="C3942" t="s">
        <v>22</v>
      </c>
      <c r="D3942" s="55">
        <v>41306</v>
      </c>
      <c r="E3942">
        <v>0</v>
      </c>
      <c r="F3942">
        <v>3133122</v>
      </c>
      <c r="G3942" s="58" t="s">
        <v>87</v>
      </c>
      <c r="H3942" s="58" t="s">
        <v>87</v>
      </c>
      <c r="I3942" s="60" t="s">
        <v>85</v>
      </c>
    </row>
    <row r="3943" spans="1:9" x14ac:dyDescent="0.2">
      <c r="A3943" t="s">
        <v>65</v>
      </c>
      <c r="B3943" t="s">
        <v>81</v>
      </c>
      <c r="C3943" t="s">
        <v>22</v>
      </c>
      <c r="D3943" s="55">
        <v>41306</v>
      </c>
      <c r="E3943">
        <v>0</v>
      </c>
      <c r="F3943">
        <v>3133123</v>
      </c>
      <c r="G3943" s="58" t="s">
        <v>87</v>
      </c>
      <c r="H3943" s="58" t="s">
        <v>87</v>
      </c>
      <c r="I3943" s="60" t="s">
        <v>85</v>
      </c>
    </row>
    <row r="3944" spans="1:9" x14ac:dyDescent="0.2">
      <c r="A3944" t="s">
        <v>111</v>
      </c>
      <c r="B3944" t="s">
        <v>110</v>
      </c>
      <c r="C3944" t="s">
        <v>22</v>
      </c>
      <c r="D3944" s="55">
        <v>41306</v>
      </c>
      <c r="E3944">
        <v>0.05</v>
      </c>
      <c r="F3944">
        <v>3133124</v>
      </c>
      <c r="G3944" s="58" t="s">
        <v>87</v>
      </c>
      <c r="H3944" s="58" t="s">
        <v>87</v>
      </c>
      <c r="I3944" s="60" t="s">
        <v>85</v>
      </c>
    </row>
    <row r="3945" spans="1:9" x14ac:dyDescent="0.2">
      <c r="A3945" t="s">
        <v>112</v>
      </c>
      <c r="B3945" t="s">
        <v>110</v>
      </c>
      <c r="C3945" t="s">
        <v>22</v>
      </c>
      <c r="D3945" s="55">
        <v>41306</v>
      </c>
      <c r="E3945">
        <v>0.45</v>
      </c>
      <c r="F3945">
        <v>3133125</v>
      </c>
      <c r="G3945" s="58" t="s">
        <v>87</v>
      </c>
      <c r="H3945" s="58" t="s">
        <v>87</v>
      </c>
      <c r="I3945" s="60" t="s">
        <v>85</v>
      </c>
    </row>
    <row r="3946" spans="1:9" x14ac:dyDescent="0.2">
      <c r="A3946" t="s">
        <v>108</v>
      </c>
      <c r="B3946" t="s">
        <v>110</v>
      </c>
      <c r="C3946" t="s">
        <v>22</v>
      </c>
      <c r="D3946" s="55">
        <v>41306</v>
      </c>
      <c r="E3946">
        <v>-0.2</v>
      </c>
      <c r="F3946">
        <v>3133126</v>
      </c>
      <c r="G3946" s="58" t="s">
        <v>87</v>
      </c>
      <c r="H3946" s="58" t="s">
        <v>87</v>
      </c>
      <c r="I3946" s="60" t="s">
        <v>85</v>
      </c>
    </row>
    <row r="3947" spans="1:9" x14ac:dyDescent="0.2">
      <c r="A3947" t="s">
        <v>109</v>
      </c>
      <c r="B3947" t="s">
        <v>110</v>
      </c>
      <c r="C3947" t="s">
        <v>22</v>
      </c>
      <c r="D3947" s="55">
        <v>41306</v>
      </c>
      <c r="E3947">
        <v>0.45</v>
      </c>
      <c r="F3947">
        <v>3133127</v>
      </c>
      <c r="G3947" s="58" t="s">
        <v>87</v>
      </c>
      <c r="H3947" s="58" t="s">
        <v>87</v>
      </c>
      <c r="I3947" s="60" t="s">
        <v>85</v>
      </c>
    </row>
    <row r="3948" spans="1:9" x14ac:dyDescent="0.2">
      <c r="A3948" t="s">
        <v>11</v>
      </c>
      <c r="B3948" t="s">
        <v>110</v>
      </c>
      <c r="C3948" t="s">
        <v>22</v>
      </c>
      <c r="D3948" s="55">
        <v>41306</v>
      </c>
      <c r="E3948" s="155">
        <v>41334</v>
      </c>
      <c r="I3948" s="60" t="s">
        <v>86</v>
      </c>
    </row>
    <row r="3949" spans="1:9" x14ac:dyDescent="0.2">
      <c r="A3949" t="s">
        <v>78</v>
      </c>
      <c r="B3949" t="s">
        <v>80</v>
      </c>
      <c r="C3949" t="s">
        <v>22</v>
      </c>
      <c r="D3949" s="55">
        <v>41334</v>
      </c>
      <c r="E3949">
        <v>0.65500000000000003</v>
      </c>
      <c r="F3949">
        <v>3133100</v>
      </c>
      <c r="G3949" s="58" t="s">
        <v>87</v>
      </c>
      <c r="H3949" s="58" t="s">
        <v>87</v>
      </c>
      <c r="I3949" s="60" t="s">
        <v>85</v>
      </c>
    </row>
    <row r="3950" spans="1:9" x14ac:dyDescent="0.2">
      <c r="A3950" t="s">
        <v>78</v>
      </c>
      <c r="B3950" t="s">
        <v>81</v>
      </c>
      <c r="C3950" t="s">
        <v>22</v>
      </c>
      <c r="D3950" s="55">
        <v>41334</v>
      </c>
      <c r="E3950">
        <v>0.05</v>
      </c>
      <c r="F3950">
        <v>3133101</v>
      </c>
      <c r="G3950" s="58" t="s">
        <v>87</v>
      </c>
      <c r="H3950" s="58" t="s">
        <v>87</v>
      </c>
      <c r="I3950" s="60" t="s">
        <v>85</v>
      </c>
    </row>
    <row r="3951" spans="1:9" x14ac:dyDescent="0.2">
      <c r="A3951" t="s">
        <v>35</v>
      </c>
      <c r="B3951" t="s">
        <v>80</v>
      </c>
      <c r="C3951" t="s">
        <v>22</v>
      </c>
      <c r="D3951" s="55">
        <v>41334</v>
      </c>
      <c r="E3951">
        <v>0.65500000000000003</v>
      </c>
      <c r="F3951">
        <v>3133102</v>
      </c>
      <c r="G3951" s="58" t="s">
        <v>87</v>
      </c>
      <c r="H3951" s="58" t="s">
        <v>87</v>
      </c>
      <c r="I3951" s="60" t="s">
        <v>85</v>
      </c>
    </row>
    <row r="3952" spans="1:9" x14ac:dyDescent="0.2">
      <c r="A3952" t="s">
        <v>35</v>
      </c>
      <c r="B3952" t="s">
        <v>81</v>
      </c>
      <c r="C3952" t="s">
        <v>22</v>
      </c>
      <c r="D3952" s="55">
        <v>41334</v>
      </c>
      <c r="E3952">
        <v>0.15</v>
      </c>
      <c r="F3952">
        <v>3133103</v>
      </c>
      <c r="G3952" s="58" t="s">
        <v>87</v>
      </c>
      <c r="H3952" s="58" t="s">
        <v>87</v>
      </c>
      <c r="I3952" s="60" t="s">
        <v>85</v>
      </c>
    </row>
    <row r="3953" spans="1:9" x14ac:dyDescent="0.2">
      <c r="A3953" t="s">
        <v>36</v>
      </c>
      <c r="B3953" t="s">
        <v>80</v>
      </c>
      <c r="C3953" t="s">
        <v>22</v>
      </c>
      <c r="D3953" s="55">
        <v>41334</v>
      </c>
      <c r="E3953">
        <v>0.65500000000000003</v>
      </c>
      <c r="F3953">
        <v>3133104</v>
      </c>
      <c r="G3953" s="58" t="s">
        <v>87</v>
      </c>
      <c r="H3953" s="58" t="s">
        <v>87</v>
      </c>
      <c r="I3953" s="60" t="s">
        <v>85</v>
      </c>
    </row>
    <row r="3954" spans="1:9" x14ac:dyDescent="0.2">
      <c r="A3954" t="s">
        <v>36</v>
      </c>
      <c r="B3954" t="s">
        <v>81</v>
      </c>
      <c r="C3954" t="s">
        <v>22</v>
      </c>
      <c r="D3954" s="55">
        <v>41334</v>
      </c>
      <c r="E3954">
        <v>0.05</v>
      </c>
      <c r="F3954">
        <v>3133105</v>
      </c>
      <c r="G3954" s="58" t="s">
        <v>87</v>
      </c>
      <c r="H3954" s="58" t="s">
        <v>87</v>
      </c>
      <c r="I3954" s="60" t="s">
        <v>85</v>
      </c>
    </row>
    <row r="3955" spans="1:9" x14ac:dyDescent="0.2">
      <c r="A3955" t="s">
        <v>37</v>
      </c>
      <c r="B3955" t="s">
        <v>80</v>
      </c>
      <c r="C3955" t="s">
        <v>22</v>
      </c>
      <c r="D3955" s="55">
        <v>41334</v>
      </c>
      <c r="E3955">
        <v>0.65500000000000003</v>
      </c>
      <c r="F3955">
        <v>3133106</v>
      </c>
      <c r="G3955" s="58" t="s">
        <v>87</v>
      </c>
      <c r="H3955" s="58" t="s">
        <v>87</v>
      </c>
      <c r="I3955" s="60" t="s">
        <v>85</v>
      </c>
    </row>
    <row r="3956" spans="1:9" x14ac:dyDescent="0.2">
      <c r="A3956" t="s">
        <v>37</v>
      </c>
      <c r="B3956" t="s">
        <v>81</v>
      </c>
      <c r="C3956" t="s">
        <v>22</v>
      </c>
      <c r="D3956" s="55">
        <v>41334</v>
      </c>
      <c r="E3956">
        <v>0.15</v>
      </c>
      <c r="F3956">
        <v>3133107</v>
      </c>
      <c r="G3956" s="58" t="s">
        <v>87</v>
      </c>
      <c r="H3956" s="58" t="s">
        <v>87</v>
      </c>
      <c r="I3956" s="60" t="s">
        <v>85</v>
      </c>
    </row>
    <row r="3957" spans="1:9" x14ac:dyDescent="0.2">
      <c r="A3957" t="s">
        <v>58</v>
      </c>
      <c r="B3957" t="s">
        <v>80</v>
      </c>
      <c r="C3957" t="s">
        <v>22</v>
      </c>
      <c r="D3957" s="55">
        <v>41334</v>
      </c>
      <c r="E3957">
        <v>0.54</v>
      </c>
      <c r="F3957">
        <v>3133108</v>
      </c>
      <c r="G3957" s="58" t="s">
        <v>87</v>
      </c>
      <c r="H3957" s="58" t="s">
        <v>87</v>
      </c>
      <c r="I3957" s="60" t="s">
        <v>85</v>
      </c>
    </row>
    <row r="3958" spans="1:9" x14ac:dyDescent="0.2">
      <c r="A3958" t="s">
        <v>58</v>
      </c>
      <c r="B3958" t="s">
        <v>81</v>
      </c>
      <c r="C3958" t="s">
        <v>22</v>
      </c>
      <c r="D3958" s="55">
        <v>41334</v>
      </c>
      <c r="E3958">
        <v>0.05</v>
      </c>
      <c r="F3958">
        <v>3133109</v>
      </c>
      <c r="G3958" s="58" t="s">
        <v>87</v>
      </c>
      <c r="H3958" s="58" t="s">
        <v>87</v>
      </c>
      <c r="I3958" s="60" t="s">
        <v>85</v>
      </c>
    </row>
    <row r="3959" spans="1:9" x14ac:dyDescent="0.2">
      <c r="A3959" t="s">
        <v>59</v>
      </c>
      <c r="B3959" t="s">
        <v>80</v>
      </c>
      <c r="C3959" t="s">
        <v>22</v>
      </c>
      <c r="D3959" s="55">
        <v>41334</v>
      </c>
      <c r="E3959">
        <v>0.69</v>
      </c>
      <c r="F3959">
        <v>3133110</v>
      </c>
      <c r="G3959" s="58" t="s">
        <v>87</v>
      </c>
      <c r="H3959" s="58" t="s">
        <v>87</v>
      </c>
      <c r="I3959" s="60" t="s">
        <v>85</v>
      </c>
    </row>
    <row r="3960" spans="1:9" x14ac:dyDescent="0.2">
      <c r="A3960" t="s">
        <v>59</v>
      </c>
      <c r="B3960" t="s">
        <v>81</v>
      </c>
      <c r="C3960" t="s">
        <v>22</v>
      </c>
      <c r="D3960" s="55">
        <v>41334</v>
      </c>
      <c r="E3960">
        <v>-0.17</v>
      </c>
      <c r="F3960">
        <v>3133111</v>
      </c>
      <c r="G3960" s="58" t="s">
        <v>87</v>
      </c>
      <c r="H3960" s="58" t="s">
        <v>87</v>
      </c>
      <c r="I3960" s="60" t="s">
        <v>85</v>
      </c>
    </row>
    <row r="3961" spans="1:9" x14ac:dyDescent="0.2">
      <c r="A3961" t="s">
        <v>60</v>
      </c>
      <c r="B3961" t="s">
        <v>80</v>
      </c>
      <c r="C3961" t="s">
        <v>22</v>
      </c>
      <c r="D3961" s="55">
        <v>41334</v>
      </c>
      <c r="E3961">
        <v>0.69</v>
      </c>
      <c r="F3961">
        <v>3133112</v>
      </c>
      <c r="G3961" s="58" t="s">
        <v>87</v>
      </c>
      <c r="H3961" s="58" t="s">
        <v>87</v>
      </c>
      <c r="I3961" s="60" t="s">
        <v>85</v>
      </c>
    </row>
    <row r="3962" spans="1:9" x14ac:dyDescent="0.2">
      <c r="A3962" t="s">
        <v>60</v>
      </c>
      <c r="B3962" t="s">
        <v>81</v>
      </c>
      <c r="C3962" t="s">
        <v>22</v>
      </c>
      <c r="D3962" s="55">
        <v>41334</v>
      </c>
      <c r="E3962">
        <v>0.1</v>
      </c>
      <c r="F3962">
        <v>3133113</v>
      </c>
      <c r="G3962" s="58" t="s">
        <v>87</v>
      </c>
      <c r="H3962" s="58" t="s">
        <v>87</v>
      </c>
      <c r="I3962" s="60" t="s">
        <v>85</v>
      </c>
    </row>
    <row r="3963" spans="1:9" x14ac:dyDescent="0.2">
      <c r="A3963" t="s">
        <v>61</v>
      </c>
      <c r="B3963" t="s">
        <v>80</v>
      </c>
      <c r="C3963" t="s">
        <v>22</v>
      </c>
      <c r="D3963" s="55">
        <v>41334</v>
      </c>
      <c r="E3963">
        <v>0.69</v>
      </c>
      <c r="F3963">
        <v>3133114</v>
      </c>
      <c r="G3963" s="58" t="s">
        <v>87</v>
      </c>
      <c r="H3963" s="58" t="s">
        <v>87</v>
      </c>
      <c r="I3963" s="60" t="s">
        <v>85</v>
      </c>
    </row>
    <row r="3964" spans="1:9" x14ac:dyDescent="0.2">
      <c r="A3964" t="s">
        <v>61</v>
      </c>
      <c r="B3964" t="s">
        <v>81</v>
      </c>
      <c r="C3964" t="s">
        <v>22</v>
      </c>
      <c r="D3964" s="55">
        <v>41334</v>
      </c>
      <c r="E3964">
        <v>-0.05</v>
      </c>
      <c r="F3964">
        <v>3133115</v>
      </c>
      <c r="G3964" s="58" t="s">
        <v>87</v>
      </c>
      <c r="H3964" s="58" t="s">
        <v>87</v>
      </c>
      <c r="I3964" s="60" t="s">
        <v>85</v>
      </c>
    </row>
    <row r="3965" spans="1:9" x14ac:dyDescent="0.2">
      <c r="A3965" t="s">
        <v>63</v>
      </c>
      <c r="B3965" t="s">
        <v>80</v>
      </c>
      <c r="C3965" t="s">
        <v>22</v>
      </c>
      <c r="D3965" s="55">
        <v>41334</v>
      </c>
      <c r="E3965">
        <v>0</v>
      </c>
      <c r="F3965">
        <v>3133116</v>
      </c>
      <c r="G3965" s="58" t="s">
        <v>87</v>
      </c>
      <c r="H3965" s="58" t="s">
        <v>87</v>
      </c>
      <c r="I3965" s="60" t="s">
        <v>85</v>
      </c>
    </row>
    <row r="3966" spans="1:9" x14ac:dyDescent="0.2">
      <c r="A3966" t="s">
        <v>63</v>
      </c>
      <c r="B3966" t="s">
        <v>81</v>
      </c>
      <c r="C3966" t="s">
        <v>22</v>
      </c>
      <c r="D3966" s="55">
        <v>41334</v>
      </c>
      <c r="E3966">
        <v>0</v>
      </c>
      <c r="F3966">
        <v>3133117</v>
      </c>
      <c r="G3966" s="58" t="s">
        <v>87</v>
      </c>
      <c r="H3966" s="58" t="s">
        <v>87</v>
      </c>
      <c r="I3966" s="60" t="s">
        <v>85</v>
      </c>
    </row>
    <row r="3967" spans="1:9" x14ac:dyDescent="0.2">
      <c r="A3967" t="s">
        <v>64</v>
      </c>
      <c r="B3967" t="s">
        <v>80</v>
      </c>
      <c r="C3967" t="s">
        <v>22</v>
      </c>
      <c r="D3967" s="55">
        <v>41334</v>
      </c>
      <c r="E3967">
        <v>0</v>
      </c>
      <c r="F3967">
        <v>3133118</v>
      </c>
      <c r="G3967" s="58" t="s">
        <v>87</v>
      </c>
      <c r="H3967" s="58" t="s">
        <v>87</v>
      </c>
      <c r="I3967" s="60" t="s">
        <v>85</v>
      </c>
    </row>
    <row r="3968" spans="1:9" x14ac:dyDescent="0.2">
      <c r="A3968" t="s">
        <v>64</v>
      </c>
      <c r="B3968" t="s">
        <v>81</v>
      </c>
      <c r="C3968" t="s">
        <v>22</v>
      </c>
      <c r="D3968" s="55">
        <v>41334</v>
      </c>
      <c r="E3968">
        <v>0</v>
      </c>
      <c r="F3968">
        <v>3133119</v>
      </c>
      <c r="G3968" s="58" t="s">
        <v>87</v>
      </c>
      <c r="H3968" s="58" t="s">
        <v>87</v>
      </c>
      <c r="I3968" s="60" t="s">
        <v>85</v>
      </c>
    </row>
    <row r="3969" spans="1:9" x14ac:dyDescent="0.2">
      <c r="A3969" t="s">
        <v>79</v>
      </c>
      <c r="B3969" t="s">
        <v>80</v>
      </c>
      <c r="C3969" t="s">
        <v>22</v>
      </c>
      <c r="D3969" s="55">
        <v>41334</v>
      </c>
      <c r="E3969">
        <v>0.60499999999999998</v>
      </c>
      <c r="F3969">
        <v>3133120</v>
      </c>
      <c r="G3969" s="58" t="s">
        <v>87</v>
      </c>
      <c r="H3969" s="58" t="s">
        <v>87</v>
      </c>
      <c r="I3969" s="60" t="s">
        <v>85</v>
      </c>
    </row>
    <row r="3970" spans="1:9" x14ac:dyDescent="0.2">
      <c r="A3970" t="s">
        <v>79</v>
      </c>
      <c r="B3970" t="s">
        <v>81</v>
      </c>
      <c r="C3970" t="s">
        <v>22</v>
      </c>
      <c r="D3970" s="55">
        <v>41334</v>
      </c>
      <c r="E3970">
        <v>0.05</v>
      </c>
      <c r="F3970">
        <v>3133121</v>
      </c>
      <c r="G3970" s="58" t="s">
        <v>87</v>
      </c>
      <c r="H3970" s="58" t="s">
        <v>87</v>
      </c>
      <c r="I3970" s="60" t="s">
        <v>85</v>
      </c>
    </row>
    <row r="3971" spans="1:9" x14ac:dyDescent="0.2">
      <c r="A3971" t="s">
        <v>65</v>
      </c>
      <c r="B3971" t="s">
        <v>80</v>
      </c>
      <c r="C3971" t="s">
        <v>22</v>
      </c>
      <c r="D3971" s="55">
        <v>41334</v>
      </c>
      <c r="E3971">
        <v>0</v>
      </c>
      <c r="F3971">
        <v>3133122</v>
      </c>
      <c r="G3971" s="58" t="s">
        <v>87</v>
      </c>
      <c r="H3971" s="58" t="s">
        <v>87</v>
      </c>
      <c r="I3971" s="60" t="s">
        <v>85</v>
      </c>
    </row>
    <row r="3972" spans="1:9" x14ac:dyDescent="0.2">
      <c r="A3972" t="s">
        <v>65</v>
      </c>
      <c r="B3972" t="s">
        <v>81</v>
      </c>
      <c r="C3972" t="s">
        <v>22</v>
      </c>
      <c r="D3972" s="55">
        <v>41334</v>
      </c>
      <c r="E3972">
        <v>0</v>
      </c>
      <c r="F3972">
        <v>3133123</v>
      </c>
      <c r="G3972" s="58" t="s">
        <v>87</v>
      </c>
      <c r="H3972" s="58" t="s">
        <v>87</v>
      </c>
      <c r="I3972" s="60" t="s">
        <v>85</v>
      </c>
    </row>
    <row r="3973" spans="1:9" x14ac:dyDescent="0.2">
      <c r="A3973" t="s">
        <v>111</v>
      </c>
      <c r="B3973" t="s">
        <v>110</v>
      </c>
      <c r="C3973" t="s">
        <v>22</v>
      </c>
      <c r="D3973" s="55">
        <v>41334</v>
      </c>
      <c r="E3973">
        <v>0.05</v>
      </c>
      <c r="F3973">
        <v>3133124</v>
      </c>
      <c r="G3973" s="58" t="s">
        <v>87</v>
      </c>
      <c r="H3973" s="58" t="s">
        <v>87</v>
      </c>
      <c r="I3973" s="60" t="s">
        <v>85</v>
      </c>
    </row>
    <row r="3974" spans="1:9" x14ac:dyDescent="0.2">
      <c r="A3974" t="s">
        <v>112</v>
      </c>
      <c r="B3974" t="s">
        <v>110</v>
      </c>
      <c r="C3974" t="s">
        <v>22</v>
      </c>
      <c r="D3974" s="55">
        <v>41334</v>
      </c>
      <c r="E3974">
        <v>0.1</v>
      </c>
      <c r="F3974">
        <v>3133125</v>
      </c>
      <c r="G3974" s="58" t="s">
        <v>87</v>
      </c>
      <c r="H3974" s="58" t="s">
        <v>87</v>
      </c>
      <c r="I3974" s="60" t="s">
        <v>85</v>
      </c>
    </row>
    <row r="3975" spans="1:9" x14ac:dyDescent="0.2">
      <c r="A3975" t="s">
        <v>108</v>
      </c>
      <c r="B3975" t="s">
        <v>110</v>
      </c>
      <c r="C3975" t="s">
        <v>22</v>
      </c>
      <c r="D3975" s="55">
        <v>41334</v>
      </c>
      <c r="E3975">
        <v>-0.05</v>
      </c>
      <c r="F3975">
        <v>3133126</v>
      </c>
      <c r="G3975" s="58" t="s">
        <v>87</v>
      </c>
      <c r="H3975" s="58" t="s">
        <v>87</v>
      </c>
      <c r="I3975" s="60" t="s">
        <v>85</v>
      </c>
    </row>
    <row r="3976" spans="1:9" x14ac:dyDescent="0.2">
      <c r="A3976" t="s">
        <v>109</v>
      </c>
      <c r="B3976" t="s">
        <v>110</v>
      </c>
      <c r="C3976" t="s">
        <v>22</v>
      </c>
      <c r="D3976" s="55">
        <v>41334</v>
      </c>
      <c r="E3976">
        <v>0.1</v>
      </c>
      <c r="F3976">
        <v>3133127</v>
      </c>
      <c r="G3976" s="58" t="s">
        <v>87</v>
      </c>
      <c r="H3976" s="58" t="s">
        <v>87</v>
      </c>
      <c r="I3976" s="60" t="s">
        <v>85</v>
      </c>
    </row>
    <row r="3977" spans="1:9" x14ac:dyDescent="0.2">
      <c r="A3977" t="s">
        <v>11</v>
      </c>
      <c r="B3977" t="s">
        <v>110</v>
      </c>
      <c r="C3977" t="s">
        <v>22</v>
      </c>
      <c r="D3977" s="55">
        <v>41334</v>
      </c>
      <c r="E3977" s="155">
        <v>41365</v>
      </c>
      <c r="I3977" s="60" t="s">
        <v>86</v>
      </c>
    </row>
    <row r="3978" spans="1:9" x14ac:dyDescent="0.2">
      <c r="A3978" t="s">
        <v>78</v>
      </c>
      <c r="B3978" t="s">
        <v>80</v>
      </c>
      <c r="C3978" t="s">
        <v>22</v>
      </c>
      <c r="D3978" s="55">
        <v>41365</v>
      </c>
      <c r="E3978">
        <v>0.435</v>
      </c>
      <c r="F3978">
        <v>3133100</v>
      </c>
      <c r="G3978" s="58" t="s">
        <v>87</v>
      </c>
      <c r="H3978" s="58" t="s">
        <v>87</v>
      </c>
      <c r="I3978" s="60" t="s">
        <v>85</v>
      </c>
    </row>
    <row r="3979" spans="1:9" x14ac:dyDescent="0.2">
      <c r="A3979" t="s">
        <v>78</v>
      </c>
      <c r="B3979" t="s">
        <v>81</v>
      </c>
      <c r="C3979" t="s">
        <v>22</v>
      </c>
      <c r="D3979" s="55">
        <v>41365</v>
      </c>
      <c r="E3979">
        <v>0.02</v>
      </c>
      <c r="F3979">
        <v>3133101</v>
      </c>
      <c r="G3979" s="58" t="s">
        <v>87</v>
      </c>
      <c r="H3979" s="58" t="s">
        <v>87</v>
      </c>
      <c r="I3979" s="60" t="s">
        <v>85</v>
      </c>
    </row>
    <row r="3980" spans="1:9" x14ac:dyDescent="0.2">
      <c r="A3980" t="s">
        <v>35</v>
      </c>
      <c r="B3980" t="s">
        <v>80</v>
      </c>
      <c r="C3980" t="s">
        <v>22</v>
      </c>
      <c r="D3980" s="55">
        <v>41365</v>
      </c>
      <c r="E3980">
        <v>0.435</v>
      </c>
      <c r="F3980">
        <v>3133102</v>
      </c>
      <c r="G3980" s="58" t="s">
        <v>87</v>
      </c>
      <c r="H3980" s="58" t="s">
        <v>87</v>
      </c>
      <c r="I3980" s="60" t="s">
        <v>85</v>
      </c>
    </row>
    <row r="3981" spans="1:9" x14ac:dyDescent="0.2">
      <c r="A3981" t="s">
        <v>35</v>
      </c>
      <c r="B3981" t="s">
        <v>81</v>
      </c>
      <c r="C3981" t="s">
        <v>22</v>
      </c>
      <c r="D3981" s="55">
        <v>41365</v>
      </c>
      <c r="E3981">
        <v>0.05</v>
      </c>
      <c r="F3981">
        <v>3133103</v>
      </c>
      <c r="G3981" s="58" t="s">
        <v>87</v>
      </c>
      <c r="H3981" s="58" t="s">
        <v>87</v>
      </c>
      <c r="I3981" s="60" t="s">
        <v>85</v>
      </c>
    </row>
    <row r="3982" spans="1:9" x14ac:dyDescent="0.2">
      <c r="A3982" t="s">
        <v>36</v>
      </c>
      <c r="B3982" t="s">
        <v>80</v>
      </c>
      <c r="C3982" t="s">
        <v>22</v>
      </c>
      <c r="D3982" s="55">
        <v>41365</v>
      </c>
      <c r="E3982">
        <v>0.435</v>
      </c>
      <c r="F3982">
        <v>3133104</v>
      </c>
      <c r="G3982" s="58" t="s">
        <v>87</v>
      </c>
      <c r="H3982" s="58" t="s">
        <v>87</v>
      </c>
      <c r="I3982" s="60" t="s">
        <v>85</v>
      </c>
    </row>
    <row r="3983" spans="1:9" x14ac:dyDescent="0.2">
      <c r="A3983" t="s">
        <v>36</v>
      </c>
      <c r="B3983" t="s">
        <v>81</v>
      </c>
      <c r="C3983" t="s">
        <v>22</v>
      </c>
      <c r="D3983" s="55">
        <v>41365</v>
      </c>
      <c r="E3983">
        <v>0.02</v>
      </c>
      <c r="F3983">
        <v>3133105</v>
      </c>
      <c r="G3983" s="58" t="s">
        <v>87</v>
      </c>
      <c r="H3983" s="58" t="s">
        <v>87</v>
      </c>
      <c r="I3983" s="60" t="s">
        <v>85</v>
      </c>
    </row>
    <row r="3984" spans="1:9" x14ac:dyDescent="0.2">
      <c r="A3984" t="s">
        <v>37</v>
      </c>
      <c r="B3984" t="s">
        <v>80</v>
      </c>
      <c r="C3984" t="s">
        <v>22</v>
      </c>
      <c r="D3984" s="55">
        <v>41365</v>
      </c>
      <c r="E3984">
        <v>0.435</v>
      </c>
      <c r="F3984">
        <v>3133106</v>
      </c>
      <c r="G3984" s="58" t="s">
        <v>87</v>
      </c>
      <c r="H3984" s="58" t="s">
        <v>87</v>
      </c>
      <c r="I3984" s="60" t="s">
        <v>85</v>
      </c>
    </row>
    <row r="3985" spans="1:9" x14ac:dyDescent="0.2">
      <c r="A3985" t="s">
        <v>37</v>
      </c>
      <c r="B3985" t="s">
        <v>81</v>
      </c>
      <c r="C3985" t="s">
        <v>22</v>
      </c>
      <c r="D3985" s="55">
        <v>41365</v>
      </c>
      <c r="E3985">
        <v>0.05</v>
      </c>
      <c r="F3985">
        <v>3133107</v>
      </c>
      <c r="G3985" s="58" t="s">
        <v>87</v>
      </c>
      <c r="H3985" s="58" t="s">
        <v>87</v>
      </c>
      <c r="I3985" s="60" t="s">
        <v>85</v>
      </c>
    </row>
    <row r="3986" spans="1:9" x14ac:dyDescent="0.2">
      <c r="A3986" t="s">
        <v>58</v>
      </c>
      <c r="B3986" t="s">
        <v>80</v>
      </c>
      <c r="C3986" t="s">
        <v>22</v>
      </c>
      <c r="D3986" s="55">
        <v>41365</v>
      </c>
      <c r="E3986">
        <v>0.36</v>
      </c>
      <c r="F3986">
        <v>3133108</v>
      </c>
      <c r="G3986" s="58" t="s">
        <v>87</v>
      </c>
      <c r="H3986" s="58" t="s">
        <v>87</v>
      </c>
      <c r="I3986" s="60" t="s">
        <v>85</v>
      </c>
    </row>
    <row r="3987" spans="1:9" x14ac:dyDescent="0.2">
      <c r="A3987" t="s">
        <v>58</v>
      </c>
      <c r="B3987" t="s">
        <v>81</v>
      </c>
      <c r="C3987" t="s">
        <v>22</v>
      </c>
      <c r="D3987" s="55">
        <v>41365</v>
      </c>
      <c r="E3987">
        <v>5.0000000000000001E-3</v>
      </c>
      <c r="F3987">
        <v>3133109</v>
      </c>
      <c r="G3987" s="58" t="s">
        <v>87</v>
      </c>
      <c r="H3987" s="58" t="s">
        <v>87</v>
      </c>
      <c r="I3987" s="60" t="s">
        <v>85</v>
      </c>
    </row>
    <row r="3988" spans="1:9" x14ac:dyDescent="0.2">
      <c r="A3988" t="s">
        <v>59</v>
      </c>
      <c r="B3988" t="s">
        <v>80</v>
      </c>
      <c r="C3988" t="s">
        <v>22</v>
      </c>
      <c r="D3988" s="55">
        <v>41365</v>
      </c>
      <c r="E3988">
        <v>0.38</v>
      </c>
      <c r="F3988">
        <v>3133110</v>
      </c>
      <c r="G3988" s="58" t="s">
        <v>87</v>
      </c>
      <c r="H3988" s="58" t="s">
        <v>87</v>
      </c>
      <c r="I3988" s="60" t="s">
        <v>85</v>
      </c>
    </row>
    <row r="3989" spans="1:9" x14ac:dyDescent="0.2">
      <c r="A3989" t="s">
        <v>59</v>
      </c>
      <c r="B3989" t="s">
        <v>81</v>
      </c>
      <c r="C3989" t="s">
        <v>22</v>
      </c>
      <c r="D3989" s="55">
        <v>41365</v>
      </c>
      <c r="E3989">
        <v>-8.5000000000000006E-2</v>
      </c>
      <c r="F3989">
        <v>3133111</v>
      </c>
      <c r="G3989" s="58" t="s">
        <v>87</v>
      </c>
      <c r="H3989" s="58" t="s">
        <v>87</v>
      </c>
      <c r="I3989" s="60" t="s">
        <v>85</v>
      </c>
    </row>
    <row r="3990" spans="1:9" x14ac:dyDescent="0.2">
      <c r="A3990" t="s">
        <v>60</v>
      </c>
      <c r="B3990" t="s">
        <v>80</v>
      </c>
      <c r="C3990" t="s">
        <v>22</v>
      </c>
      <c r="D3990" s="55">
        <v>41365</v>
      </c>
      <c r="E3990">
        <v>0.38</v>
      </c>
      <c r="F3990">
        <v>3133112</v>
      </c>
      <c r="G3990" s="58" t="s">
        <v>87</v>
      </c>
      <c r="H3990" s="58" t="s">
        <v>87</v>
      </c>
      <c r="I3990" s="60" t="s">
        <v>85</v>
      </c>
    </row>
    <row r="3991" spans="1:9" x14ac:dyDescent="0.2">
      <c r="A3991" t="s">
        <v>60</v>
      </c>
      <c r="B3991" t="s">
        <v>81</v>
      </c>
      <c r="C3991" t="s">
        <v>22</v>
      </c>
      <c r="D3991" s="55">
        <v>41365</v>
      </c>
      <c r="E3991">
        <v>0.02</v>
      </c>
      <c r="F3991">
        <v>3133113</v>
      </c>
      <c r="G3991" s="58" t="s">
        <v>87</v>
      </c>
      <c r="H3991" s="58" t="s">
        <v>87</v>
      </c>
      <c r="I3991" s="60" t="s">
        <v>85</v>
      </c>
    </row>
    <row r="3992" spans="1:9" x14ac:dyDescent="0.2">
      <c r="A3992" t="s">
        <v>61</v>
      </c>
      <c r="B3992" t="s">
        <v>80</v>
      </c>
      <c r="C3992" t="s">
        <v>22</v>
      </c>
      <c r="D3992" s="55">
        <v>41365</v>
      </c>
      <c r="E3992">
        <v>0.38</v>
      </c>
      <c r="F3992">
        <v>3133114</v>
      </c>
      <c r="G3992" s="58" t="s">
        <v>87</v>
      </c>
      <c r="H3992" s="58" t="s">
        <v>87</v>
      </c>
      <c r="I3992" s="60" t="s">
        <v>85</v>
      </c>
    </row>
    <row r="3993" spans="1:9" x14ac:dyDescent="0.2">
      <c r="A3993" t="s">
        <v>61</v>
      </c>
      <c r="B3993" t="s">
        <v>81</v>
      </c>
      <c r="C3993" t="s">
        <v>22</v>
      </c>
      <c r="D3993" s="55">
        <v>41365</v>
      </c>
      <c r="E3993">
        <v>-4.4999999999999998E-2</v>
      </c>
      <c r="F3993">
        <v>3133115</v>
      </c>
      <c r="G3993" s="58" t="s">
        <v>87</v>
      </c>
      <c r="H3993" s="58" t="s">
        <v>87</v>
      </c>
      <c r="I3993" s="60" t="s">
        <v>85</v>
      </c>
    </row>
    <row r="3994" spans="1:9" x14ac:dyDescent="0.2">
      <c r="A3994" t="s">
        <v>63</v>
      </c>
      <c r="B3994" t="s">
        <v>80</v>
      </c>
      <c r="C3994" t="s">
        <v>22</v>
      </c>
      <c r="D3994" s="55">
        <v>41365</v>
      </c>
      <c r="E3994">
        <v>0</v>
      </c>
      <c r="F3994">
        <v>3133116</v>
      </c>
      <c r="G3994" s="58" t="s">
        <v>87</v>
      </c>
      <c r="H3994" s="58" t="s">
        <v>87</v>
      </c>
      <c r="I3994" s="60" t="s">
        <v>85</v>
      </c>
    </row>
    <row r="3995" spans="1:9" x14ac:dyDescent="0.2">
      <c r="A3995" t="s">
        <v>63</v>
      </c>
      <c r="B3995" t="s">
        <v>81</v>
      </c>
      <c r="C3995" t="s">
        <v>22</v>
      </c>
      <c r="D3995" s="55">
        <v>41365</v>
      </c>
      <c r="E3995">
        <v>0</v>
      </c>
      <c r="F3995">
        <v>3133117</v>
      </c>
      <c r="G3995" s="58" t="s">
        <v>87</v>
      </c>
      <c r="H3995" s="58" t="s">
        <v>87</v>
      </c>
      <c r="I3995" s="60" t="s">
        <v>85</v>
      </c>
    </row>
    <row r="3996" spans="1:9" x14ac:dyDescent="0.2">
      <c r="A3996" t="s">
        <v>64</v>
      </c>
      <c r="B3996" t="s">
        <v>80</v>
      </c>
      <c r="C3996" t="s">
        <v>22</v>
      </c>
      <c r="D3996" s="55">
        <v>41365</v>
      </c>
      <c r="E3996">
        <v>0</v>
      </c>
      <c r="F3996">
        <v>3133118</v>
      </c>
      <c r="G3996" s="58" t="s">
        <v>87</v>
      </c>
      <c r="H3996" s="58" t="s">
        <v>87</v>
      </c>
      <c r="I3996" s="60" t="s">
        <v>85</v>
      </c>
    </row>
    <row r="3997" spans="1:9" x14ac:dyDescent="0.2">
      <c r="A3997" t="s">
        <v>64</v>
      </c>
      <c r="B3997" t="s">
        <v>81</v>
      </c>
      <c r="C3997" t="s">
        <v>22</v>
      </c>
      <c r="D3997" s="55">
        <v>41365</v>
      </c>
      <c r="E3997">
        <v>0</v>
      </c>
      <c r="F3997">
        <v>3133119</v>
      </c>
      <c r="G3997" s="58" t="s">
        <v>87</v>
      </c>
      <c r="H3997" s="58" t="s">
        <v>87</v>
      </c>
      <c r="I3997" s="60" t="s">
        <v>85</v>
      </c>
    </row>
    <row r="3998" spans="1:9" x14ac:dyDescent="0.2">
      <c r="A3998" t="s">
        <v>79</v>
      </c>
      <c r="B3998" t="s">
        <v>80</v>
      </c>
      <c r="C3998" t="s">
        <v>22</v>
      </c>
      <c r="D3998" s="55">
        <v>41365</v>
      </c>
      <c r="E3998">
        <v>0.435</v>
      </c>
      <c r="F3998">
        <v>3133120</v>
      </c>
      <c r="G3998" s="58" t="s">
        <v>87</v>
      </c>
      <c r="H3998" s="58" t="s">
        <v>87</v>
      </c>
      <c r="I3998" s="60" t="s">
        <v>85</v>
      </c>
    </row>
    <row r="3999" spans="1:9" x14ac:dyDescent="0.2">
      <c r="A3999" t="s">
        <v>79</v>
      </c>
      <c r="B3999" t="s">
        <v>81</v>
      </c>
      <c r="C3999" t="s">
        <v>22</v>
      </c>
      <c r="D3999" s="55">
        <v>41365</v>
      </c>
      <c r="E3999">
        <v>0.02</v>
      </c>
      <c r="F3999">
        <v>3133121</v>
      </c>
      <c r="G3999" s="58" t="s">
        <v>87</v>
      </c>
      <c r="H3999" s="58" t="s">
        <v>87</v>
      </c>
      <c r="I3999" s="60" t="s">
        <v>85</v>
      </c>
    </row>
    <row r="4000" spans="1:9" x14ac:dyDescent="0.2">
      <c r="A4000" t="s">
        <v>65</v>
      </c>
      <c r="B4000" t="s">
        <v>80</v>
      </c>
      <c r="C4000" t="s">
        <v>22</v>
      </c>
      <c r="D4000" s="55">
        <v>41365</v>
      </c>
      <c r="E4000">
        <v>0</v>
      </c>
      <c r="F4000">
        <v>3133122</v>
      </c>
      <c r="G4000" s="58" t="s">
        <v>87</v>
      </c>
      <c r="H4000" s="58" t="s">
        <v>87</v>
      </c>
      <c r="I4000" s="60" t="s">
        <v>85</v>
      </c>
    </row>
    <row r="4001" spans="1:9" x14ac:dyDescent="0.2">
      <c r="A4001" t="s">
        <v>65</v>
      </c>
      <c r="B4001" t="s">
        <v>81</v>
      </c>
      <c r="C4001" t="s">
        <v>22</v>
      </c>
      <c r="D4001" s="55">
        <v>41365</v>
      </c>
      <c r="E4001">
        <v>0</v>
      </c>
      <c r="F4001">
        <v>3133123</v>
      </c>
      <c r="G4001" s="58" t="s">
        <v>87</v>
      </c>
      <c r="H4001" s="58" t="s">
        <v>87</v>
      </c>
      <c r="I4001" s="60" t="s">
        <v>85</v>
      </c>
    </row>
    <row r="4002" spans="1:9" x14ac:dyDescent="0.2">
      <c r="A4002" t="s">
        <v>111</v>
      </c>
      <c r="B4002" t="s">
        <v>110</v>
      </c>
      <c r="C4002" t="s">
        <v>22</v>
      </c>
      <c r="D4002" s="55">
        <v>41365</v>
      </c>
      <c r="E4002">
        <v>5.0000000000000001E-3</v>
      </c>
      <c r="F4002">
        <v>3133124</v>
      </c>
      <c r="G4002" s="58" t="s">
        <v>87</v>
      </c>
      <c r="H4002" s="58" t="s">
        <v>87</v>
      </c>
      <c r="I4002" s="60" t="s">
        <v>85</v>
      </c>
    </row>
    <row r="4003" spans="1:9" x14ac:dyDescent="0.2">
      <c r="A4003" t="s">
        <v>112</v>
      </c>
      <c r="B4003" t="s">
        <v>110</v>
      </c>
      <c r="C4003" t="s">
        <v>22</v>
      </c>
      <c r="D4003" s="55">
        <v>41365</v>
      </c>
      <c r="E4003">
        <v>0.02</v>
      </c>
      <c r="F4003">
        <v>3133125</v>
      </c>
      <c r="G4003" s="58" t="s">
        <v>87</v>
      </c>
      <c r="H4003" s="58" t="s">
        <v>87</v>
      </c>
      <c r="I4003" s="60" t="s">
        <v>85</v>
      </c>
    </row>
    <row r="4004" spans="1:9" x14ac:dyDescent="0.2">
      <c r="A4004" t="s">
        <v>108</v>
      </c>
      <c r="B4004" t="s">
        <v>110</v>
      </c>
      <c r="C4004" t="s">
        <v>22</v>
      </c>
      <c r="D4004" s="55">
        <v>41365</v>
      </c>
      <c r="E4004">
        <v>-4.4999999999999998E-2</v>
      </c>
      <c r="F4004">
        <v>3133126</v>
      </c>
      <c r="G4004" s="58" t="s">
        <v>87</v>
      </c>
      <c r="H4004" s="58" t="s">
        <v>87</v>
      </c>
      <c r="I4004" s="60" t="s">
        <v>85</v>
      </c>
    </row>
    <row r="4005" spans="1:9" x14ac:dyDescent="0.2">
      <c r="A4005" t="s">
        <v>109</v>
      </c>
      <c r="B4005" t="s">
        <v>110</v>
      </c>
      <c r="C4005" t="s">
        <v>22</v>
      </c>
      <c r="D4005" s="55">
        <v>41365</v>
      </c>
      <c r="E4005">
        <v>0.02</v>
      </c>
      <c r="F4005">
        <v>3133127</v>
      </c>
      <c r="G4005" s="58" t="s">
        <v>87</v>
      </c>
      <c r="H4005" s="58" t="s">
        <v>87</v>
      </c>
      <c r="I4005" s="60" t="s">
        <v>85</v>
      </c>
    </row>
    <row r="4006" spans="1:9" x14ac:dyDescent="0.2">
      <c r="A4006" t="s">
        <v>11</v>
      </c>
      <c r="B4006" t="s">
        <v>110</v>
      </c>
      <c r="C4006" t="s">
        <v>22</v>
      </c>
      <c r="D4006" s="55">
        <v>41365</v>
      </c>
      <c r="E4006" s="155">
        <v>41395</v>
      </c>
      <c r="I4006" s="60" t="s">
        <v>86</v>
      </c>
    </row>
    <row r="4007" spans="1:9" x14ac:dyDescent="0.2">
      <c r="A4007" t="s">
        <v>78</v>
      </c>
      <c r="B4007" t="s">
        <v>80</v>
      </c>
      <c r="C4007" t="s">
        <v>22</v>
      </c>
      <c r="D4007" s="55">
        <v>41395</v>
      </c>
      <c r="E4007">
        <v>0.38500000000000001</v>
      </c>
      <c r="F4007">
        <v>3133100</v>
      </c>
      <c r="G4007" s="58" t="s">
        <v>87</v>
      </c>
      <c r="H4007" s="58" t="s">
        <v>87</v>
      </c>
      <c r="I4007" s="60" t="s">
        <v>85</v>
      </c>
    </row>
    <row r="4008" spans="1:9" x14ac:dyDescent="0.2">
      <c r="A4008" t="s">
        <v>78</v>
      </c>
      <c r="B4008" t="s">
        <v>81</v>
      </c>
      <c r="C4008" t="s">
        <v>22</v>
      </c>
      <c r="D4008" s="55">
        <v>41395</v>
      </c>
      <c r="E4008">
        <v>0.02</v>
      </c>
      <c r="F4008">
        <v>3133101</v>
      </c>
      <c r="G4008" s="58" t="s">
        <v>87</v>
      </c>
      <c r="H4008" s="58" t="s">
        <v>87</v>
      </c>
      <c r="I4008" s="60" t="s">
        <v>85</v>
      </c>
    </row>
    <row r="4009" spans="1:9" x14ac:dyDescent="0.2">
      <c r="A4009" t="s">
        <v>35</v>
      </c>
      <c r="B4009" t="s">
        <v>80</v>
      </c>
      <c r="C4009" t="s">
        <v>22</v>
      </c>
      <c r="D4009" s="55">
        <v>41395</v>
      </c>
      <c r="E4009">
        <v>0.38500000000000001</v>
      </c>
      <c r="F4009">
        <v>3133102</v>
      </c>
      <c r="G4009" s="58" t="s">
        <v>87</v>
      </c>
      <c r="H4009" s="58" t="s">
        <v>87</v>
      </c>
      <c r="I4009" s="60" t="s">
        <v>85</v>
      </c>
    </row>
    <row r="4010" spans="1:9" x14ac:dyDescent="0.2">
      <c r="A4010" t="s">
        <v>35</v>
      </c>
      <c r="B4010" t="s">
        <v>81</v>
      </c>
      <c r="C4010" t="s">
        <v>22</v>
      </c>
      <c r="D4010" s="55">
        <v>41395</v>
      </c>
      <c r="E4010">
        <v>0.05</v>
      </c>
      <c r="F4010">
        <v>3133103</v>
      </c>
      <c r="G4010" s="58" t="s">
        <v>87</v>
      </c>
      <c r="H4010" s="58" t="s">
        <v>87</v>
      </c>
      <c r="I4010" s="60" t="s">
        <v>85</v>
      </c>
    </row>
    <row r="4011" spans="1:9" x14ac:dyDescent="0.2">
      <c r="A4011" t="s">
        <v>36</v>
      </c>
      <c r="B4011" t="s">
        <v>80</v>
      </c>
      <c r="C4011" t="s">
        <v>22</v>
      </c>
      <c r="D4011" s="55">
        <v>41395</v>
      </c>
      <c r="E4011">
        <v>0.38500000000000001</v>
      </c>
      <c r="F4011">
        <v>3133104</v>
      </c>
      <c r="G4011" s="58" t="s">
        <v>87</v>
      </c>
      <c r="H4011" s="58" t="s">
        <v>87</v>
      </c>
      <c r="I4011" s="60" t="s">
        <v>85</v>
      </c>
    </row>
    <row r="4012" spans="1:9" x14ac:dyDescent="0.2">
      <c r="A4012" t="s">
        <v>36</v>
      </c>
      <c r="B4012" t="s">
        <v>81</v>
      </c>
      <c r="C4012" t="s">
        <v>22</v>
      </c>
      <c r="D4012" s="55">
        <v>41395</v>
      </c>
      <c r="E4012">
        <v>0.02</v>
      </c>
      <c r="F4012">
        <v>3133105</v>
      </c>
      <c r="G4012" s="58" t="s">
        <v>87</v>
      </c>
      <c r="H4012" s="58" t="s">
        <v>87</v>
      </c>
      <c r="I4012" s="60" t="s">
        <v>85</v>
      </c>
    </row>
    <row r="4013" spans="1:9" x14ac:dyDescent="0.2">
      <c r="A4013" t="s">
        <v>37</v>
      </c>
      <c r="B4013" t="s">
        <v>80</v>
      </c>
      <c r="C4013" t="s">
        <v>22</v>
      </c>
      <c r="D4013" s="55">
        <v>41395</v>
      </c>
      <c r="E4013">
        <v>0.38500000000000001</v>
      </c>
      <c r="F4013">
        <v>3133106</v>
      </c>
      <c r="G4013" s="58" t="s">
        <v>87</v>
      </c>
      <c r="H4013" s="58" t="s">
        <v>87</v>
      </c>
      <c r="I4013" s="60" t="s">
        <v>85</v>
      </c>
    </row>
    <row r="4014" spans="1:9" x14ac:dyDescent="0.2">
      <c r="A4014" t="s">
        <v>37</v>
      </c>
      <c r="B4014" t="s">
        <v>81</v>
      </c>
      <c r="C4014" t="s">
        <v>22</v>
      </c>
      <c r="D4014" s="55">
        <v>41395</v>
      </c>
      <c r="E4014">
        <v>0.05</v>
      </c>
      <c r="F4014">
        <v>3133107</v>
      </c>
      <c r="G4014" s="58" t="s">
        <v>87</v>
      </c>
      <c r="H4014" s="58" t="s">
        <v>87</v>
      </c>
      <c r="I4014" s="60" t="s">
        <v>85</v>
      </c>
    </row>
    <row r="4015" spans="1:9" x14ac:dyDescent="0.2">
      <c r="A4015" t="s">
        <v>58</v>
      </c>
      <c r="B4015" t="s">
        <v>80</v>
      </c>
      <c r="C4015" t="s">
        <v>22</v>
      </c>
      <c r="D4015" s="55">
        <v>41395</v>
      </c>
      <c r="E4015">
        <v>0.32500000000000001</v>
      </c>
      <c r="F4015">
        <v>3133108</v>
      </c>
      <c r="G4015" s="58" t="s">
        <v>87</v>
      </c>
      <c r="H4015" s="58" t="s">
        <v>87</v>
      </c>
      <c r="I4015" s="60" t="s">
        <v>85</v>
      </c>
    </row>
    <row r="4016" spans="1:9" x14ac:dyDescent="0.2">
      <c r="A4016" t="s">
        <v>58</v>
      </c>
      <c r="B4016" t="s">
        <v>81</v>
      </c>
      <c r="C4016" t="s">
        <v>22</v>
      </c>
      <c r="D4016" s="55">
        <v>41395</v>
      </c>
      <c r="E4016">
        <v>5.0000000000000001E-3</v>
      </c>
      <c r="F4016">
        <v>3133109</v>
      </c>
      <c r="G4016" s="58" t="s">
        <v>87</v>
      </c>
      <c r="H4016" s="58" t="s">
        <v>87</v>
      </c>
      <c r="I4016" s="60" t="s">
        <v>85</v>
      </c>
    </row>
    <row r="4017" spans="1:9" x14ac:dyDescent="0.2">
      <c r="A4017" t="s">
        <v>59</v>
      </c>
      <c r="B4017" t="s">
        <v>80</v>
      </c>
      <c r="C4017" t="s">
        <v>22</v>
      </c>
      <c r="D4017" s="55">
        <v>41395</v>
      </c>
      <c r="E4017">
        <v>0.33</v>
      </c>
      <c r="F4017">
        <v>3133110</v>
      </c>
      <c r="G4017" s="58" t="s">
        <v>87</v>
      </c>
      <c r="H4017" s="58" t="s">
        <v>87</v>
      </c>
      <c r="I4017" s="60" t="s">
        <v>85</v>
      </c>
    </row>
    <row r="4018" spans="1:9" x14ac:dyDescent="0.2">
      <c r="A4018" t="s">
        <v>59</v>
      </c>
      <c r="B4018" t="s">
        <v>81</v>
      </c>
      <c r="C4018" t="s">
        <v>22</v>
      </c>
      <c r="D4018" s="55">
        <v>41395</v>
      </c>
      <c r="E4018">
        <v>-6.5000000000000002E-2</v>
      </c>
      <c r="F4018">
        <v>3133111</v>
      </c>
      <c r="G4018" s="58" t="s">
        <v>87</v>
      </c>
      <c r="H4018" s="58" t="s">
        <v>87</v>
      </c>
      <c r="I4018" s="60" t="s">
        <v>85</v>
      </c>
    </row>
    <row r="4019" spans="1:9" x14ac:dyDescent="0.2">
      <c r="A4019" t="s">
        <v>60</v>
      </c>
      <c r="B4019" t="s">
        <v>80</v>
      </c>
      <c r="C4019" t="s">
        <v>22</v>
      </c>
      <c r="D4019" s="55">
        <v>41395</v>
      </c>
      <c r="E4019">
        <v>0.33</v>
      </c>
      <c r="F4019">
        <v>3133112</v>
      </c>
      <c r="G4019" s="58" t="s">
        <v>87</v>
      </c>
      <c r="H4019" s="58" t="s">
        <v>87</v>
      </c>
      <c r="I4019" s="60" t="s">
        <v>85</v>
      </c>
    </row>
    <row r="4020" spans="1:9" x14ac:dyDescent="0.2">
      <c r="A4020" t="s">
        <v>60</v>
      </c>
      <c r="B4020" t="s">
        <v>81</v>
      </c>
      <c r="C4020" t="s">
        <v>22</v>
      </c>
      <c r="D4020" s="55">
        <v>41395</v>
      </c>
      <c r="E4020">
        <v>0.02</v>
      </c>
      <c r="F4020">
        <v>3133113</v>
      </c>
      <c r="G4020" s="58" t="s">
        <v>87</v>
      </c>
      <c r="H4020" s="58" t="s">
        <v>87</v>
      </c>
      <c r="I4020" s="60" t="s">
        <v>85</v>
      </c>
    </row>
    <row r="4021" spans="1:9" x14ac:dyDescent="0.2">
      <c r="A4021" t="s">
        <v>61</v>
      </c>
      <c r="B4021" t="s">
        <v>80</v>
      </c>
      <c r="C4021" t="s">
        <v>22</v>
      </c>
      <c r="D4021" s="55">
        <v>41395</v>
      </c>
      <c r="E4021">
        <v>0.33</v>
      </c>
      <c r="F4021">
        <v>3133114</v>
      </c>
      <c r="G4021" s="58" t="s">
        <v>87</v>
      </c>
      <c r="H4021" s="58" t="s">
        <v>87</v>
      </c>
      <c r="I4021" s="60" t="s">
        <v>85</v>
      </c>
    </row>
    <row r="4022" spans="1:9" x14ac:dyDescent="0.2">
      <c r="A4022" t="s">
        <v>61</v>
      </c>
      <c r="B4022" t="s">
        <v>81</v>
      </c>
      <c r="C4022" t="s">
        <v>22</v>
      </c>
      <c r="D4022" s="55">
        <v>41395</v>
      </c>
      <c r="E4022">
        <v>-3.5000000000000003E-2</v>
      </c>
      <c r="F4022">
        <v>3133115</v>
      </c>
      <c r="G4022" s="58" t="s">
        <v>87</v>
      </c>
      <c r="H4022" s="58" t="s">
        <v>87</v>
      </c>
      <c r="I4022" s="60" t="s">
        <v>85</v>
      </c>
    </row>
    <row r="4023" spans="1:9" x14ac:dyDescent="0.2">
      <c r="A4023" t="s">
        <v>63</v>
      </c>
      <c r="B4023" t="s">
        <v>80</v>
      </c>
      <c r="C4023" t="s">
        <v>22</v>
      </c>
      <c r="D4023" s="55">
        <v>41395</v>
      </c>
      <c r="E4023">
        <v>0</v>
      </c>
      <c r="F4023">
        <v>3133116</v>
      </c>
      <c r="G4023" s="58" t="s">
        <v>87</v>
      </c>
      <c r="H4023" s="58" t="s">
        <v>87</v>
      </c>
      <c r="I4023" s="60" t="s">
        <v>85</v>
      </c>
    </row>
    <row r="4024" spans="1:9" x14ac:dyDescent="0.2">
      <c r="A4024" t="s">
        <v>63</v>
      </c>
      <c r="B4024" t="s">
        <v>81</v>
      </c>
      <c r="C4024" t="s">
        <v>22</v>
      </c>
      <c r="D4024" s="55">
        <v>41395</v>
      </c>
      <c r="E4024">
        <v>0</v>
      </c>
      <c r="F4024">
        <v>3133117</v>
      </c>
      <c r="G4024" s="58" t="s">
        <v>87</v>
      </c>
      <c r="H4024" s="58" t="s">
        <v>87</v>
      </c>
      <c r="I4024" s="60" t="s">
        <v>85</v>
      </c>
    </row>
    <row r="4025" spans="1:9" x14ac:dyDescent="0.2">
      <c r="A4025" t="s">
        <v>64</v>
      </c>
      <c r="B4025" t="s">
        <v>80</v>
      </c>
      <c r="C4025" t="s">
        <v>22</v>
      </c>
      <c r="D4025" s="55">
        <v>41395</v>
      </c>
      <c r="E4025">
        <v>0</v>
      </c>
      <c r="F4025">
        <v>3133118</v>
      </c>
      <c r="G4025" s="58" t="s">
        <v>87</v>
      </c>
      <c r="H4025" s="58" t="s">
        <v>87</v>
      </c>
      <c r="I4025" s="60" t="s">
        <v>85</v>
      </c>
    </row>
    <row r="4026" spans="1:9" x14ac:dyDescent="0.2">
      <c r="A4026" t="s">
        <v>64</v>
      </c>
      <c r="B4026" t="s">
        <v>81</v>
      </c>
      <c r="C4026" t="s">
        <v>22</v>
      </c>
      <c r="D4026" s="55">
        <v>41395</v>
      </c>
      <c r="E4026">
        <v>0</v>
      </c>
      <c r="F4026">
        <v>3133119</v>
      </c>
      <c r="G4026" s="58" t="s">
        <v>87</v>
      </c>
      <c r="H4026" s="58" t="s">
        <v>87</v>
      </c>
      <c r="I4026" s="60" t="s">
        <v>85</v>
      </c>
    </row>
    <row r="4027" spans="1:9" x14ac:dyDescent="0.2">
      <c r="A4027" t="s">
        <v>79</v>
      </c>
      <c r="B4027" t="s">
        <v>80</v>
      </c>
      <c r="C4027" t="s">
        <v>22</v>
      </c>
      <c r="D4027" s="55">
        <v>41395</v>
      </c>
      <c r="E4027">
        <v>0.38500000000000001</v>
      </c>
      <c r="F4027">
        <v>3133120</v>
      </c>
      <c r="G4027" s="58" t="s">
        <v>87</v>
      </c>
      <c r="H4027" s="58" t="s">
        <v>87</v>
      </c>
      <c r="I4027" s="60" t="s">
        <v>85</v>
      </c>
    </row>
    <row r="4028" spans="1:9" x14ac:dyDescent="0.2">
      <c r="A4028" t="s">
        <v>79</v>
      </c>
      <c r="B4028" t="s">
        <v>81</v>
      </c>
      <c r="C4028" t="s">
        <v>22</v>
      </c>
      <c r="D4028" s="55">
        <v>41395</v>
      </c>
      <c r="E4028">
        <v>0.02</v>
      </c>
      <c r="F4028">
        <v>3133121</v>
      </c>
      <c r="G4028" s="58" t="s">
        <v>87</v>
      </c>
      <c r="H4028" s="58" t="s">
        <v>87</v>
      </c>
      <c r="I4028" s="60" t="s">
        <v>85</v>
      </c>
    </row>
    <row r="4029" spans="1:9" x14ac:dyDescent="0.2">
      <c r="A4029" t="s">
        <v>65</v>
      </c>
      <c r="B4029" t="s">
        <v>80</v>
      </c>
      <c r="C4029" t="s">
        <v>22</v>
      </c>
      <c r="D4029" s="55">
        <v>41395</v>
      </c>
      <c r="E4029">
        <v>0</v>
      </c>
      <c r="F4029">
        <v>3133122</v>
      </c>
      <c r="G4029" s="58" t="s">
        <v>87</v>
      </c>
      <c r="H4029" s="58" t="s">
        <v>87</v>
      </c>
      <c r="I4029" s="60" t="s">
        <v>85</v>
      </c>
    </row>
    <row r="4030" spans="1:9" x14ac:dyDescent="0.2">
      <c r="A4030" t="s">
        <v>65</v>
      </c>
      <c r="B4030" t="s">
        <v>81</v>
      </c>
      <c r="C4030" t="s">
        <v>22</v>
      </c>
      <c r="D4030" s="55">
        <v>41395</v>
      </c>
      <c r="E4030">
        <v>0</v>
      </c>
      <c r="F4030">
        <v>3133123</v>
      </c>
      <c r="G4030" s="58" t="s">
        <v>87</v>
      </c>
      <c r="H4030" s="58" t="s">
        <v>87</v>
      </c>
      <c r="I4030" s="60" t="s">
        <v>85</v>
      </c>
    </row>
    <row r="4031" spans="1:9" x14ac:dyDescent="0.2">
      <c r="A4031" t="s">
        <v>111</v>
      </c>
      <c r="B4031" t="s">
        <v>110</v>
      </c>
      <c r="C4031" t="s">
        <v>22</v>
      </c>
      <c r="D4031" s="55">
        <v>41395</v>
      </c>
      <c r="E4031">
        <v>5.0000000000000001E-3</v>
      </c>
      <c r="F4031">
        <v>3133124</v>
      </c>
      <c r="G4031" s="58" t="s">
        <v>87</v>
      </c>
      <c r="H4031" s="58" t="s">
        <v>87</v>
      </c>
      <c r="I4031" s="60" t="s">
        <v>85</v>
      </c>
    </row>
    <row r="4032" spans="1:9" x14ac:dyDescent="0.2">
      <c r="A4032" t="s">
        <v>112</v>
      </c>
      <c r="B4032" t="s">
        <v>110</v>
      </c>
      <c r="C4032" t="s">
        <v>22</v>
      </c>
      <c r="D4032" s="55">
        <v>41395</v>
      </c>
      <c r="E4032">
        <v>0.02</v>
      </c>
      <c r="F4032">
        <v>3133125</v>
      </c>
      <c r="G4032" s="58" t="s">
        <v>87</v>
      </c>
      <c r="H4032" s="58" t="s">
        <v>87</v>
      </c>
      <c r="I4032" s="60" t="s">
        <v>85</v>
      </c>
    </row>
    <row r="4033" spans="1:9" x14ac:dyDescent="0.2">
      <c r="A4033" t="s">
        <v>108</v>
      </c>
      <c r="B4033" t="s">
        <v>110</v>
      </c>
      <c r="C4033" t="s">
        <v>22</v>
      </c>
      <c r="D4033" s="55">
        <v>41395</v>
      </c>
      <c r="E4033">
        <v>-3.5000000000000003E-2</v>
      </c>
      <c r="F4033">
        <v>3133126</v>
      </c>
      <c r="G4033" s="58" t="s">
        <v>87</v>
      </c>
      <c r="H4033" s="58" t="s">
        <v>87</v>
      </c>
      <c r="I4033" s="60" t="s">
        <v>85</v>
      </c>
    </row>
    <row r="4034" spans="1:9" x14ac:dyDescent="0.2">
      <c r="A4034" t="s">
        <v>109</v>
      </c>
      <c r="B4034" t="s">
        <v>110</v>
      </c>
      <c r="C4034" t="s">
        <v>22</v>
      </c>
      <c r="D4034" s="55">
        <v>41395</v>
      </c>
      <c r="E4034">
        <v>0.02</v>
      </c>
      <c r="F4034">
        <v>3133127</v>
      </c>
      <c r="G4034" s="58" t="s">
        <v>87</v>
      </c>
      <c r="H4034" s="58" t="s">
        <v>87</v>
      </c>
      <c r="I4034" s="60" t="s">
        <v>85</v>
      </c>
    </row>
    <row r="4035" spans="1:9" x14ac:dyDescent="0.2">
      <c r="A4035" t="s">
        <v>11</v>
      </c>
      <c r="B4035" t="s">
        <v>110</v>
      </c>
      <c r="C4035" t="s">
        <v>22</v>
      </c>
      <c r="D4035" s="55">
        <v>41395</v>
      </c>
      <c r="E4035" s="155">
        <v>41426</v>
      </c>
      <c r="I4035" s="60" t="s">
        <v>86</v>
      </c>
    </row>
    <row r="4036" spans="1:9" x14ac:dyDescent="0.2">
      <c r="A4036" t="s">
        <v>78</v>
      </c>
      <c r="B4036" t="s">
        <v>80</v>
      </c>
      <c r="C4036" t="s">
        <v>22</v>
      </c>
      <c r="D4036" s="55">
        <v>41426</v>
      </c>
      <c r="E4036">
        <v>0.38500000000000001</v>
      </c>
      <c r="F4036">
        <v>3133100</v>
      </c>
      <c r="G4036" s="58" t="s">
        <v>87</v>
      </c>
      <c r="H4036" s="58" t="s">
        <v>87</v>
      </c>
      <c r="I4036" s="60" t="s">
        <v>85</v>
      </c>
    </row>
    <row r="4037" spans="1:9" x14ac:dyDescent="0.2">
      <c r="A4037" t="s">
        <v>78</v>
      </c>
      <c r="B4037" t="s">
        <v>81</v>
      </c>
      <c r="C4037" t="s">
        <v>22</v>
      </c>
      <c r="D4037" s="55">
        <v>41426</v>
      </c>
      <c r="E4037">
        <v>0.02</v>
      </c>
      <c r="F4037">
        <v>3133101</v>
      </c>
      <c r="G4037" s="58" t="s">
        <v>87</v>
      </c>
      <c r="H4037" s="58" t="s">
        <v>87</v>
      </c>
      <c r="I4037" s="60" t="s">
        <v>85</v>
      </c>
    </row>
    <row r="4038" spans="1:9" x14ac:dyDescent="0.2">
      <c r="A4038" t="s">
        <v>35</v>
      </c>
      <c r="B4038" t="s">
        <v>80</v>
      </c>
      <c r="C4038" t="s">
        <v>22</v>
      </c>
      <c r="D4038" s="55">
        <v>41426</v>
      </c>
      <c r="E4038">
        <v>0.38500000000000001</v>
      </c>
      <c r="F4038">
        <v>3133102</v>
      </c>
      <c r="G4038" s="58" t="s">
        <v>87</v>
      </c>
      <c r="H4038" s="58" t="s">
        <v>87</v>
      </c>
      <c r="I4038" s="60" t="s">
        <v>85</v>
      </c>
    </row>
    <row r="4039" spans="1:9" x14ac:dyDescent="0.2">
      <c r="A4039" t="s">
        <v>35</v>
      </c>
      <c r="B4039" t="s">
        <v>81</v>
      </c>
      <c r="C4039" t="s">
        <v>22</v>
      </c>
      <c r="D4039" s="55">
        <v>41426</v>
      </c>
      <c r="E4039">
        <v>0.06</v>
      </c>
      <c r="F4039">
        <v>3133103</v>
      </c>
      <c r="G4039" s="58" t="s">
        <v>87</v>
      </c>
      <c r="H4039" s="58" t="s">
        <v>87</v>
      </c>
      <c r="I4039" s="60" t="s">
        <v>85</v>
      </c>
    </row>
    <row r="4040" spans="1:9" x14ac:dyDescent="0.2">
      <c r="A4040" t="s">
        <v>36</v>
      </c>
      <c r="B4040" t="s">
        <v>80</v>
      </c>
      <c r="C4040" t="s">
        <v>22</v>
      </c>
      <c r="D4040" s="55">
        <v>41426</v>
      </c>
      <c r="E4040">
        <v>0.38500000000000001</v>
      </c>
      <c r="F4040">
        <v>3133104</v>
      </c>
      <c r="G4040" s="58" t="s">
        <v>87</v>
      </c>
      <c r="H4040" s="58" t="s">
        <v>87</v>
      </c>
      <c r="I4040" s="60" t="s">
        <v>85</v>
      </c>
    </row>
    <row r="4041" spans="1:9" x14ac:dyDescent="0.2">
      <c r="A4041" t="s">
        <v>36</v>
      </c>
      <c r="B4041" t="s">
        <v>81</v>
      </c>
      <c r="C4041" t="s">
        <v>22</v>
      </c>
      <c r="D4041" s="55">
        <v>41426</v>
      </c>
      <c r="E4041">
        <v>0.02</v>
      </c>
      <c r="F4041">
        <v>3133105</v>
      </c>
      <c r="G4041" s="58" t="s">
        <v>87</v>
      </c>
      <c r="H4041" s="58" t="s">
        <v>87</v>
      </c>
      <c r="I4041" s="60" t="s">
        <v>85</v>
      </c>
    </row>
    <row r="4042" spans="1:9" x14ac:dyDescent="0.2">
      <c r="A4042" t="s">
        <v>37</v>
      </c>
      <c r="B4042" t="s">
        <v>80</v>
      </c>
      <c r="C4042" t="s">
        <v>22</v>
      </c>
      <c r="D4042" s="55">
        <v>41426</v>
      </c>
      <c r="E4042">
        <v>0.38500000000000001</v>
      </c>
      <c r="F4042">
        <v>3133106</v>
      </c>
      <c r="G4042" s="58" t="s">
        <v>87</v>
      </c>
      <c r="H4042" s="58" t="s">
        <v>87</v>
      </c>
      <c r="I4042" s="60" t="s">
        <v>85</v>
      </c>
    </row>
    <row r="4043" spans="1:9" x14ac:dyDescent="0.2">
      <c r="A4043" t="s">
        <v>37</v>
      </c>
      <c r="B4043" t="s">
        <v>81</v>
      </c>
      <c r="C4043" t="s">
        <v>22</v>
      </c>
      <c r="D4043" s="55">
        <v>41426</v>
      </c>
      <c r="E4043">
        <v>0.06</v>
      </c>
      <c r="F4043">
        <v>3133107</v>
      </c>
      <c r="G4043" s="58" t="s">
        <v>87</v>
      </c>
      <c r="H4043" s="58" t="s">
        <v>87</v>
      </c>
      <c r="I4043" s="60" t="s">
        <v>85</v>
      </c>
    </row>
    <row r="4044" spans="1:9" x14ac:dyDescent="0.2">
      <c r="A4044" t="s">
        <v>58</v>
      </c>
      <c r="B4044" t="s">
        <v>80</v>
      </c>
      <c r="C4044" t="s">
        <v>22</v>
      </c>
      <c r="D4044" s="55">
        <v>41426</v>
      </c>
      <c r="E4044">
        <v>0.33500000000000002</v>
      </c>
      <c r="F4044">
        <v>3133108</v>
      </c>
      <c r="G4044" s="58" t="s">
        <v>87</v>
      </c>
      <c r="H4044" s="58" t="s">
        <v>87</v>
      </c>
      <c r="I4044" s="60" t="s">
        <v>85</v>
      </c>
    </row>
    <row r="4045" spans="1:9" x14ac:dyDescent="0.2">
      <c r="A4045" t="s">
        <v>58</v>
      </c>
      <c r="B4045" t="s">
        <v>81</v>
      </c>
      <c r="C4045" t="s">
        <v>22</v>
      </c>
      <c r="D4045" s="55">
        <v>41426</v>
      </c>
      <c r="E4045">
        <v>5.0000000000000001E-3</v>
      </c>
      <c r="F4045">
        <v>3133109</v>
      </c>
      <c r="G4045" s="58" t="s">
        <v>87</v>
      </c>
      <c r="H4045" s="58" t="s">
        <v>87</v>
      </c>
      <c r="I4045" s="60" t="s">
        <v>85</v>
      </c>
    </row>
    <row r="4046" spans="1:9" x14ac:dyDescent="0.2">
      <c r="A4046" t="s">
        <v>59</v>
      </c>
      <c r="B4046" t="s">
        <v>80</v>
      </c>
      <c r="C4046" t="s">
        <v>22</v>
      </c>
      <c r="D4046" s="55">
        <v>41426</v>
      </c>
      <c r="E4046">
        <v>0.37</v>
      </c>
      <c r="F4046">
        <v>3133110</v>
      </c>
      <c r="G4046" s="58" t="s">
        <v>87</v>
      </c>
      <c r="H4046" s="58" t="s">
        <v>87</v>
      </c>
      <c r="I4046" s="60" t="s">
        <v>85</v>
      </c>
    </row>
    <row r="4047" spans="1:9" x14ac:dyDescent="0.2">
      <c r="A4047" t="s">
        <v>59</v>
      </c>
      <c r="B4047" t="s">
        <v>81</v>
      </c>
      <c r="C4047" t="s">
        <v>22</v>
      </c>
      <c r="D4047" s="55">
        <v>41426</v>
      </c>
      <c r="E4047">
        <v>-5.5E-2</v>
      </c>
      <c r="F4047">
        <v>3133111</v>
      </c>
      <c r="G4047" s="58" t="s">
        <v>87</v>
      </c>
      <c r="H4047" s="58" t="s">
        <v>87</v>
      </c>
      <c r="I4047" s="60" t="s">
        <v>85</v>
      </c>
    </row>
    <row r="4048" spans="1:9" x14ac:dyDescent="0.2">
      <c r="A4048" t="s">
        <v>60</v>
      </c>
      <c r="B4048" t="s">
        <v>80</v>
      </c>
      <c r="C4048" t="s">
        <v>22</v>
      </c>
      <c r="D4048" s="55">
        <v>41426</v>
      </c>
      <c r="E4048">
        <v>0.37</v>
      </c>
      <c r="F4048">
        <v>3133112</v>
      </c>
      <c r="G4048" s="58" t="s">
        <v>87</v>
      </c>
      <c r="H4048" s="58" t="s">
        <v>87</v>
      </c>
      <c r="I4048" s="60" t="s">
        <v>85</v>
      </c>
    </row>
    <row r="4049" spans="1:9" x14ac:dyDescent="0.2">
      <c r="A4049" t="s">
        <v>60</v>
      </c>
      <c r="B4049" t="s">
        <v>81</v>
      </c>
      <c r="C4049" t="s">
        <v>22</v>
      </c>
      <c r="D4049" s="55">
        <v>41426</v>
      </c>
      <c r="E4049">
        <v>3.5000000000000003E-2</v>
      </c>
      <c r="F4049">
        <v>3133113</v>
      </c>
      <c r="G4049" s="58" t="s">
        <v>87</v>
      </c>
      <c r="H4049" s="58" t="s">
        <v>87</v>
      </c>
      <c r="I4049" s="60" t="s">
        <v>85</v>
      </c>
    </row>
    <row r="4050" spans="1:9" x14ac:dyDescent="0.2">
      <c r="A4050" t="s">
        <v>61</v>
      </c>
      <c r="B4050" t="s">
        <v>80</v>
      </c>
      <c r="C4050" t="s">
        <v>22</v>
      </c>
      <c r="D4050" s="55">
        <v>41426</v>
      </c>
      <c r="E4050">
        <v>0.37</v>
      </c>
      <c r="F4050">
        <v>3133114</v>
      </c>
      <c r="G4050" s="58" t="s">
        <v>87</v>
      </c>
      <c r="H4050" s="58" t="s">
        <v>87</v>
      </c>
      <c r="I4050" s="60" t="s">
        <v>85</v>
      </c>
    </row>
    <row r="4051" spans="1:9" x14ac:dyDescent="0.2">
      <c r="A4051" t="s">
        <v>61</v>
      </c>
      <c r="B4051" t="s">
        <v>81</v>
      </c>
      <c r="C4051" t="s">
        <v>22</v>
      </c>
      <c r="D4051" s="55">
        <v>41426</v>
      </c>
      <c r="E4051">
        <v>-3.5000000000000003E-2</v>
      </c>
      <c r="F4051">
        <v>3133115</v>
      </c>
      <c r="G4051" s="58" t="s">
        <v>87</v>
      </c>
      <c r="H4051" s="58" t="s">
        <v>87</v>
      </c>
      <c r="I4051" s="60" t="s">
        <v>85</v>
      </c>
    </row>
    <row r="4052" spans="1:9" x14ac:dyDescent="0.2">
      <c r="A4052" t="s">
        <v>63</v>
      </c>
      <c r="B4052" t="s">
        <v>80</v>
      </c>
      <c r="C4052" t="s">
        <v>22</v>
      </c>
      <c r="D4052" s="55">
        <v>41426</v>
      </c>
      <c r="E4052">
        <v>0</v>
      </c>
      <c r="F4052">
        <v>3133116</v>
      </c>
      <c r="G4052" s="58" t="s">
        <v>87</v>
      </c>
      <c r="H4052" s="58" t="s">
        <v>87</v>
      </c>
      <c r="I4052" s="60" t="s">
        <v>85</v>
      </c>
    </row>
    <row r="4053" spans="1:9" x14ac:dyDescent="0.2">
      <c r="A4053" t="s">
        <v>63</v>
      </c>
      <c r="B4053" t="s">
        <v>81</v>
      </c>
      <c r="C4053" t="s">
        <v>22</v>
      </c>
      <c r="D4053" s="55">
        <v>41426</v>
      </c>
      <c r="E4053">
        <v>0</v>
      </c>
      <c r="F4053">
        <v>3133117</v>
      </c>
      <c r="G4053" s="58" t="s">
        <v>87</v>
      </c>
      <c r="H4053" s="58" t="s">
        <v>87</v>
      </c>
      <c r="I4053" s="60" t="s">
        <v>85</v>
      </c>
    </row>
    <row r="4054" spans="1:9" x14ac:dyDescent="0.2">
      <c r="A4054" t="s">
        <v>64</v>
      </c>
      <c r="B4054" t="s">
        <v>80</v>
      </c>
      <c r="C4054" t="s">
        <v>22</v>
      </c>
      <c r="D4054" s="55">
        <v>41426</v>
      </c>
      <c r="E4054">
        <v>0</v>
      </c>
      <c r="F4054">
        <v>3133118</v>
      </c>
      <c r="G4054" s="58" t="s">
        <v>87</v>
      </c>
      <c r="H4054" s="58" t="s">
        <v>87</v>
      </c>
      <c r="I4054" s="60" t="s">
        <v>85</v>
      </c>
    </row>
    <row r="4055" spans="1:9" x14ac:dyDescent="0.2">
      <c r="A4055" t="s">
        <v>64</v>
      </c>
      <c r="B4055" t="s">
        <v>81</v>
      </c>
      <c r="C4055" t="s">
        <v>22</v>
      </c>
      <c r="D4055" s="55">
        <v>41426</v>
      </c>
      <c r="E4055">
        <v>0</v>
      </c>
      <c r="F4055">
        <v>3133119</v>
      </c>
      <c r="G4055" s="58" t="s">
        <v>87</v>
      </c>
      <c r="H4055" s="58" t="s">
        <v>87</v>
      </c>
      <c r="I4055" s="60" t="s">
        <v>85</v>
      </c>
    </row>
    <row r="4056" spans="1:9" x14ac:dyDescent="0.2">
      <c r="A4056" t="s">
        <v>79</v>
      </c>
      <c r="B4056" t="s">
        <v>80</v>
      </c>
      <c r="C4056" t="s">
        <v>22</v>
      </c>
      <c r="D4056" s="55">
        <v>41426</v>
      </c>
      <c r="E4056">
        <v>0.38500000000000001</v>
      </c>
      <c r="F4056">
        <v>3133120</v>
      </c>
      <c r="G4056" s="58" t="s">
        <v>87</v>
      </c>
      <c r="H4056" s="58" t="s">
        <v>87</v>
      </c>
      <c r="I4056" s="60" t="s">
        <v>85</v>
      </c>
    </row>
    <row r="4057" spans="1:9" x14ac:dyDescent="0.2">
      <c r="A4057" t="s">
        <v>79</v>
      </c>
      <c r="B4057" t="s">
        <v>81</v>
      </c>
      <c r="C4057" t="s">
        <v>22</v>
      </c>
      <c r="D4057" s="55">
        <v>41426</v>
      </c>
      <c r="E4057">
        <v>0.02</v>
      </c>
      <c r="F4057">
        <v>3133121</v>
      </c>
      <c r="G4057" s="58" t="s">
        <v>87</v>
      </c>
      <c r="H4057" s="58" t="s">
        <v>87</v>
      </c>
      <c r="I4057" s="60" t="s">
        <v>85</v>
      </c>
    </row>
    <row r="4058" spans="1:9" x14ac:dyDescent="0.2">
      <c r="A4058" t="s">
        <v>65</v>
      </c>
      <c r="B4058" t="s">
        <v>80</v>
      </c>
      <c r="C4058" t="s">
        <v>22</v>
      </c>
      <c r="D4058" s="55">
        <v>41426</v>
      </c>
      <c r="E4058">
        <v>0</v>
      </c>
      <c r="F4058">
        <v>3133122</v>
      </c>
      <c r="G4058" s="58" t="s">
        <v>87</v>
      </c>
      <c r="H4058" s="58" t="s">
        <v>87</v>
      </c>
      <c r="I4058" s="60" t="s">
        <v>85</v>
      </c>
    </row>
    <row r="4059" spans="1:9" x14ac:dyDescent="0.2">
      <c r="A4059" t="s">
        <v>65</v>
      </c>
      <c r="B4059" t="s">
        <v>81</v>
      </c>
      <c r="C4059" t="s">
        <v>22</v>
      </c>
      <c r="D4059" s="55">
        <v>41426</v>
      </c>
      <c r="E4059">
        <v>0</v>
      </c>
      <c r="F4059">
        <v>3133123</v>
      </c>
      <c r="G4059" s="58" t="s">
        <v>87</v>
      </c>
      <c r="H4059" s="58" t="s">
        <v>87</v>
      </c>
      <c r="I4059" s="60" t="s">
        <v>85</v>
      </c>
    </row>
    <row r="4060" spans="1:9" x14ac:dyDescent="0.2">
      <c r="A4060" t="s">
        <v>111</v>
      </c>
      <c r="B4060" t="s">
        <v>110</v>
      </c>
      <c r="C4060" t="s">
        <v>22</v>
      </c>
      <c r="D4060" s="55">
        <v>41426</v>
      </c>
      <c r="E4060">
        <v>5.0000000000000001E-3</v>
      </c>
      <c r="F4060">
        <v>3133124</v>
      </c>
      <c r="G4060" s="58" t="s">
        <v>87</v>
      </c>
      <c r="H4060" s="58" t="s">
        <v>87</v>
      </c>
      <c r="I4060" s="60" t="s">
        <v>85</v>
      </c>
    </row>
    <row r="4061" spans="1:9" x14ac:dyDescent="0.2">
      <c r="A4061" t="s">
        <v>112</v>
      </c>
      <c r="B4061" t="s">
        <v>110</v>
      </c>
      <c r="C4061" t="s">
        <v>22</v>
      </c>
      <c r="D4061" s="55">
        <v>41426</v>
      </c>
      <c r="E4061">
        <v>3.5000000000000003E-2</v>
      </c>
      <c r="F4061">
        <v>3133125</v>
      </c>
      <c r="G4061" s="58" t="s">
        <v>87</v>
      </c>
      <c r="H4061" s="58" t="s">
        <v>87</v>
      </c>
      <c r="I4061" s="60" t="s">
        <v>85</v>
      </c>
    </row>
    <row r="4062" spans="1:9" x14ac:dyDescent="0.2">
      <c r="A4062" t="s">
        <v>108</v>
      </c>
      <c r="B4062" t="s">
        <v>110</v>
      </c>
      <c r="C4062" t="s">
        <v>22</v>
      </c>
      <c r="D4062" s="55">
        <v>41426</v>
      </c>
      <c r="E4062">
        <v>-3.5000000000000003E-2</v>
      </c>
      <c r="F4062">
        <v>3133126</v>
      </c>
      <c r="G4062" s="58" t="s">
        <v>87</v>
      </c>
      <c r="H4062" s="58" t="s">
        <v>87</v>
      </c>
      <c r="I4062" s="60" t="s">
        <v>85</v>
      </c>
    </row>
    <row r="4063" spans="1:9" x14ac:dyDescent="0.2">
      <c r="A4063" t="s">
        <v>109</v>
      </c>
      <c r="B4063" t="s">
        <v>110</v>
      </c>
      <c r="C4063" t="s">
        <v>22</v>
      </c>
      <c r="D4063" s="55">
        <v>41426</v>
      </c>
      <c r="E4063">
        <v>3.5000000000000003E-2</v>
      </c>
      <c r="F4063">
        <v>3133127</v>
      </c>
      <c r="G4063" s="58" t="s">
        <v>87</v>
      </c>
      <c r="H4063" s="58" t="s">
        <v>87</v>
      </c>
      <c r="I4063" s="60" t="s">
        <v>85</v>
      </c>
    </row>
    <row r="4064" spans="1:9" x14ac:dyDescent="0.2">
      <c r="A4064" t="s">
        <v>11</v>
      </c>
      <c r="B4064" t="s">
        <v>110</v>
      </c>
      <c r="C4064" t="s">
        <v>22</v>
      </c>
      <c r="D4064" s="55">
        <v>41426</v>
      </c>
      <c r="E4064" s="155">
        <v>41456</v>
      </c>
      <c r="I4064" s="60" t="s">
        <v>86</v>
      </c>
    </row>
    <row r="4065" spans="1:9" x14ac:dyDescent="0.2">
      <c r="A4065" t="s">
        <v>78</v>
      </c>
      <c r="B4065" t="s">
        <v>80</v>
      </c>
      <c r="C4065" t="s">
        <v>22</v>
      </c>
      <c r="D4065" s="55">
        <v>41456</v>
      </c>
      <c r="E4065">
        <v>0.39750000000000002</v>
      </c>
      <c r="F4065">
        <v>3133100</v>
      </c>
      <c r="G4065" s="58" t="s">
        <v>87</v>
      </c>
      <c r="H4065" s="58" t="s">
        <v>87</v>
      </c>
      <c r="I4065" s="60" t="s">
        <v>85</v>
      </c>
    </row>
    <row r="4066" spans="1:9" x14ac:dyDescent="0.2">
      <c r="A4066" t="s">
        <v>78</v>
      </c>
      <c r="B4066" t="s">
        <v>81</v>
      </c>
      <c r="C4066" t="s">
        <v>22</v>
      </c>
      <c r="D4066" s="55">
        <v>41456</v>
      </c>
      <c r="E4066">
        <v>0.02</v>
      </c>
      <c r="F4066">
        <v>3133101</v>
      </c>
      <c r="G4066" s="58" t="s">
        <v>87</v>
      </c>
      <c r="H4066" s="58" t="s">
        <v>87</v>
      </c>
      <c r="I4066" s="60" t="s">
        <v>85</v>
      </c>
    </row>
    <row r="4067" spans="1:9" x14ac:dyDescent="0.2">
      <c r="A4067" t="s">
        <v>35</v>
      </c>
      <c r="B4067" t="s">
        <v>80</v>
      </c>
      <c r="C4067" t="s">
        <v>22</v>
      </c>
      <c r="D4067" s="55">
        <v>41456</v>
      </c>
      <c r="E4067">
        <v>0.39750000000000002</v>
      </c>
      <c r="F4067">
        <v>3133102</v>
      </c>
      <c r="G4067" s="58" t="s">
        <v>87</v>
      </c>
      <c r="H4067" s="58" t="s">
        <v>87</v>
      </c>
      <c r="I4067" s="60" t="s">
        <v>85</v>
      </c>
    </row>
    <row r="4068" spans="1:9" x14ac:dyDescent="0.2">
      <c r="A4068" t="s">
        <v>35</v>
      </c>
      <c r="B4068" t="s">
        <v>81</v>
      </c>
      <c r="C4068" t="s">
        <v>22</v>
      </c>
      <c r="D4068" s="55">
        <v>41456</v>
      </c>
      <c r="E4068">
        <v>7.0000000000000007E-2</v>
      </c>
      <c r="F4068">
        <v>3133103</v>
      </c>
      <c r="G4068" s="58" t="s">
        <v>87</v>
      </c>
      <c r="H4068" s="58" t="s">
        <v>87</v>
      </c>
      <c r="I4068" s="60" t="s">
        <v>85</v>
      </c>
    </row>
    <row r="4069" spans="1:9" x14ac:dyDescent="0.2">
      <c r="A4069" t="s">
        <v>36</v>
      </c>
      <c r="B4069" t="s">
        <v>80</v>
      </c>
      <c r="C4069" t="s">
        <v>22</v>
      </c>
      <c r="D4069" s="55">
        <v>41456</v>
      </c>
      <c r="E4069">
        <v>0.39750000000000002</v>
      </c>
      <c r="F4069">
        <v>3133104</v>
      </c>
      <c r="G4069" s="58" t="s">
        <v>87</v>
      </c>
      <c r="H4069" s="58" t="s">
        <v>87</v>
      </c>
      <c r="I4069" s="60" t="s">
        <v>85</v>
      </c>
    </row>
    <row r="4070" spans="1:9" x14ac:dyDescent="0.2">
      <c r="A4070" t="s">
        <v>36</v>
      </c>
      <c r="B4070" t="s">
        <v>81</v>
      </c>
      <c r="C4070" t="s">
        <v>22</v>
      </c>
      <c r="D4070" s="55">
        <v>41456</v>
      </c>
      <c r="E4070">
        <v>0.02</v>
      </c>
      <c r="F4070">
        <v>3133105</v>
      </c>
      <c r="G4070" s="58" t="s">
        <v>87</v>
      </c>
      <c r="H4070" s="58" t="s">
        <v>87</v>
      </c>
      <c r="I4070" s="60" t="s">
        <v>85</v>
      </c>
    </row>
    <row r="4071" spans="1:9" x14ac:dyDescent="0.2">
      <c r="A4071" t="s">
        <v>37</v>
      </c>
      <c r="B4071" t="s">
        <v>80</v>
      </c>
      <c r="C4071" t="s">
        <v>22</v>
      </c>
      <c r="D4071" s="55">
        <v>41456</v>
      </c>
      <c r="E4071">
        <v>0.39750000000000002</v>
      </c>
      <c r="F4071">
        <v>3133106</v>
      </c>
      <c r="G4071" s="58" t="s">
        <v>87</v>
      </c>
      <c r="H4071" s="58" t="s">
        <v>87</v>
      </c>
      <c r="I4071" s="60" t="s">
        <v>85</v>
      </c>
    </row>
    <row r="4072" spans="1:9" x14ac:dyDescent="0.2">
      <c r="A4072" t="s">
        <v>37</v>
      </c>
      <c r="B4072" t="s">
        <v>81</v>
      </c>
      <c r="C4072" t="s">
        <v>22</v>
      </c>
      <c r="D4072" s="55">
        <v>41456</v>
      </c>
      <c r="E4072">
        <v>7.0000000000000007E-2</v>
      </c>
      <c r="F4072">
        <v>3133107</v>
      </c>
      <c r="G4072" s="58" t="s">
        <v>87</v>
      </c>
      <c r="H4072" s="58" t="s">
        <v>87</v>
      </c>
      <c r="I4072" s="60" t="s">
        <v>85</v>
      </c>
    </row>
    <row r="4073" spans="1:9" x14ac:dyDescent="0.2">
      <c r="A4073" t="s">
        <v>58</v>
      </c>
      <c r="B4073" t="s">
        <v>80</v>
      </c>
      <c r="C4073" t="s">
        <v>22</v>
      </c>
      <c r="D4073" s="55">
        <v>41456</v>
      </c>
      <c r="E4073">
        <v>0.35</v>
      </c>
      <c r="F4073">
        <v>3133108</v>
      </c>
      <c r="G4073" s="58" t="s">
        <v>87</v>
      </c>
      <c r="H4073" s="58" t="s">
        <v>87</v>
      </c>
      <c r="I4073" s="60" t="s">
        <v>85</v>
      </c>
    </row>
    <row r="4074" spans="1:9" x14ac:dyDescent="0.2">
      <c r="A4074" t="s">
        <v>58</v>
      </c>
      <c r="B4074" t="s">
        <v>81</v>
      </c>
      <c r="C4074" t="s">
        <v>22</v>
      </c>
      <c r="D4074" s="55">
        <v>41456</v>
      </c>
      <c r="E4074">
        <v>5.0000000000000001E-3</v>
      </c>
      <c r="F4074">
        <v>3133109</v>
      </c>
      <c r="G4074" s="58" t="s">
        <v>87</v>
      </c>
      <c r="H4074" s="58" t="s">
        <v>87</v>
      </c>
      <c r="I4074" s="60" t="s">
        <v>85</v>
      </c>
    </row>
    <row r="4075" spans="1:9" x14ac:dyDescent="0.2">
      <c r="A4075" t="s">
        <v>59</v>
      </c>
      <c r="B4075" t="s">
        <v>80</v>
      </c>
      <c r="C4075" t="s">
        <v>22</v>
      </c>
      <c r="D4075" s="55">
        <v>41456</v>
      </c>
      <c r="E4075">
        <v>0.41</v>
      </c>
      <c r="F4075">
        <v>3133110</v>
      </c>
      <c r="G4075" s="58" t="s">
        <v>87</v>
      </c>
      <c r="H4075" s="58" t="s">
        <v>87</v>
      </c>
      <c r="I4075" s="60" t="s">
        <v>85</v>
      </c>
    </row>
    <row r="4076" spans="1:9" x14ac:dyDescent="0.2">
      <c r="A4076" t="s">
        <v>59</v>
      </c>
      <c r="B4076" t="s">
        <v>81</v>
      </c>
      <c r="C4076" t="s">
        <v>22</v>
      </c>
      <c r="D4076" s="55">
        <v>41456</v>
      </c>
      <c r="E4076">
        <v>-0.02</v>
      </c>
      <c r="F4076">
        <v>3133111</v>
      </c>
      <c r="G4076" s="58" t="s">
        <v>87</v>
      </c>
      <c r="H4076" s="58" t="s">
        <v>87</v>
      </c>
      <c r="I4076" s="60" t="s">
        <v>85</v>
      </c>
    </row>
    <row r="4077" spans="1:9" x14ac:dyDescent="0.2">
      <c r="A4077" t="s">
        <v>60</v>
      </c>
      <c r="B4077" t="s">
        <v>80</v>
      </c>
      <c r="C4077" t="s">
        <v>22</v>
      </c>
      <c r="D4077" s="55">
        <v>41456</v>
      </c>
      <c r="E4077">
        <v>0.41</v>
      </c>
      <c r="F4077">
        <v>3133112</v>
      </c>
      <c r="G4077" s="58" t="s">
        <v>87</v>
      </c>
      <c r="H4077" s="58" t="s">
        <v>87</v>
      </c>
      <c r="I4077" s="60" t="s">
        <v>85</v>
      </c>
    </row>
    <row r="4078" spans="1:9" x14ac:dyDescent="0.2">
      <c r="A4078" t="s">
        <v>60</v>
      </c>
      <c r="B4078" t="s">
        <v>81</v>
      </c>
      <c r="C4078" t="s">
        <v>22</v>
      </c>
      <c r="D4078" s="55">
        <v>41456</v>
      </c>
      <c r="E4078">
        <v>3.5000000000000003E-2</v>
      </c>
      <c r="F4078">
        <v>3133113</v>
      </c>
      <c r="G4078" s="58" t="s">
        <v>87</v>
      </c>
      <c r="H4078" s="58" t="s">
        <v>87</v>
      </c>
      <c r="I4078" s="60" t="s">
        <v>85</v>
      </c>
    </row>
    <row r="4079" spans="1:9" x14ac:dyDescent="0.2">
      <c r="A4079" t="s">
        <v>61</v>
      </c>
      <c r="B4079" t="s">
        <v>80</v>
      </c>
      <c r="C4079" t="s">
        <v>22</v>
      </c>
      <c r="D4079" s="55">
        <v>41456</v>
      </c>
      <c r="E4079">
        <v>0.41</v>
      </c>
      <c r="F4079">
        <v>3133114</v>
      </c>
      <c r="G4079" s="58" t="s">
        <v>87</v>
      </c>
      <c r="H4079" s="58" t="s">
        <v>87</v>
      </c>
      <c r="I4079" s="60" t="s">
        <v>85</v>
      </c>
    </row>
    <row r="4080" spans="1:9" x14ac:dyDescent="0.2">
      <c r="A4080" t="s">
        <v>61</v>
      </c>
      <c r="B4080" t="s">
        <v>81</v>
      </c>
      <c r="C4080" t="s">
        <v>22</v>
      </c>
      <c r="D4080" s="55">
        <v>41456</v>
      </c>
      <c r="E4080">
        <v>-0.02</v>
      </c>
      <c r="F4080">
        <v>3133115</v>
      </c>
      <c r="G4080" s="58" t="s">
        <v>87</v>
      </c>
      <c r="H4080" s="58" t="s">
        <v>87</v>
      </c>
      <c r="I4080" s="60" t="s">
        <v>85</v>
      </c>
    </row>
    <row r="4081" spans="1:9" x14ac:dyDescent="0.2">
      <c r="A4081" t="s">
        <v>63</v>
      </c>
      <c r="B4081" t="s">
        <v>80</v>
      </c>
      <c r="C4081" t="s">
        <v>22</v>
      </c>
      <c r="D4081" s="55">
        <v>41456</v>
      </c>
      <c r="E4081">
        <v>0</v>
      </c>
      <c r="F4081">
        <v>3133116</v>
      </c>
      <c r="G4081" s="58" t="s">
        <v>87</v>
      </c>
      <c r="H4081" s="58" t="s">
        <v>87</v>
      </c>
      <c r="I4081" s="60" t="s">
        <v>85</v>
      </c>
    </row>
    <row r="4082" spans="1:9" x14ac:dyDescent="0.2">
      <c r="A4082" t="s">
        <v>63</v>
      </c>
      <c r="B4082" t="s">
        <v>81</v>
      </c>
      <c r="C4082" t="s">
        <v>22</v>
      </c>
      <c r="D4082" s="55">
        <v>41456</v>
      </c>
      <c r="E4082">
        <v>0</v>
      </c>
      <c r="F4082">
        <v>3133117</v>
      </c>
      <c r="G4082" s="58" t="s">
        <v>87</v>
      </c>
      <c r="H4082" s="58" t="s">
        <v>87</v>
      </c>
      <c r="I4082" s="60" t="s">
        <v>85</v>
      </c>
    </row>
    <row r="4083" spans="1:9" x14ac:dyDescent="0.2">
      <c r="A4083" t="s">
        <v>64</v>
      </c>
      <c r="B4083" t="s">
        <v>80</v>
      </c>
      <c r="C4083" t="s">
        <v>22</v>
      </c>
      <c r="D4083" s="55">
        <v>41456</v>
      </c>
      <c r="E4083">
        <v>0</v>
      </c>
      <c r="F4083">
        <v>3133118</v>
      </c>
      <c r="G4083" s="58" t="s">
        <v>87</v>
      </c>
      <c r="H4083" s="58" t="s">
        <v>87</v>
      </c>
      <c r="I4083" s="60" t="s">
        <v>85</v>
      </c>
    </row>
    <row r="4084" spans="1:9" x14ac:dyDescent="0.2">
      <c r="A4084" t="s">
        <v>64</v>
      </c>
      <c r="B4084" t="s">
        <v>81</v>
      </c>
      <c r="C4084" t="s">
        <v>22</v>
      </c>
      <c r="D4084" s="55">
        <v>41456</v>
      </c>
      <c r="E4084">
        <v>0</v>
      </c>
      <c r="F4084">
        <v>3133119</v>
      </c>
      <c r="G4084" s="58" t="s">
        <v>87</v>
      </c>
      <c r="H4084" s="58" t="s">
        <v>87</v>
      </c>
      <c r="I4084" s="60" t="s">
        <v>85</v>
      </c>
    </row>
    <row r="4085" spans="1:9" x14ac:dyDescent="0.2">
      <c r="A4085" t="s">
        <v>79</v>
      </c>
      <c r="B4085" t="s">
        <v>80</v>
      </c>
      <c r="C4085" t="s">
        <v>22</v>
      </c>
      <c r="D4085" s="55">
        <v>41456</v>
      </c>
      <c r="E4085">
        <v>0.39750000000000002</v>
      </c>
      <c r="F4085">
        <v>3133120</v>
      </c>
      <c r="G4085" s="58" t="s">
        <v>87</v>
      </c>
      <c r="H4085" s="58" t="s">
        <v>87</v>
      </c>
      <c r="I4085" s="60" t="s">
        <v>85</v>
      </c>
    </row>
    <row r="4086" spans="1:9" x14ac:dyDescent="0.2">
      <c r="A4086" t="s">
        <v>79</v>
      </c>
      <c r="B4086" t="s">
        <v>81</v>
      </c>
      <c r="C4086" t="s">
        <v>22</v>
      </c>
      <c r="D4086" s="55">
        <v>41456</v>
      </c>
      <c r="E4086">
        <v>0.02</v>
      </c>
      <c r="F4086">
        <v>3133121</v>
      </c>
      <c r="G4086" s="58" t="s">
        <v>87</v>
      </c>
      <c r="H4086" s="58" t="s">
        <v>87</v>
      </c>
      <c r="I4086" s="60" t="s">
        <v>85</v>
      </c>
    </row>
    <row r="4087" spans="1:9" x14ac:dyDescent="0.2">
      <c r="A4087" t="s">
        <v>65</v>
      </c>
      <c r="B4087" t="s">
        <v>80</v>
      </c>
      <c r="C4087" t="s">
        <v>22</v>
      </c>
      <c r="D4087" s="55">
        <v>41456</v>
      </c>
      <c r="E4087">
        <v>0</v>
      </c>
      <c r="F4087">
        <v>3133122</v>
      </c>
      <c r="G4087" s="58" t="s">
        <v>87</v>
      </c>
      <c r="H4087" s="58" t="s">
        <v>87</v>
      </c>
      <c r="I4087" s="60" t="s">
        <v>85</v>
      </c>
    </row>
    <row r="4088" spans="1:9" x14ac:dyDescent="0.2">
      <c r="A4088" t="s">
        <v>65</v>
      </c>
      <c r="B4088" t="s">
        <v>81</v>
      </c>
      <c r="C4088" t="s">
        <v>22</v>
      </c>
      <c r="D4088" s="55">
        <v>41456</v>
      </c>
      <c r="E4088">
        <v>0</v>
      </c>
      <c r="F4088">
        <v>3133123</v>
      </c>
      <c r="G4088" s="58" t="s">
        <v>87</v>
      </c>
      <c r="H4088" s="58" t="s">
        <v>87</v>
      </c>
      <c r="I4088" s="60" t="s">
        <v>85</v>
      </c>
    </row>
    <row r="4089" spans="1:9" x14ac:dyDescent="0.2">
      <c r="A4089" t="s">
        <v>111</v>
      </c>
      <c r="B4089" t="s">
        <v>110</v>
      </c>
      <c r="C4089" t="s">
        <v>22</v>
      </c>
      <c r="D4089" s="55">
        <v>41456</v>
      </c>
      <c r="E4089">
        <v>5.0000000000000001E-3</v>
      </c>
      <c r="F4089">
        <v>3133124</v>
      </c>
      <c r="G4089" s="58" t="s">
        <v>87</v>
      </c>
      <c r="H4089" s="58" t="s">
        <v>87</v>
      </c>
      <c r="I4089" s="60" t="s">
        <v>85</v>
      </c>
    </row>
    <row r="4090" spans="1:9" x14ac:dyDescent="0.2">
      <c r="A4090" t="s">
        <v>112</v>
      </c>
      <c r="B4090" t="s">
        <v>110</v>
      </c>
      <c r="C4090" t="s">
        <v>22</v>
      </c>
      <c r="D4090" s="55">
        <v>41456</v>
      </c>
      <c r="E4090">
        <v>3.5000000000000003E-2</v>
      </c>
      <c r="F4090">
        <v>3133125</v>
      </c>
      <c r="G4090" s="58" t="s">
        <v>87</v>
      </c>
      <c r="H4090" s="58" t="s">
        <v>87</v>
      </c>
      <c r="I4090" s="60" t="s">
        <v>85</v>
      </c>
    </row>
    <row r="4091" spans="1:9" x14ac:dyDescent="0.2">
      <c r="A4091" t="s">
        <v>108</v>
      </c>
      <c r="B4091" t="s">
        <v>110</v>
      </c>
      <c r="C4091" t="s">
        <v>22</v>
      </c>
      <c r="D4091" s="55">
        <v>41456</v>
      </c>
      <c r="E4091">
        <v>-0.02</v>
      </c>
      <c r="F4091">
        <v>3133126</v>
      </c>
      <c r="G4091" s="58" t="s">
        <v>87</v>
      </c>
      <c r="H4091" s="58" t="s">
        <v>87</v>
      </c>
      <c r="I4091" s="60" t="s">
        <v>85</v>
      </c>
    </row>
    <row r="4092" spans="1:9" x14ac:dyDescent="0.2">
      <c r="A4092" t="s">
        <v>109</v>
      </c>
      <c r="B4092" t="s">
        <v>110</v>
      </c>
      <c r="C4092" t="s">
        <v>22</v>
      </c>
      <c r="D4092" s="55">
        <v>41456</v>
      </c>
      <c r="E4092">
        <v>3.5000000000000003E-2</v>
      </c>
      <c r="F4092">
        <v>3133127</v>
      </c>
      <c r="G4092" s="58" t="s">
        <v>87</v>
      </c>
      <c r="H4092" s="58" t="s">
        <v>87</v>
      </c>
      <c r="I4092" s="60" t="s">
        <v>85</v>
      </c>
    </row>
    <row r="4093" spans="1:9" x14ac:dyDescent="0.2">
      <c r="A4093" t="s">
        <v>11</v>
      </c>
      <c r="B4093" t="s">
        <v>110</v>
      </c>
      <c r="C4093" t="s">
        <v>22</v>
      </c>
      <c r="D4093" s="55">
        <v>41456</v>
      </c>
      <c r="E4093" s="155">
        <v>41487</v>
      </c>
      <c r="I4093" s="60" t="s">
        <v>86</v>
      </c>
    </row>
    <row r="4094" spans="1:9" x14ac:dyDescent="0.2">
      <c r="A4094" t="s">
        <v>78</v>
      </c>
      <c r="B4094" t="s">
        <v>80</v>
      </c>
      <c r="C4094" t="s">
        <v>22</v>
      </c>
      <c r="D4094" s="55">
        <v>41487</v>
      </c>
      <c r="E4094">
        <v>0.4</v>
      </c>
      <c r="F4094">
        <v>3133100</v>
      </c>
      <c r="G4094" s="58" t="s">
        <v>87</v>
      </c>
      <c r="H4094" s="58" t="s">
        <v>87</v>
      </c>
      <c r="I4094" s="60" t="s">
        <v>85</v>
      </c>
    </row>
    <row r="4095" spans="1:9" x14ac:dyDescent="0.2">
      <c r="A4095" t="s">
        <v>78</v>
      </c>
      <c r="B4095" t="s">
        <v>81</v>
      </c>
      <c r="C4095" t="s">
        <v>22</v>
      </c>
      <c r="D4095" s="55">
        <v>41487</v>
      </c>
      <c r="E4095">
        <v>0.02</v>
      </c>
      <c r="F4095">
        <v>3133101</v>
      </c>
      <c r="G4095" s="58" t="s">
        <v>87</v>
      </c>
      <c r="H4095" s="58" t="s">
        <v>87</v>
      </c>
      <c r="I4095" s="60" t="s">
        <v>85</v>
      </c>
    </row>
    <row r="4096" spans="1:9" x14ac:dyDescent="0.2">
      <c r="A4096" t="s">
        <v>35</v>
      </c>
      <c r="B4096" t="s">
        <v>80</v>
      </c>
      <c r="C4096" t="s">
        <v>22</v>
      </c>
      <c r="D4096" s="55">
        <v>41487</v>
      </c>
      <c r="E4096">
        <v>0.4</v>
      </c>
      <c r="F4096">
        <v>3133102</v>
      </c>
      <c r="G4096" s="58" t="s">
        <v>87</v>
      </c>
      <c r="H4096" s="58" t="s">
        <v>87</v>
      </c>
      <c r="I4096" s="60" t="s">
        <v>85</v>
      </c>
    </row>
    <row r="4097" spans="1:9" x14ac:dyDescent="0.2">
      <c r="A4097" t="s">
        <v>35</v>
      </c>
      <c r="B4097" t="s">
        <v>81</v>
      </c>
      <c r="C4097" t="s">
        <v>22</v>
      </c>
      <c r="D4097" s="55">
        <v>41487</v>
      </c>
      <c r="E4097">
        <v>7.0000000000000007E-2</v>
      </c>
      <c r="F4097">
        <v>3133103</v>
      </c>
      <c r="G4097" s="58" t="s">
        <v>87</v>
      </c>
      <c r="H4097" s="58" t="s">
        <v>87</v>
      </c>
      <c r="I4097" s="60" t="s">
        <v>85</v>
      </c>
    </row>
    <row r="4098" spans="1:9" x14ac:dyDescent="0.2">
      <c r="A4098" t="s">
        <v>36</v>
      </c>
      <c r="B4098" t="s">
        <v>80</v>
      </c>
      <c r="C4098" t="s">
        <v>22</v>
      </c>
      <c r="D4098" s="55">
        <v>41487</v>
      </c>
      <c r="E4098">
        <v>0.4</v>
      </c>
      <c r="F4098">
        <v>3133104</v>
      </c>
      <c r="G4098" s="58" t="s">
        <v>87</v>
      </c>
      <c r="H4098" s="58" t="s">
        <v>87</v>
      </c>
      <c r="I4098" s="60" t="s">
        <v>85</v>
      </c>
    </row>
    <row r="4099" spans="1:9" x14ac:dyDescent="0.2">
      <c r="A4099" t="s">
        <v>36</v>
      </c>
      <c r="B4099" t="s">
        <v>81</v>
      </c>
      <c r="C4099" t="s">
        <v>22</v>
      </c>
      <c r="D4099" s="55">
        <v>41487</v>
      </c>
      <c r="E4099">
        <v>0.02</v>
      </c>
      <c r="F4099">
        <v>3133105</v>
      </c>
      <c r="G4099" s="58" t="s">
        <v>87</v>
      </c>
      <c r="H4099" s="58" t="s">
        <v>87</v>
      </c>
      <c r="I4099" s="60" t="s">
        <v>85</v>
      </c>
    </row>
    <row r="4100" spans="1:9" x14ac:dyDescent="0.2">
      <c r="A4100" t="s">
        <v>37</v>
      </c>
      <c r="B4100" t="s">
        <v>80</v>
      </c>
      <c r="C4100" t="s">
        <v>22</v>
      </c>
      <c r="D4100" s="55">
        <v>41487</v>
      </c>
      <c r="E4100">
        <v>0.4</v>
      </c>
      <c r="F4100">
        <v>3133106</v>
      </c>
      <c r="G4100" s="58" t="s">
        <v>87</v>
      </c>
      <c r="H4100" s="58" t="s">
        <v>87</v>
      </c>
      <c r="I4100" s="60" t="s">
        <v>85</v>
      </c>
    </row>
    <row r="4101" spans="1:9" x14ac:dyDescent="0.2">
      <c r="A4101" t="s">
        <v>37</v>
      </c>
      <c r="B4101" t="s">
        <v>81</v>
      </c>
      <c r="C4101" t="s">
        <v>22</v>
      </c>
      <c r="D4101" s="55">
        <v>41487</v>
      </c>
      <c r="E4101">
        <v>7.0000000000000007E-2</v>
      </c>
      <c r="F4101">
        <v>3133107</v>
      </c>
      <c r="G4101" s="58" t="s">
        <v>87</v>
      </c>
      <c r="H4101" s="58" t="s">
        <v>87</v>
      </c>
      <c r="I4101" s="60" t="s">
        <v>85</v>
      </c>
    </row>
    <row r="4102" spans="1:9" x14ac:dyDescent="0.2">
      <c r="A4102" t="s">
        <v>58</v>
      </c>
      <c r="B4102" t="s">
        <v>80</v>
      </c>
      <c r="C4102" t="s">
        <v>22</v>
      </c>
      <c r="D4102" s="55">
        <v>41487</v>
      </c>
      <c r="E4102">
        <v>0.35</v>
      </c>
      <c r="F4102">
        <v>3133108</v>
      </c>
      <c r="G4102" s="58" t="s">
        <v>87</v>
      </c>
      <c r="H4102" s="58" t="s">
        <v>87</v>
      </c>
      <c r="I4102" s="60" t="s">
        <v>85</v>
      </c>
    </row>
    <row r="4103" spans="1:9" x14ac:dyDescent="0.2">
      <c r="A4103" t="s">
        <v>58</v>
      </c>
      <c r="B4103" t="s">
        <v>81</v>
      </c>
      <c r="C4103" t="s">
        <v>22</v>
      </c>
      <c r="D4103" s="55">
        <v>41487</v>
      </c>
      <c r="E4103">
        <v>-5.0000000000000001E-3</v>
      </c>
      <c r="F4103">
        <v>3133109</v>
      </c>
      <c r="G4103" s="58" t="s">
        <v>87</v>
      </c>
      <c r="H4103" s="58" t="s">
        <v>87</v>
      </c>
      <c r="I4103" s="60" t="s">
        <v>85</v>
      </c>
    </row>
    <row r="4104" spans="1:9" x14ac:dyDescent="0.2">
      <c r="A4104" t="s">
        <v>59</v>
      </c>
      <c r="B4104" t="s">
        <v>80</v>
      </c>
      <c r="C4104" t="s">
        <v>22</v>
      </c>
      <c r="D4104" s="55">
        <v>41487</v>
      </c>
      <c r="E4104">
        <v>0.41</v>
      </c>
      <c r="F4104">
        <v>3133110</v>
      </c>
      <c r="G4104" s="58" t="s">
        <v>87</v>
      </c>
      <c r="H4104" s="58" t="s">
        <v>87</v>
      </c>
      <c r="I4104" s="60" t="s">
        <v>85</v>
      </c>
    </row>
    <row r="4105" spans="1:9" x14ac:dyDescent="0.2">
      <c r="A4105" t="s">
        <v>59</v>
      </c>
      <c r="B4105" t="s">
        <v>81</v>
      </c>
      <c r="C4105" t="s">
        <v>22</v>
      </c>
      <c r="D4105" s="55">
        <v>41487</v>
      </c>
      <c r="E4105">
        <v>-0.02</v>
      </c>
      <c r="F4105">
        <v>3133111</v>
      </c>
      <c r="G4105" s="58" t="s">
        <v>87</v>
      </c>
      <c r="H4105" s="58" t="s">
        <v>87</v>
      </c>
      <c r="I4105" s="60" t="s">
        <v>85</v>
      </c>
    </row>
    <row r="4106" spans="1:9" x14ac:dyDescent="0.2">
      <c r="A4106" t="s">
        <v>60</v>
      </c>
      <c r="B4106" t="s">
        <v>80</v>
      </c>
      <c r="C4106" t="s">
        <v>22</v>
      </c>
      <c r="D4106" s="55">
        <v>41487</v>
      </c>
      <c r="E4106">
        <v>0.41</v>
      </c>
      <c r="F4106">
        <v>3133112</v>
      </c>
      <c r="G4106" s="58" t="s">
        <v>87</v>
      </c>
      <c r="H4106" s="58" t="s">
        <v>87</v>
      </c>
      <c r="I4106" s="60" t="s">
        <v>85</v>
      </c>
    </row>
    <row r="4107" spans="1:9" x14ac:dyDescent="0.2">
      <c r="A4107" t="s">
        <v>60</v>
      </c>
      <c r="B4107" t="s">
        <v>81</v>
      </c>
      <c r="C4107" t="s">
        <v>22</v>
      </c>
      <c r="D4107" s="55">
        <v>41487</v>
      </c>
      <c r="E4107">
        <v>0.01</v>
      </c>
      <c r="F4107">
        <v>3133113</v>
      </c>
      <c r="G4107" s="58" t="s">
        <v>87</v>
      </c>
      <c r="H4107" s="58" t="s">
        <v>87</v>
      </c>
      <c r="I4107" s="60" t="s">
        <v>85</v>
      </c>
    </row>
    <row r="4108" spans="1:9" x14ac:dyDescent="0.2">
      <c r="A4108" t="s">
        <v>61</v>
      </c>
      <c r="B4108" t="s">
        <v>80</v>
      </c>
      <c r="C4108" t="s">
        <v>22</v>
      </c>
      <c r="D4108" s="55">
        <v>41487</v>
      </c>
      <c r="E4108">
        <v>0.41</v>
      </c>
      <c r="F4108">
        <v>3133114</v>
      </c>
      <c r="G4108" s="58" t="s">
        <v>87</v>
      </c>
      <c r="H4108" s="58" t="s">
        <v>87</v>
      </c>
      <c r="I4108" s="60" t="s">
        <v>85</v>
      </c>
    </row>
    <row r="4109" spans="1:9" x14ac:dyDescent="0.2">
      <c r="A4109" t="s">
        <v>61</v>
      </c>
      <c r="B4109" t="s">
        <v>81</v>
      </c>
      <c r="C4109" t="s">
        <v>22</v>
      </c>
      <c r="D4109" s="55">
        <v>41487</v>
      </c>
      <c r="E4109">
        <v>-0.02</v>
      </c>
      <c r="F4109">
        <v>3133115</v>
      </c>
      <c r="G4109" s="58" t="s">
        <v>87</v>
      </c>
      <c r="H4109" s="58" t="s">
        <v>87</v>
      </c>
      <c r="I4109" s="60" t="s">
        <v>85</v>
      </c>
    </row>
    <row r="4110" spans="1:9" x14ac:dyDescent="0.2">
      <c r="A4110" t="s">
        <v>63</v>
      </c>
      <c r="B4110" t="s">
        <v>80</v>
      </c>
      <c r="C4110" t="s">
        <v>22</v>
      </c>
      <c r="D4110" s="55">
        <v>41487</v>
      </c>
      <c r="E4110">
        <v>0</v>
      </c>
      <c r="F4110">
        <v>3133116</v>
      </c>
      <c r="G4110" s="58" t="s">
        <v>87</v>
      </c>
      <c r="H4110" s="58" t="s">
        <v>87</v>
      </c>
      <c r="I4110" s="60" t="s">
        <v>85</v>
      </c>
    </row>
    <row r="4111" spans="1:9" x14ac:dyDescent="0.2">
      <c r="A4111" t="s">
        <v>63</v>
      </c>
      <c r="B4111" t="s">
        <v>81</v>
      </c>
      <c r="C4111" t="s">
        <v>22</v>
      </c>
      <c r="D4111" s="55">
        <v>41487</v>
      </c>
      <c r="E4111">
        <v>0</v>
      </c>
      <c r="F4111">
        <v>3133117</v>
      </c>
      <c r="G4111" s="58" t="s">
        <v>87</v>
      </c>
      <c r="H4111" s="58" t="s">
        <v>87</v>
      </c>
      <c r="I4111" s="60" t="s">
        <v>85</v>
      </c>
    </row>
    <row r="4112" spans="1:9" x14ac:dyDescent="0.2">
      <c r="A4112" t="s">
        <v>64</v>
      </c>
      <c r="B4112" t="s">
        <v>80</v>
      </c>
      <c r="C4112" t="s">
        <v>22</v>
      </c>
      <c r="D4112" s="55">
        <v>41487</v>
      </c>
      <c r="E4112">
        <v>0</v>
      </c>
      <c r="F4112">
        <v>3133118</v>
      </c>
      <c r="G4112" s="58" t="s">
        <v>87</v>
      </c>
      <c r="H4112" s="58" t="s">
        <v>87</v>
      </c>
      <c r="I4112" s="60" t="s">
        <v>85</v>
      </c>
    </row>
    <row r="4113" spans="1:9" x14ac:dyDescent="0.2">
      <c r="A4113" t="s">
        <v>64</v>
      </c>
      <c r="B4113" t="s">
        <v>81</v>
      </c>
      <c r="C4113" t="s">
        <v>22</v>
      </c>
      <c r="D4113" s="55">
        <v>41487</v>
      </c>
      <c r="E4113">
        <v>0</v>
      </c>
      <c r="F4113">
        <v>3133119</v>
      </c>
      <c r="G4113" s="58" t="s">
        <v>87</v>
      </c>
      <c r="H4113" s="58" t="s">
        <v>87</v>
      </c>
      <c r="I4113" s="60" t="s">
        <v>85</v>
      </c>
    </row>
    <row r="4114" spans="1:9" x14ac:dyDescent="0.2">
      <c r="A4114" t="s">
        <v>79</v>
      </c>
      <c r="B4114" t="s">
        <v>80</v>
      </c>
      <c r="C4114" t="s">
        <v>22</v>
      </c>
      <c r="D4114" s="55">
        <v>41487</v>
      </c>
      <c r="E4114">
        <v>0.4</v>
      </c>
      <c r="F4114">
        <v>3133120</v>
      </c>
      <c r="G4114" s="58" t="s">
        <v>87</v>
      </c>
      <c r="H4114" s="58" t="s">
        <v>87</v>
      </c>
      <c r="I4114" s="60" t="s">
        <v>85</v>
      </c>
    </row>
    <row r="4115" spans="1:9" x14ac:dyDescent="0.2">
      <c r="A4115" t="s">
        <v>79</v>
      </c>
      <c r="B4115" t="s">
        <v>81</v>
      </c>
      <c r="C4115" t="s">
        <v>22</v>
      </c>
      <c r="D4115" s="55">
        <v>41487</v>
      </c>
      <c r="E4115">
        <v>0.02</v>
      </c>
      <c r="F4115">
        <v>3133121</v>
      </c>
      <c r="G4115" s="58" t="s">
        <v>87</v>
      </c>
      <c r="H4115" s="58" t="s">
        <v>87</v>
      </c>
      <c r="I4115" s="60" t="s">
        <v>85</v>
      </c>
    </row>
    <row r="4116" spans="1:9" x14ac:dyDescent="0.2">
      <c r="A4116" t="s">
        <v>65</v>
      </c>
      <c r="B4116" t="s">
        <v>80</v>
      </c>
      <c r="C4116" t="s">
        <v>22</v>
      </c>
      <c r="D4116" s="55">
        <v>41487</v>
      </c>
      <c r="E4116">
        <v>0</v>
      </c>
      <c r="F4116">
        <v>3133122</v>
      </c>
      <c r="G4116" s="58" t="s">
        <v>87</v>
      </c>
      <c r="H4116" s="58" t="s">
        <v>87</v>
      </c>
      <c r="I4116" s="60" t="s">
        <v>85</v>
      </c>
    </row>
    <row r="4117" spans="1:9" x14ac:dyDescent="0.2">
      <c r="A4117" t="s">
        <v>65</v>
      </c>
      <c r="B4117" t="s">
        <v>81</v>
      </c>
      <c r="C4117" t="s">
        <v>22</v>
      </c>
      <c r="D4117" s="55">
        <v>41487</v>
      </c>
      <c r="E4117">
        <v>0</v>
      </c>
      <c r="F4117">
        <v>3133123</v>
      </c>
      <c r="G4117" s="58" t="s">
        <v>87</v>
      </c>
      <c r="H4117" s="58" t="s">
        <v>87</v>
      </c>
      <c r="I4117" s="60" t="s">
        <v>85</v>
      </c>
    </row>
    <row r="4118" spans="1:9" x14ac:dyDescent="0.2">
      <c r="A4118" t="s">
        <v>111</v>
      </c>
      <c r="B4118" t="s">
        <v>110</v>
      </c>
      <c r="C4118" t="s">
        <v>22</v>
      </c>
      <c r="D4118" s="55">
        <v>41487</v>
      </c>
      <c r="E4118">
        <v>-5.0000000000000001E-3</v>
      </c>
      <c r="F4118">
        <v>3133124</v>
      </c>
      <c r="G4118" s="58" t="s">
        <v>87</v>
      </c>
      <c r="H4118" s="58" t="s">
        <v>87</v>
      </c>
      <c r="I4118" s="60" t="s">
        <v>85</v>
      </c>
    </row>
    <row r="4119" spans="1:9" x14ac:dyDescent="0.2">
      <c r="A4119" t="s">
        <v>112</v>
      </c>
      <c r="B4119" t="s">
        <v>110</v>
      </c>
      <c r="C4119" t="s">
        <v>22</v>
      </c>
      <c r="D4119" s="55">
        <v>41487</v>
      </c>
      <c r="E4119">
        <v>0.01</v>
      </c>
      <c r="F4119">
        <v>3133125</v>
      </c>
      <c r="G4119" s="58" t="s">
        <v>87</v>
      </c>
      <c r="H4119" s="58" t="s">
        <v>87</v>
      </c>
      <c r="I4119" s="60" t="s">
        <v>85</v>
      </c>
    </row>
    <row r="4120" spans="1:9" x14ac:dyDescent="0.2">
      <c r="A4120" t="s">
        <v>108</v>
      </c>
      <c r="B4120" t="s">
        <v>110</v>
      </c>
      <c r="C4120" t="s">
        <v>22</v>
      </c>
      <c r="D4120" s="55">
        <v>41487</v>
      </c>
      <c r="E4120">
        <v>-0.02</v>
      </c>
      <c r="F4120">
        <v>3133126</v>
      </c>
      <c r="G4120" s="58" t="s">
        <v>87</v>
      </c>
      <c r="H4120" s="58" t="s">
        <v>87</v>
      </c>
      <c r="I4120" s="60" t="s">
        <v>85</v>
      </c>
    </row>
    <row r="4121" spans="1:9" x14ac:dyDescent="0.2">
      <c r="A4121" t="s">
        <v>109</v>
      </c>
      <c r="B4121" t="s">
        <v>110</v>
      </c>
      <c r="C4121" t="s">
        <v>22</v>
      </c>
      <c r="D4121" s="55">
        <v>41487</v>
      </c>
      <c r="E4121">
        <v>0.01</v>
      </c>
      <c r="F4121">
        <v>3133127</v>
      </c>
      <c r="G4121" s="58" t="s">
        <v>87</v>
      </c>
      <c r="H4121" s="58" t="s">
        <v>87</v>
      </c>
      <c r="I4121" s="60" t="s">
        <v>85</v>
      </c>
    </row>
    <row r="4122" spans="1:9" x14ac:dyDescent="0.2">
      <c r="A4122" t="s">
        <v>11</v>
      </c>
      <c r="B4122" t="s">
        <v>110</v>
      </c>
      <c r="C4122" t="s">
        <v>22</v>
      </c>
      <c r="D4122" s="55">
        <v>41487</v>
      </c>
      <c r="E4122" s="155">
        <v>41518</v>
      </c>
      <c r="I4122" s="60" t="s">
        <v>86</v>
      </c>
    </row>
    <row r="4123" spans="1:9" x14ac:dyDescent="0.2">
      <c r="A4123" t="s">
        <v>78</v>
      </c>
      <c r="B4123" t="s">
        <v>80</v>
      </c>
      <c r="C4123" t="s">
        <v>22</v>
      </c>
      <c r="D4123" s="55">
        <v>41518</v>
      </c>
      <c r="E4123">
        <v>0.39750000000000002</v>
      </c>
      <c r="F4123">
        <v>3133100</v>
      </c>
      <c r="G4123" s="58" t="s">
        <v>87</v>
      </c>
      <c r="H4123" s="58" t="s">
        <v>87</v>
      </c>
      <c r="I4123" s="60" t="s">
        <v>85</v>
      </c>
    </row>
    <row r="4124" spans="1:9" x14ac:dyDescent="0.2">
      <c r="A4124" t="s">
        <v>78</v>
      </c>
      <c r="B4124" t="s">
        <v>81</v>
      </c>
      <c r="C4124" t="s">
        <v>22</v>
      </c>
      <c r="D4124" s="55">
        <v>41518</v>
      </c>
      <c r="E4124">
        <v>0.02</v>
      </c>
      <c r="F4124">
        <v>3133101</v>
      </c>
      <c r="G4124" s="58" t="s">
        <v>87</v>
      </c>
      <c r="H4124" s="58" t="s">
        <v>87</v>
      </c>
      <c r="I4124" s="60" t="s">
        <v>85</v>
      </c>
    </row>
    <row r="4125" spans="1:9" x14ac:dyDescent="0.2">
      <c r="A4125" t="s">
        <v>35</v>
      </c>
      <c r="B4125" t="s">
        <v>80</v>
      </c>
      <c r="C4125" t="s">
        <v>22</v>
      </c>
      <c r="D4125" s="55">
        <v>41518</v>
      </c>
      <c r="E4125">
        <v>0.39750000000000002</v>
      </c>
      <c r="F4125">
        <v>3133102</v>
      </c>
      <c r="G4125" s="58" t="s">
        <v>87</v>
      </c>
      <c r="H4125" s="58" t="s">
        <v>87</v>
      </c>
      <c r="I4125" s="60" t="s">
        <v>85</v>
      </c>
    </row>
    <row r="4126" spans="1:9" x14ac:dyDescent="0.2">
      <c r="A4126" t="s">
        <v>35</v>
      </c>
      <c r="B4126" t="s">
        <v>81</v>
      </c>
      <c r="C4126" t="s">
        <v>22</v>
      </c>
      <c r="D4126" s="55">
        <v>41518</v>
      </c>
      <c r="E4126">
        <v>0.05</v>
      </c>
      <c r="F4126">
        <v>3133103</v>
      </c>
      <c r="G4126" s="58" t="s">
        <v>87</v>
      </c>
      <c r="H4126" s="58" t="s">
        <v>87</v>
      </c>
      <c r="I4126" s="60" t="s">
        <v>85</v>
      </c>
    </row>
    <row r="4127" spans="1:9" x14ac:dyDescent="0.2">
      <c r="A4127" t="s">
        <v>36</v>
      </c>
      <c r="B4127" t="s">
        <v>80</v>
      </c>
      <c r="C4127" t="s">
        <v>22</v>
      </c>
      <c r="D4127" s="55">
        <v>41518</v>
      </c>
      <c r="E4127">
        <v>0.39750000000000002</v>
      </c>
      <c r="F4127">
        <v>3133104</v>
      </c>
      <c r="G4127" s="58" t="s">
        <v>87</v>
      </c>
      <c r="H4127" s="58" t="s">
        <v>87</v>
      </c>
      <c r="I4127" s="60" t="s">
        <v>85</v>
      </c>
    </row>
    <row r="4128" spans="1:9" x14ac:dyDescent="0.2">
      <c r="A4128" t="s">
        <v>36</v>
      </c>
      <c r="B4128" t="s">
        <v>81</v>
      </c>
      <c r="C4128" t="s">
        <v>22</v>
      </c>
      <c r="D4128" s="55">
        <v>41518</v>
      </c>
      <c r="E4128">
        <v>0.02</v>
      </c>
      <c r="F4128">
        <v>3133105</v>
      </c>
      <c r="G4128" s="58" t="s">
        <v>87</v>
      </c>
      <c r="H4128" s="58" t="s">
        <v>87</v>
      </c>
      <c r="I4128" s="60" t="s">
        <v>85</v>
      </c>
    </row>
    <row r="4129" spans="1:9" x14ac:dyDescent="0.2">
      <c r="A4129" t="s">
        <v>37</v>
      </c>
      <c r="B4129" t="s">
        <v>80</v>
      </c>
      <c r="C4129" t="s">
        <v>22</v>
      </c>
      <c r="D4129" s="55">
        <v>41518</v>
      </c>
      <c r="E4129">
        <v>0.39750000000000002</v>
      </c>
      <c r="F4129">
        <v>3133106</v>
      </c>
      <c r="G4129" s="58" t="s">
        <v>87</v>
      </c>
      <c r="H4129" s="58" t="s">
        <v>87</v>
      </c>
      <c r="I4129" s="60" t="s">
        <v>85</v>
      </c>
    </row>
    <row r="4130" spans="1:9" x14ac:dyDescent="0.2">
      <c r="A4130" t="s">
        <v>37</v>
      </c>
      <c r="B4130" t="s">
        <v>81</v>
      </c>
      <c r="C4130" t="s">
        <v>22</v>
      </c>
      <c r="D4130" s="55">
        <v>41518</v>
      </c>
      <c r="E4130">
        <v>0.05</v>
      </c>
      <c r="F4130">
        <v>3133107</v>
      </c>
      <c r="G4130" s="58" t="s">
        <v>87</v>
      </c>
      <c r="H4130" s="58" t="s">
        <v>87</v>
      </c>
      <c r="I4130" s="60" t="s">
        <v>85</v>
      </c>
    </row>
    <row r="4131" spans="1:9" x14ac:dyDescent="0.2">
      <c r="A4131" t="s">
        <v>58</v>
      </c>
      <c r="B4131" t="s">
        <v>80</v>
      </c>
      <c r="C4131" t="s">
        <v>22</v>
      </c>
      <c r="D4131" s="55">
        <v>41518</v>
      </c>
      <c r="E4131">
        <v>0.315</v>
      </c>
      <c r="F4131">
        <v>3133108</v>
      </c>
      <c r="G4131" s="58" t="s">
        <v>87</v>
      </c>
      <c r="H4131" s="58" t="s">
        <v>87</v>
      </c>
      <c r="I4131" s="60" t="s">
        <v>85</v>
      </c>
    </row>
    <row r="4132" spans="1:9" x14ac:dyDescent="0.2">
      <c r="A4132" t="s">
        <v>58</v>
      </c>
      <c r="B4132" t="s">
        <v>81</v>
      </c>
      <c r="C4132" t="s">
        <v>22</v>
      </c>
      <c r="D4132" s="55">
        <v>41518</v>
      </c>
      <c r="E4132">
        <v>-5.0000000000000001E-3</v>
      </c>
      <c r="F4132">
        <v>3133109</v>
      </c>
      <c r="G4132" s="58" t="s">
        <v>87</v>
      </c>
      <c r="H4132" s="58" t="s">
        <v>87</v>
      </c>
      <c r="I4132" s="60" t="s">
        <v>85</v>
      </c>
    </row>
    <row r="4133" spans="1:9" x14ac:dyDescent="0.2">
      <c r="A4133" t="s">
        <v>59</v>
      </c>
      <c r="B4133" t="s">
        <v>80</v>
      </c>
      <c r="C4133" t="s">
        <v>22</v>
      </c>
      <c r="D4133" s="55">
        <v>41518</v>
      </c>
      <c r="E4133">
        <v>0.36</v>
      </c>
      <c r="F4133">
        <v>3133110</v>
      </c>
      <c r="G4133" s="58" t="s">
        <v>87</v>
      </c>
      <c r="H4133" s="58" t="s">
        <v>87</v>
      </c>
      <c r="I4133" s="60" t="s">
        <v>85</v>
      </c>
    </row>
    <row r="4134" spans="1:9" x14ac:dyDescent="0.2">
      <c r="A4134" t="s">
        <v>59</v>
      </c>
      <c r="B4134" t="s">
        <v>81</v>
      </c>
      <c r="C4134" t="s">
        <v>22</v>
      </c>
      <c r="D4134" s="55">
        <v>41518</v>
      </c>
      <c r="E4134">
        <v>-0.04</v>
      </c>
      <c r="F4134">
        <v>3133111</v>
      </c>
      <c r="G4134" s="58" t="s">
        <v>87</v>
      </c>
      <c r="H4134" s="58" t="s">
        <v>87</v>
      </c>
      <c r="I4134" s="60" t="s">
        <v>85</v>
      </c>
    </row>
    <row r="4135" spans="1:9" x14ac:dyDescent="0.2">
      <c r="A4135" t="s">
        <v>60</v>
      </c>
      <c r="B4135" t="s">
        <v>80</v>
      </c>
      <c r="C4135" t="s">
        <v>22</v>
      </c>
      <c r="D4135" s="55">
        <v>41518</v>
      </c>
      <c r="E4135">
        <v>0.36</v>
      </c>
      <c r="F4135">
        <v>3133112</v>
      </c>
      <c r="G4135" s="58" t="s">
        <v>87</v>
      </c>
      <c r="H4135" s="58" t="s">
        <v>87</v>
      </c>
      <c r="I4135" s="60" t="s">
        <v>85</v>
      </c>
    </row>
    <row r="4136" spans="1:9" x14ac:dyDescent="0.2">
      <c r="A4136" t="s">
        <v>60</v>
      </c>
      <c r="B4136" t="s">
        <v>81</v>
      </c>
      <c r="C4136" t="s">
        <v>22</v>
      </c>
      <c r="D4136" s="55">
        <v>41518</v>
      </c>
      <c r="E4136">
        <v>0.01</v>
      </c>
      <c r="F4136">
        <v>3133113</v>
      </c>
      <c r="G4136" s="58" t="s">
        <v>87</v>
      </c>
      <c r="H4136" s="58" t="s">
        <v>87</v>
      </c>
      <c r="I4136" s="60" t="s">
        <v>85</v>
      </c>
    </row>
    <row r="4137" spans="1:9" x14ac:dyDescent="0.2">
      <c r="A4137" t="s">
        <v>61</v>
      </c>
      <c r="B4137" t="s">
        <v>80</v>
      </c>
      <c r="C4137" t="s">
        <v>22</v>
      </c>
      <c r="D4137" s="55">
        <v>41518</v>
      </c>
      <c r="E4137">
        <v>0.36</v>
      </c>
      <c r="F4137">
        <v>3133114</v>
      </c>
      <c r="G4137" s="58" t="s">
        <v>87</v>
      </c>
      <c r="H4137" s="58" t="s">
        <v>87</v>
      </c>
      <c r="I4137" s="60" t="s">
        <v>85</v>
      </c>
    </row>
    <row r="4138" spans="1:9" x14ac:dyDescent="0.2">
      <c r="A4138" t="s">
        <v>61</v>
      </c>
      <c r="B4138" t="s">
        <v>81</v>
      </c>
      <c r="C4138" t="s">
        <v>22</v>
      </c>
      <c r="D4138" s="55">
        <v>41518</v>
      </c>
      <c r="E4138">
        <v>-0.02</v>
      </c>
      <c r="F4138">
        <v>3133115</v>
      </c>
      <c r="G4138" s="58" t="s">
        <v>87</v>
      </c>
      <c r="H4138" s="58" t="s">
        <v>87</v>
      </c>
      <c r="I4138" s="60" t="s">
        <v>85</v>
      </c>
    </row>
    <row r="4139" spans="1:9" x14ac:dyDescent="0.2">
      <c r="A4139" t="s">
        <v>63</v>
      </c>
      <c r="B4139" t="s">
        <v>80</v>
      </c>
      <c r="C4139" t="s">
        <v>22</v>
      </c>
      <c r="D4139" s="55">
        <v>41518</v>
      </c>
      <c r="E4139">
        <v>0</v>
      </c>
      <c r="F4139">
        <v>3133116</v>
      </c>
      <c r="G4139" s="58" t="s">
        <v>87</v>
      </c>
      <c r="H4139" s="58" t="s">
        <v>87</v>
      </c>
      <c r="I4139" s="60" t="s">
        <v>85</v>
      </c>
    </row>
    <row r="4140" spans="1:9" x14ac:dyDescent="0.2">
      <c r="A4140" t="s">
        <v>63</v>
      </c>
      <c r="B4140" t="s">
        <v>81</v>
      </c>
      <c r="C4140" t="s">
        <v>22</v>
      </c>
      <c r="D4140" s="55">
        <v>41518</v>
      </c>
      <c r="E4140">
        <v>0</v>
      </c>
      <c r="F4140">
        <v>3133117</v>
      </c>
      <c r="G4140" s="58" t="s">
        <v>87</v>
      </c>
      <c r="H4140" s="58" t="s">
        <v>87</v>
      </c>
      <c r="I4140" s="60" t="s">
        <v>85</v>
      </c>
    </row>
    <row r="4141" spans="1:9" x14ac:dyDescent="0.2">
      <c r="A4141" t="s">
        <v>64</v>
      </c>
      <c r="B4141" t="s">
        <v>80</v>
      </c>
      <c r="C4141" t="s">
        <v>22</v>
      </c>
      <c r="D4141" s="55">
        <v>41518</v>
      </c>
      <c r="E4141">
        <v>0</v>
      </c>
      <c r="F4141">
        <v>3133118</v>
      </c>
      <c r="G4141" s="58" t="s">
        <v>87</v>
      </c>
      <c r="H4141" s="58" t="s">
        <v>87</v>
      </c>
      <c r="I4141" s="60" t="s">
        <v>85</v>
      </c>
    </row>
    <row r="4142" spans="1:9" x14ac:dyDescent="0.2">
      <c r="A4142" t="s">
        <v>64</v>
      </c>
      <c r="B4142" t="s">
        <v>81</v>
      </c>
      <c r="C4142" t="s">
        <v>22</v>
      </c>
      <c r="D4142" s="55">
        <v>41518</v>
      </c>
      <c r="E4142">
        <v>0</v>
      </c>
      <c r="F4142">
        <v>3133119</v>
      </c>
      <c r="G4142" s="58" t="s">
        <v>87</v>
      </c>
      <c r="H4142" s="58" t="s">
        <v>87</v>
      </c>
      <c r="I4142" s="60" t="s">
        <v>85</v>
      </c>
    </row>
    <row r="4143" spans="1:9" x14ac:dyDescent="0.2">
      <c r="A4143" t="s">
        <v>79</v>
      </c>
      <c r="B4143" t="s">
        <v>80</v>
      </c>
      <c r="C4143" t="s">
        <v>22</v>
      </c>
      <c r="D4143" s="55">
        <v>41518</v>
      </c>
      <c r="E4143">
        <v>0.39750000000000002</v>
      </c>
      <c r="F4143">
        <v>3133120</v>
      </c>
      <c r="G4143" s="58" t="s">
        <v>87</v>
      </c>
      <c r="H4143" s="58" t="s">
        <v>87</v>
      </c>
      <c r="I4143" s="60" t="s">
        <v>85</v>
      </c>
    </row>
    <row r="4144" spans="1:9" x14ac:dyDescent="0.2">
      <c r="A4144" t="s">
        <v>79</v>
      </c>
      <c r="B4144" t="s">
        <v>81</v>
      </c>
      <c r="C4144" t="s">
        <v>22</v>
      </c>
      <c r="D4144" s="55">
        <v>41518</v>
      </c>
      <c r="E4144">
        <v>0.02</v>
      </c>
      <c r="F4144">
        <v>3133121</v>
      </c>
      <c r="G4144" s="58" t="s">
        <v>87</v>
      </c>
      <c r="H4144" s="58" t="s">
        <v>87</v>
      </c>
      <c r="I4144" s="60" t="s">
        <v>85</v>
      </c>
    </row>
    <row r="4145" spans="1:9" x14ac:dyDescent="0.2">
      <c r="A4145" t="s">
        <v>65</v>
      </c>
      <c r="B4145" t="s">
        <v>80</v>
      </c>
      <c r="C4145" t="s">
        <v>22</v>
      </c>
      <c r="D4145" s="55">
        <v>41518</v>
      </c>
      <c r="E4145">
        <v>0</v>
      </c>
      <c r="F4145">
        <v>3133122</v>
      </c>
      <c r="G4145" s="58" t="s">
        <v>87</v>
      </c>
      <c r="H4145" s="58" t="s">
        <v>87</v>
      </c>
      <c r="I4145" s="60" t="s">
        <v>85</v>
      </c>
    </row>
    <row r="4146" spans="1:9" x14ac:dyDescent="0.2">
      <c r="A4146" t="s">
        <v>65</v>
      </c>
      <c r="B4146" t="s">
        <v>81</v>
      </c>
      <c r="C4146" t="s">
        <v>22</v>
      </c>
      <c r="D4146" s="55">
        <v>41518</v>
      </c>
      <c r="E4146">
        <v>0</v>
      </c>
      <c r="F4146">
        <v>3133123</v>
      </c>
      <c r="G4146" s="58" t="s">
        <v>87</v>
      </c>
      <c r="H4146" s="58" t="s">
        <v>87</v>
      </c>
      <c r="I4146" s="60" t="s">
        <v>85</v>
      </c>
    </row>
    <row r="4147" spans="1:9" x14ac:dyDescent="0.2">
      <c r="A4147" t="s">
        <v>111</v>
      </c>
      <c r="B4147" t="s">
        <v>110</v>
      </c>
      <c r="C4147" t="s">
        <v>22</v>
      </c>
      <c r="D4147" s="55">
        <v>41518</v>
      </c>
      <c r="E4147">
        <v>-5.0000000000000001E-3</v>
      </c>
      <c r="F4147">
        <v>3133124</v>
      </c>
      <c r="G4147" s="58" t="s">
        <v>87</v>
      </c>
      <c r="H4147" s="58" t="s">
        <v>87</v>
      </c>
      <c r="I4147" s="60" t="s">
        <v>85</v>
      </c>
    </row>
    <row r="4148" spans="1:9" x14ac:dyDescent="0.2">
      <c r="A4148" t="s">
        <v>112</v>
      </c>
      <c r="B4148" t="s">
        <v>110</v>
      </c>
      <c r="C4148" t="s">
        <v>22</v>
      </c>
      <c r="D4148" s="55">
        <v>41518</v>
      </c>
      <c r="E4148">
        <v>0.01</v>
      </c>
      <c r="F4148">
        <v>3133125</v>
      </c>
      <c r="G4148" s="58" t="s">
        <v>87</v>
      </c>
      <c r="H4148" s="58" t="s">
        <v>87</v>
      </c>
      <c r="I4148" s="60" t="s">
        <v>85</v>
      </c>
    </row>
    <row r="4149" spans="1:9" x14ac:dyDescent="0.2">
      <c r="A4149" t="s">
        <v>108</v>
      </c>
      <c r="B4149" t="s">
        <v>110</v>
      </c>
      <c r="C4149" t="s">
        <v>22</v>
      </c>
      <c r="D4149" s="55">
        <v>41518</v>
      </c>
      <c r="E4149">
        <v>-0.02</v>
      </c>
      <c r="F4149">
        <v>3133126</v>
      </c>
      <c r="G4149" s="58" t="s">
        <v>87</v>
      </c>
      <c r="H4149" s="58" t="s">
        <v>87</v>
      </c>
      <c r="I4149" s="60" t="s">
        <v>85</v>
      </c>
    </row>
    <row r="4150" spans="1:9" x14ac:dyDescent="0.2">
      <c r="A4150" t="s">
        <v>109</v>
      </c>
      <c r="B4150" t="s">
        <v>110</v>
      </c>
      <c r="C4150" t="s">
        <v>22</v>
      </c>
      <c r="D4150" s="55">
        <v>41518</v>
      </c>
      <c r="E4150">
        <v>0.01</v>
      </c>
      <c r="F4150">
        <v>3133127</v>
      </c>
      <c r="G4150" s="58" t="s">
        <v>87</v>
      </c>
      <c r="H4150" s="58" t="s">
        <v>87</v>
      </c>
      <c r="I4150" s="60" t="s">
        <v>85</v>
      </c>
    </row>
    <row r="4151" spans="1:9" x14ac:dyDescent="0.2">
      <c r="A4151" t="s">
        <v>11</v>
      </c>
      <c r="B4151" t="s">
        <v>110</v>
      </c>
      <c r="C4151" t="s">
        <v>22</v>
      </c>
      <c r="D4151" s="55">
        <v>41518</v>
      </c>
      <c r="E4151" s="155">
        <v>41548</v>
      </c>
      <c r="I4151" s="60" t="s">
        <v>86</v>
      </c>
    </row>
    <row r="4152" spans="1:9" x14ac:dyDescent="0.2">
      <c r="A4152" t="s">
        <v>78</v>
      </c>
      <c r="B4152" t="s">
        <v>80</v>
      </c>
      <c r="C4152" t="s">
        <v>22</v>
      </c>
      <c r="D4152" s="55">
        <v>41548</v>
      </c>
      <c r="E4152">
        <v>0.4</v>
      </c>
      <c r="F4152">
        <v>3133100</v>
      </c>
      <c r="G4152" s="58" t="s">
        <v>87</v>
      </c>
      <c r="H4152" s="58" t="s">
        <v>87</v>
      </c>
      <c r="I4152" s="60" t="s">
        <v>85</v>
      </c>
    </row>
    <row r="4153" spans="1:9" x14ac:dyDescent="0.2">
      <c r="A4153" t="s">
        <v>78</v>
      </c>
      <c r="B4153" t="s">
        <v>81</v>
      </c>
      <c r="C4153" t="s">
        <v>22</v>
      </c>
      <c r="D4153" s="55">
        <v>41548</v>
      </c>
      <c r="E4153">
        <v>0.02</v>
      </c>
      <c r="F4153">
        <v>3133101</v>
      </c>
      <c r="G4153" s="58" t="s">
        <v>87</v>
      </c>
      <c r="H4153" s="58" t="s">
        <v>87</v>
      </c>
      <c r="I4153" s="60" t="s">
        <v>85</v>
      </c>
    </row>
    <row r="4154" spans="1:9" x14ac:dyDescent="0.2">
      <c r="A4154" t="s">
        <v>35</v>
      </c>
      <c r="B4154" t="s">
        <v>80</v>
      </c>
      <c r="C4154" t="s">
        <v>22</v>
      </c>
      <c r="D4154" s="55">
        <v>41548</v>
      </c>
      <c r="E4154">
        <v>0.4</v>
      </c>
      <c r="F4154">
        <v>3133102</v>
      </c>
      <c r="G4154" s="58" t="s">
        <v>87</v>
      </c>
      <c r="H4154" s="58" t="s">
        <v>87</v>
      </c>
      <c r="I4154" s="60" t="s">
        <v>85</v>
      </c>
    </row>
    <row r="4155" spans="1:9" x14ac:dyDescent="0.2">
      <c r="A4155" t="s">
        <v>35</v>
      </c>
      <c r="B4155" t="s">
        <v>81</v>
      </c>
      <c r="C4155" t="s">
        <v>22</v>
      </c>
      <c r="D4155" s="55">
        <v>41548</v>
      </c>
      <c r="E4155">
        <v>0.05</v>
      </c>
      <c r="F4155">
        <v>3133103</v>
      </c>
      <c r="G4155" s="58" t="s">
        <v>87</v>
      </c>
      <c r="H4155" s="58" t="s">
        <v>87</v>
      </c>
      <c r="I4155" s="60" t="s">
        <v>85</v>
      </c>
    </row>
    <row r="4156" spans="1:9" x14ac:dyDescent="0.2">
      <c r="A4156" t="s">
        <v>36</v>
      </c>
      <c r="B4156" t="s">
        <v>80</v>
      </c>
      <c r="C4156" t="s">
        <v>22</v>
      </c>
      <c r="D4156" s="55">
        <v>41548</v>
      </c>
      <c r="E4156">
        <v>0.4</v>
      </c>
      <c r="F4156">
        <v>3133104</v>
      </c>
      <c r="G4156" s="58" t="s">
        <v>87</v>
      </c>
      <c r="H4156" s="58" t="s">
        <v>87</v>
      </c>
      <c r="I4156" s="60" t="s">
        <v>85</v>
      </c>
    </row>
    <row r="4157" spans="1:9" x14ac:dyDescent="0.2">
      <c r="A4157" t="s">
        <v>36</v>
      </c>
      <c r="B4157" t="s">
        <v>81</v>
      </c>
      <c r="C4157" t="s">
        <v>22</v>
      </c>
      <c r="D4157" s="55">
        <v>41548</v>
      </c>
      <c r="E4157">
        <v>0.02</v>
      </c>
      <c r="F4157">
        <v>3133105</v>
      </c>
      <c r="G4157" s="58" t="s">
        <v>87</v>
      </c>
      <c r="H4157" s="58" t="s">
        <v>87</v>
      </c>
      <c r="I4157" s="60" t="s">
        <v>85</v>
      </c>
    </row>
    <row r="4158" spans="1:9" x14ac:dyDescent="0.2">
      <c r="A4158" t="s">
        <v>37</v>
      </c>
      <c r="B4158" t="s">
        <v>80</v>
      </c>
      <c r="C4158" t="s">
        <v>22</v>
      </c>
      <c r="D4158" s="55">
        <v>41548</v>
      </c>
      <c r="E4158">
        <v>0.4</v>
      </c>
      <c r="F4158">
        <v>3133106</v>
      </c>
      <c r="G4158" s="58" t="s">
        <v>87</v>
      </c>
      <c r="H4158" s="58" t="s">
        <v>87</v>
      </c>
      <c r="I4158" s="60" t="s">
        <v>85</v>
      </c>
    </row>
    <row r="4159" spans="1:9" x14ac:dyDescent="0.2">
      <c r="A4159" t="s">
        <v>37</v>
      </c>
      <c r="B4159" t="s">
        <v>81</v>
      </c>
      <c r="C4159" t="s">
        <v>22</v>
      </c>
      <c r="D4159" s="55">
        <v>41548</v>
      </c>
      <c r="E4159">
        <v>0.05</v>
      </c>
      <c r="F4159">
        <v>3133107</v>
      </c>
      <c r="G4159" s="58" t="s">
        <v>87</v>
      </c>
      <c r="H4159" s="58" t="s">
        <v>87</v>
      </c>
      <c r="I4159" s="60" t="s">
        <v>85</v>
      </c>
    </row>
    <row r="4160" spans="1:9" x14ac:dyDescent="0.2">
      <c r="A4160" t="s">
        <v>58</v>
      </c>
      <c r="B4160" t="s">
        <v>80</v>
      </c>
      <c r="C4160" t="s">
        <v>22</v>
      </c>
      <c r="D4160" s="55">
        <v>41548</v>
      </c>
      <c r="E4160">
        <v>0.36</v>
      </c>
      <c r="F4160">
        <v>3133108</v>
      </c>
      <c r="G4160" s="58" t="s">
        <v>87</v>
      </c>
      <c r="H4160" s="58" t="s">
        <v>87</v>
      </c>
      <c r="I4160" s="60" t="s">
        <v>85</v>
      </c>
    </row>
    <row r="4161" spans="1:9" x14ac:dyDescent="0.2">
      <c r="A4161" t="s">
        <v>58</v>
      </c>
      <c r="B4161" t="s">
        <v>81</v>
      </c>
      <c r="C4161" t="s">
        <v>22</v>
      </c>
      <c r="D4161" s="55">
        <v>41548</v>
      </c>
      <c r="E4161">
        <v>-5.0000000000000001E-3</v>
      </c>
      <c r="F4161">
        <v>3133109</v>
      </c>
      <c r="G4161" s="58" t="s">
        <v>87</v>
      </c>
      <c r="H4161" s="58" t="s">
        <v>87</v>
      </c>
      <c r="I4161" s="60" t="s">
        <v>85</v>
      </c>
    </row>
    <row r="4162" spans="1:9" x14ac:dyDescent="0.2">
      <c r="A4162" t="s">
        <v>59</v>
      </c>
      <c r="B4162" t="s">
        <v>80</v>
      </c>
      <c r="C4162" t="s">
        <v>22</v>
      </c>
      <c r="D4162" s="55">
        <v>41548</v>
      </c>
      <c r="E4162">
        <v>0.4</v>
      </c>
      <c r="F4162">
        <v>3133110</v>
      </c>
      <c r="G4162" s="58" t="s">
        <v>87</v>
      </c>
      <c r="H4162" s="58" t="s">
        <v>87</v>
      </c>
      <c r="I4162" s="60" t="s">
        <v>85</v>
      </c>
    </row>
    <row r="4163" spans="1:9" x14ac:dyDescent="0.2">
      <c r="A4163" t="s">
        <v>59</v>
      </c>
      <c r="B4163" t="s">
        <v>81</v>
      </c>
      <c r="C4163" t="s">
        <v>22</v>
      </c>
      <c r="D4163" s="55">
        <v>41548</v>
      </c>
      <c r="E4163">
        <v>-8.5000000000000006E-2</v>
      </c>
      <c r="F4163">
        <v>3133111</v>
      </c>
      <c r="G4163" s="58" t="s">
        <v>87</v>
      </c>
      <c r="H4163" s="58" t="s">
        <v>87</v>
      </c>
      <c r="I4163" s="60" t="s">
        <v>85</v>
      </c>
    </row>
    <row r="4164" spans="1:9" x14ac:dyDescent="0.2">
      <c r="A4164" t="s">
        <v>60</v>
      </c>
      <c r="B4164" t="s">
        <v>80</v>
      </c>
      <c r="C4164" t="s">
        <v>22</v>
      </c>
      <c r="D4164" s="55">
        <v>41548</v>
      </c>
      <c r="E4164">
        <v>0.4</v>
      </c>
      <c r="F4164">
        <v>3133112</v>
      </c>
      <c r="G4164" s="58" t="s">
        <v>87</v>
      </c>
      <c r="H4164" s="58" t="s">
        <v>87</v>
      </c>
      <c r="I4164" s="60" t="s">
        <v>85</v>
      </c>
    </row>
    <row r="4165" spans="1:9" x14ac:dyDescent="0.2">
      <c r="A4165" t="s">
        <v>60</v>
      </c>
      <c r="B4165" t="s">
        <v>81</v>
      </c>
      <c r="C4165" t="s">
        <v>22</v>
      </c>
      <c r="D4165" s="55">
        <v>41548</v>
      </c>
      <c r="E4165">
        <v>0.01</v>
      </c>
      <c r="F4165">
        <v>3133113</v>
      </c>
      <c r="G4165" s="58" t="s">
        <v>87</v>
      </c>
      <c r="H4165" s="58" t="s">
        <v>87</v>
      </c>
      <c r="I4165" s="60" t="s">
        <v>85</v>
      </c>
    </row>
    <row r="4166" spans="1:9" x14ac:dyDescent="0.2">
      <c r="A4166" t="s">
        <v>61</v>
      </c>
      <c r="B4166" t="s">
        <v>80</v>
      </c>
      <c r="C4166" t="s">
        <v>22</v>
      </c>
      <c r="D4166" s="55">
        <v>41548</v>
      </c>
      <c r="E4166">
        <v>0.4</v>
      </c>
      <c r="F4166">
        <v>3133114</v>
      </c>
      <c r="G4166" s="58" t="s">
        <v>87</v>
      </c>
      <c r="H4166" s="58" t="s">
        <v>87</v>
      </c>
      <c r="I4166" s="60" t="s">
        <v>85</v>
      </c>
    </row>
    <row r="4167" spans="1:9" x14ac:dyDescent="0.2">
      <c r="A4167" t="s">
        <v>61</v>
      </c>
      <c r="B4167" t="s">
        <v>81</v>
      </c>
      <c r="C4167" t="s">
        <v>22</v>
      </c>
      <c r="D4167" s="55">
        <v>41548</v>
      </c>
      <c r="E4167">
        <v>-5.5E-2</v>
      </c>
      <c r="F4167">
        <v>3133115</v>
      </c>
      <c r="G4167" s="58" t="s">
        <v>87</v>
      </c>
      <c r="H4167" s="58" t="s">
        <v>87</v>
      </c>
      <c r="I4167" s="60" t="s">
        <v>85</v>
      </c>
    </row>
    <row r="4168" spans="1:9" x14ac:dyDescent="0.2">
      <c r="A4168" t="s">
        <v>63</v>
      </c>
      <c r="B4168" t="s">
        <v>80</v>
      </c>
      <c r="C4168" t="s">
        <v>22</v>
      </c>
      <c r="D4168" s="55">
        <v>41548</v>
      </c>
      <c r="E4168">
        <v>0</v>
      </c>
      <c r="F4168">
        <v>3133116</v>
      </c>
      <c r="G4168" s="58" t="s">
        <v>87</v>
      </c>
      <c r="H4168" s="58" t="s">
        <v>87</v>
      </c>
      <c r="I4168" s="60" t="s">
        <v>85</v>
      </c>
    </row>
    <row r="4169" spans="1:9" x14ac:dyDescent="0.2">
      <c r="A4169" t="s">
        <v>63</v>
      </c>
      <c r="B4169" t="s">
        <v>81</v>
      </c>
      <c r="C4169" t="s">
        <v>22</v>
      </c>
      <c r="D4169" s="55">
        <v>41548</v>
      </c>
      <c r="E4169">
        <v>0</v>
      </c>
      <c r="F4169">
        <v>3133117</v>
      </c>
      <c r="G4169" s="58" t="s">
        <v>87</v>
      </c>
      <c r="H4169" s="58" t="s">
        <v>87</v>
      </c>
      <c r="I4169" s="60" t="s">
        <v>85</v>
      </c>
    </row>
    <row r="4170" spans="1:9" x14ac:dyDescent="0.2">
      <c r="A4170" t="s">
        <v>64</v>
      </c>
      <c r="B4170" t="s">
        <v>80</v>
      </c>
      <c r="C4170" t="s">
        <v>22</v>
      </c>
      <c r="D4170" s="55">
        <v>41548</v>
      </c>
      <c r="E4170">
        <v>0</v>
      </c>
      <c r="F4170">
        <v>3133118</v>
      </c>
      <c r="G4170" s="58" t="s">
        <v>87</v>
      </c>
      <c r="H4170" s="58" t="s">
        <v>87</v>
      </c>
      <c r="I4170" s="60" t="s">
        <v>85</v>
      </c>
    </row>
    <row r="4171" spans="1:9" x14ac:dyDescent="0.2">
      <c r="A4171" t="s">
        <v>64</v>
      </c>
      <c r="B4171" t="s">
        <v>81</v>
      </c>
      <c r="C4171" t="s">
        <v>22</v>
      </c>
      <c r="D4171" s="55">
        <v>41548</v>
      </c>
      <c r="E4171">
        <v>0</v>
      </c>
      <c r="F4171">
        <v>3133119</v>
      </c>
      <c r="G4171" s="58" t="s">
        <v>87</v>
      </c>
      <c r="H4171" s="58" t="s">
        <v>87</v>
      </c>
      <c r="I4171" s="60" t="s">
        <v>85</v>
      </c>
    </row>
    <row r="4172" spans="1:9" x14ac:dyDescent="0.2">
      <c r="A4172" t="s">
        <v>79</v>
      </c>
      <c r="B4172" t="s">
        <v>80</v>
      </c>
      <c r="C4172" t="s">
        <v>22</v>
      </c>
      <c r="D4172" s="55">
        <v>41548</v>
      </c>
      <c r="E4172">
        <v>0.4</v>
      </c>
      <c r="F4172">
        <v>3133120</v>
      </c>
      <c r="G4172" s="58" t="s">
        <v>87</v>
      </c>
      <c r="H4172" s="58" t="s">
        <v>87</v>
      </c>
      <c r="I4172" s="60" t="s">
        <v>85</v>
      </c>
    </row>
    <row r="4173" spans="1:9" x14ac:dyDescent="0.2">
      <c r="A4173" t="s">
        <v>79</v>
      </c>
      <c r="B4173" t="s">
        <v>81</v>
      </c>
      <c r="C4173" t="s">
        <v>22</v>
      </c>
      <c r="D4173" s="55">
        <v>41548</v>
      </c>
      <c r="E4173">
        <v>0.02</v>
      </c>
      <c r="F4173">
        <v>3133121</v>
      </c>
      <c r="G4173" s="58" t="s">
        <v>87</v>
      </c>
      <c r="H4173" s="58" t="s">
        <v>87</v>
      </c>
      <c r="I4173" s="60" t="s">
        <v>85</v>
      </c>
    </row>
    <row r="4174" spans="1:9" x14ac:dyDescent="0.2">
      <c r="A4174" t="s">
        <v>65</v>
      </c>
      <c r="B4174" t="s">
        <v>80</v>
      </c>
      <c r="C4174" t="s">
        <v>22</v>
      </c>
      <c r="D4174" s="55">
        <v>41548</v>
      </c>
      <c r="E4174">
        <v>0</v>
      </c>
      <c r="F4174">
        <v>3133122</v>
      </c>
      <c r="G4174" s="58" t="s">
        <v>87</v>
      </c>
      <c r="H4174" s="58" t="s">
        <v>87</v>
      </c>
      <c r="I4174" s="60" t="s">
        <v>85</v>
      </c>
    </row>
    <row r="4175" spans="1:9" x14ac:dyDescent="0.2">
      <c r="A4175" t="s">
        <v>65</v>
      </c>
      <c r="B4175" t="s">
        <v>81</v>
      </c>
      <c r="C4175" t="s">
        <v>22</v>
      </c>
      <c r="D4175" s="55">
        <v>41548</v>
      </c>
      <c r="E4175">
        <v>0</v>
      </c>
      <c r="F4175">
        <v>3133123</v>
      </c>
      <c r="G4175" s="58" t="s">
        <v>87</v>
      </c>
      <c r="H4175" s="58" t="s">
        <v>87</v>
      </c>
      <c r="I4175" s="60" t="s">
        <v>85</v>
      </c>
    </row>
    <row r="4176" spans="1:9" x14ac:dyDescent="0.2">
      <c r="A4176" t="s">
        <v>111</v>
      </c>
      <c r="B4176" t="s">
        <v>110</v>
      </c>
      <c r="C4176" t="s">
        <v>22</v>
      </c>
      <c r="D4176" s="55">
        <v>41548</v>
      </c>
      <c r="E4176">
        <v>-5.0000000000000001E-3</v>
      </c>
      <c r="F4176">
        <v>3133124</v>
      </c>
      <c r="G4176" s="58" t="s">
        <v>87</v>
      </c>
      <c r="H4176" s="58" t="s">
        <v>87</v>
      </c>
      <c r="I4176" s="60" t="s">
        <v>85</v>
      </c>
    </row>
    <row r="4177" spans="1:9" x14ac:dyDescent="0.2">
      <c r="A4177" t="s">
        <v>112</v>
      </c>
      <c r="B4177" t="s">
        <v>110</v>
      </c>
      <c r="C4177" t="s">
        <v>22</v>
      </c>
      <c r="D4177" s="55">
        <v>41548</v>
      </c>
      <c r="E4177">
        <v>0.01</v>
      </c>
      <c r="F4177">
        <v>3133125</v>
      </c>
      <c r="G4177" s="58" t="s">
        <v>87</v>
      </c>
      <c r="H4177" s="58" t="s">
        <v>87</v>
      </c>
      <c r="I4177" s="60" t="s">
        <v>85</v>
      </c>
    </row>
    <row r="4178" spans="1:9" x14ac:dyDescent="0.2">
      <c r="A4178" t="s">
        <v>108</v>
      </c>
      <c r="B4178" t="s">
        <v>110</v>
      </c>
      <c r="C4178" t="s">
        <v>22</v>
      </c>
      <c r="D4178" s="55">
        <v>41548</v>
      </c>
      <c r="E4178">
        <v>-5.5E-2</v>
      </c>
      <c r="F4178">
        <v>3133126</v>
      </c>
      <c r="G4178" s="58" t="s">
        <v>87</v>
      </c>
      <c r="H4178" s="58" t="s">
        <v>87</v>
      </c>
      <c r="I4178" s="60" t="s">
        <v>85</v>
      </c>
    </row>
    <row r="4179" spans="1:9" x14ac:dyDescent="0.2">
      <c r="A4179" t="s">
        <v>109</v>
      </c>
      <c r="B4179" t="s">
        <v>110</v>
      </c>
      <c r="C4179" t="s">
        <v>22</v>
      </c>
      <c r="D4179" s="55">
        <v>41548</v>
      </c>
      <c r="E4179">
        <v>0.01</v>
      </c>
      <c r="F4179">
        <v>3133127</v>
      </c>
      <c r="G4179" s="58" t="s">
        <v>87</v>
      </c>
      <c r="H4179" s="58" t="s">
        <v>87</v>
      </c>
      <c r="I4179" s="60" t="s">
        <v>85</v>
      </c>
    </row>
    <row r="4180" spans="1:9" x14ac:dyDescent="0.2">
      <c r="A4180" t="s">
        <v>11</v>
      </c>
      <c r="B4180" t="s">
        <v>110</v>
      </c>
      <c r="C4180" t="s">
        <v>22</v>
      </c>
      <c r="D4180" s="55">
        <v>41548</v>
      </c>
      <c r="E4180" s="155">
        <v>41579</v>
      </c>
      <c r="I4180" s="60" t="s">
        <v>86</v>
      </c>
    </row>
    <row r="4181" spans="1:9" x14ac:dyDescent="0.2">
      <c r="A4181" t="s">
        <v>78</v>
      </c>
      <c r="B4181" t="s">
        <v>80</v>
      </c>
      <c r="C4181" t="s">
        <v>22</v>
      </c>
      <c r="D4181" s="55">
        <v>41579</v>
      </c>
      <c r="E4181">
        <v>0.55500000000000005</v>
      </c>
      <c r="F4181">
        <v>3133100</v>
      </c>
      <c r="G4181" s="58" t="s">
        <v>87</v>
      </c>
      <c r="H4181" s="58" t="s">
        <v>87</v>
      </c>
      <c r="I4181" s="60" t="s">
        <v>85</v>
      </c>
    </row>
    <row r="4182" spans="1:9" x14ac:dyDescent="0.2">
      <c r="A4182" t="s">
        <v>78</v>
      </c>
      <c r="B4182" t="s">
        <v>81</v>
      </c>
      <c r="C4182" t="s">
        <v>22</v>
      </c>
      <c r="D4182" s="55">
        <v>41579</v>
      </c>
      <c r="E4182">
        <v>0.05</v>
      </c>
      <c r="F4182">
        <v>3133101</v>
      </c>
      <c r="G4182" s="58" t="s">
        <v>87</v>
      </c>
      <c r="H4182" s="58" t="s">
        <v>87</v>
      </c>
      <c r="I4182" s="60" t="s">
        <v>85</v>
      </c>
    </row>
    <row r="4183" spans="1:9" x14ac:dyDescent="0.2">
      <c r="A4183" t="s">
        <v>35</v>
      </c>
      <c r="B4183" t="s">
        <v>80</v>
      </c>
      <c r="C4183" t="s">
        <v>22</v>
      </c>
      <c r="D4183" s="55">
        <v>41579</v>
      </c>
      <c r="E4183">
        <v>0.55500000000000005</v>
      </c>
      <c r="F4183">
        <v>3133102</v>
      </c>
      <c r="G4183" s="58" t="s">
        <v>87</v>
      </c>
      <c r="H4183" s="58" t="s">
        <v>87</v>
      </c>
      <c r="I4183" s="60" t="s">
        <v>85</v>
      </c>
    </row>
    <row r="4184" spans="1:9" x14ac:dyDescent="0.2">
      <c r="A4184" t="s">
        <v>35</v>
      </c>
      <c r="B4184" t="s">
        <v>81</v>
      </c>
      <c r="C4184" t="s">
        <v>22</v>
      </c>
      <c r="D4184" s="55">
        <v>41579</v>
      </c>
      <c r="E4184">
        <v>0.14000000000000001</v>
      </c>
      <c r="F4184">
        <v>3133103</v>
      </c>
      <c r="G4184" s="58" t="s">
        <v>87</v>
      </c>
      <c r="H4184" s="58" t="s">
        <v>87</v>
      </c>
      <c r="I4184" s="60" t="s">
        <v>85</v>
      </c>
    </row>
    <row r="4185" spans="1:9" x14ac:dyDescent="0.2">
      <c r="A4185" t="s">
        <v>36</v>
      </c>
      <c r="B4185" t="s">
        <v>80</v>
      </c>
      <c r="C4185" t="s">
        <v>22</v>
      </c>
      <c r="D4185" s="55">
        <v>41579</v>
      </c>
      <c r="E4185">
        <v>0.55500000000000005</v>
      </c>
      <c r="F4185">
        <v>3133104</v>
      </c>
      <c r="G4185" s="58" t="s">
        <v>87</v>
      </c>
      <c r="H4185" s="58" t="s">
        <v>87</v>
      </c>
      <c r="I4185" s="60" t="s">
        <v>85</v>
      </c>
    </row>
    <row r="4186" spans="1:9" x14ac:dyDescent="0.2">
      <c r="A4186" t="s">
        <v>36</v>
      </c>
      <c r="B4186" t="s">
        <v>81</v>
      </c>
      <c r="C4186" t="s">
        <v>22</v>
      </c>
      <c r="D4186" s="55">
        <v>41579</v>
      </c>
      <c r="E4186">
        <v>0.05</v>
      </c>
      <c r="F4186">
        <v>3133105</v>
      </c>
      <c r="G4186" s="58" t="s">
        <v>87</v>
      </c>
      <c r="H4186" s="58" t="s">
        <v>87</v>
      </c>
      <c r="I4186" s="60" t="s">
        <v>85</v>
      </c>
    </row>
    <row r="4187" spans="1:9" x14ac:dyDescent="0.2">
      <c r="A4187" t="s">
        <v>37</v>
      </c>
      <c r="B4187" t="s">
        <v>80</v>
      </c>
      <c r="C4187" t="s">
        <v>22</v>
      </c>
      <c r="D4187" s="55">
        <v>41579</v>
      </c>
      <c r="E4187">
        <v>0.55500000000000005</v>
      </c>
      <c r="F4187">
        <v>3133106</v>
      </c>
      <c r="G4187" s="58" t="s">
        <v>87</v>
      </c>
      <c r="H4187" s="58" t="s">
        <v>87</v>
      </c>
      <c r="I4187" s="60" t="s">
        <v>85</v>
      </c>
    </row>
    <row r="4188" spans="1:9" x14ac:dyDescent="0.2">
      <c r="A4188" t="s">
        <v>37</v>
      </c>
      <c r="B4188" t="s">
        <v>81</v>
      </c>
      <c r="C4188" t="s">
        <v>22</v>
      </c>
      <c r="D4188" s="55">
        <v>41579</v>
      </c>
      <c r="E4188">
        <v>0.14000000000000001</v>
      </c>
      <c r="F4188">
        <v>3133107</v>
      </c>
      <c r="G4188" s="58" t="s">
        <v>87</v>
      </c>
      <c r="H4188" s="58" t="s">
        <v>87</v>
      </c>
      <c r="I4188" s="60" t="s">
        <v>85</v>
      </c>
    </row>
    <row r="4189" spans="1:9" x14ac:dyDescent="0.2">
      <c r="A4189" t="s">
        <v>58</v>
      </c>
      <c r="B4189" t="s">
        <v>80</v>
      </c>
      <c r="C4189" t="s">
        <v>22</v>
      </c>
      <c r="D4189" s="55">
        <v>41579</v>
      </c>
      <c r="E4189">
        <v>0.46</v>
      </c>
      <c r="F4189">
        <v>3133108</v>
      </c>
      <c r="G4189" s="58" t="s">
        <v>87</v>
      </c>
      <c r="H4189" s="58" t="s">
        <v>87</v>
      </c>
      <c r="I4189" s="60" t="s">
        <v>85</v>
      </c>
    </row>
    <row r="4190" spans="1:9" x14ac:dyDescent="0.2">
      <c r="A4190" t="s">
        <v>58</v>
      </c>
      <c r="B4190" t="s">
        <v>81</v>
      </c>
      <c r="C4190" t="s">
        <v>22</v>
      </c>
      <c r="D4190" s="55">
        <v>41579</v>
      </c>
      <c r="E4190">
        <v>0.05</v>
      </c>
      <c r="F4190">
        <v>3133109</v>
      </c>
      <c r="G4190" s="58" t="s">
        <v>87</v>
      </c>
      <c r="H4190" s="58" t="s">
        <v>87</v>
      </c>
      <c r="I4190" s="60" t="s">
        <v>85</v>
      </c>
    </row>
    <row r="4191" spans="1:9" x14ac:dyDescent="0.2">
      <c r="A4191" t="s">
        <v>59</v>
      </c>
      <c r="B4191" t="s">
        <v>80</v>
      </c>
      <c r="C4191" t="s">
        <v>22</v>
      </c>
      <c r="D4191" s="55">
        <v>41579</v>
      </c>
      <c r="E4191">
        <v>0.7</v>
      </c>
      <c r="F4191">
        <v>3133110</v>
      </c>
      <c r="G4191" s="58" t="s">
        <v>87</v>
      </c>
      <c r="H4191" s="58" t="s">
        <v>87</v>
      </c>
      <c r="I4191" s="60" t="s">
        <v>85</v>
      </c>
    </row>
    <row r="4192" spans="1:9" x14ac:dyDescent="0.2">
      <c r="A4192" t="s">
        <v>59</v>
      </c>
      <c r="B4192" t="s">
        <v>81</v>
      </c>
      <c r="C4192" t="s">
        <v>22</v>
      </c>
      <c r="D4192" s="55">
        <v>41579</v>
      </c>
      <c r="E4192">
        <v>-0.17</v>
      </c>
      <c r="F4192">
        <v>3133111</v>
      </c>
      <c r="G4192" s="58" t="s">
        <v>87</v>
      </c>
      <c r="H4192" s="58" t="s">
        <v>87</v>
      </c>
      <c r="I4192" s="60" t="s">
        <v>85</v>
      </c>
    </row>
    <row r="4193" spans="1:9" x14ac:dyDescent="0.2">
      <c r="A4193" t="s">
        <v>60</v>
      </c>
      <c r="B4193" t="s">
        <v>80</v>
      </c>
      <c r="C4193" t="s">
        <v>22</v>
      </c>
      <c r="D4193" s="55">
        <v>41579</v>
      </c>
      <c r="E4193">
        <v>0.7</v>
      </c>
      <c r="F4193">
        <v>3133112</v>
      </c>
      <c r="G4193" s="58" t="s">
        <v>87</v>
      </c>
      <c r="H4193" s="58" t="s">
        <v>87</v>
      </c>
      <c r="I4193" s="60" t="s">
        <v>85</v>
      </c>
    </row>
    <row r="4194" spans="1:9" x14ac:dyDescent="0.2">
      <c r="A4194" t="s">
        <v>60</v>
      </c>
      <c r="B4194" t="s">
        <v>81</v>
      </c>
      <c r="C4194" t="s">
        <v>22</v>
      </c>
      <c r="D4194" s="55">
        <v>41579</v>
      </c>
      <c r="E4194">
        <v>5.5E-2</v>
      </c>
      <c r="F4194">
        <v>3133113</v>
      </c>
      <c r="G4194" s="58" t="s">
        <v>87</v>
      </c>
      <c r="H4194" s="58" t="s">
        <v>87</v>
      </c>
      <c r="I4194" s="60" t="s">
        <v>85</v>
      </c>
    </row>
    <row r="4195" spans="1:9" x14ac:dyDescent="0.2">
      <c r="A4195" t="s">
        <v>61</v>
      </c>
      <c r="B4195" t="s">
        <v>80</v>
      </c>
      <c r="C4195" t="s">
        <v>22</v>
      </c>
      <c r="D4195" s="55">
        <v>41579</v>
      </c>
      <c r="E4195">
        <v>0.7</v>
      </c>
      <c r="F4195">
        <v>3133114</v>
      </c>
      <c r="G4195" s="58" t="s">
        <v>87</v>
      </c>
      <c r="H4195" s="58" t="s">
        <v>87</v>
      </c>
      <c r="I4195" s="60" t="s">
        <v>85</v>
      </c>
    </row>
    <row r="4196" spans="1:9" x14ac:dyDescent="0.2">
      <c r="A4196" t="s">
        <v>61</v>
      </c>
      <c r="B4196" t="s">
        <v>81</v>
      </c>
      <c r="C4196" t="s">
        <v>22</v>
      </c>
      <c r="D4196" s="55">
        <v>41579</v>
      </c>
      <c r="E4196">
        <v>-0.05</v>
      </c>
      <c r="F4196">
        <v>3133115</v>
      </c>
      <c r="G4196" s="58" t="s">
        <v>87</v>
      </c>
      <c r="H4196" s="58" t="s">
        <v>87</v>
      </c>
      <c r="I4196" s="60" t="s">
        <v>85</v>
      </c>
    </row>
    <row r="4197" spans="1:9" x14ac:dyDescent="0.2">
      <c r="A4197" t="s">
        <v>63</v>
      </c>
      <c r="B4197" t="s">
        <v>80</v>
      </c>
      <c r="C4197" t="s">
        <v>22</v>
      </c>
      <c r="D4197" s="55">
        <v>41579</v>
      </c>
      <c r="E4197">
        <v>0</v>
      </c>
      <c r="F4197">
        <v>3133116</v>
      </c>
      <c r="G4197" s="58" t="s">
        <v>87</v>
      </c>
      <c r="H4197" s="58" t="s">
        <v>87</v>
      </c>
      <c r="I4197" s="60" t="s">
        <v>85</v>
      </c>
    </row>
    <row r="4198" spans="1:9" x14ac:dyDescent="0.2">
      <c r="A4198" t="s">
        <v>63</v>
      </c>
      <c r="B4198" t="s">
        <v>81</v>
      </c>
      <c r="C4198" t="s">
        <v>22</v>
      </c>
      <c r="D4198" s="55">
        <v>41579</v>
      </c>
      <c r="E4198">
        <v>0</v>
      </c>
      <c r="F4198">
        <v>3133117</v>
      </c>
      <c r="G4198" s="58" t="s">
        <v>87</v>
      </c>
      <c r="H4198" s="58" t="s">
        <v>87</v>
      </c>
      <c r="I4198" s="60" t="s">
        <v>85</v>
      </c>
    </row>
    <row r="4199" spans="1:9" x14ac:dyDescent="0.2">
      <c r="A4199" t="s">
        <v>64</v>
      </c>
      <c r="B4199" t="s">
        <v>80</v>
      </c>
      <c r="C4199" t="s">
        <v>22</v>
      </c>
      <c r="D4199" s="55">
        <v>41579</v>
      </c>
      <c r="E4199">
        <v>0</v>
      </c>
      <c r="F4199">
        <v>3133118</v>
      </c>
      <c r="G4199" s="58" t="s">
        <v>87</v>
      </c>
      <c r="H4199" s="58" t="s">
        <v>87</v>
      </c>
      <c r="I4199" s="60" t="s">
        <v>85</v>
      </c>
    </row>
    <row r="4200" spans="1:9" x14ac:dyDescent="0.2">
      <c r="A4200" t="s">
        <v>64</v>
      </c>
      <c r="B4200" t="s">
        <v>81</v>
      </c>
      <c r="C4200" t="s">
        <v>22</v>
      </c>
      <c r="D4200" s="55">
        <v>41579</v>
      </c>
      <c r="E4200">
        <v>0</v>
      </c>
      <c r="F4200">
        <v>3133119</v>
      </c>
      <c r="G4200" s="58" t="s">
        <v>87</v>
      </c>
      <c r="H4200" s="58" t="s">
        <v>87</v>
      </c>
      <c r="I4200" s="60" t="s">
        <v>85</v>
      </c>
    </row>
    <row r="4201" spans="1:9" x14ac:dyDescent="0.2">
      <c r="A4201" t="s">
        <v>79</v>
      </c>
      <c r="B4201" t="s">
        <v>80</v>
      </c>
      <c r="C4201" t="s">
        <v>22</v>
      </c>
      <c r="D4201" s="55">
        <v>41579</v>
      </c>
      <c r="E4201">
        <v>0.505</v>
      </c>
      <c r="F4201">
        <v>3133120</v>
      </c>
      <c r="G4201" s="58" t="s">
        <v>87</v>
      </c>
      <c r="H4201" s="58" t="s">
        <v>87</v>
      </c>
      <c r="I4201" s="60" t="s">
        <v>85</v>
      </c>
    </row>
    <row r="4202" spans="1:9" x14ac:dyDescent="0.2">
      <c r="A4202" t="s">
        <v>79</v>
      </c>
      <c r="B4202" t="s">
        <v>81</v>
      </c>
      <c r="C4202" t="s">
        <v>22</v>
      </c>
      <c r="D4202" s="55">
        <v>41579</v>
      </c>
      <c r="E4202">
        <v>0.1</v>
      </c>
      <c r="F4202">
        <v>3133121</v>
      </c>
      <c r="G4202" s="58" t="s">
        <v>87</v>
      </c>
      <c r="H4202" s="58" t="s">
        <v>87</v>
      </c>
      <c r="I4202" s="60" t="s">
        <v>85</v>
      </c>
    </row>
    <row r="4203" spans="1:9" x14ac:dyDescent="0.2">
      <c r="A4203" t="s">
        <v>65</v>
      </c>
      <c r="B4203" t="s">
        <v>80</v>
      </c>
      <c r="C4203" t="s">
        <v>22</v>
      </c>
      <c r="D4203" s="55">
        <v>41579</v>
      </c>
      <c r="E4203">
        <v>0</v>
      </c>
      <c r="F4203">
        <v>3133122</v>
      </c>
      <c r="G4203" s="58" t="s">
        <v>87</v>
      </c>
      <c r="H4203" s="58" t="s">
        <v>87</v>
      </c>
      <c r="I4203" s="60" t="s">
        <v>85</v>
      </c>
    </row>
    <row r="4204" spans="1:9" x14ac:dyDescent="0.2">
      <c r="A4204" t="s">
        <v>65</v>
      </c>
      <c r="B4204" t="s">
        <v>81</v>
      </c>
      <c r="C4204" t="s">
        <v>22</v>
      </c>
      <c r="D4204" s="55">
        <v>41579</v>
      </c>
      <c r="E4204">
        <v>0</v>
      </c>
      <c r="F4204">
        <v>3133123</v>
      </c>
      <c r="G4204" s="58" t="s">
        <v>87</v>
      </c>
      <c r="H4204" s="58" t="s">
        <v>87</v>
      </c>
      <c r="I4204" s="60" t="s">
        <v>85</v>
      </c>
    </row>
    <row r="4205" spans="1:9" x14ac:dyDescent="0.2">
      <c r="A4205" t="s">
        <v>111</v>
      </c>
      <c r="B4205" t="s">
        <v>110</v>
      </c>
      <c r="C4205" t="s">
        <v>22</v>
      </c>
      <c r="D4205" s="55">
        <v>41579</v>
      </c>
      <c r="E4205">
        <v>0.05</v>
      </c>
      <c r="F4205">
        <v>3133124</v>
      </c>
      <c r="G4205" s="58" t="s">
        <v>87</v>
      </c>
      <c r="H4205" s="58" t="s">
        <v>87</v>
      </c>
      <c r="I4205" s="60" t="s">
        <v>85</v>
      </c>
    </row>
    <row r="4206" spans="1:9" x14ac:dyDescent="0.2">
      <c r="A4206" t="s">
        <v>112</v>
      </c>
      <c r="B4206" t="s">
        <v>110</v>
      </c>
      <c r="C4206" t="s">
        <v>22</v>
      </c>
      <c r="D4206" s="55">
        <v>41579</v>
      </c>
      <c r="E4206">
        <v>5.5E-2</v>
      </c>
      <c r="F4206">
        <v>3133125</v>
      </c>
      <c r="G4206" s="58" t="s">
        <v>87</v>
      </c>
      <c r="H4206" s="58" t="s">
        <v>87</v>
      </c>
      <c r="I4206" s="60" t="s">
        <v>85</v>
      </c>
    </row>
    <row r="4207" spans="1:9" x14ac:dyDescent="0.2">
      <c r="A4207" t="s">
        <v>108</v>
      </c>
      <c r="B4207" t="s">
        <v>110</v>
      </c>
      <c r="C4207" t="s">
        <v>22</v>
      </c>
      <c r="D4207" s="55">
        <v>41579</v>
      </c>
      <c r="E4207">
        <v>-0.05</v>
      </c>
      <c r="F4207">
        <v>3133126</v>
      </c>
      <c r="G4207" s="58" t="s">
        <v>87</v>
      </c>
      <c r="H4207" s="58" t="s">
        <v>87</v>
      </c>
      <c r="I4207" s="60" t="s">
        <v>85</v>
      </c>
    </row>
    <row r="4208" spans="1:9" x14ac:dyDescent="0.2">
      <c r="A4208" t="s">
        <v>109</v>
      </c>
      <c r="B4208" t="s">
        <v>110</v>
      </c>
      <c r="C4208" t="s">
        <v>22</v>
      </c>
      <c r="D4208" s="55">
        <v>41579</v>
      </c>
      <c r="E4208">
        <v>5.5E-2</v>
      </c>
      <c r="F4208">
        <v>3133127</v>
      </c>
      <c r="G4208" s="58" t="s">
        <v>87</v>
      </c>
      <c r="H4208" s="58" t="s">
        <v>87</v>
      </c>
      <c r="I4208" s="60" t="s">
        <v>85</v>
      </c>
    </row>
    <row r="4209" spans="1:9" x14ac:dyDescent="0.2">
      <c r="A4209" t="s">
        <v>11</v>
      </c>
      <c r="B4209" t="s">
        <v>110</v>
      </c>
      <c r="C4209" t="s">
        <v>22</v>
      </c>
      <c r="D4209" s="55">
        <v>41579</v>
      </c>
      <c r="E4209" s="155">
        <v>41609</v>
      </c>
      <c r="I4209" s="60" t="s">
        <v>86</v>
      </c>
    </row>
    <row r="4210" spans="1:9" x14ac:dyDescent="0.2">
      <c r="A4210" t="s">
        <v>78</v>
      </c>
      <c r="B4210" t="s">
        <v>80</v>
      </c>
      <c r="C4210" t="s">
        <v>22</v>
      </c>
      <c r="D4210" s="55">
        <v>41609</v>
      </c>
      <c r="E4210">
        <v>0.91</v>
      </c>
      <c r="F4210">
        <v>3133100</v>
      </c>
      <c r="G4210" s="58" t="s">
        <v>87</v>
      </c>
      <c r="H4210" s="58" t="s">
        <v>87</v>
      </c>
      <c r="I4210" s="60" t="s">
        <v>85</v>
      </c>
    </row>
    <row r="4211" spans="1:9" x14ac:dyDescent="0.2">
      <c r="A4211" t="s">
        <v>78</v>
      </c>
      <c r="B4211" t="s">
        <v>81</v>
      </c>
      <c r="C4211" t="s">
        <v>22</v>
      </c>
      <c r="D4211" s="55">
        <v>41609</v>
      </c>
      <c r="E4211">
        <v>0.05</v>
      </c>
      <c r="F4211">
        <v>3133101</v>
      </c>
      <c r="G4211" s="58" t="s">
        <v>87</v>
      </c>
      <c r="H4211" s="58" t="s">
        <v>87</v>
      </c>
      <c r="I4211" s="60" t="s">
        <v>85</v>
      </c>
    </row>
    <row r="4212" spans="1:9" x14ac:dyDescent="0.2">
      <c r="A4212" t="s">
        <v>35</v>
      </c>
      <c r="B4212" t="s">
        <v>80</v>
      </c>
      <c r="C4212" t="s">
        <v>22</v>
      </c>
      <c r="D4212" s="55">
        <v>41609</v>
      </c>
      <c r="E4212">
        <v>0.91</v>
      </c>
      <c r="F4212">
        <v>3133102</v>
      </c>
      <c r="G4212" s="58" t="s">
        <v>87</v>
      </c>
      <c r="H4212" s="58" t="s">
        <v>87</v>
      </c>
      <c r="I4212" s="60" t="s">
        <v>85</v>
      </c>
    </row>
    <row r="4213" spans="1:9" x14ac:dyDescent="0.2">
      <c r="A4213" t="s">
        <v>35</v>
      </c>
      <c r="B4213" t="s">
        <v>81</v>
      </c>
      <c r="C4213" t="s">
        <v>22</v>
      </c>
      <c r="D4213" s="55">
        <v>41609</v>
      </c>
      <c r="E4213">
        <v>0.28999999999999998</v>
      </c>
      <c r="F4213">
        <v>3133103</v>
      </c>
      <c r="G4213" s="58" t="s">
        <v>87</v>
      </c>
      <c r="H4213" s="58" t="s">
        <v>87</v>
      </c>
      <c r="I4213" s="60" t="s">
        <v>85</v>
      </c>
    </row>
    <row r="4214" spans="1:9" x14ac:dyDescent="0.2">
      <c r="A4214" t="s">
        <v>36</v>
      </c>
      <c r="B4214" t="s">
        <v>80</v>
      </c>
      <c r="C4214" t="s">
        <v>22</v>
      </c>
      <c r="D4214" s="55">
        <v>41609</v>
      </c>
      <c r="E4214">
        <v>0.91</v>
      </c>
      <c r="F4214">
        <v>3133104</v>
      </c>
      <c r="G4214" s="58" t="s">
        <v>87</v>
      </c>
      <c r="H4214" s="58" t="s">
        <v>87</v>
      </c>
      <c r="I4214" s="60" t="s">
        <v>85</v>
      </c>
    </row>
    <row r="4215" spans="1:9" x14ac:dyDescent="0.2">
      <c r="A4215" t="s">
        <v>36</v>
      </c>
      <c r="B4215" t="s">
        <v>81</v>
      </c>
      <c r="C4215" t="s">
        <v>22</v>
      </c>
      <c r="D4215" s="55">
        <v>41609</v>
      </c>
      <c r="E4215">
        <v>0.05</v>
      </c>
      <c r="F4215">
        <v>3133105</v>
      </c>
      <c r="G4215" s="58" t="s">
        <v>87</v>
      </c>
      <c r="H4215" s="58" t="s">
        <v>87</v>
      </c>
      <c r="I4215" s="60" t="s">
        <v>85</v>
      </c>
    </row>
    <row r="4216" spans="1:9" x14ac:dyDescent="0.2">
      <c r="A4216" t="s">
        <v>37</v>
      </c>
      <c r="B4216" t="s">
        <v>80</v>
      </c>
      <c r="C4216" t="s">
        <v>22</v>
      </c>
      <c r="D4216" s="55">
        <v>41609</v>
      </c>
      <c r="E4216">
        <v>0.91</v>
      </c>
      <c r="F4216">
        <v>3133106</v>
      </c>
      <c r="G4216" s="58" t="s">
        <v>87</v>
      </c>
      <c r="H4216" s="58" t="s">
        <v>87</v>
      </c>
      <c r="I4216" s="60" t="s">
        <v>85</v>
      </c>
    </row>
    <row r="4217" spans="1:9" x14ac:dyDescent="0.2">
      <c r="A4217" t="s">
        <v>37</v>
      </c>
      <c r="B4217" t="s">
        <v>81</v>
      </c>
      <c r="C4217" t="s">
        <v>22</v>
      </c>
      <c r="D4217" s="55">
        <v>41609</v>
      </c>
      <c r="E4217">
        <v>0.28999999999999998</v>
      </c>
      <c r="F4217">
        <v>3133107</v>
      </c>
      <c r="G4217" s="58" t="s">
        <v>87</v>
      </c>
      <c r="H4217" s="58" t="s">
        <v>87</v>
      </c>
      <c r="I4217" s="60" t="s">
        <v>85</v>
      </c>
    </row>
    <row r="4218" spans="1:9" x14ac:dyDescent="0.2">
      <c r="A4218" t="s">
        <v>58</v>
      </c>
      <c r="B4218" t="s">
        <v>80</v>
      </c>
      <c r="C4218" t="s">
        <v>22</v>
      </c>
      <c r="D4218" s="55">
        <v>41609</v>
      </c>
      <c r="E4218">
        <v>0.77</v>
      </c>
      <c r="F4218">
        <v>3133108</v>
      </c>
      <c r="G4218" s="58" t="s">
        <v>87</v>
      </c>
      <c r="H4218" s="58" t="s">
        <v>87</v>
      </c>
      <c r="I4218" s="60" t="s">
        <v>85</v>
      </c>
    </row>
    <row r="4219" spans="1:9" x14ac:dyDescent="0.2">
      <c r="A4219" t="s">
        <v>58</v>
      </c>
      <c r="B4219" t="s">
        <v>81</v>
      </c>
      <c r="C4219" t="s">
        <v>22</v>
      </c>
      <c r="D4219" s="55">
        <v>41609</v>
      </c>
      <c r="E4219">
        <v>0.05</v>
      </c>
      <c r="F4219">
        <v>3133109</v>
      </c>
      <c r="G4219" s="58" t="s">
        <v>87</v>
      </c>
      <c r="H4219" s="58" t="s">
        <v>87</v>
      </c>
      <c r="I4219" s="60" t="s">
        <v>85</v>
      </c>
    </row>
    <row r="4220" spans="1:9" x14ac:dyDescent="0.2">
      <c r="A4220" t="s">
        <v>59</v>
      </c>
      <c r="B4220" t="s">
        <v>80</v>
      </c>
      <c r="C4220" t="s">
        <v>22</v>
      </c>
      <c r="D4220" s="55">
        <v>41609</v>
      </c>
      <c r="E4220">
        <v>0.98</v>
      </c>
      <c r="F4220">
        <v>3133110</v>
      </c>
      <c r="G4220" s="58" t="s">
        <v>87</v>
      </c>
      <c r="H4220" s="58" t="s">
        <v>87</v>
      </c>
      <c r="I4220" s="60" t="s">
        <v>85</v>
      </c>
    </row>
    <row r="4221" spans="1:9" x14ac:dyDescent="0.2">
      <c r="A4221" t="s">
        <v>59</v>
      </c>
      <c r="B4221" t="s">
        <v>81</v>
      </c>
      <c r="C4221" t="s">
        <v>22</v>
      </c>
      <c r="D4221" s="55">
        <v>41609</v>
      </c>
      <c r="E4221">
        <v>-0.13</v>
      </c>
      <c r="F4221">
        <v>3133111</v>
      </c>
      <c r="G4221" s="58" t="s">
        <v>87</v>
      </c>
      <c r="H4221" s="58" t="s">
        <v>87</v>
      </c>
      <c r="I4221" s="60" t="s">
        <v>85</v>
      </c>
    </row>
    <row r="4222" spans="1:9" x14ac:dyDescent="0.2">
      <c r="A4222" t="s">
        <v>60</v>
      </c>
      <c r="B4222" t="s">
        <v>80</v>
      </c>
      <c r="C4222" t="s">
        <v>22</v>
      </c>
      <c r="D4222" s="55">
        <v>41609</v>
      </c>
      <c r="E4222">
        <v>0.98</v>
      </c>
      <c r="F4222">
        <v>3133112</v>
      </c>
      <c r="G4222" s="58" t="s">
        <v>87</v>
      </c>
      <c r="H4222" s="58" t="s">
        <v>87</v>
      </c>
      <c r="I4222" s="60" t="s">
        <v>85</v>
      </c>
    </row>
    <row r="4223" spans="1:9" x14ac:dyDescent="0.2">
      <c r="A4223" t="s">
        <v>60</v>
      </c>
      <c r="B4223" t="s">
        <v>81</v>
      </c>
      <c r="C4223" t="s">
        <v>22</v>
      </c>
      <c r="D4223" s="55">
        <v>41609</v>
      </c>
      <c r="E4223">
        <v>0.25</v>
      </c>
      <c r="F4223">
        <v>3133113</v>
      </c>
      <c r="G4223" s="58" t="s">
        <v>87</v>
      </c>
      <c r="H4223" s="58" t="s">
        <v>87</v>
      </c>
      <c r="I4223" s="60" t="s">
        <v>85</v>
      </c>
    </row>
    <row r="4224" spans="1:9" x14ac:dyDescent="0.2">
      <c r="A4224" t="s">
        <v>61</v>
      </c>
      <c r="B4224" t="s">
        <v>80</v>
      </c>
      <c r="C4224" t="s">
        <v>22</v>
      </c>
      <c r="D4224" s="55">
        <v>41609</v>
      </c>
      <c r="E4224">
        <v>0.98</v>
      </c>
      <c r="F4224">
        <v>3133114</v>
      </c>
      <c r="G4224" s="58" t="s">
        <v>87</v>
      </c>
      <c r="H4224" s="58" t="s">
        <v>87</v>
      </c>
      <c r="I4224" s="60" t="s">
        <v>85</v>
      </c>
    </row>
    <row r="4225" spans="1:9" x14ac:dyDescent="0.2">
      <c r="A4225" t="s">
        <v>61</v>
      </c>
      <c r="B4225" t="s">
        <v>81</v>
      </c>
      <c r="C4225" t="s">
        <v>22</v>
      </c>
      <c r="D4225" s="55">
        <v>41609</v>
      </c>
      <c r="E4225">
        <v>-0.05</v>
      </c>
      <c r="F4225">
        <v>3133115</v>
      </c>
      <c r="G4225" s="58" t="s">
        <v>87</v>
      </c>
      <c r="H4225" s="58" t="s">
        <v>87</v>
      </c>
      <c r="I4225" s="60" t="s">
        <v>85</v>
      </c>
    </row>
    <row r="4226" spans="1:9" x14ac:dyDescent="0.2">
      <c r="A4226" t="s">
        <v>63</v>
      </c>
      <c r="B4226" t="s">
        <v>80</v>
      </c>
      <c r="C4226" t="s">
        <v>22</v>
      </c>
      <c r="D4226" s="55">
        <v>41609</v>
      </c>
      <c r="E4226">
        <v>0</v>
      </c>
      <c r="F4226">
        <v>3133116</v>
      </c>
      <c r="G4226" s="58" t="s">
        <v>87</v>
      </c>
      <c r="H4226" s="58" t="s">
        <v>87</v>
      </c>
      <c r="I4226" s="60" t="s">
        <v>85</v>
      </c>
    </row>
    <row r="4227" spans="1:9" x14ac:dyDescent="0.2">
      <c r="A4227" t="s">
        <v>63</v>
      </c>
      <c r="B4227" t="s">
        <v>81</v>
      </c>
      <c r="C4227" t="s">
        <v>22</v>
      </c>
      <c r="D4227" s="55">
        <v>41609</v>
      </c>
      <c r="E4227">
        <v>0</v>
      </c>
      <c r="F4227">
        <v>3133117</v>
      </c>
      <c r="G4227" s="58" t="s">
        <v>87</v>
      </c>
      <c r="H4227" s="58" t="s">
        <v>87</v>
      </c>
      <c r="I4227" s="60" t="s">
        <v>85</v>
      </c>
    </row>
    <row r="4228" spans="1:9" x14ac:dyDescent="0.2">
      <c r="A4228" t="s">
        <v>64</v>
      </c>
      <c r="B4228" t="s">
        <v>80</v>
      </c>
      <c r="C4228" t="s">
        <v>22</v>
      </c>
      <c r="D4228" s="55">
        <v>41609</v>
      </c>
      <c r="E4228">
        <v>0</v>
      </c>
      <c r="F4228">
        <v>3133118</v>
      </c>
      <c r="G4228" s="58" t="s">
        <v>87</v>
      </c>
      <c r="H4228" s="58" t="s">
        <v>87</v>
      </c>
      <c r="I4228" s="60" t="s">
        <v>85</v>
      </c>
    </row>
    <row r="4229" spans="1:9" x14ac:dyDescent="0.2">
      <c r="A4229" t="s">
        <v>64</v>
      </c>
      <c r="B4229" t="s">
        <v>81</v>
      </c>
      <c r="C4229" t="s">
        <v>22</v>
      </c>
      <c r="D4229" s="55">
        <v>41609</v>
      </c>
      <c r="E4229">
        <v>0</v>
      </c>
      <c r="F4229">
        <v>3133119</v>
      </c>
      <c r="G4229" s="58" t="s">
        <v>87</v>
      </c>
      <c r="H4229" s="58" t="s">
        <v>87</v>
      </c>
      <c r="I4229" s="60" t="s">
        <v>85</v>
      </c>
    </row>
    <row r="4230" spans="1:9" x14ac:dyDescent="0.2">
      <c r="A4230" t="s">
        <v>79</v>
      </c>
      <c r="B4230" t="s">
        <v>80</v>
      </c>
      <c r="C4230" t="s">
        <v>22</v>
      </c>
      <c r="D4230" s="55">
        <v>41609</v>
      </c>
      <c r="E4230">
        <v>0.84</v>
      </c>
      <c r="F4230">
        <v>3133120</v>
      </c>
      <c r="G4230" s="58" t="s">
        <v>87</v>
      </c>
      <c r="H4230" s="58" t="s">
        <v>87</v>
      </c>
      <c r="I4230" s="60" t="s">
        <v>85</v>
      </c>
    </row>
    <row r="4231" spans="1:9" x14ac:dyDescent="0.2">
      <c r="A4231" t="s">
        <v>79</v>
      </c>
      <c r="B4231" t="s">
        <v>81</v>
      </c>
      <c r="C4231" t="s">
        <v>22</v>
      </c>
      <c r="D4231" s="55">
        <v>41609</v>
      </c>
      <c r="E4231">
        <v>0.3</v>
      </c>
      <c r="F4231">
        <v>3133121</v>
      </c>
      <c r="G4231" s="58" t="s">
        <v>87</v>
      </c>
      <c r="H4231" s="58" t="s">
        <v>87</v>
      </c>
      <c r="I4231" s="60" t="s">
        <v>85</v>
      </c>
    </row>
    <row r="4232" spans="1:9" x14ac:dyDescent="0.2">
      <c r="A4232" t="s">
        <v>65</v>
      </c>
      <c r="B4232" t="s">
        <v>80</v>
      </c>
      <c r="C4232" t="s">
        <v>22</v>
      </c>
      <c r="D4232" s="55">
        <v>41609</v>
      </c>
      <c r="E4232">
        <v>0</v>
      </c>
      <c r="F4232">
        <v>3133122</v>
      </c>
      <c r="G4232" s="58" t="s">
        <v>87</v>
      </c>
      <c r="H4232" s="58" t="s">
        <v>87</v>
      </c>
      <c r="I4232" s="60" t="s">
        <v>85</v>
      </c>
    </row>
    <row r="4233" spans="1:9" x14ac:dyDescent="0.2">
      <c r="A4233" t="s">
        <v>65</v>
      </c>
      <c r="B4233" t="s">
        <v>81</v>
      </c>
      <c r="C4233" t="s">
        <v>22</v>
      </c>
      <c r="D4233" s="55">
        <v>41609</v>
      </c>
      <c r="E4233">
        <v>0</v>
      </c>
      <c r="F4233">
        <v>3133123</v>
      </c>
      <c r="G4233" s="58" t="s">
        <v>87</v>
      </c>
      <c r="H4233" s="58" t="s">
        <v>87</v>
      </c>
      <c r="I4233" s="60" t="s">
        <v>85</v>
      </c>
    </row>
    <row r="4234" spans="1:9" x14ac:dyDescent="0.2">
      <c r="A4234" t="s">
        <v>111</v>
      </c>
      <c r="B4234" t="s">
        <v>110</v>
      </c>
      <c r="C4234" t="s">
        <v>22</v>
      </c>
      <c r="D4234" s="55">
        <v>41609</v>
      </c>
      <c r="E4234">
        <v>0.05</v>
      </c>
      <c r="F4234">
        <v>3133124</v>
      </c>
      <c r="G4234" s="58" t="s">
        <v>87</v>
      </c>
      <c r="H4234" s="58" t="s">
        <v>87</v>
      </c>
      <c r="I4234" s="60" t="s">
        <v>85</v>
      </c>
    </row>
    <row r="4235" spans="1:9" x14ac:dyDescent="0.2">
      <c r="A4235" t="s">
        <v>112</v>
      </c>
      <c r="B4235" t="s">
        <v>110</v>
      </c>
      <c r="C4235" t="s">
        <v>22</v>
      </c>
      <c r="D4235" s="55">
        <v>41609</v>
      </c>
      <c r="E4235">
        <v>0.25</v>
      </c>
      <c r="F4235">
        <v>3133125</v>
      </c>
      <c r="G4235" s="58" t="s">
        <v>87</v>
      </c>
      <c r="H4235" s="58" t="s">
        <v>87</v>
      </c>
      <c r="I4235" s="60" t="s">
        <v>85</v>
      </c>
    </row>
    <row r="4236" spans="1:9" x14ac:dyDescent="0.2">
      <c r="A4236" t="s">
        <v>108</v>
      </c>
      <c r="B4236" t="s">
        <v>110</v>
      </c>
      <c r="C4236" t="s">
        <v>22</v>
      </c>
      <c r="D4236" s="55">
        <v>41609</v>
      </c>
      <c r="E4236">
        <v>-0.05</v>
      </c>
      <c r="F4236">
        <v>3133126</v>
      </c>
      <c r="G4236" s="58" t="s">
        <v>87</v>
      </c>
      <c r="H4236" s="58" t="s">
        <v>87</v>
      </c>
      <c r="I4236" s="60" t="s">
        <v>85</v>
      </c>
    </row>
    <row r="4237" spans="1:9" x14ac:dyDescent="0.2">
      <c r="A4237" t="s">
        <v>109</v>
      </c>
      <c r="B4237" t="s">
        <v>110</v>
      </c>
      <c r="C4237" t="s">
        <v>22</v>
      </c>
      <c r="D4237" s="55">
        <v>41609</v>
      </c>
      <c r="E4237">
        <v>0.25</v>
      </c>
      <c r="F4237">
        <v>3133127</v>
      </c>
      <c r="G4237" s="58" t="s">
        <v>87</v>
      </c>
      <c r="H4237" s="58" t="s">
        <v>87</v>
      </c>
      <c r="I4237" s="60" t="s">
        <v>85</v>
      </c>
    </row>
    <row r="4238" spans="1:9" x14ac:dyDescent="0.2">
      <c r="A4238" t="s">
        <v>11</v>
      </c>
      <c r="B4238" t="s">
        <v>110</v>
      </c>
      <c r="C4238" t="s">
        <v>22</v>
      </c>
      <c r="D4238" s="55">
        <v>41609</v>
      </c>
      <c r="E4238" s="155">
        <v>41640</v>
      </c>
      <c r="I4238" s="60" t="s">
        <v>86</v>
      </c>
    </row>
    <row r="4239" spans="1:9" x14ac:dyDescent="0.2">
      <c r="A4239" t="s">
        <v>78</v>
      </c>
      <c r="B4239" t="s">
        <v>80</v>
      </c>
      <c r="C4239" t="s">
        <v>22</v>
      </c>
      <c r="D4239" s="55">
        <v>41640</v>
      </c>
      <c r="E4239">
        <v>1.2150000000000001</v>
      </c>
      <c r="F4239">
        <v>3133100</v>
      </c>
      <c r="G4239" s="58" t="s">
        <v>87</v>
      </c>
      <c r="H4239" s="58" t="s">
        <v>87</v>
      </c>
      <c r="I4239" s="60" t="s">
        <v>85</v>
      </c>
    </row>
    <row r="4240" spans="1:9" x14ac:dyDescent="0.2">
      <c r="A4240" t="s">
        <v>78</v>
      </c>
      <c r="B4240" t="s">
        <v>81</v>
      </c>
      <c r="C4240" t="s">
        <v>22</v>
      </c>
      <c r="D4240" s="55">
        <v>41640</v>
      </c>
      <c r="E4240">
        <v>0.05</v>
      </c>
      <c r="F4240">
        <v>3133101</v>
      </c>
      <c r="G4240" s="58" t="s">
        <v>87</v>
      </c>
      <c r="H4240" s="58" t="s">
        <v>87</v>
      </c>
      <c r="I4240" s="60" t="s">
        <v>85</v>
      </c>
    </row>
    <row r="4241" spans="1:9" x14ac:dyDescent="0.2">
      <c r="A4241" t="s">
        <v>35</v>
      </c>
      <c r="B4241" t="s">
        <v>80</v>
      </c>
      <c r="C4241" t="s">
        <v>22</v>
      </c>
      <c r="D4241" s="55">
        <v>41640</v>
      </c>
      <c r="E4241">
        <v>1.2150000000000001</v>
      </c>
      <c r="F4241">
        <v>3133102</v>
      </c>
      <c r="G4241" s="58" t="s">
        <v>87</v>
      </c>
      <c r="H4241" s="58" t="s">
        <v>87</v>
      </c>
      <c r="I4241" s="60" t="s">
        <v>85</v>
      </c>
    </row>
    <row r="4242" spans="1:9" x14ac:dyDescent="0.2">
      <c r="A4242" t="s">
        <v>35</v>
      </c>
      <c r="B4242" t="s">
        <v>81</v>
      </c>
      <c r="C4242" t="s">
        <v>22</v>
      </c>
      <c r="D4242" s="55">
        <v>41640</v>
      </c>
      <c r="E4242">
        <v>0.32</v>
      </c>
      <c r="F4242">
        <v>3133103</v>
      </c>
      <c r="G4242" s="58" t="s">
        <v>87</v>
      </c>
      <c r="H4242" s="58" t="s">
        <v>87</v>
      </c>
      <c r="I4242" s="60" t="s">
        <v>85</v>
      </c>
    </row>
    <row r="4243" spans="1:9" x14ac:dyDescent="0.2">
      <c r="A4243" t="s">
        <v>36</v>
      </c>
      <c r="B4243" t="s">
        <v>80</v>
      </c>
      <c r="C4243" t="s">
        <v>22</v>
      </c>
      <c r="D4243" s="55">
        <v>41640</v>
      </c>
      <c r="E4243">
        <v>1.2150000000000001</v>
      </c>
      <c r="F4243">
        <v>3133104</v>
      </c>
      <c r="G4243" s="58" t="s">
        <v>87</v>
      </c>
      <c r="H4243" s="58" t="s">
        <v>87</v>
      </c>
      <c r="I4243" s="60" t="s">
        <v>85</v>
      </c>
    </row>
    <row r="4244" spans="1:9" x14ac:dyDescent="0.2">
      <c r="A4244" t="s">
        <v>36</v>
      </c>
      <c r="B4244" t="s">
        <v>81</v>
      </c>
      <c r="C4244" t="s">
        <v>22</v>
      </c>
      <c r="D4244" s="55">
        <v>41640</v>
      </c>
      <c r="E4244">
        <v>0.05</v>
      </c>
      <c r="F4244">
        <v>3133105</v>
      </c>
      <c r="G4244" s="58" t="s">
        <v>87</v>
      </c>
      <c r="H4244" s="58" t="s">
        <v>87</v>
      </c>
      <c r="I4244" s="60" t="s">
        <v>85</v>
      </c>
    </row>
    <row r="4245" spans="1:9" x14ac:dyDescent="0.2">
      <c r="A4245" t="s">
        <v>37</v>
      </c>
      <c r="B4245" t="s">
        <v>80</v>
      </c>
      <c r="C4245" t="s">
        <v>22</v>
      </c>
      <c r="D4245" s="55">
        <v>41640</v>
      </c>
      <c r="E4245">
        <v>1.2150000000000001</v>
      </c>
      <c r="F4245">
        <v>3133106</v>
      </c>
      <c r="G4245" s="58" t="s">
        <v>87</v>
      </c>
      <c r="H4245" s="58" t="s">
        <v>87</v>
      </c>
      <c r="I4245" s="60" t="s">
        <v>85</v>
      </c>
    </row>
    <row r="4246" spans="1:9" x14ac:dyDescent="0.2">
      <c r="A4246" t="s">
        <v>37</v>
      </c>
      <c r="B4246" t="s">
        <v>81</v>
      </c>
      <c r="C4246" t="s">
        <v>22</v>
      </c>
      <c r="D4246" s="55">
        <v>41640</v>
      </c>
      <c r="E4246">
        <v>0.32</v>
      </c>
      <c r="F4246">
        <v>3133107</v>
      </c>
      <c r="G4246" s="58" t="s">
        <v>87</v>
      </c>
      <c r="H4246" s="58" t="s">
        <v>87</v>
      </c>
      <c r="I4246" s="60" t="s">
        <v>85</v>
      </c>
    </row>
    <row r="4247" spans="1:9" x14ac:dyDescent="0.2">
      <c r="A4247" t="s">
        <v>58</v>
      </c>
      <c r="B4247" t="s">
        <v>80</v>
      </c>
      <c r="C4247" t="s">
        <v>22</v>
      </c>
      <c r="D4247" s="55">
        <v>41640</v>
      </c>
      <c r="E4247">
        <v>1.04</v>
      </c>
      <c r="F4247">
        <v>3133108</v>
      </c>
      <c r="G4247" s="58" t="s">
        <v>87</v>
      </c>
      <c r="H4247" s="58" t="s">
        <v>87</v>
      </c>
      <c r="I4247" s="60" t="s">
        <v>85</v>
      </c>
    </row>
    <row r="4248" spans="1:9" x14ac:dyDescent="0.2">
      <c r="A4248" t="s">
        <v>58</v>
      </c>
      <c r="B4248" t="s">
        <v>81</v>
      </c>
      <c r="C4248" t="s">
        <v>22</v>
      </c>
      <c r="D4248" s="55">
        <v>41640</v>
      </c>
      <c r="E4248">
        <v>0.05</v>
      </c>
      <c r="F4248">
        <v>3133109</v>
      </c>
      <c r="G4248" s="58" t="s">
        <v>87</v>
      </c>
      <c r="H4248" s="58" t="s">
        <v>87</v>
      </c>
      <c r="I4248" s="60" t="s">
        <v>85</v>
      </c>
    </row>
    <row r="4249" spans="1:9" x14ac:dyDescent="0.2">
      <c r="A4249" t="s">
        <v>59</v>
      </c>
      <c r="B4249" t="s">
        <v>80</v>
      </c>
      <c r="C4249" t="s">
        <v>22</v>
      </c>
      <c r="D4249" s="55">
        <v>41640</v>
      </c>
      <c r="E4249">
        <v>1.6</v>
      </c>
      <c r="F4249">
        <v>3133110</v>
      </c>
      <c r="G4249" s="58" t="s">
        <v>87</v>
      </c>
      <c r="H4249" s="58" t="s">
        <v>87</v>
      </c>
      <c r="I4249" s="60" t="s">
        <v>85</v>
      </c>
    </row>
    <row r="4250" spans="1:9" x14ac:dyDescent="0.2">
      <c r="A4250" t="s">
        <v>59</v>
      </c>
      <c r="B4250" t="s">
        <v>81</v>
      </c>
      <c r="C4250" t="s">
        <v>22</v>
      </c>
      <c r="D4250" s="55">
        <v>41640</v>
      </c>
      <c r="E4250">
        <v>-0.25</v>
      </c>
      <c r="F4250">
        <v>3133111</v>
      </c>
      <c r="G4250" s="58" t="s">
        <v>87</v>
      </c>
      <c r="H4250" s="58" t="s">
        <v>87</v>
      </c>
      <c r="I4250" s="60" t="s">
        <v>85</v>
      </c>
    </row>
    <row r="4251" spans="1:9" x14ac:dyDescent="0.2">
      <c r="A4251" t="s">
        <v>60</v>
      </c>
      <c r="B4251" t="s">
        <v>80</v>
      </c>
      <c r="C4251" t="s">
        <v>22</v>
      </c>
      <c r="D4251" s="55">
        <v>41640</v>
      </c>
      <c r="E4251">
        <v>1.6</v>
      </c>
      <c r="F4251">
        <v>3133112</v>
      </c>
      <c r="G4251" s="58" t="s">
        <v>87</v>
      </c>
      <c r="H4251" s="58" t="s">
        <v>87</v>
      </c>
      <c r="I4251" s="60" t="s">
        <v>85</v>
      </c>
    </row>
    <row r="4252" spans="1:9" x14ac:dyDescent="0.2">
      <c r="A4252" t="s">
        <v>60</v>
      </c>
      <c r="B4252" t="s">
        <v>81</v>
      </c>
      <c r="C4252" t="s">
        <v>22</v>
      </c>
      <c r="D4252" s="55">
        <v>41640</v>
      </c>
      <c r="E4252">
        <v>0.45</v>
      </c>
      <c r="F4252">
        <v>3133113</v>
      </c>
      <c r="G4252" s="58" t="s">
        <v>87</v>
      </c>
      <c r="H4252" s="58" t="s">
        <v>87</v>
      </c>
      <c r="I4252" s="60" t="s">
        <v>85</v>
      </c>
    </row>
    <row r="4253" spans="1:9" x14ac:dyDescent="0.2">
      <c r="A4253" t="s">
        <v>61</v>
      </c>
      <c r="B4253" t="s">
        <v>80</v>
      </c>
      <c r="C4253" t="s">
        <v>22</v>
      </c>
      <c r="D4253" s="55">
        <v>41640</v>
      </c>
      <c r="E4253">
        <v>1.6</v>
      </c>
      <c r="F4253">
        <v>3133114</v>
      </c>
      <c r="G4253" s="58" t="s">
        <v>87</v>
      </c>
      <c r="H4253" s="58" t="s">
        <v>87</v>
      </c>
      <c r="I4253" s="60" t="s">
        <v>85</v>
      </c>
    </row>
    <row r="4254" spans="1:9" x14ac:dyDescent="0.2">
      <c r="A4254" t="s">
        <v>61</v>
      </c>
      <c r="B4254" t="s">
        <v>81</v>
      </c>
      <c r="C4254" t="s">
        <v>22</v>
      </c>
      <c r="D4254" s="55">
        <v>41640</v>
      </c>
      <c r="E4254">
        <v>-0.2</v>
      </c>
      <c r="F4254">
        <v>3133115</v>
      </c>
      <c r="G4254" s="58" t="s">
        <v>87</v>
      </c>
      <c r="H4254" s="58" t="s">
        <v>87</v>
      </c>
      <c r="I4254" s="60" t="s">
        <v>85</v>
      </c>
    </row>
    <row r="4255" spans="1:9" x14ac:dyDescent="0.2">
      <c r="A4255" t="s">
        <v>63</v>
      </c>
      <c r="B4255" t="s">
        <v>80</v>
      </c>
      <c r="C4255" t="s">
        <v>22</v>
      </c>
      <c r="D4255" s="55">
        <v>41640</v>
      </c>
      <c r="E4255">
        <v>0</v>
      </c>
      <c r="F4255">
        <v>3133116</v>
      </c>
      <c r="G4255" s="58" t="s">
        <v>87</v>
      </c>
      <c r="H4255" s="58" t="s">
        <v>87</v>
      </c>
      <c r="I4255" s="60" t="s">
        <v>85</v>
      </c>
    </row>
    <row r="4256" spans="1:9" x14ac:dyDescent="0.2">
      <c r="A4256" t="s">
        <v>63</v>
      </c>
      <c r="B4256" t="s">
        <v>81</v>
      </c>
      <c r="C4256" t="s">
        <v>22</v>
      </c>
      <c r="D4256" s="55">
        <v>41640</v>
      </c>
      <c r="E4256">
        <v>0</v>
      </c>
      <c r="F4256">
        <v>3133117</v>
      </c>
      <c r="G4256" s="58" t="s">
        <v>87</v>
      </c>
      <c r="H4256" s="58" t="s">
        <v>87</v>
      </c>
      <c r="I4256" s="60" t="s">
        <v>85</v>
      </c>
    </row>
    <row r="4257" spans="1:9" x14ac:dyDescent="0.2">
      <c r="A4257" t="s">
        <v>64</v>
      </c>
      <c r="B4257" t="s">
        <v>80</v>
      </c>
      <c r="C4257" t="s">
        <v>22</v>
      </c>
      <c r="D4257" s="55">
        <v>41640</v>
      </c>
      <c r="E4257">
        <v>0</v>
      </c>
      <c r="F4257">
        <v>3133118</v>
      </c>
      <c r="G4257" s="58" t="s">
        <v>87</v>
      </c>
      <c r="H4257" s="58" t="s">
        <v>87</v>
      </c>
      <c r="I4257" s="60" t="s">
        <v>85</v>
      </c>
    </row>
    <row r="4258" spans="1:9" x14ac:dyDescent="0.2">
      <c r="A4258" t="s">
        <v>64</v>
      </c>
      <c r="B4258" t="s">
        <v>81</v>
      </c>
      <c r="C4258" t="s">
        <v>22</v>
      </c>
      <c r="D4258" s="55">
        <v>41640</v>
      </c>
      <c r="E4258">
        <v>0</v>
      </c>
      <c r="F4258">
        <v>3133119</v>
      </c>
      <c r="G4258" s="58" t="s">
        <v>87</v>
      </c>
      <c r="H4258" s="58" t="s">
        <v>87</v>
      </c>
      <c r="I4258" s="60" t="s">
        <v>85</v>
      </c>
    </row>
    <row r="4259" spans="1:9" x14ac:dyDescent="0.2">
      <c r="A4259" t="s">
        <v>79</v>
      </c>
      <c r="B4259" t="s">
        <v>80</v>
      </c>
      <c r="C4259" t="s">
        <v>22</v>
      </c>
      <c r="D4259" s="55">
        <v>41640</v>
      </c>
      <c r="E4259">
        <v>1.135</v>
      </c>
      <c r="F4259">
        <v>3133120</v>
      </c>
      <c r="G4259" s="58" t="s">
        <v>87</v>
      </c>
      <c r="H4259" s="58" t="s">
        <v>87</v>
      </c>
      <c r="I4259" s="60" t="s">
        <v>85</v>
      </c>
    </row>
    <row r="4260" spans="1:9" x14ac:dyDescent="0.2">
      <c r="A4260" t="s">
        <v>79</v>
      </c>
      <c r="B4260" t="s">
        <v>81</v>
      </c>
      <c r="C4260" t="s">
        <v>22</v>
      </c>
      <c r="D4260" s="55">
        <v>41640</v>
      </c>
      <c r="E4260">
        <v>0.05</v>
      </c>
      <c r="F4260">
        <v>3133121</v>
      </c>
      <c r="G4260" s="58" t="s">
        <v>87</v>
      </c>
      <c r="H4260" s="58" t="s">
        <v>87</v>
      </c>
      <c r="I4260" s="60" t="s">
        <v>85</v>
      </c>
    </row>
    <row r="4261" spans="1:9" x14ac:dyDescent="0.2">
      <c r="A4261" t="s">
        <v>65</v>
      </c>
      <c r="B4261" t="s">
        <v>80</v>
      </c>
      <c r="C4261" t="s">
        <v>22</v>
      </c>
      <c r="D4261" s="55">
        <v>41640</v>
      </c>
      <c r="E4261">
        <v>0</v>
      </c>
      <c r="F4261">
        <v>3133122</v>
      </c>
      <c r="G4261" s="58" t="s">
        <v>87</v>
      </c>
      <c r="H4261" s="58" t="s">
        <v>87</v>
      </c>
      <c r="I4261" s="60" t="s">
        <v>85</v>
      </c>
    </row>
    <row r="4262" spans="1:9" x14ac:dyDescent="0.2">
      <c r="A4262" t="s">
        <v>65</v>
      </c>
      <c r="B4262" t="s">
        <v>81</v>
      </c>
      <c r="C4262" t="s">
        <v>22</v>
      </c>
      <c r="D4262" s="55">
        <v>41640</v>
      </c>
      <c r="E4262">
        <v>0</v>
      </c>
      <c r="F4262">
        <v>3133123</v>
      </c>
      <c r="G4262" s="58" t="s">
        <v>87</v>
      </c>
      <c r="H4262" s="58" t="s">
        <v>87</v>
      </c>
      <c r="I4262" s="60" t="s">
        <v>85</v>
      </c>
    </row>
    <row r="4263" spans="1:9" x14ac:dyDescent="0.2">
      <c r="A4263" t="s">
        <v>111</v>
      </c>
      <c r="B4263" t="s">
        <v>110</v>
      </c>
      <c r="C4263" t="s">
        <v>22</v>
      </c>
      <c r="D4263" s="55">
        <v>41640</v>
      </c>
      <c r="E4263">
        <v>0.05</v>
      </c>
      <c r="F4263">
        <v>3133124</v>
      </c>
      <c r="G4263" s="58" t="s">
        <v>87</v>
      </c>
      <c r="H4263" s="58" t="s">
        <v>87</v>
      </c>
      <c r="I4263" s="60" t="s">
        <v>85</v>
      </c>
    </row>
    <row r="4264" spans="1:9" x14ac:dyDescent="0.2">
      <c r="A4264" t="s">
        <v>112</v>
      </c>
      <c r="B4264" t="s">
        <v>110</v>
      </c>
      <c r="C4264" t="s">
        <v>22</v>
      </c>
      <c r="D4264" s="55">
        <v>41640</v>
      </c>
      <c r="E4264">
        <v>0.45</v>
      </c>
      <c r="F4264">
        <v>3133125</v>
      </c>
      <c r="G4264" s="58" t="s">
        <v>87</v>
      </c>
      <c r="H4264" s="58" t="s">
        <v>87</v>
      </c>
      <c r="I4264" s="60" t="s">
        <v>85</v>
      </c>
    </row>
    <row r="4265" spans="1:9" x14ac:dyDescent="0.2">
      <c r="A4265" t="s">
        <v>108</v>
      </c>
      <c r="B4265" t="s">
        <v>110</v>
      </c>
      <c r="C4265" t="s">
        <v>22</v>
      </c>
      <c r="D4265" s="55">
        <v>41640</v>
      </c>
      <c r="E4265">
        <v>-0.2</v>
      </c>
      <c r="F4265">
        <v>3133126</v>
      </c>
      <c r="G4265" s="58" t="s">
        <v>87</v>
      </c>
      <c r="H4265" s="58" t="s">
        <v>87</v>
      </c>
      <c r="I4265" s="60" t="s">
        <v>85</v>
      </c>
    </row>
    <row r="4266" spans="1:9" x14ac:dyDescent="0.2">
      <c r="A4266" t="s">
        <v>109</v>
      </c>
      <c r="B4266" t="s">
        <v>110</v>
      </c>
      <c r="C4266" t="s">
        <v>22</v>
      </c>
      <c r="D4266" s="55">
        <v>41640</v>
      </c>
      <c r="E4266">
        <v>0.45</v>
      </c>
      <c r="F4266">
        <v>3133127</v>
      </c>
      <c r="G4266" s="58" t="s">
        <v>87</v>
      </c>
      <c r="H4266" s="58" t="s">
        <v>87</v>
      </c>
      <c r="I4266" s="60" t="s">
        <v>85</v>
      </c>
    </row>
    <row r="4267" spans="1:9" x14ac:dyDescent="0.2">
      <c r="A4267" t="s">
        <v>11</v>
      </c>
      <c r="B4267" t="s">
        <v>110</v>
      </c>
      <c r="C4267" t="s">
        <v>22</v>
      </c>
      <c r="D4267" s="55">
        <v>41640</v>
      </c>
      <c r="E4267" s="155">
        <v>41671</v>
      </c>
      <c r="I4267" s="60" t="s">
        <v>86</v>
      </c>
    </row>
    <row r="4268" spans="1:9" x14ac:dyDescent="0.2">
      <c r="A4268" t="s">
        <v>78</v>
      </c>
      <c r="B4268" t="s">
        <v>80</v>
      </c>
      <c r="C4268" t="s">
        <v>22</v>
      </c>
      <c r="D4268" s="55">
        <v>41671</v>
      </c>
      <c r="E4268">
        <v>1.2150000000000001</v>
      </c>
      <c r="F4268">
        <v>3133100</v>
      </c>
      <c r="G4268" s="58" t="s">
        <v>87</v>
      </c>
      <c r="H4268" s="58" t="s">
        <v>87</v>
      </c>
      <c r="I4268" s="60" t="s">
        <v>85</v>
      </c>
    </row>
    <row r="4269" spans="1:9" x14ac:dyDescent="0.2">
      <c r="A4269" t="s">
        <v>78</v>
      </c>
      <c r="B4269" t="s">
        <v>81</v>
      </c>
      <c r="C4269" t="s">
        <v>22</v>
      </c>
      <c r="D4269" s="55">
        <v>41671</v>
      </c>
      <c r="E4269">
        <v>0.05</v>
      </c>
      <c r="F4269">
        <v>3133101</v>
      </c>
      <c r="G4269" s="58" t="s">
        <v>87</v>
      </c>
      <c r="H4269" s="58" t="s">
        <v>87</v>
      </c>
      <c r="I4269" s="60" t="s">
        <v>85</v>
      </c>
    </row>
    <row r="4270" spans="1:9" x14ac:dyDescent="0.2">
      <c r="A4270" t="s">
        <v>35</v>
      </c>
      <c r="B4270" t="s">
        <v>80</v>
      </c>
      <c r="C4270" t="s">
        <v>22</v>
      </c>
      <c r="D4270" s="55">
        <v>41671</v>
      </c>
      <c r="E4270">
        <v>1.2150000000000001</v>
      </c>
      <c r="F4270">
        <v>3133102</v>
      </c>
      <c r="G4270" s="58" t="s">
        <v>87</v>
      </c>
      <c r="H4270" s="58" t="s">
        <v>87</v>
      </c>
      <c r="I4270" s="60" t="s">
        <v>85</v>
      </c>
    </row>
    <row r="4271" spans="1:9" x14ac:dyDescent="0.2">
      <c r="A4271" t="s">
        <v>35</v>
      </c>
      <c r="B4271" t="s">
        <v>81</v>
      </c>
      <c r="C4271" t="s">
        <v>22</v>
      </c>
      <c r="D4271" s="55">
        <v>41671</v>
      </c>
      <c r="E4271">
        <v>0.32</v>
      </c>
      <c r="F4271">
        <v>3133103</v>
      </c>
      <c r="G4271" s="58" t="s">
        <v>87</v>
      </c>
      <c r="H4271" s="58" t="s">
        <v>87</v>
      </c>
      <c r="I4271" s="60" t="s">
        <v>85</v>
      </c>
    </row>
    <row r="4272" spans="1:9" x14ac:dyDescent="0.2">
      <c r="A4272" t="s">
        <v>36</v>
      </c>
      <c r="B4272" t="s">
        <v>80</v>
      </c>
      <c r="C4272" t="s">
        <v>22</v>
      </c>
      <c r="D4272" s="55">
        <v>41671</v>
      </c>
      <c r="E4272">
        <v>1.2150000000000001</v>
      </c>
      <c r="F4272">
        <v>3133104</v>
      </c>
      <c r="G4272" s="58" t="s">
        <v>87</v>
      </c>
      <c r="H4272" s="58" t="s">
        <v>87</v>
      </c>
      <c r="I4272" s="60" t="s">
        <v>85</v>
      </c>
    </row>
    <row r="4273" spans="1:9" x14ac:dyDescent="0.2">
      <c r="A4273" t="s">
        <v>36</v>
      </c>
      <c r="B4273" t="s">
        <v>81</v>
      </c>
      <c r="C4273" t="s">
        <v>22</v>
      </c>
      <c r="D4273" s="55">
        <v>41671</v>
      </c>
      <c r="E4273">
        <v>0.05</v>
      </c>
      <c r="F4273">
        <v>3133105</v>
      </c>
      <c r="G4273" s="58" t="s">
        <v>87</v>
      </c>
      <c r="H4273" s="58" t="s">
        <v>87</v>
      </c>
      <c r="I4273" s="60" t="s">
        <v>85</v>
      </c>
    </row>
    <row r="4274" spans="1:9" x14ac:dyDescent="0.2">
      <c r="A4274" t="s">
        <v>37</v>
      </c>
      <c r="B4274" t="s">
        <v>80</v>
      </c>
      <c r="C4274" t="s">
        <v>22</v>
      </c>
      <c r="D4274" s="55">
        <v>41671</v>
      </c>
      <c r="E4274">
        <v>1.2150000000000001</v>
      </c>
      <c r="F4274">
        <v>3133106</v>
      </c>
      <c r="G4274" s="58" t="s">
        <v>87</v>
      </c>
      <c r="H4274" s="58" t="s">
        <v>87</v>
      </c>
      <c r="I4274" s="60" t="s">
        <v>85</v>
      </c>
    </row>
    <row r="4275" spans="1:9" x14ac:dyDescent="0.2">
      <c r="A4275" t="s">
        <v>37</v>
      </c>
      <c r="B4275" t="s">
        <v>81</v>
      </c>
      <c r="C4275" t="s">
        <v>22</v>
      </c>
      <c r="D4275" s="55">
        <v>41671</v>
      </c>
      <c r="E4275">
        <v>0.32</v>
      </c>
      <c r="F4275">
        <v>3133107</v>
      </c>
      <c r="G4275" s="58" t="s">
        <v>87</v>
      </c>
      <c r="H4275" s="58" t="s">
        <v>87</v>
      </c>
      <c r="I4275" s="60" t="s">
        <v>85</v>
      </c>
    </row>
    <row r="4276" spans="1:9" x14ac:dyDescent="0.2">
      <c r="A4276" t="s">
        <v>58</v>
      </c>
      <c r="B4276" t="s">
        <v>80</v>
      </c>
      <c r="C4276" t="s">
        <v>22</v>
      </c>
      <c r="D4276" s="55">
        <v>41671</v>
      </c>
      <c r="E4276">
        <v>1.04</v>
      </c>
      <c r="F4276">
        <v>3133108</v>
      </c>
      <c r="G4276" s="58" t="s">
        <v>87</v>
      </c>
      <c r="H4276" s="58" t="s">
        <v>87</v>
      </c>
      <c r="I4276" s="60" t="s">
        <v>85</v>
      </c>
    </row>
    <row r="4277" spans="1:9" x14ac:dyDescent="0.2">
      <c r="A4277" t="s">
        <v>58</v>
      </c>
      <c r="B4277" t="s">
        <v>81</v>
      </c>
      <c r="C4277" t="s">
        <v>22</v>
      </c>
      <c r="D4277" s="55">
        <v>41671</v>
      </c>
      <c r="E4277">
        <v>0.05</v>
      </c>
      <c r="F4277">
        <v>3133109</v>
      </c>
      <c r="G4277" s="58" t="s">
        <v>87</v>
      </c>
      <c r="H4277" s="58" t="s">
        <v>87</v>
      </c>
      <c r="I4277" s="60" t="s">
        <v>85</v>
      </c>
    </row>
    <row r="4278" spans="1:9" x14ac:dyDescent="0.2">
      <c r="A4278" t="s">
        <v>59</v>
      </c>
      <c r="B4278" t="s">
        <v>80</v>
      </c>
      <c r="C4278" t="s">
        <v>22</v>
      </c>
      <c r="D4278" s="55">
        <v>41671</v>
      </c>
      <c r="E4278">
        <v>1.6</v>
      </c>
      <c r="F4278">
        <v>3133110</v>
      </c>
      <c r="G4278" s="58" t="s">
        <v>87</v>
      </c>
      <c r="H4278" s="58" t="s">
        <v>87</v>
      </c>
      <c r="I4278" s="60" t="s">
        <v>85</v>
      </c>
    </row>
    <row r="4279" spans="1:9" x14ac:dyDescent="0.2">
      <c r="A4279" t="s">
        <v>59</v>
      </c>
      <c r="B4279" t="s">
        <v>81</v>
      </c>
      <c r="C4279" t="s">
        <v>22</v>
      </c>
      <c r="D4279" s="55">
        <v>41671</v>
      </c>
      <c r="E4279">
        <v>-0.28000000000000003</v>
      </c>
      <c r="F4279">
        <v>3133111</v>
      </c>
      <c r="G4279" s="58" t="s">
        <v>87</v>
      </c>
      <c r="H4279" s="58" t="s">
        <v>87</v>
      </c>
      <c r="I4279" s="60" t="s">
        <v>85</v>
      </c>
    </row>
    <row r="4280" spans="1:9" x14ac:dyDescent="0.2">
      <c r="A4280" t="s">
        <v>60</v>
      </c>
      <c r="B4280" t="s">
        <v>80</v>
      </c>
      <c r="C4280" t="s">
        <v>22</v>
      </c>
      <c r="D4280" s="55">
        <v>41671</v>
      </c>
      <c r="E4280">
        <v>1.6</v>
      </c>
      <c r="F4280">
        <v>3133112</v>
      </c>
      <c r="G4280" s="58" t="s">
        <v>87</v>
      </c>
      <c r="H4280" s="58" t="s">
        <v>87</v>
      </c>
      <c r="I4280" s="60" t="s">
        <v>85</v>
      </c>
    </row>
    <row r="4281" spans="1:9" x14ac:dyDescent="0.2">
      <c r="A4281" t="s">
        <v>60</v>
      </c>
      <c r="B4281" t="s">
        <v>81</v>
      </c>
      <c r="C4281" t="s">
        <v>22</v>
      </c>
      <c r="D4281" s="55">
        <v>41671</v>
      </c>
      <c r="E4281">
        <v>0.45</v>
      </c>
      <c r="F4281">
        <v>3133113</v>
      </c>
      <c r="G4281" s="58" t="s">
        <v>87</v>
      </c>
      <c r="H4281" s="58" t="s">
        <v>87</v>
      </c>
      <c r="I4281" s="60" t="s">
        <v>85</v>
      </c>
    </row>
    <row r="4282" spans="1:9" x14ac:dyDescent="0.2">
      <c r="A4282" t="s">
        <v>61</v>
      </c>
      <c r="B4282" t="s">
        <v>80</v>
      </c>
      <c r="C4282" t="s">
        <v>22</v>
      </c>
      <c r="D4282" s="55">
        <v>41671</v>
      </c>
      <c r="E4282">
        <v>1.6</v>
      </c>
      <c r="F4282">
        <v>3133114</v>
      </c>
      <c r="G4282" s="58" t="s">
        <v>87</v>
      </c>
      <c r="H4282" s="58" t="s">
        <v>87</v>
      </c>
      <c r="I4282" s="60" t="s">
        <v>85</v>
      </c>
    </row>
    <row r="4283" spans="1:9" x14ac:dyDescent="0.2">
      <c r="A4283" t="s">
        <v>61</v>
      </c>
      <c r="B4283" t="s">
        <v>81</v>
      </c>
      <c r="C4283" t="s">
        <v>22</v>
      </c>
      <c r="D4283" s="55">
        <v>41671</v>
      </c>
      <c r="E4283">
        <v>-0.2</v>
      </c>
      <c r="F4283">
        <v>3133115</v>
      </c>
      <c r="G4283" s="58" t="s">
        <v>87</v>
      </c>
      <c r="H4283" s="58" t="s">
        <v>87</v>
      </c>
      <c r="I4283" s="60" t="s">
        <v>85</v>
      </c>
    </row>
    <row r="4284" spans="1:9" x14ac:dyDescent="0.2">
      <c r="A4284" t="s">
        <v>63</v>
      </c>
      <c r="B4284" t="s">
        <v>80</v>
      </c>
      <c r="C4284" t="s">
        <v>22</v>
      </c>
      <c r="D4284" s="55">
        <v>41671</v>
      </c>
      <c r="E4284">
        <v>0</v>
      </c>
      <c r="F4284">
        <v>3133116</v>
      </c>
      <c r="G4284" s="58" t="s">
        <v>87</v>
      </c>
      <c r="H4284" s="58" t="s">
        <v>87</v>
      </c>
      <c r="I4284" s="60" t="s">
        <v>85</v>
      </c>
    </row>
    <row r="4285" spans="1:9" x14ac:dyDescent="0.2">
      <c r="A4285" t="s">
        <v>63</v>
      </c>
      <c r="B4285" t="s">
        <v>81</v>
      </c>
      <c r="C4285" t="s">
        <v>22</v>
      </c>
      <c r="D4285" s="55">
        <v>41671</v>
      </c>
      <c r="E4285">
        <v>0</v>
      </c>
      <c r="F4285">
        <v>3133117</v>
      </c>
      <c r="G4285" s="58" t="s">
        <v>87</v>
      </c>
      <c r="H4285" s="58" t="s">
        <v>87</v>
      </c>
      <c r="I4285" s="60" t="s">
        <v>85</v>
      </c>
    </row>
    <row r="4286" spans="1:9" x14ac:dyDescent="0.2">
      <c r="A4286" t="s">
        <v>64</v>
      </c>
      <c r="B4286" t="s">
        <v>80</v>
      </c>
      <c r="C4286" t="s">
        <v>22</v>
      </c>
      <c r="D4286" s="55">
        <v>41671</v>
      </c>
      <c r="E4286">
        <v>0</v>
      </c>
      <c r="F4286">
        <v>3133118</v>
      </c>
      <c r="G4286" s="58" t="s">
        <v>87</v>
      </c>
      <c r="H4286" s="58" t="s">
        <v>87</v>
      </c>
      <c r="I4286" s="60" t="s">
        <v>85</v>
      </c>
    </row>
    <row r="4287" spans="1:9" x14ac:dyDescent="0.2">
      <c r="A4287" t="s">
        <v>64</v>
      </c>
      <c r="B4287" t="s">
        <v>81</v>
      </c>
      <c r="C4287" t="s">
        <v>22</v>
      </c>
      <c r="D4287" s="55">
        <v>41671</v>
      </c>
      <c r="E4287">
        <v>0</v>
      </c>
      <c r="F4287">
        <v>3133119</v>
      </c>
      <c r="G4287" s="58" t="s">
        <v>87</v>
      </c>
      <c r="H4287" s="58" t="s">
        <v>87</v>
      </c>
      <c r="I4287" s="60" t="s">
        <v>85</v>
      </c>
    </row>
    <row r="4288" spans="1:9" x14ac:dyDescent="0.2">
      <c r="A4288" t="s">
        <v>79</v>
      </c>
      <c r="B4288" t="s">
        <v>80</v>
      </c>
      <c r="C4288" t="s">
        <v>22</v>
      </c>
      <c r="D4288" s="55">
        <v>41671</v>
      </c>
      <c r="E4288">
        <v>1.135</v>
      </c>
      <c r="F4288">
        <v>3133120</v>
      </c>
      <c r="G4288" s="58" t="s">
        <v>87</v>
      </c>
      <c r="H4288" s="58" t="s">
        <v>87</v>
      </c>
      <c r="I4288" s="60" t="s">
        <v>85</v>
      </c>
    </row>
    <row r="4289" spans="1:9" x14ac:dyDescent="0.2">
      <c r="A4289" t="s">
        <v>79</v>
      </c>
      <c r="B4289" t="s">
        <v>81</v>
      </c>
      <c r="C4289" t="s">
        <v>22</v>
      </c>
      <c r="D4289" s="55">
        <v>41671</v>
      </c>
      <c r="E4289">
        <v>0.05</v>
      </c>
      <c r="F4289">
        <v>3133121</v>
      </c>
      <c r="G4289" s="58" t="s">
        <v>87</v>
      </c>
      <c r="H4289" s="58" t="s">
        <v>87</v>
      </c>
      <c r="I4289" s="60" t="s">
        <v>85</v>
      </c>
    </row>
    <row r="4290" spans="1:9" x14ac:dyDescent="0.2">
      <c r="A4290" t="s">
        <v>65</v>
      </c>
      <c r="B4290" t="s">
        <v>80</v>
      </c>
      <c r="C4290" t="s">
        <v>22</v>
      </c>
      <c r="D4290" s="55">
        <v>41671</v>
      </c>
      <c r="E4290">
        <v>0</v>
      </c>
      <c r="F4290">
        <v>3133122</v>
      </c>
      <c r="G4290" s="58" t="s">
        <v>87</v>
      </c>
      <c r="H4290" s="58" t="s">
        <v>87</v>
      </c>
      <c r="I4290" s="60" t="s">
        <v>85</v>
      </c>
    </row>
    <row r="4291" spans="1:9" x14ac:dyDescent="0.2">
      <c r="A4291" t="s">
        <v>65</v>
      </c>
      <c r="B4291" t="s">
        <v>81</v>
      </c>
      <c r="C4291" t="s">
        <v>22</v>
      </c>
      <c r="D4291" s="55">
        <v>41671</v>
      </c>
      <c r="E4291">
        <v>0</v>
      </c>
      <c r="F4291">
        <v>3133123</v>
      </c>
      <c r="G4291" s="58" t="s">
        <v>87</v>
      </c>
      <c r="H4291" s="58" t="s">
        <v>87</v>
      </c>
      <c r="I4291" s="60" t="s">
        <v>85</v>
      </c>
    </row>
    <row r="4292" spans="1:9" x14ac:dyDescent="0.2">
      <c r="A4292" t="s">
        <v>111</v>
      </c>
      <c r="B4292" t="s">
        <v>110</v>
      </c>
      <c r="C4292" t="s">
        <v>22</v>
      </c>
      <c r="D4292" s="55">
        <v>41671</v>
      </c>
      <c r="E4292">
        <v>0.05</v>
      </c>
      <c r="F4292">
        <v>3133124</v>
      </c>
      <c r="G4292" s="58" t="s">
        <v>87</v>
      </c>
      <c r="H4292" s="58" t="s">
        <v>87</v>
      </c>
      <c r="I4292" s="60" t="s">
        <v>85</v>
      </c>
    </row>
    <row r="4293" spans="1:9" x14ac:dyDescent="0.2">
      <c r="A4293" t="s">
        <v>112</v>
      </c>
      <c r="B4293" t="s">
        <v>110</v>
      </c>
      <c r="C4293" t="s">
        <v>22</v>
      </c>
      <c r="D4293" s="55">
        <v>41671</v>
      </c>
      <c r="E4293">
        <v>0.45</v>
      </c>
      <c r="F4293">
        <v>3133125</v>
      </c>
      <c r="G4293" s="58" t="s">
        <v>87</v>
      </c>
      <c r="H4293" s="58" t="s">
        <v>87</v>
      </c>
      <c r="I4293" s="60" t="s">
        <v>85</v>
      </c>
    </row>
    <row r="4294" spans="1:9" x14ac:dyDescent="0.2">
      <c r="A4294" t="s">
        <v>108</v>
      </c>
      <c r="B4294" t="s">
        <v>110</v>
      </c>
      <c r="C4294" t="s">
        <v>22</v>
      </c>
      <c r="D4294" s="55">
        <v>41671</v>
      </c>
      <c r="E4294">
        <v>-0.2</v>
      </c>
      <c r="F4294">
        <v>3133126</v>
      </c>
      <c r="G4294" s="58" t="s">
        <v>87</v>
      </c>
      <c r="H4294" s="58" t="s">
        <v>87</v>
      </c>
      <c r="I4294" s="60" t="s">
        <v>85</v>
      </c>
    </row>
    <row r="4295" spans="1:9" x14ac:dyDescent="0.2">
      <c r="A4295" t="s">
        <v>109</v>
      </c>
      <c r="B4295" t="s">
        <v>110</v>
      </c>
      <c r="C4295" t="s">
        <v>22</v>
      </c>
      <c r="D4295" s="55">
        <v>41671</v>
      </c>
      <c r="E4295">
        <v>0.45</v>
      </c>
      <c r="F4295">
        <v>3133127</v>
      </c>
      <c r="G4295" s="58" t="s">
        <v>87</v>
      </c>
      <c r="H4295" s="58" t="s">
        <v>87</v>
      </c>
      <c r="I4295" s="60" t="s">
        <v>85</v>
      </c>
    </row>
    <row r="4296" spans="1:9" x14ac:dyDescent="0.2">
      <c r="A4296" t="s">
        <v>11</v>
      </c>
      <c r="B4296" t="s">
        <v>110</v>
      </c>
      <c r="C4296" t="s">
        <v>22</v>
      </c>
      <c r="D4296" s="55">
        <v>41671</v>
      </c>
      <c r="E4296" s="155">
        <v>41699</v>
      </c>
      <c r="I4296" s="60" t="s">
        <v>86</v>
      </c>
    </row>
    <row r="4297" spans="1:9" x14ac:dyDescent="0.2">
      <c r="A4297" t="s">
        <v>78</v>
      </c>
      <c r="B4297" t="s">
        <v>80</v>
      </c>
      <c r="C4297" t="s">
        <v>22</v>
      </c>
      <c r="D4297" s="55">
        <v>41699</v>
      </c>
      <c r="E4297">
        <v>0.65500000000000003</v>
      </c>
      <c r="F4297">
        <v>3133100</v>
      </c>
      <c r="G4297" s="58" t="s">
        <v>87</v>
      </c>
      <c r="H4297" s="58" t="s">
        <v>87</v>
      </c>
      <c r="I4297" s="60" t="s">
        <v>85</v>
      </c>
    </row>
    <row r="4298" spans="1:9" x14ac:dyDescent="0.2">
      <c r="A4298" t="s">
        <v>78</v>
      </c>
      <c r="B4298" t="s">
        <v>81</v>
      </c>
      <c r="C4298" t="s">
        <v>22</v>
      </c>
      <c r="D4298" s="55">
        <v>41699</v>
      </c>
      <c r="E4298">
        <v>0.05</v>
      </c>
      <c r="F4298">
        <v>3133101</v>
      </c>
      <c r="G4298" s="58" t="s">
        <v>87</v>
      </c>
      <c r="H4298" s="58" t="s">
        <v>87</v>
      </c>
      <c r="I4298" s="60" t="s">
        <v>85</v>
      </c>
    </row>
    <row r="4299" spans="1:9" x14ac:dyDescent="0.2">
      <c r="A4299" t="s">
        <v>35</v>
      </c>
      <c r="B4299" t="s">
        <v>80</v>
      </c>
      <c r="C4299" t="s">
        <v>22</v>
      </c>
      <c r="D4299" s="55">
        <v>41699</v>
      </c>
      <c r="E4299">
        <v>0.65500000000000003</v>
      </c>
      <c r="F4299">
        <v>3133102</v>
      </c>
      <c r="G4299" s="58" t="s">
        <v>87</v>
      </c>
      <c r="H4299" s="58" t="s">
        <v>87</v>
      </c>
      <c r="I4299" s="60" t="s">
        <v>85</v>
      </c>
    </row>
    <row r="4300" spans="1:9" x14ac:dyDescent="0.2">
      <c r="A4300" t="s">
        <v>35</v>
      </c>
      <c r="B4300" t="s">
        <v>81</v>
      </c>
      <c r="C4300" t="s">
        <v>22</v>
      </c>
      <c r="D4300" s="55">
        <v>41699</v>
      </c>
      <c r="E4300">
        <v>0.15</v>
      </c>
      <c r="F4300">
        <v>3133103</v>
      </c>
      <c r="G4300" s="58" t="s">
        <v>87</v>
      </c>
      <c r="H4300" s="58" t="s">
        <v>87</v>
      </c>
      <c r="I4300" s="60" t="s">
        <v>85</v>
      </c>
    </row>
    <row r="4301" spans="1:9" x14ac:dyDescent="0.2">
      <c r="A4301" t="s">
        <v>36</v>
      </c>
      <c r="B4301" t="s">
        <v>80</v>
      </c>
      <c r="C4301" t="s">
        <v>22</v>
      </c>
      <c r="D4301" s="55">
        <v>41699</v>
      </c>
      <c r="E4301">
        <v>0.65500000000000003</v>
      </c>
      <c r="F4301">
        <v>3133104</v>
      </c>
      <c r="G4301" s="58" t="s">
        <v>87</v>
      </c>
      <c r="H4301" s="58" t="s">
        <v>87</v>
      </c>
      <c r="I4301" s="60" t="s">
        <v>85</v>
      </c>
    </row>
    <row r="4302" spans="1:9" x14ac:dyDescent="0.2">
      <c r="A4302" t="s">
        <v>36</v>
      </c>
      <c r="B4302" t="s">
        <v>81</v>
      </c>
      <c r="C4302" t="s">
        <v>22</v>
      </c>
      <c r="D4302" s="55">
        <v>41699</v>
      </c>
      <c r="E4302">
        <v>0.05</v>
      </c>
      <c r="F4302">
        <v>3133105</v>
      </c>
      <c r="G4302" s="58" t="s">
        <v>87</v>
      </c>
      <c r="H4302" s="58" t="s">
        <v>87</v>
      </c>
      <c r="I4302" s="60" t="s">
        <v>85</v>
      </c>
    </row>
    <row r="4303" spans="1:9" x14ac:dyDescent="0.2">
      <c r="A4303" t="s">
        <v>37</v>
      </c>
      <c r="B4303" t="s">
        <v>80</v>
      </c>
      <c r="C4303" t="s">
        <v>22</v>
      </c>
      <c r="D4303" s="55">
        <v>41699</v>
      </c>
      <c r="E4303">
        <v>0.65500000000000003</v>
      </c>
      <c r="F4303">
        <v>3133106</v>
      </c>
      <c r="G4303" s="58" t="s">
        <v>87</v>
      </c>
      <c r="H4303" s="58" t="s">
        <v>87</v>
      </c>
      <c r="I4303" s="60" t="s">
        <v>85</v>
      </c>
    </row>
    <row r="4304" spans="1:9" x14ac:dyDescent="0.2">
      <c r="A4304" t="s">
        <v>37</v>
      </c>
      <c r="B4304" t="s">
        <v>81</v>
      </c>
      <c r="C4304" t="s">
        <v>22</v>
      </c>
      <c r="D4304" s="55">
        <v>41699</v>
      </c>
      <c r="E4304">
        <v>0.15</v>
      </c>
      <c r="F4304">
        <v>3133107</v>
      </c>
      <c r="G4304" s="58" t="s">
        <v>87</v>
      </c>
      <c r="H4304" s="58" t="s">
        <v>87</v>
      </c>
      <c r="I4304" s="60" t="s">
        <v>85</v>
      </c>
    </row>
    <row r="4305" spans="1:9" x14ac:dyDescent="0.2">
      <c r="A4305" t="s">
        <v>58</v>
      </c>
      <c r="B4305" t="s">
        <v>80</v>
      </c>
      <c r="C4305" t="s">
        <v>22</v>
      </c>
      <c r="D4305" s="55">
        <v>41699</v>
      </c>
      <c r="E4305">
        <v>0.54</v>
      </c>
      <c r="F4305">
        <v>3133108</v>
      </c>
      <c r="G4305" s="58" t="s">
        <v>87</v>
      </c>
      <c r="H4305" s="58" t="s">
        <v>87</v>
      </c>
      <c r="I4305" s="60" t="s">
        <v>85</v>
      </c>
    </row>
    <row r="4306" spans="1:9" x14ac:dyDescent="0.2">
      <c r="A4306" t="s">
        <v>58</v>
      </c>
      <c r="B4306" t="s">
        <v>81</v>
      </c>
      <c r="C4306" t="s">
        <v>22</v>
      </c>
      <c r="D4306" s="55">
        <v>41699</v>
      </c>
      <c r="E4306">
        <v>0.05</v>
      </c>
      <c r="F4306">
        <v>3133109</v>
      </c>
      <c r="G4306" s="58" t="s">
        <v>87</v>
      </c>
      <c r="H4306" s="58" t="s">
        <v>87</v>
      </c>
      <c r="I4306" s="60" t="s">
        <v>85</v>
      </c>
    </row>
    <row r="4307" spans="1:9" x14ac:dyDescent="0.2">
      <c r="A4307" t="s">
        <v>59</v>
      </c>
      <c r="B4307" t="s">
        <v>80</v>
      </c>
      <c r="C4307" t="s">
        <v>22</v>
      </c>
      <c r="D4307" s="55">
        <v>41699</v>
      </c>
      <c r="E4307">
        <v>0.69</v>
      </c>
      <c r="F4307">
        <v>3133110</v>
      </c>
      <c r="G4307" s="58" t="s">
        <v>87</v>
      </c>
      <c r="H4307" s="58" t="s">
        <v>87</v>
      </c>
      <c r="I4307" s="60" t="s">
        <v>85</v>
      </c>
    </row>
    <row r="4308" spans="1:9" x14ac:dyDescent="0.2">
      <c r="A4308" t="s">
        <v>59</v>
      </c>
      <c r="B4308" t="s">
        <v>81</v>
      </c>
      <c r="C4308" t="s">
        <v>22</v>
      </c>
      <c r="D4308" s="55">
        <v>41699</v>
      </c>
      <c r="E4308">
        <v>-0.17</v>
      </c>
      <c r="F4308">
        <v>3133111</v>
      </c>
      <c r="G4308" s="58" t="s">
        <v>87</v>
      </c>
      <c r="H4308" s="58" t="s">
        <v>87</v>
      </c>
      <c r="I4308" s="60" t="s">
        <v>85</v>
      </c>
    </row>
    <row r="4309" spans="1:9" x14ac:dyDescent="0.2">
      <c r="A4309" t="s">
        <v>60</v>
      </c>
      <c r="B4309" t="s">
        <v>80</v>
      </c>
      <c r="C4309" t="s">
        <v>22</v>
      </c>
      <c r="D4309" s="55">
        <v>41699</v>
      </c>
      <c r="E4309">
        <v>0.69</v>
      </c>
      <c r="F4309">
        <v>3133112</v>
      </c>
      <c r="G4309" s="58" t="s">
        <v>87</v>
      </c>
      <c r="H4309" s="58" t="s">
        <v>87</v>
      </c>
      <c r="I4309" s="60" t="s">
        <v>85</v>
      </c>
    </row>
    <row r="4310" spans="1:9" x14ac:dyDescent="0.2">
      <c r="A4310" t="s">
        <v>60</v>
      </c>
      <c r="B4310" t="s">
        <v>81</v>
      </c>
      <c r="C4310" t="s">
        <v>22</v>
      </c>
      <c r="D4310" s="55">
        <v>41699</v>
      </c>
      <c r="E4310">
        <v>0.1</v>
      </c>
      <c r="F4310">
        <v>3133113</v>
      </c>
      <c r="G4310" s="58" t="s">
        <v>87</v>
      </c>
      <c r="H4310" s="58" t="s">
        <v>87</v>
      </c>
      <c r="I4310" s="60" t="s">
        <v>85</v>
      </c>
    </row>
    <row r="4311" spans="1:9" x14ac:dyDescent="0.2">
      <c r="A4311" t="s">
        <v>61</v>
      </c>
      <c r="B4311" t="s">
        <v>80</v>
      </c>
      <c r="C4311" t="s">
        <v>22</v>
      </c>
      <c r="D4311" s="55">
        <v>41699</v>
      </c>
      <c r="E4311">
        <v>0.69</v>
      </c>
      <c r="F4311">
        <v>3133114</v>
      </c>
      <c r="G4311" s="58" t="s">
        <v>87</v>
      </c>
      <c r="H4311" s="58" t="s">
        <v>87</v>
      </c>
      <c r="I4311" s="60" t="s">
        <v>85</v>
      </c>
    </row>
    <row r="4312" spans="1:9" x14ac:dyDescent="0.2">
      <c r="A4312" t="s">
        <v>61</v>
      </c>
      <c r="B4312" t="s">
        <v>81</v>
      </c>
      <c r="C4312" t="s">
        <v>22</v>
      </c>
      <c r="D4312" s="55">
        <v>41699</v>
      </c>
      <c r="E4312">
        <v>-0.05</v>
      </c>
      <c r="F4312">
        <v>3133115</v>
      </c>
      <c r="G4312" s="58" t="s">
        <v>87</v>
      </c>
      <c r="H4312" s="58" t="s">
        <v>87</v>
      </c>
      <c r="I4312" s="60" t="s">
        <v>85</v>
      </c>
    </row>
    <row r="4313" spans="1:9" x14ac:dyDescent="0.2">
      <c r="A4313" t="s">
        <v>63</v>
      </c>
      <c r="B4313" t="s">
        <v>80</v>
      </c>
      <c r="C4313" t="s">
        <v>22</v>
      </c>
      <c r="D4313" s="55">
        <v>41699</v>
      </c>
      <c r="E4313">
        <v>0</v>
      </c>
      <c r="F4313">
        <v>3133116</v>
      </c>
      <c r="G4313" s="58" t="s">
        <v>87</v>
      </c>
      <c r="H4313" s="58" t="s">
        <v>87</v>
      </c>
      <c r="I4313" s="60" t="s">
        <v>85</v>
      </c>
    </row>
    <row r="4314" spans="1:9" x14ac:dyDescent="0.2">
      <c r="A4314" t="s">
        <v>63</v>
      </c>
      <c r="B4314" t="s">
        <v>81</v>
      </c>
      <c r="C4314" t="s">
        <v>22</v>
      </c>
      <c r="D4314" s="55">
        <v>41699</v>
      </c>
      <c r="E4314">
        <v>0</v>
      </c>
      <c r="F4314">
        <v>3133117</v>
      </c>
      <c r="G4314" s="58" t="s">
        <v>87</v>
      </c>
      <c r="H4314" s="58" t="s">
        <v>87</v>
      </c>
      <c r="I4314" s="60" t="s">
        <v>85</v>
      </c>
    </row>
    <row r="4315" spans="1:9" x14ac:dyDescent="0.2">
      <c r="A4315" t="s">
        <v>64</v>
      </c>
      <c r="B4315" t="s">
        <v>80</v>
      </c>
      <c r="C4315" t="s">
        <v>22</v>
      </c>
      <c r="D4315" s="55">
        <v>41699</v>
      </c>
      <c r="E4315">
        <v>0</v>
      </c>
      <c r="F4315">
        <v>3133118</v>
      </c>
      <c r="G4315" s="58" t="s">
        <v>87</v>
      </c>
      <c r="H4315" s="58" t="s">
        <v>87</v>
      </c>
      <c r="I4315" s="60" t="s">
        <v>85</v>
      </c>
    </row>
    <row r="4316" spans="1:9" x14ac:dyDescent="0.2">
      <c r="A4316" t="s">
        <v>64</v>
      </c>
      <c r="B4316" t="s">
        <v>81</v>
      </c>
      <c r="C4316" t="s">
        <v>22</v>
      </c>
      <c r="D4316" s="55">
        <v>41699</v>
      </c>
      <c r="E4316">
        <v>0</v>
      </c>
      <c r="F4316">
        <v>3133119</v>
      </c>
      <c r="G4316" s="58" t="s">
        <v>87</v>
      </c>
      <c r="H4316" s="58" t="s">
        <v>87</v>
      </c>
      <c r="I4316" s="60" t="s">
        <v>85</v>
      </c>
    </row>
    <row r="4317" spans="1:9" x14ac:dyDescent="0.2">
      <c r="A4317" t="s">
        <v>79</v>
      </c>
      <c r="B4317" t="s">
        <v>80</v>
      </c>
      <c r="C4317" t="s">
        <v>22</v>
      </c>
      <c r="D4317" s="55">
        <v>41699</v>
      </c>
      <c r="E4317">
        <v>0.60499999999999998</v>
      </c>
      <c r="F4317">
        <v>3133120</v>
      </c>
      <c r="G4317" s="58" t="s">
        <v>87</v>
      </c>
      <c r="H4317" s="58" t="s">
        <v>87</v>
      </c>
      <c r="I4317" s="60" t="s">
        <v>85</v>
      </c>
    </row>
    <row r="4318" spans="1:9" x14ac:dyDescent="0.2">
      <c r="A4318" t="s">
        <v>79</v>
      </c>
      <c r="B4318" t="s">
        <v>81</v>
      </c>
      <c r="C4318" t="s">
        <v>22</v>
      </c>
      <c r="D4318" s="55">
        <v>41699</v>
      </c>
      <c r="E4318">
        <v>0.05</v>
      </c>
      <c r="F4318">
        <v>3133121</v>
      </c>
      <c r="G4318" s="58" t="s">
        <v>87</v>
      </c>
      <c r="H4318" s="58" t="s">
        <v>87</v>
      </c>
      <c r="I4318" s="60" t="s">
        <v>85</v>
      </c>
    </row>
    <row r="4319" spans="1:9" x14ac:dyDescent="0.2">
      <c r="A4319" t="s">
        <v>65</v>
      </c>
      <c r="B4319" t="s">
        <v>80</v>
      </c>
      <c r="C4319" t="s">
        <v>22</v>
      </c>
      <c r="D4319" s="55">
        <v>41699</v>
      </c>
      <c r="E4319">
        <v>0</v>
      </c>
      <c r="F4319">
        <v>3133122</v>
      </c>
      <c r="G4319" s="58" t="s">
        <v>87</v>
      </c>
      <c r="H4319" s="58" t="s">
        <v>87</v>
      </c>
      <c r="I4319" s="60" t="s">
        <v>85</v>
      </c>
    </row>
    <row r="4320" spans="1:9" x14ac:dyDescent="0.2">
      <c r="A4320" t="s">
        <v>65</v>
      </c>
      <c r="B4320" t="s">
        <v>81</v>
      </c>
      <c r="C4320" t="s">
        <v>22</v>
      </c>
      <c r="D4320" s="55">
        <v>41699</v>
      </c>
      <c r="E4320">
        <v>0</v>
      </c>
      <c r="F4320">
        <v>3133123</v>
      </c>
      <c r="G4320" s="58" t="s">
        <v>87</v>
      </c>
      <c r="H4320" s="58" t="s">
        <v>87</v>
      </c>
      <c r="I4320" s="60" t="s">
        <v>85</v>
      </c>
    </row>
    <row r="4321" spans="1:9" x14ac:dyDescent="0.2">
      <c r="A4321" t="s">
        <v>111</v>
      </c>
      <c r="B4321" t="s">
        <v>110</v>
      </c>
      <c r="C4321" t="s">
        <v>22</v>
      </c>
      <c r="D4321" s="55">
        <v>41699</v>
      </c>
      <c r="E4321">
        <v>0.05</v>
      </c>
      <c r="F4321">
        <v>3133124</v>
      </c>
      <c r="G4321" s="58" t="s">
        <v>87</v>
      </c>
      <c r="H4321" s="58" t="s">
        <v>87</v>
      </c>
      <c r="I4321" s="60" t="s">
        <v>85</v>
      </c>
    </row>
    <row r="4322" spans="1:9" x14ac:dyDescent="0.2">
      <c r="A4322" t="s">
        <v>112</v>
      </c>
      <c r="B4322" t="s">
        <v>110</v>
      </c>
      <c r="C4322" t="s">
        <v>22</v>
      </c>
      <c r="D4322" s="55">
        <v>41699</v>
      </c>
      <c r="E4322">
        <v>0.1</v>
      </c>
      <c r="F4322">
        <v>3133125</v>
      </c>
      <c r="G4322" s="58" t="s">
        <v>87</v>
      </c>
      <c r="H4322" s="58" t="s">
        <v>87</v>
      </c>
      <c r="I4322" s="60" t="s">
        <v>85</v>
      </c>
    </row>
    <row r="4323" spans="1:9" x14ac:dyDescent="0.2">
      <c r="A4323" t="s">
        <v>108</v>
      </c>
      <c r="B4323" t="s">
        <v>110</v>
      </c>
      <c r="C4323" t="s">
        <v>22</v>
      </c>
      <c r="D4323" s="55">
        <v>41699</v>
      </c>
      <c r="E4323">
        <v>-0.05</v>
      </c>
      <c r="F4323">
        <v>3133126</v>
      </c>
      <c r="G4323" s="58" t="s">
        <v>87</v>
      </c>
      <c r="H4323" s="58" t="s">
        <v>87</v>
      </c>
      <c r="I4323" s="60" t="s">
        <v>85</v>
      </c>
    </row>
    <row r="4324" spans="1:9" x14ac:dyDescent="0.2">
      <c r="A4324" t="s">
        <v>109</v>
      </c>
      <c r="B4324" t="s">
        <v>110</v>
      </c>
      <c r="C4324" t="s">
        <v>22</v>
      </c>
      <c r="D4324" s="55">
        <v>41699</v>
      </c>
      <c r="E4324">
        <v>0.1</v>
      </c>
      <c r="F4324">
        <v>3133127</v>
      </c>
      <c r="G4324" s="58" t="s">
        <v>87</v>
      </c>
      <c r="H4324" s="58" t="s">
        <v>87</v>
      </c>
      <c r="I4324" s="60" t="s">
        <v>85</v>
      </c>
    </row>
    <row r="4325" spans="1:9" x14ac:dyDescent="0.2">
      <c r="A4325" t="s">
        <v>11</v>
      </c>
      <c r="B4325" t="s">
        <v>110</v>
      </c>
      <c r="C4325" t="s">
        <v>22</v>
      </c>
      <c r="D4325" s="55">
        <v>41699</v>
      </c>
      <c r="E4325" s="155">
        <v>41730</v>
      </c>
      <c r="I4325" s="60" t="s">
        <v>86</v>
      </c>
    </row>
    <row r="4326" spans="1:9" x14ac:dyDescent="0.2">
      <c r="A4326" t="s">
        <v>78</v>
      </c>
      <c r="B4326" t="s">
        <v>80</v>
      </c>
      <c r="C4326" t="s">
        <v>22</v>
      </c>
      <c r="D4326" s="55">
        <v>41730</v>
      </c>
      <c r="E4326">
        <v>0.435</v>
      </c>
      <c r="F4326">
        <v>3133100</v>
      </c>
      <c r="G4326" s="58" t="s">
        <v>87</v>
      </c>
      <c r="H4326" s="58" t="s">
        <v>87</v>
      </c>
      <c r="I4326" s="60" t="s">
        <v>85</v>
      </c>
    </row>
    <row r="4327" spans="1:9" x14ac:dyDescent="0.2">
      <c r="A4327" t="s">
        <v>78</v>
      </c>
      <c r="B4327" t="s">
        <v>81</v>
      </c>
      <c r="C4327" t="s">
        <v>22</v>
      </c>
      <c r="D4327" s="55">
        <v>41730</v>
      </c>
      <c r="E4327">
        <v>0.02</v>
      </c>
      <c r="F4327">
        <v>3133101</v>
      </c>
      <c r="G4327" s="58" t="s">
        <v>87</v>
      </c>
      <c r="H4327" s="58" t="s">
        <v>87</v>
      </c>
      <c r="I4327" s="60" t="s">
        <v>85</v>
      </c>
    </row>
    <row r="4328" spans="1:9" x14ac:dyDescent="0.2">
      <c r="A4328" t="s">
        <v>35</v>
      </c>
      <c r="B4328" t="s">
        <v>80</v>
      </c>
      <c r="C4328" t="s">
        <v>22</v>
      </c>
      <c r="D4328" s="55">
        <v>41730</v>
      </c>
      <c r="E4328">
        <v>0.435</v>
      </c>
      <c r="F4328">
        <v>3133102</v>
      </c>
      <c r="G4328" s="58" t="s">
        <v>87</v>
      </c>
      <c r="H4328" s="58" t="s">
        <v>87</v>
      </c>
      <c r="I4328" s="60" t="s">
        <v>85</v>
      </c>
    </row>
    <row r="4329" spans="1:9" x14ac:dyDescent="0.2">
      <c r="A4329" t="s">
        <v>35</v>
      </c>
      <c r="B4329" t="s">
        <v>81</v>
      </c>
      <c r="C4329" t="s">
        <v>22</v>
      </c>
      <c r="D4329" s="55">
        <v>41730</v>
      </c>
      <c r="E4329">
        <v>0.05</v>
      </c>
      <c r="F4329">
        <v>3133103</v>
      </c>
      <c r="G4329" s="58" t="s">
        <v>87</v>
      </c>
      <c r="H4329" s="58" t="s">
        <v>87</v>
      </c>
      <c r="I4329" s="60" t="s">
        <v>85</v>
      </c>
    </row>
    <row r="4330" spans="1:9" x14ac:dyDescent="0.2">
      <c r="A4330" t="s">
        <v>36</v>
      </c>
      <c r="B4330" t="s">
        <v>80</v>
      </c>
      <c r="C4330" t="s">
        <v>22</v>
      </c>
      <c r="D4330" s="55">
        <v>41730</v>
      </c>
      <c r="E4330">
        <v>0.435</v>
      </c>
      <c r="F4330">
        <v>3133104</v>
      </c>
      <c r="G4330" s="58" t="s">
        <v>87</v>
      </c>
      <c r="H4330" s="58" t="s">
        <v>87</v>
      </c>
      <c r="I4330" s="60" t="s">
        <v>85</v>
      </c>
    </row>
    <row r="4331" spans="1:9" x14ac:dyDescent="0.2">
      <c r="A4331" t="s">
        <v>36</v>
      </c>
      <c r="B4331" t="s">
        <v>81</v>
      </c>
      <c r="C4331" t="s">
        <v>22</v>
      </c>
      <c r="D4331" s="55">
        <v>41730</v>
      </c>
      <c r="E4331">
        <v>0.02</v>
      </c>
      <c r="F4331">
        <v>3133105</v>
      </c>
      <c r="G4331" s="58" t="s">
        <v>87</v>
      </c>
      <c r="H4331" s="58" t="s">
        <v>87</v>
      </c>
      <c r="I4331" s="60" t="s">
        <v>85</v>
      </c>
    </row>
    <row r="4332" spans="1:9" x14ac:dyDescent="0.2">
      <c r="A4332" t="s">
        <v>37</v>
      </c>
      <c r="B4332" t="s">
        <v>80</v>
      </c>
      <c r="C4332" t="s">
        <v>22</v>
      </c>
      <c r="D4332" s="55">
        <v>41730</v>
      </c>
      <c r="E4332">
        <v>0.435</v>
      </c>
      <c r="F4332">
        <v>3133106</v>
      </c>
      <c r="G4332" s="58" t="s">
        <v>87</v>
      </c>
      <c r="H4332" s="58" t="s">
        <v>87</v>
      </c>
      <c r="I4332" s="60" t="s">
        <v>85</v>
      </c>
    </row>
    <row r="4333" spans="1:9" x14ac:dyDescent="0.2">
      <c r="A4333" t="s">
        <v>37</v>
      </c>
      <c r="B4333" t="s">
        <v>81</v>
      </c>
      <c r="C4333" t="s">
        <v>22</v>
      </c>
      <c r="D4333" s="55">
        <v>41730</v>
      </c>
      <c r="E4333">
        <v>0.05</v>
      </c>
      <c r="F4333">
        <v>3133107</v>
      </c>
      <c r="G4333" s="58" t="s">
        <v>87</v>
      </c>
      <c r="H4333" s="58" t="s">
        <v>87</v>
      </c>
      <c r="I4333" s="60" t="s">
        <v>85</v>
      </c>
    </row>
    <row r="4334" spans="1:9" x14ac:dyDescent="0.2">
      <c r="A4334" t="s">
        <v>58</v>
      </c>
      <c r="B4334" t="s">
        <v>80</v>
      </c>
      <c r="C4334" t="s">
        <v>22</v>
      </c>
      <c r="D4334" s="55">
        <v>41730</v>
      </c>
      <c r="E4334">
        <v>0.36</v>
      </c>
      <c r="F4334">
        <v>3133108</v>
      </c>
      <c r="G4334" s="58" t="s">
        <v>87</v>
      </c>
      <c r="H4334" s="58" t="s">
        <v>87</v>
      </c>
      <c r="I4334" s="60" t="s">
        <v>85</v>
      </c>
    </row>
    <row r="4335" spans="1:9" x14ac:dyDescent="0.2">
      <c r="A4335" t="s">
        <v>58</v>
      </c>
      <c r="B4335" t="s">
        <v>81</v>
      </c>
      <c r="C4335" t="s">
        <v>22</v>
      </c>
      <c r="D4335" s="55">
        <v>41730</v>
      </c>
      <c r="E4335">
        <v>5.0000000000000001E-3</v>
      </c>
      <c r="F4335">
        <v>3133109</v>
      </c>
      <c r="G4335" s="58" t="s">
        <v>87</v>
      </c>
      <c r="H4335" s="58" t="s">
        <v>87</v>
      </c>
      <c r="I4335" s="60" t="s">
        <v>85</v>
      </c>
    </row>
    <row r="4336" spans="1:9" x14ac:dyDescent="0.2">
      <c r="A4336" t="s">
        <v>59</v>
      </c>
      <c r="B4336" t="s">
        <v>80</v>
      </c>
      <c r="C4336" t="s">
        <v>22</v>
      </c>
      <c r="D4336" s="55">
        <v>41730</v>
      </c>
      <c r="E4336">
        <v>0.38</v>
      </c>
      <c r="F4336">
        <v>3133110</v>
      </c>
      <c r="G4336" s="58" t="s">
        <v>87</v>
      </c>
      <c r="H4336" s="58" t="s">
        <v>87</v>
      </c>
      <c r="I4336" s="60" t="s">
        <v>85</v>
      </c>
    </row>
    <row r="4337" spans="1:9" x14ac:dyDescent="0.2">
      <c r="A4337" t="s">
        <v>59</v>
      </c>
      <c r="B4337" t="s">
        <v>81</v>
      </c>
      <c r="C4337" t="s">
        <v>22</v>
      </c>
      <c r="D4337" s="55">
        <v>41730</v>
      </c>
      <c r="E4337">
        <v>-8.5000000000000006E-2</v>
      </c>
      <c r="F4337">
        <v>3133111</v>
      </c>
      <c r="G4337" s="58" t="s">
        <v>87</v>
      </c>
      <c r="H4337" s="58" t="s">
        <v>87</v>
      </c>
      <c r="I4337" s="60" t="s">
        <v>85</v>
      </c>
    </row>
    <row r="4338" spans="1:9" x14ac:dyDescent="0.2">
      <c r="A4338" t="s">
        <v>60</v>
      </c>
      <c r="B4338" t="s">
        <v>80</v>
      </c>
      <c r="C4338" t="s">
        <v>22</v>
      </c>
      <c r="D4338" s="55">
        <v>41730</v>
      </c>
      <c r="E4338">
        <v>0.38</v>
      </c>
      <c r="F4338">
        <v>3133112</v>
      </c>
      <c r="G4338" s="58" t="s">
        <v>87</v>
      </c>
      <c r="H4338" s="58" t="s">
        <v>87</v>
      </c>
      <c r="I4338" s="60" t="s">
        <v>85</v>
      </c>
    </row>
    <row r="4339" spans="1:9" x14ac:dyDescent="0.2">
      <c r="A4339" t="s">
        <v>60</v>
      </c>
      <c r="B4339" t="s">
        <v>81</v>
      </c>
      <c r="C4339" t="s">
        <v>22</v>
      </c>
      <c r="D4339" s="55">
        <v>41730</v>
      </c>
      <c r="E4339">
        <v>0.02</v>
      </c>
      <c r="F4339">
        <v>3133113</v>
      </c>
      <c r="G4339" s="58" t="s">
        <v>87</v>
      </c>
      <c r="H4339" s="58" t="s">
        <v>87</v>
      </c>
      <c r="I4339" s="60" t="s">
        <v>85</v>
      </c>
    </row>
    <row r="4340" spans="1:9" x14ac:dyDescent="0.2">
      <c r="A4340" t="s">
        <v>61</v>
      </c>
      <c r="B4340" t="s">
        <v>80</v>
      </c>
      <c r="C4340" t="s">
        <v>22</v>
      </c>
      <c r="D4340" s="55">
        <v>41730</v>
      </c>
      <c r="E4340">
        <v>0.38</v>
      </c>
      <c r="F4340">
        <v>3133114</v>
      </c>
      <c r="G4340" s="58" t="s">
        <v>87</v>
      </c>
      <c r="H4340" s="58" t="s">
        <v>87</v>
      </c>
      <c r="I4340" s="60" t="s">
        <v>85</v>
      </c>
    </row>
    <row r="4341" spans="1:9" x14ac:dyDescent="0.2">
      <c r="A4341" t="s">
        <v>61</v>
      </c>
      <c r="B4341" t="s">
        <v>81</v>
      </c>
      <c r="C4341" t="s">
        <v>22</v>
      </c>
      <c r="D4341" s="55">
        <v>41730</v>
      </c>
      <c r="E4341">
        <v>-4.4999999999999998E-2</v>
      </c>
      <c r="F4341">
        <v>3133115</v>
      </c>
      <c r="G4341" s="58" t="s">
        <v>87</v>
      </c>
      <c r="H4341" s="58" t="s">
        <v>87</v>
      </c>
      <c r="I4341" s="60" t="s">
        <v>85</v>
      </c>
    </row>
    <row r="4342" spans="1:9" x14ac:dyDescent="0.2">
      <c r="A4342" t="s">
        <v>63</v>
      </c>
      <c r="B4342" t="s">
        <v>80</v>
      </c>
      <c r="C4342" t="s">
        <v>22</v>
      </c>
      <c r="D4342" s="55">
        <v>41730</v>
      </c>
      <c r="E4342">
        <v>0</v>
      </c>
      <c r="F4342">
        <v>3133116</v>
      </c>
      <c r="G4342" s="58" t="s">
        <v>87</v>
      </c>
      <c r="H4342" s="58" t="s">
        <v>87</v>
      </c>
      <c r="I4342" s="60" t="s">
        <v>85</v>
      </c>
    </row>
    <row r="4343" spans="1:9" x14ac:dyDescent="0.2">
      <c r="A4343" t="s">
        <v>63</v>
      </c>
      <c r="B4343" t="s">
        <v>81</v>
      </c>
      <c r="C4343" t="s">
        <v>22</v>
      </c>
      <c r="D4343" s="55">
        <v>41730</v>
      </c>
      <c r="E4343">
        <v>0</v>
      </c>
      <c r="F4343">
        <v>3133117</v>
      </c>
      <c r="G4343" s="58" t="s">
        <v>87</v>
      </c>
      <c r="H4343" s="58" t="s">
        <v>87</v>
      </c>
      <c r="I4343" s="60" t="s">
        <v>85</v>
      </c>
    </row>
    <row r="4344" spans="1:9" x14ac:dyDescent="0.2">
      <c r="A4344" t="s">
        <v>64</v>
      </c>
      <c r="B4344" t="s">
        <v>80</v>
      </c>
      <c r="C4344" t="s">
        <v>22</v>
      </c>
      <c r="D4344" s="55">
        <v>41730</v>
      </c>
      <c r="E4344">
        <v>0</v>
      </c>
      <c r="F4344">
        <v>3133118</v>
      </c>
      <c r="G4344" s="58" t="s">
        <v>87</v>
      </c>
      <c r="H4344" s="58" t="s">
        <v>87</v>
      </c>
      <c r="I4344" s="60" t="s">
        <v>85</v>
      </c>
    </row>
    <row r="4345" spans="1:9" x14ac:dyDescent="0.2">
      <c r="A4345" t="s">
        <v>64</v>
      </c>
      <c r="B4345" t="s">
        <v>81</v>
      </c>
      <c r="C4345" t="s">
        <v>22</v>
      </c>
      <c r="D4345" s="55">
        <v>41730</v>
      </c>
      <c r="E4345">
        <v>0</v>
      </c>
      <c r="F4345">
        <v>3133119</v>
      </c>
      <c r="G4345" s="58" t="s">
        <v>87</v>
      </c>
      <c r="H4345" s="58" t="s">
        <v>87</v>
      </c>
      <c r="I4345" s="60" t="s">
        <v>85</v>
      </c>
    </row>
    <row r="4346" spans="1:9" x14ac:dyDescent="0.2">
      <c r="A4346" t="s">
        <v>79</v>
      </c>
      <c r="B4346" t="s">
        <v>80</v>
      </c>
      <c r="C4346" t="s">
        <v>22</v>
      </c>
      <c r="D4346" s="55">
        <v>41730</v>
      </c>
      <c r="E4346">
        <v>0.435</v>
      </c>
      <c r="F4346">
        <v>3133120</v>
      </c>
      <c r="G4346" s="58" t="s">
        <v>87</v>
      </c>
      <c r="H4346" s="58" t="s">
        <v>87</v>
      </c>
      <c r="I4346" s="60" t="s">
        <v>85</v>
      </c>
    </row>
    <row r="4347" spans="1:9" x14ac:dyDescent="0.2">
      <c r="A4347" t="s">
        <v>79</v>
      </c>
      <c r="B4347" t="s">
        <v>81</v>
      </c>
      <c r="C4347" t="s">
        <v>22</v>
      </c>
      <c r="D4347" s="55">
        <v>41730</v>
      </c>
      <c r="E4347">
        <v>0.02</v>
      </c>
      <c r="F4347">
        <v>3133121</v>
      </c>
      <c r="G4347" s="58" t="s">
        <v>87</v>
      </c>
      <c r="H4347" s="58" t="s">
        <v>87</v>
      </c>
      <c r="I4347" s="60" t="s">
        <v>85</v>
      </c>
    </row>
    <row r="4348" spans="1:9" x14ac:dyDescent="0.2">
      <c r="A4348" t="s">
        <v>65</v>
      </c>
      <c r="B4348" t="s">
        <v>80</v>
      </c>
      <c r="C4348" t="s">
        <v>22</v>
      </c>
      <c r="D4348" s="55">
        <v>41730</v>
      </c>
      <c r="E4348">
        <v>0</v>
      </c>
      <c r="F4348">
        <v>3133122</v>
      </c>
      <c r="G4348" s="58" t="s">
        <v>87</v>
      </c>
      <c r="H4348" s="58" t="s">
        <v>87</v>
      </c>
      <c r="I4348" s="60" t="s">
        <v>85</v>
      </c>
    </row>
    <row r="4349" spans="1:9" x14ac:dyDescent="0.2">
      <c r="A4349" t="s">
        <v>65</v>
      </c>
      <c r="B4349" t="s">
        <v>81</v>
      </c>
      <c r="C4349" t="s">
        <v>22</v>
      </c>
      <c r="D4349" s="55">
        <v>41730</v>
      </c>
      <c r="E4349">
        <v>0</v>
      </c>
      <c r="F4349">
        <v>3133123</v>
      </c>
      <c r="G4349" s="58" t="s">
        <v>87</v>
      </c>
      <c r="H4349" s="58" t="s">
        <v>87</v>
      </c>
      <c r="I4349" s="60" t="s">
        <v>85</v>
      </c>
    </row>
    <row r="4350" spans="1:9" x14ac:dyDescent="0.2">
      <c r="A4350" t="s">
        <v>111</v>
      </c>
      <c r="B4350" t="s">
        <v>110</v>
      </c>
      <c r="C4350" t="s">
        <v>22</v>
      </c>
      <c r="D4350" s="55">
        <v>41730</v>
      </c>
      <c r="E4350">
        <v>5.0000000000000001E-3</v>
      </c>
      <c r="F4350">
        <v>3133124</v>
      </c>
      <c r="G4350" s="58" t="s">
        <v>87</v>
      </c>
      <c r="H4350" s="58" t="s">
        <v>87</v>
      </c>
      <c r="I4350" s="60" t="s">
        <v>85</v>
      </c>
    </row>
    <row r="4351" spans="1:9" x14ac:dyDescent="0.2">
      <c r="A4351" t="s">
        <v>112</v>
      </c>
      <c r="B4351" t="s">
        <v>110</v>
      </c>
      <c r="C4351" t="s">
        <v>22</v>
      </c>
      <c r="D4351" s="55">
        <v>41730</v>
      </c>
      <c r="E4351">
        <v>0.02</v>
      </c>
      <c r="F4351">
        <v>3133125</v>
      </c>
      <c r="G4351" s="58" t="s">
        <v>87</v>
      </c>
      <c r="H4351" s="58" t="s">
        <v>87</v>
      </c>
      <c r="I4351" s="60" t="s">
        <v>85</v>
      </c>
    </row>
    <row r="4352" spans="1:9" x14ac:dyDescent="0.2">
      <c r="A4352" t="s">
        <v>108</v>
      </c>
      <c r="B4352" t="s">
        <v>110</v>
      </c>
      <c r="C4352" t="s">
        <v>22</v>
      </c>
      <c r="D4352" s="55">
        <v>41730</v>
      </c>
      <c r="E4352">
        <v>-4.4999999999999998E-2</v>
      </c>
      <c r="F4352">
        <v>3133126</v>
      </c>
      <c r="G4352" s="58" t="s">
        <v>87</v>
      </c>
      <c r="H4352" s="58" t="s">
        <v>87</v>
      </c>
      <c r="I4352" s="60" t="s">
        <v>85</v>
      </c>
    </row>
    <row r="4353" spans="1:9" x14ac:dyDescent="0.2">
      <c r="A4353" t="s">
        <v>109</v>
      </c>
      <c r="B4353" t="s">
        <v>110</v>
      </c>
      <c r="C4353" t="s">
        <v>22</v>
      </c>
      <c r="D4353" s="55">
        <v>41730</v>
      </c>
      <c r="E4353">
        <v>0.02</v>
      </c>
      <c r="F4353">
        <v>3133127</v>
      </c>
      <c r="G4353" s="58" t="s">
        <v>87</v>
      </c>
      <c r="H4353" s="58" t="s">
        <v>87</v>
      </c>
      <c r="I4353" s="60" t="s">
        <v>85</v>
      </c>
    </row>
    <row r="4354" spans="1:9" x14ac:dyDescent="0.2">
      <c r="A4354" t="s">
        <v>11</v>
      </c>
      <c r="B4354" t="s">
        <v>110</v>
      </c>
      <c r="C4354" t="s">
        <v>22</v>
      </c>
      <c r="D4354" s="55">
        <v>41730</v>
      </c>
      <c r="E4354" s="155">
        <v>41760</v>
      </c>
      <c r="I4354" s="60" t="s">
        <v>86</v>
      </c>
    </row>
    <row r="4355" spans="1:9" x14ac:dyDescent="0.2">
      <c r="A4355" t="s">
        <v>78</v>
      </c>
      <c r="B4355" t="s">
        <v>80</v>
      </c>
      <c r="C4355" t="s">
        <v>22</v>
      </c>
      <c r="D4355" s="55">
        <v>41760</v>
      </c>
      <c r="E4355">
        <v>0.38500000000000001</v>
      </c>
      <c r="F4355">
        <v>3133100</v>
      </c>
      <c r="G4355" s="58" t="s">
        <v>87</v>
      </c>
      <c r="H4355" s="58" t="s">
        <v>87</v>
      </c>
      <c r="I4355" s="60" t="s">
        <v>85</v>
      </c>
    </row>
    <row r="4356" spans="1:9" x14ac:dyDescent="0.2">
      <c r="A4356" t="s">
        <v>78</v>
      </c>
      <c r="B4356" t="s">
        <v>81</v>
      </c>
      <c r="C4356" t="s">
        <v>22</v>
      </c>
      <c r="D4356" s="55">
        <v>41760</v>
      </c>
      <c r="E4356">
        <v>0.02</v>
      </c>
      <c r="F4356">
        <v>3133101</v>
      </c>
      <c r="G4356" s="58" t="s">
        <v>87</v>
      </c>
      <c r="H4356" s="58" t="s">
        <v>87</v>
      </c>
      <c r="I4356" s="60" t="s">
        <v>85</v>
      </c>
    </row>
    <row r="4357" spans="1:9" x14ac:dyDescent="0.2">
      <c r="A4357" t="s">
        <v>35</v>
      </c>
      <c r="B4357" t="s">
        <v>80</v>
      </c>
      <c r="C4357" t="s">
        <v>22</v>
      </c>
      <c r="D4357" s="55">
        <v>41760</v>
      </c>
      <c r="E4357">
        <v>0.38500000000000001</v>
      </c>
      <c r="F4357">
        <v>3133102</v>
      </c>
      <c r="G4357" s="58" t="s">
        <v>87</v>
      </c>
      <c r="H4357" s="58" t="s">
        <v>87</v>
      </c>
      <c r="I4357" s="60" t="s">
        <v>85</v>
      </c>
    </row>
    <row r="4358" spans="1:9" x14ac:dyDescent="0.2">
      <c r="A4358" t="s">
        <v>35</v>
      </c>
      <c r="B4358" t="s">
        <v>81</v>
      </c>
      <c r="C4358" t="s">
        <v>22</v>
      </c>
      <c r="D4358" s="55">
        <v>41760</v>
      </c>
      <c r="E4358">
        <v>0.05</v>
      </c>
      <c r="F4358">
        <v>3133103</v>
      </c>
      <c r="G4358" s="58" t="s">
        <v>87</v>
      </c>
      <c r="H4358" s="58" t="s">
        <v>87</v>
      </c>
      <c r="I4358" s="60" t="s">
        <v>85</v>
      </c>
    </row>
    <row r="4359" spans="1:9" x14ac:dyDescent="0.2">
      <c r="A4359" t="s">
        <v>36</v>
      </c>
      <c r="B4359" t="s">
        <v>80</v>
      </c>
      <c r="C4359" t="s">
        <v>22</v>
      </c>
      <c r="D4359" s="55">
        <v>41760</v>
      </c>
      <c r="E4359">
        <v>0.38500000000000001</v>
      </c>
      <c r="F4359">
        <v>3133104</v>
      </c>
      <c r="G4359" s="58" t="s">
        <v>87</v>
      </c>
      <c r="H4359" s="58" t="s">
        <v>87</v>
      </c>
      <c r="I4359" s="60" t="s">
        <v>85</v>
      </c>
    </row>
    <row r="4360" spans="1:9" x14ac:dyDescent="0.2">
      <c r="A4360" t="s">
        <v>36</v>
      </c>
      <c r="B4360" t="s">
        <v>81</v>
      </c>
      <c r="C4360" t="s">
        <v>22</v>
      </c>
      <c r="D4360" s="55">
        <v>41760</v>
      </c>
      <c r="E4360">
        <v>0.02</v>
      </c>
      <c r="F4360">
        <v>3133105</v>
      </c>
      <c r="G4360" s="58" t="s">
        <v>87</v>
      </c>
      <c r="H4360" s="58" t="s">
        <v>87</v>
      </c>
      <c r="I4360" s="60" t="s">
        <v>85</v>
      </c>
    </row>
    <row r="4361" spans="1:9" x14ac:dyDescent="0.2">
      <c r="A4361" t="s">
        <v>37</v>
      </c>
      <c r="B4361" t="s">
        <v>80</v>
      </c>
      <c r="C4361" t="s">
        <v>22</v>
      </c>
      <c r="D4361" s="55">
        <v>41760</v>
      </c>
      <c r="E4361">
        <v>0.38500000000000001</v>
      </c>
      <c r="F4361">
        <v>3133106</v>
      </c>
      <c r="G4361" s="58" t="s">
        <v>87</v>
      </c>
      <c r="H4361" s="58" t="s">
        <v>87</v>
      </c>
      <c r="I4361" s="60" t="s">
        <v>85</v>
      </c>
    </row>
    <row r="4362" spans="1:9" x14ac:dyDescent="0.2">
      <c r="A4362" t="s">
        <v>37</v>
      </c>
      <c r="B4362" t="s">
        <v>81</v>
      </c>
      <c r="C4362" t="s">
        <v>22</v>
      </c>
      <c r="D4362" s="55">
        <v>41760</v>
      </c>
      <c r="E4362">
        <v>0.05</v>
      </c>
      <c r="F4362">
        <v>3133107</v>
      </c>
      <c r="G4362" s="58" t="s">
        <v>87</v>
      </c>
      <c r="H4362" s="58" t="s">
        <v>87</v>
      </c>
      <c r="I4362" s="60" t="s">
        <v>85</v>
      </c>
    </row>
    <row r="4363" spans="1:9" x14ac:dyDescent="0.2">
      <c r="A4363" t="s">
        <v>58</v>
      </c>
      <c r="B4363" t="s">
        <v>80</v>
      </c>
      <c r="C4363" t="s">
        <v>22</v>
      </c>
      <c r="D4363" s="55">
        <v>41760</v>
      </c>
      <c r="E4363">
        <v>0.32500000000000001</v>
      </c>
      <c r="F4363">
        <v>3133108</v>
      </c>
      <c r="G4363" s="58" t="s">
        <v>87</v>
      </c>
      <c r="H4363" s="58" t="s">
        <v>87</v>
      </c>
      <c r="I4363" s="60" t="s">
        <v>85</v>
      </c>
    </row>
    <row r="4364" spans="1:9" x14ac:dyDescent="0.2">
      <c r="A4364" t="s">
        <v>58</v>
      </c>
      <c r="B4364" t="s">
        <v>81</v>
      </c>
      <c r="C4364" t="s">
        <v>22</v>
      </c>
      <c r="D4364" s="55">
        <v>41760</v>
      </c>
      <c r="E4364">
        <v>5.0000000000000001E-3</v>
      </c>
      <c r="F4364">
        <v>3133109</v>
      </c>
      <c r="G4364" s="58" t="s">
        <v>87</v>
      </c>
      <c r="H4364" s="58" t="s">
        <v>87</v>
      </c>
      <c r="I4364" s="60" t="s">
        <v>85</v>
      </c>
    </row>
    <row r="4365" spans="1:9" x14ac:dyDescent="0.2">
      <c r="A4365" t="s">
        <v>59</v>
      </c>
      <c r="B4365" t="s">
        <v>80</v>
      </c>
      <c r="C4365" t="s">
        <v>22</v>
      </c>
      <c r="D4365" s="55">
        <v>41760</v>
      </c>
      <c r="E4365">
        <v>0.33</v>
      </c>
      <c r="F4365">
        <v>3133110</v>
      </c>
      <c r="G4365" s="58" t="s">
        <v>87</v>
      </c>
      <c r="H4365" s="58" t="s">
        <v>87</v>
      </c>
      <c r="I4365" s="60" t="s">
        <v>85</v>
      </c>
    </row>
    <row r="4366" spans="1:9" x14ac:dyDescent="0.2">
      <c r="A4366" t="s">
        <v>59</v>
      </c>
      <c r="B4366" t="s">
        <v>81</v>
      </c>
      <c r="C4366" t="s">
        <v>22</v>
      </c>
      <c r="D4366" s="55">
        <v>41760</v>
      </c>
      <c r="E4366">
        <v>-6.5000000000000002E-2</v>
      </c>
      <c r="F4366">
        <v>3133111</v>
      </c>
      <c r="G4366" s="58" t="s">
        <v>87</v>
      </c>
      <c r="H4366" s="58" t="s">
        <v>87</v>
      </c>
      <c r="I4366" s="60" t="s">
        <v>85</v>
      </c>
    </row>
    <row r="4367" spans="1:9" x14ac:dyDescent="0.2">
      <c r="A4367" t="s">
        <v>60</v>
      </c>
      <c r="B4367" t="s">
        <v>80</v>
      </c>
      <c r="C4367" t="s">
        <v>22</v>
      </c>
      <c r="D4367" s="55">
        <v>41760</v>
      </c>
      <c r="E4367">
        <v>0.33</v>
      </c>
      <c r="F4367">
        <v>3133112</v>
      </c>
      <c r="G4367" s="58" t="s">
        <v>87</v>
      </c>
      <c r="H4367" s="58" t="s">
        <v>87</v>
      </c>
      <c r="I4367" s="60" t="s">
        <v>85</v>
      </c>
    </row>
    <row r="4368" spans="1:9" x14ac:dyDescent="0.2">
      <c r="A4368" t="s">
        <v>60</v>
      </c>
      <c r="B4368" t="s">
        <v>81</v>
      </c>
      <c r="C4368" t="s">
        <v>22</v>
      </c>
      <c r="D4368" s="55">
        <v>41760</v>
      </c>
      <c r="E4368">
        <v>0.02</v>
      </c>
      <c r="F4368">
        <v>3133113</v>
      </c>
      <c r="G4368" s="58" t="s">
        <v>87</v>
      </c>
      <c r="H4368" s="58" t="s">
        <v>87</v>
      </c>
      <c r="I4368" s="60" t="s">
        <v>85</v>
      </c>
    </row>
    <row r="4369" spans="1:9" x14ac:dyDescent="0.2">
      <c r="A4369" t="s">
        <v>61</v>
      </c>
      <c r="B4369" t="s">
        <v>80</v>
      </c>
      <c r="C4369" t="s">
        <v>22</v>
      </c>
      <c r="D4369" s="55">
        <v>41760</v>
      </c>
      <c r="E4369">
        <v>0.33</v>
      </c>
      <c r="F4369">
        <v>3133114</v>
      </c>
      <c r="G4369" s="58" t="s">
        <v>87</v>
      </c>
      <c r="H4369" s="58" t="s">
        <v>87</v>
      </c>
      <c r="I4369" s="60" t="s">
        <v>85</v>
      </c>
    </row>
    <row r="4370" spans="1:9" x14ac:dyDescent="0.2">
      <c r="A4370" t="s">
        <v>61</v>
      </c>
      <c r="B4370" t="s">
        <v>81</v>
      </c>
      <c r="C4370" t="s">
        <v>22</v>
      </c>
      <c r="D4370" s="55">
        <v>41760</v>
      </c>
      <c r="E4370">
        <v>-3.5000000000000003E-2</v>
      </c>
      <c r="F4370">
        <v>3133115</v>
      </c>
      <c r="G4370" s="58" t="s">
        <v>87</v>
      </c>
      <c r="H4370" s="58" t="s">
        <v>87</v>
      </c>
      <c r="I4370" s="60" t="s">
        <v>85</v>
      </c>
    </row>
    <row r="4371" spans="1:9" x14ac:dyDescent="0.2">
      <c r="A4371" t="s">
        <v>63</v>
      </c>
      <c r="B4371" t="s">
        <v>80</v>
      </c>
      <c r="C4371" t="s">
        <v>22</v>
      </c>
      <c r="D4371" s="55">
        <v>41760</v>
      </c>
      <c r="E4371">
        <v>0</v>
      </c>
      <c r="F4371">
        <v>3133116</v>
      </c>
      <c r="G4371" s="58" t="s">
        <v>87</v>
      </c>
      <c r="H4371" s="58" t="s">
        <v>87</v>
      </c>
      <c r="I4371" s="60" t="s">
        <v>85</v>
      </c>
    </row>
    <row r="4372" spans="1:9" x14ac:dyDescent="0.2">
      <c r="A4372" t="s">
        <v>63</v>
      </c>
      <c r="B4372" t="s">
        <v>81</v>
      </c>
      <c r="C4372" t="s">
        <v>22</v>
      </c>
      <c r="D4372" s="55">
        <v>41760</v>
      </c>
      <c r="E4372">
        <v>0</v>
      </c>
      <c r="F4372">
        <v>3133117</v>
      </c>
      <c r="G4372" s="58" t="s">
        <v>87</v>
      </c>
      <c r="H4372" s="58" t="s">
        <v>87</v>
      </c>
      <c r="I4372" s="60" t="s">
        <v>85</v>
      </c>
    </row>
    <row r="4373" spans="1:9" x14ac:dyDescent="0.2">
      <c r="A4373" t="s">
        <v>64</v>
      </c>
      <c r="B4373" t="s">
        <v>80</v>
      </c>
      <c r="C4373" t="s">
        <v>22</v>
      </c>
      <c r="D4373" s="55">
        <v>41760</v>
      </c>
      <c r="E4373">
        <v>0</v>
      </c>
      <c r="F4373">
        <v>3133118</v>
      </c>
      <c r="G4373" s="58" t="s">
        <v>87</v>
      </c>
      <c r="H4373" s="58" t="s">
        <v>87</v>
      </c>
      <c r="I4373" s="60" t="s">
        <v>85</v>
      </c>
    </row>
    <row r="4374" spans="1:9" x14ac:dyDescent="0.2">
      <c r="A4374" t="s">
        <v>64</v>
      </c>
      <c r="B4374" t="s">
        <v>81</v>
      </c>
      <c r="C4374" t="s">
        <v>22</v>
      </c>
      <c r="D4374" s="55">
        <v>41760</v>
      </c>
      <c r="E4374">
        <v>0</v>
      </c>
      <c r="F4374">
        <v>3133119</v>
      </c>
      <c r="G4374" s="58" t="s">
        <v>87</v>
      </c>
      <c r="H4374" s="58" t="s">
        <v>87</v>
      </c>
      <c r="I4374" s="60" t="s">
        <v>85</v>
      </c>
    </row>
    <row r="4375" spans="1:9" x14ac:dyDescent="0.2">
      <c r="A4375" t="s">
        <v>79</v>
      </c>
      <c r="B4375" t="s">
        <v>80</v>
      </c>
      <c r="C4375" t="s">
        <v>22</v>
      </c>
      <c r="D4375" s="55">
        <v>41760</v>
      </c>
      <c r="E4375">
        <v>0.38500000000000001</v>
      </c>
      <c r="F4375">
        <v>3133120</v>
      </c>
      <c r="G4375" s="58" t="s">
        <v>87</v>
      </c>
      <c r="H4375" s="58" t="s">
        <v>87</v>
      </c>
      <c r="I4375" s="60" t="s">
        <v>85</v>
      </c>
    </row>
    <row r="4376" spans="1:9" x14ac:dyDescent="0.2">
      <c r="A4376" t="s">
        <v>79</v>
      </c>
      <c r="B4376" t="s">
        <v>81</v>
      </c>
      <c r="C4376" t="s">
        <v>22</v>
      </c>
      <c r="D4376" s="55">
        <v>41760</v>
      </c>
      <c r="E4376">
        <v>0.02</v>
      </c>
      <c r="F4376">
        <v>3133121</v>
      </c>
      <c r="G4376" s="58" t="s">
        <v>87</v>
      </c>
      <c r="H4376" s="58" t="s">
        <v>87</v>
      </c>
      <c r="I4376" s="60" t="s">
        <v>85</v>
      </c>
    </row>
    <row r="4377" spans="1:9" x14ac:dyDescent="0.2">
      <c r="A4377" t="s">
        <v>65</v>
      </c>
      <c r="B4377" t="s">
        <v>80</v>
      </c>
      <c r="C4377" t="s">
        <v>22</v>
      </c>
      <c r="D4377" s="55">
        <v>41760</v>
      </c>
      <c r="E4377">
        <v>0</v>
      </c>
      <c r="F4377">
        <v>3133122</v>
      </c>
      <c r="G4377" s="58" t="s">
        <v>87</v>
      </c>
      <c r="H4377" s="58" t="s">
        <v>87</v>
      </c>
      <c r="I4377" s="60" t="s">
        <v>85</v>
      </c>
    </row>
    <row r="4378" spans="1:9" x14ac:dyDescent="0.2">
      <c r="A4378" t="s">
        <v>65</v>
      </c>
      <c r="B4378" t="s">
        <v>81</v>
      </c>
      <c r="C4378" t="s">
        <v>22</v>
      </c>
      <c r="D4378" s="55">
        <v>41760</v>
      </c>
      <c r="E4378">
        <v>0</v>
      </c>
      <c r="F4378">
        <v>3133123</v>
      </c>
      <c r="G4378" s="58" t="s">
        <v>87</v>
      </c>
      <c r="H4378" s="58" t="s">
        <v>87</v>
      </c>
      <c r="I4378" s="60" t="s">
        <v>85</v>
      </c>
    </row>
    <row r="4379" spans="1:9" x14ac:dyDescent="0.2">
      <c r="A4379" t="s">
        <v>111</v>
      </c>
      <c r="B4379" t="s">
        <v>110</v>
      </c>
      <c r="C4379" t="s">
        <v>22</v>
      </c>
      <c r="D4379" s="55">
        <v>41760</v>
      </c>
      <c r="E4379">
        <v>5.0000000000000001E-3</v>
      </c>
      <c r="F4379">
        <v>3133124</v>
      </c>
      <c r="G4379" s="58" t="s">
        <v>87</v>
      </c>
      <c r="H4379" s="58" t="s">
        <v>87</v>
      </c>
      <c r="I4379" s="60" t="s">
        <v>85</v>
      </c>
    </row>
    <row r="4380" spans="1:9" x14ac:dyDescent="0.2">
      <c r="A4380" t="s">
        <v>112</v>
      </c>
      <c r="B4380" t="s">
        <v>110</v>
      </c>
      <c r="C4380" t="s">
        <v>22</v>
      </c>
      <c r="D4380" s="55">
        <v>41760</v>
      </c>
      <c r="E4380">
        <v>0.02</v>
      </c>
      <c r="F4380">
        <v>3133125</v>
      </c>
      <c r="G4380" s="58" t="s">
        <v>87</v>
      </c>
      <c r="H4380" s="58" t="s">
        <v>87</v>
      </c>
      <c r="I4380" s="60" t="s">
        <v>85</v>
      </c>
    </row>
    <row r="4381" spans="1:9" x14ac:dyDescent="0.2">
      <c r="A4381" t="s">
        <v>108</v>
      </c>
      <c r="B4381" t="s">
        <v>110</v>
      </c>
      <c r="C4381" t="s">
        <v>22</v>
      </c>
      <c r="D4381" s="55">
        <v>41760</v>
      </c>
      <c r="E4381">
        <v>-3.5000000000000003E-2</v>
      </c>
      <c r="F4381">
        <v>3133126</v>
      </c>
      <c r="G4381" s="58" t="s">
        <v>87</v>
      </c>
      <c r="H4381" s="58" t="s">
        <v>87</v>
      </c>
      <c r="I4381" s="60" t="s">
        <v>85</v>
      </c>
    </row>
    <row r="4382" spans="1:9" x14ac:dyDescent="0.2">
      <c r="A4382" t="s">
        <v>109</v>
      </c>
      <c r="B4382" t="s">
        <v>110</v>
      </c>
      <c r="C4382" t="s">
        <v>22</v>
      </c>
      <c r="D4382" s="55">
        <v>41760</v>
      </c>
      <c r="E4382">
        <v>0.02</v>
      </c>
      <c r="F4382">
        <v>3133127</v>
      </c>
      <c r="G4382" s="58" t="s">
        <v>87</v>
      </c>
      <c r="H4382" s="58" t="s">
        <v>87</v>
      </c>
      <c r="I4382" s="60" t="s">
        <v>85</v>
      </c>
    </row>
    <row r="4383" spans="1:9" x14ac:dyDescent="0.2">
      <c r="A4383" t="s">
        <v>11</v>
      </c>
      <c r="B4383" t="s">
        <v>110</v>
      </c>
      <c r="C4383" t="s">
        <v>22</v>
      </c>
      <c r="D4383" s="55">
        <v>41760</v>
      </c>
      <c r="E4383" s="155">
        <v>41791</v>
      </c>
      <c r="I4383" s="60" t="s">
        <v>86</v>
      </c>
    </row>
    <row r="4384" spans="1:9" x14ac:dyDescent="0.2">
      <c r="A4384" t="s">
        <v>78</v>
      </c>
      <c r="B4384" t="s">
        <v>80</v>
      </c>
      <c r="C4384" t="s">
        <v>22</v>
      </c>
      <c r="D4384" s="55">
        <v>41791</v>
      </c>
      <c r="E4384">
        <v>0.38500000000000001</v>
      </c>
      <c r="F4384">
        <v>3133100</v>
      </c>
      <c r="G4384" s="58" t="s">
        <v>87</v>
      </c>
      <c r="H4384" s="58" t="s">
        <v>87</v>
      </c>
      <c r="I4384" s="60" t="s">
        <v>85</v>
      </c>
    </row>
    <row r="4385" spans="1:9" x14ac:dyDescent="0.2">
      <c r="A4385" t="s">
        <v>78</v>
      </c>
      <c r="B4385" t="s">
        <v>81</v>
      </c>
      <c r="C4385" t="s">
        <v>22</v>
      </c>
      <c r="D4385" s="55">
        <v>41791</v>
      </c>
      <c r="E4385">
        <v>0.02</v>
      </c>
      <c r="F4385">
        <v>3133101</v>
      </c>
      <c r="G4385" s="58" t="s">
        <v>87</v>
      </c>
      <c r="H4385" s="58" t="s">
        <v>87</v>
      </c>
      <c r="I4385" s="60" t="s">
        <v>85</v>
      </c>
    </row>
    <row r="4386" spans="1:9" x14ac:dyDescent="0.2">
      <c r="A4386" t="s">
        <v>35</v>
      </c>
      <c r="B4386" t="s">
        <v>80</v>
      </c>
      <c r="C4386" t="s">
        <v>22</v>
      </c>
      <c r="D4386" s="55">
        <v>41791</v>
      </c>
      <c r="E4386">
        <v>0.38500000000000001</v>
      </c>
      <c r="F4386">
        <v>3133102</v>
      </c>
      <c r="G4386" s="58" t="s">
        <v>87</v>
      </c>
      <c r="H4386" s="58" t="s">
        <v>87</v>
      </c>
      <c r="I4386" s="60" t="s">
        <v>85</v>
      </c>
    </row>
    <row r="4387" spans="1:9" x14ac:dyDescent="0.2">
      <c r="A4387" t="s">
        <v>35</v>
      </c>
      <c r="B4387" t="s">
        <v>81</v>
      </c>
      <c r="C4387" t="s">
        <v>22</v>
      </c>
      <c r="D4387" s="55">
        <v>41791</v>
      </c>
      <c r="E4387">
        <v>0.06</v>
      </c>
      <c r="F4387">
        <v>3133103</v>
      </c>
      <c r="G4387" s="58" t="s">
        <v>87</v>
      </c>
      <c r="H4387" s="58" t="s">
        <v>87</v>
      </c>
      <c r="I4387" s="60" t="s">
        <v>85</v>
      </c>
    </row>
    <row r="4388" spans="1:9" x14ac:dyDescent="0.2">
      <c r="A4388" t="s">
        <v>36</v>
      </c>
      <c r="B4388" t="s">
        <v>80</v>
      </c>
      <c r="C4388" t="s">
        <v>22</v>
      </c>
      <c r="D4388" s="55">
        <v>41791</v>
      </c>
      <c r="E4388">
        <v>0.38500000000000001</v>
      </c>
      <c r="F4388">
        <v>3133104</v>
      </c>
      <c r="G4388" s="58" t="s">
        <v>87</v>
      </c>
      <c r="H4388" s="58" t="s">
        <v>87</v>
      </c>
      <c r="I4388" s="60" t="s">
        <v>85</v>
      </c>
    </row>
    <row r="4389" spans="1:9" x14ac:dyDescent="0.2">
      <c r="A4389" t="s">
        <v>36</v>
      </c>
      <c r="B4389" t="s">
        <v>81</v>
      </c>
      <c r="C4389" t="s">
        <v>22</v>
      </c>
      <c r="D4389" s="55">
        <v>41791</v>
      </c>
      <c r="E4389">
        <v>0.02</v>
      </c>
      <c r="F4389">
        <v>3133105</v>
      </c>
      <c r="G4389" s="58" t="s">
        <v>87</v>
      </c>
      <c r="H4389" s="58" t="s">
        <v>87</v>
      </c>
      <c r="I4389" s="60" t="s">
        <v>85</v>
      </c>
    </row>
    <row r="4390" spans="1:9" x14ac:dyDescent="0.2">
      <c r="A4390" t="s">
        <v>37</v>
      </c>
      <c r="B4390" t="s">
        <v>80</v>
      </c>
      <c r="C4390" t="s">
        <v>22</v>
      </c>
      <c r="D4390" s="55">
        <v>41791</v>
      </c>
      <c r="E4390">
        <v>0.38500000000000001</v>
      </c>
      <c r="F4390">
        <v>3133106</v>
      </c>
      <c r="G4390" s="58" t="s">
        <v>87</v>
      </c>
      <c r="H4390" s="58" t="s">
        <v>87</v>
      </c>
      <c r="I4390" s="60" t="s">
        <v>85</v>
      </c>
    </row>
    <row r="4391" spans="1:9" x14ac:dyDescent="0.2">
      <c r="A4391" t="s">
        <v>37</v>
      </c>
      <c r="B4391" t="s">
        <v>81</v>
      </c>
      <c r="C4391" t="s">
        <v>22</v>
      </c>
      <c r="D4391" s="55">
        <v>41791</v>
      </c>
      <c r="E4391">
        <v>0.06</v>
      </c>
      <c r="F4391">
        <v>3133107</v>
      </c>
      <c r="G4391" s="58" t="s">
        <v>87</v>
      </c>
      <c r="H4391" s="58" t="s">
        <v>87</v>
      </c>
      <c r="I4391" s="60" t="s">
        <v>85</v>
      </c>
    </row>
    <row r="4392" spans="1:9" x14ac:dyDescent="0.2">
      <c r="A4392" t="s">
        <v>58</v>
      </c>
      <c r="B4392" t="s">
        <v>80</v>
      </c>
      <c r="C4392" t="s">
        <v>22</v>
      </c>
      <c r="D4392" s="55">
        <v>41791</v>
      </c>
      <c r="E4392">
        <v>0.33500000000000002</v>
      </c>
      <c r="F4392">
        <v>3133108</v>
      </c>
      <c r="G4392" s="58" t="s">
        <v>87</v>
      </c>
      <c r="H4392" s="58" t="s">
        <v>87</v>
      </c>
      <c r="I4392" s="60" t="s">
        <v>85</v>
      </c>
    </row>
    <row r="4393" spans="1:9" x14ac:dyDescent="0.2">
      <c r="A4393" t="s">
        <v>58</v>
      </c>
      <c r="B4393" t="s">
        <v>81</v>
      </c>
      <c r="C4393" t="s">
        <v>22</v>
      </c>
      <c r="D4393" s="55">
        <v>41791</v>
      </c>
      <c r="E4393">
        <v>5.0000000000000001E-3</v>
      </c>
      <c r="F4393">
        <v>3133109</v>
      </c>
      <c r="G4393" s="58" t="s">
        <v>87</v>
      </c>
      <c r="H4393" s="58" t="s">
        <v>87</v>
      </c>
      <c r="I4393" s="60" t="s">
        <v>85</v>
      </c>
    </row>
    <row r="4394" spans="1:9" x14ac:dyDescent="0.2">
      <c r="A4394" t="s">
        <v>59</v>
      </c>
      <c r="B4394" t="s">
        <v>80</v>
      </c>
      <c r="C4394" t="s">
        <v>22</v>
      </c>
      <c r="D4394" s="55">
        <v>41791</v>
      </c>
      <c r="E4394">
        <v>0.37</v>
      </c>
      <c r="F4394">
        <v>3133110</v>
      </c>
      <c r="G4394" s="58" t="s">
        <v>87</v>
      </c>
      <c r="H4394" s="58" t="s">
        <v>87</v>
      </c>
      <c r="I4394" s="60" t="s">
        <v>85</v>
      </c>
    </row>
    <row r="4395" spans="1:9" x14ac:dyDescent="0.2">
      <c r="A4395" t="s">
        <v>59</v>
      </c>
      <c r="B4395" t="s">
        <v>81</v>
      </c>
      <c r="C4395" t="s">
        <v>22</v>
      </c>
      <c r="D4395" s="55">
        <v>41791</v>
      </c>
      <c r="E4395">
        <v>-5.5E-2</v>
      </c>
      <c r="F4395">
        <v>3133111</v>
      </c>
      <c r="G4395" s="58" t="s">
        <v>87</v>
      </c>
      <c r="H4395" s="58" t="s">
        <v>87</v>
      </c>
      <c r="I4395" s="60" t="s">
        <v>85</v>
      </c>
    </row>
    <row r="4396" spans="1:9" x14ac:dyDescent="0.2">
      <c r="A4396" t="s">
        <v>60</v>
      </c>
      <c r="B4396" t="s">
        <v>80</v>
      </c>
      <c r="C4396" t="s">
        <v>22</v>
      </c>
      <c r="D4396" s="55">
        <v>41791</v>
      </c>
      <c r="E4396">
        <v>0.37</v>
      </c>
      <c r="F4396">
        <v>3133112</v>
      </c>
      <c r="G4396" s="58" t="s">
        <v>87</v>
      </c>
      <c r="H4396" s="58" t="s">
        <v>87</v>
      </c>
      <c r="I4396" s="60" t="s">
        <v>85</v>
      </c>
    </row>
    <row r="4397" spans="1:9" x14ac:dyDescent="0.2">
      <c r="A4397" t="s">
        <v>60</v>
      </c>
      <c r="B4397" t="s">
        <v>81</v>
      </c>
      <c r="C4397" t="s">
        <v>22</v>
      </c>
      <c r="D4397" s="55">
        <v>41791</v>
      </c>
      <c r="E4397">
        <v>3.5000000000000003E-2</v>
      </c>
      <c r="F4397">
        <v>3133113</v>
      </c>
      <c r="G4397" s="58" t="s">
        <v>87</v>
      </c>
      <c r="H4397" s="58" t="s">
        <v>87</v>
      </c>
      <c r="I4397" s="60" t="s">
        <v>85</v>
      </c>
    </row>
    <row r="4398" spans="1:9" x14ac:dyDescent="0.2">
      <c r="A4398" t="s">
        <v>61</v>
      </c>
      <c r="B4398" t="s">
        <v>80</v>
      </c>
      <c r="C4398" t="s">
        <v>22</v>
      </c>
      <c r="D4398" s="55">
        <v>41791</v>
      </c>
      <c r="E4398">
        <v>0.37</v>
      </c>
      <c r="F4398">
        <v>3133114</v>
      </c>
      <c r="G4398" s="58" t="s">
        <v>87</v>
      </c>
      <c r="H4398" s="58" t="s">
        <v>87</v>
      </c>
      <c r="I4398" s="60" t="s">
        <v>85</v>
      </c>
    </row>
    <row r="4399" spans="1:9" x14ac:dyDescent="0.2">
      <c r="A4399" t="s">
        <v>61</v>
      </c>
      <c r="B4399" t="s">
        <v>81</v>
      </c>
      <c r="C4399" t="s">
        <v>22</v>
      </c>
      <c r="D4399" s="55">
        <v>41791</v>
      </c>
      <c r="E4399">
        <v>-3.5000000000000003E-2</v>
      </c>
      <c r="F4399">
        <v>3133115</v>
      </c>
      <c r="G4399" s="58" t="s">
        <v>87</v>
      </c>
      <c r="H4399" s="58" t="s">
        <v>87</v>
      </c>
      <c r="I4399" s="60" t="s">
        <v>85</v>
      </c>
    </row>
    <row r="4400" spans="1:9" x14ac:dyDescent="0.2">
      <c r="A4400" t="s">
        <v>63</v>
      </c>
      <c r="B4400" t="s">
        <v>80</v>
      </c>
      <c r="C4400" t="s">
        <v>22</v>
      </c>
      <c r="D4400" s="55">
        <v>41791</v>
      </c>
      <c r="E4400">
        <v>0</v>
      </c>
      <c r="F4400">
        <v>3133116</v>
      </c>
      <c r="G4400" s="58" t="s">
        <v>87</v>
      </c>
      <c r="H4400" s="58" t="s">
        <v>87</v>
      </c>
      <c r="I4400" s="60" t="s">
        <v>85</v>
      </c>
    </row>
    <row r="4401" spans="1:9" x14ac:dyDescent="0.2">
      <c r="A4401" t="s">
        <v>63</v>
      </c>
      <c r="B4401" t="s">
        <v>81</v>
      </c>
      <c r="C4401" t="s">
        <v>22</v>
      </c>
      <c r="D4401" s="55">
        <v>41791</v>
      </c>
      <c r="E4401">
        <v>0</v>
      </c>
      <c r="F4401">
        <v>3133117</v>
      </c>
      <c r="G4401" s="58" t="s">
        <v>87</v>
      </c>
      <c r="H4401" s="58" t="s">
        <v>87</v>
      </c>
      <c r="I4401" s="60" t="s">
        <v>85</v>
      </c>
    </row>
    <row r="4402" spans="1:9" x14ac:dyDescent="0.2">
      <c r="A4402" t="s">
        <v>64</v>
      </c>
      <c r="B4402" t="s">
        <v>80</v>
      </c>
      <c r="C4402" t="s">
        <v>22</v>
      </c>
      <c r="D4402" s="55">
        <v>41791</v>
      </c>
      <c r="E4402">
        <v>0</v>
      </c>
      <c r="F4402">
        <v>3133118</v>
      </c>
      <c r="G4402" s="58" t="s">
        <v>87</v>
      </c>
      <c r="H4402" s="58" t="s">
        <v>87</v>
      </c>
      <c r="I4402" s="60" t="s">
        <v>85</v>
      </c>
    </row>
    <row r="4403" spans="1:9" x14ac:dyDescent="0.2">
      <c r="A4403" t="s">
        <v>64</v>
      </c>
      <c r="B4403" t="s">
        <v>81</v>
      </c>
      <c r="C4403" t="s">
        <v>22</v>
      </c>
      <c r="D4403" s="55">
        <v>41791</v>
      </c>
      <c r="E4403">
        <v>0</v>
      </c>
      <c r="F4403">
        <v>3133119</v>
      </c>
      <c r="G4403" s="58" t="s">
        <v>87</v>
      </c>
      <c r="H4403" s="58" t="s">
        <v>87</v>
      </c>
      <c r="I4403" s="60" t="s">
        <v>85</v>
      </c>
    </row>
    <row r="4404" spans="1:9" x14ac:dyDescent="0.2">
      <c r="A4404" t="s">
        <v>79</v>
      </c>
      <c r="B4404" t="s">
        <v>80</v>
      </c>
      <c r="C4404" t="s">
        <v>22</v>
      </c>
      <c r="D4404" s="55">
        <v>41791</v>
      </c>
      <c r="E4404">
        <v>0.38500000000000001</v>
      </c>
      <c r="F4404">
        <v>3133120</v>
      </c>
      <c r="G4404" s="58" t="s">
        <v>87</v>
      </c>
      <c r="H4404" s="58" t="s">
        <v>87</v>
      </c>
      <c r="I4404" s="60" t="s">
        <v>85</v>
      </c>
    </row>
    <row r="4405" spans="1:9" x14ac:dyDescent="0.2">
      <c r="A4405" t="s">
        <v>79</v>
      </c>
      <c r="B4405" t="s">
        <v>81</v>
      </c>
      <c r="C4405" t="s">
        <v>22</v>
      </c>
      <c r="D4405" s="55">
        <v>41791</v>
      </c>
      <c r="E4405">
        <v>0.02</v>
      </c>
      <c r="F4405">
        <v>3133121</v>
      </c>
      <c r="G4405" s="58" t="s">
        <v>87</v>
      </c>
      <c r="H4405" s="58" t="s">
        <v>87</v>
      </c>
      <c r="I4405" s="60" t="s">
        <v>85</v>
      </c>
    </row>
    <row r="4406" spans="1:9" x14ac:dyDescent="0.2">
      <c r="A4406" t="s">
        <v>65</v>
      </c>
      <c r="B4406" t="s">
        <v>80</v>
      </c>
      <c r="C4406" t="s">
        <v>22</v>
      </c>
      <c r="D4406" s="55">
        <v>41791</v>
      </c>
      <c r="E4406">
        <v>0</v>
      </c>
      <c r="F4406">
        <v>3133122</v>
      </c>
      <c r="G4406" s="58" t="s">
        <v>87</v>
      </c>
      <c r="H4406" s="58" t="s">
        <v>87</v>
      </c>
      <c r="I4406" s="60" t="s">
        <v>85</v>
      </c>
    </row>
    <row r="4407" spans="1:9" x14ac:dyDescent="0.2">
      <c r="A4407" t="s">
        <v>65</v>
      </c>
      <c r="B4407" t="s">
        <v>81</v>
      </c>
      <c r="C4407" t="s">
        <v>22</v>
      </c>
      <c r="D4407" s="55">
        <v>41791</v>
      </c>
      <c r="E4407">
        <v>0</v>
      </c>
      <c r="F4407">
        <v>3133123</v>
      </c>
      <c r="G4407" s="58" t="s">
        <v>87</v>
      </c>
      <c r="H4407" s="58" t="s">
        <v>87</v>
      </c>
      <c r="I4407" s="60" t="s">
        <v>85</v>
      </c>
    </row>
    <row r="4408" spans="1:9" x14ac:dyDescent="0.2">
      <c r="A4408" t="s">
        <v>111</v>
      </c>
      <c r="B4408" t="s">
        <v>110</v>
      </c>
      <c r="C4408" t="s">
        <v>22</v>
      </c>
      <c r="D4408" s="55">
        <v>41791</v>
      </c>
      <c r="E4408">
        <v>5.0000000000000001E-3</v>
      </c>
      <c r="F4408">
        <v>3133124</v>
      </c>
      <c r="G4408" s="58" t="s">
        <v>87</v>
      </c>
      <c r="H4408" s="58" t="s">
        <v>87</v>
      </c>
      <c r="I4408" s="60" t="s">
        <v>85</v>
      </c>
    </row>
    <row r="4409" spans="1:9" x14ac:dyDescent="0.2">
      <c r="A4409" t="s">
        <v>112</v>
      </c>
      <c r="B4409" t="s">
        <v>110</v>
      </c>
      <c r="C4409" t="s">
        <v>22</v>
      </c>
      <c r="D4409" s="55">
        <v>41791</v>
      </c>
      <c r="E4409">
        <v>3.5000000000000003E-2</v>
      </c>
      <c r="F4409">
        <v>3133125</v>
      </c>
      <c r="G4409" s="58" t="s">
        <v>87</v>
      </c>
      <c r="H4409" s="58" t="s">
        <v>87</v>
      </c>
      <c r="I4409" s="60" t="s">
        <v>85</v>
      </c>
    </row>
    <row r="4410" spans="1:9" x14ac:dyDescent="0.2">
      <c r="A4410" t="s">
        <v>108</v>
      </c>
      <c r="B4410" t="s">
        <v>110</v>
      </c>
      <c r="C4410" t="s">
        <v>22</v>
      </c>
      <c r="D4410" s="55">
        <v>41791</v>
      </c>
      <c r="E4410">
        <v>-3.5000000000000003E-2</v>
      </c>
      <c r="F4410">
        <v>3133126</v>
      </c>
      <c r="G4410" s="58" t="s">
        <v>87</v>
      </c>
      <c r="H4410" s="58" t="s">
        <v>87</v>
      </c>
      <c r="I4410" s="60" t="s">
        <v>85</v>
      </c>
    </row>
    <row r="4411" spans="1:9" x14ac:dyDescent="0.2">
      <c r="A4411" t="s">
        <v>109</v>
      </c>
      <c r="B4411" t="s">
        <v>110</v>
      </c>
      <c r="C4411" t="s">
        <v>22</v>
      </c>
      <c r="D4411" s="55">
        <v>41791</v>
      </c>
      <c r="E4411">
        <v>3.5000000000000003E-2</v>
      </c>
      <c r="F4411">
        <v>3133127</v>
      </c>
      <c r="G4411" s="58" t="s">
        <v>87</v>
      </c>
      <c r="H4411" s="58" t="s">
        <v>87</v>
      </c>
      <c r="I4411" s="60" t="s">
        <v>85</v>
      </c>
    </row>
    <row r="4412" spans="1:9" x14ac:dyDescent="0.2">
      <c r="A4412" t="s">
        <v>11</v>
      </c>
      <c r="B4412" t="s">
        <v>110</v>
      </c>
      <c r="C4412" t="s">
        <v>22</v>
      </c>
      <c r="D4412" s="55">
        <v>41791</v>
      </c>
      <c r="E4412" s="155">
        <v>41821</v>
      </c>
      <c r="I4412" s="60" t="s">
        <v>86</v>
      </c>
    </row>
    <row r="4413" spans="1:9" x14ac:dyDescent="0.2">
      <c r="A4413" t="s">
        <v>78</v>
      </c>
      <c r="B4413" t="s">
        <v>80</v>
      </c>
      <c r="C4413" t="s">
        <v>22</v>
      </c>
      <c r="D4413" s="55">
        <v>41821</v>
      </c>
      <c r="E4413">
        <v>0.39750000000000002</v>
      </c>
      <c r="F4413">
        <v>3133100</v>
      </c>
      <c r="G4413" s="58" t="s">
        <v>87</v>
      </c>
      <c r="H4413" s="58" t="s">
        <v>87</v>
      </c>
      <c r="I4413" s="60" t="s">
        <v>85</v>
      </c>
    </row>
    <row r="4414" spans="1:9" x14ac:dyDescent="0.2">
      <c r="A4414" t="s">
        <v>78</v>
      </c>
      <c r="B4414" t="s">
        <v>81</v>
      </c>
      <c r="C4414" t="s">
        <v>22</v>
      </c>
      <c r="D4414" s="55">
        <v>41821</v>
      </c>
      <c r="E4414">
        <v>0.02</v>
      </c>
      <c r="F4414">
        <v>3133101</v>
      </c>
      <c r="G4414" s="58" t="s">
        <v>87</v>
      </c>
      <c r="H4414" s="58" t="s">
        <v>87</v>
      </c>
      <c r="I4414" s="60" t="s">
        <v>85</v>
      </c>
    </row>
    <row r="4415" spans="1:9" x14ac:dyDescent="0.2">
      <c r="A4415" t="s">
        <v>35</v>
      </c>
      <c r="B4415" t="s">
        <v>80</v>
      </c>
      <c r="C4415" t="s">
        <v>22</v>
      </c>
      <c r="D4415" s="55">
        <v>41821</v>
      </c>
      <c r="E4415">
        <v>0.39750000000000002</v>
      </c>
      <c r="F4415">
        <v>3133102</v>
      </c>
      <c r="G4415" s="58" t="s">
        <v>87</v>
      </c>
      <c r="H4415" s="58" t="s">
        <v>87</v>
      </c>
      <c r="I4415" s="60" t="s">
        <v>85</v>
      </c>
    </row>
    <row r="4416" spans="1:9" x14ac:dyDescent="0.2">
      <c r="A4416" t="s">
        <v>35</v>
      </c>
      <c r="B4416" t="s">
        <v>81</v>
      </c>
      <c r="C4416" t="s">
        <v>22</v>
      </c>
      <c r="D4416" s="55">
        <v>41821</v>
      </c>
      <c r="E4416">
        <v>7.0000000000000007E-2</v>
      </c>
      <c r="F4416">
        <v>3133103</v>
      </c>
      <c r="G4416" s="58" t="s">
        <v>87</v>
      </c>
      <c r="H4416" s="58" t="s">
        <v>87</v>
      </c>
      <c r="I4416" s="60" t="s">
        <v>85</v>
      </c>
    </row>
    <row r="4417" spans="1:9" x14ac:dyDescent="0.2">
      <c r="A4417" t="s">
        <v>36</v>
      </c>
      <c r="B4417" t="s">
        <v>80</v>
      </c>
      <c r="C4417" t="s">
        <v>22</v>
      </c>
      <c r="D4417" s="55">
        <v>41821</v>
      </c>
      <c r="E4417">
        <v>0.39750000000000002</v>
      </c>
      <c r="F4417">
        <v>3133104</v>
      </c>
      <c r="G4417" s="58" t="s">
        <v>87</v>
      </c>
      <c r="H4417" s="58" t="s">
        <v>87</v>
      </c>
      <c r="I4417" s="60" t="s">
        <v>85</v>
      </c>
    </row>
    <row r="4418" spans="1:9" x14ac:dyDescent="0.2">
      <c r="A4418" t="s">
        <v>36</v>
      </c>
      <c r="B4418" t="s">
        <v>81</v>
      </c>
      <c r="C4418" t="s">
        <v>22</v>
      </c>
      <c r="D4418" s="55">
        <v>41821</v>
      </c>
      <c r="E4418">
        <v>0.02</v>
      </c>
      <c r="F4418">
        <v>3133105</v>
      </c>
      <c r="G4418" s="58" t="s">
        <v>87</v>
      </c>
      <c r="H4418" s="58" t="s">
        <v>87</v>
      </c>
      <c r="I4418" s="60" t="s">
        <v>85</v>
      </c>
    </row>
    <row r="4419" spans="1:9" x14ac:dyDescent="0.2">
      <c r="A4419" t="s">
        <v>37</v>
      </c>
      <c r="B4419" t="s">
        <v>80</v>
      </c>
      <c r="C4419" t="s">
        <v>22</v>
      </c>
      <c r="D4419" s="55">
        <v>41821</v>
      </c>
      <c r="E4419">
        <v>0.39750000000000002</v>
      </c>
      <c r="F4419">
        <v>3133106</v>
      </c>
      <c r="G4419" s="58" t="s">
        <v>87</v>
      </c>
      <c r="H4419" s="58" t="s">
        <v>87</v>
      </c>
      <c r="I4419" s="60" t="s">
        <v>85</v>
      </c>
    </row>
    <row r="4420" spans="1:9" x14ac:dyDescent="0.2">
      <c r="A4420" t="s">
        <v>37</v>
      </c>
      <c r="B4420" t="s">
        <v>81</v>
      </c>
      <c r="C4420" t="s">
        <v>22</v>
      </c>
      <c r="D4420" s="55">
        <v>41821</v>
      </c>
      <c r="E4420">
        <v>7.0000000000000007E-2</v>
      </c>
      <c r="F4420">
        <v>3133107</v>
      </c>
      <c r="G4420" s="58" t="s">
        <v>87</v>
      </c>
      <c r="H4420" s="58" t="s">
        <v>87</v>
      </c>
      <c r="I4420" s="60" t="s">
        <v>85</v>
      </c>
    </row>
    <row r="4421" spans="1:9" x14ac:dyDescent="0.2">
      <c r="A4421" t="s">
        <v>58</v>
      </c>
      <c r="B4421" t="s">
        <v>80</v>
      </c>
      <c r="C4421" t="s">
        <v>22</v>
      </c>
      <c r="D4421" s="55">
        <v>41821</v>
      </c>
      <c r="E4421">
        <v>0.35</v>
      </c>
      <c r="F4421">
        <v>3133108</v>
      </c>
      <c r="G4421" s="58" t="s">
        <v>87</v>
      </c>
      <c r="H4421" s="58" t="s">
        <v>87</v>
      </c>
      <c r="I4421" s="60" t="s">
        <v>85</v>
      </c>
    </row>
    <row r="4422" spans="1:9" x14ac:dyDescent="0.2">
      <c r="A4422" t="s">
        <v>58</v>
      </c>
      <c r="B4422" t="s">
        <v>81</v>
      </c>
      <c r="C4422" t="s">
        <v>22</v>
      </c>
      <c r="D4422" s="55">
        <v>41821</v>
      </c>
      <c r="E4422">
        <v>5.0000000000000001E-3</v>
      </c>
      <c r="F4422">
        <v>3133109</v>
      </c>
      <c r="G4422" s="58" t="s">
        <v>87</v>
      </c>
      <c r="H4422" s="58" t="s">
        <v>87</v>
      </c>
      <c r="I4422" s="60" t="s">
        <v>85</v>
      </c>
    </row>
    <row r="4423" spans="1:9" x14ac:dyDescent="0.2">
      <c r="A4423" t="s">
        <v>59</v>
      </c>
      <c r="B4423" t="s">
        <v>80</v>
      </c>
      <c r="C4423" t="s">
        <v>22</v>
      </c>
      <c r="D4423" s="55">
        <v>41821</v>
      </c>
      <c r="E4423">
        <v>0.41</v>
      </c>
      <c r="F4423">
        <v>3133110</v>
      </c>
      <c r="G4423" s="58" t="s">
        <v>87</v>
      </c>
      <c r="H4423" s="58" t="s">
        <v>87</v>
      </c>
      <c r="I4423" s="60" t="s">
        <v>85</v>
      </c>
    </row>
    <row r="4424" spans="1:9" x14ac:dyDescent="0.2">
      <c r="A4424" t="s">
        <v>59</v>
      </c>
      <c r="B4424" t="s">
        <v>81</v>
      </c>
      <c r="C4424" t="s">
        <v>22</v>
      </c>
      <c r="D4424" s="55">
        <v>41821</v>
      </c>
      <c r="E4424">
        <v>-0.02</v>
      </c>
      <c r="F4424">
        <v>3133111</v>
      </c>
      <c r="G4424" s="58" t="s">
        <v>87</v>
      </c>
      <c r="H4424" s="58" t="s">
        <v>87</v>
      </c>
      <c r="I4424" s="60" t="s">
        <v>85</v>
      </c>
    </row>
    <row r="4425" spans="1:9" x14ac:dyDescent="0.2">
      <c r="A4425" t="s">
        <v>60</v>
      </c>
      <c r="B4425" t="s">
        <v>80</v>
      </c>
      <c r="C4425" t="s">
        <v>22</v>
      </c>
      <c r="D4425" s="55">
        <v>41821</v>
      </c>
      <c r="E4425">
        <v>0.41</v>
      </c>
      <c r="F4425">
        <v>3133112</v>
      </c>
      <c r="G4425" s="58" t="s">
        <v>87</v>
      </c>
      <c r="H4425" s="58" t="s">
        <v>87</v>
      </c>
      <c r="I4425" s="60" t="s">
        <v>85</v>
      </c>
    </row>
    <row r="4426" spans="1:9" x14ac:dyDescent="0.2">
      <c r="A4426" t="s">
        <v>60</v>
      </c>
      <c r="B4426" t="s">
        <v>81</v>
      </c>
      <c r="C4426" t="s">
        <v>22</v>
      </c>
      <c r="D4426" s="55">
        <v>41821</v>
      </c>
      <c r="E4426">
        <v>3.5000000000000003E-2</v>
      </c>
      <c r="F4426">
        <v>3133113</v>
      </c>
      <c r="G4426" s="58" t="s">
        <v>87</v>
      </c>
      <c r="H4426" s="58" t="s">
        <v>87</v>
      </c>
      <c r="I4426" s="60" t="s">
        <v>85</v>
      </c>
    </row>
    <row r="4427" spans="1:9" x14ac:dyDescent="0.2">
      <c r="A4427" t="s">
        <v>61</v>
      </c>
      <c r="B4427" t="s">
        <v>80</v>
      </c>
      <c r="C4427" t="s">
        <v>22</v>
      </c>
      <c r="D4427" s="55">
        <v>41821</v>
      </c>
      <c r="E4427">
        <v>0.41</v>
      </c>
      <c r="F4427">
        <v>3133114</v>
      </c>
      <c r="G4427" s="58" t="s">
        <v>87</v>
      </c>
      <c r="H4427" s="58" t="s">
        <v>87</v>
      </c>
      <c r="I4427" s="60" t="s">
        <v>85</v>
      </c>
    </row>
    <row r="4428" spans="1:9" x14ac:dyDescent="0.2">
      <c r="A4428" t="s">
        <v>61</v>
      </c>
      <c r="B4428" t="s">
        <v>81</v>
      </c>
      <c r="C4428" t="s">
        <v>22</v>
      </c>
      <c r="D4428" s="55">
        <v>41821</v>
      </c>
      <c r="E4428">
        <v>-0.02</v>
      </c>
      <c r="F4428">
        <v>3133115</v>
      </c>
      <c r="G4428" s="58" t="s">
        <v>87</v>
      </c>
      <c r="H4428" s="58" t="s">
        <v>87</v>
      </c>
      <c r="I4428" s="60" t="s">
        <v>85</v>
      </c>
    </row>
    <row r="4429" spans="1:9" x14ac:dyDescent="0.2">
      <c r="A4429" t="s">
        <v>63</v>
      </c>
      <c r="B4429" t="s">
        <v>80</v>
      </c>
      <c r="C4429" t="s">
        <v>22</v>
      </c>
      <c r="D4429" s="55">
        <v>41821</v>
      </c>
      <c r="E4429">
        <v>0</v>
      </c>
      <c r="F4429">
        <v>3133116</v>
      </c>
      <c r="G4429" s="58" t="s">
        <v>87</v>
      </c>
      <c r="H4429" s="58" t="s">
        <v>87</v>
      </c>
      <c r="I4429" s="60" t="s">
        <v>85</v>
      </c>
    </row>
    <row r="4430" spans="1:9" x14ac:dyDescent="0.2">
      <c r="A4430" t="s">
        <v>63</v>
      </c>
      <c r="B4430" t="s">
        <v>81</v>
      </c>
      <c r="C4430" t="s">
        <v>22</v>
      </c>
      <c r="D4430" s="55">
        <v>41821</v>
      </c>
      <c r="E4430">
        <v>0</v>
      </c>
      <c r="F4430">
        <v>3133117</v>
      </c>
      <c r="G4430" s="58" t="s">
        <v>87</v>
      </c>
      <c r="H4430" s="58" t="s">
        <v>87</v>
      </c>
      <c r="I4430" s="60" t="s">
        <v>85</v>
      </c>
    </row>
    <row r="4431" spans="1:9" x14ac:dyDescent="0.2">
      <c r="A4431" t="s">
        <v>64</v>
      </c>
      <c r="B4431" t="s">
        <v>80</v>
      </c>
      <c r="C4431" t="s">
        <v>22</v>
      </c>
      <c r="D4431" s="55">
        <v>41821</v>
      </c>
      <c r="E4431">
        <v>0</v>
      </c>
      <c r="F4431">
        <v>3133118</v>
      </c>
      <c r="G4431" s="58" t="s">
        <v>87</v>
      </c>
      <c r="H4431" s="58" t="s">
        <v>87</v>
      </c>
      <c r="I4431" s="60" t="s">
        <v>85</v>
      </c>
    </row>
    <row r="4432" spans="1:9" x14ac:dyDescent="0.2">
      <c r="A4432" t="s">
        <v>64</v>
      </c>
      <c r="B4432" t="s">
        <v>81</v>
      </c>
      <c r="C4432" t="s">
        <v>22</v>
      </c>
      <c r="D4432" s="55">
        <v>41821</v>
      </c>
      <c r="E4432">
        <v>0</v>
      </c>
      <c r="F4432">
        <v>3133119</v>
      </c>
      <c r="G4432" s="58" t="s">
        <v>87</v>
      </c>
      <c r="H4432" s="58" t="s">
        <v>87</v>
      </c>
      <c r="I4432" s="60" t="s">
        <v>85</v>
      </c>
    </row>
    <row r="4433" spans="1:9" x14ac:dyDescent="0.2">
      <c r="A4433" t="s">
        <v>79</v>
      </c>
      <c r="B4433" t="s">
        <v>80</v>
      </c>
      <c r="C4433" t="s">
        <v>22</v>
      </c>
      <c r="D4433" s="55">
        <v>41821</v>
      </c>
      <c r="E4433">
        <v>0.39750000000000002</v>
      </c>
      <c r="F4433">
        <v>3133120</v>
      </c>
      <c r="G4433" s="58" t="s">
        <v>87</v>
      </c>
      <c r="H4433" s="58" t="s">
        <v>87</v>
      </c>
      <c r="I4433" s="60" t="s">
        <v>85</v>
      </c>
    </row>
    <row r="4434" spans="1:9" x14ac:dyDescent="0.2">
      <c r="A4434" t="s">
        <v>79</v>
      </c>
      <c r="B4434" t="s">
        <v>81</v>
      </c>
      <c r="C4434" t="s">
        <v>22</v>
      </c>
      <c r="D4434" s="55">
        <v>41821</v>
      </c>
      <c r="E4434">
        <v>0.02</v>
      </c>
      <c r="F4434">
        <v>3133121</v>
      </c>
      <c r="G4434" s="58" t="s">
        <v>87</v>
      </c>
      <c r="H4434" s="58" t="s">
        <v>87</v>
      </c>
      <c r="I4434" s="60" t="s">
        <v>85</v>
      </c>
    </row>
    <row r="4435" spans="1:9" x14ac:dyDescent="0.2">
      <c r="A4435" t="s">
        <v>65</v>
      </c>
      <c r="B4435" t="s">
        <v>80</v>
      </c>
      <c r="C4435" t="s">
        <v>22</v>
      </c>
      <c r="D4435" s="55">
        <v>41821</v>
      </c>
      <c r="E4435">
        <v>0</v>
      </c>
      <c r="F4435">
        <v>3133122</v>
      </c>
      <c r="G4435" s="58" t="s">
        <v>87</v>
      </c>
      <c r="H4435" s="58" t="s">
        <v>87</v>
      </c>
      <c r="I4435" s="60" t="s">
        <v>85</v>
      </c>
    </row>
    <row r="4436" spans="1:9" x14ac:dyDescent="0.2">
      <c r="A4436" t="s">
        <v>65</v>
      </c>
      <c r="B4436" t="s">
        <v>81</v>
      </c>
      <c r="C4436" t="s">
        <v>22</v>
      </c>
      <c r="D4436" s="55">
        <v>41821</v>
      </c>
      <c r="E4436">
        <v>0</v>
      </c>
      <c r="F4436">
        <v>3133123</v>
      </c>
      <c r="G4436" s="58" t="s">
        <v>87</v>
      </c>
      <c r="H4436" s="58" t="s">
        <v>87</v>
      </c>
      <c r="I4436" s="60" t="s">
        <v>85</v>
      </c>
    </row>
    <row r="4437" spans="1:9" x14ac:dyDescent="0.2">
      <c r="A4437" t="s">
        <v>111</v>
      </c>
      <c r="B4437" t="s">
        <v>110</v>
      </c>
      <c r="C4437" t="s">
        <v>22</v>
      </c>
      <c r="D4437" s="55">
        <v>41821</v>
      </c>
      <c r="E4437">
        <v>5.0000000000000001E-3</v>
      </c>
      <c r="F4437">
        <v>3133124</v>
      </c>
      <c r="G4437" s="58" t="s">
        <v>87</v>
      </c>
      <c r="H4437" s="58" t="s">
        <v>87</v>
      </c>
      <c r="I4437" s="60" t="s">
        <v>85</v>
      </c>
    </row>
    <row r="4438" spans="1:9" x14ac:dyDescent="0.2">
      <c r="A4438" t="s">
        <v>112</v>
      </c>
      <c r="B4438" t="s">
        <v>110</v>
      </c>
      <c r="C4438" t="s">
        <v>22</v>
      </c>
      <c r="D4438" s="55">
        <v>41821</v>
      </c>
      <c r="E4438">
        <v>3.5000000000000003E-2</v>
      </c>
      <c r="F4438">
        <v>3133125</v>
      </c>
      <c r="G4438" s="58" t="s">
        <v>87</v>
      </c>
      <c r="H4438" s="58" t="s">
        <v>87</v>
      </c>
      <c r="I4438" s="60" t="s">
        <v>85</v>
      </c>
    </row>
    <row r="4439" spans="1:9" x14ac:dyDescent="0.2">
      <c r="A4439" t="s">
        <v>108</v>
      </c>
      <c r="B4439" t="s">
        <v>110</v>
      </c>
      <c r="C4439" t="s">
        <v>22</v>
      </c>
      <c r="D4439" s="55">
        <v>41821</v>
      </c>
      <c r="E4439">
        <v>-0.02</v>
      </c>
      <c r="F4439">
        <v>3133126</v>
      </c>
      <c r="G4439" s="58" t="s">
        <v>87</v>
      </c>
      <c r="H4439" s="58" t="s">
        <v>87</v>
      </c>
      <c r="I4439" s="60" t="s">
        <v>85</v>
      </c>
    </row>
    <row r="4440" spans="1:9" x14ac:dyDescent="0.2">
      <c r="A4440" t="s">
        <v>109</v>
      </c>
      <c r="B4440" t="s">
        <v>110</v>
      </c>
      <c r="C4440" t="s">
        <v>22</v>
      </c>
      <c r="D4440" s="55">
        <v>41821</v>
      </c>
      <c r="E4440">
        <v>3.5000000000000003E-2</v>
      </c>
      <c r="F4440">
        <v>3133127</v>
      </c>
      <c r="G4440" s="58" t="s">
        <v>87</v>
      </c>
      <c r="H4440" s="58" t="s">
        <v>87</v>
      </c>
      <c r="I4440" s="60" t="s">
        <v>85</v>
      </c>
    </row>
    <row r="4441" spans="1:9" x14ac:dyDescent="0.2">
      <c r="A4441" t="s">
        <v>11</v>
      </c>
      <c r="B4441" t="s">
        <v>110</v>
      </c>
      <c r="C4441" t="s">
        <v>22</v>
      </c>
      <c r="D4441" s="55">
        <v>41821</v>
      </c>
      <c r="E4441" s="155">
        <v>41852</v>
      </c>
      <c r="I4441" s="60" t="s">
        <v>86</v>
      </c>
    </row>
    <row r="4442" spans="1:9" x14ac:dyDescent="0.2">
      <c r="A4442" t="s">
        <v>78</v>
      </c>
      <c r="B4442" t="s">
        <v>80</v>
      </c>
      <c r="C4442" t="s">
        <v>22</v>
      </c>
      <c r="D4442" s="55">
        <v>41852</v>
      </c>
      <c r="E4442">
        <v>0.4</v>
      </c>
      <c r="F4442">
        <v>3133100</v>
      </c>
      <c r="G4442" s="58" t="s">
        <v>87</v>
      </c>
      <c r="H4442" s="58" t="s">
        <v>87</v>
      </c>
      <c r="I4442" s="60" t="s">
        <v>85</v>
      </c>
    </row>
    <row r="4443" spans="1:9" x14ac:dyDescent="0.2">
      <c r="A4443" t="s">
        <v>78</v>
      </c>
      <c r="B4443" t="s">
        <v>81</v>
      </c>
      <c r="C4443" t="s">
        <v>22</v>
      </c>
      <c r="D4443" s="55">
        <v>41852</v>
      </c>
      <c r="E4443">
        <v>0.02</v>
      </c>
      <c r="F4443">
        <v>3133101</v>
      </c>
      <c r="G4443" s="58" t="s">
        <v>87</v>
      </c>
      <c r="H4443" s="58" t="s">
        <v>87</v>
      </c>
      <c r="I4443" s="60" t="s">
        <v>85</v>
      </c>
    </row>
    <row r="4444" spans="1:9" x14ac:dyDescent="0.2">
      <c r="A4444" t="s">
        <v>35</v>
      </c>
      <c r="B4444" t="s">
        <v>80</v>
      </c>
      <c r="C4444" t="s">
        <v>22</v>
      </c>
      <c r="D4444" s="55">
        <v>41852</v>
      </c>
      <c r="E4444">
        <v>0.4</v>
      </c>
      <c r="F4444">
        <v>3133102</v>
      </c>
      <c r="G4444" s="58" t="s">
        <v>87</v>
      </c>
      <c r="H4444" s="58" t="s">
        <v>87</v>
      </c>
      <c r="I4444" s="60" t="s">
        <v>85</v>
      </c>
    </row>
    <row r="4445" spans="1:9" x14ac:dyDescent="0.2">
      <c r="A4445" t="s">
        <v>35</v>
      </c>
      <c r="B4445" t="s">
        <v>81</v>
      </c>
      <c r="C4445" t="s">
        <v>22</v>
      </c>
      <c r="D4445" s="55">
        <v>41852</v>
      </c>
      <c r="E4445">
        <v>7.0000000000000007E-2</v>
      </c>
      <c r="F4445">
        <v>3133103</v>
      </c>
      <c r="G4445" s="58" t="s">
        <v>87</v>
      </c>
      <c r="H4445" s="58" t="s">
        <v>87</v>
      </c>
      <c r="I4445" s="60" t="s">
        <v>85</v>
      </c>
    </row>
    <row r="4446" spans="1:9" x14ac:dyDescent="0.2">
      <c r="A4446" t="s">
        <v>36</v>
      </c>
      <c r="B4446" t="s">
        <v>80</v>
      </c>
      <c r="C4446" t="s">
        <v>22</v>
      </c>
      <c r="D4446" s="55">
        <v>41852</v>
      </c>
      <c r="E4446">
        <v>0.4</v>
      </c>
      <c r="F4446">
        <v>3133104</v>
      </c>
      <c r="G4446" s="58" t="s">
        <v>87</v>
      </c>
      <c r="H4446" s="58" t="s">
        <v>87</v>
      </c>
      <c r="I4446" s="60" t="s">
        <v>85</v>
      </c>
    </row>
    <row r="4447" spans="1:9" x14ac:dyDescent="0.2">
      <c r="A4447" t="s">
        <v>36</v>
      </c>
      <c r="B4447" t="s">
        <v>81</v>
      </c>
      <c r="C4447" t="s">
        <v>22</v>
      </c>
      <c r="D4447" s="55">
        <v>41852</v>
      </c>
      <c r="E4447">
        <v>0.02</v>
      </c>
      <c r="F4447">
        <v>3133105</v>
      </c>
      <c r="G4447" s="58" t="s">
        <v>87</v>
      </c>
      <c r="H4447" s="58" t="s">
        <v>87</v>
      </c>
      <c r="I4447" s="60" t="s">
        <v>85</v>
      </c>
    </row>
    <row r="4448" spans="1:9" x14ac:dyDescent="0.2">
      <c r="A4448" t="s">
        <v>37</v>
      </c>
      <c r="B4448" t="s">
        <v>80</v>
      </c>
      <c r="C4448" t="s">
        <v>22</v>
      </c>
      <c r="D4448" s="55">
        <v>41852</v>
      </c>
      <c r="E4448">
        <v>0.4</v>
      </c>
      <c r="F4448">
        <v>3133106</v>
      </c>
      <c r="G4448" s="58" t="s">
        <v>87</v>
      </c>
      <c r="H4448" s="58" t="s">
        <v>87</v>
      </c>
      <c r="I4448" s="60" t="s">
        <v>85</v>
      </c>
    </row>
    <row r="4449" spans="1:9" x14ac:dyDescent="0.2">
      <c r="A4449" t="s">
        <v>37</v>
      </c>
      <c r="B4449" t="s">
        <v>81</v>
      </c>
      <c r="C4449" t="s">
        <v>22</v>
      </c>
      <c r="D4449" s="55">
        <v>41852</v>
      </c>
      <c r="E4449">
        <v>7.0000000000000007E-2</v>
      </c>
      <c r="F4449">
        <v>3133107</v>
      </c>
      <c r="G4449" s="58" t="s">
        <v>87</v>
      </c>
      <c r="H4449" s="58" t="s">
        <v>87</v>
      </c>
      <c r="I4449" s="60" t="s">
        <v>85</v>
      </c>
    </row>
    <row r="4450" spans="1:9" x14ac:dyDescent="0.2">
      <c r="A4450" t="s">
        <v>58</v>
      </c>
      <c r="B4450" t="s">
        <v>80</v>
      </c>
      <c r="C4450" t="s">
        <v>22</v>
      </c>
      <c r="D4450" s="55">
        <v>41852</v>
      </c>
      <c r="E4450">
        <v>0.35</v>
      </c>
      <c r="F4450">
        <v>3133108</v>
      </c>
      <c r="G4450" s="58" t="s">
        <v>87</v>
      </c>
      <c r="H4450" s="58" t="s">
        <v>87</v>
      </c>
      <c r="I4450" s="60" t="s">
        <v>85</v>
      </c>
    </row>
    <row r="4451" spans="1:9" x14ac:dyDescent="0.2">
      <c r="A4451" t="s">
        <v>58</v>
      </c>
      <c r="B4451" t="s">
        <v>81</v>
      </c>
      <c r="C4451" t="s">
        <v>22</v>
      </c>
      <c r="D4451" s="55">
        <v>41852</v>
      </c>
      <c r="E4451">
        <v>-5.0000000000000001E-3</v>
      </c>
      <c r="F4451">
        <v>3133109</v>
      </c>
      <c r="G4451" s="58" t="s">
        <v>87</v>
      </c>
      <c r="H4451" s="58" t="s">
        <v>87</v>
      </c>
      <c r="I4451" s="60" t="s">
        <v>85</v>
      </c>
    </row>
    <row r="4452" spans="1:9" x14ac:dyDescent="0.2">
      <c r="A4452" t="s">
        <v>59</v>
      </c>
      <c r="B4452" t="s">
        <v>80</v>
      </c>
      <c r="C4452" t="s">
        <v>22</v>
      </c>
      <c r="D4452" s="55">
        <v>41852</v>
      </c>
      <c r="E4452">
        <v>0.41</v>
      </c>
      <c r="F4452">
        <v>3133110</v>
      </c>
      <c r="G4452" s="58" t="s">
        <v>87</v>
      </c>
      <c r="H4452" s="58" t="s">
        <v>87</v>
      </c>
      <c r="I4452" s="60" t="s">
        <v>85</v>
      </c>
    </row>
    <row r="4453" spans="1:9" x14ac:dyDescent="0.2">
      <c r="A4453" t="s">
        <v>59</v>
      </c>
      <c r="B4453" t="s">
        <v>81</v>
      </c>
      <c r="C4453" t="s">
        <v>22</v>
      </c>
      <c r="D4453" s="55">
        <v>41852</v>
      </c>
      <c r="E4453">
        <v>-0.02</v>
      </c>
      <c r="F4453">
        <v>3133111</v>
      </c>
      <c r="G4453" s="58" t="s">
        <v>87</v>
      </c>
      <c r="H4453" s="58" t="s">
        <v>87</v>
      </c>
      <c r="I4453" s="60" t="s">
        <v>85</v>
      </c>
    </row>
    <row r="4454" spans="1:9" x14ac:dyDescent="0.2">
      <c r="A4454" t="s">
        <v>60</v>
      </c>
      <c r="B4454" t="s">
        <v>80</v>
      </c>
      <c r="C4454" t="s">
        <v>22</v>
      </c>
      <c r="D4454" s="55">
        <v>41852</v>
      </c>
      <c r="E4454">
        <v>0.41</v>
      </c>
      <c r="F4454">
        <v>3133112</v>
      </c>
      <c r="G4454" s="58" t="s">
        <v>87</v>
      </c>
      <c r="H4454" s="58" t="s">
        <v>87</v>
      </c>
      <c r="I4454" s="60" t="s">
        <v>85</v>
      </c>
    </row>
    <row r="4455" spans="1:9" x14ac:dyDescent="0.2">
      <c r="A4455" t="s">
        <v>60</v>
      </c>
      <c r="B4455" t="s">
        <v>81</v>
      </c>
      <c r="C4455" t="s">
        <v>22</v>
      </c>
      <c r="D4455" s="55">
        <v>41852</v>
      </c>
      <c r="E4455">
        <v>0.01</v>
      </c>
      <c r="F4455">
        <v>3133113</v>
      </c>
      <c r="G4455" s="58" t="s">
        <v>87</v>
      </c>
      <c r="H4455" s="58" t="s">
        <v>87</v>
      </c>
      <c r="I4455" s="60" t="s">
        <v>85</v>
      </c>
    </row>
    <row r="4456" spans="1:9" x14ac:dyDescent="0.2">
      <c r="A4456" t="s">
        <v>61</v>
      </c>
      <c r="B4456" t="s">
        <v>80</v>
      </c>
      <c r="C4456" t="s">
        <v>22</v>
      </c>
      <c r="D4456" s="55">
        <v>41852</v>
      </c>
      <c r="E4456">
        <v>0.41</v>
      </c>
      <c r="F4456">
        <v>3133114</v>
      </c>
      <c r="G4456" s="58" t="s">
        <v>87</v>
      </c>
      <c r="H4456" s="58" t="s">
        <v>87</v>
      </c>
      <c r="I4456" s="60" t="s">
        <v>85</v>
      </c>
    </row>
    <row r="4457" spans="1:9" x14ac:dyDescent="0.2">
      <c r="A4457" t="s">
        <v>61</v>
      </c>
      <c r="B4457" t="s">
        <v>81</v>
      </c>
      <c r="C4457" t="s">
        <v>22</v>
      </c>
      <c r="D4457" s="55">
        <v>41852</v>
      </c>
      <c r="E4457">
        <v>-0.02</v>
      </c>
      <c r="F4457">
        <v>3133115</v>
      </c>
      <c r="G4457" s="58" t="s">
        <v>87</v>
      </c>
      <c r="H4457" s="58" t="s">
        <v>87</v>
      </c>
      <c r="I4457" s="60" t="s">
        <v>85</v>
      </c>
    </row>
    <row r="4458" spans="1:9" x14ac:dyDescent="0.2">
      <c r="A4458" t="s">
        <v>63</v>
      </c>
      <c r="B4458" t="s">
        <v>80</v>
      </c>
      <c r="C4458" t="s">
        <v>22</v>
      </c>
      <c r="D4458" s="55">
        <v>41852</v>
      </c>
      <c r="E4458">
        <v>0</v>
      </c>
      <c r="F4458">
        <v>3133116</v>
      </c>
      <c r="G4458" s="58" t="s">
        <v>87</v>
      </c>
      <c r="H4458" s="58" t="s">
        <v>87</v>
      </c>
      <c r="I4458" s="60" t="s">
        <v>85</v>
      </c>
    </row>
    <row r="4459" spans="1:9" x14ac:dyDescent="0.2">
      <c r="A4459" t="s">
        <v>63</v>
      </c>
      <c r="B4459" t="s">
        <v>81</v>
      </c>
      <c r="C4459" t="s">
        <v>22</v>
      </c>
      <c r="D4459" s="55">
        <v>41852</v>
      </c>
      <c r="E4459">
        <v>0</v>
      </c>
      <c r="F4459">
        <v>3133117</v>
      </c>
      <c r="G4459" s="58" t="s">
        <v>87</v>
      </c>
      <c r="H4459" s="58" t="s">
        <v>87</v>
      </c>
      <c r="I4459" s="60" t="s">
        <v>85</v>
      </c>
    </row>
    <row r="4460" spans="1:9" x14ac:dyDescent="0.2">
      <c r="A4460" t="s">
        <v>64</v>
      </c>
      <c r="B4460" t="s">
        <v>80</v>
      </c>
      <c r="C4460" t="s">
        <v>22</v>
      </c>
      <c r="D4460" s="55">
        <v>41852</v>
      </c>
      <c r="E4460">
        <v>0</v>
      </c>
      <c r="F4460">
        <v>3133118</v>
      </c>
      <c r="G4460" s="58" t="s">
        <v>87</v>
      </c>
      <c r="H4460" s="58" t="s">
        <v>87</v>
      </c>
      <c r="I4460" s="60" t="s">
        <v>85</v>
      </c>
    </row>
    <row r="4461" spans="1:9" x14ac:dyDescent="0.2">
      <c r="A4461" t="s">
        <v>64</v>
      </c>
      <c r="B4461" t="s">
        <v>81</v>
      </c>
      <c r="C4461" t="s">
        <v>22</v>
      </c>
      <c r="D4461" s="55">
        <v>41852</v>
      </c>
      <c r="E4461">
        <v>0</v>
      </c>
      <c r="F4461">
        <v>3133119</v>
      </c>
      <c r="G4461" s="58" t="s">
        <v>87</v>
      </c>
      <c r="H4461" s="58" t="s">
        <v>87</v>
      </c>
      <c r="I4461" s="60" t="s">
        <v>85</v>
      </c>
    </row>
    <row r="4462" spans="1:9" x14ac:dyDescent="0.2">
      <c r="A4462" t="s">
        <v>79</v>
      </c>
      <c r="B4462" t="s">
        <v>80</v>
      </c>
      <c r="C4462" t="s">
        <v>22</v>
      </c>
      <c r="D4462" s="55">
        <v>41852</v>
      </c>
      <c r="E4462">
        <v>0.4</v>
      </c>
      <c r="F4462">
        <v>3133120</v>
      </c>
      <c r="G4462" s="58" t="s">
        <v>87</v>
      </c>
      <c r="H4462" s="58" t="s">
        <v>87</v>
      </c>
      <c r="I4462" s="60" t="s">
        <v>85</v>
      </c>
    </row>
    <row r="4463" spans="1:9" x14ac:dyDescent="0.2">
      <c r="A4463" t="s">
        <v>79</v>
      </c>
      <c r="B4463" t="s">
        <v>81</v>
      </c>
      <c r="C4463" t="s">
        <v>22</v>
      </c>
      <c r="D4463" s="55">
        <v>41852</v>
      </c>
      <c r="E4463">
        <v>0.02</v>
      </c>
      <c r="F4463">
        <v>3133121</v>
      </c>
      <c r="G4463" s="58" t="s">
        <v>87</v>
      </c>
      <c r="H4463" s="58" t="s">
        <v>87</v>
      </c>
      <c r="I4463" s="60" t="s">
        <v>85</v>
      </c>
    </row>
    <row r="4464" spans="1:9" x14ac:dyDescent="0.2">
      <c r="A4464" t="s">
        <v>65</v>
      </c>
      <c r="B4464" t="s">
        <v>80</v>
      </c>
      <c r="C4464" t="s">
        <v>22</v>
      </c>
      <c r="D4464" s="55">
        <v>41852</v>
      </c>
      <c r="E4464">
        <v>0</v>
      </c>
      <c r="F4464">
        <v>3133122</v>
      </c>
      <c r="G4464" s="58" t="s">
        <v>87</v>
      </c>
      <c r="H4464" s="58" t="s">
        <v>87</v>
      </c>
      <c r="I4464" s="60" t="s">
        <v>85</v>
      </c>
    </row>
    <row r="4465" spans="1:9" x14ac:dyDescent="0.2">
      <c r="A4465" t="s">
        <v>65</v>
      </c>
      <c r="B4465" t="s">
        <v>81</v>
      </c>
      <c r="C4465" t="s">
        <v>22</v>
      </c>
      <c r="D4465" s="55">
        <v>41852</v>
      </c>
      <c r="E4465">
        <v>0</v>
      </c>
      <c r="F4465">
        <v>3133123</v>
      </c>
      <c r="G4465" s="58" t="s">
        <v>87</v>
      </c>
      <c r="H4465" s="58" t="s">
        <v>87</v>
      </c>
      <c r="I4465" s="60" t="s">
        <v>85</v>
      </c>
    </row>
    <row r="4466" spans="1:9" x14ac:dyDescent="0.2">
      <c r="A4466" t="s">
        <v>111</v>
      </c>
      <c r="B4466" t="s">
        <v>110</v>
      </c>
      <c r="C4466" t="s">
        <v>22</v>
      </c>
      <c r="D4466" s="55">
        <v>41852</v>
      </c>
      <c r="E4466">
        <v>-5.0000000000000001E-3</v>
      </c>
      <c r="F4466">
        <v>3133124</v>
      </c>
      <c r="G4466" s="58" t="s">
        <v>87</v>
      </c>
      <c r="H4466" s="58" t="s">
        <v>87</v>
      </c>
      <c r="I4466" s="60" t="s">
        <v>85</v>
      </c>
    </row>
    <row r="4467" spans="1:9" x14ac:dyDescent="0.2">
      <c r="A4467" t="s">
        <v>112</v>
      </c>
      <c r="B4467" t="s">
        <v>110</v>
      </c>
      <c r="C4467" t="s">
        <v>22</v>
      </c>
      <c r="D4467" s="55">
        <v>41852</v>
      </c>
      <c r="E4467">
        <v>0.01</v>
      </c>
      <c r="F4467">
        <v>3133125</v>
      </c>
      <c r="G4467" s="58" t="s">
        <v>87</v>
      </c>
      <c r="H4467" s="58" t="s">
        <v>87</v>
      </c>
      <c r="I4467" s="60" t="s">
        <v>85</v>
      </c>
    </row>
    <row r="4468" spans="1:9" x14ac:dyDescent="0.2">
      <c r="A4468" t="s">
        <v>108</v>
      </c>
      <c r="B4468" t="s">
        <v>110</v>
      </c>
      <c r="C4468" t="s">
        <v>22</v>
      </c>
      <c r="D4468" s="55">
        <v>41852</v>
      </c>
      <c r="E4468">
        <v>-0.02</v>
      </c>
      <c r="F4468">
        <v>3133126</v>
      </c>
      <c r="G4468" s="58" t="s">
        <v>87</v>
      </c>
      <c r="H4468" s="58" t="s">
        <v>87</v>
      </c>
      <c r="I4468" s="60" t="s">
        <v>85</v>
      </c>
    </row>
    <row r="4469" spans="1:9" x14ac:dyDescent="0.2">
      <c r="A4469" t="s">
        <v>109</v>
      </c>
      <c r="B4469" t="s">
        <v>110</v>
      </c>
      <c r="C4469" t="s">
        <v>22</v>
      </c>
      <c r="D4469" s="55">
        <v>41852</v>
      </c>
      <c r="E4469">
        <v>0.01</v>
      </c>
      <c r="F4469">
        <v>3133127</v>
      </c>
      <c r="G4469" s="58" t="s">
        <v>87</v>
      </c>
      <c r="H4469" s="58" t="s">
        <v>87</v>
      </c>
      <c r="I4469" s="60" t="s">
        <v>85</v>
      </c>
    </row>
    <row r="4470" spans="1:9" x14ac:dyDescent="0.2">
      <c r="A4470" t="s">
        <v>11</v>
      </c>
      <c r="B4470" t="s">
        <v>110</v>
      </c>
      <c r="C4470" t="s">
        <v>22</v>
      </c>
      <c r="D4470" s="55">
        <v>41852</v>
      </c>
      <c r="E4470" s="155">
        <v>41883</v>
      </c>
      <c r="I4470" s="60" t="s">
        <v>86</v>
      </c>
    </row>
    <row r="4471" spans="1:9" x14ac:dyDescent="0.2">
      <c r="A4471" t="s">
        <v>78</v>
      </c>
      <c r="B4471" t="s">
        <v>80</v>
      </c>
      <c r="C4471" t="s">
        <v>22</v>
      </c>
      <c r="D4471" s="55">
        <v>41883</v>
      </c>
      <c r="E4471">
        <v>0.39750000000000002</v>
      </c>
      <c r="F4471">
        <v>3133100</v>
      </c>
      <c r="G4471" s="58" t="s">
        <v>87</v>
      </c>
      <c r="H4471" s="58" t="s">
        <v>87</v>
      </c>
      <c r="I4471" s="60" t="s">
        <v>85</v>
      </c>
    </row>
    <row r="4472" spans="1:9" x14ac:dyDescent="0.2">
      <c r="A4472" t="s">
        <v>78</v>
      </c>
      <c r="B4472" t="s">
        <v>81</v>
      </c>
      <c r="C4472" t="s">
        <v>22</v>
      </c>
      <c r="D4472" s="55">
        <v>41883</v>
      </c>
      <c r="E4472">
        <v>0.02</v>
      </c>
      <c r="F4472">
        <v>3133101</v>
      </c>
      <c r="G4472" s="58" t="s">
        <v>87</v>
      </c>
      <c r="H4472" s="58" t="s">
        <v>87</v>
      </c>
      <c r="I4472" s="60" t="s">
        <v>85</v>
      </c>
    </row>
    <row r="4473" spans="1:9" x14ac:dyDescent="0.2">
      <c r="A4473" t="s">
        <v>35</v>
      </c>
      <c r="B4473" t="s">
        <v>80</v>
      </c>
      <c r="C4473" t="s">
        <v>22</v>
      </c>
      <c r="D4473" s="55">
        <v>41883</v>
      </c>
      <c r="E4473">
        <v>0.39750000000000002</v>
      </c>
      <c r="F4473">
        <v>3133102</v>
      </c>
      <c r="G4473" s="58" t="s">
        <v>87</v>
      </c>
      <c r="H4473" s="58" t="s">
        <v>87</v>
      </c>
      <c r="I4473" s="60" t="s">
        <v>85</v>
      </c>
    </row>
    <row r="4474" spans="1:9" x14ac:dyDescent="0.2">
      <c r="A4474" t="s">
        <v>35</v>
      </c>
      <c r="B4474" t="s">
        <v>81</v>
      </c>
      <c r="C4474" t="s">
        <v>22</v>
      </c>
      <c r="D4474" s="55">
        <v>41883</v>
      </c>
      <c r="E4474">
        <v>0.05</v>
      </c>
      <c r="F4474">
        <v>3133103</v>
      </c>
      <c r="G4474" s="58" t="s">
        <v>87</v>
      </c>
      <c r="H4474" s="58" t="s">
        <v>87</v>
      </c>
      <c r="I4474" s="60" t="s">
        <v>85</v>
      </c>
    </row>
    <row r="4475" spans="1:9" x14ac:dyDescent="0.2">
      <c r="A4475" t="s">
        <v>36</v>
      </c>
      <c r="B4475" t="s">
        <v>80</v>
      </c>
      <c r="C4475" t="s">
        <v>22</v>
      </c>
      <c r="D4475" s="55">
        <v>41883</v>
      </c>
      <c r="E4475">
        <v>0.39750000000000002</v>
      </c>
      <c r="F4475">
        <v>3133104</v>
      </c>
      <c r="G4475" s="58" t="s">
        <v>87</v>
      </c>
      <c r="H4475" s="58" t="s">
        <v>87</v>
      </c>
      <c r="I4475" s="60" t="s">
        <v>85</v>
      </c>
    </row>
    <row r="4476" spans="1:9" x14ac:dyDescent="0.2">
      <c r="A4476" t="s">
        <v>36</v>
      </c>
      <c r="B4476" t="s">
        <v>81</v>
      </c>
      <c r="C4476" t="s">
        <v>22</v>
      </c>
      <c r="D4476" s="55">
        <v>41883</v>
      </c>
      <c r="E4476">
        <v>0.02</v>
      </c>
      <c r="F4476">
        <v>3133105</v>
      </c>
      <c r="G4476" s="58" t="s">
        <v>87</v>
      </c>
      <c r="H4476" s="58" t="s">
        <v>87</v>
      </c>
      <c r="I4476" s="60" t="s">
        <v>85</v>
      </c>
    </row>
    <row r="4477" spans="1:9" x14ac:dyDescent="0.2">
      <c r="A4477" t="s">
        <v>37</v>
      </c>
      <c r="B4477" t="s">
        <v>80</v>
      </c>
      <c r="C4477" t="s">
        <v>22</v>
      </c>
      <c r="D4477" s="55">
        <v>41883</v>
      </c>
      <c r="E4477">
        <v>0.39750000000000002</v>
      </c>
      <c r="F4477">
        <v>3133106</v>
      </c>
      <c r="G4477" s="58" t="s">
        <v>87</v>
      </c>
      <c r="H4477" s="58" t="s">
        <v>87</v>
      </c>
      <c r="I4477" s="60" t="s">
        <v>85</v>
      </c>
    </row>
    <row r="4478" spans="1:9" x14ac:dyDescent="0.2">
      <c r="A4478" t="s">
        <v>37</v>
      </c>
      <c r="B4478" t="s">
        <v>81</v>
      </c>
      <c r="C4478" t="s">
        <v>22</v>
      </c>
      <c r="D4478" s="55">
        <v>41883</v>
      </c>
      <c r="E4478">
        <v>0.05</v>
      </c>
      <c r="F4478">
        <v>3133107</v>
      </c>
      <c r="G4478" s="58" t="s">
        <v>87</v>
      </c>
      <c r="H4478" s="58" t="s">
        <v>87</v>
      </c>
      <c r="I4478" s="60" t="s">
        <v>85</v>
      </c>
    </row>
    <row r="4479" spans="1:9" x14ac:dyDescent="0.2">
      <c r="A4479" t="s">
        <v>58</v>
      </c>
      <c r="B4479" t="s">
        <v>80</v>
      </c>
      <c r="C4479" t="s">
        <v>22</v>
      </c>
      <c r="D4479" s="55">
        <v>41883</v>
      </c>
      <c r="E4479">
        <v>0.315</v>
      </c>
      <c r="F4479">
        <v>3133108</v>
      </c>
      <c r="G4479" s="58" t="s">
        <v>87</v>
      </c>
      <c r="H4479" s="58" t="s">
        <v>87</v>
      </c>
      <c r="I4479" s="60" t="s">
        <v>85</v>
      </c>
    </row>
    <row r="4480" spans="1:9" x14ac:dyDescent="0.2">
      <c r="A4480" t="s">
        <v>58</v>
      </c>
      <c r="B4480" t="s">
        <v>81</v>
      </c>
      <c r="C4480" t="s">
        <v>22</v>
      </c>
      <c r="D4480" s="55">
        <v>41883</v>
      </c>
      <c r="E4480">
        <v>-5.0000000000000001E-3</v>
      </c>
      <c r="F4480">
        <v>3133109</v>
      </c>
      <c r="G4480" s="58" t="s">
        <v>87</v>
      </c>
      <c r="H4480" s="58" t="s">
        <v>87</v>
      </c>
      <c r="I4480" s="60" t="s">
        <v>85</v>
      </c>
    </row>
    <row r="4481" spans="1:9" x14ac:dyDescent="0.2">
      <c r="A4481" t="s">
        <v>59</v>
      </c>
      <c r="B4481" t="s">
        <v>80</v>
      </c>
      <c r="C4481" t="s">
        <v>22</v>
      </c>
      <c r="D4481" s="55">
        <v>41883</v>
      </c>
      <c r="E4481">
        <v>0.36</v>
      </c>
      <c r="F4481">
        <v>3133110</v>
      </c>
      <c r="G4481" s="58" t="s">
        <v>87</v>
      </c>
      <c r="H4481" s="58" t="s">
        <v>87</v>
      </c>
      <c r="I4481" s="60" t="s">
        <v>85</v>
      </c>
    </row>
    <row r="4482" spans="1:9" x14ac:dyDescent="0.2">
      <c r="A4482" t="s">
        <v>59</v>
      </c>
      <c r="B4482" t="s">
        <v>81</v>
      </c>
      <c r="C4482" t="s">
        <v>22</v>
      </c>
      <c r="D4482" s="55">
        <v>41883</v>
      </c>
      <c r="E4482">
        <v>-0.04</v>
      </c>
      <c r="F4482">
        <v>3133111</v>
      </c>
      <c r="G4482" s="58" t="s">
        <v>87</v>
      </c>
      <c r="H4482" s="58" t="s">
        <v>87</v>
      </c>
      <c r="I4482" s="60" t="s">
        <v>85</v>
      </c>
    </row>
    <row r="4483" spans="1:9" x14ac:dyDescent="0.2">
      <c r="A4483" t="s">
        <v>60</v>
      </c>
      <c r="B4483" t="s">
        <v>80</v>
      </c>
      <c r="C4483" t="s">
        <v>22</v>
      </c>
      <c r="D4483" s="55">
        <v>41883</v>
      </c>
      <c r="E4483">
        <v>0.36</v>
      </c>
      <c r="F4483">
        <v>3133112</v>
      </c>
      <c r="G4483" s="58" t="s">
        <v>87</v>
      </c>
      <c r="H4483" s="58" t="s">
        <v>87</v>
      </c>
      <c r="I4483" s="60" t="s">
        <v>85</v>
      </c>
    </row>
    <row r="4484" spans="1:9" x14ac:dyDescent="0.2">
      <c r="A4484" t="s">
        <v>60</v>
      </c>
      <c r="B4484" t="s">
        <v>81</v>
      </c>
      <c r="C4484" t="s">
        <v>22</v>
      </c>
      <c r="D4484" s="55">
        <v>41883</v>
      </c>
      <c r="E4484">
        <v>0.01</v>
      </c>
      <c r="F4484">
        <v>3133113</v>
      </c>
      <c r="G4484" s="58" t="s">
        <v>87</v>
      </c>
      <c r="H4484" s="58" t="s">
        <v>87</v>
      </c>
      <c r="I4484" s="60" t="s">
        <v>85</v>
      </c>
    </row>
    <row r="4485" spans="1:9" x14ac:dyDescent="0.2">
      <c r="A4485" t="s">
        <v>61</v>
      </c>
      <c r="B4485" t="s">
        <v>80</v>
      </c>
      <c r="C4485" t="s">
        <v>22</v>
      </c>
      <c r="D4485" s="55">
        <v>41883</v>
      </c>
      <c r="E4485">
        <v>0.36</v>
      </c>
      <c r="F4485">
        <v>3133114</v>
      </c>
      <c r="G4485" s="58" t="s">
        <v>87</v>
      </c>
      <c r="H4485" s="58" t="s">
        <v>87</v>
      </c>
      <c r="I4485" s="60" t="s">
        <v>85</v>
      </c>
    </row>
    <row r="4486" spans="1:9" x14ac:dyDescent="0.2">
      <c r="A4486" t="s">
        <v>61</v>
      </c>
      <c r="B4486" t="s">
        <v>81</v>
      </c>
      <c r="C4486" t="s">
        <v>22</v>
      </c>
      <c r="D4486" s="55">
        <v>41883</v>
      </c>
      <c r="E4486">
        <v>-0.02</v>
      </c>
      <c r="F4486">
        <v>3133115</v>
      </c>
      <c r="G4486" s="58" t="s">
        <v>87</v>
      </c>
      <c r="H4486" s="58" t="s">
        <v>87</v>
      </c>
      <c r="I4486" s="60" t="s">
        <v>85</v>
      </c>
    </row>
    <row r="4487" spans="1:9" x14ac:dyDescent="0.2">
      <c r="A4487" t="s">
        <v>63</v>
      </c>
      <c r="B4487" t="s">
        <v>80</v>
      </c>
      <c r="C4487" t="s">
        <v>22</v>
      </c>
      <c r="D4487" s="55">
        <v>41883</v>
      </c>
      <c r="E4487">
        <v>0</v>
      </c>
      <c r="F4487">
        <v>3133116</v>
      </c>
      <c r="G4487" s="58" t="s">
        <v>87</v>
      </c>
      <c r="H4487" s="58" t="s">
        <v>87</v>
      </c>
      <c r="I4487" s="60" t="s">
        <v>85</v>
      </c>
    </row>
    <row r="4488" spans="1:9" x14ac:dyDescent="0.2">
      <c r="A4488" t="s">
        <v>63</v>
      </c>
      <c r="B4488" t="s">
        <v>81</v>
      </c>
      <c r="C4488" t="s">
        <v>22</v>
      </c>
      <c r="D4488" s="55">
        <v>41883</v>
      </c>
      <c r="E4488">
        <v>0</v>
      </c>
      <c r="F4488">
        <v>3133117</v>
      </c>
      <c r="G4488" s="58" t="s">
        <v>87</v>
      </c>
      <c r="H4488" s="58" t="s">
        <v>87</v>
      </c>
      <c r="I4488" s="60" t="s">
        <v>85</v>
      </c>
    </row>
    <row r="4489" spans="1:9" x14ac:dyDescent="0.2">
      <c r="A4489" t="s">
        <v>64</v>
      </c>
      <c r="B4489" t="s">
        <v>80</v>
      </c>
      <c r="C4489" t="s">
        <v>22</v>
      </c>
      <c r="D4489" s="55">
        <v>41883</v>
      </c>
      <c r="E4489">
        <v>0</v>
      </c>
      <c r="F4489">
        <v>3133118</v>
      </c>
      <c r="G4489" s="58" t="s">
        <v>87</v>
      </c>
      <c r="H4489" s="58" t="s">
        <v>87</v>
      </c>
      <c r="I4489" s="60" t="s">
        <v>85</v>
      </c>
    </row>
    <row r="4490" spans="1:9" x14ac:dyDescent="0.2">
      <c r="A4490" t="s">
        <v>64</v>
      </c>
      <c r="B4490" t="s">
        <v>81</v>
      </c>
      <c r="C4490" t="s">
        <v>22</v>
      </c>
      <c r="D4490" s="55">
        <v>41883</v>
      </c>
      <c r="E4490">
        <v>0</v>
      </c>
      <c r="F4490">
        <v>3133119</v>
      </c>
      <c r="G4490" s="58" t="s">
        <v>87</v>
      </c>
      <c r="H4490" s="58" t="s">
        <v>87</v>
      </c>
      <c r="I4490" s="60" t="s">
        <v>85</v>
      </c>
    </row>
    <row r="4491" spans="1:9" x14ac:dyDescent="0.2">
      <c r="A4491" t="s">
        <v>79</v>
      </c>
      <c r="B4491" t="s">
        <v>80</v>
      </c>
      <c r="C4491" t="s">
        <v>22</v>
      </c>
      <c r="D4491" s="55">
        <v>41883</v>
      </c>
      <c r="E4491">
        <v>0.39750000000000002</v>
      </c>
      <c r="F4491">
        <v>3133120</v>
      </c>
      <c r="G4491" s="58" t="s">
        <v>87</v>
      </c>
      <c r="H4491" s="58" t="s">
        <v>87</v>
      </c>
      <c r="I4491" s="60" t="s">
        <v>85</v>
      </c>
    </row>
    <row r="4492" spans="1:9" x14ac:dyDescent="0.2">
      <c r="A4492" t="s">
        <v>79</v>
      </c>
      <c r="B4492" t="s">
        <v>81</v>
      </c>
      <c r="C4492" t="s">
        <v>22</v>
      </c>
      <c r="D4492" s="55">
        <v>41883</v>
      </c>
      <c r="E4492">
        <v>0.02</v>
      </c>
      <c r="F4492">
        <v>3133121</v>
      </c>
      <c r="G4492" s="58" t="s">
        <v>87</v>
      </c>
      <c r="H4492" s="58" t="s">
        <v>87</v>
      </c>
      <c r="I4492" s="60" t="s">
        <v>85</v>
      </c>
    </row>
    <row r="4493" spans="1:9" x14ac:dyDescent="0.2">
      <c r="A4493" t="s">
        <v>65</v>
      </c>
      <c r="B4493" t="s">
        <v>80</v>
      </c>
      <c r="C4493" t="s">
        <v>22</v>
      </c>
      <c r="D4493" s="55">
        <v>41883</v>
      </c>
      <c r="E4493">
        <v>0</v>
      </c>
      <c r="F4493">
        <v>3133122</v>
      </c>
      <c r="G4493" s="58" t="s">
        <v>87</v>
      </c>
      <c r="H4493" s="58" t="s">
        <v>87</v>
      </c>
      <c r="I4493" s="60" t="s">
        <v>85</v>
      </c>
    </row>
    <row r="4494" spans="1:9" x14ac:dyDescent="0.2">
      <c r="A4494" t="s">
        <v>65</v>
      </c>
      <c r="B4494" t="s">
        <v>81</v>
      </c>
      <c r="C4494" t="s">
        <v>22</v>
      </c>
      <c r="D4494" s="55">
        <v>41883</v>
      </c>
      <c r="E4494">
        <v>0</v>
      </c>
      <c r="F4494">
        <v>3133123</v>
      </c>
      <c r="G4494" s="58" t="s">
        <v>87</v>
      </c>
      <c r="H4494" s="58" t="s">
        <v>87</v>
      </c>
      <c r="I4494" s="60" t="s">
        <v>85</v>
      </c>
    </row>
    <row r="4495" spans="1:9" x14ac:dyDescent="0.2">
      <c r="A4495" t="s">
        <v>111</v>
      </c>
      <c r="B4495" t="s">
        <v>110</v>
      </c>
      <c r="C4495" t="s">
        <v>22</v>
      </c>
      <c r="D4495" s="55">
        <v>41883</v>
      </c>
      <c r="E4495">
        <v>-5.0000000000000001E-3</v>
      </c>
      <c r="F4495">
        <v>3133124</v>
      </c>
      <c r="G4495" s="58" t="s">
        <v>87</v>
      </c>
      <c r="H4495" s="58" t="s">
        <v>87</v>
      </c>
      <c r="I4495" s="60" t="s">
        <v>85</v>
      </c>
    </row>
    <row r="4496" spans="1:9" x14ac:dyDescent="0.2">
      <c r="A4496" t="s">
        <v>112</v>
      </c>
      <c r="B4496" t="s">
        <v>110</v>
      </c>
      <c r="C4496" t="s">
        <v>22</v>
      </c>
      <c r="D4496" s="55">
        <v>41883</v>
      </c>
      <c r="E4496">
        <v>0.01</v>
      </c>
      <c r="F4496">
        <v>3133125</v>
      </c>
      <c r="G4496" s="58" t="s">
        <v>87</v>
      </c>
      <c r="H4496" s="58" t="s">
        <v>87</v>
      </c>
      <c r="I4496" s="60" t="s">
        <v>85</v>
      </c>
    </row>
    <row r="4497" spans="1:9" x14ac:dyDescent="0.2">
      <c r="A4497" t="s">
        <v>108</v>
      </c>
      <c r="B4497" t="s">
        <v>110</v>
      </c>
      <c r="C4497" t="s">
        <v>22</v>
      </c>
      <c r="D4497" s="55">
        <v>41883</v>
      </c>
      <c r="E4497">
        <v>-0.02</v>
      </c>
      <c r="F4497">
        <v>3133126</v>
      </c>
      <c r="G4497" s="58" t="s">
        <v>87</v>
      </c>
      <c r="H4497" s="58" t="s">
        <v>87</v>
      </c>
      <c r="I4497" s="60" t="s">
        <v>85</v>
      </c>
    </row>
    <row r="4498" spans="1:9" x14ac:dyDescent="0.2">
      <c r="A4498" t="s">
        <v>109</v>
      </c>
      <c r="B4498" t="s">
        <v>110</v>
      </c>
      <c r="C4498" t="s">
        <v>22</v>
      </c>
      <c r="D4498" s="55">
        <v>41883</v>
      </c>
      <c r="E4498">
        <v>0.01</v>
      </c>
      <c r="F4498">
        <v>3133127</v>
      </c>
      <c r="G4498" s="58" t="s">
        <v>87</v>
      </c>
      <c r="H4498" s="58" t="s">
        <v>87</v>
      </c>
      <c r="I4498" s="60" t="s">
        <v>85</v>
      </c>
    </row>
    <row r="4499" spans="1:9" x14ac:dyDescent="0.2">
      <c r="A4499" t="s">
        <v>11</v>
      </c>
      <c r="B4499" t="s">
        <v>110</v>
      </c>
      <c r="C4499" t="s">
        <v>22</v>
      </c>
      <c r="D4499" s="55">
        <v>41883</v>
      </c>
      <c r="E4499" s="155">
        <v>41913</v>
      </c>
      <c r="I4499" s="60" t="s">
        <v>86</v>
      </c>
    </row>
    <row r="4500" spans="1:9" x14ac:dyDescent="0.2">
      <c r="A4500" t="s">
        <v>78</v>
      </c>
      <c r="B4500" t="s">
        <v>80</v>
      </c>
      <c r="C4500" t="s">
        <v>22</v>
      </c>
      <c r="D4500" s="55">
        <v>41913</v>
      </c>
      <c r="E4500">
        <v>0.4</v>
      </c>
      <c r="F4500">
        <v>3133100</v>
      </c>
      <c r="G4500" s="58" t="s">
        <v>87</v>
      </c>
      <c r="H4500" s="58" t="s">
        <v>87</v>
      </c>
      <c r="I4500" s="60" t="s">
        <v>85</v>
      </c>
    </row>
    <row r="4501" spans="1:9" x14ac:dyDescent="0.2">
      <c r="A4501" t="s">
        <v>78</v>
      </c>
      <c r="B4501" t="s">
        <v>81</v>
      </c>
      <c r="C4501" t="s">
        <v>22</v>
      </c>
      <c r="D4501" s="55">
        <v>41913</v>
      </c>
      <c r="E4501">
        <v>0.02</v>
      </c>
      <c r="F4501">
        <v>3133101</v>
      </c>
      <c r="G4501" s="58" t="s">
        <v>87</v>
      </c>
      <c r="H4501" s="58" t="s">
        <v>87</v>
      </c>
      <c r="I4501" s="60" t="s">
        <v>85</v>
      </c>
    </row>
    <row r="4502" spans="1:9" x14ac:dyDescent="0.2">
      <c r="A4502" t="s">
        <v>35</v>
      </c>
      <c r="B4502" t="s">
        <v>80</v>
      </c>
      <c r="C4502" t="s">
        <v>22</v>
      </c>
      <c r="D4502" s="55">
        <v>41913</v>
      </c>
      <c r="E4502">
        <v>0.4</v>
      </c>
      <c r="F4502">
        <v>3133102</v>
      </c>
      <c r="G4502" s="58" t="s">
        <v>87</v>
      </c>
      <c r="H4502" s="58" t="s">
        <v>87</v>
      </c>
      <c r="I4502" s="60" t="s">
        <v>85</v>
      </c>
    </row>
    <row r="4503" spans="1:9" x14ac:dyDescent="0.2">
      <c r="A4503" t="s">
        <v>35</v>
      </c>
      <c r="B4503" t="s">
        <v>81</v>
      </c>
      <c r="C4503" t="s">
        <v>22</v>
      </c>
      <c r="D4503" s="55">
        <v>41913</v>
      </c>
      <c r="E4503">
        <v>0.05</v>
      </c>
      <c r="F4503">
        <v>3133103</v>
      </c>
      <c r="G4503" s="58" t="s">
        <v>87</v>
      </c>
      <c r="H4503" s="58" t="s">
        <v>87</v>
      </c>
      <c r="I4503" s="60" t="s">
        <v>85</v>
      </c>
    </row>
    <row r="4504" spans="1:9" x14ac:dyDescent="0.2">
      <c r="A4504" t="s">
        <v>36</v>
      </c>
      <c r="B4504" t="s">
        <v>80</v>
      </c>
      <c r="C4504" t="s">
        <v>22</v>
      </c>
      <c r="D4504" s="55">
        <v>41913</v>
      </c>
      <c r="E4504">
        <v>0.4</v>
      </c>
      <c r="F4504">
        <v>3133104</v>
      </c>
      <c r="G4504" s="58" t="s">
        <v>87</v>
      </c>
      <c r="H4504" s="58" t="s">
        <v>87</v>
      </c>
      <c r="I4504" s="60" t="s">
        <v>85</v>
      </c>
    </row>
    <row r="4505" spans="1:9" x14ac:dyDescent="0.2">
      <c r="A4505" t="s">
        <v>36</v>
      </c>
      <c r="B4505" t="s">
        <v>81</v>
      </c>
      <c r="C4505" t="s">
        <v>22</v>
      </c>
      <c r="D4505" s="55">
        <v>41913</v>
      </c>
      <c r="E4505">
        <v>0.02</v>
      </c>
      <c r="F4505">
        <v>3133105</v>
      </c>
      <c r="G4505" s="58" t="s">
        <v>87</v>
      </c>
      <c r="H4505" s="58" t="s">
        <v>87</v>
      </c>
      <c r="I4505" s="60" t="s">
        <v>85</v>
      </c>
    </row>
    <row r="4506" spans="1:9" x14ac:dyDescent="0.2">
      <c r="A4506" t="s">
        <v>37</v>
      </c>
      <c r="B4506" t="s">
        <v>80</v>
      </c>
      <c r="C4506" t="s">
        <v>22</v>
      </c>
      <c r="D4506" s="55">
        <v>41913</v>
      </c>
      <c r="E4506">
        <v>0.4</v>
      </c>
      <c r="F4506">
        <v>3133106</v>
      </c>
      <c r="G4506" s="58" t="s">
        <v>87</v>
      </c>
      <c r="H4506" s="58" t="s">
        <v>87</v>
      </c>
      <c r="I4506" s="60" t="s">
        <v>85</v>
      </c>
    </row>
    <row r="4507" spans="1:9" x14ac:dyDescent="0.2">
      <c r="A4507" t="s">
        <v>37</v>
      </c>
      <c r="B4507" t="s">
        <v>81</v>
      </c>
      <c r="C4507" t="s">
        <v>22</v>
      </c>
      <c r="D4507" s="55">
        <v>41913</v>
      </c>
      <c r="E4507">
        <v>0.05</v>
      </c>
      <c r="F4507">
        <v>3133107</v>
      </c>
      <c r="G4507" s="58" t="s">
        <v>87</v>
      </c>
      <c r="H4507" s="58" t="s">
        <v>87</v>
      </c>
      <c r="I4507" s="60" t="s">
        <v>85</v>
      </c>
    </row>
    <row r="4508" spans="1:9" x14ac:dyDescent="0.2">
      <c r="A4508" t="s">
        <v>58</v>
      </c>
      <c r="B4508" t="s">
        <v>80</v>
      </c>
      <c r="C4508" t="s">
        <v>22</v>
      </c>
      <c r="D4508" s="55">
        <v>41913</v>
      </c>
      <c r="E4508">
        <v>0.36</v>
      </c>
      <c r="F4508">
        <v>3133108</v>
      </c>
      <c r="G4508" s="58" t="s">
        <v>87</v>
      </c>
      <c r="H4508" s="58" t="s">
        <v>87</v>
      </c>
      <c r="I4508" s="60" t="s">
        <v>85</v>
      </c>
    </row>
    <row r="4509" spans="1:9" x14ac:dyDescent="0.2">
      <c r="A4509" t="s">
        <v>58</v>
      </c>
      <c r="B4509" t="s">
        <v>81</v>
      </c>
      <c r="C4509" t="s">
        <v>22</v>
      </c>
      <c r="D4509" s="55">
        <v>41913</v>
      </c>
      <c r="E4509">
        <v>-5.0000000000000001E-3</v>
      </c>
      <c r="F4509">
        <v>3133109</v>
      </c>
      <c r="G4509" s="58" t="s">
        <v>87</v>
      </c>
      <c r="H4509" s="58" t="s">
        <v>87</v>
      </c>
      <c r="I4509" s="60" t="s">
        <v>85</v>
      </c>
    </row>
    <row r="4510" spans="1:9" x14ac:dyDescent="0.2">
      <c r="A4510" t="s">
        <v>59</v>
      </c>
      <c r="B4510" t="s">
        <v>80</v>
      </c>
      <c r="C4510" t="s">
        <v>22</v>
      </c>
      <c r="D4510" s="55">
        <v>41913</v>
      </c>
      <c r="E4510">
        <v>0.4</v>
      </c>
      <c r="F4510">
        <v>3133110</v>
      </c>
      <c r="G4510" s="58" t="s">
        <v>87</v>
      </c>
      <c r="H4510" s="58" t="s">
        <v>87</v>
      </c>
      <c r="I4510" s="60" t="s">
        <v>85</v>
      </c>
    </row>
    <row r="4511" spans="1:9" x14ac:dyDescent="0.2">
      <c r="A4511" t="s">
        <v>59</v>
      </c>
      <c r="B4511" t="s">
        <v>81</v>
      </c>
      <c r="C4511" t="s">
        <v>22</v>
      </c>
      <c r="D4511" s="55">
        <v>41913</v>
      </c>
      <c r="E4511">
        <v>-8.5000000000000006E-2</v>
      </c>
      <c r="F4511">
        <v>3133111</v>
      </c>
      <c r="G4511" s="58" t="s">
        <v>87</v>
      </c>
      <c r="H4511" s="58" t="s">
        <v>87</v>
      </c>
      <c r="I4511" s="60" t="s">
        <v>85</v>
      </c>
    </row>
    <row r="4512" spans="1:9" x14ac:dyDescent="0.2">
      <c r="A4512" t="s">
        <v>60</v>
      </c>
      <c r="B4512" t="s">
        <v>80</v>
      </c>
      <c r="C4512" t="s">
        <v>22</v>
      </c>
      <c r="D4512" s="55">
        <v>41913</v>
      </c>
      <c r="E4512">
        <v>0.4</v>
      </c>
      <c r="F4512">
        <v>3133112</v>
      </c>
      <c r="G4512" s="58" t="s">
        <v>87</v>
      </c>
      <c r="H4512" s="58" t="s">
        <v>87</v>
      </c>
      <c r="I4512" s="60" t="s">
        <v>85</v>
      </c>
    </row>
    <row r="4513" spans="1:9" x14ac:dyDescent="0.2">
      <c r="A4513" t="s">
        <v>60</v>
      </c>
      <c r="B4513" t="s">
        <v>81</v>
      </c>
      <c r="C4513" t="s">
        <v>22</v>
      </c>
      <c r="D4513" s="55">
        <v>41913</v>
      </c>
      <c r="E4513">
        <v>0.01</v>
      </c>
      <c r="F4513">
        <v>3133113</v>
      </c>
      <c r="G4513" s="58" t="s">
        <v>87</v>
      </c>
      <c r="H4513" s="58" t="s">
        <v>87</v>
      </c>
      <c r="I4513" s="60" t="s">
        <v>85</v>
      </c>
    </row>
    <row r="4514" spans="1:9" x14ac:dyDescent="0.2">
      <c r="A4514" t="s">
        <v>61</v>
      </c>
      <c r="B4514" t="s">
        <v>80</v>
      </c>
      <c r="C4514" t="s">
        <v>22</v>
      </c>
      <c r="D4514" s="55">
        <v>41913</v>
      </c>
      <c r="E4514">
        <v>0.4</v>
      </c>
      <c r="F4514">
        <v>3133114</v>
      </c>
      <c r="G4514" s="58" t="s">
        <v>87</v>
      </c>
      <c r="H4514" s="58" t="s">
        <v>87</v>
      </c>
      <c r="I4514" s="60" t="s">
        <v>85</v>
      </c>
    </row>
    <row r="4515" spans="1:9" x14ac:dyDescent="0.2">
      <c r="A4515" t="s">
        <v>61</v>
      </c>
      <c r="B4515" t="s">
        <v>81</v>
      </c>
      <c r="C4515" t="s">
        <v>22</v>
      </c>
      <c r="D4515" s="55">
        <v>41913</v>
      </c>
      <c r="E4515">
        <v>-5.5E-2</v>
      </c>
      <c r="F4515">
        <v>3133115</v>
      </c>
      <c r="G4515" s="58" t="s">
        <v>87</v>
      </c>
      <c r="H4515" s="58" t="s">
        <v>87</v>
      </c>
      <c r="I4515" s="60" t="s">
        <v>85</v>
      </c>
    </row>
    <row r="4516" spans="1:9" x14ac:dyDescent="0.2">
      <c r="A4516" t="s">
        <v>63</v>
      </c>
      <c r="B4516" t="s">
        <v>80</v>
      </c>
      <c r="C4516" t="s">
        <v>22</v>
      </c>
      <c r="D4516" s="55">
        <v>41913</v>
      </c>
      <c r="E4516">
        <v>0</v>
      </c>
      <c r="F4516">
        <v>3133116</v>
      </c>
      <c r="G4516" s="58" t="s">
        <v>87</v>
      </c>
      <c r="H4516" s="58" t="s">
        <v>87</v>
      </c>
      <c r="I4516" s="60" t="s">
        <v>85</v>
      </c>
    </row>
    <row r="4517" spans="1:9" x14ac:dyDescent="0.2">
      <c r="A4517" t="s">
        <v>63</v>
      </c>
      <c r="B4517" t="s">
        <v>81</v>
      </c>
      <c r="C4517" t="s">
        <v>22</v>
      </c>
      <c r="D4517" s="55">
        <v>41913</v>
      </c>
      <c r="E4517">
        <v>0</v>
      </c>
      <c r="F4517">
        <v>3133117</v>
      </c>
      <c r="G4517" s="58" t="s">
        <v>87</v>
      </c>
      <c r="H4517" s="58" t="s">
        <v>87</v>
      </c>
      <c r="I4517" s="60" t="s">
        <v>85</v>
      </c>
    </row>
    <row r="4518" spans="1:9" x14ac:dyDescent="0.2">
      <c r="A4518" t="s">
        <v>64</v>
      </c>
      <c r="B4518" t="s">
        <v>80</v>
      </c>
      <c r="C4518" t="s">
        <v>22</v>
      </c>
      <c r="D4518" s="55">
        <v>41913</v>
      </c>
      <c r="E4518">
        <v>0</v>
      </c>
      <c r="F4518">
        <v>3133118</v>
      </c>
      <c r="G4518" s="58" t="s">
        <v>87</v>
      </c>
      <c r="H4518" s="58" t="s">
        <v>87</v>
      </c>
      <c r="I4518" s="60" t="s">
        <v>85</v>
      </c>
    </row>
    <row r="4519" spans="1:9" x14ac:dyDescent="0.2">
      <c r="A4519" t="s">
        <v>64</v>
      </c>
      <c r="B4519" t="s">
        <v>81</v>
      </c>
      <c r="C4519" t="s">
        <v>22</v>
      </c>
      <c r="D4519" s="55">
        <v>41913</v>
      </c>
      <c r="E4519">
        <v>0</v>
      </c>
      <c r="F4519">
        <v>3133119</v>
      </c>
      <c r="G4519" s="58" t="s">
        <v>87</v>
      </c>
      <c r="H4519" s="58" t="s">
        <v>87</v>
      </c>
      <c r="I4519" s="60" t="s">
        <v>85</v>
      </c>
    </row>
    <row r="4520" spans="1:9" x14ac:dyDescent="0.2">
      <c r="A4520" t="s">
        <v>79</v>
      </c>
      <c r="B4520" t="s">
        <v>80</v>
      </c>
      <c r="C4520" t="s">
        <v>22</v>
      </c>
      <c r="D4520" s="55">
        <v>41913</v>
      </c>
      <c r="E4520">
        <v>0.4</v>
      </c>
      <c r="F4520">
        <v>3133120</v>
      </c>
      <c r="G4520" s="58" t="s">
        <v>87</v>
      </c>
      <c r="H4520" s="58" t="s">
        <v>87</v>
      </c>
      <c r="I4520" s="60" t="s">
        <v>85</v>
      </c>
    </row>
    <row r="4521" spans="1:9" x14ac:dyDescent="0.2">
      <c r="A4521" t="s">
        <v>79</v>
      </c>
      <c r="B4521" t="s">
        <v>81</v>
      </c>
      <c r="C4521" t="s">
        <v>22</v>
      </c>
      <c r="D4521" s="55">
        <v>41913</v>
      </c>
      <c r="E4521">
        <v>0.02</v>
      </c>
      <c r="F4521">
        <v>3133121</v>
      </c>
      <c r="G4521" s="58" t="s">
        <v>87</v>
      </c>
      <c r="H4521" s="58" t="s">
        <v>87</v>
      </c>
      <c r="I4521" s="60" t="s">
        <v>85</v>
      </c>
    </row>
    <row r="4522" spans="1:9" x14ac:dyDescent="0.2">
      <c r="A4522" t="s">
        <v>65</v>
      </c>
      <c r="B4522" t="s">
        <v>80</v>
      </c>
      <c r="C4522" t="s">
        <v>22</v>
      </c>
      <c r="D4522" s="55">
        <v>41913</v>
      </c>
      <c r="E4522">
        <v>0</v>
      </c>
      <c r="F4522">
        <v>3133122</v>
      </c>
      <c r="G4522" s="58" t="s">
        <v>87</v>
      </c>
      <c r="H4522" s="58" t="s">
        <v>87</v>
      </c>
      <c r="I4522" s="60" t="s">
        <v>85</v>
      </c>
    </row>
    <row r="4523" spans="1:9" x14ac:dyDescent="0.2">
      <c r="A4523" t="s">
        <v>65</v>
      </c>
      <c r="B4523" t="s">
        <v>81</v>
      </c>
      <c r="C4523" t="s">
        <v>22</v>
      </c>
      <c r="D4523" s="55">
        <v>41913</v>
      </c>
      <c r="E4523">
        <v>0</v>
      </c>
      <c r="F4523">
        <v>3133123</v>
      </c>
      <c r="G4523" s="58" t="s">
        <v>87</v>
      </c>
      <c r="H4523" s="58" t="s">
        <v>87</v>
      </c>
      <c r="I4523" s="60" t="s">
        <v>85</v>
      </c>
    </row>
    <row r="4524" spans="1:9" x14ac:dyDescent="0.2">
      <c r="A4524" t="s">
        <v>111</v>
      </c>
      <c r="B4524" t="s">
        <v>110</v>
      </c>
      <c r="C4524" t="s">
        <v>22</v>
      </c>
      <c r="D4524" s="55">
        <v>41913</v>
      </c>
      <c r="E4524">
        <v>-5.0000000000000001E-3</v>
      </c>
      <c r="F4524">
        <v>3133124</v>
      </c>
      <c r="G4524" s="58" t="s">
        <v>87</v>
      </c>
      <c r="H4524" s="58" t="s">
        <v>87</v>
      </c>
      <c r="I4524" s="60" t="s">
        <v>85</v>
      </c>
    </row>
    <row r="4525" spans="1:9" x14ac:dyDescent="0.2">
      <c r="A4525" t="s">
        <v>112</v>
      </c>
      <c r="B4525" t="s">
        <v>110</v>
      </c>
      <c r="C4525" t="s">
        <v>22</v>
      </c>
      <c r="D4525" s="55">
        <v>41913</v>
      </c>
      <c r="E4525">
        <v>0.01</v>
      </c>
      <c r="F4525">
        <v>3133125</v>
      </c>
      <c r="G4525" s="58" t="s">
        <v>87</v>
      </c>
      <c r="H4525" s="58" t="s">
        <v>87</v>
      </c>
      <c r="I4525" s="60" t="s">
        <v>85</v>
      </c>
    </row>
    <row r="4526" spans="1:9" x14ac:dyDescent="0.2">
      <c r="A4526" t="s">
        <v>108</v>
      </c>
      <c r="B4526" t="s">
        <v>110</v>
      </c>
      <c r="C4526" t="s">
        <v>22</v>
      </c>
      <c r="D4526" s="55">
        <v>41913</v>
      </c>
      <c r="E4526">
        <v>-5.5E-2</v>
      </c>
      <c r="F4526">
        <v>3133126</v>
      </c>
      <c r="G4526" s="58" t="s">
        <v>87</v>
      </c>
      <c r="H4526" s="58" t="s">
        <v>87</v>
      </c>
      <c r="I4526" s="60" t="s">
        <v>85</v>
      </c>
    </row>
    <row r="4527" spans="1:9" x14ac:dyDescent="0.2">
      <c r="A4527" t="s">
        <v>109</v>
      </c>
      <c r="B4527" t="s">
        <v>110</v>
      </c>
      <c r="C4527" t="s">
        <v>22</v>
      </c>
      <c r="D4527" s="55">
        <v>41913</v>
      </c>
      <c r="E4527">
        <v>0.01</v>
      </c>
      <c r="F4527">
        <v>3133127</v>
      </c>
      <c r="G4527" s="58" t="s">
        <v>87</v>
      </c>
      <c r="H4527" s="58" t="s">
        <v>87</v>
      </c>
      <c r="I4527" s="60" t="s">
        <v>85</v>
      </c>
    </row>
    <row r="4528" spans="1:9" x14ac:dyDescent="0.2">
      <c r="A4528" t="s">
        <v>11</v>
      </c>
      <c r="B4528" t="s">
        <v>110</v>
      </c>
      <c r="C4528" t="s">
        <v>22</v>
      </c>
      <c r="D4528" s="55">
        <v>41913</v>
      </c>
      <c r="E4528" s="155">
        <v>41944</v>
      </c>
      <c r="I4528" s="60" t="s">
        <v>86</v>
      </c>
    </row>
    <row r="4529" spans="1:9" x14ac:dyDescent="0.2">
      <c r="A4529" t="s">
        <v>78</v>
      </c>
      <c r="B4529" t="s">
        <v>80</v>
      </c>
      <c r="C4529" t="s">
        <v>22</v>
      </c>
      <c r="D4529" s="55">
        <v>41944</v>
      </c>
      <c r="E4529">
        <v>0.55500000000000005</v>
      </c>
      <c r="F4529">
        <v>3133100</v>
      </c>
      <c r="G4529" s="58" t="s">
        <v>87</v>
      </c>
      <c r="H4529" s="58" t="s">
        <v>87</v>
      </c>
      <c r="I4529" s="60" t="s">
        <v>85</v>
      </c>
    </row>
    <row r="4530" spans="1:9" x14ac:dyDescent="0.2">
      <c r="A4530" t="s">
        <v>78</v>
      </c>
      <c r="B4530" t="s">
        <v>81</v>
      </c>
      <c r="C4530" t="s">
        <v>22</v>
      </c>
      <c r="D4530" s="55">
        <v>41944</v>
      </c>
      <c r="E4530">
        <v>0.05</v>
      </c>
      <c r="F4530">
        <v>3133101</v>
      </c>
      <c r="G4530" s="58" t="s">
        <v>87</v>
      </c>
      <c r="H4530" s="58" t="s">
        <v>87</v>
      </c>
      <c r="I4530" s="60" t="s">
        <v>85</v>
      </c>
    </row>
    <row r="4531" spans="1:9" x14ac:dyDescent="0.2">
      <c r="A4531" t="s">
        <v>35</v>
      </c>
      <c r="B4531" t="s">
        <v>80</v>
      </c>
      <c r="C4531" t="s">
        <v>22</v>
      </c>
      <c r="D4531" s="55">
        <v>41944</v>
      </c>
      <c r="E4531">
        <v>0.55500000000000005</v>
      </c>
      <c r="F4531">
        <v>3133102</v>
      </c>
      <c r="G4531" s="58" t="s">
        <v>87</v>
      </c>
      <c r="H4531" s="58" t="s">
        <v>87</v>
      </c>
      <c r="I4531" s="60" t="s">
        <v>85</v>
      </c>
    </row>
    <row r="4532" spans="1:9" x14ac:dyDescent="0.2">
      <c r="A4532" t="s">
        <v>35</v>
      </c>
      <c r="B4532" t="s">
        <v>81</v>
      </c>
      <c r="C4532" t="s">
        <v>22</v>
      </c>
      <c r="D4532" s="55">
        <v>41944</v>
      </c>
      <c r="E4532">
        <v>0.14000000000000001</v>
      </c>
      <c r="F4532">
        <v>3133103</v>
      </c>
      <c r="G4532" s="58" t="s">
        <v>87</v>
      </c>
      <c r="H4532" s="58" t="s">
        <v>87</v>
      </c>
      <c r="I4532" s="60" t="s">
        <v>85</v>
      </c>
    </row>
    <row r="4533" spans="1:9" x14ac:dyDescent="0.2">
      <c r="A4533" t="s">
        <v>36</v>
      </c>
      <c r="B4533" t="s">
        <v>80</v>
      </c>
      <c r="C4533" t="s">
        <v>22</v>
      </c>
      <c r="D4533" s="55">
        <v>41944</v>
      </c>
      <c r="E4533">
        <v>0.55500000000000005</v>
      </c>
      <c r="F4533">
        <v>3133104</v>
      </c>
      <c r="G4533" s="58" t="s">
        <v>87</v>
      </c>
      <c r="H4533" s="58" t="s">
        <v>87</v>
      </c>
      <c r="I4533" s="60" t="s">
        <v>85</v>
      </c>
    </row>
    <row r="4534" spans="1:9" x14ac:dyDescent="0.2">
      <c r="A4534" t="s">
        <v>36</v>
      </c>
      <c r="B4534" t="s">
        <v>81</v>
      </c>
      <c r="C4534" t="s">
        <v>22</v>
      </c>
      <c r="D4534" s="55">
        <v>41944</v>
      </c>
      <c r="E4534">
        <v>0.05</v>
      </c>
      <c r="F4534">
        <v>3133105</v>
      </c>
      <c r="G4534" s="58" t="s">
        <v>87</v>
      </c>
      <c r="H4534" s="58" t="s">
        <v>87</v>
      </c>
      <c r="I4534" s="60" t="s">
        <v>85</v>
      </c>
    </row>
    <row r="4535" spans="1:9" x14ac:dyDescent="0.2">
      <c r="A4535" t="s">
        <v>37</v>
      </c>
      <c r="B4535" t="s">
        <v>80</v>
      </c>
      <c r="C4535" t="s">
        <v>22</v>
      </c>
      <c r="D4535" s="55">
        <v>41944</v>
      </c>
      <c r="E4535">
        <v>0.55500000000000005</v>
      </c>
      <c r="F4535">
        <v>3133106</v>
      </c>
      <c r="G4535" s="58" t="s">
        <v>87</v>
      </c>
      <c r="H4535" s="58" t="s">
        <v>87</v>
      </c>
      <c r="I4535" s="60" t="s">
        <v>85</v>
      </c>
    </row>
    <row r="4536" spans="1:9" x14ac:dyDescent="0.2">
      <c r="A4536" t="s">
        <v>37</v>
      </c>
      <c r="B4536" t="s">
        <v>81</v>
      </c>
      <c r="C4536" t="s">
        <v>22</v>
      </c>
      <c r="D4536" s="55">
        <v>41944</v>
      </c>
      <c r="E4536">
        <v>0.14000000000000001</v>
      </c>
      <c r="F4536">
        <v>3133107</v>
      </c>
      <c r="G4536" s="58" t="s">
        <v>87</v>
      </c>
      <c r="H4536" s="58" t="s">
        <v>87</v>
      </c>
      <c r="I4536" s="60" t="s">
        <v>85</v>
      </c>
    </row>
    <row r="4537" spans="1:9" x14ac:dyDescent="0.2">
      <c r="A4537" t="s">
        <v>58</v>
      </c>
      <c r="B4537" t="s">
        <v>80</v>
      </c>
      <c r="C4537" t="s">
        <v>22</v>
      </c>
      <c r="D4537" s="55">
        <v>41944</v>
      </c>
      <c r="E4537">
        <v>0.46</v>
      </c>
      <c r="F4537">
        <v>3133108</v>
      </c>
      <c r="G4537" s="58" t="s">
        <v>87</v>
      </c>
      <c r="H4537" s="58" t="s">
        <v>87</v>
      </c>
      <c r="I4537" s="60" t="s">
        <v>85</v>
      </c>
    </row>
    <row r="4538" spans="1:9" x14ac:dyDescent="0.2">
      <c r="A4538" t="s">
        <v>58</v>
      </c>
      <c r="B4538" t="s">
        <v>81</v>
      </c>
      <c r="C4538" t="s">
        <v>22</v>
      </c>
      <c r="D4538" s="55">
        <v>41944</v>
      </c>
      <c r="E4538">
        <v>0.05</v>
      </c>
      <c r="F4538">
        <v>3133109</v>
      </c>
      <c r="G4538" s="58" t="s">
        <v>87</v>
      </c>
      <c r="H4538" s="58" t="s">
        <v>87</v>
      </c>
      <c r="I4538" s="60" t="s">
        <v>85</v>
      </c>
    </row>
    <row r="4539" spans="1:9" x14ac:dyDescent="0.2">
      <c r="A4539" t="s">
        <v>59</v>
      </c>
      <c r="B4539" t="s">
        <v>80</v>
      </c>
      <c r="C4539" t="s">
        <v>22</v>
      </c>
      <c r="D4539" s="55">
        <v>41944</v>
      </c>
      <c r="E4539">
        <v>0.7</v>
      </c>
      <c r="F4539">
        <v>3133110</v>
      </c>
      <c r="G4539" s="58" t="s">
        <v>87</v>
      </c>
      <c r="H4539" s="58" t="s">
        <v>87</v>
      </c>
      <c r="I4539" s="60" t="s">
        <v>85</v>
      </c>
    </row>
    <row r="4540" spans="1:9" x14ac:dyDescent="0.2">
      <c r="A4540" t="s">
        <v>59</v>
      </c>
      <c r="B4540" t="s">
        <v>81</v>
      </c>
      <c r="C4540" t="s">
        <v>22</v>
      </c>
      <c r="D4540" s="55">
        <v>41944</v>
      </c>
      <c r="E4540">
        <v>-0.17</v>
      </c>
      <c r="F4540">
        <v>3133111</v>
      </c>
      <c r="G4540" s="58" t="s">
        <v>87</v>
      </c>
      <c r="H4540" s="58" t="s">
        <v>87</v>
      </c>
      <c r="I4540" s="60" t="s">
        <v>85</v>
      </c>
    </row>
    <row r="4541" spans="1:9" x14ac:dyDescent="0.2">
      <c r="A4541" t="s">
        <v>60</v>
      </c>
      <c r="B4541" t="s">
        <v>80</v>
      </c>
      <c r="C4541" t="s">
        <v>22</v>
      </c>
      <c r="D4541" s="55">
        <v>41944</v>
      </c>
      <c r="E4541">
        <v>0.7</v>
      </c>
      <c r="F4541">
        <v>3133112</v>
      </c>
      <c r="G4541" s="58" t="s">
        <v>87</v>
      </c>
      <c r="H4541" s="58" t="s">
        <v>87</v>
      </c>
      <c r="I4541" s="60" t="s">
        <v>85</v>
      </c>
    </row>
    <row r="4542" spans="1:9" x14ac:dyDescent="0.2">
      <c r="A4542" t="s">
        <v>60</v>
      </c>
      <c r="B4542" t="s">
        <v>81</v>
      </c>
      <c r="C4542" t="s">
        <v>22</v>
      </c>
      <c r="D4542" s="55">
        <v>41944</v>
      </c>
      <c r="E4542">
        <v>5.5E-2</v>
      </c>
      <c r="F4542">
        <v>3133113</v>
      </c>
      <c r="G4542" s="58" t="s">
        <v>87</v>
      </c>
      <c r="H4542" s="58" t="s">
        <v>87</v>
      </c>
      <c r="I4542" s="60" t="s">
        <v>85</v>
      </c>
    </row>
    <row r="4543" spans="1:9" x14ac:dyDescent="0.2">
      <c r="A4543" t="s">
        <v>61</v>
      </c>
      <c r="B4543" t="s">
        <v>80</v>
      </c>
      <c r="C4543" t="s">
        <v>22</v>
      </c>
      <c r="D4543" s="55">
        <v>41944</v>
      </c>
      <c r="E4543">
        <v>0.7</v>
      </c>
      <c r="F4543">
        <v>3133114</v>
      </c>
      <c r="G4543" s="58" t="s">
        <v>87</v>
      </c>
      <c r="H4543" s="58" t="s">
        <v>87</v>
      </c>
      <c r="I4543" s="60" t="s">
        <v>85</v>
      </c>
    </row>
    <row r="4544" spans="1:9" x14ac:dyDescent="0.2">
      <c r="A4544" t="s">
        <v>61</v>
      </c>
      <c r="B4544" t="s">
        <v>81</v>
      </c>
      <c r="C4544" t="s">
        <v>22</v>
      </c>
      <c r="D4544" s="55">
        <v>41944</v>
      </c>
      <c r="E4544">
        <v>-0.05</v>
      </c>
      <c r="F4544">
        <v>3133115</v>
      </c>
      <c r="G4544" s="58" t="s">
        <v>87</v>
      </c>
      <c r="H4544" s="58" t="s">
        <v>87</v>
      </c>
      <c r="I4544" s="60" t="s">
        <v>85</v>
      </c>
    </row>
    <row r="4545" spans="1:9" x14ac:dyDescent="0.2">
      <c r="A4545" t="s">
        <v>63</v>
      </c>
      <c r="B4545" t="s">
        <v>80</v>
      </c>
      <c r="C4545" t="s">
        <v>22</v>
      </c>
      <c r="D4545" s="55">
        <v>41944</v>
      </c>
      <c r="E4545">
        <v>0</v>
      </c>
      <c r="F4545">
        <v>3133116</v>
      </c>
      <c r="G4545" s="58" t="s">
        <v>87</v>
      </c>
      <c r="H4545" s="58" t="s">
        <v>87</v>
      </c>
      <c r="I4545" s="60" t="s">
        <v>85</v>
      </c>
    </row>
    <row r="4546" spans="1:9" x14ac:dyDescent="0.2">
      <c r="A4546" t="s">
        <v>63</v>
      </c>
      <c r="B4546" t="s">
        <v>81</v>
      </c>
      <c r="C4546" t="s">
        <v>22</v>
      </c>
      <c r="D4546" s="55">
        <v>41944</v>
      </c>
      <c r="E4546">
        <v>0</v>
      </c>
      <c r="F4546">
        <v>3133117</v>
      </c>
      <c r="G4546" s="58" t="s">
        <v>87</v>
      </c>
      <c r="H4546" s="58" t="s">
        <v>87</v>
      </c>
      <c r="I4546" s="60" t="s">
        <v>85</v>
      </c>
    </row>
    <row r="4547" spans="1:9" x14ac:dyDescent="0.2">
      <c r="A4547" t="s">
        <v>64</v>
      </c>
      <c r="B4547" t="s">
        <v>80</v>
      </c>
      <c r="C4547" t="s">
        <v>22</v>
      </c>
      <c r="D4547" s="55">
        <v>41944</v>
      </c>
      <c r="E4547">
        <v>0</v>
      </c>
      <c r="F4547">
        <v>3133118</v>
      </c>
      <c r="G4547" s="58" t="s">
        <v>87</v>
      </c>
      <c r="H4547" s="58" t="s">
        <v>87</v>
      </c>
      <c r="I4547" s="60" t="s">
        <v>85</v>
      </c>
    </row>
    <row r="4548" spans="1:9" x14ac:dyDescent="0.2">
      <c r="A4548" t="s">
        <v>64</v>
      </c>
      <c r="B4548" t="s">
        <v>81</v>
      </c>
      <c r="C4548" t="s">
        <v>22</v>
      </c>
      <c r="D4548" s="55">
        <v>41944</v>
      </c>
      <c r="E4548">
        <v>0</v>
      </c>
      <c r="F4548">
        <v>3133119</v>
      </c>
      <c r="G4548" s="58" t="s">
        <v>87</v>
      </c>
      <c r="H4548" s="58" t="s">
        <v>87</v>
      </c>
      <c r="I4548" s="60" t="s">
        <v>85</v>
      </c>
    </row>
    <row r="4549" spans="1:9" x14ac:dyDescent="0.2">
      <c r="A4549" t="s">
        <v>79</v>
      </c>
      <c r="B4549" t="s">
        <v>80</v>
      </c>
      <c r="C4549" t="s">
        <v>22</v>
      </c>
      <c r="D4549" s="55">
        <v>41944</v>
      </c>
      <c r="E4549">
        <v>0.505</v>
      </c>
      <c r="F4549">
        <v>3133120</v>
      </c>
      <c r="G4549" s="58" t="s">
        <v>87</v>
      </c>
      <c r="H4549" s="58" t="s">
        <v>87</v>
      </c>
      <c r="I4549" s="60" t="s">
        <v>85</v>
      </c>
    </row>
    <row r="4550" spans="1:9" x14ac:dyDescent="0.2">
      <c r="A4550" t="s">
        <v>79</v>
      </c>
      <c r="B4550" t="s">
        <v>81</v>
      </c>
      <c r="C4550" t="s">
        <v>22</v>
      </c>
      <c r="D4550" s="55">
        <v>41944</v>
      </c>
      <c r="E4550">
        <v>0.1</v>
      </c>
      <c r="F4550">
        <v>3133121</v>
      </c>
      <c r="G4550" s="58" t="s">
        <v>87</v>
      </c>
      <c r="H4550" s="58" t="s">
        <v>87</v>
      </c>
      <c r="I4550" s="60" t="s">
        <v>85</v>
      </c>
    </row>
    <row r="4551" spans="1:9" x14ac:dyDescent="0.2">
      <c r="A4551" t="s">
        <v>65</v>
      </c>
      <c r="B4551" t="s">
        <v>80</v>
      </c>
      <c r="C4551" t="s">
        <v>22</v>
      </c>
      <c r="D4551" s="55">
        <v>41944</v>
      </c>
      <c r="E4551">
        <v>0</v>
      </c>
      <c r="F4551">
        <v>3133122</v>
      </c>
      <c r="G4551" s="58" t="s">
        <v>87</v>
      </c>
      <c r="H4551" s="58" t="s">
        <v>87</v>
      </c>
      <c r="I4551" s="60" t="s">
        <v>85</v>
      </c>
    </row>
    <row r="4552" spans="1:9" x14ac:dyDescent="0.2">
      <c r="A4552" t="s">
        <v>65</v>
      </c>
      <c r="B4552" t="s">
        <v>81</v>
      </c>
      <c r="C4552" t="s">
        <v>22</v>
      </c>
      <c r="D4552" s="55">
        <v>41944</v>
      </c>
      <c r="E4552">
        <v>0</v>
      </c>
      <c r="F4552">
        <v>3133123</v>
      </c>
      <c r="G4552" s="58" t="s">
        <v>87</v>
      </c>
      <c r="H4552" s="58" t="s">
        <v>87</v>
      </c>
      <c r="I4552" s="60" t="s">
        <v>85</v>
      </c>
    </row>
    <row r="4553" spans="1:9" x14ac:dyDescent="0.2">
      <c r="A4553" t="s">
        <v>111</v>
      </c>
      <c r="B4553" t="s">
        <v>110</v>
      </c>
      <c r="C4553" t="s">
        <v>22</v>
      </c>
      <c r="D4553" s="55">
        <v>41944</v>
      </c>
      <c r="E4553">
        <v>0.05</v>
      </c>
      <c r="F4553">
        <v>3133124</v>
      </c>
      <c r="G4553" s="58" t="s">
        <v>87</v>
      </c>
      <c r="H4553" s="58" t="s">
        <v>87</v>
      </c>
      <c r="I4553" s="60" t="s">
        <v>85</v>
      </c>
    </row>
    <row r="4554" spans="1:9" x14ac:dyDescent="0.2">
      <c r="A4554" t="s">
        <v>112</v>
      </c>
      <c r="B4554" t="s">
        <v>110</v>
      </c>
      <c r="C4554" t="s">
        <v>22</v>
      </c>
      <c r="D4554" s="55">
        <v>41944</v>
      </c>
      <c r="E4554">
        <v>5.5E-2</v>
      </c>
      <c r="F4554">
        <v>3133125</v>
      </c>
      <c r="G4554" s="58" t="s">
        <v>87</v>
      </c>
      <c r="H4554" s="58" t="s">
        <v>87</v>
      </c>
      <c r="I4554" s="60" t="s">
        <v>85</v>
      </c>
    </row>
    <row r="4555" spans="1:9" x14ac:dyDescent="0.2">
      <c r="A4555" t="s">
        <v>108</v>
      </c>
      <c r="B4555" t="s">
        <v>110</v>
      </c>
      <c r="C4555" t="s">
        <v>22</v>
      </c>
      <c r="D4555" s="55">
        <v>41944</v>
      </c>
      <c r="E4555">
        <v>-0.05</v>
      </c>
      <c r="F4555">
        <v>3133126</v>
      </c>
      <c r="G4555" s="58" t="s">
        <v>87</v>
      </c>
      <c r="H4555" s="58" t="s">
        <v>87</v>
      </c>
      <c r="I4555" s="60" t="s">
        <v>85</v>
      </c>
    </row>
    <row r="4556" spans="1:9" x14ac:dyDescent="0.2">
      <c r="A4556" t="s">
        <v>109</v>
      </c>
      <c r="B4556" t="s">
        <v>110</v>
      </c>
      <c r="C4556" t="s">
        <v>22</v>
      </c>
      <c r="D4556" s="55">
        <v>41944</v>
      </c>
      <c r="E4556">
        <v>5.5E-2</v>
      </c>
      <c r="F4556">
        <v>3133127</v>
      </c>
      <c r="G4556" s="58" t="s">
        <v>87</v>
      </c>
      <c r="H4556" s="58" t="s">
        <v>87</v>
      </c>
      <c r="I4556" s="60" t="s">
        <v>85</v>
      </c>
    </row>
    <row r="4557" spans="1:9" x14ac:dyDescent="0.2">
      <c r="A4557" t="s">
        <v>11</v>
      </c>
      <c r="B4557" t="s">
        <v>110</v>
      </c>
      <c r="C4557" t="s">
        <v>22</v>
      </c>
      <c r="D4557" s="55">
        <v>41944</v>
      </c>
      <c r="E4557" s="155">
        <v>41974</v>
      </c>
      <c r="I4557" s="60" t="s">
        <v>86</v>
      </c>
    </row>
    <row r="4558" spans="1:9" x14ac:dyDescent="0.2">
      <c r="A4558" t="s">
        <v>78</v>
      </c>
      <c r="B4558" t="s">
        <v>80</v>
      </c>
      <c r="C4558" t="s">
        <v>22</v>
      </c>
      <c r="D4558" s="55">
        <v>41974</v>
      </c>
      <c r="E4558">
        <v>0.91</v>
      </c>
      <c r="F4558">
        <v>3133100</v>
      </c>
      <c r="G4558" s="58" t="s">
        <v>87</v>
      </c>
      <c r="H4558" s="58" t="s">
        <v>87</v>
      </c>
      <c r="I4558" s="60" t="s">
        <v>85</v>
      </c>
    </row>
    <row r="4559" spans="1:9" x14ac:dyDescent="0.2">
      <c r="A4559" t="s">
        <v>78</v>
      </c>
      <c r="B4559" t="s">
        <v>81</v>
      </c>
      <c r="C4559" t="s">
        <v>22</v>
      </c>
      <c r="D4559" s="55">
        <v>41974</v>
      </c>
      <c r="E4559">
        <v>0.05</v>
      </c>
      <c r="F4559">
        <v>3133101</v>
      </c>
      <c r="G4559" s="58" t="s">
        <v>87</v>
      </c>
      <c r="H4559" s="58" t="s">
        <v>87</v>
      </c>
      <c r="I4559" s="60" t="s">
        <v>85</v>
      </c>
    </row>
    <row r="4560" spans="1:9" x14ac:dyDescent="0.2">
      <c r="A4560" t="s">
        <v>35</v>
      </c>
      <c r="B4560" t="s">
        <v>80</v>
      </c>
      <c r="C4560" t="s">
        <v>22</v>
      </c>
      <c r="D4560" s="55">
        <v>41974</v>
      </c>
      <c r="E4560">
        <v>0.91</v>
      </c>
      <c r="F4560">
        <v>3133102</v>
      </c>
      <c r="G4560" s="58" t="s">
        <v>87</v>
      </c>
      <c r="H4560" s="58" t="s">
        <v>87</v>
      </c>
      <c r="I4560" s="60" t="s">
        <v>85</v>
      </c>
    </row>
    <row r="4561" spans="1:9" x14ac:dyDescent="0.2">
      <c r="A4561" t="s">
        <v>35</v>
      </c>
      <c r="B4561" t="s">
        <v>81</v>
      </c>
      <c r="C4561" t="s">
        <v>22</v>
      </c>
      <c r="D4561" s="55">
        <v>41974</v>
      </c>
      <c r="E4561">
        <v>0.28999999999999998</v>
      </c>
      <c r="F4561">
        <v>3133103</v>
      </c>
      <c r="G4561" s="58" t="s">
        <v>87</v>
      </c>
      <c r="H4561" s="58" t="s">
        <v>87</v>
      </c>
      <c r="I4561" s="60" t="s">
        <v>85</v>
      </c>
    </row>
    <row r="4562" spans="1:9" x14ac:dyDescent="0.2">
      <c r="A4562" t="s">
        <v>36</v>
      </c>
      <c r="B4562" t="s">
        <v>80</v>
      </c>
      <c r="C4562" t="s">
        <v>22</v>
      </c>
      <c r="D4562" s="55">
        <v>41974</v>
      </c>
      <c r="E4562">
        <v>0.91</v>
      </c>
      <c r="F4562">
        <v>3133104</v>
      </c>
      <c r="G4562" s="58" t="s">
        <v>87</v>
      </c>
      <c r="H4562" s="58" t="s">
        <v>87</v>
      </c>
      <c r="I4562" s="60" t="s">
        <v>85</v>
      </c>
    </row>
    <row r="4563" spans="1:9" x14ac:dyDescent="0.2">
      <c r="A4563" t="s">
        <v>36</v>
      </c>
      <c r="B4563" t="s">
        <v>81</v>
      </c>
      <c r="C4563" t="s">
        <v>22</v>
      </c>
      <c r="D4563" s="55">
        <v>41974</v>
      </c>
      <c r="E4563">
        <v>0.05</v>
      </c>
      <c r="F4563">
        <v>3133105</v>
      </c>
      <c r="G4563" s="58" t="s">
        <v>87</v>
      </c>
      <c r="H4563" s="58" t="s">
        <v>87</v>
      </c>
      <c r="I4563" s="60" t="s">
        <v>85</v>
      </c>
    </row>
    <row r="4564" spans="1:9" x14ac:dyDescent="0.2">
      <c r="A4564" t="s">
        <v>37</v>
      </c>
      <c r="B4564" t="s">
        <v>80</v>
      </c>
      <c r="C4564" t="s">
        <v>22</v>
      </c>
      <c r="D4564" s="55">
        <v>41974</v>
      </c>
      <c r="E4564">
        <v>0.91</v>
      </c>
      <c r="F4564">
        <v>3133106</v>
      </c>
      <c r="G4564" s="58" t="s">
        <v>87</v>
      </c>
      <c r="H4564" s="58" t="s">
        <v>87</v>
      </c>
      <c r="I4564" s="60" t="s">
        <v>85</v>
      </c>
    </row>
    <row r="4565" spans="1:9" x14ac:dyDescent="0.2">
      <c r="A4565" t="s">
        <v>37</v>
      </c>
      <c r="B4565" t="s">
        <v>81</v>
      </c>
      <c r="C4565" t="s">
        <v>22</v>
      </c>
      <c r="D4565" s="55">
        <v>41974</v>
      </c>
      <c r="E4565">
        <v>0.28999999999999998</v>
      </c>
      <c r="F4565">
        <v>3133107</v>
      </c>
      <c r="G4565" s="58" t="s">
        <v>87</v>
      </c>
      <c r="H4565" s="58" t="s">
        <v>87</v>
      </c>
      <c r="I4565" s="60" t="s">
        <v>85</v>
      </c>
    </row>
    <row r="4566" spans="1:9" x14ac:dyDescent="0.2">
      <c r="A4566" t="s">
        <v>58</v>
      </c>
      <c r="B4566" t="s">
        <v>80</v>
      </c>
      <c r="C4566" t="s">
        <v>22</v>
      </c>
      <c r="D4566" s="55">
        <v>41974</v>
      </c>
      <c r="E4566">
        <v>0.77</v>
      </c>
      <c r="F4566">
        <v>3133108</v>
      </c>
      <c r="G4566" s="58" t="s">
        <v>87</v>
      </c>
      <c r="H4566" s="58" t="s">
        <v>87</v>
      </c>
      <c r="I4566" s="60" t="s">
        <v>85</v>
      </c>
    </row>
    <row r="4567" spans="1:9" x14ac:dyDescent="0.2">
      <c r="A4567" t="s">
        <v>58</v>
      </c>
      <c r="B4567" t="s">
        <v>81</v>
      </c>
      <c r="C4567" t="s">
        <v>22</v>
      </c>
      <c r="D4567" s="55">
        <v>41974</v>
      </c>
      <c r="E4567">
        <v>0.05</v>
      </c>
      <c r="F4567">
        <v>3133109</v>
      </c>
      <c r="G4567" s="58" t="s">
        <v>87</v>
      </c>
      <c r="H4567" s="58" t="s">
        <v>87</v>
      </c>
      <c r="I4567" s="60" t="s">
        <v>85</v>
      </c>
    </row>
    <row r="4568" spans="1:9" x14ac:dyDescent="0.2">
      <c r="A4568" t="s">
        <v>59</v>
      </c>
      <c r="B4568" t="s">
        <v>80</v>
      </c>
      <c r="C4568" t="s">
        <v>22</v>
      </c>
      <c r="D4568" s="55">
        <v>41974</v>
      </c>
      <c r="E4568">
        <v>0.98</v>
      </c>
      <c r="F4568">
        <v>3133110</v>
      </c>
      <c r="G4568" s="58" t="s">
        <v>87</v>
      </c>
      <c r="H4568" s="58" t="s">
        <v>87</v>
      </c>
      <c r="I4568" s="60" t="s">
        <v>85</v>
      </c>
    </row>
    <row r="4569" spans="1:9" x14ac:dyDescent="0.2">
      <c r="A4569" t="s">
        <v>59</v>
      </c>
      <c r="B4569" t="s">
        <v>81</v>
      </c>
      <c r="C4569" t="s">
        <v>22</v>
      </c>
      <c r="D4569" s="55">
        <v>41974</v>
      </c>
      <c r="E4569">
        <v>-0.13</v>
      </c>
      <c r="F4569">
        <v>3133111</v>
      </c>
      <c r="G4569" s="58" t="s">
        <v>87</v>
      </c>
      <c r="H4569" s="58" t="s">
        <v>87</v>
      </c>
      <c r="I4569" s="60" t="s">
        <v>85</v>
      </c>
    </row>
    <row r="4570" spans="1:9" x14ac:dyDescent="0.2">
      <c r="A4570" t="s">
        <v>60</v>
      </c>
      <c r="B4570" t="s">
        <v>80</v>
      </c>
      <c r="C4570" t="s">
        <v>22</v>
      </c>
      <c r="D4570" s="55">
        <v>41974</v>
      </c>
      <c r="E4570">
        <v>0.98</v>
      </c>
      <c r="F4570">
        <v>3133112</v>
      </c>
      <c r="G4570" s="58" t="s">
        <v>87</v>
      </c>
      <c r="H4570" s="58" t="s">
        <v>87</v>
      </c>
      <c r="I4570" s="60" t="s">
        <v>85</v>
      </c>
    </row>
    <row r="4571" spans="1:9" x14ac:dyDescent="0.2">
      <c r="A4571" t="s">
        <v>60</v>
      </c>
      <c r="B4571" t="s">
        <v>81</v>
      </c>
      <c r="C4571" t="s">
        <v>22</v>
      </c>
      <c r="D4571" s="55">
        <v>41974</v>
      </c>
      <c r="E4571">
        <v>0.25</v>
      </c>
      <c r="F4571">
        <v>3133113</v>
      </c>
      <c r="G4571" s="58" t="s">
        <v>87</v>
      </c>
      <c r="H4571" s="58" t="s">
        <v>87</v>
      </c>
      <c r="I4571" s="60" t="s">
        <v>85</v>
      </c>
    </row>
    <row r="4572" spans="1:9" x14ac:dyDescent="0.2">
      <c r="A4572" t="s">
        <v>61</v>
      </c>
      <c r="B4572" t="s">
        <v>80</v>
      </c>
      <c r="C4572" t="s">
        <v>22</v>
      </c>
      <c r="D4572" s="55">
        <v>41974</v>
      </c>
      <c r="E4572">
        <v>0.98</v>
      </c>
      <c r="F4572">
        <v>3133114</v>
      </c>
      <c r="G4572" s="58" t="s">
        <v>87</v>
      </c>
      <c r="H4572" s="58" t="s">
        <v>87</v>
      </c>
      <c r="I4572" s="60" t="s">
        <v>85</v>
      </c>
    </row>
    <row r="4573" spans="1:9" x14ac:dyDescent="0.2">
      <c r="A4573" t="s">
        <v>61</v>
      </c>
      <c r="B4573" t="s">
        <v>81</v>
      </c>
      <c r="C4573" t="s">
        <v>22</v>
      </c>
      <c r="D4573" s="55">
        <v>41974</v>
      </c>
      <c r="E4573">
        <v>-0.05</v>
      </c>
      <c r="F4573">
        <v>3133115</v>
      </c>
      <c r="G4573" s="58" t="s">
        <v>87</v>
      </c>
      <c r="H4573" s="58" t="s">
        <v>87</v>
      </c>
      <c r="I4573" s="60" t="s">
        <v>85</v>
      </c>
    </row>
    <row r="4574" spans="1:9" x14ac:dyDescent="0.2">
      <c r="A4574" t="s">
        <v>63</v>
      </c>
      <c r="B4574" t="s">
        <v>80</v>
      </c>
      <c r="C4574" t="s">
        <v>22</v>
      </c>
      <c r="D4574" s="55">
        <v>41974</v>
      </c>
      <c r="E4574">
        <v>0</v>
      </c>
      <c r="F4574">
        <v>3133116</v>
      </c>
      <c r="G4574" s="58" t="s">
        <v>87</v>
      </c>
      <c r="H4574" s="58" t="s">
        <v>87</v>
      </c>
      <c r="I4574" s="60" t="s">
        <v>85</v>
      </c>
    </row>
    <row r="4575" spans="1:9" x14ac:dyDescent="0.2">
      <c r="A4575" t="s">
        <v>63</v>
      </c>
      <c r="B4575" t="s">
        <v>81</v>
      </c>
      <c r="C4575" t="s">
        <v>22</v>
      </c>
      <c r="D4575" s="55">
        <v>41974</v>
      </c>
      <c r="E4575">
        <v>0</v>
      </c>
      <c r="F4575">
        <v>3133117</v>
      </c>
      <c r="G4575" s="58" t="s">
        <v>87</v>
      </c>
      <c r="H4575" s="58" t="s">
        <v>87</v>
      </c>
      <c r="I4575" s="60" t="s">
        <v>85</v>
      </c>
    </row>
    <row r="4576" spans="1:9" x14ac:dyDescent="0.2">
      <c r="A4576" t="s">
        <v>64</v>
      </c>
      <c r="B4576" t="s">
        <v>80</v>
      </c>
      <c r="C4576" t="s">
        <v>22</v>
      </c>
      <c r="D4576" s="55">
        <v>41974</v>
      </c>
      <c r="E4576">
        <v>0</v>
      </c>
      <c r="F4576">
        <v>3133118</v>
      </c>
      <c r="G4576" s="58" t="s">
        <v>87</v>
      </c>
      <c r="H4576" s="58" t="s">
        <v>87</v>
      </c>
      <c r="I4576" s="60" t="s">
        <v>85</v>
      </c>
    </row>
    <row r="4577" spans="1:9" x14ac:dyDescent="0.2">
      <c r="A4577" t="s">
        <v>64</v>
      </c>
      <c r="B4577" t="s">
        <v>81</v>
      </c>
      <c r="C4577" t="s">
        <v>22</v>
      </c>
      <c r="D4577" s="55">
        <v>41974</v>
      </c>
      <c r="E4577">
        <v>0</v>
      </c>
      <c r="F4577">
        <v>3133119</v>
      </c>
      <c r="G4577" s="58" t="s">
        <v>87</v>
      </c>
      <c r="H4577" s="58" t="s">
        <v>87</v>
      </c>
      <c r="I4577" s="60" t="s">
        <v>85</v>
      </c>
    </row>
    <row r="4578" spans="1:9" x14ac:dyDescent="0.2">
      <c r="A4578" t="s">
        <v>79</v>
      </c>
      <c r="B4578" t="s">
        <v>80</v>
      </c>
      <c r="C4578" t="s">
        <v>22</v>
      </c>
      <c r="D4578" s="55">
        <v>41974</v>
      </c>
      <c r="E4578">
        <v>0.84</v>
      </c>
      <c r="F4578">
        <v>3133120</v>
      </c>
      <c r="G4578" s="58" t="s">
        <v>87</v>
      </c>
      <c r="H4578" s="58" t="s">
        <v>87</v>
      </c>
      <c r="I4578" s="60" t="s">
        <v>85</v>
      </c>
    </row>
    <row r="4579" spans="1:9" x14ac:dyDescent="0.2">
      <c r="A4579" t="s">
        <v>79</v>
      </c>
      <c r="B4579" t="s">
        <v>81</v>
      </c>
      <c r="C4579" t="s">
        <v>22</v>
      </c>
      <c r="D4579" s="55">
        <v>41974</v>
      </c>
      <c r="E4579">
        <v>0.3</v>
      </c>
      <c r="F4579">
        <v>3133121</v>
      </c>
      <c r="G4579" s="58" t="s">
        <v>87</v>
      </c>
      <c r="H4579" s="58" t="s">
        <v>87</v>
      </c>
      <c r="I4579" s="60" t="s">
        <v>85</v>
      </c>
    </row>
    <row r="4580" spans="1:9" x14ac:dyDescent="0.2">
      <c r="A4580" t="s">
        <v>65</v>
      </c>
      <c r="B4580" t="s">
        <v>80</v>
      </c>
      <c r="C4580" t="s">
        <v>22</v>
      </c>
      <c r="D4580" s="55">
        <v>41974</v>
      </c>
      <c r="E4580">
        <v>0</v>
      </c>
      <c r="F4580">
        <v>3133122</v>
      </c>
      <c r="G4580" s="58" t="s">
        <v>87</v>
      </c>
      <c r="H4580" s="58" t="s">
        <v>87</v>
      </c>
      <c r="I4580" s="60" t="s">
        <v>85</v>
      </c>
    </row>
    <row r="4581" spans="1:9" x14ac:dyDescent="0.2">
      <c r="A4581" t="s">
        <v>65</v>
      </c>
      <c r="B4581" t="s">
        <v>81</v>
      </c>
      <c r="C4581" t="s">
        <v>22</v>
      </c>
      <c r="D4581" s="55">
        <v>41974</v>
      </c>
      <c r="E4581">
        <v>0</v>
      </c>
      <c r="F4581">
        <v>3133123</v>
      </c>
      <c r="G4581" s="58" t="s">
        <v>87</v>
      </c>
      <c r="H4581" s="58" t="s">
        <v>87</v>
      </c>
      <c r="I4581" s="60" t="s">
        <v>85</v>
      </c>
    </row>
    <row r="4582" spans="1:9" x14ac:dyDescent="0.2">
      <c r="A4582" t="s">
        <v>111</v>
      </c>
      <c r="B4582" t="s">
        <v>110</v>
      </c>
      <c r="C4582" t="s">
        <v>22</v>
      </c>
      <c r="D4582" s="55">
        <v>41974</v>
      </c>
      <c r="E4582">
        <v>0.05</v>
      </c>
      <c r="F4582">
        <v>3133124</v>
      </c>
      <c r="G4582" s="58" t="s">
        <v>87</v>
      </c>
      <c r="H4582" s="58" t="s">
        <v>87</v>
      </c>
      <c r="I4582" s="60" t="s">
        <v>85</v>
      </c>
    </row>
    <row r="4583" spans="1:9" x14ac:dyDescent="0.2">
      <c r="A4583" t="s">
        <v>112</v>
      </c>
      <c r="B4583" t="s">
        <v>110</v>
      </c>
      <c r="C4583" t="s">
        <v>22</v>
      </c>
      <c r="D4583" s="55">
        <v>41974</v>
      </c>
      <c r="E4583">
        <v>0.25</v>
      </c>
      <c r="F4583">
        <v>3133125</v>
      </c>
      <c r="G4583" s="58" t="s">
        <v>87</v>
      </c>
      <c r="H4583" s="58" t="s">
        <v>87</v>
      </c>
      <c r="I4583" s="60" t="s">
        <v>85</v>
      </c>
    </row>
    <row r="4584" spans="1:9" x14ac:dyDescent="0.2">
      <c r="A4584" t="s">
        <v>108</v>
      </c>
      <c r="B4584" t="s">
        <v>110</v>
      </c>
      <c r="C4584" t="s">
        <v>22</v>
      </c>
      <c r="D4584" s="55">
        <v>41974</v>
      </c>
      <c r="E4584">
        <v>-0.05</v>
      </c>
      <c r="F4584">
        <v>3133126</v>
      </c>
      <c r="G4584" s="58" t="s">
        <v>87</v>
      </c>
      <c r="H4584" s="58" t="s">
        <v>87</v>
      </c>
      <c r="I4584" s="60" t="s">
        <v>85</v>
      </c>
    </row>
    <row r="4585" spans="1:9" x14ac:dyDescent="0.2">
      <c r="A4585" t="s">
        <v>109</v>
      </c>
      <c r="B4585" t="s">
        <v>110</v>
      </c>
      <c r="C4585" t="s">
        <v>22</v>
      </c>
      <c r="D4585" s="55">
        <v>41974</v>
      </c>
      <c r="E4585">
        <v>0.25</v>
      </c>
      <c r="F4585">
        <v>3133127</v>
      </c>
      <c r="G4585" s="58" t="s">
        <v>87</v>
      </c>
      <c r="H4585" s="58" t="s">
        <v>87</v>
      </c>
      <c r="I4585" s="60" t="s">
        <v>85</v>
      </c>
    </row>
    <row r="4586" spans="1:9" x14ac:dyDescent="0.2">
      <c r="A4586" t="s">
        <v>11</v>
      </c>
      <c r="B4586" t="s">
        <v>110</v>
      </c>
      <c r="C4586" t="s">
        <v>22</v>
      </c>
      <c r="D4586" s="55">
        <v>41974</v>
      </c>
      <c r="E4586" s="155">
        <v>42005</v>
      </c>
      <c r="I4586" s="60" t="s">
        <v>86</v>
      </c>
    </row>
    <row r="4587" spans="1:9" x14ac:dyDescent="0.2">
      <c r="A4587" t="s">
        <v>78</v>
      </c>
      <c r="B4587" t="s">
        <v>80</v>
      </c>
      <c r="C4587" t="s">
        <v>22</v>
      </c>
      <c r="D4587" s="55">
        <v>42005</v>
      </c>
      <c r="E4587">
        <v>1.2150000000000001</v>
      </c>
      <c r="F4587">
        <v>3133100</v>
      </c>
      <c r="G4587" s="58" t="s">
        <v>87</v>
      </c>
      <c r="H4587" s="58" t="s">
        <v>87</v>
      </c>
      <c r="I4587" s="60" t="s">
        <v>85</v>
      </c>
    </row>
    <row r="4588" spans="1:9" x14ac:dyDescent="0.2">
      <c r="A4588" t="s">
        <v>78</v>
      </c>
      <c r="B4588" t="s">
        <v>81</v>
      </c>
      <c r="C4588" t="s">
        <v>22</v>
      </c>
      <c r="D4588" s="55">
        <v>42005</v>
      </c>
      <c r="E4588">
        <v>0.05</v>
      </c>
      <c r="F4588">
        <v>3133101</v>
      </c>
      <c r="G4588" s="58" t="s">
        <v>87</v>
      </c>
      <c r="H4588" s="58" t="s">
        <v>87</v>
      </c>
      <c r="I4588" s="60" t="s">
        <v>85</v>
      </c>
    </row>
    <row r="4589" spans="1:9" x14ac:dyDescent="0.2">
      <c r="A4589" t="s">
        <v>35</v>
      </c>
      <c r="B4589" t="s">
        <v>80</v>
      </c>
      <c r="C4589" t="s">
        <v>22</v>
      </c>
      <c r="D4589" s="55">
        <v>42005</v>
      </c>
      <c r="E4589">
        <v>1.2150000000000001</v>
      </c>
      <c r="F4589">
        <v>3133102</v>
      </c>
      <c r="G4589" s="58" t="s">
        <v>87</v>
      </c>
      <c r="H4589" s="58" t="s">
        <v>87</v>
      </c>
      <c r="I4589" s="60" t="s">
        <v>85</v>
      </c>
    </row>
    <row r="4590" spans="1:9" x14ac:dyDescent="0.2">
      <c r="A4590" t="s">
        <v>35</v>
      </c>
      <c r="B4590" t="s">
        <v>81</v>
      </c>
      <c r="C4590" t="s">
        <v>22</v>
      </c>
      <c r="D4590" s="55">
        <v>42005</v>
      </c>
      <c r="E4590">
        <v>0.32</v>
      </c>
      <c r="F4590">
        <v>3133103</v>
      </c>
      <c r="G4590" s="58" t="s">
        <v>87</v>
      </c>
      <c r="H4590" s="58" t="s">
        <v>87</v>
      </c>
      <c r="I4590" s="60" t="s">
        <v>85</v>
      </c>
    </row>
    <row r="4591" spans="1:9" x14ac:dyDescent="0.2">
      <c r="A4591" t="s">
        <v>36</v>
      </c>
      <c r="B4591" t="s">
        <v>80</v>
      </c>
      <c r="C4591" t="s">
        <v>22</v>
      </c>
      <c r="D4591" s="55">
        <v>42005</v>
      </c>
      <c r="E4591">
        <v>1.2150000000000001</v>
      </c>
      <c r="F4591">
        <v>3133104</v>
      </c>
      <c r="G4591" s="58" t="s">
        <v>87</v>
      </c>
      <c r="H4591" s="58" t="s">
        <v>87</v>
      </c>
      <c r="I4591" s="60" t="s">
        <v>85</v>
      </c>
    </row>
    <row r="4592" spans="1:9" x14ac:dyDescent="0.2">
      <c r="A4592" t="s">
        <v>36</v>
      </c>
      <c r="B4592" t="s">
        <v>81</v>
      </c>
      <c r="C4592" t="s">
        <v>22</v>
      </c>
      <c r="D4592" s="55">
        <v>42005</v>
      </c>
      <c r="E4592">
        <v>0.05</v>
      </c>
      <c r="F4592">
        <v>3133105</v>
      </c>
      <c r="G4592" s="58" t="s">
        <v>87</v>
      </c>
      <c r="H4592" s="58" t="s">
        <v>87</v>
      </c>
      <c r="I4592" s="60" t="s">
        <v>85</v>
      </c>
    </row>
    <row r="4593" spans="1:9" x14ac:dyDescent="0.2">
      <c r="A4593" t="s">
        <v>37</v>
      </c>
      <c r="B4593" t="s">
        <v>80</v>
      </c>
      <c r="C4593" t="s">
        <v>22</v>
      </c>
      <c r="D4593" s="55">
        <v>42005</v>
      </c>
      <c r="E4593">
        <v>1.2150000000000001</v>
      </c>
      <c r="F4593">
        <v>3133106</v>
      </c>
      <c r="G4593" s="58" t="s">
        <v>87</v>
      </c>
      <c r="H4593" s="58" t="s">
        <v>87</v>
      </c>
      <c r="I4593" s="60" t="s">
        <v>85</v>
      </c>
    </row>
    <row r="4594" spans="1:9" x14ac:dyDescent="0.2">
      <c r="A4594" t="s">
        <v>37</v>
      </c>
      <c r="B4594" t="s">
        <v>81</v>
      </c>
      <c r="C4594" t="s">
        <v>22</v>
      </c>
      <c r="D4594" s="55">
        <v>42005</v>
      </c>
      <c r="E4594">
        <v>0.32</v>
      </c>
      <c r="F4594">
        <v>3133107</v>
      </c>
      <c r="G4594" s="58" t="s">
        <v>87</v>
      </c>
      <c r="H4594" s="58" t="s">
        <v>87</v>
      </c>
      <c r="I4594" s="60" t="s">
        <v>85</v>
      </c>
    </row>
    <row r="4595" spans="1:9" x14ac:dyDescent="0.2">
      <c r="A4595" t="s">
        <v>58</v>
      </c>
      <c r="B4595" t="s">
        <v>80</v>
      </c>
      <c r="C4595" t="s">
        <v>22</v>
      </c>
      <c r="D4595" s="55">
        <v>42005</v>
      </c>
      <c r="E4595">
        <v>1.04</v>
      </c>
      <c r="F4595">
        <v>3133108</v>
      </c>
      <c r="G4595" s="58" t="s">
        <v>87</v>
      </c>
      <c r="H4595" s="58" t="s">
        <v>87</v>
      </c>
      <c r="I4595" s="60" t="s">
        <v>85</v>
      </c>
    </row>
    <row r="4596" spans="1:9" x14ac:dyDescent="0.2">
      <c r="A4596" t="s">
        <v>58</v>
      </c>
      <c r="B4596" t="s">
        <v>81</v>
      </c>
      <c r="C4596" t="s">
        <v>22</v>
      </c>
      <c r="D4596" s="55">
        <v>42005</v>
      </c>
      <c r="E4596">
        <v>0.05</v>
      </c>
      <c r="F4596">
        <v>3133109</v>
      </c>
      <c r="G4596" s="58" t="s">
        <v>87</v>
      </c>
      <c r="H4596" s="58" t="s">
        <v>87</v>
      </c>
      <c r="I4596" s="60" t="s">
        <v>85</v>
      </c>
    </row>
    <row r="4597" spans="1:9" x14ac:dyDescent="0.2">
      <c r="A4597" t="s">
        <v>59</v>
      </c>
      <c r="B4597" t="s">
        <v>80</v>
      </c>
      <c r="C4597" t="s">
        <v>22</v>
      </c>
      <c r="D4597" s="55">
        <v>42005</v>
      </c>
      <c r="E4597">
        <v>1.6</v>
      </c>
      <c r="F4597">
        <v>3133110</v>
      </c>
      <c r="G4597" s="58" t="s">
        <v>87</v>
      </c>
      <c r="H4597" s="58" t="s">
        <v>87</v>
      </c>
      <c r="I4597" s="60" t="s">
        <v>85</v>
      </c>
    </row>
    <row r="4598" spans="1:9" x14ac:dyDescent="0.2">
      <c r="A4598" t="s">
        <v>59</v>
      </c>
      <c r="B4598" t="s">
        <v>81</v>
      </c>
      <c r="C4598" t="s">
        <v>22</v>
      </c>
      <c r="D4598" s="55">
        <v>42005</v>
      </c>
      <c r="E4598">
        <v>-0.25</v>
      </c>
      <c r="F4598">
        <v>3133111</v>
      </c>
      <c r="G4598" s="58" t="s">
        <v>87</v>
      </c>
      <c r="H4598" s="58" t="s">
        <v>87</v>
      </c>
      <c r="I4598" s="60" t="s">
        <v>85</v>
      </c>
    </row>
    <row r="4599" spans="1:9" x14ac:dyDescent="0.2">
      <c r="A4599" t="s">
        <v>60</v>
      </c>
      <c r="B4599" t="s">
        <v>80</v>
      </c>
      <c r="C4599" t="s">
        <v>22</v>
      </c>
      <c r="D4599" s="55">
        <v>42005</v>
      </c>
      <c r="E4599">
        <v>1.6</v>
      </c>
      <c r="F4599">
        <v>3133112</v>
      </c>
      <c r="G4599" s="58" t="s">
        <v>87</v>
      </c>
      <c r="H4599" s="58" t="s">
        <v>87</v>
      </c>
      <c r="I4599" s="60" t="s">
        <v>85</v>
      </c>
    </row>
    <row r="4600" spans="1:9" x14ac:dyDescent="0.2">
      <c r="A4600" t="s">
        <v>60</v>
      </c>
      <c r="B4600" t="s">
        <v>81</v>
      </c>
      <c r="C4600" t="s">
        <v>22</v>
      </c>
      <c r="D4600" s="55">
        <v>42005</v>
      </c>
      <c r="E4600">
        <v>0.45</v>
      </c>
      <c r="F4600">
        <v>3133113</v>
      </c>
      <c r="G4600" s="58" t="s">
        <v>87</v>
      </c>
      <c r="H4600" s="58" t="s">
        <v>87</v>
      </c>
      <c r="I4600" s="60" t="s">
        <v>85</v>
      </c>
    </row>
    <row r="4601" spans="1:9" x14ac:dyDescent="0.2">
      <c r="A4601" t="s">
        <v>61</v>
      </c>
      <c r="B4601" t="s">
        <v>80</v>
      </c>
      <c r="C4601" t="s">
        <v>22</v>
      </c>
      <c r="D4601" s="55">
        <v>42005</v>
      </c>
      <c r="E4601">
        <v>1.6</v>
      </c>
      <c r="F4601">
        <v>3133114</v>
      </c>
      <c r="G4601" s="58" t="s">
        <v>87</v>
      </c>
      <c r="H4601" s="58" t="s">
        <v>87</v>
      </c>
      <c r="I4601" s="60" t="s">
        <v>85</v>
      </c>
    </row>
    <row r="4602" spans="1:9" x14ac:dyDescent="0.2">
      <c r="A4602" t="s">
        <v>61</v>
      </c>
      <c r="B4602" t="s">
        <v>81</v>
      </c>
      <c r="C4602" t="s">
        <v>22</v>
      </c>
      <c r="D4602" s="55">
        <v>42005</v>
      </c>
      <c r="E4602">
        <v>-0.2</v>
      </c>
      <c r="F4602">
        <v>3133115</v>
      </c>
      <c r="G4602" s="58" t="s">
        <v>87</v>
      </c>
      <c r="H4602" s="58" t="s">
        <v>87</v>
      </c>
      <c r="I4602" s="60" t="s">
        <v>85</v>
      </c>
    </row>
    <row r="4603" spans="1:9" x14ac:dyDescent="0.2">
      <c r="A4603" t="s">
        <v>63</v>
      </c>
      <c r="B4603" t="s">
        <v>80</v>
      </c>
      <c r="C4603" t="s">
        <v>22</v>
      </c>
      <c r="D4603" s="55">
        <v>42005</v>
      </c>
      <c r="E4603">
        <v>0</v>
      </c>
      <c r="F4603">
        <v>3133116</v>
      </c>
      <c r="G4603" s="58" t="s">
        <v>87</v>
      </c>
      <c r="H4603" s="58" t="s">
        <v>87</v>
      </c>
      <c r="I4603" s="60" t="s">
        <v>85</v>
      </c>
    </row>
    <row r="4604" spans="1:9" x14ac:dyDescent="0.2">
      <c r="A4604" t="s">
        <v>63</v>
      </c>
      <c r="B4604" t="s">
        <v>81</v>
      </c>
      <c r="C4604" t="s">
        <v>22</v>
      </c>
      <c r="D4604" s="55">
        <v>42005</v>
      </c>
      <c r="E4604">
        <v>0</v>
      </c>
      <c r="F4604">
        <v>3133117</v>
      </c>
      <c r="G4604" s="58" t="s">
        <v>87</v>
      </c>
      <c r="H4604" s="58" t="s">
        <v>87</v>
      </c>
      <c r="I4604" s="60" t="s">
        <v>85</v>
      </c>
    </row>
    <row r="4605" spans="1:9" x14ac:dyDescent="0.2">
      <c r="A4605" t="s">
        <v>64</v>
      </c>
      <c r="B4605" t="s">
        <v>80</v>
      </c>
      <c r="C4605" t="s">
        <v>22</v>
      </c>
      <c r="D4605" s="55">
        <v>42005</v>
      </c>
      <c r="E4605">
        <v>0</v>
      </c>
      <c r="F4605">
        <v>3133118</v>
      </c>
      <c r="G4605" s="58" t="s">
        <v>87</v>
      </c>
      <c r="H4605" s="58" t="s">
        <v>87</v>
      </c>
      <c r="I4605" s="60" t="s">
        <v>85</v>
      </c>
    </row>
    <row r="4606" spans="1:9" x14ac:dyDescent="0.2">
      <c r="A4606" t="s">
        <v>64</v>
      </c>
      <c r="B4606" t="s">
        <v>81</v>
      </c>
      <c r="C4606" t="s">
        <v>22</v>
      </c>
      <c r="D4606" s="55">
        <v>42005</v>
      </c>
      <c r="E4606">
        <v>0</v>
      </c>
      <c r="F4606">
        <v>3133119</v>
      </c>
      <c r="G4606" s="58" t="s">
        <v>87</v>
      </c>
      <c r="H4606" s="58" t="s">
        <v>87</v>
      </c>
      <c r="I4606" s="60" t="s">
        <v>85</v>
      </c>
    </row>
    <row r="4607" spans="1:9" x14ac:dyDescent="0.2">
      <c r="A4607" t="s">
        <v>79</v>
      </c>
      <c r="B4607" t="s">
        <v>80</v>
      </c>
      <c r="C4607" t="s">
        <v>22</v>
      </c>
      <c r="D4607" s="55">
        <v>42005</v>
      </c>
      <c r="E4607">
        <v>1.135</v>
      </c>
      <c r="F4607">
        <v>3133120</v>
      </c>
      <c r="G4607" s="58" t="s">
        <v>87</v>
      </c>
      <c r="H4607" s="58" t="s">
        <v>87</v>
      </c>
      <c r="I4607" s="60" t="s">
        <v>85</v>
      </c>
    </row>
    <row r="4608" spans="1:9" x14ac:dyDescent="0.2">
      <c r="A4608" t="s">
        <v>79</v>
      </c>
      <c r="B4608" t="s">
        <v>81</v>
      </c>
      <c r="C4608" t="s">
        <v>22</v>
      </c>
      <c r="D4608" s="55">
        <v>42005</v>
      </c>
      <c r="E4608">
        <v>0.05</v>
      </c>
      <c r="F4608">
        <v>3133121</v>
      </c>
      <c r="G4608" s="58" t="s">
        <v>87</v>
      </c>
      <c r="H4608" s="58" t="s">
        <v>87</v>
      </c>
      <c r="I4608" s="60" t="s">
        <v>85</v>
      </c>
    </row>
    <row r="4609" spans="1:9" x14ac:dyDescent="0.2">
      <c r="A4609" t="s">
        <v>65</v>
      </c>
      <c r="B4609" t="s">
        <v>80</v>
      </c>
      <c r="C4609" t="s">
        <v>22</v>
      </c>
      <c r="D4609" s="55">
        <v>42005</v>
      </c>
      <c r="E4609">
        <v>0</v>
      </c>
      <c r="F4609">
        <v>3133122</v>
      </c>
      <c r="G4609" s="58" t="s">
        <v>87</v>
      </c>
      <c r="H4609" s="58" t="s">
        <v>87</v>
      </c>
      <c r="I4609" s="60" t="s">
        <v>85</v>
      </c>
    </row>
    <row r="4610" spans="1:9" x14ac:dyDescent="0.2">
      <c r="A4610" t="s">
        <v>65</v>
      </c>
      <c r="B4610" t="s">
        <v>81</v>
      </c>
      <c r="C4610" t="s">
        <v>22</v>
      </c>
      <c r="D4610" s="55">
        <v>42005</v>
      </c>
      <c r="E4610">
        <v>0</v>
      </c>
      <c r="F4610">
        <v>3133123</v>
      </c>
      <c r="G4610" s="58" t="s">
        <v>87</v>
      </c>
      <c r="H4610" s="58" t="s">
        <v>87</v>
      </c>
      <c r="I4610" s="60" t="s">
        <v>85</v>
      </c>
    </row>
    <row r="4611" spans="1:9" x14ac:dyDescent="0.2">
      <c r="A4611" t="s">
        <v>111</v>
      </c>
      <c r="B4611" t="s">
        <v>110</v>
      </c>
      <c r="C4611" t="s">
        <v>22</v>
      </c>
      <c r="D4611" s="55">
        <v>42005</v>
      </c>
      <c r="E4611">
        <v>0.05</v>
      </c>
      <c r="F4611">
        <v>3133124</v>
      </c>
      <c r="G4611" s="58" t="s">
        <v>87</v>
      </c>
      <c r="H4611" s="58" t="s">
        <v>87</v>
      </c>
      <c r="I4611" s="60" t="s">
        <v>85</v>
      </c>
    </row>
    <row r="4612" spans="1:9" x14ac:dyDescent="0.2">
      <c r="A4612" t="s">
        <v>112</v>
      </c>
      <c r="B4612" t="s">
        <v>110</v>
      </c>
      <c r="C4612" t="s">
        <v>22</v>
      </c>
      <c r="D4612" s="55">
        <v>42005</v>
      </c>
      <c r="E4612">
        <v>0.45</v>
      </c>
      <c r="F4612">
        <v>3133125</v>
      </c>
      <c r="G4612" s="58" t="s">
        <v>87</v>
      </c>
      <c r="H4612" s="58" t="s">
        <v>87</v>
      </c>
      <c r="I4612" s="60" t="s">
        <v>85</v>
      </c>
    </row>
    <row r="4613" spans="1:9" x14ac:dyDescent="0.2">
      <c r="A4613" t="s">
        <v>108</v>
      </c>
      <c r="B4613" t="s">
        <v>110</v>
      </c>
      <c r="C4613" t="s">
        <v>22</v>
      </c>
      <c r="D4613" s="55">
        <v>42005</v>
      </c>
      <c r="E4613">
        <v>-0.2</v>
      </c>
      <c r="F4613">
        <v>3133126</v>
      </c>
      <c r="G4613" s="58" t="s">
        <v>87</v>
      </c>
      <c r="H4613" s="58" t="s">
        <v>87</v>
      </c>
      <c r="I4613" s="60" t="s">
        <v>85</v>
      </c>
    </row>
    <row r="4614" spans="1:9" x14ac:dyDescent="0.2">
      <c r="A4614" t="s">
        <v>109</v>
      </c>
      <c r="B4614" t="s">
        <v>110</v>
      </c>
      <c r="C4614" t="s">
        <v>22</v>
      </c>
      <c r="D4614" s="55">
        <v>42005</v>
      </c>
      <c r="E4614">
        <v>0.45</v>
      </c>
      <c r="F4614">
        <v>3133127</v>
      </c>
      <c r="G4614" s="58" t="s">
        <v>87</v>
      </c>
      <c r="H4614" s="58" t="s">
        <v>87</v>
      </c>
      <c r="I4614" s="60" t="s">
        <v>85</v>
      </c>
    </row>
    <row r="4615" spans="1:9" x14ac:dyDescent="0.2">
      <c r="A4615" t="s">
        <v>11</v>
      </c>
      <c r="B4615" t="s">
        <v>110</v>
      </c>
      <c r="C4615" t="s">
        <v>22</v>
      </c>
      <c r="D4615" s="55">
        <v>42005</v>
      </c>
      <c r="E4615" s="155">
        <v>42036</v>
      </c>
      <c r="I4615" s="60" t="s">
        <v>86</v>
      </c>
    </row>
    <row r="4616" spans="1:9" x14ac:dyDescent="0.2">
      <c r="A4616" t="s">
        <v>78</v>
      </c>
      <c r="B4616" t="s">
        <v>80</v>
      </c>
      <c r="C4616" t="s">
        <v>22</v>
      </c>
      <c r="D4616" s="55">
        <v>42036</v>
      </c>
      <c r="E4616">
        <v>1.2150000000000001</v>
      </c>
      <c r="F4616">
        <v>3133100</v>
      </c>
      <c r="G4616" s="58" t="s">
        <v>87</v>
      </c>
      <c r="H4616" s="58" t="s">
        <v>87</v>
      </c>
      <c r="I4616" s="60" t="s">
        <v>85</v>
      </c>
    </row>
    <row r="4617" spans="1:9" x14ac:dyDescent="0.2">
      <c r="A4617" t="s">
        <v>78</v>
      </c>
      <c r="B4617" t="s">
        <v>81</v>
      </c>
      <c r="C4617" t="s">
        <v>22</v>
      </c>
      <c r="D4617" s="55">
        <v>42036</v>
      </c>
      <c r="E4617">
        <v>0.05</v>
      </c>
      <c r="F4617">
        <v>3133101</v>
      </c>
      <c r="G4617" s="58" t="s">
        <v>87</v>
      </c>
      <c r="H4617" s="58" t="s">
        <v>87</v>
      </c>
      <c r="I4617" s="60" t="s">
        <v>85</v>
      </c>
    </row>
    <row r="4618" spans="1:9" x14ac:dyDescent="0.2">
      <c r="A4618" t="s">
        <v>35</v>
      </c>
      <c r="B4618" t="s">
        <v>80</v>
      </c>
      <c r="C4618" t="s">
        <v>22</v>
      </c>
      <c r="D4618" s="55">
        <v>42036</v>
      </c>
      <c r="E4618">
        <v>1.2150000000000001</v>
      </c>
      <c r="F4618">
        <v>3133102</v>
      </c>
      <c r="G4618" s="58" t="s">
        <v>87</v>
      </c>
      <c r="H4618" s="58" t="s">
        <v>87</v>
      </c>
      <c r="I4618" s="60" t="s">
        <v>85</v>
      </c>
    </row>
    <row r="4619" spans="1:9" x14ac:dyDescent="0.2">
      <c r="A4619" t="s">
        <v>35</v>
      </c>
      <c r="B4619" t="s">
        <v>81</v>
      </c>
      <c r="C4619" t="s">
        <v>22</v>
      </c>
      <c r="D4619" s="55">
        <v>42036</v>
      </c>
      <c r="E4619">
        <v>0.32</v>
      </c>
      <c r="F4619">
        <v>3133103</v>
      </c>
      <c r="G4619" s="58" t="s">
        <v>87</v>
      </c>
      <c r="H4619" s="58" t="s">
        <v>87</v>
      </c>
      <c r="I4619" s="60" t="s">
        <v>85</v>
      </c>
    </row>
    <row r="4620" spans="1:9" x14ac:dyDescent="0.2">
      <c r="A4620" t="s">
        <v>36</v>
      </c>
      <c r="B4620" t="s">
        <v>80</v>
      </c>
      <c r="C4620" t="s">
        <v>22</v>
      </c>
      <c r="D4620" s="55">
        <v>42036</v>
      </c>
      <c r="E4620">
        <v>1.2150000000000001</v>
      </c>
      <c r="F4620">
        <v>3133104</v>
      </c>
      <c r="G4620" s="58" t="s">
        <v>87</v>
      </c>
      <c r="H4620" s="58" t="s">
        <v>87</v>
      </c>
      <c r="I4620" s="60" t="s">
        <v>85</v>
      </c>
    </row>
    <row r="4621" spans="1:9" x14ac:dyDescent="0.2">
      <c r="A4621" t="s">
        <v>36</v>
      </c>
      <c r="B4621" t="s">
        <v>81</v>
      </c>
      <c r="C4621" t="s">
        <v>22</v>
      </c>
      <c r="D4621" s="55">
        <v>42036</v>
      </c>
      <c r="E4621">
        <v>0.05</v>
      </c>
      <c r="F4621">
        <v>3133105</v>
      </c>
      <c r="G4621" s="58" t="s">
        <v>87</v>
      </c>
      <c r="H4621" s="58" t="s">
        <v>87</v>
      </c>
      <c r="I4621" s="60" t="s">
        <v>85</v>
      </c>
    </row>
    <row r="4622" spans="1:9" x14ac:dyDescent="0.2">
      <c r="A4622" t="s">
        <v>37</v>
      </c>
      <c r="B4622" t="s">
        <v>80</v>
      </c>
      <c r="C4622" t="s">
        <v>22</v>
      </c>
      <c r="D4622" s="55">
        <v>42036</v>
      </c>
      <c r="E4622">
        <v>1.2150000000000001</v>
      </c>
      <c r="F4622">
        <v>3133106</v>
      </c>
      <c r="G4622" s="58" t="s">
        <v>87</v>
      </c>
      <c r="H4622" s="58" t="s">
        <v>87</v>
      </c>
      <c r="I4622" s="60" t="s">
        <v>85</v>
      </c>
    </row>
    <row r="4623" spans="1:9" x14ac:dyDescent="0.2">
      <c r="A4623" t="s">
        <v>37</v>
      </c>
      <c r="B4623" t="s">
        <v>81</v>
      </c>
      <c r="C4623" t="s">
        <v>22</v>
      </c>
      <c r="D4623" s="55">
        <v>42036</v>
      </c>
      <c r="E4623">
        <v>0.32</v>
      </c>
      <c r="F4623">
        <v>3133107</v>
      </c>
      <c r="G4623" s="58" t="s">
        <v>87</v>
      </c>
      <c r="H4623" s="58" t="s">
        <v>87</v>
      </c>
      <c r="I4623" s="60" t="s">
        <v>85</v>
      </c>
    </row>
    <row r="4624" spans="1:9" x14ac:dyDescent="0.2">
      <c r="A4624" t="s">
        <v>58</v>
      </c>
      <c r="B4624" t="s">
        <v>80</v>
      </c>
      <c r="C4624" t="s">
        <v>22</v>
      </c>
      <c r="D4624" s="55">
        <v>42036</v>
      </c>
      <c r="E4624">
        <v>1.04</v>
      </c>
      <c r="F4624">
        <v>3133108</v>
      </c>
      <c r="G4624" s="58" t="s">
        <v>87</v>
      </c>
      <c r="H4624" s="58" t="s">
        <v>87</v>
      </c>
      <c r="I4624" s="60" t="s">
        <v>85</v>
      </c>
    </row>
    <row r="4625" spans="1:9" x14ac:dyDescent="0.2">
      <c r="A4625" t="s">
        <v>58</v>
      </c>
      <c r="B4625" t="s">
        <v>81</v>
      </c>
      <c r="C4625" t="s">
        <v>22</v>
      </c>
      <c r="D4625" s="55">
        <v>42036</v>
      </c>
      <c r="E4625">
        <v>0.05</v>
      </c>
      <c r="F4625">
        <v>3133109</v>
      </c>
      <c r="G4625" s="58" t="s">
        <v>87</v>
      </c>
      <c r="H4625" s="58" t="s">
        <v>87</v>
      </c>
      <c r="I4625" s="60" t="s">
        <v>85</v>
      </c>
    </row>
    <row r="4626" spans="1:9" x14ac:dyDescent="0.2">
      <c r="A4626" t="s">
        <v>59</v>
      </c>
      <c r="B4626" t="s">
        <v>80</v>
      </c>
      <c r="C4626" t="s">
        <v>22</v>
      </c>
      <c r="D4626" s="55">
        <v>42036</v>
      </c>
      <c r="E4626">
        <v>1.6</v>
      </c>
      <c r="F4626">
        <v>3133110</v>
      </c>
      <c r="G4626" s="58" t="s">
        <v>87</v>
      </c>
      <c r="H4626" s="58" t="s">
        <v>87</v>
      </c>
      <c r="I4626" s="60" t="s">
        <v>85</v>
      </c>
    </row>
    <row r="4627" spans="1:9" x14ac:dyDescent="0.2">
      <c r="A4627" t="s">
        <v>59</v>
      </c>
      <c r="B4627" t="s">
        <v>81</v>
      </c>
      <c r="C4627" t="s">
        <v>22</v>
      </c>
      <c r="D4627" s="55">
        <v>42036</v>
      </c>
      <c r="E4627">
        <v>-0.28000000000000003</v>
      </c>
      <c r="F4627">
        <v>3133111</v>
      </c>
      <c r="G4627" s="58" t="s">
        <v>87</v>
      </c>
      <c r="H4627" s="58" t="s">
        <v>87</v>
      </c>
      <c r="I4627" s="60" t="s">
        <v>85</v>
      </c>
    </row>
    <row r="4628" spans="1:9" x14ac:dyDescent="0.2">
      <c r="A4628" t="s">
        <v>60</v>
      </c>
      <c r="B4628" t="s">
        <v>80</v>
      </c>
      <c r="C4628" t="s">
        <v>22</v>
      </c>
      <c r="D4628" s="55">
        <v>42036</v>
      </c>
      <c r="E4628">
        <v>1.6</v>
      </c>
      <c r="F4628">
        <v>3133112</v>
      </c>
      <c r="G4628" s="58" t="s">
        <v>87</v>
      </c>
      <c r="H4628" s="58" t="s">
        <v>87</v>
      </c>
      <c r="I4628" s="60" t="s">
        <v>85</v>
      </c>
    </row>
    <row r="4629" spans="1:9" x14ac:dyDescent="0.2">
      <c r="A4629" t="s">
        <v>60</v>
      </c>
      <c r="B4629" t="s">
        <v>81</v>
      </c>
      <c r="C4629" t="s">
        <v>22</v>
      </c>
      <c r="D4629" s="55">
        <v>42036</v>
      </c>
      <c r="E4629">
        <v>0.45</v>
      </c>
      <c r="F4629">
        <v>3133113</v>
      </c>
      <c r="G4629" s="58" t="s">
        <v>87</v>
      </c>
      <c r="H4629" s="58" t="s">
        <v>87</v>
      </c>
      <c r="I4629" s="60" t="s">
        <v>85</v>
      </c>
    </row>
    <row r="4630" spans="1:9" x14ac:dyDescent="0.2">
      <c r="A4630" t="s">
        <v>61</v>
      </c>
      <c r="B4630" t="s">
        <v>80</v>
      </c>
      <c r="C4630" t="s">
        <v>22</v>
      </c>
      <c r="D4630" s="55">
        <v>42036</v>
      </c>
      <c r="E4630">
        <v>1.6</v>
      </c>
      <c r="F4630">
        <v>3133114</v>
      </c>
      <c r="G4630" s="58" t="s">
        <v>87</v>
      </c>
      <c r="H4630" s="58" t="s">
        <v>87</v>
      </c>
      <c r="I4630" s="60" t="s">
        <v>85</v>
      </c>
    </row>
    <row r="4631" spans="1:9" x14ac:dyDescent="0.2">
      <c r="A4631" t="s">
        <v>61</v>
      </c>
      <c r="B4631" t="s">
        <v>81</v>
      </c>
      <c r="C4631" t="s">
        <v>22</v>
      </c>
      <c r="D4631" s="55">
        <v>42036</v>
      </c>
      <c r="E4631">
        <v>-0.2</v>
      </c>
      <c r="F4631">
        <v>3133115</v>
      </c>
      <c r="G4631" s="58" t="s">
        <v>87</v>
      </c>
      <c r="H4631" s="58" t="s">
        <v>87</v>
      </c>
      <c r="I4631" s="60" t="s">
        <v>85</v>
      </c>
    </row>
    <row r="4632" spans="1:9" x14ac:dyDescent="0.2">
      <c r="A4632" t="s">
        <v>63</v>
      </c>
      <c r="B4632" t="s">
        <v>80</v>
      </c>
      <c r="C4632" t="s">
        <v>22</v>
      </c>
      <c r="D4632" s="55">
        <v>42036</v>
      </c>
      <c r="E4632">
        <v>0</v>
      </c>
      <c r="F4632">
        <v>3133116</v>
      </c>
      <c r="G4632" s="58" t="s">
        <v>87</v>
      </c>
      <c r="H4632" s="58" t="s">
        <v>87</v>
      </c>
      <c r="I4632" s="60" t="s">
        <v>85</v>
      </c>
    </row>
    <row r="4633" spans="1:9" x14ac:dyDescent="0.2">
      <c r="A4633" t="s">
        <v>63</v>
      </c>
      <c r="B4633" t="s">
        <v>81</v>
      </c>
      <c r="C4633" t="s">
        <v>22</v>
      </c>
      <c r="D4633" s="55">
        <v>42036</v>
      </c>
      <c r="E4633">
        <v>0</v>
      </c>
      <c r="F4633">
        <v>3133117</v>
      </c>
      <c r="G4633" s="58" t="s">
        <v>87</v>
      </c>
      <c r="H4633" s="58" t="s">
        <v>87</v>
      </c>
      <c r="I4633" s="60" t="s">
        <v>85</v>
      </c>
    </row>
    <row r="4634" spans="1:9" x14ac:dyDescent="0.2">
      <c r="A4634" t="s">
        <v>64</v>
      </c>
      <c r="B4634" t="s">
        <v>80</v>
      </c>
      <c r="C4634" t="s">
        <v>22</v>
      </c>
      <c r="D4634" s="55">
        <v>42036</v>
      </c>
      <c r="E4634">
        <v>0</v>
      </c>
      <c r="F4634">
        <v>3133118</v>
      </c>
      <c r="G4634" s="58" t="s">
        <v>87</v>
      </c>
      <c r="H4634" s="58" t="s">
        <v>87</v>
      </c>
      <c r="I4634" s="60" t="s">
        <v>85</v>
      </c>
    </row>
    <row r="4635" spans="1:9" x14ac:dyDescent="0.2">
      <c r="A4635" t="s">
        <v>64</v>
      </c>
      <c r="B4635" t="s">
        <v>81</v>
      </c>
      <c r="C4635" t="s">
        <v>22</v>
      </c>
      <c r="D4635" s="55">
        <v>42036</v>
      </c>
      <c r="E4635">
        <v>0</v>
      </c>
      <c r="F4635">
        <v>3133119</v>
      </c>
      <c r="G4635" s="58" t="s">
        <v>87</v>
      </c>
      <c r="H4635" s="58" t="s">
        <v>87</v>
      </c>
      <c r="I4635" s="60" t="s">
        <v>85</v>
      </c>
    </row>
    <row r="4636" spans="1:9" x14ac:dyDescent="0.2">
      <c r="A4636" t="s">
        <v>79</v>
      </c>
      <c r="B4636" t="s">
        <v>80</v>
      </c>
      <c r="C4636" t="s">
        <v>22</v>
      </c>
      <c r="D4636" s="55">
        <v>42036</v>
      </c>
      <c r="E4636">
        <v>1.135</v>
      </c>
      <c r="F4636">
        <v>3133120</v>
      </c>
      <c r="G4636" s="58" t="s">
        <v>87</v>
      </c>
      <c r="H4636" s="58" t="s">
        <v>87</v>
      </c>
      <c r="I4636" s="60" t="s">
        <v>85</v>
      </c>
    </row>
    <row r="4637" spans="1:9" x14ac:dyDescent="0.2">
      <c r="A4637" t="s">
        <v>79</v>
      </c>
      <c r="B4637" t="s">
        <v>81</v>
      </c>
      <c r="C4637" t="s">
        <v>22</v>
      </c>
      <c r="D4637" s="55">
        <v>42036</v>
      </c>
      <c r="E4637">
        <v>0.05</v>
      </c>
      <c r="F4637">
        <v>3133121</v>
      </c>
      <c r="G4637" s="58" t="s">
        <v>87</v>
      </c>
      <c r="H4637" s="58" t="s">
        <v>87</v>
      </c>
      <c r="I4637" s="60" t="s">
        <v>85</v>
      </c>
    </row>
    <row r="4638" spans="1:9" x14ac:dyDescent="0.2">
      <c r="A4638" t="s">
        <v>65</v>
      </c>
      <c r="B4638" t="s">
        <v>80</v>
      </c>
      <c r="C4638" t="s">
        <v>22</v>
      </c>
      <c r="D4638" s="55">
        <v>42036</v>
      </c>
      <c r="E4638">
        <v>0</v>
      </c>
      <c r="F4638">
        <v>3133122</v>
      </c>
      <c r="G4638" s="58" t="s">
        <v>87</v>
      </c>
      <c r="H4638" s="58" t="s">
        <v>87</v>
      </c>
      <c r="I4638" s="60" t="s">
        <v>85</v>
      </c>
    </row>
    <row r="4639" spans="1:9" x14ac:dyDescent="0.2">
      <c r="A4639" t="s">
        <v>65</v>
      </c>
      <c r="B4639" t="s">
        <v>81</v>
      </c>
      <c r="C4639" t="s">
        <v>22</v>
      </c>
      <c r="D4639" s="55">
        <v>42036</v>
      </c>
      <c r="E4639">
        <v>0</v>
      </c>
      <c r="F4639">
        <v>3133123</v>
      </c>
      <c r="G4639" s="58" t="s">
        <v>87</v>
      </c>
      <c r="H4639" s="58" t="s">
        <v>87</v>
      </c>
      <c r="I4639" s="60" t="s">
        <v>85</v>
      </c>
    </row>
    <row r="4640" spans="1:9" x14ac:dyDescent="0.2">
      <c r="A4640" t="s">
        <v>111</v>
      </c>
      <c r="B4640" t="s">
        <v>110</v>
      </c>
      <c r="C4640" t="s">
        <v>22</v>
      </c>
      <c r="D4640" s="55">
        <v>42036</v>
      </c>
      <c r="E4640">
        <v>0.05</v>
      </c>
      <c r="F4640">
        <v>3133124</v>
      </c>
      <c r="G4640" s="58" t="s">
        <v>87</v>
      </c>
      <c r="H4640" s="58" t="s">
        <v>87</v>
      </c>
      <c r="I4640" s="60" t="s">
        <v>85</v>
      </c>
    </row>
    <row r="4641" spans="1:9" x14ac:dyDescent="0.2">
      <c r="A4641" t="s">
        <v>112</v>
      </c>
      <c r="B4641" t="s">
        <v>110</v>
      </c>
      <c r="C4641" t="s">
        <v>22</v>
      </c>
      <c r="D4641" s="55">
        <v>42036</v>
      </c>
      <c r="E4641">
        <v>0.45</v>
      </c>
      <c r="F4641">
        <v>3133125</v>
      </c>
      <c r="G4641" s="58" t="s">
        <v>87</v>
      </c>
      <c r="H4641" s="58" t="s">
        <v>87</v>
      </c>
      <c r="I4641" s="60" t="s">
        <v>85</v>
      </c>
    </row>
    <row r="4642" spans="1:9" x14ac:dyDescent="0.2">
      <c r="A4642" t="s">
        <v>108</v>
      </c>
      <c r="B4642" t="s">
        <v>110</v>
      </c>
      <c r="C4642" t="s">
        <v>22</v>
      </c>
      <c r="D4642" s="55">
        <v>42036</v>
      </c>
      <c r="E4642">
        <v>-0.2</v>
      </c>
      <c r="F4642">
        <v>3133126</v>
      </c>
      <c r="G4642" s="58" t="s">
        <v>87</v>
      </c>
      <c r="H4642" s="58" t="s">
        <v>87</v>
      </c>
      <c r="I4642" s="60" t="s">
        <v>85</v>
      </c>
    </row>
    <row r="4643" spans="1:9" x14ac:dyDescent="0.2">
      <c r="A4643" t="s">
        <v>109</v>
      </c>
      <c r="B4643" t="s">
        <v>110</v>
      </c>
      <c r="C4643" t="s">
        <v>22</v>
      </c>
      <c r="D4643" s="55">
        <v>42036</v>
      </c>
      <c r="E4643">
        <v>0.45</v>
      </c>
      <c r="F4643">
        <v>3133127</v>
      </c>
      <c r="G4643" s="58" t="s">
        <v>87</v>
      </c>
      <c r="H4643" s="58" t="s">
        <v>87</v>
      </c>
      <c r="I4643" s="60" t="s">
        <v>85</v>
      </c>
    </row>
    <row r="4644" spans="1:9" x14ac:dyDescent="0.2">
      <c r="A4644" t="s">
        <v>11</v>
      </c>
      <c r="B4644" t="s">
        <v>110</v>
      </c>
      <c r="C4644" t="s">
        <v>22</v>
      </c>
      <c r="D4644" s="55">
        <v>42036</v>
      </c>
      <c r="E4644" s="155">
        <v>42064</v>
      </c>
      <c r="I4644" s="60" t="s">
        <v>86</v>
      </c>
    </row>
    <row r="4645" spans="1:9" x14ac:dyDescent="0.2">
      <c r="A4645" t="s">
        <v>78</v>
      </c>
      <c r="B4645" t="s">
        <v>80</v>
      </c>
      <c r="C4645" t="s">
        <v>22</v>
      </c>
      <c r="D4645" s="55">
        <v>42064</v>
      </c>
      <c r="E4645">
        <v>0.65500000000000003</v>
      </c>
      <c r="F4645">
        <v>3133100</v>
      </c>
      <c r="G4645" s="58" t="s">
        <v>87</v>
      </c>
      <c r="H4645" s="58" t="s">
        <v>87</v>
      </c>
      <c r="I4645" s="60" t="s">
        <v>85</v>
      </c>
    </row>
    <row r="4646" spans="1:9" x14ac:dyDescent="0.2">
      <c r="A4646" t="s">
        <v>78</v>
      </c>
      <c r="B4646" t="s">
        <v>81</v>
      </c>
      <c r="C4646" t="s">
        <v>22</v>
      </c>
      <c r="D4646" s="55">
        <v>42064</v>
      </c>
      <c r="E4646">
        <v>0.05</v>
      </c>
      <c r="F4646">
        <v>3133101</v>
      </c>
      <c r="G4646" s="58" t="s">
        <v>87</v>
      </c>
      <c r="H4646" s="58" t="s">
        <v>87</v>
      </c>
      <c r="I4646" s="60" t="s">
        <v>85</v>
      </c>
    </row>
    <row r="4647" spans="1:9" x14ac:dyDescent="0.2">
      <c r="A4647" t="s">
        <v>35</v>
      </c>
      <c r="B4647" t="s">
        <v>80</v>
      </c>
      <c r="C4647" t="s">
        <v>22</v>
      </c>
      <c r="D4647" s="55">
        <v>42064</v>
      </c>
      <c r="E4647">
        <v>0.65500000000000003</v>
      </c>
      <c r="F4647">
        <v>3133102</v>
      </c>
      <c r="G4647" s="58" t="s">
        <v>87</v>
      </c>
      <c r="H4647" s="58" t="s">
        <v>87</v>
      </c>
      <c r="I4647" s="60" t="s">
        <v>85</v>
      </c>
    </row>
    <row r="4648" spans="1:9" x14ac:dyDescent="0.2">
      <c r="A4648" t="s">
        <v>35</v>
      </c>
      <c r="B4648" t="s">
        <v>81</v>
      </c>
      <c r="C4648" t="s">
        <v>22</v>
      </c>
      <c r="D4648" s="55">
        <v>42064</v>
      </c>
      <c r="E4648">
        <v>0.15</v>
      </c>
      <c r="F4648">
        <v>3133103</v>
      </c>
      <c r="G4648" s="58" t="s">
        <v>87</v>
      </c>
      <c r="H4648" s="58" t="s">
        <v>87</v>
      </c>
      <c r="I4648" s="60" t="s">
        <v>85</v>
      </c>
    </row>
    <row r="4649" spans="1:9" x14ac:dyDescent="0.2">
      <c r="A4649" t="s">
        <v>36</v>
      </c>
      <c r="B4649" t="s">
        <v>80</v>
      </c>
      <c r="C4649" t="s">
        <v>22</v>
      </c>
      <c r="D4649" s="55">
        <v>42064</v>
      </c>
      <c r="E4649">
        <v>0.65500000000000003</v>
      </c>
      <c r="F4649">
        <v>3133104</v>
      </c>
      <c r="G4649" s="58" t="s">
        <v>87</v>
      </c>
      <c r="H4649" s="58" t="s">
        <v>87</v>
      </c>
      <c r="I4649" s="60" t="s">
        <v>85</v>
      </c>
    </row>
    <row r="4650" spans="1:9" x14ac:dyDescent="0.2">
      <c r="A4650" t="s">
        <v>36</v>
      </c>
      <c r="B4650" t="s">
        <v>81</v>
      </c>
      <c r="C4650" t="s">
        <v>22</v>
      </c>
      <c r="D4650" s="55">
        <v>42064</v>
      </c>
      <c r="E4650">
        <v>0.05</v>
      </c>
      <c r="F4650">
        <v>3133105</v>
      </c>
      <c r="G4650" s="58" t="s">
        <v>87</v>
      </c>
      <c r="H4650" s="58" t="s">
        <v>87</v>
      </c>
      <c r="I4650" s="60" t="s">
        <v>85</v>
      </c>
    </row>
    <row r="4651" spans="1:9" x14ac:dyDescent="0.2">
      <c r="A4651" t="s">
        <v>37</v>
      </c>
      <c r="B4651" t="s">
        <v>80</v>
      </c>
      <c r="C4651" t="s">
        <v>22</v>
      </c>
      <c r="D4651" s="55">
        <v>42064</v>
      </c>
      <c r="E4651">
        <v>0.65500000000000003</v>
      </c>
      <c r="F4651">
        <v>3133106</v>
      </c>
      <c r="G4651" s="58" t="s">
        <v>87</v>
      </c>
      <c r="H4651" s="58" t="s">
        <v>87</v>
      </c>
      <c r="I4651" s="60" t="s">
        <v>85</v>
      </c>
    </row>
    <row r="4652" spans="1:9" x14ac:dyDescent="0.2">
      <c r="A4652" t="s">
        <v>37</v>
      </c>
      <c r="B4652" t="s">
        <v>81</v>
      </c>
      <c r="C4652" t="s">
        <v>22</v>
      </c>
      <c r="D4652" s="55">
        <v>42064</v>
      </c>
      <c r="E4652">
        <v>0.15</v>
      </c>
      <c r="F4652">
        <v>3133107</v>
      </c>
      <c r="G4652" s="58" t="s">
        <v>87</v>
      </c>
      <c r="H4652" s="58" t="s">
        <v>87</v>
      </c>
      <c r="I4652" s="60" t="s">
        <v>85</v>
      </c>
    </row>
    <row r="4653" spans="1:9" x14ac:dyDescent="0.2">
      <c r="A4653" t="s">
        <v>58</v>
      </c>
      <c r="B4653" t="s">
        <v>80</v>
      </c>
      <c r="C4653" t="s">
        <v>22</v>
      </c>
      <c r="D4653" s="55">
        <v>42064</v>
      </c>
      <c r="E4653">
        <v>0.54</v>
      </c>
      <c r="F4653">
        <v>3133108</v>
      </c>
      <c r="G4653" s="58" t="s">
        <v>87</v>
      </c>
      <c r="H4653" s="58" t="s">
        <v>87</v>
      </c>
      <c r="I4653" s="60" t="s">
        <v>85</v>
      </c>
    </row>
    <row r="4654" spans="1:9" x14ac:dyDescent="0.2">
      <c r="A4654" t="s">
        <v>58</v>
      </c>
      <c r="B4654" t="s">
        <v>81</v>
      </c>
      <c r="C4654" t="s">
        <v>22</v>
      </c>
      <c r="D4654" s="55">
        <v>42064</v>
      </c>
      <c r="E4654">
        <v>0.05</v>
      </c>
      <c r="F4654">
        <v>3133109</v>
      </c>
      <c r="G4654" s="58" t="s">
        <v>87</v>
      </c>
      <c r="H4654" s="58" t="s">
        <v>87</v>
      </c>
      <c r="I4654" s="60" t="s">
        <v>85</v>
      </c>
    </row>
    <row r="4655" spans="1:9" x14ac:dyDescent="0.2">
      <c r="A4655" t="s">
        <v>59</v>
      </c>
      <c r="B4655" t="s">
        <v>80</v>
      </c>
      <c r="C4655" t="s">
        <v>22</v>
      </c>
      <c r="D4655" s="55">
        <v>42064</v>
      </c>
      <c r="E4655">
        <v>0.69</v>
      </c>
      <c r="F4655">
        <v>3133110</v>
      </c>
      <c r="G4655" s="58" t="s">
        <v>87</v>
      </c>
      <c r="H4655" s="58" t="s">
        <v>87</v>
      </c>
      <c r="I4655" s="60" t="s">
        <v>85</v>
      </c>
    </row>
    <row r="4656" spans="1:9" x14ac:dyDescent="0.2">
      <c r="A4656" t="s">
        <v>59</v>
      </c>
      <c r="B4656" t="s">
        <v>81</v>
      </c>
      <c r="C4656" t="s">
        <v>22</v>
      </c>
      <c r="D4656" s="55">
        <v>42064</v>
      </c>
      <c r="E4656">
        <v>-0.17</v>
      </c>
      <c r="F4656">
        <v>3133111</v>
      </c>
      <c r="G4656" s="58" t="s">
        <v>87</v>
      </c>
      <c r="H4656" s="58" t="s">
        <v>87</v>
      </c>
      <c r="I4656" s="60" t="s">
        <v>85</v>
      </c>
    </row>
    <row r="4657" spans="1:9" x14ac:dyDescent="0.2">
      <c r="A4657" t="s">
        <v>60</v>
      </c>
      <c r="B4657" t="s">
        <v>80</v>
      </c>
      <c r="C4657" t="s">
        <v>22</v>
      </c>
      <c r="D4657" s="55">
        <v>42064</v>
      </c>
      <c r="E4657">
        <v>0.69</v>
      </c>
      <c r="F4657">
        <v>3133112</v>
      </c>
      <c r="G4657" s="58" t="s">
        <v>87</v>
      </c>
      <c r="H4657" s="58" t="s">
        <v>87</v>
      </c>
      <c r="I4657" s="60" t="s">
        <v>85</v>
      </c>
    </row>
    <row r="4658" spans="1:9" x14ac:dyDescent="0.2">
      <c r="A4658" t="s">
        <v>60</v>
      </c>
      <c r="B4658" t="s">
        <v>81</v>
      </c>
      <c r="C4658" t="s">
        <v>22</v>
      </c>
      <c r="D4658" s="55">
        <v>42064</v>
      </c>
      <c r="E4658">
        <v>0.1</v>
      </c>
      <c r="F4658">
        <v>3133113</v>
      </c>
      <c r="G4658" s="58" t="s">
        <v>87</v>
      </c>
      <c r="H4658" s="58" t="s">
        <v>87</v>
      </c>
      <c r="I4658" s="60" t="s">
        <v>85</v>
      </c>
    </row>
    <row r="4659" spans="1:9" x14ac:dyDescent="0.2">
      <c r="A4659" t="s">
        <v>61</v>
      </c>
      <c r="B4659" t="s">
        <v>80</v>
      </c>
      <c r="C4659" t="s">
        <v>22</v>
      </c>
      <c r="D4659" s="55">
        <v>42064</v>
      </c>
      <c r="E4659">
        <v>0.69</v>
      </c>
      <c r="F4659">
        <v>3133114</v>
      </c>
      <c r="G4659" s="58" t="s">
        <v>87</v>
      </c>
      <c r="H4659" s="58" t="s">
        <v>87</v>
      </c>
      <c r="I4659" s="60" t="s">
        <v>85</v>
      </c>
    </row>
    <row r="4660" spans="1:9" x14ac:dyDescent="0.2">
      <c r="A4660" t="s">
        <v>61</v>
      </c>
      <c r="B4660" t="s">
        <v>81</v>
      </c>
      <c r="C4660" t="s">
        <v>22</v>
      </c>
      <c r="D4660" s="55">
        <v>42064</v>
      </c>
      <c r="E4660">
        <v>-0.05</v>
      </c>
      <c r="F4660">
        <v>3133115</v>
      </c>
      <c r="G4660" s="58" t="s">
        <v>87</v>
      </c>
      <c r="H4660" s="58" t="s">
        <v>87</v>
      </c>
      <c r="I4660" s="60" t="s">
        <v>85</v>
      </c>
    </row>
    <row r="4661" spans="1:9" x14ac:dyDescent="0.2">
      <c r="A4661" t="s">
        <v>63</v>
      </c>
      <c r="B4661" t="s">
        <v>80</v>
      </c>
      <c r="C4661" t="s">
        <v>22</v>
      </c>
      <c r="D4661" s="55">
        <v>42064</v>
      </c>
      <c r="E4661">
        <v>0</v>
      </c>
      <c r="F4661">
        <v>3133116</v>
      </c>
      <c r="G4661" s="58" t="s">
        <v>87</v>
      </c>
      <c r="H4661" s="58" t="s">
        <v>87</v>
      </c>
      <c r="I4661" s="60" t="s">
        <v>85</v>
      </c>
    </row>
    <row r="4662" spans="1:9" x14ac:dyDescent="0.2">
      <c r="A4662" t="s">
        <v>63</v>
      </c>
      <c r="B4662" t="s">
        <v>81</v>
      </c>
      <c r="C4662" t="s">
        <v>22</v>
      </c>
      <c r="D4662" s="55">
        <v>42064</v>
      </c>
      <c r="E4662">
        <v>0</v>
      </c>
      <c r="F4662">
        <v>3133117</v>
      </c>
      <c r="G4662" s="58" t="s">
        <v>87</v>
      </c>
      <c r="H4662" s="58" t="s">
        <v>87</v>
      </c>
      <c r="I4662" s="60" t="s">
        <v>85</v>
      </c>
    </row>
    <row r="4663" spans="1:9" x14ac:dyDescent="0.2">
      <c r="A4663" t="s">
        <v>64</v>
      </c>
      <c r="B4663" t="s">
        <v>80</v>
      </c>
      <c r="C4663" t="s">
        <v>22</v>
      </c>
      <c r="D4663" s="55">
        <v>42064</v>
      </c>
      <c r="E4663">
        <v>0</v>
      </c>
      <c r="F4663">
        <v>3133118</v>
      </c>
      <c r="G4663" s="58" t="s">
        <v>87</v>
      </c>
      <c r="H4663" s="58" t="s">
        <v>87</v>
      </c>
      <c r="I4663" s="60" t="s">
        <v>85</v>
      </c>
    </row>
    <row r="4664" spans="1:9" x14ac:dyDescent="0.2">
      <c r="A4664" t="s">
        <v>64</v>
      </c>
      <c r="B4664" t="s">
        <v>81</v>
      </c>
      <c r="C4664" t="s">
        <v>22</v>
      </c>
      <c r="D4664" s="55">
        <v>42064</v>
      </c>
      <c r="E4664">
        <v>0</v>
      </c>
      <c r="F4664">
        <v>3133119</v>
      </c>
      <c r="G4664" s="58" t="s">
        <v>87</v>
      </c>
      <c r="H4664" s="58" t="s">
        <v>87</v>
      </c>
      <c r="I4664" s="60" t="s">
        <v>85</v>
      </c>
    </row>
    <row r="4665" spans="1:9" x14ac:dyDescent="0.2">
      <c r="A4665" t="s">
        <v>79</v>
      </c>
      <c r="B4665" t="s">
        <v>80</v>
      </c>
      <c r="C4665" t="s">
        <v>22</v>
      </c>
      <c r="D4665" s="55">
        <v>42064</v>
      </c>
      <c r="E4665">
        <v>0.60499999999999998</v>
      </c>
      <c r="F4665">
        <v>3133120</v>
      </c>
      <c r="G4665" s="58" t="s">
        <v>87</v>
      </c>
      <c r="H4665" s="58" t="s">
        <v>87</v>
      </c>
      <c r="I4665" s="60" t="s">
        <v>85</v>
      </c>
    </row>
    <row r="4666" spans="1:9" x14ac:dyDescent="0.2">
      <c r="A4666" t="s">
        <v>79</v>
      </c>
      <c r="B4666" t="s">
        <v>81</v>
      </c>
      <c r="C4666" t="s">
        <v>22</v>
      </c>
      <c r="D4666" s="55">
        <v>42064</v>
      </c>
      <c r="E4666">
        <v>0.05</v>
      </c>
      <c r="F4666">
        <v>3133121</v>
      </c>
      <c r="G4666" s="58" t="s">
        <v>87</v>
      </c>
      <c r="H4666" s="58" t="s">
        <v>87</v>
      </c>
      <c r="I4666" s="60" t="s">
        <v>85</v>
      </c>
    </row>
    <row r="4667" spans="1:9" x14ac:dyDescent="0.2">
      <c r="A4667" t="s">
        <v>65</v>
      </c>
      <c r="B4667" t="s">
        <v>80</v>
      </c>
      <c r="C4667" t="s">
        <v>22</v>
      </c>
      <c r="D4667" s="55">
        <v>42064</v>
      </c>
      <c r="E4667">
        <v>0</v>
      </c>
      <c r="F4667">
        <v>3133122</v>
      </c>
      <c r="G4667" s="58" t="s">
        <v>87</v>
      </c>
      <c r="H4667" s="58" t="s">
        <v>87</v>
      </c>
      <c r="I4667" s="60" t="s">
        <v>85</v>
      </c>
    </row>
    <row r="4668" spans="1:9" x14ac:dyDescent="0.2">
      <c r="A4668" t="s">
        <v>65</v>
      </c>
      <c r="B4668" t="s">
        <v>81</v>
      </c>
      <c r="C4668" t="s">
        <v>22</v>
      </c>
      <c r="D4668" s="55">
        <v>42064</v>
      </c>
      <c r="E4668">
        <v>0</v>
      </c>
      <c r="F4668">
        <v>3133123</v>
      </c>
      <c r="G4668" s="58" t="s">
        <v>87</v>
      </c>
      <c r="H4668" s="58" t="s">
        <v>87</v>
      </c>
      <c r="I4668" s="60" t="s">
        <v>85</v>
      </c>
    </row>
    <row r="4669" spans="1:9" x14ac:dyDescent="0.2">
      <c r="A4669" t="s">
        <v>111</v>
      </c>
      <c r="B4669" t="s">
        <v>110</v>
      </c>
      <c r="C4669" t="s">
        <v>22</v>
      </c>
      <c r="D4669" s="55">
        <v>42064</v>
      </c>
      <c r="E4669">
        <v>0.05</v>
      </c>
      <c r="F4669">
        <v>3133124</v>
      </c>
      <c r="G4669" s="58" t="s">
        <v>87</v>
      </c>
      <c r="H4669" s="58" t="s">
        <v>87</v>
      </c>
      <c r="I4669" s="60" t="s">
        <v>85</v>
      </c>
    </row>
    <row r="4670" spans="1:9" x14ac:dyDescent="0.2">
      <c r="A4670" t="s">
        <v>112</v>
      </c>
      <c r="B4670" t="s">
        <v>110</v>
      </c>
      <c r="C4670" t="s">
        <v>22</v>
      </c>
      <c r="D4670" s="55">
        <v>42064</v>
      </c>
      <c r="E4670">
        <v>0.1</v>
      </c>
      <c r="F4670">
        <v>3133125</v>
      </c>
      <c r="G4670" s="58" t="s">
        <v>87</v>
      </c>
      <c r="H4670" s="58" t="s">
        <v>87</v>
      </c>
      <c r="I4670" s="60" t="s">
        <v>85</v>
      </c>
    </row>
    <row r="4671" spans="1:9" x14ac:dyDescent="0.2">
      <c r="A4671" t="s">
        <v>108</v>
      </c>
      <c r="B4671" t="s">
        <v>110</v>
      </c>
      <c r="C4671" t="s">
        <v>22</v>
      </c>
      <c r="D4671" s="55">
        <v>42064</v>
      </c>
      <c r="E4671">
        <v>-0.05</v>
      </c>
      <c r="F4671">
        <v>3133126</v>
      </c>
      <c r="G4671" s="58" t="s">
        <v>87</v>
      </c>
      <c r="H4671" s="58" t="s">
        <v>87</v>
      </c>
      <c r="I4671" s="60" t="s">
        <v>85</v>
      </c>
    </row>
    <row r="4672" spans="1:9" x14ac:dyDescent="0.2">
      <c r="A4672" t="s">
        <v>109</v>
      </c>
      <c r="B4672" t="s">
        <v>110</v>
      </c>
      <c r="C4672" t="s">
        <v>22</v>
      </c>
      <c r="D4672" s="55">
        <v>42064</v>
      </c>
      <c r="E4672">
        <v>0.1</v>
      </c>
      <c r="F4672">
        <v>3133127</v>
      </c>
      <c r="G4672" s="58" t="s">
        <v>87</v>
      </c>
      <c r="H4672" s="58" t="s">
        <v>87</v>
      </c>
      <c r="I4672" s="60" t="s">
        <v>85</v>
      </c>
    </row>
    <row r="4673" spans="1:9" x14ac:dyDescent="0.2">
      <c r="A4673" t="s">
        <v>11</v>
      </c>
      <c r="B4673" t="s">
        <v>110</v>
      </c>
      <c r="C4673" t="s">
        <v>22</v>
      </c>
      <c r="D4673" s="55">
        <v>42064</v>
      </c>
      <c r="E4673" s="155">
        <v>42095</v>
      </c>
      <c r="I4673" s="60" t="s">
        <v>86</v>
      </c>
    </row>
    <row r="4674" spans="1:9" x14ac:dyDescent="0.2">
      <c r="A4674" t="s">
        <v>78</v>
      </c>
      <c r="B4674" t="s">
        <v>80</v>
      </c>
      <c r="C4674" t="s">
        <v>22</v>
      </c>
      <c r="D4674" s="55">
        <v>42095</v>
      </c>
      <c r="E4674">
        <v>0.435</v>
      </c>
      <c r="F4674">
        <v>3133100</v>
      </c>
      <c r="G4674" s="58" t="s">
        <v>87</v>
      </c>
      <c r="H4674" s="58" t="s">
        <v>87</v>
      </c>
      <c r="I4674" s="60" t="s">
        <v>85</v>
      </c>
    </row>
    <row r="4675" spans="1:9" x14ac:dyDescent="0.2">
      <c r="A4675" t="s">
        <v>78</v>
      </c>
      <c r="B4675" t="s">
        <v>81</v>
      </c>
      <c r="C4675" t="s">
        <v>22</v>
      </c>
      <c r="D4675" s="55">
        <v>42095</v>
      </c>
      <c r="E4675">
        <v>0.02</v>
      </c>
      <c r="F4675">
        <v>3133101</v>
      </c>
      <c r="G4675" s="58" t="s">
        <v>87</v>
      </c>
      <c r="H4675" s="58" t="s">
        <v>87</v>
      </c>
      <c r="I4675" s="60" t="s">
        <v>85</v>
      </c>
    </row>
    <row r="4676" spans="1:9" x14ac:dyDescent="0.2">
      <c r="A4676" t="s">
        <v>35</v>
      </c>
      <c r="B4676" t="s">
        <v>80</v>
      </c>
      <c r="C4676" t="s">
        <v>22</v>
      </c>
      <c r="D4676" s="55">
        <v>42095</v>
      </c>
      <c r="E4676">
        <v>0.435</v>
      </c>
      <c r="F4676">
        <v>3133102</v>
      </c>
      <c r="G4676" s="58" t="s">
        <v>87</v>
      </c>
      <c r="H4676" s="58" t="s">
        <v>87</v>
      </c>
      <c r="I4676" s="60" t="s">
        <v>85</v>
      </c>
    </row>
    <row r="4677" spans="1:9" x14ac:dyDescent="0.2">
      <c r="A4677" t="s">
        <v>35</v>
      </c>
      <c r="B4677" t="s">
        <v>81</v>
      </c>
      <c r="C4677" t="s">
        <v>22</v>
      </c>
      <c r="D4677" s="55">
        <v>42095</v>
      </c>
      <c r="E4677">
        <v>0.05</v>
      </c>
      <c r="F4677">
        <v>3133103</v>
      </c>
      <c r="G4677" s="58" t="s">
        <v>87</v>
      </c>
      <c r="H4677" s="58" t="s">
        <v>87</v>
      </c>
      <c r="I4677" s="60" t="s">
        <v>85</v>
      </c>
    </row>
    <row r="4678" spans="1:9" x14ac:dyDescent="0.2">
      <c r="A4678" t="s">
        <v>36</v>
      </c>
      <c r="B4678" t="s">
        <v>80</v>
      </c>
      <c r="C4678" t="s">
        <v>22</v>
      </c>
      <c r="D4678" s="55">
        <v>42095</v>
      </c>
      <c r="E4678">
        <v>0.435</v>
      </c>
      <c r="F4678">
        <v>3133104</v>
      </c>
      <c r="G4678" s="58" t="s">
        <v>87</v>
      </c>
      <c r="H4678" s="58" t="s">
        <v>87</v>
      </c>
      <c r="I4678" s="60" t="s">
        <v>85</v>
      </c>
    </row>
    <row r="4679" spans="1:9" x14ac:dyDescent="0.2">
      <c r="A4679" t="s">
        <v>36</v>
      </c>
      <c r="B4679" t="s">
        <v>81</v>
      </c>
      <c r="C4679" t="s">
        <v>22</v>
      </c>
      <c r="D4679" s="55">
        <v>42095</v>
      </c>
      <c r="E4679">
        <v>0.02</v>
      </c>
      <c r="F4679">
        <v>3133105</v>
      </c>
      <c r="G4679" s="58" t="s">
        <v>87</v>
      </c>
      <c r="H4679" s="58" t="s">
        <v>87</v>
      </c>
      <c r="I4679" s="60" t="s">
        <v>85</v>
      </c>
    </row>
    <row r="4680" spans="1:9" x14ac:dyDescent="0.2">
      <c r="A4680" t="s">
        <v>37</v>
      </c>
      <c r="B4680" t="s">
        <v>80</v>
      </c>
      <c r="C4680" t="s">
        <v>22</v>
      </c>
      <c r="D4680" s="55">
        <v>42095</v>
      </c>
      <c r="E4680">
        <v>0.435</v>
      </c>
      <c r="F4680">
        <v>3133106</v>
      </c>
      <c r="G4680" s="58" t="s">
        <v>87</v>
      </c>
      <c r="H4680" s="58" t="s">
        <v>87</v>
      </c>
      <c r="I4680" s="60" t="s">
        <v>85</v>
      </c>
    </row>
    <row r="4681" spans="1:9" x14ac:dyDescent="0.2">
      <c r="A4681" t="s">
        <v>37</v>
      </c>
      <c r="B4681" t="s">
        <v>81</v>
      </c>
      <c r="C4681" t="s">
        <v>22</v>
      </c>
      <c r="D4681" s="55">
        <v>42095</v>
      </c>
      <c r="E4681">
        <v>0.05</v>
      </c>
      <c r="F4681">
        <v>3133107</v>
      </c>
      <c r="G4681" s="58" t="s">
        <v>87</v>
      </c>
      <c r="H4681" s="58" t="s">
        <v>87</v>
      </c>
      <c r="I4681" s="60" t="s">
        <v>85</v>
      </c>
    </row>
    <row r="4682" spans="1:9" x14ac:dyDescent="0.2">
      <c r="A4682" t="s">
        <v>58</v>
      </c>
      <c r="B4682" t="s">
        <v>80</v>
      </c>
      <c r="C4682" t="s">
        <v>22</v>
      </c>
      <c r="D4682" s="55">
        <v>42095</v>
      </c>
      <c r="E4682">
        <v>0.36</v>
      </c>
      <c r="F4682">
        <v>3133108</v>
      </c>
      <c r="G4682" s="58" t="s">
        <v>87</v>
      </c>
      <c r="H4682" s="58" t="s">
        <v>87</v>
      </c>
      <c r="I4682" s="60" t="s">
        <v>85</v>
      </c>
    </row>
    <row r="4683" spans="1:9" x14ac:dyDescent="0.2">
      <c r="A4683" t="s">
        <v>58</v>
      </c>
      <c r="B4683" t="s">
        <v>81</v>
      </c>
      <c r="C4683" t="s">
        <v>22</v>
      </c>
      <c r="D4683" s="55">
        <v>42095</v>
      </c>
      <c r="E4683">
        <v>5.0000000000000001E-3</v>
      </c>
      <c r="F4683">
        <v>3133109</v>
      </c>
      <c r="G4683" s="58" t="s">
        <v>87</v>
      </c>
      <c r="H4683" s="58" t="s">
        <v>87</v>
      </c>
      <c r="I4683" s="60" t="s">
        <v>85</v>
      </c>
    </row>
    <row r="4684" spans="1:9" x14ac:dyDescent="0.2">
      <c r="A4684" t="s">
        <v>59</v>
      </c>
      <c r="B4684" t="s">
        <v>80</v>
      </c>
      <c r="C4684" t="s">
        <v>22</v>
      </c>
      <c r="D4684" s="55">
        <v>42095</v>
      </c>
      <c r="E4684">
        <v>0.38</v>
      </c>
      <c r="F4684">
        <v>3133110</v>
      </c>
      <c r="G4684" s="58" t="s">
        <v>87</v>
      </c>
      <c r="H4684" s="58" t="s">
        <v>87</v>
      </c>
      <c r="I4684" s="60" t="s">
        <v>85</v>
      </c>
    </row>
    <row r="4685" spans="1:9" x14ac:dyDescent="0.2">
      <c r="A4685" t="s">
        <v>59</v>
      </c>
      <c r="B4685" t="s">
        <v>81</v>
      </c>
      <c r="C4685" t="s">
        <v>22</v>
      </c>
      <c r="D4685" s="55">
        <v>42095</v>
      </c>
      <c r="E4685">
        <v>-8.5000000000000006E-2</v>
      </c>
      <c r="F4685">
        <v>3133111</v>
      </c>
      <c r="G4685" s="58" t="s">
        <v>87</v>
      </c>
      <c r="H4685" s="58" t="s">
        <v>87</v>
      </c>
      <c r="I4685" s="60" t="s">
        <v>85</v>
      </c>
    </row>
    <row r="4686" spans="1:9" x14ac:dyDescent="0.2">
      <c r="A4686" t="s">
        <v>60</v>
      </c>
      <c r="B4686" t="s">
        <v>80</v>
      </c>
      <c r="C4686" t="s">
        <v>22</v>
      </c>
      <c r="D4686" s="55">
        <v>42095</v>
      </c>
      <c r="E4686">
        <v>0.38</v>
      </c>
      <c r="F4686">
        <v>3133112</v>
      </c>
      <c r="G4686" s="58" t="s">
        <v>87</v>
      </c>
      <c r="H4686" s="58" t="s">
        <v>87</v>
      </c>
      <c r="I4686" s="60" t="s">
        <v>85</v>
      </c>
    </row>
    <row r="4687" spans="1:9" x14ac:dyDescent="0.2">
      <c r="A4687" t="s">
        <v>60</v>
      </c>
      <c r="B4687" t="s">
        <v>81</v>
      </c>
      <c r="C4687" t="s">
        <v>22</v>
      </c>
      <c r="D4687" s="55">
        <v>42095</v>
      </c>
      <c r="E4687">
        <v>0.02</v>
      </c>
      <c r="F4687">
        <v>3133113</v>
      </c>
      <c r="G4687" s="58" t="s">
        <v>87</v>
      </c>
      <c r="H4687" s="58" t="s">
        <v>87</v>
      </c>
      <c r="I4687" s="60" t="s">
        <v>85</v>
      </c>
    </row>
    <row r="4688" spans="1:9" x14ac:dyDescent="0.2">
      <c r="A4688" t="s">
        <v>61</v>
      </c>
      <c r="B4688" t="s">
        <v>80</v>
      </c>
      <c r="C4688" t="s">
        <v>22</v>
      </c>
      <c r="D4688" s="55">
        <v>42095</v>
      </c>
      <c r="E4688">
        <v>0.38</v>
      </c>
      <c r="F4688">
        <v>3133114</v>
      </c>
      <c r="G4688" s="58" t="s">
        <v>87</v>
      </c>
      <c r="H4688" s="58" t="s">
        <v>87</v>
      </c>
      <c r="I4688" s="60" t="s">
        <v>85</v>
      </c>
    </row>
    <row r="4689" spans="1:9" x14ac:dyDescent="0.2">
      <c r="A4689" t="s">
        <v>61</v>
      </c>
      <c r="B4689" t="s">
        <v>81</v>
      </c>
      <c r="C4689" t="s">
        <v>22</v>
      </c>
      <c r="D4689" s="55">
        <v>42095</v>
      </c>
      <c r="E4689">
        <v>-4.4999999999999998E-2</v>
      </c>
      <c r="F4689">
        <v>3133115</v>
      </c>
      <c r="G4689" s="58" t="s">
        <v>87</v>
      </c>
      <c r="H4689" s="58" t="s">
        <v>87</v>
      </c>
      <c r="I4689" s="60" t="s">
        <v>85</v>
      </c>
    </row>
    <row r="4690" spans="1:9" x14ac:dyDescent="0.2">
      <c r="A4690" t="s">
        <v>63</v>
      </c>
      <c r="B4690" t="s">
        <v>80</v>
      </c>
      <c r="C4690" t="s">
        <v>22</v>
      </c>
      <c r="D4690" s="55">
        <v>42095</v>
      </c>
      <c r="E4690">
        <v>0</v>
      </c>
      <c r="F4690">
        <v>3133116</v>
      </c>
      <c r="G4690" s="58" t="s">
        <v>87</v>
      </c>
      <c r="H4690" s="58" t="s">
        <v>87</v>
      </c>
      <c r="I4690" s="60" t="s">
        <v>85</v>
      </c>
    </row>
    <row r="4691" spans="1:9" x14ac:dyDescent="0.2">
      <c r="A4691" t="s">
        <v>63</v>
      </c>
      <c r="B4691" t="s">
        <v>81</v>
      </c>
      <c r="C4691" t="s">
        <v>22</v>
      </c>
      <c r="D4691" s="55">
        <v>42095</v>
      </c>
      <c r="E4691">
        <v>0</v>
      </c>
      <c r="F4691">
        <v>3133117</v>
      </c>
      <c r="G4691" s="58" t="s">
        <v>87</v>
      </c>
      <c r="H4691" s="58" t="s">
        <v>87</v>
      </c>
      <c r="I4691" s="60" t="s">
        <v>85</v>
      </c>
    </row>
    <row r="4692" spans="1:9" x14ac:dyDescent="0.2">
      <c r="A4692" t="s">
        <v>64</v>
      </c>
      <c r="B4692" t="s">
        <v>80</v>
      </c>
      <c r="C4692" t="s">
        <v>22</v>
      </c>
      <c r="D4692" s="55">
        <v>42095</v>
      </c>
      <c r="E4692">
        <v>0</v>
      </c>
      <c r="F4692">
        <v>3133118</v>
      </c>
      <c r="G4692" s="58" t="s">
        <v>87</v>
      </c>
      <c r="H4692" s="58" t="s">
        <v>87</v>
      </c>
      <c r="I4692" s="60" t="s">
        <v>85</v>
      </c>
    </row>
    <row r="4693" spans="1:9" x14ac:dyDescent="0.2">
      <c r="A4693" t="s">
        <v>64</v>
      </c>
      <c r="B4693" t="s">
        <v>81</v>
      </c>
      <c r="C4693" t="s">
        <v>22</v>
      </c>
      <c r="D4693" s="55">
        <v>42095</v>
      </c>
      <c r="E4693">
        <v>0</v>
      </c>
      <c r="F4693">
        <v>3133119</v>
      </c>
      <c r="G4693" s="58" t="s">
        <v>87</v>
      </c>
      <c r="H4693" s="58" t="s">
        <v>87</v>
      </c>
      <c r="I4693" s="60" t="s">
        <v>85</v>
      </c>
    </row>
    <row r="4694" spans="1:9" x14ac:dyDescent="0.2">
      <c r="A4694" t="s">
        <v>79</v>
      </c>
      <c r="B4694" t="s">
        <v>80</v>
      </c>
      <c r="C4694" t="s">
        <v>22</v>
      </c>
      <c r="D4694" s="55">
        <v>42095</v>
      </c>
      <c r="E4694">
        <v>0.435</v>
      </c>
      <c r="F4694">
        <v>3133120</v>
      </c>
      <c r="G4694" s="58" t="s">
        <v>87</v>
      </c>
      <c r="H4694" s="58" t="s">
        <v>87</v>
      </c>
      <c r="I4694" s="60" t="s">
        <v>85</v>
      </c>
    </row>
    <row r="4695" spans="1:9" x14ac:dyDescent="0.2">
      <c r="A4695" t="s">
        <v>79</v>
      </c>
      <c r="B4695" t="s">
        <v>81</v>
      </c>
      <c r="C4695" t="s">
        <v>22</v>
      </c>
      <c r="D4695" s="55">
        <v>42095</v>
      </c>
      <c r="E4695">
        <v>0.02</v>
      </c>
      <c r="F4695">
        <v>3133121</v>
      </c>
      <c r="G4695" s="58" t="s">
        <v>87</v>
      </c>
      <c r="H4695" s="58" t="s">
        <v>87</v>
      </c>
      <c r="I4695" s="60" t="s">
        <v>85</v>
      </c>
    </row>
    <row r="4696" spans="1:9" x14ac:dyDescent="0.2">
      <c r="A4696" t="s">
        <v>65</v>
      </c>
      <c r="B4696" t="s">
        <v>80</v>
      </c>
      <c r="C4696" t="s">
        <v>22</v>
      </c>
      <c r="D4696" s="55">
        <v>42095</v>
      </c>
      <c r="E4696">
        <v>0</v>
      </c>
      <c r="F4696">
        <v>3133122</v>
      </c>
      <c r="G4696" s="58" t="s">
        <v>87</v>
      </c>
      <c r="H4696" s="58" t="s">
        <v>87</v>
      </c>
      <c r="I4696" s="60" t="s">
        <v>85</v>
      </c>
    </row>
    <row r="4697" spans="1:9" x14ac:dyDescent="0.2">
      <c r="A4697" t="s">
        <v>65</v>
      </c>
      <c r="B4697" t="s">
        <v>81</v>
      </c>
      <c r="C4697" t="s">
        <v>22</v>
      </c>
      <c r="D4697" s="55">
        <v>42095</v>
      </c>
      <c r="E4697">
        <v>0</v>
      </c>
      <c r="F4697">
        <v>3133123</v>
      </c>
      <c r="G4697" s="58" t="s">
        <v>87</v>
      </c>
      <c r="H4697" s="58" t="s">
        <v>87</v>
      </c>
      <c r="I4697" s="60" t="s">
        <v>85</v>
      </c>
    </row>
    <row r="4698" spans="1:9" x14ac:dyDescent="0.2">
      <c r="A4698" t="s">
        <v>111</v>
      </c>
      <c r="B4698" t="s">
        <v>110</v>
      </c>
      <c r="C4698" t="s">
        <v>22</v>
      </c>
      <c r="D4698" s="55">
        <v>42095</v>
      </c>
      <c r="E4698">
        <v>5.0000000000000001E-3</v>
      </c>
      <c r="F4698">
        <v>3133124</v>
      </c>
      <c r="G4698" s="58" t="s">
        <v>87</v>
      </c>
      <c r="H4698" s="58" t="s">
        <v>87</v>
      </c>
      <c r="I4698" s="60" t="s">
        <v>85</v>
      </c>
    </row>
    <row r="4699" spans="1:9" x14ac:dyDescent="0.2">
      <c r="A4699" t="s">
        <v>112</v>
      </c>
      <c r="B4699" t="s">
        <v>110</v>
      </c>
      <c r="C4699" t="s">
        <v>22</v>
      </c>
      <c r="D4699" s="55">
        <v>42095</v>
      </c>
      <c r="E4699">
        <v>0.02</v>
      </c>
      <c r="F4699">
        <v>3133125</v>
      </c>
      <c r="G4699" s="58" t="s">
        <v>87</v>
      </c>
      <c r="H4699" s="58" t="s">
        <v>87</v>
      </c>
      <c r="I4699" s="60" t="s">
        <v>85</v>
      </c>
    </row>
    <row r="4700" spans="1:9" x14ac:dyDescent="0.2">
      <c r="A4700" t="s">
        <v>108</v>
      </c>
      <c r="B4700" t="s">
        <v>110</v>
      </c>
      <c r="C4700" t="s">
        <v>22</v>
      </c>
      <c r="D4700" s="55">
        <v>42095</v>
      </c>
      <c r="E4700">
        <v>-4.4999999999999998E-2</v>
      </c>
      <c r="F4700">
        <v>3133126</v>
      </c>
      <c r="G4700" s="58" t="s">
        <v>87</v>
      </c>
      <c r="H4700" s="58" t="s">
        <v>87</v>
      </c>
      <c r="I4700" s="60" t="s">
        <v>85</v>
      </c>
    </row>
    <row r="4701" spans="1:9" x14ac:dyDescent="0.2">
      <c r="A4701" t="s">
        <v>109</v>
      </c>
      <c r="B4701" t="s">
        <v>110</v>
      </c>
      <c r="C4701" t="s">
        <v>22</v>
      </c>
      <c r="D4701" s="55">
        <v>42095</v>
      </c>
      <c r="E4701">
        <v>0.02</v>
      </c>
      <c r="F4701">
        <v>3133127</v>
      </c>
      <c r="G4701" s="58" t="s">
        <v>87</v>
      </c>
      <c r="H4701" s="58" t="s">
        <v>87</v>
      </c>
      <c r="I4701" s="60" t="s">
        <v>85</v>
      </c>
    </row>
    <row r="4702" spans="1:9" x14ac:dyDescent="0.2">
      <c r="A4702" t="s">
        <v>11</v>
      </c>
      <c r="B4702" t="s">
        <v>110</v>
      </c>
      <c r="C4702" t="s">
        <v>22</v>
      </c>
      <c r="D4702" s="55">
        <v>42095</v>
      </c>
      <c r="E4702" s="155">
        <v>42125</v>
      </c>
      <c r="I4702" s="60" t="s">
        <v>86</v>
      </c>
    </row>
    <row r="4703" spans="1:9" x14ac:dyDescent="0.2">
      <c r="A4703" t="s">
        <v>78</v>
      </c>
      <c r="B4703" t="s">
        <v>80</v>
      </c>
      <c r="C4703" t="s">
        <v>22</v>
      </c>
      <c r="D4703" s="55">
        <v>42125</v>
      </c>
      <c r="E4703">
        <v>0.38500000000000001</v>
      </c>
      <c r="F4703">
        <v>3133100</v>
      </c>
      <c r="G4703" s="58" t="s">
        <v>87</v>
      </c>
      <c r="H4703" s="58" t="s">
        <v>87</v>
      </c>
      <c r="I4703" s="60" t="s">
        <v>85</v>
      </c>
    </row>
    <row r="4704" spans="1:9" x14ac:dyDescent="0.2">
      <c r="A4704" t="s">
        <v>78</v>
      </c>
      <c r="B4704" t="s">
        <v>81</v>
      </c>
      <c r="C4704" t="s">
        <v>22</v>
      </c>
      <c r="D4704" s="55">
        <v>42125</v>
      </c>
      <c r="E4704">
        <v>0.02</v>
      </c>
      <c r="F4704">
        <v>3133101</v>
      </c>
      <c r="G4704" s="58" t="s">
        <v>87</v>
      </c>
      <c r="H4704" s="58" t="s">
        <v>87</v>
      </c>
      <c r="I4704" s="60" t="s">
        <v>85</v>
      </c>
    </row>
    <row r="4705" spans="1:9" x14ac:dyDescent="0.2">
      <c r="A4705" t="s">
        <v>35</v>
      </c>
      <c r="B4705" t="s">
        <v>80</v>
      </c>
      <c r="C4705" t="s">
        <v>22</v>
      </c>
      <c r="D4705" s="55">
        <v>42125</v>
      </c>
      <c r="E4705">
        <v>0.38500000000000001</v>
      </c>
      <c r="F4705">
        <v>3133102</v>
      </c>
      <c r="G4705" s="58" t="s">
        <v>87</v>
      </c>
      <c r="H4705" s="58" t="s">
        <v>87</v>
      </c>
      <c r="I4705" s="60" t="s">
        <v>85</v>
      </c>
    </row>
    <row r="4706" spans="1:9" x14ac:dyDescent="0.2">
      <c r="A4706" t="s">
        <v>35</v>
      </c>
      <c r="B4706" t="s">
        <v>81</v>
      </c>
      <c r="C4706" t="s">
        <v>22</v>
      </c>
      <c r="D4706" s="55">
        <v>42125</v>
      </c>
      <c r="E4706">
        <v>0.05</v>
      </c>
      <c r="F4706">
        <v>3133103</v>
      </c>
      <c r="G4706" s="58" t="s">
        <v>87</v>
      </c>
      <c r="H4706" s="58" t="s">
        <v>87</v>
      </c>
      <c r="I4706" s="60" t="s">
        <v>85</v>
      </c>
    </row>
    <row r="4707" spans="1:9" x14ac:dyDescent="0.2">
      <c r="A4707" t="s">
        <v>36</v>
      </c>
      <c r="B4707" t="s">
        <v>80</v>
      </c>
      <c r="C4707" t="s">
        <v>22</v>
      </c>
      <c r="D4707" s="55">
        <v>42125</v>
      </c>
      <c r="E4707">
        <v>0.38500000000000001</v>
      </c>
      <c r="F4707">
        <v>3133104</v>
      </c>
      <c r="G4707" s="58" t="s">
        <v>87</v>
      </c>
      <c r="H4707" s="58" t="s">
        <v>87</v>
      </c>
      <c r="I4707" s="60" t="s">
        <v>85</v>
      </c>
    </row>
    <row r="4708" spans="1:9" x14ac:dyDescent="0.2">
      <c r="A4708" t="s">
        <v>36</v>
      </c>
      <c r="B4708" t="s">
        <v>81</v>
      </c>
      <c r="C4708" t="s">
        <v>22</v>
      </c>
      <c r="D4708" s="55">
        <v>42125</v>
      </c>
      <c r="E4708">
        <v>0.02</v>
      </c>
      <c r="F4708">
        <v>3133105</v>
      </c>
      <c r="G4708" s="58" t="s">
        <v>87</v>
      </c>
      <c r="H4708" s="58" t="s">
        <v>87</v>
      </c>
      <c r="I4708" s="60" t="s">
        <v>85</v>
      </c>
    </row>
    <row r="4709" spans="1:9" x14ac:dyDescent="0.2">
      <c r="A4709" t="s">
        <v>37</v>
      </c>
      <c r="B4709" t="s">
        <v>80</v>
      </c>
      <c r="C4709" t="s">
        <v>22</v>
      </c>
      <c r="D4709" s="55">
        <v>42125</v>
      </c>
      <c r="E4709">
        <v>0.38500000000000001</v>
      </c>
      <c r="F4709">
        <v>3133106</v>
      </c>
      <c r="G4709" s="58" t="s">
        <v>87</v>
      </c>
      <c r="H4709" s="58" t="s">
        <v>87</v>
      </c>
      <c r="I4709" s="60" t="s">
        <v>85</v>
      </c>
    </row>
    <row r="4710" spans="1:9" x14ac:dyDescent="0.2">
      <c r="A4710" t="s">
        <v>37</v>
      </c>
      <c r="B4710" t="s">
        <v>81</v>
      </c>
      <c r="C4710" t="s">
        <v>22</v>
      </c>
      <c r="D4710" s="55">
        <v>42125</v>
      </c>
      <c r="E4710">
        <v>0.05</v>
      </c>
      <c r="F4710">
        <v>3133107</v>
      </c>
      <c r="G4710" s="58" t="s">
        <v>87</v>
      </c>
      <c r="H4710" s="58" t="s">
        <v>87</v>
      </c>
      <c r="I4710" s="60" t="s">
        <v>85</v>
      </c>
    </row>
    <row r="4711" spans="1:9" x14ac:dyDescent="0.2">
      <c r="A4711" t="s">
        <v>58</v>
      </c>
      <c r="B4711" t="s">
        <v>80</v>
      </c>
      <c r="C4711" t="s">
        <v>22</v>
      </c>
      <c r="D4711" s="55">
        <v>42125</v>
      </c>
      <c r="E4711">
        <v>0.32500000000000001</v>
      </c>
      <c r="F4711">
        <v>3133108</v>
      </c>
      <c r="G4711" s="58" t="s">
        <v>87</v>
      </c>
      <c r="H4711" s="58" t="s">
        <v>87</v>
      </c>
      <c r="I4711" s="60" t="s">
        <v>85</v>
      </c>
    </row>
    <row r="4712" spans="1:9" x14ac:dyDescent="0.2">
      <c r="A4712" t="s">
        <v>58</v>
      </c>
      <c r="B4712" t="s">
        <v>81</v>
      </c>
      <c r="C4712" t="s">
        <v>22</v>
      </c>
      <c r="D4712" s="55">
        <v>42125</v>
      </c>
      <c r="E4712">
        <v>5.0000000000000001E-3</v>
      </c>
      <c r="F4712">
        <v>3133109</v>
      </c>
      <c r="G4712" s="58" t="s">
        <v>87</v>
      </c>
      <c r="H4712" s="58" t="s">
        <v>87</v>
      </c>
      <c r="I4712" s="60" t="s">
        <v>85</v>
      </c>
    </row>
    <row r="4713" spans="1:9" x14ac:dyDescent="0.2">
      <c r="A4713" t="s">
        <v>59</v>
      </c>
      <c r="B4713" t="s">
        <v>80</v>
      </c>
      <c r="C4713" t="s">
        <v>22</v>
      </c>
      <c r="D4713" s="55">
        <v>42125</v>
      </c>
      <c r="E4713">
        <v>0.33</v>
      </c>
      <c r="F4713">
        <v>3133110</v>
      </c>
      <c r="G4713" s="58" t="s">
        <v>87</v>
      </c>
      <c r="H4713" s="58" t="s">
        <v>87</v>
      </c>
      <c r="I4713" s="60" t="s">
        <v>85</v>
      </c>
    </row>
    <row r="4714" spans="1:9" x14ac:dyDescent="0.2">
      <c r="A4714" t="s">
        <v>59</v>
      </c>
      <c r="B4714" t="s">
        <v>81</v>
      </c>
      <c r="C4714" t="s">
        <v>22</v>
      </c>
      <c r="D4714" s="55">
        <v>42125</v>
      </c>
      <c r="E4714">
        <v>-6.5000000000000002E-2</v>
      </c>
      <c r="F4714">
        <v>3133111</v>
      </c>
      <c r="G4714" s="58" t="s">
        <v>87</v>
      </c>
      <c r="H4714" s="58" t="s">
        <v>87</v>
      </c>
      <c r="I4714" s="60" t="s">
        <v>85</v>
      </c>
    </row>
    <row r="4715" spans="1:9" x14ac:dyDescent="0.2">
      <c r="A4715" t="s">
        <v>60</v>
      </c>
      <c r="B4715" t="s">
        <v>80</v>
      </c>
      <c r="C4715" t="s">
        <v>22</v>
      </c>
      <c r="D4715" s="55">
        <v>42125</v>
      </c>
      <c r="E4715">
        <v>0.33</v>
      </c>
      <c r="F4715">
        <v>3133112</v>
      </c>
      <c r="G4715" s="58" t="s">
        <v>87</v>
      </c>
      <c r="H4715" s="58" t="s">
        <v>87</v>
      </c>
      <c r="I4715" s="60" t="s">
        <v>85</v>
      </c>
    </row>
    <row r="4716" spans="1:9" x14ac:dyDescent="0.2">
      <c r="A4716" t="s">
        <v>60</v>
      </c>
      <c r="B4716" t="s">
        <v>81</v>
      </c>
      <c r="C4716" t="s">
        <v>22</v>
      </c>
      <c r="D4716" s="55">
        <v>42125</v>
      </c>
      <c r="E4716">
        <v>0.02</v>
      </c>
      <c r="F4716">
        <v>3133113</v>
      </c>
      <c r="G4716" s="58" t="s">
        <v>87</v>
      </c>
      <c r="H4716" s="58" t="s">
        <v>87</v>
      </c>
      <c r="I4716" s="60" t="s">
        <v>85</v>
      </c>
    </row>
    <row r="4717" spans="1:9" x14ac:dyDescent="0.2">
      <c r="A4717" t="s">
        <v>61</v>
      </c>
      <c r="B4717" t="s">
        <v>80</v>
      </c>
      <c r="C4717" t="s">
        <v>22</v>
      </c>
      <c r="D4717" s="55">
        <v>42125</v>
      </c>
      <c r="E4717">
        <v>0.33</v>
      </c>
      <c r="F4717">
        <v>3133114</v>
      </c>
      <c r="G4717" s="58" t="s">
        <v>87</v>
      </c>
      <c r="H4717" s="58" t="s">
        <v>87</v>
      </c>
      <c r="I4717" s="60" t="s">
        <v>85</v>
      </c>
    </row>
    <row r="4718" spans="1:9" x14ac:dyDescent="0.2">
      <c r="A4718" t="s">
        <v>61</v>
      </c>
      <c r="B4718" t="s">
        <v>81</v>
      </c>
      <c r="C4718" t="s">
        <v>22</v>
      </c>
      <c r="D4718" s="55">
        <v>42125</v>
      </c>
      <c r="E4718">
        <v>-3.5000000000000003E-2</v>
      </c>
      <c r="F4718">
        <v>3133115</v>
      </c>
      <c r="G4718" s="58" t="s">
        <v>87</v>
      </c>
      <c r="H4718" s="58" t="s">
        <v>87</v>
      </c>
      <c r="I4718" s="60" t="s">
        <v>85</v>
      </c>
    </row>
    <row r="4719" spans="1:9" x14ac:dyDescent="0.2">
      <c r="A4719" t="s">
        <v>63</v>
      </c>
      <c r="B4719" t="s">
        <v>80</v>
      </c>
      <c r="C4719" t="s">
        <v>22</v>
      </c>
      <c r="D4719" s="55">
        <v>42125</v>
      </c>
      <c r="E4719">
        <v>0</v>
      </c>
      <c r="F4719">
        <v>3133116</v>
      </c>
      <c r="G4719" s="58" t="s">
        <v>87</v>
      </c>
      <c r="H4719" s="58" t="s">
        <v>87</v>
      </c>
      <c r="I4719" s="60" t="s">
        <v>85</v>
      </c>
    </row>
    <row r="4720" spans="1:9" x14ac:dyDescent="0.2">
      <c r="A4720" t="s">
        <v>63</v>
      </c>
      <c r="B4720" t="s">
        <v>81</v>
      </c>
      <c r="C4720" t="s">
        <v>22</v>
      </c>
      <c r="D4720" s="55">
        <v>42125</v>
      </c>
      <c r="E4720">
        <v>0</v>
      </c>
      <c r="F4720">
        <v>3133117</v>
      </c>
      <c r="G4720" s="58" t="s">
        <v>87</v>
      </c>
      <c r="H4720" s="58" t="s">
        <v>87</v>
      </c>
      <c r="I4720" s="60" t="s">
        <v>85</v>
      </c>
    </row>
    <row r="4721" spans="1:9" x14ac:dyDescent="0.2">
      <c r="A4721" t="s">
        <v>64</v>
      </c>
      <c r="B4721" t="s">
        <v>80</v>
      </c>
      <c r="C4721" t="s">
        <v>22</v>
      </c>
      <c r="D4721" s="55">
        <v>42125</v>
      </c>
      <c r="E4721">
        <v>0</v>
      </c>
      <c r="F4721">
        <v>3133118</v>
      </c>
      <c r="G4721" s="58" t="s">
        <v>87</v>
      </c>
      <c r="H4721" s="58" t="s">
        <v>87</v>
      </c>
      <c r="I4721" s="60" t="s">
        <v>85</v>
      </c>
    </row>
    <row r="4722" spans="1:9" x14ac:dyDescent="0.2">
      <c r="A4722" t="s">
        <v>64</v>
      </c>
      <c r="B4722" t="s">
        <v>81</v>
      </c>
      <c r="C4722" t="s">
        <v>22</v>
      </c>
      <c r="D4722" s="55">
        <v>42125</v>
      </c>
      <c r="E4722">
        <v>0</v>
      </c>
      <c r="F4722">
        <v>3133119</v>
      </c>
      <c r="G4722" s="58" t="s">
        <v>87</v>
      </c>
      <c r="H4722" s="58" t="s">
        <v>87</v>
      </c>
      <c r="I4722" s="60" t="s">
        <v>85</v>
      </c>
    </row>
    <row r="4723" spans="1:9" x14ac:dyDescent="0.2">
      <c r="A4723" t="s">
        <v>79</v>
      </c>
      <c r="B4723" t="s">
        <v>80</v>
      </c>
      <c r="C4723" t="s">
        <v>22</v>
      </c>
      <c r="D4723" s="55">
        <v>42125</v>
      </c>
      <c r="E4723">
        <v>0.38500000000000001</v>
      </c>
      <c r="F4723">
        <v>3133120</v>
      </c>
      <c r="G4723" s="58" t="s">
        <v>87</v>
      </c>
      <c r="H4723" s="58" t="s">
        <v>87</v>
      </c>
      <c r="I4723" s="60" t="s">
        <v>85</v>
      </c>
    </row>
    <row r="4724" spans="1:9" x14ac:dyDescent="0.2">
      <c r="A4724" t="s">
        <v>79</v>
      </c>
      <c r="B4724" t="s">
        <v>81</v>
      </c>
      <c r="C4724" t="s">
        <v>22</v>
      </c>
      <c r="D4724" s="55">
        <v>42125</v>
      </c>
      <c r="E4724">
        <v>0.02</v>
      </c>
      <c r="F4724">
        <v>3133121</v>
      </c>
      <c r="G4724" s="58" t="s">
        <v>87</v>
      </c>
      <c r="H4724" s="58" t="s">
        <v>87</v>
      </c>
      <c r="I4724" s="60" t="s">
        <v>85</v>
      </c>
    </row>
    <row r="4725" spans="1:9" x14ac:dyDescent="0.2">
      <c r="A4725" t="s">
        <v>65</v>
      </c>
      <c r="B4725" t="s">
        <v>80</v>
      </c>
      <c r="C4725" t="s">
        <v>22</v>
      </c>
      <c r="D4725" s="55">
        <v>42125</v>
      </c>
      <c r="E4725">
        <v>0</v>
      </c>
      <c r="F4725">
        <v>3133122</v>
      </c>
      <c r="G4725" s="58" t="s">
        <v>87</v>
      </c>
      <c r="H4725" s="58" t="s">
        <v>87</v>
      </c>
      <c r="I4725" s="60" t="s">
        <v>85</v>
      </c>
    </row>
    <row r="4726" spans="1:9" x14ac:dyDescent="0.2">
      <c r="A4726" t="s">
        <v>65</v>
      </c>
      <c r="B4726" t="s">
        <v>81</v>
      </c>
      <c r="C4726" t="s">
        <v>22</v>
      </c>
      <c r="D4726" s="55">
        <v>42125</v>
      </c>
      <c r="E4726">
        <v>0</v>
      </c>
      <c r="F4726">
        <v>3133123</v>
      </c>
      <c r="G4726" s="58" t="s">
        <v>87</v>
      </c>
      <c r="H4726" s="58" t="s">
        <v>87</v>
      </c>
      <c r="I4726" s="60" t="s">
        <v>85</v>
      </c>
    </row>
    <row r="4727" spans="1:9" x14ac:dyDescent="0.2">
      <c r="A4727" t="s">
        <v>111</v>
      </c>
      <c r="B4727" t="s">
        <v>110</v>
      </c>
      <c r="C4727" t="s">
        <v>22</v>
      </c>
      <c r="D4727" s="55">
        <v>42125</v>
      </c>
      <c r="E4727">
        <v>5.0000000000000001E-3</v>
      </c>
      <c r="F4727">
        <v>3133124</v>
      </c>
      <c r="G4727" s="58" t="s">
        <v>87</v>
      </c>
      <c r="H4727" s="58" t="s">
        <v>87</v>
      </c>
      <c r="I4727" s="60" t="s">
        <v>85</v>
      </c>
    </row>
    <row r="4728" spans="1:9" x14ac:dyDescent="0.2">
      <c r="A4728" t="s">
        <v>112</v>
      </c>
      <c r="B4728" t="s">
        <v>110</v>
      </c>
      <c r="C4728" t="s">
        <v>22</v>
      </c>
      <c r="D4728" s="55">
        <v>42125</v>
      </c>
      <c r="E4728">
        <v>0.02</v>
      </c>
      <c r="F4728">
        <v>3133125</v>
      </c>
      <c r="G4728" s="58" t="s">
        <v>87</v>
      </c>
      <c r="H4728" s="58" t="s">
        <v>87</v>
      </c>
      <c r="I4728" s="60" t="s">
        <v>85</v>
      </c>
    </row>
    <row r="4729" spans="1:9" x14ac:dyDescent="0.2">
      <c r="A4729" t="s">
        <v>108</v>
      </c>
      <c r="B4729" t="s">
        <v>110</v>
      </c>
      <c r="C4729" t="s">
        <v>22</v>
      </c>
      <c r="D4729" s="55">
        <v>42125</v>
      </c>
      <c r="E4729">
        <v>-3.5000000000000003E-2</v>
      </c>
      <c r="F4729">
        <v>3133126</v>
      </c>
      <c r="G4729" s="58" t="s">
        <v>87</v>
      </c>
      <c r="H4729" s="58" t="s">
        <v>87</v>
      </c>
      <c r="I4729" s="60" t="s">
        <v>85</v>
      </c>
    </row>
    <row r="4730" spans="1:9" x14ac:dyDescent="0.2">
      <c r="A4730" t="s">
        <v>109</v>
      </c>
      <c r="B4730" t="s">
        <v>110</v>
      </c>
      <c r="C4730" t="s">
        <v>22</v>
      </c>
      <c r="D4730" s="55">
        <v>42125</v>
      </c>
      <c r="E4730">
        <v>0.02</v>
      </c>
      <c r="F4730">
        <v>3133127</v>
      </c>
      <c r="G4730" s="58" t="s">
        <v>87</v>
      </c>
      <c r="H4730" s="58" t="s">
        <v>87</v>
      </c>
      <c r="I4730" s="60" t="s">
        <v>85</v>
      </c>
    </row>
    <row r="4731" spans="1:9" x14ac:dyDescent="0.2">
      <c r="A4731" t="s">
        <v>11</v>
      </c>
      <c r="B4731" t="s">
        <v>110</v>
      </c>
      <c r="C4731" t="s">
        <v>22</v>
      </c>
      <c r="D4731" s="55">
        <v>42125</v>
      </c>
      <c r="E4731" s="155">
        <v>42156</v>
      </c>
      <c r="I4731" s="60" t="s">
        <v>86</v>
      </c>
    </row>
    <row r="4732" spans="1:9" x14ac:dyDescent="0.2">
      <c r="A4732" t="s">
        <v>78</v>
      </c>
      <c r="B4732" t="s">
        <v>80</v>
      </c>
      <c r="C4732" t="s">
        <v>22</v>
      </c>
      <c r="D4732" s="55">
        <v>42156</v>
      </c>
      <c r="E4732">
        <v>0.38500000000000001</v>
      </c>
      <c r="F4732">
        <v>3133100</v>
      </c>
      <c r="G4732" s="58" t="s">
        <v>87</v>
      </c>
      <c r="H4732" s="58" t="s">
        <v>87</v>
      </c>
      <c r="I4732" s="60" t="s">
        <v>85</v>
      </c>
    </row>
    <row r="4733" spans="1:9" x14ac:dyDescent="0.2">
      <c r="A4733" t="s">
        <v>78</v>
      </c>
      <c r="B4733" t="s">
        <v>81</v>
      </c>
      <c r="C4733" t="s">
        <v>22</v>
      </c>
      <c r="D4733" s="55">
        <v>42156</v>
      </c>
      <c r="E4733">
        <v>0.02</v>
      </c>
      <c r="F4733">
        <v>3133101</v>
      </c>
      <c r="G4733" s="58" t="s">
        <v>87</v>
      </c>
      <c r="H4733" s="58" t="s">
        <v>87</v>
      </c>
      <c r="I4733" s="60" t="s">
        <v>85</v>
      </c>
    </row>
    <row r="4734" spans="1:9" x14ac:dyDescent="0.2">
      <c r="A4734" t="s">
        <v>35</v>
      </c>
      <c r="B4734" t="s">
        <v>80</v>
      </c>
      <c r="C4734" t="s">
        <v>22</v>
      </c>
      <c r="D4734" s="55">
        <v>42156</v>
      </c>
      <c r="E4734">
        <v>0.38500000000000001</v>
      </c>
      <c r="F4734">
        <v>3133102</v>
      </c>
      <c r="G4734" s="58" t="s">
        <v>87</v>
      </c>
      <c r="H4734" s="58" t="s">
        <v>87</v>
      </c>
      <c r="I4734" s="60" t="s">
        <v>85</v>
      </c>
    </row>
    <row r="4735" spans="1:9" x14ac:dyDescent="0.2">
      <c r="A4735" t="s">
        <v>35</v>
      </c>
      <c r="B4735" t="s">
        <v>81</v>
      </c>
      <c r="C4735" t="s">
        <v>22</v>
      </c>
      <c r="D4735" s="55">
        <v>42156</v>
      </c>
      <c r="E4735">
        <v>0.06</v>
      </c>
      <c r="F4735">
        <v>3133103</v>
      </c>
      <c r="G4735" s="58" t="s">
        <v>87</v>
      </c>
      <c r="H4735" s="58" t="s">
        <v>87</v>
      </c>
      <c r="I4735" s="60" t="s">
        <v>85</v>
      </c>
    </row>
    <row r="4736" spans="1:9" x14ac:dyDescent="0.2">
      <c r="A4736" t="s">
        <v>36</v>
      </c>
      <c r="B4736" t="s">
        <v>80</v>
      </c>
      <c r="C4736" t="s">
        <v>22</v>
      </c>
      <c r="D4736" s="55">
        <v>42156</v>
      </c>
      <c r="E4736">
        <v>0.38500000000000001</v>
      </c>
      <c r="F4736">
        <v>3133104</v>
      </c>
      <c r="G4736" s="58" t="s">
        <v>87</v>
      </c>
      <c r="H4736" s="58" t="s">
        <v>87</v>
      </c>
      <c r="I4736" s="60" t="s">
        <v>85</v>
      </c>
    </row>
    <row r="4737" spans="1:9" x14ac:dyDescent="0.2">
      <c r="A4737" t="s">
        <v>36</v>
      </c>
      <c r="B4737" t="s">
        <v>81</v>
      </c>
      <c r="C4737" t="s">
        <v>22</v>
      </c>
      <c r="D4737" s="55">
        <v>42156</v>
      </c>
      <c r="E4737">
        <v>0.02</v>
      </c>
      <c r="F4737">
        <v>3133105</v>
      </c>
      <c r="G4737" s="58" t="s">
        <v>87</v>
      </c>
      <c r="H4737" s="58" t="s">
        <v>87</v>
      </c>
      <c r="I4737" s="60" t="s">
        <v>85</v>
      </c>
    </row>
    <row r="4738" spans="1:9" x14ac:dyDescent="0.2">
      <c r="A4738" t="s">
        <v>37</v>
      </c>
      <c r="B4738" t="s">
        <v>80</v>
      </c>
      <c r="C4738" t="s">
        <v>22</v>
      </c>
      <c r="D4738" s="55">
        <v>42156</v>
      </c>
      <c r="E4738">
        <v>0.38500000000000001</v>
      </c>
      <c r="F4738">
        <v>3133106</v>
      </c>
      <c r="G4738" s="58" t="s">
        <v>87</v>
      </c>
      <c r="H4738" s="58" t="s">
        <v>87</v>
      </c>
      <c r="I4738" s="60" t="s">
        <v>85</v>
      </c>
    </row>
    <row r="4739" spans="1:9" x14ac:dyDescent="0.2">
      <c r="A4739" t="s">
        <v>37</v>
      </c>
      <c r="B4739" t="s">
        <v>81</v>
      </c>
      <c r="C4739" t="s">
        <v>22</v>
      </c>
      <c r="D4739" s="55">
        <v>42156</v>
      </c>
      <c r="E4739">
        <v>0.06</v>
      </c>
      <c r="F4739">
        <v>3133107</v>
      </c>
      <c r="G4739" s="58" t="s">
        <v>87</v>
      </c>
      <c r="H4739" s="58" t="s">
        <v>87</v>
      </c>
      <c r="I4739" s="60" t="s">
        <v>85</v>
      </c>
    </row>
    <row r="4740" spans="1:9" x14ac:dyDescent="0.2">
      <c r="A4740" t="s">
        <v>58</v>
      </c>
      <c r="B4740" t="s">
        <v>80</v>
      </c>
      <c r="C4740" t="s">
        <v>22</v>
      </c>
      <c r="D4740" s="55">
        <v>42156</v>
      </c>
      <c r="E4740">
        <v>0.33500000000000002</v>
      </c>
      <c r="F4740">
        <v>3133108</v>
      </c>
      <c r="G4740" s="58" t="s">
        <v>87</v>
      </c>
      <c r="H4740" s="58" t="s">
        <v>87</v>
      </c>
      <c r="I4740" s="60" t="s">
        <v>85</v>
      </c>
    </row>
    <row r="4741" spans="1:9" x14ac:dyDescent="0.2">
      <c r="A4741" t="s">
        <v>58</v>
      </c>
      <c r="B4741" t="s">
        <v>81</v>
      </c>
      <c r="C4741" t="s">
        <v>22</v>
      </c>
      <c r="D4741" s="55">
        <v>42156</v>
      </c>
      <c r="E4741">
        <v>5.0000000000000001E-3</v>
      </c>
      <c r="F4741">
        <v>3133109</v>
      </c>
      <c r="G4741" s="58" t="s">
        <v>87</v>
      </c>
      <c r="H4741" s="58" t="s">
        <v>87</v>
      </c>
      <c r="I4741" s="60" t="s">
        <v>85</v>
      </c>
    </row>
    <row r="4742" spans="1:9" x14ac:dyDescent="0.2">
      <c r="A4742" t="s">
        <v>59</v>
      </c>
      <c r="B4742" t="s">
        <v>80</v>
      </c>
      <c r="C4742" t="s">
        <v>22</v>
      </c>
      <c r="D4742" s="55">
        <v>42156</v>
      </c>
      <c r="E4742">
        <v>0.37</v>
      </c>
      <c r="F4742">
        <v>3133110</v>
      </c>
      <c r="G4742" s="58" t="s">
        <v>87</v>
      </c>
      <c r="H4742" s="58" t="s">
        <v>87</v>
      </c>
      <c r="I4742" s="60" t="s">
        <v>85</v>
      </c>
    </row>
    <row r="4743" spans="1:9" x14ac:dyDescent="0.2">
      <c r="A4743" t="s">
        <v>59</v>
      </c>
      <c r="B4743" t="s">
        <v>81</v>
      </c>
      <c r="C4743" t="s">
        <v>22</v>
      </c>
      <c r="D4743" s="55">
        <v>42156</v>
      </c>
      <c r="E4743">
        <v>-5.5E-2</v>
      </c>
      <c r="F4743">
        <v>3133111</v>
      </c>
      <c r="G4743" s="58" t="s">
        <v>87</v>
      </c>
      <c r="H4743" s="58" t="s">
        <v>87</v>
      </c>
      <c r="I4743" s="60" t="s">
        <v>85</v>
      </c>
    </row>
    <row r="4744" spans="1:9" x14ac:dyDescent="0.2">
      <c r="A4744" t="s">
        <v>60</v>
      </c>
      <c r="B4744" t="s">
        <v>80</v>
      </c>
      <c r="C4744" t="s">
        <v>22</v>
      </c>
      <c r="D4744" s="55">
        <v>42156</v>
      </c>
      <c r="E4744">
        <v>0.37</v>
      </c>
      <c r="F4744">
        <v>3133112</v>
      </c>
      <c r="G4744" s="58" t="s">
        <v>87</v>
      </c>
      <c r="H4744" s="58" t="s">
        <v>87</v>
      </c>
      <c r="I4744" s="60" t="s">
        <v>85</v>
      </c>
    </row>
    <row r="4745" spans="1:9" x14ac:dyDescent="0.2">
      <c r="A4745" t="s">
        <v>60</v>
      </c>
      <c r="B4745" t="s">
        <v>81</v>
      </c>
      <c r="C4745" t="s">
        <v>22</v>
      </c>
      <c r="D4745" s="55">
        <v>42156</v>
      </c>
      <c r="E4745">
        <v>3.5000000000000003E-2</v>
      </c>
      <c r="F4745">
        <v>3133113</v>
      </c>
      <c r="G4745" s="58" t="s">
        <v>87</v>
      </c>
      <c r="H4745" s="58" t="s">
        <v>87</v>
      </c>
      <c r="I4745" s="60" t="s">
        <v>85</v>
      </c>
    </row>
    <row r="4746" spans="1:9" x14ac:dyDescent="0.2">
      <c r="A4746" t="s">
        <v>61</v>
      </c>
      <c r="B4746" t="s">
        <v>80</v>
      </c>
      <c r="C4746" t="s">
        <v>22</v>
      </c>
      <c r="D4746" s="55">
        <v>42156</v>
      </c>
      <c r="E4746">
        <v>0.37</v>
      </c>
      <c r="F4746">
        <v>3133114</v>
      </c>
      <c r="G4746" s="58" t="s">
        <v>87</v>
      </c>
      <c r="H4746" s="58" t="s">
        <v>87</v>
      </c>
      <c r="I4746" s="60" t="s">
        <v>85</v>
      </c>
    </row>
    <row r="4747" spans="1:9" x14ac:dyDescent="0.2">
      <c r="A4747" t="s">
        <v>61</v>
      </c>
      <c r="B4747" t="s">
        <v>81</v>
      </c>
      <c r="C4747" t="s">
        <v>22</v>
      </c>
      <c r="D4747" s="55">
        <v>42156</v>
      </c>
      <c r="E4747">
        <v>-3.5000000000000003E-2</v>
      </c>
      <c r="F4747">
        <v>3133115</v>
      </c>
      <c r="G4747" s="58" t="s">
        <v>87</v>
      </c>
      <c r="H4747" s="58" t="s">
        <v>87</v>
      </c>
      <c r="I4747" s="60" t="s">
        <v>85</v>
      </c>
    </row>
    <row r="4748" spans="1:9" x14ac:dyDescent="0.2">
      <c r="A4748" t="s">
        <v>63</v>
      </c>
      <c r="B4748" t="s">
        <v>80</v>
      </c>
      <c r="C4748" t="s">
        <v>22</v>
      </c>
      <c r="D4748" s="55">
        <v>42156</v>
      </c>
      <c r="E4748">
        <v>0</v>
      </c>
      <c r="F4748">
        <v>3133116</v>
      </c>
      <c r="G4748" s="58" t="s">
        <v>87</v>
      </c>
      <c r="H4748" s="58" t="s">
        <v>87</v>
      </c>
      <c r="I4748" s="60" t="s">
        <v>85</v>
      </c>
    </row>
    <row r="4749" spans="1:9" x14ac:dyDescent="0.2">
      <c r="A4749" t="s">
        <v>63</v>
      </c>
      <c r="B4749" t="s">
        <v>81</v>
      </c>
      <c r="C4749" t="s">
        <v>22</v>
      </c>
      <c r="D4749" s="55">
        <v>42156</v>
      </c>
      <c r="E4749">
        <v>0</v>
      </c>
      <c r="F4749">
        <v>3133117</v>
      </c>
      <c r="G4749" s="58" t="s">
        <v>87</v>
      </c>
      <c r="H4749" s="58" t="s">
        <v>87</v>
      </c>
      <c r="I4749" s="60" t="s">
        <v>85</v>
      </c>
    </row>
    <row r="4750" spans="1:9" x14ac:dyDescent="0.2">
      <c r="A4750" t="s">
        <v>64</v>
      </c>
      <c r="B4750" t="s">
        <v>80</v>
      </c>
      <c r="C4750" t="s">
        <v>22</v>
      </c>
      <c r="D4750" s="55">
        <v>42156</v>
      </c>
      <c r="E4750">
        <v>0</v>
      </c>
      <c r="F4750">
        <v>3133118</v>
      </c>
      <c r="G4750" s="58" t="s">
        <v>87</v>
      </c>
      <c r="H4750" s="58" t="s">
        <v>87</v>
      </c>
      <c r="I4750" s="60" t="s">
        <v>85</v>
      </c>
    </row>
    <row r="4751" spans="1:9" x14ac:dyDescent="0.2">
      <c r="A4751" t="s">
        <v>64</v>
      </c>
      <c r="B4751" t="s">
        <v>81</v>
      </c>
      <c r="C4751" t="s">
        <v>22</v>
      </c>
      <c r="D4751" s="55">
        <v>42156</v>
      </c>
      <c r="E4751">
        <v>0</v>
      </c>
      <c r="F4751">
        <v>3133119</v>
      </c>
      <c r="G4751" s="58" t="s">
        <v>87</v>
      </c>
      <c r="H4751" s="58" t="s">
        <v>87</v>
      </c>
      <c r="I4751" s="60" t="s">
        <v>85</v>
      </c>
    </row>
    <row r="4752" spans="1:9" x14ac:dyDescent="0.2">
      <c r="A4752" t="s">
        <v>79</v>
      </c>
      <c r="B4752" t="s">
        <v>80</v>
      </c>
      <c r="C4752" t="s">
        <v>22</v>
      </c>
      <c r="D4752" s="55">
        <v>42156</v>
      </c>
      <c r="E4752">
        <v>0.38500000000000001</v>
      </c>
      <c r="F4752">
        <v>3133120</v>
      </c>
      <c r="G4752" s="58" t="s">
        <v>87</v>
      </c>
      <c r="H4752" s="58" t="s">
        <v>87</v>
      </c>
      <c r="I4752" s="60" t="s">
        <v>85</v>
      </c>
    </row>
    <row r="4753" spans="1:9" x14ac:dyDescent="0.2">
      <c r="A4753" t="s">
        <v>79</v>
      </c>
      <c r="B4753" t="s">
        <v>81</v>
      </c>
      <c r="C4753" t="s">
        <v>22</v>
      </c>
      <c r="D4753" s="55">
        <v>42156</v>
      </c>
      <c r="E4753">
        <v>0.02</v>
      </c>
      <c r="F4753">
        <v>3133121</v>
      </c>
      <c r="G4753" s="58" t="s">
        <v>87</v>
      </c>
      <c r="H4753" s="58" t="s">
        <v>87</v>
      </c>
      <c r="I4753" s="60" t="s">
        <v>85</v>
      </c>
    </row>
    <row r="4754" spans="1:9" x14ac:dyDescent="0.2">
      <c r="A4754" t="s">
        <v>65</v>
      </c>
      <c r="B4754" t="s">
        <v>80</v>
      </c>
      <c r="C4754" t="s">
        <v>22</v>
      </c>
      <c r="D4754" s="55">
        <v>42156</v>
      </c>
      <c r="E4754">
        <v>0</v>
      </c>
      <c r="F4754">
        <v>3133122</v>
      </c>
      <c r="G4754" s="58" t="s">
        <v>87</v>
      </c>
      <c r="H4754" s="58" t="s">
        <v>87</v>
      </c>
      <c r="I4754" s="60" t="s">
        <v>85</v>
      </c>
    </row>
    <row r="4755" spans="1:9" x14ac:dyDescent="0.2">
      <c r="A4755" t="s">
        <v>65</v>
      </c>
      <c r="B4755" t="s">
        <v>81</v>
      </c>
      <c r="C4755" t="s">
        <v>22</v>
      </c>
      <c r="D4755" s="55">
        <v>42156</v>
      </c>
      <c r="E4755">
        <v>0</v>
      </c>
      <c r="F4755">
        <v>3133123</v>
      </c>
      <c r="G4755" s="58" t="s">
        <v>87</v>
      </c>
      <c r="H4755" s="58" t="s">
        <v>87</v>
      </c>
      <c r="I4755" s="60" t="s">
        <v>85</v>
      </c>
    </row>
    <row r="4756" spans="1:9" x14ac:dyDescent="0.2">
      <c r="A4756" t="s">
        <v>111</v>
      </c>
      <c r="B4756" t="s">
        <v>110</v>
      </c>
      <c r="C4756" t="s">
        <v>22</v>
      </c>
      <c r="D4756" s="55">
        <v>42156</v>
      </c>
      <c r="E4756">
        <v>5.0000000000000001E-3</v>
      </c>
      <c r="F4756">
        <v>3133124</v>
      </c>
      <c r="G4756" s="58" t="s">
        <v>87</v>
      </c>
      <c r="H4756" s="58" t="s">
        <v>87</v>
      </c>
      <c r="I4756" s="60" t="s">
        <v>85</v>
      </c>
    </row>
    <row r="4757" spans="1:9" x14ac:dyDescent="0.2">
      <c r="A4757" t="s">
        <v>112</v>
      </c>
      <c r="B4757" t="s">
        <v>110</v>
      </c>
      <c r="C4757" t="s">
        <v>22</v>
      </c>
      <c r="D4757" s="55">
        <v>42156</v>
      </c>
      <c r="E4757">
        <v>3.5000000000000003E-2</v>
      </c>
      <c r="F4757">
        <v>3133125</v>
      </c>
      <c r="G4757" s="58" t="s">
        <v>87</v>
      </c>
      <c r="H4757" s="58" t="s">
        <v>87</v>
      </c>
      <c r="I4757" s="60" t="s">
        <v>85</v>
      </c>
    </row>
    <row r="4758" spans="1:9" x14ac:dyDescent="0.2">
      <c r="A4758" t="s">
        <v>108</v>
      </c>
      <c r="B4758" t="s">
        <v>110</v>
      </c>
      <c r="C4758" t="s">
        <v>22</v>
      </c>
      <c r="D4758" s="55">
        <v>42156</v>
      </c>
      <c r="E4758">
        <v>-3.5000000000000003E-2</v>
      </c>
      <c r="F4758">
        <v>3133126</v>
      </c>
      <c r="G4758" s="58" t="s">
        <v>87</v>
      </c>
      <c r="H4758" s="58" t="s">
        <v>87</v>
      </c>
      <c r="I4758" s="60" t="s">
        <v>85</v>
      </c>
    </row>
    <row r="4759" spans="1:9" x14ac:dyDescent="0.2">
      <c r="A4759" t="s">
        <v>109</v>
      </c>
      <c r="B4759" t="s">
        <v>110</v>
      </c>
      <c r="C4759" t="s">
        <v>22</v>
      </c>
      <c r="D4759" s="55">
        <v>42156</v>
      </c>
      <c r="E4759">
        <v>3.5000000000000003E-2</v>
      </c>
      <c r="F4759">
        <v>3133127</v>
      </c>
      <c r="G4759" s="58" t="s">
        <v>87</v>
      </c>
      <c r="H4759" s="58" t="s">
        <v>87</v>
      </c>
      <c r="I4759" s="60" t="s">
        <v>85</v>
      </c>
    </row>
    <row r="4760" spans="1:9" x14ac:dyDescent="0.2">
      <c r="A4760" t="s">
        <v>11</v>
      </c>
      <c r="B4760" t="s">
        <v>110</v>
      </c>
      <c r="C4760" t="s">
        <v>22</v>
      </c>
      <c r="D4760" s="55">
        <v>42156</v>
      </c>
      <c r="E4760" s="155">
        <v>42186</v>
      </c>
      <c r="I4760" s="60" t="s">
        <v>86</v>
      </c>
    </row>
    <row r="4761" spans="1:9" x14ac:dyDescent="0.2">
      <c r="A4761" t="s">
        <v>78</v>
      </c>
      <c r="B4761" t="s">
        <v>80</v>
      </c>
      <c r="C4761" t="s">
        <v>22</v>
      </c>
      <c r="D4761" s="55">
        <v>42186</v>
      </c>
      <c r="E4761">
        <v>0.39750000000000002</v>
      </c>
      <c r="F4761">
        <v>3133100</v>
      </c>
      <c r="G4761" s="58" t="s">
        <v>87</v>
      </c>
      <c r="H4761" s="58" t="s">
        <v>87</v>
      </c>
      <c r="I4761" s="60" t="s">
        <v>85</v>
      </c>
    </row>
    <row r="4762" spans="1:9" x14ac:dyDescent="0.2">
      <c r="A4762" t="s">
        <v>78</v>
      </c>
      <c r="B4762" t="s">
        <v>81</v>
      </c>
      <c r="C4762" t="s">
        <v>22</v>
      </c>
      <c r="D4762" s="55">
        <v>42186</v>
      </c>
      <c r="E4762">
        <v>0.02</v>
      </c>
      <c r="F4762">
        <v>3133101</v>
      </c>
      <c r="G4762" s="58" t="s">
        <v>87</v>
      </c>
      <c r="H4762" s="58" t="s">
        <v>87</v>
      </c>
      <c r="I4762" s="60" t="s">
        <v>85</v>
      </c>
    </row>
    <row r="4763" spans="1:9" x14ac:dyDescent="0.2">
      <c r="A4763" t="s">
        <v>35</v>
      </c>
      <c r="B4763" t="s">
        <v>80</v>
      </c>
      <c r="C4763" t="s">
        <v>22</v>
      </c>
      <c r="D4763" s="55">
        <v>42186</v>
      </c>
      <c r="E4763">
        <v>0.39750000000000002</v>
      </c>
      <c r="F4763">
        <v>3133102</v>
      </c>
      <c r="G4763" s="58" t="s">
        <v>87</v>
      </c>
      <c r="H4763" s="58" t="s">
        <v>87</v>
      </c>
      <c r="I4763" s="60" t="s">
        <v>85</v>
      </c>
    </row>
    <row r="4764" spans="1:9" x14ac:dyDescent="0.2">
      <c r="A4764" t="s">
        <v>35</v>
      </c>
      <c r="B4764" t="s">
        <v>81</v>
      </c>
      <c r="C4764" t="s">
        <v>22</v>
      </c>
      <c r="D4764" s="55">
        <v>42186</v>
      </c>
      <c r="E4764">
        <v>7.0000000000000007E-2</v>
      </c>
      <c r="F4764">
        <v>3133103</v>
      </c>
      <c r="G4764" s="58" t="s">
        <v>87</v>
      </c>
      <c r="H4764" s="58" t="s">
        <v>87</v>
      </c>
      <c r="I4764" s="60" t="s">
        <v>85</v>
      </c>
    </row>
    <row r="4765" spans="1:9" x14ac:dyDescent="0.2">
      <c r="A4765" t="s">
        <v>36</v>
      </c>
      <c r="B4765" t="s">
        <v>80</v>
      </c>
      <c r="C4765" t="s">
        <v>22</v>
      </c>
      <c r="D4765" s="55">
        <v>42186</v>
      </c>
      <c r="E4765">
        <v>0.39750000000000002</v>
      </c>
      <c r="F4765">
        <v>3133104</v>
      </c>
      <c r="G4765" s="58" t="s">
        <v>87</v>
      </c>
      <c r="H4765" s="58" t="s">
        <v>87</v>
      </c>
      <c r="I4765" s="60" t="s">
        <v>85</v>
      </c>
    </row>
    <row r="4766" spans="1:9" x14ac:dyDescent="0.2">
      <c r="A4766" t="s">
        <v>36</v>
      </c>
      <c r="B4766" t="s">
        <v>81</v>
      </c>
      <c r="C4766" t="s">
        <v>22</v>
      </c>
      <c r="D4766" s="55">
        <v>42186</v>
      </c>
      <c r="E4766">
        <v>0.02</v>
      </c>
      <c r="F4766">
        <v>3133105</v>
      </c>
      <c r="G4766" s="58" t="s">
        <v>87</v>
      </c>
      <c r="H4766" s="58" t="s">
        <v>87</v>
      </c>
      <c r="I4766" s="60" t="s">
        <v>85</v>
      </c>
    </row>
    <row r="4767" spans="1:9" x14ac:dyDescent="0.2">
      <c r="A4767" t="s">
        <v>37</v>
      </c>
      <c r="B4767" t="s">
        <v>80</v>
      </c>
      <c r="C4767" t="s">
        <v>22</v>
      </c>
      <c r="D4767" s="55">
        <v>42186</v>
      </c>
      <c r="E4767">
        <v>0.39750000000000002</v>
      </c>
      <c r="F4767">
        <v>3133106</v>
      </c>
      <c r="G4767" s="58" t="s">
        <v>87</v>
      </c>
      <c r="H4767" s="58" t="s">
        <v>87</v>
      </c>
      <c r="I4767" s="60" t="s">
        <v>85</v>
      </c>
    </row>
    <row r="4768" spans="1:9" x14ac:dyDescent="0.2">
      <c r="A4768" t="s">
        <v>37</v>
      </c>
      <c r="B4768" t="s">
        <v>81</v>
      </c>
      <c r="C4768" t="s">
        <v>22</v>
      </c>
      <c r="D4768" s="55">
        <v>42186</v>
      </c>
      <c r="E4768">
        <v>7.0000000000000007E-2</v>
      </c>
      <c r="F4768">
        <v>3133107</v>
      </c>
      <c r="G4768" s="58" t="s">
        <v>87</v>
      </c>
      <c r="H4768" s="58" t="s">
        <v>87</v>
      </c>
      <c r="I4768" s="60" t="s">
        <v>85</v>
      </c>
    </row>
    <row r="4769" spans="1:9" x14ac:dyDescent="0.2">
      <c r="A4769" t="s">
        <v>58</v>
      </c>
      <c r="B4769" t="s">
        <v>80</v>
      </c>
      <c r="C4769" t="s">
        <v>22</v>
      </c>
      <c r="D4769" s="55">
        <v>42186</v>
      </c>
      <c r="E4769">
        <v>0.35</v>
      </c>
      <c r="F4769">
        <v>3133108</v>
      </c>
      <c r="G4769" s="58" t="s">
        <v>87</v>
      </c>
      <c r="H4769" s="58" t="s">
        <v>87</v>
      </c>
      <c r="I4769" s="60" t="s">
        <v>85</v>
      </c>
    </row>
    <row r="4770" spans="1:9" x14ac:dyDescent="0.2">
      <c r="A4770" t="s">
        <v>58</v>
      </c>
      <c r="B4770" t="s">
        <v>81</v>
      </c>
      <c r="C4770" t="s">
        <v>22</v>
      </c>
      <c r="D4770" s="55">
        <v>42186</v>
      </c>
      <c r="E4770">
        <v>5.0000000000000001E-3</v>
      </c>
      <c r="F4770">
        <v>3133109</v>
      </c>
      <c r="G4770" s="58" t="s">
        <v>87</v>
      </c>
      <c r="H4770" s="58" t="s">
        <v>87</v>
      </c>
      <c r="I4770" s="60" t="s">
        <v>85</v>
      </c>
    </row>
    <row r="4771" spans="1:9" x14ac:dyDescent="0.2">
      <c r="A4771" t="s">
        <v>59</v>
      </c>
      <c r="B4771" t="s">
        <v>80</v>
      </c>
      <c r="C4771" t="s">
        <v>22</v>
      </c>
      <c r="D4771" s="55">
        <v>42186</v>
      </c>
      <c r="E4771">
        <v>0.41</v>
      </c>
      <c r="F4771">
        <v>3133110</v>
      </c>
      <c r="G4771" s="58" t="s">
        <v>87</v>
      </c>
      <c r="H4771" s="58" t="s">
        <v>87</v>
      </c>
      <c r="I4771" s="60" t="s">
        <v>85</v>
      </c>
    </row>
    <row r="4772" spans="1:9" x14ac:dyDescent="0.2">
      <c r="A4772" t="s">
        <v>59</v>
      </c>
      <c r="B4772" t="s">
        <v>81</v>
      </c>
      <c r="C4772" t="s">
        <v>22</v>
      </c>
      <c r="D4772" s="55">
        <v>42186</v>
      </c>
      <c r="E4772">
        <v>-0.02</v>
      </c>
      <c r="F4772">
        <v>3133111</v>
      </c>
      <c r="G4772" s="58" t="s">
        <v>87</v>
      </c>
      <c r="H4772" s="58" t="s">
        <v>87</v>
      </c>
      <c r="I4772" s="60" t="s">
        <v>85</v>
      </c>
    </row>
    <row r="4773" spans="1:9" x14ac:dyDescent="0.2">
      <c r="A4773" t="s">
        <v>60</v>
      </c>
      <c r="B4773" t="s">
        <v>80</v>
      </c>
      <c r="C4773" t="s">
        <v>22</v>
      </c>
      <c r="D4773" s="55">
        <v>42186</v>
      </c>
      <c r="E4773">
        <v>0.41</v>
      </c>
      <c r="F4773">
        <v>3133112</v>
      </c>
      <c r="G4773" s="58" t="s">
        <v>87</v>
      </c>
      <c r="H4773" s="58" t="s">
        <v>87</v>
      </c>
      <c r="I4773" s="60" t="s">
        <v>85</v>
      </c>
    </row>
    <row r="4774" spans="1:9" x14ac:dyDescent="0.2">
      <c r="A4774" t="s">
        <v>60</v>
      </c>
      <c r="B4774" t="s">
        <v>81</v>
      </c>
      <c r="C4774" t="s">
        <v>22</v>
      </c>
      <c r="D4774" s="55">
        <v>42186</v>
      </c>
      <c r="E4774">
        <v>3.5000000000000003E-2</v>
      </c>
      <c r="F4774">
        <v>3133113</v>
      </c>
      <c r="G4774" s="58" t="s">
        <v>87</v>
      </c>
      <c r="H4774" s="58" t="s">
        <v>87</v>
      </c>
      <c r="I4774" s="60" t="s">
        <v>85</v>
      </c>
    </row>
    <row r="4775" spans="1:9" x14ac:dyDescent="0.2">
      <c r="A4775" t="s">
        <v>61</v>
      </c>
      <c r="B4775" t="s">
        <v>80</v>
      </c>
      <c r="C4775" t="s">
        <v>22</v>
      </c>
      <c r="D4775" s="55">
        <v>42186</v>
      </c>
      <c r="E4775">
        <v>0.41</v>
      </c>
      <c r="F4775">
        <v>3133114</v>
      </c>
      <c r="G4775" s="58" t="s">
        <v>87</v>
      </c>
      <c r="H4775" s="58" t="s">
        <v>87</v>
      </c>
      <c r="I4775" s="60" t="s">
        <v>85</v>
      </c>
    </row>
    <row r="4776" spans="1:9" x14ac:dyDescent="0.2">
      <c r="A4776" t="s">
        <v>61</v>
      </c>
      <c r="B4776" t="s">
        <v>81</v>
      </c>
      <c r="C4776" t="s">
        <v>22</v>
      </c>
      <c r="D4776" s="55">
        <v>42186</v>
      </c>
      <c r="E4776">
        <v>-0.02</v>
      </c>
      <c r="F4776">
        <v>3133115</v>
      </c>
      <c r="G4776" s="58" t="s">
        <v>87</v>
      </c>
      <c r="H4776" s="58" t="s">
        <v>87</v>
      </c>
      <c r="I4776" s="60" t="s">
        <v>85</v>
      </c>
    </row>
    <row r="4777" spans="1:9" x14ac:dyDescent="0.2">
      <c r="A4777" t="s">
        <v>63</v>
      </c>
      <c r="B4777" t="s">
        <v>80</v>
      </c>
      <c r="C4777" t="s">
        <v>22</v>
      </c>
      <c r="D4777" s="55">
        <v>42186</v>
      </c>
      <c r="E4777">
        <v>0</v>
      </c>
      <c r="F4777">
        <v>3133116</v>
      </c>
      <c r="G4777" s="58" t="s">
        <v>87</v>
      </c>
      <c r="H4777" s="58" t="s">
        <v>87</v>
      </c>
      <c r="I4777" s="60" t="s">
        <v>85</v>
      </c>
    </row>
    <row r="4778" spans="1:9" x14ac:dyDescent="0.2">
      <c r="A4778" t="s">
        <v>63</v>
      </c>
      <c r="B4778" t="s">
        <v>81</v>
      </c>
      <c r="C4778" t="s">
        <v>22</v>
      </c>
      <c r="D4778" s="55">
        <v>42186</v>
      </c>
      <c r="E4778">
        <v>0</v>
      </c>
      <c r="F4778">
        <v>3133117</v>
      </c>
      <c r="G4778" s="58" t="s">
        <v>87</v>
      </c>
      <c r="H4778" s="58" t="s">
        <v>87</v>
      </c>
      <c r="I4778" s="60" t="s">
        <v>85</v>
      </c>
    </row>
    <row r="4779" spans="1:9" x14ac:dyDescent="0.2">
      <c r="A4779" t="s">
        <v>64</v>
      </c>
      <c r="B4779" t="s">
        <v>80</v>
      </c>
      <c r="C4779" t="s">
        <v>22</v>
      </c>
      <c r="D4779" s="55">
        <v>42186</v>
      </c>
      <c r="E4779">
        <v>0</v>
      </c>
      <c r="F4779">
        <v>3133118</v>
      </c>
      <c r="G4779" s="58" t="s">
        <v>87</v>
      </c>
      <c r="H4779" s="58" t="s">
        <v>87</v>
      </c>
      <c r="I4779" s="60" t="s">
        <v>85</v>
      </c>
    </row>
    <row r="4780" spans="1:9" x14ac:dyDescent="0.2">
      <c r="A4780" t="s">
        <v>64</v>
      </c>
      <c r="B4780" t="s">
        <v>81</v>
      </c>
      <c r="C4780" t="s">
        <v>22</v>
      </c>
      <c r="D4780" s="55">
        <v>42186</v>
      </c>
      <c r="E4780">
        <v>0</v>
      </c>
      <c r="F4780">
        <v>3133119</v>
      </c>
      <c r="G4780" s="58" t="s">
        <v>87</v>
      </c>
      <c r="H4780" s="58" t="s">
        <v>87</v>
      </c>
      <c r="I4780" s="60" t="s">
        <v>85</v>
      </c>
    </row>
    <row r="4781" spans="1:9" x14ac:dyDescent="0.2">
      <c r="A4781" t="s">
        <v>79</v>
      </c>
      <c r="B4781" t="s">
        <v>80</v>
      </c>
      <c r="C4781" t="s">
        <v>22</v>
      </c>
      <c r="D4781" s="55">
        <v>42186</v>
      </c>
      <c r="E4781">
        <v>0.39750000000000002</v>
      </c>
      <c r="F4781">
        <v>3133120</v>
      </c>
      <c r="G4781" s="58" t="s">
        <v>87</v>
      </c>
      <c r="H4781" s="58" t="s">
        <v>87</v>
      </c>
      <c r="I4781" s="60" t="s">
        <v>85</v>
      </c>
    </row>
    <row r="4782" spans="1:9" x14ac:dyDescent="0.2">
      <c r="A4782" t="s">
        <v>79</v>
      </c>
      <c r="B4782" t="s">
        <v>81</v>
      </c>
      <c r="C4782" t="s">
        <v>22</v>
      </c>
      <c r="D4782" s="55">
        <v>42186</v>
      </c>
      <c r="E4782">
        <v>0.02</v>
      </c>
      <c r="F4782">
        <v>3133121</v>
      </c>
      <c r="G4782" s="58" t="s">
        <v>87</v>
      </c>
      <c r="H4782" s="58" t="s">
        <v>87</v>
      </c>
      <c r="I4782" s="60" t="s">
        <v>85</v>
      </c>
    </row>
    <row r="4783" spans="1:9" x14ac:dyDescent="0.2">
      <c r="A4783" t="s">
        <v>65</v>
      </c>
      <c r="B4783" t="s">
        <v>80</v>
      </c>
      <c r="C4783" t="s">
        <v>22</v>
      </c>
      <c r="D4783" s="55">
        <v>42186</v>
      </c>
      <c r="E4783">
        <v>0</v>
      </c>
      <c r="F4783">
        <v>3133122</v>
      </c>
      <c r="G4783" s="58" t="s">
        <v>87</v>
      </c>
      <c r="H4783" s="58" t="s">
        <v>87</v>
      </c>
      <c r="I4783" s="60" t="s">
        <v>85</v>
      </c>
    </row>
    <row r="4784" spans="1:9" x14ac:dyDescent="0.2">
      <c r="A4784" t="s">
        <v>65</v>
      </c>
      <c r="B4784" t="s">
        <v>81</v>
      </c>
      <c r="C4784" t="s">
        <v>22</v>
      </c>
      <c r="D4784" s="55">
        <v>42186</v>
      </c>
      <c r="E4784">
        <v>0</v>
      </c>
      <c r="F4784">
        <v>3133123</v>
      </c>
      <c r="G4784" s="58" t="s">
        <v>87</v>
      </c>
      <c r="H4784" s="58" t="s">
        <v>87</v>
      </c>
      <c r="I4784" s="60" t="s">
        <v>85</v>
      </c>
    </row>
    <row r="4785" spans="1:9" x14ac:dyDescent="0.2">
      <c r="A4785" t="s">
        <v>111</v>
      </c>
      <c r="B4785" t="s">
        <v>110</v>
      </c>
      <c r="C4785" t="s">
        <v>22</v>
      </c>
      <c r="D4785" s="55">
        <v>42186</v>
      </c>
      <c r="E4785">
        <v>5.0000000000000001E-3</v>
      </c>
      <c r="F4785">
        <v>3133124</v>
      </c>
      <c r="G4785" s="58" t="s">
        <v>87</v>
      </c>
      <c r="H4785" s="58" t="s">
        <v>87</v>
      </c>
      <c r="I4785" s="60" t="s">
        <v>85</v>
      </c>
    </row>
    <row r="4786" spans="1:9" x14ac:dyDescent="0.2">
      <c r="A4786" t="s">
        <v>112</v>
      </c>
      <c r="B4786" t="s">
        <v>110</v>
      </c>
      <c r="C4786" t="s">
        <v>22</v>
      </c>
      <c r="D4786" s="55">
        <v>42186</v>
      </c>
      <c r="E4786">
        <v>3.5000000000000003E-2</v>
      </c>
      <c r="F4786">
        <v>3133125</v>
      </c>
      <c r="G4786" s="58" t="s">
        <v>87</v>
      </c>
      <c r="H4786" s="58" t="s">
        <v>87</v>
      </c>
      <c r="I4786" s="60" t="s">
        <v>85</v>
      </c>
    </row>
    <row r="4787" spans="1:9" x14ac:dyDescent="0.2">
      <c r="A4787" t="s">
        <v>108</v>
      </c>
      <c r="B4787" t="s">
        <v>110</v>
      </c>
      <c r="C4787" t="s">
        <v>22</v>
      </c>
      <c r="D4787" s="55">
        <v>42186</v>
      </c>
      <c r="E4787">
        <v>-0.02</v>
      </c>
      <c r="F4787">
        <v>3133126</v>
      </c>
      <c r="G4787" s="58" t="s">
        <v>87</v>
      </c>
      <c r="H4787" s="58" t="s">
        <v>87</v>
      </c>
      <c r="I4787" s="60" t="s">
        <v>85</v>
      </c>
    </row>
    <row r="4788" spans="1:9" x14ac:dyDescent="0.2">
      <c r="A4788" t="s">
        <v>109</v>
      </c>
      <c r="B4788" t="s">
        <v>110</v>
      </c>
      <c r="C4788" t="s">
        <v>22</v>
      </c>
      <c r="D4788" s="55">
        <v>42186</v>
      </c>
      <c r="E4788">
        <v>3.5000000000000003E-2</v>
      </c>
      <c r="F4788">
        <v>3133127</v>
      </c>
      <c r="G4788" s="58" t="s">
        <v>87</v>
      </c>
      <c r="H4788" s="58" t="s">
        <v>87</v>
      </c>
      <c r="I4788" s="60" t="s">
        <v>85</v>
      </c>
    </row>
    <row r="4789" spans="1:9" x14ac:dyDescent="0.2">
      <c r="A4789" t="s">
        <v>11</v>
      </c>
      <c r="B4789" t="s">
        <v>110</v>
      </c>
      <c r="C4789" t="s">
        <v>22</v>
      </c>
      <c r="D4789" s="55">
        <v>42186</v>
      </c>
      <c r="E4789" s="155">
        <v>42217</v>
      </c>
      <c r="I4789" s="60" t="s">
        <v>86</v>
      </c>
    </row>
    <row r="4790" spans="1:9" x14ac:dyDescent="0.2">
      <c r="A4790" t="s">
        <v>78</v>
      </c>
      <c r="B4790" t="s">
        <v>80</v>
      </c>
      <c r="C4790" t="s">
        <v>22</v>
      </c>
      <c r="D4790" s="55">
        <v>42217</v>
      </c>
      <c r="E4790">
        <v>0.4</v>
      </c>
      <c r="F4790">
        <v>3133100</v>
      </c>
      <c r="G4790" s="58" t="s">
        <v>87</v>
      </c>
      <c r="H4790" s="58" t="s">
        <v>87</v>
      </c>
      <c r="I4790" s="60" t="s">
        <v>85</v>
      </c>
    </row>
    <row r="4791" spans="1:9" x14ac:dyDescent="0.2">
      <c r="A4791" t="s">
        <v>78</v>
      </c>
      <c r="B4791" t="s">
        <v>81</v>
      </c>
      <c r="C4791" t="s">
        <v>22</v>
      </c>
      <c r="D4791" s="55">
        <v>42217</v>
      </c>
      <c r="E4791">
        <v>0.02</v>
      </c>
      <c r="F4791">
        <v>3133101</v>
      </c>
      <c r="G4791" s="58" t="s">
        <v>87</v>
      </c>
      <c r="H4791" s="58" t="s">
        <v>87</v>
      </c>
      <c r="I4791" s="60" t="s">
        <v>85</v>
      </c>
    </row>
    <row r="4792" spans="1:9" x14ac:dyDescent="0.2">
      <c r="A4792" t="s">
        <v>35</v>
      </c>
      <c r="B4792" t="s">
        <v>80</v>
      </c>
      <c r="C4792" t="s">
        <v>22</v>
      </c>
      <c r="D4792" s="55">
        <v>42217</v>
      </c>
      <c r="E4792">
        <v>0.4</v>
      </c>
      <c r="F4792">
        <v>3133102</v>
      </c>
      <c r="G4792" s="58" t="s">
        <v>87</v>
      </c>
      <c r="H4792" s="58" t="s">
        <v>87</v>
      </c>
      <c r="I4792" s="60" t="s">
        <v>85</v>
      </c>
    </row>
    <row r="4793" spans="1:9" x14ac:dyDescent="0.2">
      <c r="A4793" t="s">
        <v>35</v>
      </c>
      <c r="B4793" t="s">
        <v>81</v>
      </c>
      <c r="C4793" t="s">
        <v>22</v>
      </c>
      <c r="D4793" s="55">
        <v>42217</v>
      </c>
      <c r="E4793">
        <v>7.0000000000000007E-2</v>
      </c>
      <c r="F4793">
        <v>3133103</v>
      </c>
      <c r="G4793" s="58" t="s">
        <v>87</v>
      </c>
      <c r="H4793" s="58" t="s">
        <v>87</v>
      </c>
      <c r="I4793" s="60" t="s">
        <v>85</v>
      </c>
    </row>
    <row r="4794" spans="1:9" x14ac:dyDescent="0.2">
      <c r="A4794" t="s">
        <v>36</v>
      </c>
      <c r="B4794" t="s">
        <v>80</v>
      </c>
      <c r="C4794" t="s">
        <v>22</v>
      </c>
      <c r="D4794" s="55">
        <v>42217</v>
      </c>
      <c r="E4794">
        <v>0.4</v>
      </c>
      <c r="F4794">
        <v>3133104</v>
      </c>
      <c r="G4794" s="58" t="s">
        <v>87</v>
      </c>
      <c r="H4794" s="58" t="s">
        <v>87</v>
      </c>
      <c r="I4794" s="60" t="s">
        <v>85</v>
      </c>
    </row>
    <row r="4795" spans="1:9" x14ac:dyDescent="0.2">
      <c r="A4795" t="s">
        <v>36</v>
      </c>
      <c r="B4795" t="s">
        <v>81</v>
      </c>
      <c r="C4795" t="s">
        <v>22</v>
      </c>
      <c r="D4795" s="55">
        <v>42217</v>
      </c>
      <c r="E4795">
        <v>0.02</v>
      </c>
      <c r="F4795">
        <v>3133105</v>
      </c>
      <c r="G4795" s="58" t="s">
        <v>87</v>
      </c>
      <c r="H4795" s="58" t="s">
        <v>87</v>
      </c>
      <c r="I4795" s="60" t="s">
        <v>85</v>
      </c>
    </row>
    <row r="4796" spans="1:9" x14ac:dyDescent="0.2">
      <c r="A4796" t="s">
        <v>37</v>
      </c>
      <c r="B4796" t="s">
        <v>80</v>
      </c>
      <c r="C4796" t="s">
        <v>22</v>
      </c>
      <c r="D4796" s="55">
        <v>42217</v>
      </c>
      <c r="E4796">
        <v>0.4</v>
      </c>
      <c r="F4796">
        <v>3133106</v>
      </c>
      <c r="G4796" s="58" t="s">
        <v>87</v>
      </c>
      <c r="H4796" s="58" t="s">
        <v>87</v>
      </c>
      <c r="I4796" s="60" t="s">
        <v>85</v>
      </c>
    </row>
    <row r="4797" spans="1:9" x14ac:dyDescent="0.2">
      <c r="A4797" t="s">
        <v>37</v>
      </c>
      <c r="B4797" t="s">
        <v>81</v>
      </c>
      <c r="C4797" t="s">
        <v>22</v>
      </c>
      <c r="D4797" s="55">
        <v>42217</v>
      </c>
      <c r="E4797">
        <v>7.0000000000000007E-2</v>
      </c>
      <c r="F4797">
        <v>3133107</v>
      </c>
      <c r="G4797" s="58" t="s">
        <v>87</v>
      </c>
      <c r="H4797" s="58" t="s">
        <v>87</v>
      </c>
      <c r="I4797" s="60" t="s">
        <v>85</v>
      </c>
    </row>
    <row r="4798" spans="1:9" x14ac:dyDescent="0.2">
      <c r="A4798" t="s">
        <v>58</v>
      </c>
      <c r="B4798" t="s">
        <v>80</v>
      </c>
      <c r="C4798" t="s">
        <v>22</v>
      </c>
      <c r="D4798" s="55">
        <v>42217</v>
      </c>
      <c r="E4798">
        <v>0.35</v>
      </c>
      <c r="F4798">
        <v>3133108</v>
      </c>
      <c r="G4798" s="58" t="s">
        <v>87</v>
      </c>
      <c r="H4798" s="58" t="s">
        <v>87</v>
      </c>
      <c r="I4798" s="60" t="s">
        <v>85</v>
      </c>
    </row>
    <row r="4799" spans="1:9" x14ac:dyDescent="0.2">
      <c r="A4799" t="s">
        <v>58</v>
      </c>
      <c r="B4799" t="s">
        <v>81</v>
      </c>
      <c r="C4799" t="s">
        <v>22</v>
      </c>
      <c r="D4799" s="55">
        <v>42217</v>
      </c>
      <c r="E4799">
        <v>-5.0000000000000001E-3</v>
      </c>
      <c r="F4799">
        <v>3133109</v>
      </c>
      <c r="G4799" s="58" t="s">
        <v>87</v>
      </c>
      <c r="H4799" s="58" t="s">
        <v>87</v>
      </c>
      <c r="I4799" s="60" t="s">
        <v>85</v>
      </c>
    </row>
    <row r="4800" spans="1:9" x14ac:dyDescent="0.2">
      <c r="A4800" t="s">
        <v>59</v>
      </c>
      <c r="B4800" t="s">
        <v>80</v>
      </c>
      <c r="C4800" t="s">
        <v>22</v>
      </c>
      <c r="D4800" s="55">
        <v>42217</v>
      </c>
      <c r="E4800">
        <v>0.41</v>
      </c>
      <c r="F4800">
        <v>3133110</v>
      </c>
      <c r="G4800" s="58" t="s">
        <v>87</v>
      </c>
      <c r="H4800" s="58" t="s">
        <v>87</v>
      </c>
      <c r="I4800" s="60" t="s">
        <v>85</v>
      </c>
    </row>
    <row r="4801" spans="1:9" x14ac:dyDescent="0.2">
      <c r="A4801" t="s">
        <v>59</v>
      </c>
      <c r="B4801" t="s">
        <v>81</v>
      </c>
      <c r="C4801" t="s">
        <v>22</v>
      </c>
      <c r="D4801" s="55">
        <v>42217</v>
      </c>
      <c r="E4801">
        <v>-0.02</v>
      </c>
      <c r="F4801">
        <v>3133111</v>
      </c>
      <c r="G4801" s="58" t="s">
        <v>87</v>
      </c>
      <c r="H4801" s="58" t="s">
        <v>87</v>
      </c>
      <c r="I4801" s="60" t="s">
        <v>85</v>
      </c>
    </row>
    <row r="4802" spans="1:9" x14ac:dyDescent="0.2">
      <c r="A4802" t="s">
        <v>60</v>
      </c>
      <c r="B4802" t="s">
        <v>80</v>
      </c>
      <c r="C4802" t="s">
        <v>22</v>
      </c>
      <c r="D4802" s="55">
        <v>42217</v>
      </c>
      <c r="E4802">
        <v>0.41</v>
      </c>
      <c r="F4802">
        <v>3133112</v>
      </c>
      <c r="G4802" s="58" t="s">
        <v>87</v>
      </c>
      <c r="H4802" s="58" t="s">
        <v>87</v>
      </c>
      <c r="I4802" s="60" t="s">
        <v>85</v>
      </c>
    </row>
    <row r="4803" spans="1:9" x14ac:dyDescent="0.2">
      <c r="A4803" t="s">
        <v>60</v>
      </c>
      <c r="B4803" t="s">
        <v>81</v>
      </c>
      <c r="C4803" t="s">
        <v>22</v>
      </c>
      <c r="D4803" s="55">
        <v>42217</v>
      </c>
      <c r="E4803">
        <v>0.01</v>
      </c>
      <c r="F4803">
        <v>3133113</v>
      </c>
      <c r="G4803" s="58" t="s">
        <v>87</v>
      </c>
      <c r="H4803" s="58" t="s">
        <v>87</v>
      </c>
      <c r="I4803" s="60" t="s">
        <v>85</v>
      </c>
    </row>
    <row r="4804" spans="1:9" x14ac:dyDescent="0.2">
      <c r="A4804" t="s">
        <v>61</v>
      </c>
      <c r="B4804" t="s">
        <v>80</v>
      </c>
      <c r="C4804" t="s">
        <v>22</v>
      </c>
      <c r="D4804" s="55">
        <v>42217</v>
      </c>
      <c r="E4804">
        <v>0.41</v>
      </c>
      <c r="F4804">
        <v>3133114</v>
      </c>
      <c r="G4804" s="58" t="s">
        <v>87</v>
      </c>
      <c r="H4804" s="58" t="s">
        <v>87</v>
      </c>
      <c r="I4804" s="60" t="s">
        <v>85</v>
      </c>
    </row>
    <row r="4805" spans="1:9" x14ac:dyDescent="0.2">
      <c r="A4805" t="s">
        <v>61</v>
      </c>
      <c r="B4805" t="s">
        <v>81</v>
      </c>
      <c r="C4805" t="s">
        <v>22</v>
      </c>
      <c r="D4805" s="55">
        <v>42217</v>
      </c>
      <c r="E4805">
        <v>-0.02</v>
      </c>
      <c r="F4805">
        <v>3133115</v>
      </c>
      <c r="G4805" s="58" t="s">
        <v>87</v>
      </c>
      <c r="H4805" s="58" t="s">
        <v>87</v>
      </c>
      <c r="I4805" s="60" t="s">
        <v>85</v>
      </c>
    </row>
    <row r="4806" spans="1:9" x14ac:dyDescent="0.2">
      <c r="A4806" t="s">
        <v>63</v>
      </c>
      <c r="B4806" t="s">
        <v>80</v>
      </c>
      <c r="C4806" t="s">
        <v>22</v>
      </c>
      <c r="D4806" s="55">
        <v>42217</v>
      </c>
      <c r="E4806">
        <v>0</v>
      </c>
      <c r="F4806">
        <v>3133116</v>
      </c>
      <c r="G4806" s="58" t="s">
        <v>87</v>
      </c>
      <c r="H4806" s="58" t="s">
        <v>87</v>
      </c>
      <c r="I4806" s="60" t="s">
        <v>85</v>
      </c>
    </row>
    <row r="4807" spans="1:9" x14ac:dyDescent="0.2">
      <c r="A4807" t="s">
        <v>63</v>
      </c>
      <c r="B4807" t="s">
        <v>81</v>
      </c>
      <c r="C4807" t="s">
        <v>22</v>
      </c>
      <c r="D4807" s="55">
        <v>42217</v>
      </c>
      <c r="E4807">
        <v>0</v>
      </c>
      <c r="F4807">
        <v>3133117</v>
      </c>
      <c r="G4807" s="58" t="s">
        <v>87</v>
      </c>
      <c r="H4807" s="58" t="s">
        <v>87</v>
      </c>
      <c r="I4807" s="60" t="s">
        <v>85</v>
      </c>
    </row>
    <row r="4808" spans="1:9" x14ac:dyDescent="0.2">
      <c r="A4808" t="s">
        <v>64</v>
      </c>
      <c r="B4808" t="s">
        <v>80</v>
      </c>
      <c r="C4808" t="s">
        <v>22</v>
      </c>
      <c r="D4808" s="55">
        <v>42217</v>
      </c>
      <c r="E4808">
        <v>0</v>
      </c>
      <c r="F4808">
        <v>3133118</v>
      </c>
      <c r="G4808" s="58" t="s">
        <v>87</v>
      </c>
      <c r="H4808" s="58" t="s">
        <v>87</v>
      </c>
      <c r="I4808" s="60" t="s">
        <v>85</v>
      </c>
    </row>
    <row r="4809" spans="1:9" x14ac:dyDescent="0.2">
      <c r="A4809" t="s">
        <v>64</v>
      </c>
      <c r="B4809" t="s">
        <v>81</v>
      </c>
      <c r="C4809" t="s">
        <v>22</v>
      </c>
      <c r="D4809" s="55">
        <v>42217</v>
      </c>
      <c r="E4809">
        <v>0</v>
      </c>
      <c r="F4809">
        <v>3133119</v>
      </c>
      <c r="G4809" s="58" t="s">
        <v>87</v>
      </c>
      <c r="H4809" s="58" t="s">
        <v>87</v>
      </c>
      <c r="I4809" s="60" t="s">
        <v>85</v>
      </c>
    </row>
    <row r="4810" spans="1:9" x14ac:dyDescent="0.2">
      <c r="A4810" t="s">
        <v>79</v>
      </c>
      <c r="B4810" t="s">
        <v>80</v>
      </c>
      <c r="C4810" t="s">
        <v>22</v>
      </c>
      <c r="D4810" s="55">
        <v>42217</v>
      </c>
      <c r="E4810">
        <v>0.4</v>
      </c>
      <c r="F4810">
        <v>3133120</v>
      </c>
      <c r="G4810" s="58" t="s">
        <v>87</v>
      </c>
      <c r="H4810" s="58" t="s">
        <v>87</v>
      </c>
      <c r="I4810" s="60" t="s">
        <v>85</v>
      </c>
    </row>
    <row r="4811" spans="1:9" x14ac:dyDescent="0.2">
      <c r="A4811" t="s">
        <v>79</v>
      </c>
      <c r="B4811" t="s">
        <v>81</v>
      </c>
      <c r="C4811" t="s">
        <v>22</v>
      </c>
      <c r="D4811" s="55">
        <v>42217</v>
      </c>
      <c r="E4811">
        <v>0.02</v>
      </c>
      <c r="F4811">
        <v>3133121</v>
      </c>
      <c r="G4811" s="58" t="s">
        <v>87</v>
      </c>
      <c r="H4811" s="58" t="s">
        <v>87</v>
      </c>
      <c r="I4811" s="60" t="s">
        <v>85</v>
      </c>
    </row>
    <row r="4812" spans="1:9" x14ac:dyDescent="0.2">
      <c r="A4812" t="s">
        <v>65</v>
      </c>
      <c r="B4812" t="s">
        <v>80</v>
      </c>
      <c r="C4812" t="s">
        <v>22</v>
      </c>
      <c r="D4812" s="55">
        <v>42217</v>
      </c>
      <c r="E4812">
        <v>0</v>
      </c>
      <c r="F4812">
        <v>3133122</v>
      </c>
      <c r="G4812" s="58" t="s">
        <v>87</v>
      </c>
      <c r="H4812" s="58" t="s">
        <v>87</v>
      </c>
      <c r="I4812" s="60" t="s">
        <v>85</v>
      </c>
    </row>
    <row r="4813" spans="1:9" x14ac:dyDescent="0.2">
      <c r="A4813" t="s">
        <v>65</v>
      </c>
      <c r="B4813" t="s">
        <v>81</v>
      </c>
      <c r="C4813" t="s">
        <v>22</v>
      </c>
      <c r="D4813" s="55">
        <v>42217</v>
      </c>
      <c r="E4813">
        <v>0</v>
      </c>
      <c r="F4813">
        <v>3133123</v>
      </c>
      <c r="G4813" s="58" t="s">
        <v>87</v>
      </c>
      <c r="H4813" s="58" t="s">
        <v>87</v>
      </c>
      <c r="I4813" s="60" t="s">
        <v>85</v>
      </c>
    </row>
    <row r="4814" spans="1:9" x14ac:dyDescent="0.2">
      <c r="A4814" t="s">
        <v>111</v>
      </c>
      <c r="B4814" t="s">
        <v>110</v>
      </c>
      <c r="C4814" t="s">
        <v>22</v>
      </c>
      <c r="D4814" s="55">
        <v>42217</v>
      </c>
      <c r="E4814">
        <v>-5.0000000000000001E-3</v>
      </c>
      <c r="F4814">
        <v>3133124</v>
      </c>
      <c r="G4814" s="58" t="s">
        <v>87</v>
      </c>
      <c r="H4814" s="58" t="s">
        <v>87</v>
      </c>
      <c r="I4814" s="60" t="s">
        <v>85</v>
      </c>
    </row>
    <row r="4815" spans="1:9" x14ac:dyDescent="0.2">
      <c r="A4815" t="s">
        <v>112</v>
      </c>
      <c r="B4815" t="s">
        <v>110</v>
      </c>
      <c r="C4815" t="s">
        <v>22</v>
      </c>
      <c r="D4815" s="55">
        <v>42217</v>
      </c>
      <c r="E4815">
        <v>0.01</v>
      </c>
      <c r="F4815">
        <v>3133125</v>
      </c>
      <c r="G4815" s="58" t="s">
        <v>87</v>
      </c>
      <c r="H4815" s="58" t="s">
        <v>87</v>
      </c>
      <c r="I4815" s="60" t="s">
        <v>85</v>
      </c>
    </row>
    <row r="4816" spans="1:9" x14ac:dyDescent="0.2">
      <c r="A4816" t="s">
        <v>108</v>
      </c>
      <c r="B4816" t="s">
        <v>110</v>
      </c>
      <c r="C4816" t="s">
        <v>22</v>
      </c>
      <c r="D4816" s="55">
        <v>42217</v>
      </c>
      <c r="E4816">
        <v>-0.02</v>
      </c>
      <c r="F4816">
        <v>3133126</v>
      </c>
      <c r="G4816" s="58" t="s">
        <v>87</v>
      </c>
      <c r="H4816" s="58" t="s">
        <v>87</v>
      </c>
      <c r="I4816" s="60" t="s">
        <v>85</v>
      </c>
    </row>
    <row r="4817" spans="1:9" x14ac:dyDescent="0.2">
      <c r="A4817" t="s">
        <v>109</v>
      </c>
      <c r="B4817" t="s">
        <v>110</v>
      </c>
      <c r="C4817" t="s">
        <v>22</v>
      </c>
      <c r="D4817" s="55">
        <v>42217</v>
      </c>
      <c r="E4817">
        <v>0.01</v>
      </c>
      <c r="F4817">
        <v>3133127</v>
      </c>
      <c r="G4817" s="58" t="s">
        <v>87</v>
      </c>
      <c r="H4817" s="58" t="s">
        <v>87</v>
      </c>
      <c r="I4817" s="60" t="s">
        <v>85</v>
      </c>
    </row>
    <row r="4818" spans="1:9" x14ac:dyDescent="0.2">
      <c r="A4818" t="s">
        <v>11</v>
      </c>
      <c r="B4818" t="s">
        <v>110</v>
      </c>
      <c r="C4818" t="s">
        <v>22</v>
      </c>
      <c r="D4818" s="55">
        <v>42217</v>
      </c>
      <c r="E4818" s="155">
        <v>42248</v>
      </c>
      <c r="I4818" s="60" t="s">
        <v>86</v>
      </c>
    </row>
    <row r="4819" spans="1:9" x14ac:dyDescent="0.2">
      <c r="A4819" t="s">
        <v>78</v>
      </c>
      <c r="B4819" t="s">
        <v>80</v>
      </c>
      <c r="C4819" t="s">
        <v>22</v>
      </c>
      <c r="D4819" s="55">
        <v>42248</v>
      </c>
      <c r="E4819">
        <v>0.39750000000000002</v>
      </c>
      <c r="F4819">
        <v>3133100</v>
      </c>
      <c r="G4819" s="58" t="s">
        <v>87</v>
      </c>
      <c r="H4819" s="58" t="s">
        <v>87</v>
      </c>
      <c r="I4819" s="60" t="s">
        <v>85</v>
      </c>
    </row>
    <row r="4820" spans="1:9" x14ac:dyDescent="0.2">
      <c r="A4820" t="s">
        <v>78</v>
      </c>
      <c r="B4820" t="s">
        <v>81</v>
      </c>
      <c r="C4820" t="s">
        <v>22</v>
      </c>
      <c r="D4820" s="55">
        <v>42248</v>
      </c>
      <c r="E4820">
        <v>0.02</v>
      </c>
      <c r="F4820">
        <v>3133101</v>
      </c>
      <c r="G4820" s="58" t="s">
        <v>87</v>
      </c>
      <c r="H4820" s="58" t="s">
        <v>87</v>
      </c>
      <c r="I4820" s="60" t="s">
        <v>85</v>
      </c>
    </row>
    <row r="4821" spans="1:9" x14ac:dyDescent="0.2">
      <c r="A4821" t="s">
        <v>35</v>
      </c>
      <c r="B4821" t="s">
        <v>80</v>
      </c>
      <c r="C4821" t="s">
        <v>22</v>
      </c>
      <c r="D4821" s="55">
        <v>42248</v>
      </c>
      <c r="E4821">
        <v>0.39750000000000002</v>
      </c>
      <c r="F4821">
        <v>3133102</v>
      </c>
      <c r="G4821" s="58" t="s">
        <v>87</v>
      </c>
      <c r="H4821" s="58" t="s">
        <v>87</v>
      </c>
      <c r="I4821" s="60" t="s">
        <v>85</v>
      </c>
    </row>
    <row r="4822" spans="1:9" x14ac:dyDescent="0.2">
      <c r="A4822" t="s">
        <v>35</v>
      </c>
      <c r="B4822" t="s">
        <v>81</v>
      </c>
      <c r="C4822" t="s">
        <v>22</v>
      </c>
      <c r="D4822" s="55">
        <v>42248</v>
      </c>
      <c r="E4822">
        <v>0.05</v>
      </c>
      <c r="F4822">
        <v>3133103</v>
      </c>
      <c r="G4822" s="58" t="s">
        <v>87</v>
      </c>
      <c r="H4822" s="58" t="s">
        <v>87</v>
      </c>
      <c r="I4822" s="60" t="s">
        <v>85</v>
      </c>
    </row>
    <row r="4823" spans="1:9" x14ac:dyDescent="0.2">
      <c r="A4823" t="s">
        <v>36</v>
      </c>
      <c r="B4823" t="s">
        <v>80</v>
      </c>
      <c r="C4823" t="s">
        <v>22</v>
      </c>
      <c r="D4823" s="55">
        <v>42248</v>
      </c>
      <c r="E4823">
        <v>0.39750000000000002</v>
      </c>
      <c r="F4823">
        <v>3133104</v>
      </c>
      <c r="G4823" s="58" t="s">
        <v>87</v>
      </c>
      <c r="H4823" s="58" t="s">
        <v>87</v>
      </c>
      <c r="I4823" s="60" t="s">
        <v>85</v>
      </c>
    </row>
    <row r="4824" spans="1:9" x14ac:dyDescent="0.2">
      <c r="A4824" t="s">
        <v>36</v>
      </c>
      <c r="B4824" t="s">
        <v>81</v>
      </c>
      <c r="C4824" t="s">
        <v>22</v>
      </c>
      <c r="D4824" s="55">
        <v>42248</v>
      </c>
      <c r="E4824">
        <v>0.02</v>
      </c>
      <c r="F4824">
        <v>3133105</v>
      </c>
      <c r="G4824" s="58" t="s">
        <v>87</v>
      </c>
      <c r="H4824" s="58" t="s">
        <v>87</v>
      </c>
      <c r="I4824" s="60" t="s">
        <v>85</v>
      </c>
    </row>
    <row r="4825" spans="1:9" x14ac:dyDescent="0.2">
      <c r="A4825" t="s">
        <v>37</v>
      </c>
      <c r="B4825" t="s">
        <v>80</v>
      </c>
      <c r="C4825" t="s">
        <v>22</v>
      </c>
      <c r="D4825" s="55">
        <v>42248</v>
      </c>
      <c r="E4825">
        <v>0.39750000000000002</v>
      </c>
      <c r="F4825">
        <v>3133106</v>
      </c>
      <c r="G4825" s="58" t="s">
        <v>87</v>
      </c>
      <c r="H4825" s="58" t="s">
        <v>87</v>
      </c>
      <c r="I4825" s="60" t="s">
        <v>85</v>
      </c>
    </row>
    <row r="4826" spans="1:9" x14ac:dyDescent="0.2">
      <c r="A4826" t="s">
        <v>37</v>
      </c>
      <c r="B4826" t="s">
        <v>81</v>
      </c>
      <c r="C4826" t="s">
        <v>22</v>
      </c>
      <c r="D4826" s="55">
        <v>42248</v>
      </c>
      <c r="E4826">
        <v>0.05</v>
      </c>
      <c r="F4826">
        <v>3133107</v>
      </c>
      <c r="G4826" s="58" t="s">
        <v>87</v>
      </c>
      <c r="H4826" s="58" t="s">
        <v>87</v>
      </c>
      <c r="I4826" s="60" t="s">
        <v>85</v>
      </c>
    </row>
    <row r="4827" spans="1:9" x14ac:dyDescent="0.2">
      <c r="A4827" t="s">
        <v>58</v>
      </c>
      <c r="B4827" t="s">
        <v>80</v>
      </c>
      <c r="C4827" t="s">
        <v>22</v>
      </c>
      <c r="D4827" s="55">
        <v>42248</v>
      </c>
      <c r="E4827">
        <v>0.315</v>
      </c>
      <c r="F4827">
        <v>3133108</v>
      </c>
      <c r="G4827" s="58" t="s">
        <v>87</v>
      </c>
      <c r="H4827" s="58" t="s">
        <v>87</v>
      </c>
      <c r="I4827" s="60" t="s">
        <v>85</v>
      </c>
    </row>
    <row r="4828" spans="1:9" x14ac:dyDescent="0.2">
      <c r="A4828" t="s">
        <v>58</v>
      </c>
      <c r="B4828" t="s">
        <v>81</v>
      </c>
      <c r="C4828" t="s">
        <v>22</v>
      </c>
      <c r="D4828" s="55">
        <v>42248</v>
      </c>
      <c r="E4828">
        <v>-5.0000000000000001E-3</v>
      </c>
      <c r="F4828">
        <v>3133109</v>
      </c>
      <c r="G4828" s="58" t="s">
        <v>87</v>
      </c>
      <c r="H4828" s="58" t="s">
        <v>87</v>
      </c>
      <c r="I4828" s="60" t="s">
        <v>85</v>
      </c>
    </row>
    <row r="4829" spans="1:9" x14ac:dyDescent="0.2">
      <c r="A4829" t="s">
        <v>59</v>
      </c>
      <c r="B4829" t="s">
        <v>80</v>
      </c>
      <c r="C4829" t="s">
        <v>22</v>
      </c>
      <c r="D4829" s="55">
        <v>42248</v>
      </c>
      <c r="E4829">
        <v>0.36</v>
      </c>
      <c r="F4829">
        <v>3133110</v>
      </c>
      <c r="G4829" s="58" t="s">
        <v>87</v>
      </c>
      <c r="H4829" s="58" t="s">
        <v>87</v>
      </c>
      <c r="I4829" s="60" t="s">
        <v>85</v>
      </c>
    </row>
    <row r="4830" spans="1:9" x14ac:dyDescent="0.2">
      <c r="A4830" t="s">
        <v>59</v>
      </c>
      <c r="B4830" t="s">
        <v>81</v>
      </c>
      <c r="C4830" t="s">
        <v>22</v>
      </c>
      <c r="D4830" s="55">
        <v>42248</v>
      </c>
      <c r="E4830">
        <v>-0.04</v>
      </c>
      <c r="F4830">
        <v>3133111</v>
      </c>
      <c r="G4830" s="58" t="s">
        <v>87</v>
      </c>
      <c r="H4830" s="58" t="s">
        <v>87</v>
      </c>
      <c r="I4830" s="60" t="s">
        <v>85</v>
      </c>
    </row>
    <row r="4831" spans="1:9" x14ac:dyDescent="0.2">
      <c r="A4831" t="s">
        <v>60</v>
      </c>
      <c r="B4831" t="s">
        <v>80</v>
      </c>
      <c r="C4831" t="s">
        <v>22</v>
      </c>
      <c r="D4831" s="55">
        <v>42248</v>
      </c>
      <c r="E4831">
        <v>0.36</v>
      </c>
      <c r="F4831">
        <v>3133112</v>
      </c>
      <c r="G4831" s="58" t="s">
        <v>87</v>
      </c>
      <c r="H4831" s="58" t="s">
        <v>87</v>
      </c>
      <c r="I4831" s="60" t="s">
        <v>85</v>
      </c>
    </row>
    <row r="4832" spans="1:9" x14ac:dyDescent="0.2">
      <c r="A4832" t="s">
        <v>60</v>
      </c>
      <c r="B4832" t="s">
        <v>81</v>
      </c>
      <c r="C4832" t="s">
        <v>22</v>
      </c>
      <c r="D4832" s="55">
        <v>42248</v>
      </c>
      <c r="E4832">
        <v>0.01</v>
      </c>
      <c r="F4832">
        <v>3133113</v>
      </c>
      <c r="G4832" s="58" t="s">
        <v>87</v>
      </c>
      <c r="H4832" s="58" t="s">
        <v>87</v>
      </c>
      <c r="I4832" s="60" t="s">
        <v>85</v>
      </c>
    </row>
    <row r="4833" spans="1:9" x14ac:dyDescent="0.2">
      <c r="A4833" t="s">
        <v>61</v>
      </c>
      <c r="B4833" t="s">
        <v>80</v>
      </c>
      <c r="C4833" t="s">
        <v>22</v>
      </c>
      <c r="D4833" s="55">
        <v>42248</v>
      </c>
      <c r="E4833">
        <v>0.36</v>
      </c>
      <c r="F4833">
        <v>3133114</v>
      </c>
      <c r="G4833" s="58" t="s">
        <v>87</v>
      </c>
      <c r="H4833" s="58" t="s">
        <v>87</v>
      </c>
      <c r="I4833" s="60" t="s">
        <v>85</v>
      </c>
    </row>
    <row r="4834" spans="1:9" x14ac:dyDescent="0.2">
      <c r="A4834" t="s">
        <v>61</v>
      </c>
      <c r="B4834" t="s">
        <v>81</v>
      </c>
      <c r="C4834" t="s">
        <v>22</v>
      </c>
      <c r="D4834" s="55">
        <v>42248</v>
      </c>
      <c r="E4834">
        <v>-0.02</v>
      </c>
      <c r="F4834">
        <v>3133115</v>
      </c>
      <c r="G4834" s="58" t="s">
        <v>87</v>
      </c>
      <c r="H4834" s="58" t="s">
        <v>87</v>
      </c>
      <c r="I4834" s="60" t="s">
        <v>85</v>
      </c>
    </row>
    <row r="4835" spans="1:9" x14ac:dyDescent="0.2">
      <c r="A4835" t="s">
        <v>63</v>
      </c>
      <c r="B4835" t="s">
        <v>80</v>
      </c>
      <c r="C4835" t="s">
        <v>22</v>
      </c>
      <c r="D4835" s="55">
        <v>42248</v>
      </c>
      <c r="E4835">
        <v>0</v>
      </c>
      <c r="F4835">
        <v>3133116</v>
      </c>
      <c r="G4835" s="58" t="s">
        <v>87</v>
      </c>
      <c r="H4835" s="58" t="s">
        <v>87</v>
      </c>
      <c r="I4835" s="60" t="s">
        <v>85</v>
      </c>
    </row>
    <row r="4836" spans="1:9" x14ac:dyDescent="0.2">
      <c r="A4836" t="s">
        <v>63</v>
      </c>
      <c r="B4836" t="s">
        <v>81</v>
      </c>
      <c r="C4836" t="s">
        <v>22</v>
      </c>
      <c r="D4836" s="55">
        <v>42248</v>
      </c>
      <c r="E4836">
        <v>0</v>
      </c>
      <c r="F4836">
        <v>3133117</v>
      </c>
      <c r="G4836" s="58" t="s">
        <v>87</v>
      </c>
      <c r="H4836" s="58" t="s">
        <v>87</v>
      </c>
      <c r="I4836" s="60" t="s">
        <v>85</v>
      </c>
    </row>
    <row r="4837" spans="1:9" x14ac:dyDescent="0.2">
      <c r="A4837" t="s">
        <v>64</v>
      </c>
      <c r="B4837" t="s">
        <v>80</v>
      </c>
      <c r="C4837" t="s">
        <v>22</v>
      </c>
      <c r="D4837" s="55">
        <v>42248</v>
      </c>
      <c r="E4837">
        <v>0</v>
      </c>
      <c r="F4837">
        <v>3133118</v>
      </c>
      <c r="G4837" s="58" t="s">
        <v>87</v>
      </c>
      <c r="H4837" s="58" t="s">
        <v>87</v>
      </c>
      <c r="I4837" s="60" t="s">
        <v>85</v>
      </c>
    </row>
    <row r="4838" spans="1:9" x14ac:dyDescent="0.2">
      <c r="A4838" t="s">
        <v>64</v>
      </c>
      <c r="B4838" t="s">
        <v>81</v>
      </c>
      <c r="C4838" t="s">
        <v>22</v>
      </c>
      <c r="D4838" s="55">
        <v>42248</v>
      </c>
      <c r="E4838">
        <v>0</v>
      </c>
      <c r="F4838">
        <v>3133119</v>
      </c>
      <c r="G4838" s="58" t="s">
        <v>87</v>
      </c>
      <c r="H4838" s="58" t="s">
        <v>87</v>
      </c>
      <c r="I4838" s="60" t="s">
        <v>85</v>
      </c>
    </row>
    <row r="4839" spans="1:9" x14ac:dyDescent="0.2">
      <c r="A4839" t="s">
        <v>79</v>
      </c>
      <c r="B4839" t="s">
        <v>80</v>
      </c>
      <c r="C4839" t="s">
        <v>22</v>
      </c>
      <c r="D4839" s="55">
        <v>42248</v>
      </c>
      <c r="E4839">
        <v>0.39750000000000002</v>
      </c>
      <c r="F4839">
        <v>3133120</v>
      </c>
      <c r="G4839" s="58" t="s">
        <v>87</v>
      </c>
      <c r="H4839" s="58" t="s">
        <v>87</v>
      </c>
      <c r="I4839" s="60" t="s">
        <v>85</v>
      </c>
    </row>
    <row r="4840" spans="1:9" x14ac:dyDescent="0.2">
      <c r="A4840" t="s">
        <v>79</v>
      </c>
      <c r="B4840" t="s">
        <v>81</v>
      </c>
      <c r="C4840" t="s">
        <v>22</v>
      </c>
      <c r="D4840" s="55">
        <v>42248</v>
      </c>
      <c r="E4840">
        <v>0.02</v>
      </c>
      <c r="F4840">
        <v>3133121</v>
      </c>
      <c r="G4840" s="58" t="s">
        <v>87</v>
      </c>
      <c r="H4840" s="58" t="s">
        <v>87</v>
      </c>
      <c r="I4840" s="60" t="s">
        <v>85</v>
      </c>
    </row>
    <row r="4841" spans="1:9" x14ac:dyDescent="0.2">
      <c r="A4841" t="s">
        <v>65</v>
      </c>
      <c r="B4841" t="s">
        <v>80</v>
      </c>
      <c r="C4841" t="s">
        <v>22</v>
      </c>
      <c r="D4841" s="55">
        <v>42248</v>
      </c>
      <c r="E4841">
        <v>0</v>
      </c>
      <c r="F4841">
        <v>3133122</v>
      </c>
      <c r="G4841" s="58" t="s">
        <v>87</v>
      </c>
      <c r="H4841" s="58" t="s">
        <v>87</v>
      </c>
      <c r="I4841" s="60" t="s">
        <v>85</v>
      </c>
    </row>
    <row r="4842" spans="1:9" x14ac:dyDescent="0.2">
      <c r="A4842" t="s">
        <v>65</v>
      </c>
      <c r="B4842" t="s">
        <v>81</v>
      </c>
      <c r="C4842" t="s">
        <v>22</v>
      </c>
      <c r="D4842" s="55">
        <v>42248</v>
      </c>
      <c r="E4842">
        <v>0</v>
      </c>
      <c r="F4842">
        <v>3133123</v>
      </c>
      <c r="G4842" s="58" t="s">
        <v>87</v>
      </c>
      <c r="H4842" s="58" t="s">
        <v>87</v>
      </c>
      <c r="I4842" s="60" t="s">
        <v>85</v>
      </c>
    </row>
    <row r="4843" spans="1:9" x14ac:dyDescent="0.2">
      <c r="A4843" t="s">
        <v>111</v>
      </c>
      <c r="B4843" t="s">
        <v>110</v>
      </c>
      <c r="C4843" t="s">
        <v>22</v>
      </c>
      <c r="D4843" s="55">
        <v>42248</v>
      </c>
      <c r="E4843">
        <v>-5.0000000000000001E-3</v>
      </c>
      <c r="F4843">
        <v>3133124</v>
      </c>
      <c r="G4843" s="58" t="s">
        <v>87</v>
      </c>
      <c r="H4843" s="58" t="s">
        <v>87</v>
      </c>
      <c r="I4843" s="60" t="s">
        <v>85</v>
      </c>
    </row>
    <row r="4844" spans="1:9" x14ac:dyDescent="0.2">
      <c r="A4844" t="s">
        <v>112</v>
      </c>
      <c r="B4844" t="s">
        <v>110</v>
      </c>
      <c r="C4844" t="s">
        <v>22</v>
      </c>
      <c r="D4844" s="55">
        <v>42248</v>
      </c>
      <c r="E4844">
        <v>0.01</v>
      </c>
      <c r="F4844">
        <v>3133125</v>
      </c>
      <c r="G4844" s="58" t="s">
        <v>87</v>
      </c>
      <c r="H4844" s="58" t="s">
        <v>87</v>
      </c>
      <c r="I4844" s="60" t="s">
        <v>85</v>
      </c>
    </row>
    <row r="4845" spans="1:9" x14ac:dyDescent="0.2">
      <c r="A4845" t="s">
        <v>108</v>
      </c>
      <c r="B4845" t="s">
        <v>110</v>
      </c>
      <c r="C4845" t="s">
        <v>22</v>
      </c>
      <c r="D4845" s="55">
        <v>42248</v>
      </c>
      <c r="E4845">
        <v>-0.02</v>
      </c>
      <c r="F4845">
        <v>3133126</v>
      </c>
      <c r="G4845" s="58" t="s">
        <v>87</v>
      </c>
      <c r="H4845" s="58" t="s">
        <v>87</v>
      </c>
      <c r="I4845" s="60" t="s">
        <v>85</v>
      </c>
    </row>
    <row r="4846" spans="1:9" x14ac:dyDescent="0.2">
      <c r="A4846" t="s">
        <v>109</v>
      </c>
      <c r="B4846" t="s">
        <v>110</v>
      </c>
      <c r="C4846" t="s">
        <v>22</v>
      </c>
      <c r="D4846" s="55">
        <v>42248</v>
      </c>
      <c r="E4846">
        <v>0.01</v>
      </c>
      <c r="F4846">
        <v>3133127</v>
      </c>
      <c r="G4846" s="58" t="s">
        <v>87</v>
      </c>
      <c r="H4846" s="58" t="s">
        <v>87</v>
      </c>
      <c r="I4846" s="60" t="s">
        <v>85</v>
      </c>
    </row>
    <row r="4847" spans="1:9" x14ac:dyDescent="0.2">
      <c r="A4847" t="s">
        <v>11</v>
      </c>
      <c r="B4847" t="s">
        <v>110</v>
      </c>
      <c r="C4847" t="s">
        <v>22</v>
      </c>
      <c r="D4847" s="55">
        <v>42248</v>
      </c>
      <c r="E4847" s="155">
        <v>42278</v>
      </c>
      <c r="I4847" s="60" t="s">
        <v>86</v>
      </c>
    </row>
    <row r="4848" spans="1:9" x14ac:dyDescent="0.2">
      <c r="A4848" t="s">
        <v>78</v>
      </c>
      <c r="B4848" t="s">
        <v>80</v>
      </c>
      <c r="C4848" t="s">
        <v>22</v>
      </c>
      <c r="D4848" s="55">
        <v>42278</v>
      </c>
      <c r="E4848">
        <v>0.4</v>
      </c>
      <c r="F4848">
        <v>3133100</v>
      </c>
      <c r="G4848" s="58" t="s">
        <v>87</v>
      </c>
      <c r="H4848" s="58" t="s">
        <v>87</v>
      </c>
      <c r="I4848" s="60" t="s">
        <v>85</v>
      </c>
    </row>
    <row r="4849" spans="1:9" x14ac:dyDescent="0.2">
      <c r="A4849" t="s">
        <v>78</v>
      </c>
      <c r="B4849" t="s">
        <v>81</v>
      </c>
      <c r="C4849" t="s">
        <v>22</v>
      </c>
      <c r="D4849" s="55">
        <v>42278</v>
      </c>
      <c r="E4849">
        <v>0.02</v>
      </c>
      <c r="F4849">
        <v>3133101</v>
      </c>
      <c r="G4849" s="58" t="s">
        <v>87</v>
      </c>
      <c r="H4849" s="58" t="s">
        <v>87</v>
      </c>
      <c r="I4849" s="60" t="s">
        <v>85</v>
      </c>
    </row>
    <row r="4850" spans="1:9" x14ac:dyDescent="0.2">
      <c r="A4850" t="s">
        <v>35</v>
      </c>
      <c r="B4850" t="s">
        <v>80</v>
      </c>
      <c r="C4850" t="s">
        <v>22</v>
      </c>
      <c r="D4850" s="55">
        <v>42278</v>
      </c>
      <c r="E4850">
        <v>0.4</v>
      </c>
      <c r="F4850">
        <v>3133102</v>
      </c>
      <c r="G4850" s="58" t="s">
        <v>87</v>
      </c>
      <c r="H4850" s="58" t="s">
        <v>87</v>
      </c>
      <c r="I4850" s="60" t="s">
        <v>85</v>
      </c>
    </row>
    <row r="4851" spans="1:9" x14ac:dyDescent="0.2">
      <c r="A4851" t="s">
        <v>35</v>
      </c>
      <c r="B4851" t="s">
        <v>81</v>
      </c>
      <c r="C4851" t="s">
        <v>22</v>
      </c>
      <c r="D4851" s="55">
        <v>42278</v>
      </c>
      <c r="E4851">
        <v>0.05</v>
      </c>
      <c r="F4851">
        <v>3133103</v>
      </c>
      <c r="G4851" s="58" t="s">
        <v>87</v>
      </c>
      <c r="H4851" s="58" t="s">
        <v>87</v>
      </c>
      <c r="I4851" s="60" t="s">
        <v>85</v>
      </c>
    </row>
    <row r="4852" spans="1:9" x14ac:dyDescent="0.2">
      <c r="A4852" t="s">
        <v>36</v>
      </c>
      <c r="B4852" t="s">
        <v>80</v>
      </c>
      <c r="C4852" t="s">
        <v>22</v>
      </c>
      <c r="D4852" s="55">
        <v>42278</v>
      </c>
      <c r="E4852">
        <v>0.4</v>
      </c>
      <c r="F4852">
        <v>3133104</v>
      </c>
      <c r="G4852" s="58" t="s">
        <v>87</v>
      </c>
      <c r="H4852" s="58" t="s">
        <v>87</v>
      </c>
      <c r="I4852" s="60" t="s">
        <v>85</v>
      </c>
    </row>
    <row r="4853" spans="1:9" x14ac:dyDescent="0.2">
      <c r="A4853" t="s">
        <v>36</v>
      </c>
      <c r="B4853" t="s">
        <v>81</v>
      </c>
      <c r="C4853" t="s">
        <v>22</v>
      </c>
      <c r="D4853" s="55">
        <v>42278</v>
      </c>
      <c r="E4853">
        <v>0.02</v>
      </c>
      <c r="F4853">
        <v>3133105</v>
      </c>
      <c r="G4853" s="58" t="s">
        <v>87</v>
      </c>
      <c r="H4853" s="58" t="s">
        <v>87</v>
      </c>
      <c r="I4853" s="60" t="s">
        <v>85</v>
      </c>
    </row>
    <row r="4854" spans="1:9" x14ac:dyDescent="0.2">
      <c r="A4854" t="s">
        <v>37</v>
      </c>
      <c r="B4854" t="s">
        <v>80</v>
      </c>
      <c r="C4854" t="s">
        <v>22</v>
      </c>
      <c r="D4854" s="55">
        <v>42278</v>
      </c>
      <c r="E4854">
        <v>0.4</v>
      </c>
      <c r="F4854">
        <v>3133106</v>
      </c>
      <c r="G4854" s="58" t="s">
        <v>87</v>
      </c>
      <c r="H4854" s="58" t="s">
        <v>87</v>
      </c>
      <c r="I4854" s="60" t="s">
        <v>85</v>
      </c>
    </row>
    <row r="4855" spans="1:9" x14ac:dyDescent="0.2">
      <c r="A4855" t="s">
        <v>37</v>
      </c>
      <c r="B4855" t="s">
        <v>81</v>
      </c>
      <c r="C4855" t="s">
        <v>22</v>
      </c>
      <c r="D4855" s="55">
        <v>42278</v>
      </c>
      <c r="E4855">
        <v>0.05</v>
      </c>
      <c r="F4855">
        <v>3133107</v>
      </c>
      <c r="G4855" s="58" t="s">
        <v>87</v>
      </c>
      <c r="H4855" s="58" t="s">
        <v>87</v>
      </c>
      <c r="I4855" s="60" t="s">
        <v>85</v>
      </c>
    </row>
    <row r="4856" spans="1:9" x14ac:dyDescent="0.2">
      <c r="A4856" t="s">
        <v>58</v>
      </c>
      <c r="B4856" t="s">
        <v>80</v>
      </c>
      <c r="C4856" t="s">
        <v>22</v>
      </c>
      <c r="D4856" s="55">
        <v>42278</v>
      </c>
      <c r="E4856">
        <v>0.36</v>
      </c>
      <c r="F4856">
        <v>3133108</v>
      </c>
      <c r="G4856" s="58" t="s">
        <v>87</v>
      </c>
      <c r="H4856" s="58" t="s">
        <v>87</v>
      </c>
      <c r="I4856" s="60" t="s">
        <v>85</v>
      </c>
    </row>
    <row r="4857" spans="1:9" x14ac:dyDescent="0.2">
      <c r="A4857" t="s">
        <v>58</v>
      </c>
      <c r="B4857" t="s">
        <v>81</v>
      </c>
      <c r="C4857" t="s">
        <v>22</v>
      </c>
      <c r="D4857" s="55">
        <v>42278</v>
      </c>
      <c r="E4857">
        <v>-5.0000000000000001E-3</v>
      </c>
      <c r="F4857">
        <v>3133109</v>
      </c>
      <c r="G4857" s="58" t="s">
        <v>87</v>
      </c>
      <c r="H4857" s="58" t="s">
        <v>87</v>
      </c>
      <c r="I4857" s="60" t="s">
        <v>85</v>
      </c>
    </row>
    <row r="4858" spans="1:9" x14ac:dyDescent="0.2">
      <c r="A4858" t="s">
        <v>59</v>
      </c>
      <c r="B4858" t="s">
        <v>80</v>
      </c>
      <c r="C4858" t="s">
        <v>22</v>
      </c>
      <c r="D4858" s="55">
        <v>42278</v>
      </c>
      <c r="E4858">
        <v>0.4</v>
      </c>
      <c r="F4858">
        <v>3133110</v>
      </c>
      <c r="G4858" s="58" t="s">
        <v>87</v>
      </c>
      <c r="H4858" s="58" t="s">
        <v>87</v>
      </c>
      <c r="I4858" s="60" t="s">
        <v>85</v>
      </c>
    </row>
    <row r="4859" spans="1:9" x14ac:dyDescent="0.2">
      <c r="A4859" t="s">
        <v>59</v>
      </c>
      <c r="B4859" t="s">
        <v>81</v>
      </c>
      <c r="C4859" t="s">
        <v>22</v>
      </c>
      <c r="D4859" s="55">
        <v>42278</v>
      </c>
      <c r="E4859">
        <v>-8.5000000000000006E-2</v>
      </c>
      <c r="F4859">
        <v>3133111</v>
      </c>
      <c r="G4859" s="58" t="s">
        <v>87</v>
      </c>
      <c r="H4859" s="58" t="s">
        <v>87</v>
      </c>
      <c r="I4859" s="60" t="s">
        <v>85</v>
      </c>
    </row>
    <row r="4860" spans="1:9" x14ac:dyDescent="0.2">
      <c r="A4860" t="s">
        <v>60</v>
      </c>
      <c r="B4860" t="s">
        <v>80</v>
      </c>
      <c r="C4860" t="s">
        <v>22</v>
      </c>
      <c r="D4860" s="55">
        <v>42278</v>
      </c>
      <c r="E4860">
        <v>0.4</v>
      </c>
      <c r="F4860">
        <v>3133112</v>
      </c>
      <c r="G4860" s="58" t="s">
        <v>87</v>
      </c>
      <c r="H4860" s="58" t="s">
        <v>87</v>
      </c>
      <c r="I4860" s="60" t="s">
        <v>85</v>
      </c>
    </row>
    <row r="4861" spans="1:9" x14ac:dyDescent="0.2">
      <c r="A4861" t="s">
        <v>60</v>
      </c>
      <c r="B4861" t="s">
        <v>81</v>
      </c>
      <c r="C4861" t="s">
        <v>22</v>
      </c>
      <c r="D4861" s="55">
        <v>42278</v>
      </c>
      <c r="E4861">
        <v>0.01</v>
      </c>
      <c r="F4861">
        <v>3133113</v>
      </c>
      <c r="G4861" s="58" t="s">
        <v>87</v>
      </c>
      <c r="H4861" s="58" t="s">
        <v>87</v>
      </c>
      <c r="I4861" s="60" t="s">
        <v>85</v>
      </c>
    </row>
    <row r="4862" spans="1:9" x14ac:dyDescent="0.2">
      <c r="A4862" t="s">
        <v>61</v>
      </c>
      <c r="B4862" t="s">
        <v>80</v>
      </c>
      <c r="C4862" t="s">
        <v>22</v>
      </c>
      <c r="D4862" s="55">
        <v>42278</v>
      </c>
      <c r="E4862">
        <v>0.4</v>
      </c>
      <c r="F4862">
        <v>3133114</v>
      </c>
      <c r="G4862" s="58" t="s">
        <v>87</v>
      </c>
      <c r="H4862" s="58" t="s">
        <v>87</v>
      </c>
      <c r="I4862" s="60" t="s">
        <v>85</v>
      </c>
    </row>
    <row r="4863" spans="1:9" x14ac:dyDescent="0.2">
      <c r="A4863" t="s">
        <v>61</v>
      </c>
      <c r="B4863" t="s">
        <v>81</v>
      </c>
      <c r="C4863" t="s">
        <v>22</v>
      </c>
      <c r="D4863" s="55">
        <v>42278</v>
      </c>
      <c r="E4863">
        <v>-5.5E-2</v>
      </c>
      <c r="F4863">
        <v>3133115</v>
      </c>
      <c r="G4863" s="58" t="s">
        <v>87</v>
      </c>
      <c r="H4863" s="58" t="s">
        <v>87</v>
      </c>
      <c r="I4863" s="60" t="s">
        <v>85</v>
      </c>
    </row>
    <row r="4864" spans="1:9" x14ac:dyDescent="0.2">
      <c r="A4864" t="s">
        <v>63</v>
      </c>
      <c r="B4864" t="s">
        <v>80</v>
      </c>
      <c r="C4864" t="s">
        <v>22</v>
      </c>
      <c r="D4864" s="55">
        <v>42278</v>
      </c>
      <c r="E4864">
        <v>0</v>
      </c>
      <c r="F4864">
        <v>3133116</v>
      </c>
      <c r="G4864" s="58" t="s">
        <v>87</v>
      </c>
      <c r="H4864" s="58" t="s">
        <v>87</v>
      </c>
      <c r="I4864" s="60" t="s">
        <v>85</v>
      </c>
    </row>
    <row r="4865" spans="1:9" x14ac:dyDescent="0.2">
      <c r="A4865" t="s">
        <v>63</v>
      </c>
      <c r="B4865" t="s">
        <v>81</v>
      </c>
      <c r="C4865" t="s">
        <v>22</v>
      </c>
      <c r="D4865" s="55">
        <v>42278</v>
      </c>
      <c r="E4865">
        <v>0</v>
      </c>
      <c r="F4865">
        <v>3133117</v>
      </c>
      <c r="G4865" s="58" t="s">
        <v>87</v>
      </c>
      <c r="H4865" s="58" t="s">
        <v>87</v>
      </c>
      <c r="I4865" s="60" t="s">
        <v>85</v>
      </c>
    </row>
    <row r="4866" spans="1:9" x14ac:dyDescent="0.2">
      <c r="A4866" t="s">
        <v>64</v>
      </c>
      <c r="B4866" t="s">
        <v>80</v>
      </c>
      <c r="C4866" t="s">
        <v>22</v>
      </c>
      <c r="D4866" s="55">
        <v>42278</v>
      </c>
      <c r="E4866">
        <v>0</v>
      </c>
      <c r="F4866">
        <v>3133118</v>
      </c>
      <c r="G4866" s="58" t="s">
        <v>87</v>
      </c>
      <c r="H4866" s="58" t="s">
        <v>87</v>
      </c>
      <c r="I4866" s="60" t="s">
        <v>85</v>
      </c>
    </row>
    <row r="4867" spans="1:9" x14ac:dyDescent="0.2">
      <c r="A4867" t="s">
        <v>64</v>
      </c>
      <c r="B4867" t="s">
        <v>81</v>
      </c>
      <c r="C4867" t="s">
        <v>22</v>
      </c>
      <c r="D4867" s="55">
        <v>42278</v>
      </c>
      <c r="E4867">
        <v>0</v>
      </c>
      <c r="F4867">
        <v>3133119</v>
      </c>
      <c r="G4867" s="58" t="s">
        <v>87</v>
      </c>
      <c r="H4867" s="58" t="s">
        <v>87</v>
      </c>
      <c r="I4867" s="60" t="s">
        <v>85</v>
      </c>
    </row>
    <row r="4868" spans="1:9" x14ac:dyDescent="0.2">
      <c r="A4868" t="s">
        <v>79</v>
      </c>
      <c r="B4868" t="s">
        <v>80</v>
      </c>
      <c r="C4868" t="s">
        <v>22</v>
      </c>
      <c r="D4868" s="55">
        <v>42278</v>
      </c>
      <c r="E4868">
        <v>0.4</v>
      </c>
      <c r="F4868">
        <v>3133120</v>
      </c>
      <c r="G4868" s="58" t="s">
        <v>87</v>
      </c>
      <c r="H4868" s="58" t="s">
        <v>87</v>
      </c>
      <c r="I4868" s="60" t="s">
        <v>85</v>
      </c>
    </row>
    <row r="4869" spans="1:9" x14ac:dyDescent="0.2">
      <c r="A4869" t="s">
        <v>79</v>
      </c>
      <c r="B4869" t="s">
        <v>81</v>
      </c>
      <c r="C4869" t="s">
        <v>22</v>
      </c>
      <c r="D4869" s="55">
        <v>42278</v>
      </c>
      <c r="E4869">
        <v>0.02</v>
      </c>
      <c r="F4869">
        <v>3133121</v>
      </c>
      <c r="G4869" s="58" t="s">
        <v>87</v>
      </c>
      <c r="H4869" s="58" t="s">
        <v>87</v>
      </c>
      <c r="I4869" s="60" t="s">
        <v>85</v>
      </c>
    </row>
    <row r="4870" spans="1:9" x14ac:dyDescent="0.2">
      <c r="A4870" t="s">
        <v>65</v>
      </c>
      <c r="B4870" t="s">
        <v>80</v>
      </c>
      <c r="C4870" t="s">
        <v>22</v>
      </c>
      <c r="D4870" s="55">
        <v>42278</v>
      </c>
      <c r="E4870">
        <v>0</v>
      </c>
      <c r="F4870">
        <v>3133122</v>
      </c>
      <c r="G4870" s="58" t="s">
        <v>87</v>
      </c>
      <c r="H4870" s="58" t="s">
        <v>87</v>
      </c>
      <c r="I4870" s="60" t="s">
        <v>85</v>
      </c>
    </row>
    <row r="4871" spans="1:9" x14ac:dyDescent="0.2">
      <c r="A4871" t="s">
        <v>65</v>
      </c>
      <c r="B4871" t="s">
        <v>81</v>
      </c>
      <c r="C4871" t="s">
        <v>22</v>
      </c>
      <c r="D4871" s="55">
        <v>42278</v>
      </c>
      <c r="E4871">
        <v>0</v>
      </c>
      <c r="F4871">
        <v>3133123</v>
      </c>
      <c r="G4871" s="58" t="s">
        <v>87</v>
      </c>
      <c r="H4871" s="58" t="s">
        <v>87</v>
      </c>
      <c r="I4871" s="60" t="s">
        <v>85</v>
      </c>
    </row>
    <row r="4872" spans="1:9" x14ac:dyDescent="0.2">
      <c r="A4872" t="s">
        <v>111</v>
      </c>
      <c r="B4872" t="s">
        <v>110</v>
      </c>
      <c r="C4872" t="s">
        <v>22</v>
      </c>
      <c r="D4872" s="55">
        <v>42278</v>
      </c>
      <c r="E4872">
        <v>-5.0000000000000001E-3</v>
      </c>
      <c r="F4872">
        <v>3133124</v>
      </c>
      <c r="G4872" s="58" t="s">
        <v>87</v>
      </c>
      <c r="H4872" s="58" t="s">
        <v>87</v>
      </c>
      <c r="I4872" s="60" t="s">
        <v>85</v>
      </c>
    </row>
    <row r="4873" spans="1:9" x14ac:dyDescent="0.2">
      <c r="A4873" t="s">
        <v>112</v>
      </c>
      <c r="B4873" t="s">
        <v>110</v>
      </c>
      <c r="C4873" t="s">
        <v>22</v>
      </c>
      <c r="D4873" s="55">
        <v>42278</v>
      </c>
      <c r="E4873">
        <v>0.01</v>
      </c>
      <c r="F4873">
        <v>3133125</v>
      </c>
      <c r="G4873" s="58" t="s">
        <v>87</v>
      </c>
      <c r="H4873" s="58" t="s">
        <v>87</v>
      </c>
      <c r="I4873" s="60" t="s">
        <v>85</v>
      </c>
    </row>
    <row r="4874" spans="1:9" x14ac:dyDescent="0.2">
      <c r="A4874" t="s">
        <v>108</v>
      </c>
      <c r="B4874" t="s">
        <v>110</v>
      </c>
      <c r="C4874" t="s">
        <v>22</v>
      </c>
      <c r="D4874" s="55">
        <v>42278</v>
      </c>
      <c r="E4874">
        <v>-5.5E-2</v>
      </c>
      <c r="F4874">
        <v>3133126</v>
      </c>
      <c r="G4874" s="58" t="s">
        <v>87</v>
      </c>
      <c r="H4874" s="58" t="s">
        <v>87</v>
      </c>
      <c r="I4874" s="60" t="s">
        <v>85</v>
      </c>
    </row>
    <row r="4875" spans="1:9" x14ac:dyDescent="0.2">
      <c r="A4875" t="s">
        <v>109</v>
      </c>
      <c r="B4875" t="s">
        <v>110</v>
      </c>
      <c r="C4875" t="s">
        <v>22</v>
      </c>
      <c r="D4875" s="55">
        <v>42278</v>
      </c>
      <c r="E4875">
        <v>0.01</v>
      </c>
      <c r="F4875">
        <v>3133127</v>
      </c>
      <c r="G4875" s="58" t="s">
        <v>87</v>
      </c>
      <c r="H4875" s="58" t="s">
        <v>87</v>
      </c>
      <c r="I4875" s="60" t="s">
        <v>85</v>
      </c>
    </row>
    <row r="4876" spans="1:9" x14ac:dyDescent="0.2">
      <c r="A4876" t="s">
        <v>11</v>
      </c>
      <c r="B4876" t="s">
        <v>110</v>
      </c>
      <c r="C4876" t="s">
        <v>22</v>
      </c>
      <c r="D4876" s="55">
        <v>42278</v>
      </c>
      <c r="E4876" s="155">
        <v>42309</v>
      </c>
      <c r="I4876" s="60" t="s">
        <v>86</v>
      </c>
    </row>
    <row r="4877" spans="1:9" x14ac:dyDescent="0.2">
      <c r="A4877" t="s">
        <v>78</v>
      </c>
      <c r="B4877" t="s">
        <v>80</v>
      </c>
      <c r="C4877" t="s">
        <v>22</v>
      </c>
      <c r="D4877" s="55">
        <v>42309</v>
      </c>
      <c r="E4877">
        <v>0.55500000000000005</v>
      </c>
      <c r="F4877">
        <v>3133100</v>
      </c>
      <c r="G4877" s="58" t="s">
        <v>87</v>
      </c>
      <c r="H4877" s="58" t="s">
        <v>87</v>
      </c>
      <c r="I4877" s="60" t="s">
        <v>85</v>
      </c>
    </row>
    <row r="4878" spans="1:9" x14ac:dyDescent="0.2">
      <c r="A4878" t="s">
        <v>78</v>
      </c>
      <c r="B4878" t="s">
        <v>81</v>
      </c>
      <c r="C4878" t="s">
        <v>22</v>
      </c>
      <c r="D4878" s="55">
        <v>42309</v>
      </c>
      <c r="E4878">
        <v>0.05</v>
      </c>
      <c r="F4878">
        <v>3133101</v>
      </c>
      <c r="G4878" s="58" t="s">
        <v>87</v>
      </c>
      <c r="H4878" s="58" t="s">
        <v>87</v>
      </c>
      <c r="I4878" s="60" t="s">
        <v>85</v>
      </c>
    </row>
    <row r="4879" spans="1:9" x14ac:dyDescent="0.2">
      <c r="A4879" t="s">
        <v>35</v>
      </c>
      <c r="B4879" t="s">
        <v>80</v>
      </c>
      <c r="C4879" t="s">
        <v>22</v>
      </c>
      <c r="D4879" s="55">
        <v>42309</v>
      </c>
      <c r="E4879">
        <v>0.55500000000000005</v>
      </c>
      <c r="F4879">
        <v>3133102</v>
      </c>
      <c r="G4879" s="58" t="s">
        <v>87</v>
      </c>
      <c r="H4879" s="58" t="s">
        <v>87</v>
      </c>
      <c r="I4879" s="60" t="s">
        <v>85</v>
      </c>
    </row>
    <row r="4880" spans="1:9" x14ac:dyDescent="0.2">
      <c r="A4880" t="s">
        <v>35</v>
      </c>
      <c r="B4880" t="s">
        <v>81</v>
      </c>
      <c r="C4880" t="s">
        <v>22</v>
      </c>
      <c r="D4880" s="55">
        <v>42309</v>
      </c>
      <c r="E4880">
        <v>0.14000000000000001</v>
      </c>
      <c r="F4880">
        <v>3133103</v>
      </c>
      <c r="G4880" s="58" t="s">
        <v>87</v>
      </c>
      <c r="H4880" s="58" t="s">
        <v>87</v>
      </c>
      <c r="I4880" s="60" t="s">
        <v>85</v>
      </c>
    </row>
    <row r="4881" spans="1:9" x14ac:dyDescent="0.2">
      <c r="A4881" t="s">
        <v>36</v>
      </c>
      <c r="B4881" t="s">
        <v>80</v>
      </c>
      <c r="C4881" t="s">
        <v>22</v>
      </c>
      <c r="D4881" s="55">
        <v>42309</v>
      </c>
      <c r="E4881">
        <v>0.55500000000000005</v>
      </c>
      <c r="F4881">
        <v>3133104</v>
      </c>
      <c r="G4881" s="58" t="s">
        <v>87</v>
      </c>
      <c r="H4881" s="58" t="s">
        <v>87</v>
      </c>
      <c r="I4881" s="60" t="s">
        <v>85</v>
      </c>
    </row>
    <row r="4882" spans="1:9" x14ac:dyDescent="0.2">
      <c r="A4882" t="s">
        <v>36</v>
      </c>
      <c r="B4882" t="s">
        <v>81</v>
      </c>
      <c r="C4882" t="s">
        <v>22</v>
      </c>
      <c r="D4882" s="55">
        <v>42309</v>
      </c>
      <c r="E4882">
        <v>0.05</v>
      </c>
      <c r="F4882">
        <v>3133105</v>
      </c>
      <c r="G4882" s="58" t="s">
        <v>87</v>
      </c>
      <c r="H4882" s="58" t="s">
        <v>87</v>
      </c>
      <c r="I4882" s="60" t="s">
        <v>85</v>
      </c>
    </row>
    <row r="4883" spans="1:9" x14ac:dyDescent="0.2">
      <c r="A4883" t="s">
        <v>37</v>
      </c>
      <c r="B4883" t="s">
        <v>80</v>
      </c>
      <c r="C4883" t="s">
        <v>22</v>
      </c>
      <c r="D4883" s="55">
        <v>42309</v>
      </c>
      <c r="E4883">
        <v>0.55500000000000005</v>
      </c>
      <c r="F4883">
        <v>3133106</v>
      </c>
      <c r="G4883" s="58" t="s">
        <v>87</v>
      </c>
      <c r="H4883" s="58" t="s">
        <v>87</v>
      </c>
      <c r="I4883" s="60" t="s">
        <v>85</v>
      </c>
    </row>
    <row r="4884" spans="1:9" x14ac:dyDescent="0.2">
      <c r="A4884" t="s">
        <v>37</v>
      </c>
      <c r="B4884" t="s">
        <v>81</v>
      </c>
      <c r="C4884" t="s">
        <v>22</v>
      </c>
      <c r="D4884" s="55">
        <v>42309</v>
      </c>
      <c r="E4884">
        <v>0.14000000000000001</v>
      </c>
      <c r="F4884">
        <v>3133107</v>
      </c>
      <c r="G4884" s="58" t="s">
        <v>87</v>
      </c>
      <c r="H4884" s="58" t="s">
        <v>87</v>
      </c>
      <c r="I4884" s="60" t="s">
        <v>85</v>
      </c>
    </row>
    <row r="4885" spans="1:9" x14ac:dyDescent="0.2">
      <c r="A4885" t="s">
        <v>58</v>
      </c>
      <c r="B4885" t="s">
        <v>80</v>
      </c>
      <c r="C4885" t="s">
        <v>22</v>
      </c>
      <c r="D4885" s="55">
        <v>42309</v>
      </c>
      <c r="E4885">
        <v>0.46</v>
      </c>
      <c r="F4885">
        <v>3133108</v>
      </c>
      <c r="G4885" s="58" t="s">
        <v>87</v>
      </c>
      <c r="H4885" s="58" t="s">
        <v>87</v>
      </c>
      <c r="I4885" s="60" t="s">
        <v>85</v>
      </c>
    </row>
    <row r="4886" spans="1:9" x14ac:dyDescent="0.2">
      <c r="A4886" t="s">
        <v>58</v>
      </c>
      <c r="B4886" t="s">
        <v>81</v>
      </c>
      <c r="C4886" t="s">
        <v>22</v>
      </c>
      <c r="D4886" s="55">
        <v>42309</v>
      </c>
      <c r="E4886">
        <v>0.05</v>
      </c>
      <c r="F4886">
        <v>3133109</v>
      </c>
      <c r="G4886" s="58" t="s">
        <v>87</v>
      </c>
      <c r="H4886" s="58" t="s">
        <v>87</v>
      </c>
      <c r="I4886" s="60" t="s">
        <v>85</v>
      </c>
    </row>
    <row r="4887" spans="1:9" x14ac:dyDescent="0.2">
      <c r="A4887" t="s">
        <v>59</v>
      </c>
      <c r="B4887" t="s">
        <v>80</v>
      </c>
      <c r="C4887" t="s">
        <v>22</v>
      </c>
      <c r="D4887" s="55">
        <v>42309</v>
      </c>
      <c r="E4887">
        <v>0.7</v>
      </c>
      <c r="F4887">
        <v>3133110</v>
      </c>
      <c r="G4887" s="58" t="s">
        <v>87</v>
      </c>
      <c r="H4887" s="58" t="s">
        <v>87</v>
      </c>
      <c r="I4887" s="60" t="s">
        <v>85</v>
      </c>
    </row>
    <row r="4888" spans="1:9" x14ac:dyDescent="0.2">
      <c r="A4888" t="s">
        <v>59</v>
      </c>
      <c r="B4888" t="s">
        <v>81</v>
      </c>
      <c r="C4888" t="s">
        <v>22</v>
      </c>
      <c r="D4888" s="55">
        <v>42309</v>
      </c>
      <c r="E4888">
        <v>-0.17</v>
      </c>
      <c r="F4888">
        <v>3133111</v>
      </c>
      <c r="G4888" s="58" t="s">
        <v>87</v>
      </c>
      <c r="H4888" s="58" t="s">
        <v>87</v>
      </c>
      <c r="I4888" s="60" t="s">
        <v>85</v>
      </c>
    </row>
    <row r="4889" spans="1:9" x14ac:dyDescent="0.2">
      <c r="A4889" t="s">
        <v>60</v>
      </c>
      <c r="B4889" t="s">
        <v>80</v>
      </c>
      <c r="C4889" t="s">
        <v>22</v>
      </c>
      <c r="D4889" s="55">
        <v>42309</v>
      </c>
      <c r="E4889">
        <v>0.7</v>
      </c>
      <c r="F4889">
        <v>3133112</v>
      </c>
      <c r="G4889" s="58" t="s">
        <v>87</v>
      </c>
      <c r="H4889" s="58" t="s">
        <v>87</v>
      </c>
      <c r="I4889" s="60" t="s">
        <v>85</v>
      </c>
    </row>
    <row r="4890" spans="1:9" x14ac:dyDescent="0.2">
      <c r="A4890" t="s">
        <v>60</v>
      </c>
      <c r="B4890" t="s">
        <v>81</v>
      </c>
      <c r="C4890" t="s">
        <v>22</v>
      </c>
      <c r="D4890" s="55">
        <v>42309</v>
      </c>
      <c r="E4890">
        <v>5.5E-2</v>
      </c>
      <c r="F4890">
        <v>3133113</v>
      </c>
      <c r="G4890" s="58" t="s">
        <v>87</v>
      </c>
      <c r="H4890" s="58" t="s">
        <v>87</v>
      </c>
      <c r="I4890" s="60" t="s">
        <v>85</v>
      </c>
    </row>
    <row r="4891" spans="1:9" x14ac:dyDescent="0.2">
      <c r="A4891" t="s">
        <v>61</v>
      </c>
      <c r="B4891" t="s">
        <v>80</v>
      </c>
      <c r="C4891" t="s">
        <v>22</v>
      </c>
      <c r="D4891" s="55">
        <v>42309</v>
      </c>
      <c r="E4891">
        <v>0.7</v>
      </c>
      <c r="F4891">
        <v>3133114</v>
      </c>
      <c r="G4891" s="58" t="s">
        <v>87</v>
      </c>
      <c r="H4891" s="58" t="s">
        <v>87</v>
      </c>
      <c r="I4891" s="60" t="s">
        <v>85</v>
      </c>
    </row>
    <row r="4892" spans="1:9" x14ac:dyDescent="0.2">
      <c r="A4892" t="s">
        <v>61</v>
      </c>
      <c r="B4892" t="s">
        <v>81</v>
      </c>
      <c r="C4892" t="s">
        <v>22</v>
      </c>
      <c r="D4892" s="55">
        <v>42309</v>
      </c>
      <c r="E4892">
        <v>-0.05</v>
      </c>
      <c r="F4892">
        <v>3133115</v>
      </c>
      <c r="G4892" s="58" t="s">
        <v>87</v>
      </c>
      <c r="H4892" s="58" t="s">
        <v>87</v>
      </c>
      <c r="I4892" s="60" t="s">
        <v>85</v>
      </c>
    </row>
    <row r="4893" spans="1:9" x14ac:dyDescent="0.2">
      <c r="A4893" t="s">
        <v>63</v>
      </c>
      <c r="B4893" t="s">
        <v>80</v>
      </c>
      <c r="C4893" t="s">
        <v>22</v>
      </c>
      <c r="D4893" s="55">
        <v>42309</v>
      </c>
      <c r="E4893">
        <v>0</v>
      </c>
      <c r="F4893">
        <v>3133116</v>
      </c>
      <c r="G4893" s="58" t="s">
        <v>87</v>
      </c>
      <c r="H4893" s="58" t="s">
        <v>87</v>
      </c>
      <c r="I4893" s="60" t="s">
        <v>85</v>
      </c>
    </row>
    <row r="4894" spans="1:9" x14ac:dyDescent="0.2">
      <c r="A4894" t="s">
        <v>63</v>
      </c>
      <c r="B4894" t="s">
        <v>81</v>
      </c>
      <c r="C4894" t="s">
        <v>22</v>
      </c>
      <c r="D4894" s="55">
        <v>42309</v>
      </c>
      <c r="E4894">
        <v>0</v>
      </c>
      <c r="F4894">
        <v>3133117</v>
      </c>
      <c r="G4894" s="58" t="s">
        <v>87</v>
      </c>
      <c r="H4894" s="58" t="s">
        <v>87</v>
      </c>
      <c r="I4894" s="60" t="s">
        <v>85</v>
      </c>
    </row>
    <row r="4895" spans="1:9" x14ac:dyDescent="0.2">
      <c r="A4895" t="s">
        <v>64</v>
      </c>
      <c r="B4895" t="s">
        <v>80</v>
      </c>
      <c r="C4895" t="s">
        <v>22</v>
      </c>
      <c r="D4895" s="55">
        <v>42309</v>
      </c>
      <c r="E4895">
        <v>0</v>
      </c>
      <c r="F4895">
        <v>3133118</v>
      </c>
      <c r="G4895" s="58" t="s">
        <v>87</v>
      </c>
      <c r="H4895" s="58" t="s">
        <v>87</v>
      </c>
      <c r="I4895" s="60" t="s">
        <v>85</v>
      </c>
    </row>
    <row r="4896" spans="1:9" x14ac:dyDescent="0.2">
      <c r="A4896" t="s">
        <v>64</v>
      </c>
      <c r="B4896" t="s">
        <v>81</v>
      </c>
      <c r="C4896" t="s">
        <v>22</v>
      </c>
      <c r="D4896" s="55">
        <v>42309</v>
      </c>
      <c r="E4896">
        <v>0</v>
      </c>
      <c r="F4896">
        <v>3133119</v>
      </c>
      <c r="G4896" s="58" t="s">
        <v>87</v>
      </c>
      <c r="H4896" s="58" t="s">
        <v>87</v>
      </c>
      <c r="I4896" s="60" t="s">
        <v>85</v>
      </c>
    </row>
    <row r="4897" spans="1:9" x14ac:dyDescent="0.2">
      <c r="A4897" t="s">
        <v>79</v>
      </c>
      <c r="B4897" t="s">
        <v>80</v>
      </c>
      <c r="C4897" t="s">
        <v>22</v>
      </c>
      <c r="D4897" s="55">
        <v>42309</v>
      </c>
      <c r="E4897">
        <v>0.505</v>
      </c>
      <c r="F4897">
        <v>3133120</v>
      </c>
      <c r="G4897" s="58" t="s">
        <v>87</v>
      </c>
      <c r="H4897" s="58" t="s">
        <v>87</v>
      </c>
      <c r="I4897" s="60" t="s">
        <v>85</v>
      </c>
    </row>
    <row r="4898" spans="1:9" x14ac:dyDescent="0.2">
      <c r="A4898" t="s">
        <v>79</v>
      </c>
      <c r="B4898" t="s">
        <v>81</v>
      </c>
      <c r="C4898" t="s">
        <v>22</v>
      </c>
      <c r="D4898" s="55">
        <v>42309</v>
      </c>
      <c r="E4898">
        <v>0.1</v>
      </c>
      <c r="F4898">
        <v>3133121</v>
      </c>
      <c r="G4898" s="58" t="s">
        <v>87</v>
      </c>
      <c r="H4898" s="58" t="s">
        <v>87</v>
      </c>
      <c r="I4898" s="60" t="s">
        <v>85</v>
      </c>
    </row>
    <row r="4899" spans="1:9" x14ac:dyDescent="0.2">
      <c r="A4899" t="s">
        <v>65</v>
      </c>
      <c r="B4899" t="s">
        <v>80</v>
      </c>
      <c r="C4899" t="s">
        <v>22</v>
      </c>
      <c r="D4899" s="55">
        <v>42309</v>
      </c>
      <c r="E4899">
        <v>0</v>
      </c>
      <c r="F4899">
        <v>3133122</v>
      </c>
      <c r="G4899" s="58" t="s">
        <v>87</v>
      </c>
      <c r="H4899" s="58" t="s">
        <v>87</v>
      </c>
      <c r="I4899" s="60" t="s">
        <v>85</v>
      </c>
    </row>
    <row r="4900" spans="1:9" x14ac:dyDescent="0.2">
      <c r="A4900" t="s">
        <v>65</v>
      </c>
      <c r="B4900" t="s">
        <v>81</v>
      </c>
      <c r="C4900" t="s">
        <v>22</v>
      </c>
      <c r="D4900" s="55">
        <v>42309</v>
      </c>
      <c r="E4900">
        <v>0</v>
      </c>
      <c r="F4900">
        <v>3133123</v>
      </c>
      <c r="G4900" s="58" t="s">
        <v>87</v>
      </c>
      <c r="H4900" s="58" t="s">
        <v>87</v>
      </c>
      <c r="I4900" s="60" t="s">
        <v>85</v>
      </c>
    </row>
    <row r="4901" spans="1:9" x14ac:dyDescent="0.2">
      <c r="A4901" t="s">
        <v>111</v>
      </c>
      <c r="B4901" t="s">
        <v>110</v>
      </c>
      <c r="C4901" t="s">
        <v>22</v>
      </c>
      <c r="D4901" s="55">
        <v>42309</v>
      </c>
      <c r="E4901">
        <v>0.05</v>
      </c>
      <c r="F4901">
        <v>3133124</v>
      </c>
      <c r="G4901" s="58" t="s">
        <v>87</v>
      </c>
      <c r="H4901" s="58" t="s">
        <v>87</v>
      </c>
      <c r="I4901" s="60" t="s">
        <v>85</v>
      </c>
    </row>
    <row r="4902" spans="1:9" x14ac:dyDescent="0.2">
      <c r="A4902" t="s">
        <v>112</v>
      </c>
      <c r="B4902" t="s">
        <v>110</v>
      </c>
      <c r="C4902" t="s">
        <v>22</v>
      </c>
      <c r="D4902" s="55">
        <v>42309</v>
      </c>
      <c r="E4902">
        <v>5.5E-2</v>
      </c>
      <c r="F4902">
        <v>3133125</v>
      </c>
      <c r="G4902" s="58" t="s">
        <v>87</v>
      </c>
      <c r="H4902" s="58" t="s">
        <v>87</v>
      </c>
      <c r="I4902" s="60" t="s">
        <v>85</v>
      </c>
    </row>
    <row r="4903" spans="1:9" x14ac:dyDescent="0.2">
      <c r="A4903" t="s">
        <v>108</v>
      </c>
      <c r="B4903" t="s">
        <v>110</v>
      </c>
      <c r="C4903" t="s">
        <v>22</v>
      </c>
      <c r="D4903" s="55">
        <v>42309</v>
      </c>
      <c r="E4903">
        <v>-0.05</v>
      </c>
      <c r="F4903">
        <v>3133126</v>
      </c>
      <c r="G4903" s="58" t="s">
        <v>87</v>
      </c>
      <c r="H4903" s="58" t="s">
        <v>87</v>
      </c>
      <c r="I4903" s="60" t="s">
        <v>85</v>
      </c>
    </row>
    <row r="4904" spans="1:9" x14ac:dyDescent="0.2">
      <c r="A4904" t="s">
        <v>109</v>
      </c>
      <c r="B4904" t="s">
        <v>110</v>
      </c>
      <c r="C4904" t="s">
        <v>22</v>
      </c>
      <c r="D4904" s="55">
        <v>42309</v>
      </c>
      <c r="E4904">
        <v>5.5E-2</v>
      </c>
      <c r="F4904">
        <v>3133127</v>
      </c>
      <c r="G4904" s="58" t="s">
        <v>87</v>
      </c>
      <c r="H4904" s="58" t="s">
        <v>87</v>
      </c>
      <c r="I4904" s="60" t="s">
        <v>85</v>
      </c>
    </row>
    <row r="4905" spans="1:9" x14ac:dyDescent="0.2">
      <c r="A4905" t="s">
        <v>11</v>
      </c>
      <c r="B4905" t="s">
        <v>110</v>
      </c>
      <c r="C4905" t="s">
        <v>22</v>
      </c>
      <c r="D4905" s="55">
        <v>42309</v>
      </c>
      <c r="E4905" s="155">
        <v>42339</v>
      </c>
      <c r="I4905" s="60" t="s">
        <v>86</v>
      </c>
    </row>
    <row r="4906" spans="1:9" x14ac:dyDescent="0.2">
      <c r="A4906" t="s">
        <v>78</v>
      </c>
      <c r="B4906" t="s">
        <v>80</v>
      </c>
      <c r="C4906" t="s">
        <v>22</v>
      </c>
      <c r="D4906" s="55">
        <v>42339</v>
      </c>
      <c r="E4906">
        <v>0.91</v>
      </c>
      <c r="F4906">
        <v>3133100</v>
      </c>
      <c r="G4906" s="58" t="s">
        <v>87</v>
      </c>
      <c r="H4906" s="58" t="s">
        <v>87</v>
      </c>
      <c r="I4906" s="60" t="s">
        <v>85</v>
      </c>
    </row>
    <row r="4907" spans="1:9" x14ac:dyDescent="0.2">
      <c r="A4907" t="s">
        <v>78</v>
      </c>
      <c r="B4907" t="s">
        <v>81</v>
      </c>
      <c r="C4907" t="s">
        <v>22</v>
      </c>
      <c r="D4907" s="55">
        <v>42339</v>
      </c>
      <c r="E4907">
        <v>0.05</v>
      </c>
      <c r="F4907">
        <v>3133101</v>
      </c>
      <c r="G4907" s="58" t="s">
        <v>87</v>
      </c>
      <c r="H4907" s="58" t="s">
        <v>87</v>
      </c>
      <c r="I4907" s="60" t="s">
        <v>85</v>
      </c>
    </row>
    <row r="4908" spans="1:9" x14ac:dyDescent="0.2">
      <c r="A4908" t="s">
        <v>35</v>
      </c>
      <c r="B4908" t="s">
        <v>80</v>
      </c>
      <c r="C4908" t="s">
        <v>22</v>
      </c>
      <c r="D4908" s="55">
        <v>42339</v>
      </c>
      <c r="E4908">
        <v>0.91</v>
      </c>
      <c r="F4908">
        <v>3133102</v>
      </c>
      <c r="G4908" s="58" t="s">
        <v>87</v>
      </c>
      <c r="H4908" s="58" t="s">
        <v>87</v>
      </c>
      <c r="I4908" s="60" t="s">
        <v>85</v>
      </c>
    </row>
    <row r="4909" spans="1:9" x14ac:dyDescent="0.2">
      <c r="A4909" t="s">
        <v>35</v>
      </c>
      <c r="B4909" t="s">
        <v>81</v>
      </c>
      <c r="C4909" t="s">
        <v>22</v>
      </c>
      <c r="D4909" s="55">
        <v>42339</v>
      </c>
      <c r="E4909">
        <v>0.28999999999999998</v>
      </c>
      <c r="F4909">
        <v>3133103</v>
      </c>
      <c r="G4909" s="58" t="s">
        <v>87</v>
      </c>
      <c r="H4909" s="58" t="s">
        <v>87</v>
      </c>
      <c r="I4909" s="60" t="s">
        <v>85</v>
      </c>
    </row>
    <row r="4910" spans="1:9" x14ac:dyDescent="0.2">
      <c r="A4910" t="s">
        <v>36</v>
      </c>
      <c r="B4910" t="s">
        <v>80</v>
      </c>
      <c r="C4910" t="s">
        <v>22</v>
      </c>
      <c r="D4910" s="55">
        <v>42339</v>
      </c>
      <c r="E4910">
        <v>0.91</v>
      </c>
      <c r="F4910">
        <v>3133104</v>
      </c>
      <c r="G4910" s="58" t="s">
        <v>87</v>
      </c>
      <c r="H4910" s="58" t="s">
        <v>87</v>
      </c>
      <c r="I4910" s="60" t="s">
        <v>85</v>
      </c>
    </row>
    <row r="4911" spans="1:9" x14ac:dyDescent="0.2">
      <c r="A4911" t="s">
        <v>36</v>
      </c>
      <c r="B4911" t="s">
        <v>81</v>
      </c>
      <c r="C4911" t="s">
        <v>22</v>
      </c>
      <c r="D4911" s="55">
        <v>42339</v>
      </c>
      <c r="E4911">
        <v>0.05</v>
      </c>
      <c r="F4911">
        <v>3133105</v>
      </c>
      <c r="G4911" s="58" t="s">
        <v>87</v>
      </c>
      <c r="H4911" s="58" t="s">
        <v>87</v>
      </c>
      <c r="I4911" s="60" t="s">
        <v>85</v>
      </c>
    </row>
    <row r="4912" spans="1:9" x14ac:dyDescent="0.2">
      <c r="A4912" t="s">
        <v>37</v>
      </c>
      <c r="B4912" t="s">
        <v>80</v>
      </c>
      <c r="C4912" t="s">
        <v>22</v>
      </c>
      <c r="D4912" s="55">
        <v>42339</v>
      </c>
      <c r="E4912">
        <v>0.91</v>
      </c>
      <c r="F4912">
        <v>3133106</v>
      </c>
      <c r="G4912" s="58" t="s">
        <v>87</v>
      </c>
      <c r="H4912" s="58" t="s">
        <v>87</v>
      </c>
      <c r="I4912" s="60" t="s">
        <v>85</v>
      </c>
    </row>
    <row r="4913" spans="1:9" x14ac:dyDescent="0.2">
      <c r="A4913" t="s">
        <v>37</v>
      </c>
      <c r="B4913" t="s">
        <v>81</v>
      </c>
      <c r="C4913" t="s">
        <v>22</v>
      </c>
      <c r="D4913" s="55">
        <v>42339</v>
      </c>
      <c r="E4913">
        <v>0.28999999999999998</v>
      </c>
      <c r="F4913">
        <v>3133107</v>
      </c>
      <c r="G4913" s="58" t="s">
        <v>87</v>
      </c>
      <c r="H4913" s="58" t="s">
        <v>87</v>
      </c>
      <c r="I4913" s="60" t="s">
        <v>85</v>
      </c>
    </row>
    <row r="4914" spans="1:9" x14ac:dyDescent="0.2">
      <c r="A4914" t="s">
        <v>58</v>
      </c>
      <c r="B4914" t="s">
        <v>80</v>
      </c>
      <c r="C4914" t="s">
        <v>22</v>
      </c>
      <c r="D4914" s="55">
        <v>42339</v>
      </c>
      <c r="E4914">
        <v>0.77</v>
      </c>
      <c r="F4914">
        <v>3133108</v>
      </c>
      <c r="G4914" s="58" t="s">
        <v>87</v>
      </c>
      <c r="H4914" s="58" t="s">
        <v>87</v>
      </c>
      <c r="I4914" s="60" t="s">
        <v>85</v>
      </c>
    </row>
    <row r="4915" spans="1:9" x14ac:dyDescent="0.2">
      <c r="A4915" t="s">
        <v>58</v>
      </c>
      <c r="B4915" t="s">
        <v>81</v>
      </c>
      <c r="C4915" t="s">
        <v>22</v>
      </c>
      <c r="D4915" s="55">
        <v>42339</v>
      </c>
      <c r="E4915">
        <v>0.05</v>
      </c>
      <c r="F4915">
        <v>3133109</v>
      </c>
      <c r="G4915" s="58" t="s">
        <v>87</v>
      </c>
      <c r="H4915" s="58" t="s">
        <v>87</v>
      </c>
      <c r="I4915" s="60" t="s">
        <v>85</v>
      </c>
    </row>
    <row r="4916" spans="1:9" x14ac:dyDescent="0.2">
      <c r="A4916" t="s">
        <v>59</v>
      </c>
      <c r="B4916" t="s">
        <v>80</v>
      </c>
      <c r="C4916" t="s">
        <v>22</v>
      </c>
      <c r="D4916" s="55">
        <v>42339</v>
      </c>
      <c r="E4916">
        <v>0.98</v>
      </c>
      <c r="F4916">
        <v>3133110</v>
      </c>
      <c r="G4916" s="58" t="s">
        <v>87</v>
      </c>
      <c r="H4916" s="58" t="s">
        <v>87</v>
      </c>
      <c r="I4916" s="60" t="s">
        <v>85</v>
      </c>
    </row>
    <row r="4917" spans="1:9" x14ac:dyDescent="0.2">
      <c r="A4917" t="s">
        <v>59</v>
      </c>
      <c r="B4917" t="s">
        <v>81</v>
      </c>
      <c r="C4917" t="s">
        <v>22</v>
      </c>
      <c r="D4917" s="55">
        <v>42339</v>
      </c>
      <c r="E4917">
        <v>-0.13</v>
      </c>
      <c r="F4917">
        <v>3133111</v>
      </c>
      <c r="G4917" s="58" t="s">
        <v>87</v>
      </c>
      <c r="H4917" s="58" t="s">
        <v>87</v>
      </c>
      <c r="I4917" s="60" t="s">
        <v>85</v>
      </c>
    </row>
    <row r="4918" spans="1:9" x14ac:dyDescent="0.2">
      <c r="A4918" t="s">
        <v>60</v>
      </c>
      <c r="B4918" t="s">
        <v>80</v>
      </c>
      <c r="C4918" t="s">
        <v>22</v>
      </c>
      <c r="D4918" s="55">
        <v>42339</v>
      </c>
      <c r="E4918">
        <v>0.98</v>
      </c>
      <c r="F4918">
        <v>3133112</v>
      </c>
      <c r="G4918" s="58" t="s">
        <v>87</v>
      </c>
      <c r="H4918" s="58" t="s">
        <v>87</v>
      </c>
      <c r="I4918" s="60" t="s">
        <v>85</v>
      </c>
    </row>
    <row r="4919" spans="1:9" x14ac:dyDescent="0.2">
      <c r="A4919" t="s">
        <v>60</v>
      </c>
      <c r="B4919" t="s">
        <v>81</v>
      </c>
      <c r="C4919" t="s">
        <v>22</v>
      </c>
      <c r="D4919" s="55">
        <v>42339</v>
      </c>
      <c r="E4919">
        <v>0.25</v>
      </c>
      <c r="F4919">
        <v>3133113</v>
      </c>
      <c r="G4919" s="58" t="s">
        <v>87</v>
      </c>
      <c r="H4919" s="58" t="s">
        <v>87</v>
      </c>
      <c r="I4919" s="60" t="s">
        <v>85</v>
      </c>
    </row>
    <row r="4920" spans="1:9" x14ac:dyDescent="0.2">
      <c r="A4920" t="s">
        <v>61</v>
      </c>
      <c r="B4920" t="s">
        <v>80</v>
      </c>
      <c r="C4920" t="s">
        <v>22</v>
      </c>
      <c r="D4920" s="55">
        <v>42339</v>
      </c>
      <c r="E4920">
        <v>0.98</v>
      </c>
      <c r="F4920">
        <v>3133114</v>
      </c>
      <c r="G4920" s="58" t="s">
        <v>87</v>
      </c>
      <c r="H4920" s="58" t="s">
        <v>87</v>
      </c>
      <c r="I4920" s="60" t="s">
        <v>85</v>
      </c>
    </row>
    <row r="4921" spans="1:9" x14ac:dyDescent="0.2">
      <c r="A4921" t="s">
        <v>61</v>
      </c>
      <c r="B4921" t="s">
        <v>81</v>
      </c>
      <c r="C4921" t="s">
        <v>22</v>
      </c>
      <c r="D4921" s="55">
        <v>42339</v>
      </c>
      <c r="E4921">
        <v>-0.05</v>
      </c>
      <c r="F4921">
        <v>3133115</v>
      </c>
      <c r="G4921" s="58" t="s">
        <v>87</v>
      </c>
      <c r="H4921" s="58" t="s">
        <v>87</v>
      </c>
      <c r="I4921" s="60" t="s">
        <v>85</v>
      </c>
    </row>
    <row r="4922" spans="1:9" x14ac:dyDescent="0.2">
      <c r="A4922" t="s">
        <v>63</v>
      </c>
      <c r="B4922" t="s">
        <v>80</v>
      </c>
      <c r="C4922" t="s">
        <v>22</v>
      </c>
      <c r="D4922" s="55">
        <v>42339</v>
      </c>
      <c r="E4922">
        <v>0</v>
      </c>
      <c r="F4922">
        <v>3133116</v>
      </c>
      <c r="G4922" s="58" t="s">
        <v>87</v>
      </c>
      <c r="H4922" s="58" t="s">
        <v>87</v>
      </c>
      <c r="I4922" s="60" t="s">
        <v>85</v>
      </c>
    </row>
    <row r="4923" spans="1:9" x14ac:dyDescent="0.2">
      <c r="A4923" t="s">
        <v>63</v>
      </c>
      <c r="B4923" t="s">
        <v>81</v>
      </c>
      <c r="C4923" t="s">
        <v>22</v>
      </c>
      <c r="D4923" s="55">
        <v>42339</v>
      </c>
      <c r="E4923">
        <v>0</v>
      </c>
      <c r="F4923">
        <v>3133117</v>
      </c>
      <c r="G4923" s="58" t="s">
        <v>87</v>
      </c>
      <c r="H4923" s="58" t="s">
        <v>87</v>
      </c>
      <c r="I4923" s="60" t="s">
        <v>85</v>
      </c>
    </row>
    <row r="4924" spans="1:9" x14ac:dyDescent="0.2">
      <c r="A4924" t="s">
        <v>64</v>
      </c>
      <c r="B4924" t="s">
        <v>80</v>
      </c>
      <c r="C4924" t="s">
        <v>22</v>
      </c>
      <c r="D4924" s="55">
        <v>42339</v>
      </c>
      <c r="E4924">
        <v>0</v>
      </c>
      <c r="F4924">
        <v>3133118</v>
      </c>
      <c r="G4924" s="58" t="s">
        <v>87</v>
      </c>
      <c r="H4924" s="58" t="s">
        <v>87</v>
      </c>
      <c r="I4924" s="60" t="s">
        <v>85</v>
      </c>
    </row>
    <row r="4925" spans="1:9" x14ac:dyDescent="0.2">
      <c r="A4925" t="s">
        <v>64</v>
      </c>
      <c r="B4925" t="s">
        <v>81</v>
      </c>
      <c r="C4925" t="s">
        <v>22</v>
      </c>
      <c r="D4925" s="55">
        <v>42339</v>
      </c>
      <c r="E4925">
        <v>0</v>
      </c>
      <c r="F4925">
        <v>3133119</v>
      </c>
      <c r="G4925" s="58" t="s">
        <v>87</v>
      </c>
      <c r="H4925" s="58" t="s">
        <v>87</v>
      </c>
      <c r="I4925" s="60" t="s">
        <v>85</v>
      </c>
    </row>
    <row r="4926" spans="1:9" x14ac:dyDescent="0.2">
      <c r="A4926" t="s">
        <v>79</v>
      </c>
      <c r="B4926" t="s">
        <v>80</v>
      </c>
      <c r="C4926" t="s">
        <v>22</v>
      </c>
      <c r="D4926" s="55">
        <v>42339</v>
      </c>
      <c r="E4926">
        <v>0.84</v>
      </c>
      <c r="F4926">
        <v>3133120</v>
      </c>
      <c r="G4926" s="58" t="s">
        <v>87</v>
      </c>
      <c r="H4926" s="58" t="s">
        <v>87</v>
      </c>
      <c r="I4926" s="60" t="s">
        <v>85</v>
      </c>
    </row>
    <row r="4927" spans="1:9" x14ac:dyDescent="0.2">
      <c r="A4927" t="s">
        <v>79</v>
      </c>
      <c r="B4927" t="s">
        <v>81</v>
      </c>
      <c r="C4927" t="s">
        <v>22</v>
      </c>
      <c r="D4927" s="55">
        <v>42339</v>
      </c>
      <c r="E4927">
        <v>0.3</v>
      </c>
      <c r="F4927">
        <v>3133121</v>
      </c>
      <c r="G4927" s="58" t="s">
        <v>87</v>
      </c>
      <c r="H4927" s="58" t="s">
        <v>87</v>
      </c>
      <c r="I4927" s="60" t="s">
        <v>85</v>
      </c>
    </row>
    <row r="4928" spans="1:9" x14ac:dyDescent="0.2">
      <c r="A4928" t="s">
        <v>65</v>
      </c>
      <c r="B4928" t="s">
        <v>80</v>
      </c>
      <c r="C4928" t="s">
        <v>22</v>
      </c>
      <c r="D4928" s="55">
        <v>42339</v>
      </c>
      <c r="E4928">
        <v>0</v>
      </c>
      <c r="F4928">
        <v>3133122</v>
      </c>
      <c r="G4928" s="58" t="s">
        <v>87</v>
      </c>
      <c r="H4928" s="58" t="s">
        <v>87</v>
      </c>
      <c r="I4928" s="60" t="s">
        <v>85</v>
      </c>
    </row>
    <row r="4929" spans="1:9" x14ac:dyDescent="0.2">
      <c r="A4929" t="s">
        <v>65</v>
      </c>
      <c r="B4929" t="s">
        <v>81</v>
      </c>
      <c r="C4929" t="s">
        <v>22</v>
      </c>
      <c r="D4929" s="55">
        <v>42339</v>
      </c>
      <c r="E4929">
        <v>0</v>
      </c>
      <c r="F4929">
        <v>3133123</v>
      </c>
      <c r="G4929" s="58" t="s">
        <v>87</v>
      </c>
      <c r="H4929" s="58" t="s">
        <v>87</v>
      </c>
      <c r="I4929" s="60" t="s">
        <v>85</v>
      </c>
    </row>
    <row r="4930" spans="1:9" x14ac:dyDescent="0.2">
      <c r="A4930" t="s">
        <v>111</v>
      </c>
      <c r="B4930" t="s">
        <v>110</v>
      </c>
      <c r="C4930" t="s">
        <v>22</v>
      </c>
      <c r="D4930" s="55">
        <v>42339</v>
      </c>
      <c r="E4930">
        <v>0.05</v>
      </c>
      <c r="F4930">
        <v>3133124</v>
      </c>
      <c r="G4930" s="58" t="s">
        <v>87</v>
      </c>
      <c r="H4930" s="58" t="s">
        <v>87</v>
      </c>
      <c r="I4930" s="60" t="s">
        <v>85</v>
      </c>
    </row>
    <row r="4931" spans="1:9" x14ac:dyDescent="0.2">
      <c r="A4931" t="s">
        <v>112</v>
      </c>
      <c r="B4931" t="s">
        <v>110</v>
      </c>
      <c r="C4931" t="s">
        <v>22</v>
      </c>
      <c r="D4931" s="55">
        <v>42339</v>
      </c>
      <c r="E4931">
        <v>0.25</v>
      </c>
      <c r="F4931">
        <v>3133125</v>
      </c>
      <c r="G4931" s="58" t="s">
        <v>87</v>
      </c>
      <c r="H4931" s="58" t="s">
        <v>87</v>
      </c>
      <c r="I4931" s="60" t="s">
        <v>85</v>
      </c>
    </row>
    <row r="4932" spans="1:9" x14ac:dyDescent="0.2">
      <c r="A4932" t="s">
        <v>108</v>
      </c>
      <c r="B4932" t="s">
        <v>110</v>
      </c>
      <c r="C4932" t="s">
        <v>22</v>
      </c>
      <c r="D4932" s="55">
        <v>42339</v>
      </c>
      <c r="E4932">
        <v>-0.05</v>
      </c>
      <c r="F4932">
        <v>3133126</v>
      </c>
      <c r="G4932" s="58" t="s">
        <v>87</v>
      </c>
      <c r="H4932" s="58" t="s">
        <v>87</v>
      </c>
      <c r="I4932" s="60" t="s">
        <v>85</v>
      </c>
    </row>
    <row r="4933" spans="1:9" x14ac:dyDescent="0.2">
      <c r="A4933" t="s">
        <v>109</v>
      </c>
      <c r="B4933" t="s">
        <v>110</v>
      </c>
      <c r="C4933" t="s">
        <v>22</v>
      </c>
      <c r="D4933" s="55">
        <v>42339</v>
      </c>
      <c r="E4933">
        <v>0.25</v>
      </c>
      <c r="F4933">
        <v>3133127</v>
      </c>
      <c r="G4933" s="58" t="s">
        <v>87</v>
      </c>
      <c r="H4933" s="58" t="s">
        <v>87</v>
      </c>
      <c r="I4933" s="60" t="s">
        <v>85</v>
      </c>
    </row>
    <row r="4934" spans="1:9" x14ac:dyDescent="0.2">
      <c r="A4934" t="s">
        <v>11</v>
      </c>
      <c r="B4934" t="s">
        <v>110</v>
      </c>
      <c r="C4934" t="s">
        <v>22</v>
      </c>
      <c r="D4934" s="55">
        <v>42339</v>
      </c>
      <c r="E4934" s="155">
        <v>42370</v>
      </c>
      <c r="I4934" s="60" t="s">
        <v>86</v>
      </c>
    </row>
    <row r="4935" spans="1:9" x14ac:dyDescent="0.2">
      <c r="A4935" t="s">
        <v>78</v>
      </c>
      <c r="B4935" t="s">
        <v>80</v>
      </c>
      <c r="C4935" t="s">
        <v>22</v>
      </c>
      <c r="D4935" s="55">
        <v>42370</v>
      </c>
      <c r="E4935">
        <v>1.2150000000000001</v>
      </c>
      <c r="F4935">
        <v>3133100</v>
      </c>
      <c r="G4935" s="58" t="s">
        <v>87</v>
      </c>
      <c r="H4935" s="58" t="s">
        <v>87</v>
      </c>
      <c r="I4935" s="60" t="s">
        <v>85</v>
      </c>
    </row>
    <row r="4936" spans="1:9" x14ac:dyDescent="0.2">
      <c r="A4936" t="s">
        <v>78</v>
      </c>
      <c r="B4936" t="s">
        <v>81</v>
      </c>
      <c r="C4936" t="s">
        <v>22</v>
      </c>
      <c r="D4936" s="55">
        <v>42370</v>
      </c>
      <c r="E4936">
        <v>0.05</v>
      </c>
      <c r="F4936">
        <v>3133101</v>
      </c>
      <c r="G4936" s="58" t="s">
        <v>87</v>
      </c>
      <c r="H4936" s="58" t="s">
        <v>87</v>
      </c>
      <c r="I4936" s="60" t="s">
        <v>85</v>
      </c>
    </row>
    <row r="4937" spans="1:9" x14ac:dyDescent="0.2">
      <c r="A4937" t="s">
        <v>35</v>
      </c>
      <c r="B4937" t="s">
        <v>80</v>
      </c>
      <c r="C4937" t="s">
        <v>22</v>
      </c>
      <c r="D4937" s="55">
        <v>42370</v>
      </c>
      <c r="E4937">
        <v>1.2150000000000001</v>
      </c>
      <c r="F4937">
        <v>3133102</v>
      </c>
      <c r="G4937" s="58" t="s">
        <v>87</v>
      </c>
      <c r="H4937" s="58" t="s">
        <v>87</v>
      </c>
      <c r="I4937" s="60" t="s">
        <v>85</v>
      </c>
    </row>
    <row r="4938" spans="1:9" x14ac:dyDescent="0.2">
      <c r="A4938" t="s">
        <v>35</v>
      </c>
      <c r="B4938" t="s">
        <v>81</v>
      </c>
      <c r="C4938" t="s">
        <v>22</v>
      </c>
      <c r="D4938" s="55">
        <v>42370</v>
      </c>
      <c r="E4938">
        <v>0.32</v>
      </c>
      <c r="F4938">
        <v>3133103</v>
      </c>
      <c r="G4938" s="58" t="s">
        <v>87</v>
      </c>
      <c r="H4938" s="58" t="s">
        <v>87</v>
      </c>
      <c r="I4938" s="60" t="s">
        <v>85</v>
      </c>
    </row>
    <row r="4939" spans="1:9" x14ac:dyDescent="0.2">
      <c r="A4939" t="s">
        <v>36</v>
      </c>
      <c r="B4939" t="s">
        <v>80</v>
      </c>
      <c r="C4939" t="s">
        <v>22</v>
      </c>
      <c r="D4939" s="55">
        <v>42370</v>
      </c>
      <c r="E4939">
        <v>1.2150000000000001</v>
      </c>
      <c r="F4939">
        <v>3133104</v>
      </c>
      <c r="G4939" s="58" t="s">
        <v>87</v>
      </c>
      <c r="H4939" s="58" t="s">
        <v>87</v>
      </c>
      <c r="I4939" s="60" t="s">
        <v>85</v>
      </c>
    </row>
    <row r="4940" spans="1:9" x14ac:dyDescent="0.2">
      <c r="A4940" t="s">
        <v>36</v>
      </c>
      <c r="B4940" t="s">
        <v>81</v>
      </c>
      <c r="C4940" t="s">
        <v>22</v>
      </c>
      <c r="D4940" s="55">
        <v>42370</v>
      </c>
      <c r="E4940">
        <v>0.05</v>
      </c>
      <c r="F4940">
        <v>3133105</v>
      </c>
      <c r="G4940" s="58" t="s">
        <v>87</v>
      </c>
      <c r="H4940" s="58" t="s">
        <v>87</v>
      </c>
      <c r="I4940" s="60" t="s">
        <v>85</v>
      </c>
    </row>
    <row r="4941" spans="1:9" x14ac:dyDescent="0.2">
      <c r="A4941" t="s">
        <v>37</v>
      </c>
      <c r="B4941" t="s">
        <v>80</v>
      </c>
      <c r="C4941" t="s">
        <v>22</v>
      </c>
      <c r="D4941" s="55">
        <v>42370</v>
      </c>
      <c r="E4941">
        <v>1.2150000000000001</v>
      </c>
      <c r="F4941">
        <v>3133106</v>
      </c>
      <c r="G4941" s="58" t="s">
        <v>87</v>
      </c>
      <c r="H4941" s="58" t="s">
        <v>87</v>
      </c>
      <c r="I4941" s="60" t="s">
        <v>85</v>
      </c>
    </row>
    <row r="4942" spans="1:9" x14ac:dyDescent="0.2">
      <c r="A4942" t="s">
        <v>37</v>
      </c>
      <c r="B4942" t="s">
        <v>81</v>
      </c>
      <c r="C4942" t="s">
        <v>22</v>
      </c>
      <c r="D4942" s="55">
        <v>42370</v>
      </c>
      <c r="E4942">
        <v>0.32</v>
      </c>
      <c r="F4942">
        <v>3133107</v>
      </c>
      <c r="G4942" s="58" t="s">
        <v>87</v>
      </c>
      <c r="H4942" s="58" t="s">
        <v>87</v>
      </c>
      <c r="I4942" s="60" t="s">
        <v>85</v>
      </c>
    </row>
    <row r="4943" spans="1:9" x14ac:dyDescent="0.2">
      <c r="A4943" t="s">
        <v>58</v>
      </c>
      <c r="B4943" t="s">
        <v>80</v>
      </c>
      <c r="C4943" t="s">
        <v>22</v>
      </c>
      <c r="D4943" s="55">
        <v>42370</v>
      </c>
      <c r="E4943">
        <v>1.04</v>
      </c>
      <c r="F4943">
        <v>3133108</v>
      </c>
      <c r="G4943" s="58" t="s">
        <v>87</v>
      </c>
      <c r="H4943" s="58" t="s">
        <v>87</v>
      </c>
      <c r="I4943" s="60" t="s">
        <v>85</v>
      </c>
    </row>
    <row r="4944" spans="1:9" x14ac:dyDescent="0.2">
      <c r="A4944" t="s">
        <v>58</v>
      </c>
      <c r="B4944" t="s">
        <v>81</v>
      </c>
      <c r="C4944" t="s">
        <v>22</v>
      </c>
      <c r="D4944" s="55">
        <v>42370</v>
      </c>
      <c r="E4944">
        <v>0.05</v>
      </c>
      <c r="F4944">
        <v>3133109</v>
      </c>
      <c r="G4944" s="58" t="s">
        <v>87</v>
      </c>
      <c r="H4944" s="58" t="s">
        <v>87</v>
      </c>
      <c r="I4944" s="60" t="s">
        <v>85</v>
      </c>
    </row>
    <row r="4945" spans="1:9" x14ac:dyDescent="0.2">
      <c r="A4945" t="s">
        <v>59</v>
      </c>
      <c r="B4945" t="s">
        <v>80</v>
      </c>
      <c r="C4945" t="s">
        <v>22</v>
      </c>
      <c r="D4945" s="55">
        <v>42370</v>
      </c>
      <c r="E4945">
        <v>1.6</v>
      </c>
      <c r="F4945">
        <v>3133110</v>
      </c>
      <c r="G4945" s="58" t="s">
        <v>87</v>
      </c>
      <c r="H4945" s="58" t="s">
        <v>87</v>
      </c>
      <c r="I4945" s="60" t="s">
        <v>85</v>
      </c>
    </row>
    <row r="4946" spans="1:9" x14ac:dyDescent="0.2">
      <c r="A4946" t="s">
        <v>59</v>
      </c>
      <c r="B4946" t="s">
        <v>81</v>
      </c>
      <c r="C4946" t="s">
        <v>22</v>
      </c>
      <c r="D4946" s="55">
        <v>42370</v>
      </c>
      <c r="E4946">
        <v>-0.25</v>
      </c>
      <c r="F4946">
        <v>3133111</v>
      </c>
      <c r="G4946" s="58" t="s">
        <v>87</v>
      </c>
      <c r="H4946" s="58" t="s">
        <v>87</v>
      </c>
      <c r="I4946" s="60" t="s">
        <v>85</v>
      </c>
    </row>
    <row r="4947" spans="1:9" x14ac:dyDescent="0.2">
      <c r="A4947" t="s">
        <v>60</v>
      </c>
      <c r="B4947" t="s">
        <v>80</v>
      </c>
      <c r="C4947" t="s">
        <v>22</v>
      </c>
      <c r="D4947" s="55">
        <v>42370</v>
      </c>
      <c r="E4947">
        <v>1.6</v>
      </c>
      <c r="F4947">
        <v>3133112</v>
      </c>
      <c r="G4947" s="58" t="s">
        <v>87</v>
      </c>
      <c r="H4947" s="58" t="s">
        <v>87</v>
      </c>
      <c r="I4947" s="60" t="s">
        <v>85</v>
      </c>
    </row>
    <row r="4948" spans="1:9" x14ac:dyDescent="0.2">
      <c r="A4948" t="s">
        <v>60</v>
      </c>
      <c r="B4948" t="s">
        <v>81</v>
      </c>
      <c r="C4948" t="s">
        <v>22</v>
      </c>
      <c r="D4948" s="55">
        <v>42370</v>
      </c>
      <c r="E4948">
        <v>0.45</v>
      </c>
      <c r="F4948">
        <v>3133113</v>
      </c>
      <c r="G4948" s="58" t="s">
        <v>87</v>
      </c>
      <c r="H4948" s="58" t="s">
        <v>87</v>
      </c>
      <c r="I4948" s="60" t="s">
        <v>85</v>
      </c>
    </row>
    <row r="4949" spans="1:9" x14ac:dyDescent="0.2">
      <c r="A4949" t="s">
        <v>61</v>
      </c>
      <c r="B4949" t="s">
        <v>80</v>
      </c>
      <c r="C4949" t="s">
        <v>22</v>
      </c>
      <c r="D4949" s="55">
        <v>42370</v>
      </c>
      <c r="E4949">
        <v>1.6</v>
      </c>
      <c r="F4949">
        <v>3133114</v>
      </c>
      <c r="G4949" s="58" t="s">
        <v>87</v>
      </c>
      <c r="H4949" s="58" t="s">
        <v>87</v>
      </c>
      <c r="I4949" s="60" t="s">
        <v>85</v>
      </c>
    </row>
    <row r="4950" spans="1:9" x14ac:dyDescent="0.2">
      <c r="A4950" t="s">
        <v>61</v>
      </c>
      <c r="B4950" t="s">
        <v>81</v>
      </c>
      <c r="C4950" t="s">
        <v>22</v>
      </c>
      <c r="D4950" s="55">
        <v>42370</v>
      </c>
      <c r="E4950">
        <v>-0.2</v>
      </c>
      <c r="F4950">
        <v>3133115</v>
      </c>
      <c r="G4950" s="58" t="s">
        <v>87</v>
      </c>
      <c r="H4950" s="58" t="s">
        <v>87</v>
      </c>
      <c r="I4950" s="60" t="s">
        <v>85</v>
      </c>
    </row>
    <row r="4951" spans="1:9" x14ac:dyDescent="0.2">
      <c r="A4951" t="s">
        <v>63</v>
      </c>
      <c r="B4951" t="s">
        <v>80</v>
      </c>
      <c r="C4951" t="s">
        <v>22</v>
      </c>
      <c r="D4951" s="55">
        <v>42370</v>
      </c>
      <c r="E4951">
        <v>0</v>
      </c>
      <c r="F4951">
        <v>3133116</v>
      </c>
      <c r="G4951" s="58" t="s">
        <v>87</v>
      </c>
      <c r="H4951" s="58" t="s">
        <v>87</v>
      </c>
      <c r="I4951" s="60" t="s">
        <v>85</v>
      </c>
    </row>
    <row r="4952" spans="1:9" x14ac:dyDescent="0.2">
      <c r="A4952" t="s">
        <v>63</v>
      </c>
      <c r="B4952" t="s">
        <v>81</v>
      </c>
      <c r="C4952" t="s">
        <v>22</v>
      </c>
      <c r="D4952" s="55">
        <v>42370</v>
      </c>
      <c r="E4952">
        <v>0</v>
      </c>
      <c r="F4952">
        <v>3133117</v>
      </c>
      <c r="G4952" s="58" t="s">
        <v>87</v>
      </c>
      <c r="H4952" s="58" t="s">
        <v>87</v>
      </c>
      <c r="I4952" s="60" t="s">
        <v>85</v>
      </c>
    </row>
    <row r="4953" spans="1:9" x14ac:dyDescent="0.2">
      <c r="A4953" t="s">
        <v>64</v>
      </c>
      <c r="B4953" t="s">
        <v>80</v>
      </c>
      <c r="C4953" t="s">
        <v>22</v>
      </c>
      <c r="D4953" s="55">
        <v>42370</v>
      </c>
      <c r="E4953">
        <v>0</v>
      </c>
      <c r="F4953">
        <v>3133118</v>
      </c>
      <c r="G4953" s="58" t="s">
        <v>87</v>
      </c>
      <c r="H4953" s="58" t="s">
        <v>87</v>
      </c>
      <c r="I4953" s="60" t="s">
        <v>85</v>
      </c>
    </row>
    <row r="4954" spans="1:9" x14ac:dyDescent="0.2">
      <c r="A4954" t="s">
        <v>64</v>
      </c>
      <c r="B4954" t="s">
        <v>81</v>
      </c>
      <c r="C4954" t="s">
        <v>22</v>
      </c>
      <c r="D4954" s="55">
        <v>42370</v>
      </c>
      <c r="E4954">
        <v>0</v>
      </c>
      <c r="F4954">
        <v>3133119</v>
      </c>
      <c r="G4954" s="58" t="s">
        <v>87</v>
      </c>
      <c r="H4954" s="58" t="s">
        <v>87</v>
      </c>
      <c r="I4954" s="60" t="s">
        <v>85</v>
      </c>
    </row>
    <row r="4955" spans="1:9" x14ac:dyDescent="0.2">
      <c r="A4955" t="s">
        <v>79</v>
      </c>
      <c r="B4955" t="s">
        <v>80</v>
      </c>
      <c r="C4955" t="s">
        <v>22</v>
      </c>
      <c r="D4955" s="55">
        <v>42370</v>
      </c>
      <c r="E4955">
        <v>1.135</v>
      </c>
      <c r="F4955">
        <v>3133120</v>
      </c>
      <c r="G4955" s="58" t="s">
        <v>87</v>
      </c>
      <c r="H4955" s="58" t="s">
        <v>87</v>
      </c>
      <c r="I4955" s="60" t="s">
        <v>85</v>
      </c>
    </row>
    <row r="4956" spans="1:9" x14ac:dyDescent="0.2">
      <c r="A4956" t="s">
        <v>79</v>
      </c>
      <c r="B4956" t="s">
        <v>81</v>
      </c>
      <c r="C4956" t="s">
        <v>22</v>
      </c>
      <c r="D4956" s="55">
        <v>42370</v>
      </c>
      <c r="E4956">
        <v>0.05</v>
      </c>
      <c r="F4956">
        <v>3133121</v>
      </c>
      <c r="G4956" s="58" t="s">
        <v>87</v>
      </c>
      <c r="H4956" s="58" t="s">
        <v>87</v>
      </c>
      <c r="I4956" s="60" t="s">
        <v>85</v>
      </c>
    </row>
    <row r="4957" spans="1:9" x14ac:dyDescent="0.2">
      <c r="A4957" t="s">
        <v>65</v>
      </c>
      <c r="B4957" t="s">
        <v>80</v>
      </c>
      <c r="C4957" t="s">
        <v>22</v>
      </c>
      <c r="D4957" s="55">
        <v>42370</v>
      </c>
      <c r="E4957">
        <v>0</v>
      </c>
      <c r="F4957">
        <v>3133122</v>
      </c>
      <c r="G4957" s="58" t="s">
        <v>87</v>
      </c>
      <c r="H4957" s="58" t="s">
        <v>87</v>
      </c>
      <c r="I4957" s="60" t="s">
        <v>85</v>
      </c>
    </row>
    <row r="4958" spans="1:9" x14ac:dyDescent="0.2">
      <c r="A4958" t="s">
        <v>65</v>
      </c>
      <c r="B4958" t="s">
        <v>81</v>
      </c>
      <c r="C4958" t="s">
        <v>22</v>
      </c>
      <c r="D4958" s="55">
        <v>42370</v>
      </c>
      <c r="E4958">
        <v>0</v>
      </c>
      <c r="F4958">
        <v>3133123</v>
      </c>
      <c r="G4958" s="58" t="s">
        <v>87</v>
      </c>
      <c r="H4958" s="58" t="s">
        <v>87</v>
      </c>
      <c r="I4958" s="60" t="s">
        <v>85</v>
      </c>
    </row>
    <row r="4959" spans="1:9" x14ac:dyDescent="0.2">
      <c r="A4959" t="s">
        <v>111</v>
      </c>
      <c r="B4959" t="s">
        <v>110</v>
      </c>
      <c r="C4959" t="s">
        <v>22</v>
      </c>
      <c r="D4959" s="55">
        <v>42370</v>
      </c>
      <c r="E4959">
        <v>0.05</v>
      </c>
      <c r="F4959">
        <v>3133124</v>
      </c>
      <c r="G4959" s="58" t="s">
        <v>87</v>
      </c>
      <c r="H4959" s="58" t="s">
        <v>87</v>
      </c>
      <c r="I4959" s="60" t="s">
        <v>85</v>
      </c>
    </row>
    <row r="4960" spans="1:9" x14ac:dyDescent="0.2">
      <c r="A4960" t="s">
        <v>112</v>
      </c>
      <c r="B4960" t="s">
        <v>110</v>
      </c>
      <c r="C4960" t="s">
        <v>22</v>
      </c>
      <c r="D4960" s="55">
        <v>42370</v>
      </c>
      <c r="E4960">
        <v>0.45</v>
      </c>
      <c r="F4960">
        <v>3133125</v>
      </c>
      <c r="G4960" s="58" t="s">
        <v>87</v>
      </c>
      <c r="H4960" s="58" t="s">
        <v>87</v>
      </c>
      <c r="I4960" s="60" t="s">
        <v>85</v>
      </c>
    </row>
    <row r="4961" spans="1:9" x14ac:dyDescent="0.2">
      <c r="A4961" t="s">
        <v>108</v>
      </c>
      <c r="B4961" t="s">
        <v>110</v>
      </c>
      <c r="C4961" t="s">
        <v>22</v>
      </c>
      <c r="D4961" s="55">
        <v>42370</v>
      </c>
      <c r="E4961">
        <v>-0.2</v>
      </c>
      <c r="F4961">
        <v>3133126</v>
      </c>
      <c r="G4961" s="58" t="s">
        <v>87</v>
      </c>
      <c r="H4961" s="58" t="s">
        <v>87</v>
      </c>
      <c r="I4961" s="60" t="s">
        <v>85</v>
      </c>
    </row>
    <row r="4962" spans="1:9" x14ac:dyDescent="0.2">
      <c r="A4962" t="s">
        <v>109</v>
      </c>
      <c r="B4962" t="s">
        <v>110</v>
      </c>
      <c r="C4962" t="s">
        <v>22</v>
      </c>
      <c r="D4962" s="55">
        <v>42370</v>
      </c>
      <c r="E4962">
        <v>0.45</v>
      </c>
      <c r="F4962">
        <v>3133127</v>
      </c>
      <c r="G4962" s="58" t="s">
        <v>87</v>
      </c>
      <c r="H4962" s="58" t="s">
        <v>87</v>
      </c>
      <c r="I4962" s="60" t="s">
        <v>85</v>
      </c>
    </row>
    <row r="4963" spans="1:9" x14ac:dyDescent="0.2">
      <c r="A4963" t="s">
        <v>11</v>
      </c>
      <c r="B4963" t="s">
        <v>110</v>
      </c>
      <c r="C4963" t="s">
        <v>22</v>
      </c>
      <c r="D4963" s="55">
        <v>42370</v>
      </c>
      <c r="E4963" s="155">
        <v>42401</v>
      </c>
      <c r="I4963" s="60" t="s">
        <v>86</v>
      </c>
    </row>
    <row r="4964" spans="1:9" x14ac:dyDescent="0.2">
      <c r="A4964" t="s">
        <v>78</v>
      </c>
      <c r="B4964" t="s">
        <v>80</v>
      </c>
      <c r="C4964" t="s">
        <v>22</v>
      </c>
      <c r="D4964" s="55">
        <v>42401</v>
      </c>
      <c r="E4964">
        <v>1.2150000000000001</v>
      </c>
      <c r="F4964">
        <v>3133100</v>
      </c>
      <c r="G4964" s="58" t="s">
        <v>87</v>
      </c>
      <c r="H4964" s="58" t="s">
        <v>87</v>
      </c>
      <c r="I4964" s="60" t="s">
        <v>85</v>
      </c>
    </row>
    <row r="4965" spans="1:9" x14ac:dyDescent="0.2">
      <c r="A4965" t="s">
        <v>78</v>
      </c>
      <c r="B4965" t="s">
        <v>81</v>
      </c>
      <c r="C4965" t="s">
        <v>22</v>
      </c>
      <c r="D4965" s="55">
        <v>42401</v>
      </c>
      <c r="E4965">
        <v>0.05</v>
      </c>
      <c r="F4965">
        <v>3133101</v>
      </c>
      <c r="G4965" s="58" t="s">
        <v>87</v>
      </c>
      <c r="H4965" s="58" t="s">
        <v>87</v>
      </c>
      <c r="I4965" s="60" t="s">
        <v>85</v>
      </c>
    </row>
    <row r="4966" spans="1:9" x14ac:dyDescent="0.2">
      <c r="A4966" t="s">
        <v>35</v>
      </c>
      <c r="B4966" t="s">
        <v>80</v>
      </c>
      <c r="C4966" t="s">
        <v>22</v>
      </c>
      <c r="D4966" s="55">
        <v>42401</v>
      </c>
      <c r="E4966">
        <v>1.2150000000000001</v>
      </c>
      <c r="F4966">
        <v>3133102</v>
      </c>
      <c r="G4966" s="58" t="s">
        <v>87</v>
      </c>
      <c r="H4966" s="58" t="s">
        <v>87</v>
      </c>
      <c r="I4966" s="60" t="s">
        <v>85</v>
      </c>
    </row>
    <row r="4967" spans="1:9" x14ac:dyDescent="0.2">
      <c r="A4967" t="s">
        <v>35</v>
      </c>
      <c r="B4967" t="s">
        <v>81</v>
      </c>
      <c r="C4967" t="s">
        <v>22</v>
      </c>
      <c r="D4967" s="55">
        <v>42401</v>
      </c>
      <c r="E4967">
        <v>0.32</v>
      </c>
      <c r="F4967">
        <v>3133103</v>
      </c>
      <c r="G4967" s="58" t="s">
        <v>87</v>
      </c>
      <c r="H4967" s="58" t="s">
        <v>87</v>
      </c>
      <c r="I4967" s="60" t="s">
        <v>85</v>
      </c>
    </row>
    <row r="4968" spans="1:9" x14ac:dyDescent="0.2">
      <c r="A4968" t="s">
        <v>36</v>
      </c>
      <c r="B4968" t="s">
        <v>80</v>
      </c>
      <c r="C4968" t="s">
        <v>22</v>
      </c>
      <c r="D4968" s="55">
        <v>42401</v>
      </c>
      <c r="E4968">
        <v>1.2150000000000001</v>
      </c>
      <c r="F4968">
        <v>3133104</v>
      </c>
      <c r="G4968" s="58" t="s">
        <v>87</v>
      </c>
      <c r="H4968" s="58" t="s">
        <v>87</v>
      </c>
      <c r="I4968" s="60" t="s">
        <v>85</v>
      </c>
    </row>
    <row r="4969" spans="1:9" x14ac:dyDescent="0.2">
      <c r="A4969" t="s">
        <v>36</v>
      </c>
      <c r="B4969" t="s">
        <v>81</v>
      </c>
      <c r="C4969" t="s">
        <v>22</v>
      </c>
      <c r="D4969" s="55">
        <v>42401</v>
      </c>
      <c r="E4969">
        <v>0.05</v>
      </c>
      <c r="F4969">
        <v>3133105</v>
      </c>
      <c r="G4969" s="58" t="s">
        <v>87</v>
      </c>
      <c r="H4969" s="58" t="s">
        <v>87</v>
      </c>
      <c r="I4969" s="60" t="s">
        <v>85</v>
      </c>
    </row>
    <row r="4970" spans="1:9" x14ac:dyDescent="0.2">
      <c r="A4970" t="s">
        <v>37</v>
      </c>
      <c r="B4970" t="s">
        <v>80</v>
      </c>
      <c r="C4970" t="s">
        <v>22</v>
      </c>
      <c r="D4970" s="55">
        <v>42401</v>
      </c>
      <c r="E4970">
        <v>1.2150000000000001</v>
      </c>
      <c r="F4970">
        <v>3133106</v>
      </c>
      <c r="G4970" s="58" t="s">
        <v>87</v>
      </c>
      <c r="H4970" s="58" t="s">
        <v>87</v>
      </c>
      <c r="I4970" s="60" t="s">
        <v>85</v>
      </c>
    </row>
    <row r="4971" spans="1:9" x14ac:dyDescent="0.2">
      <c r="A4971" t="s">
        <v>37</v>
      </c>
      <c r="B4971" t="s">
        <v>81</v>
      </c>
      <c r="C4971" t="s">
        <v>22</v>
      </c>
      <c r="D4971" s="55">
        <v>42401</v>
      </c>
      <c r="E4971">
        <v>0.32</v>
      </c>
      <c r="F4971">
        <v>3133107</v>
      </c>
      <c r="G4971" s="58" t="s">
        <v>87</v>
      </c>
      <c r="H4971" s="58" t="s">
        <v>87</v>
      </c>
      <c r="I4971" s="60" t="s">
        <v>85</v>
      </c>
    </row>
    <row r="4972" spans="1:9" x14ac:dyDescent="0.2">
      <c r="A4972" t="s">
        <v>58</v>
      </c>
      <c r="B4972" t="s">
        <v>80</v>
      </c>
      <c r="C4972" t="s">
        <v>22</v>
      </c>
      <c r="D4972" s="55">
        <v>42401</v>
      </c>
      <c r="E4972">
        <v>1.04</v>
      </c>
      <c r="F4972">
        <v>3133108</v>
      </c>
      <c r="G4972" s="58" t="s">
        <v>87</v>
      </c>
      <c r="H4972" s="58" t="s">
        <v>87</v>
      </c>
      <c r="I4972" s="60" t="s">
        <v>85</v>
      </c>
    </row>
    <row r="4973" spans="1:9" x14ac:dyDescent="0.2">
      <c r="A4973" t="s">
        <v>58</v>
      </c>
      <c r="B4973" t="s">
        <v>81</v>
      </c>
      <c r="C4973" t="s">
        <v>22</v>
      </c>
      <c r="D4973" s="55">
        <v>42401</v>
      </c>
      <c r="E4973">
        <v>0.05</v>
      </c>
      <c r="F4973">
        <v>3133109</v>
      </c>
      <c r="G4973" s="58" t="s">
        <v>87</v>
      </c>
      <c r="H4973" s="58" t="s">
        <v>87</v>
      </c>
      <c r="I4973" s="60" t="s">
        <v>85</v>
      </c>
    </row>
    <row r="4974" spans="1:9" x14ac:dyDescent="0.2">
      <c r="A4974" t="s">
        <v>59</v>
      </c>
      <c r="B4974" t="s">
        <v>80</v>
      </c>
      <c r="C4974" t="s">
        <v>22</v>
      </c>
      <c r="D4974" s="55">
        <v>42401</v>
      </c>
      <c r="E4974">
        <v>1.6</v>
      </c>
      <c r="F4974">
        <v>3133110</v>
      </c>
      <c r="G4974" s="58" t="s">
        <v>87</v>
      </c>
      <c r="H4974" s="58" t="s">
        <v>87</v>
      </c>
      <c r="I4974" s="60" t="s">
        <v>85</v>
      </c>
    </row>
    <row r="4975" spans="1:9" x14ac:dyDescent="0.2">
      <c r="A4975" t="s">
        <v>59</v>
      </c>
      <c r="B4975" t="s">
        <v>81</v>
      </c>
      <c r="C4975" t="s">
        <v>22</v>
      </c>
      <c r="D4975" s="55">
        <v>42401</v>
      </c>
      <c r="E4975">
        <v>-0.28000000000000003</v>
      </c>
      <c r="F4975">
        <v>3133111</v>
      </c>
      <c r="G4975" s="58" t="s">
        <v>87</v>
      </c>
      <c r="H4975" s="58" t="s">
        <v>87</v>
      </c>
      <c r="I4975" s="60" t="s">
        <v>85</v>
      </c>
    </row>
    <row r="4976" spans="1:9" x14ac:dyDescent="0.2">
      <c r="A4976" t="s">
        <v>60</v>
      </c>
      <c r="B4976" t="s">
        <v>80</v>
      </c>
      <c r="C4976" t="s">
        <v>22</v>
      </c>
      <c r="D4976" s="55">
        <v>42401</v>
      </c>
      <c r="E4976">
        <v>1.6</v>
      </c>
      <c r="F4976">
        <v>3133112</v>
      </c>
      <c r="G4976" s="58" t="s">
        <v>87</v>
      </c>
      <c r="H4976" s="58" t="s">
        <v>87</v>
      </c>
      <c r="I4976" s="60" t="s">
        <v>85</v>
      </c>
    </row>
    <row r="4977" spans="1:9" x14ac:dyDescent="0.2">
      <c r="A4977" t="s">
        <v>60</v>
      </c>
      <c r="B4977" t="s">
        <v>81</v>
      </c>
      <c r="C4977" t="s">
        <v>22</v>
      </c>
      <c r="D4977" s="55">
        <v>42401</v>
      </c>
      <c r="E4977">
        <v>0.45</v>
      </c>
      <c r="F4977">
        <v>3133113</v>
      </c>
      <c r="G4977" s="58" t="s">
        <v>87</v>
      </c>
      <c r="H4977" s="58" t="s">
        <v>87</v>
      </c>
      <c r="I4977" s="60" t="s">
        <v>85</v>
      </c>
    </row>
    <row r="4978" spans="1:9" x14ac:dyDescent="0.2">
      <c r="A4978" t="s">
        <v>61</v>
      </c>
      <c r="B4978" t="s">
        <v>80</v>
      </c>
      <c r="C4978" t="s">
        <v>22</v>
      </c>
      <c r="D4978" s="55">
        <v>42401</v>
      </c>
      <c r="E4978">
        <v>1.6</v>
      </c>
      <c r="F4978">
        <v>3133114</v>
      </c>
      <c r="G4978" s="58" t="s">
        <v>87</v>
      </c>
      <c r="H4978" s="58" t="s">
        <v>87</v>
      </c>
      <c r="I4978" s="60" t="s">
        <v>85</v>
      </c>
    </row>
    <row r="4979" spans="1:9" x14ac:dyDescent="0.2">
      <c r="A4979" t="s">
        <v>61</v>
      </c>
      <c r="B4979" t="s">
        <v>81</v>
      </c>
      <c r="C4979" t="s">
        <v>22</v>
      </c>
      <c r="D4979" s="55">
        <v>42401</v>
      </c>
      <c r="E4979">
        <v>-0.2</v>
      </c>
      <c r="F4979">
        <v>3133115</v>
      </c>
      <c r="G4979" s="58" t="s">
        <v>87</v>
      </c>
      <c r="H4979" s="58" t="s">
        <v>87</v>
      </c>
      <c r="I4979" s="60" t="s">
        <v>85</v>
      </c>
    </row>
    <row r="4980" spans="1:9" x14ac:dyDescent="0.2">
      <c r="A4980" t="s">
        <v>63</v>
      </c>
      <c r="B4980" t="s">
        <v>80</v>
      </c>
      <c r="C4980" t="s">
        <v>22</v>
      </c>
      <c r="D4980" s="55">
        <v>42401</v>
      </c>
      <c r="E4980">
        <v>0</v>
      </c>
      <c r="F4980">
        <v>3133116</v>
      </c>
      <c r="G4980" s="58" t="s">
        <v>87</v>
      </c>
      <c r="H4980" s="58" t="s">
        <v>87</v>
      </c>
      <c r="I4980" s="60" t="s">
        <v>85</v>
      </c>
    </row>
    <row r="4981" spans="1:9" x14ac:dyDescent="0.2">
      <c r="A4981" t="s">
        <v>63</v>
      </c>
      <c r="B4981" t="s">
        <v>81</v>
      </c>
      <c r="C4981" t="s">
        <v>22</v>
      </c>
      <c r="D4981" s="55">
        <v>42401</v>
      </c>
      <c r="E4981">
        <v>0</v>
      </c>
      <c r="F4981">
        <v>3133117</v>
      </c>
      <c r="G4981" s="58" t="s">
        <v>87</v>
      </c>
      <c r="H4981" s="58" t="s">
        <v>87</v>
      </c>
      <c r="I4981" s="60" t="s">
        <v>85</v>
      </c>
    </row>
    <row r="4982" spans="1:9" x14ac:dyDescent="0.2">
      <c r="A4982" t="s">
        <v>64</v>
      </c>
      <c r="B4982" t="s">
        <v>80</v>
      </c>
      <c r="C4982" t="s">
        <v>22</v>
      </c>
      <c r="D4982" s="55">
        <v>42401</v>
      </c>
      <c r="E4982">
        <v>0</v>
      </c>
      <c r="F4982">
        <v>3133118</v>
      </c>
      <c r="G4982" s="58" t="s">
        <v>87</v>
      </c>
      <c r="H4982" s="58" t="s">
        <v>87</v>
      </c>
      <c r="I4982" s="60" t="s">
        <v>85</v>
      </c>
    </row>
    <row r="4983" spans="1:9" x14ac:dyDescent="0.2">
      <c r="A4983" t="s">
        <v>64</v>
      </c>
      <c r="B4983" t="s">
        <v>81</v>
      </c>
      <c r="C4983" t="s">
        <v>22</v>
      </c>
      <c r="D4983" s="55">
        <v>42401</v>
      </c>
      <c r="E4983">
        <v>0</v>
      </c>
      <c r="F4983">
        <v>3133119</v>
      </c>
      <c r="G4983" s="58" t="s">
        <v>87</v>
      </c>
      <c r="H4983" s="58" t="s">
        <v>87</v>
      </c>
      <c r="I4983" s="60" t="s">
        <v>85</v>
      </c>
    </row>
    <row r="4984" spans="1:9" x14ac:dyDescent="0.2">
      <c r="A4984" t="s">
        <v>79</v>
      </c>
      <c r="B4984" t="s">
        <v>80</v>
      </c>
      <c r="C4984" t="s">
        <v>22</v>
      </c>
      <c r="D4984" s="55">
        <v>42401</v>
      </c>
      <c r="E4984">
        <v>1.135</v>
      </c>
      <c r="F4984">
        <v>3133120</v>
      </c>
      <c r="G4984" s="58" t="s">
        <v>87</v>
      </c>
      <c r="H4984" s="58" t="s">
        <v>87</v>
      </c>
      <c r="I4984" s="60" t="s">
        <v>85</v>
      </c>
    </row>
    <row r="4985" spans="1:9" x14ac:dyDescent="0.2">
      <c r="A4985" t="s">
        <v>79</v>
      </c>
      <c r="B4985" t="s">
        <v>81</v>
      </c>
      <c r="C4985" t="s">
        <v>22</v>
      </c>
      <c r="D4985" s="55">
        <v>42401</v>
      </c>
      <c r="E4985">
        <v>0.05</v>
      </c>
      <c r="F4985">
        <v>3133121</v>
      </c>
      <c r="G4985" s="58" t="s">
        <v>87</v>
      </c>
      <c r="H4985" s="58" t="s">
        <v>87</v>
      </c>
      <c r="I4985" s="60" t="s">
        <v>85</v>
      </c>
    </row>
    <row r="4986" spans="1:9" x14ac:dyDescent="0.2">
      <c r="A4986" t="s">
        <v>65</v>
      </c>
      <c r="B4986" t="s">
        <v>80</v>
      </c>
      <c r="C4986" t="s">
        <v>22</v>
      </c>
      <c r="D4986" s="55">
        <v>42401</v>
      </c>
      <c r="E4986">
        <v>0</v>
      </c>
      <c r="F4986">
        <v>3133122</v>
      </c>
      <c r="G4986" s="58" t="s">
        <v>87</v>
      </c>
      <c r="H4986" s="58" t="s">
        <v>87</v>
      </c>
      <c r="I4986" s="60" t="s">
        <v>85</v>
      </c>
    </row>
    <row r="4987" spans="1:9" x14ac:dyDescent="0.2">
      <c r="A4987" t="s">
        <v>65</v>
      </c>
      <c r="B4987" t="s">
        <v>81</v>
      </c>
      <c r="C4987" t="s">
        <v>22</v>
      </c>
      <c r="D4987" s="55">
        <v>42401</v>
      </c>
      <c r="E4987">
        <v>0</v>
      </c>
      <c r="F4987">
        <v>3133123</v>
      </c>
      <c r="G4987" s="58" t="s">
        <v>87</v>
      </c>
      <c r="H4987" s="58" t="s">
        <v>87</v>
      </c>
      <c r="I4987" s="60" t="s">
        <v>85</v>
      </c>
    </row>
    <row r="4988" spans="1:9" x14ac:dyDescent="0.2">
      <c r="A4988" t="s">
        <v>111</v>
      </c>
      <c r="B4988" t="s">
        <v>110</v>
      </c>
      <c r="C4988" t="s">
        <v>22</v>
      </c>
      <c r="D4988" s="55">
        <v>42401</v>
      </c>
      <c r="E4988">
        <v>0.05</v>
      </c>
      <c r="F4988">
        <v>3133124</v>
      </c>
      <c r="G4988" s="58" t="s">
        <v>87</v>
      </c>
      <c r="H4988" s="58" t="s">
        <v>87</v>
      </c>
      <c r="I4988" s="60" t="s">
        <v>85</v>
      </c>
    </row>
    <row r="4989" spans="1:9" x14ac:dyDescent="0.2">
      <c r="A4989" t="s">
        <v>112</v>
      </c>
      <c r="B4989" t="s">
        <v>110</v>
      </c>
      <c r="C4989" t="s">
        <v>22</v>
      </c>
      <c r="D4989" s="55">
        <v>42401</v>
      </c>
      <c r="E4989">
        <v>0.45</v>
      </c>
      <c r="F4989">
        <v>3133125</v>
      </c>
      <c r="G4989" s="58" t="s">
        <v>87</v>
      </c>
      <c r="H4989" s="58" t="s">
        <v>87</v>
      </c>
      <c r="I4989" s="60" t="s">
        <v>85</v>
      </c>
    </row>
    <row r="4990" spans="1:9" x14ac:dyDescent="0.2">
      <c r="A4990" t="s">
        <v>108</v>
      </c>
      <c r="B4990" t="s">
        <v>110</v>
      </c>
      <c r="C4990" t="s">
        <v>22</v>
      </c>
      <c r="D4990" s="55">
        <v>42401</v>
      </c>
      <c r="E4990">
        <v>-0.2</v>
      </c>
      <c r="F4990">
        <v>3133126</v>
      </c>
      <c r="G4990" s="58" t="s">
        <v>87</v>
      </c>
      <c r="H4990" s="58" t="s">
        <v>87</v>
      </c>
      <c r="I4990" s="60" t="s">
        <v>85</v>
      </c>
    </row>
    <row r="4991" spans="1:9" x14ac:dyDescent="0.2">
      <c r="A4991" t="s">
        <v>109</v>
      </c>
      <c r="B4991" t="s">
        <v>110</v>
      </c>
      <c r="C4991" t="s">
        <v>22</v>
      </c>
      <c r="D4991" s="55">
        <v>42401</v>
      </c>
      <c r="E4991">
        <v>0.45</v>
      </c>
      <c r="F4991">
        <v>3133127</v>
      </c>
      <c r="G4991" s="58" t="s">
        <v>87</v>
      </c>
      <c r="H4991" s="58" t="s">
        <v>87</v>
      </c>
      <c r="I4991" s="60" t="s">
        <v>85</v>
      </c>
    </row>
    <row r="4992" spans="1:9" x14ac:dyDescent="0.2">
      <c r="A4992" t="s">
        <v>11</v>
      </c>
      <c r="B4992" t="s">
        <v>110</v>
      </c>
      <c r="C4992" t="s">
        <v>22</v>
      </c>
      <c r="D4992" s="55">
        <v>42401</v>
      </c>
      <c r="E4992" s="155">
        <v>42430</v>
      </c>
      <c r="I4992" s="60" t="s">
        <v>86</v>
      </c>
    </row>
    <row r="4993" spans="1:9" x14ac:dyDescent="0.2">
      <c r="A4993" t="s">
        <v>78</v>
      </c>
      <c r="B4993" t="s">
        <v>80</v>
      </c>
      <c r="C4993" t="s">
        <v>22</v>
      </c>
      <c r="D4993" s="55">
        <v>42430</v>
      </c>
      <c r="E4993">
        <v>0.65500000000000003</v>
      </c>
      <c r="F4993">
        <v>3133100</v>
      </c>
      <c r="G4993" s="58" t="s">
        <v>87</v>
      </c>
      <c r="H4993" s="58" t="s">
        <v>87</v>
      </c>
      <c r="I4993" s="60" t="s">
        <v>85</v>
      </c>
    </row>
    <row r="4994" spans="1:9" x14ac:dyDescent="0.2">
      <c r="A4994" t="s">
        <v>78</v>
      </c>
      <c r="B4994" t="s">
        <v>81</v>
      </c>
      <c r="C4994" t="s">
        <v>22</v>
      </c>
      <c r="D4994" s="55">
        <v>42430</v>
      </c>
      <c r="E4994">
        <v>0.05</v>
      </c>
      <c r="F4994">
        <v>3133101</v>
      </c>
      <c r="G4994" s="58" t="s">
        <v>87</v>
      </c>
      <c r="H4994" s="58" t="s">
        <v>87</v>
      </c>
      <c r="I4994" s="60" t="s">
        <v>85</v>
      </c>
    </row>
    <row r="4995" spans="1:9" x14ac:dyDescent="0.2">
      <c r="A4995" t="s">
        <v>35</v>
      </c>
      <c r="B4995" t="s">
        <v>80</v>
      </c>
      <c r="C4995" t="s">
        <v>22</v>
      </c>
      <c r="D4995" s="55">
        <v>42430</v>
      </c>
      <c r="E4995">
        <v>0.65500000000000003</v>
      </c>
      <c r="F4995">
        <v>3133102</v>
      </c>
      <c r="G4995" s="58" t="s">
        <v>87</v>
      </c>
      <c r="H4995" s="58" t="s">
        <v>87</v>
      </c>
      <c r="I4995" s="60" t="s">
        <v>85</v>
      </c>
    </row>
    <row r="4996" spans="1:9" x14ac:dyDescent="0.2">
      <c r="A4996" t="s">
        <v>35</v>
      </c>
      <c r="B4996" t="s">
        <v>81</v>
      </c>
      <c r="C4996" t="s">
        <v>22</v>
      </c>
      <c r="D4996" s="55">
        <v>42430</v>
      </c>
      <c r="E4996">
        <v>0.15</v>
      </c>
      <c r="F4996">
        <v>3133103</v>
      </c>
      <c r="G4996" s="58" t="s">
        <v>87</v>
      </c>
      <c r="H4996" s="58" t="s">
        <v>87</v>
      </c>
      <c r="I4996" s="60" t="s">
        <v>85</v>
      </c>
    </row>
    <row r="4997" spans="1:9" x14ac:dyDescent="0.2">
      <c r="A4997" t="s">
        <v>36</v>
      </c>
      <c r="B4997" t="s">
        <v>80</v>
      </c>
      <c r="C4997" t="s">
        <v>22</v>
      </c>
      <c r="D4997" s="55">
        <v>42430</v>
      </c>
      <c r="E4997">
        <v>0.65500000000000003</v>
      </c>
      <c r="F4997">
        <v>3133104</v>
      </c>
      <c r="G4997" s="58" t="s">
        <v>87</v>
      </c>
      <c r="H4997" s="58" t="s">
        <v>87</v>
      </c>
      <c r="I4997" s="60" t="s">
        <v>85</v>
      </c>
    </row>
    <row r="4998" spans="1:9" x14ac:dyDescent="0.2">
      <c r="A4998" t="s">
        <v>36</v>
      </c>
      <c r="B4998" t="s">
        <v>81</v>
      </c>
      <c r="C4998" t="s">
        <v>22</v>
      </c>
      <c r="D4998" s="55">
        <v>42430</v>
      </c>
      <c r="E4998">
        <v>0.05</v>
      </c>
      <c r="F4998">
        <v>3133105</v>
      </c>
      <c r="G4998" s="58" t="s">
        <v>87</v>
      </c>
      <c r="H4998" s="58" t="s">
        <v>87</v>
      </c>
      <c r="I4998" s="60" t="s">
        <v>85</v>
      </c>
    </row>
    <row r="4999" spans="1:9" x14ac:dyDescent="0.2">
      <c r="A4999" t="s">
        <v>37</v>
      </c>
      <c r="B4999" t="s">
        <v>80</v>
      </c>
      <c r="C4999" t="s">
        <v>22</v>
      </c>
      <c r="D4999" s="55">
        <v>42430</v>
      </c>
      <c r="E4999">
        <v>0.65500000000000003</v>
      </c>
      <c r="F4999">
        <v>3133106</v>
      </c>
      <c r="G4999" s="58" t="s">
        <v>87</v>
      </c>
      <c r="H4999" s="58" t="s">
        <v>87</v>
      </c>
      <c r="I4999" s="60" t="s">
        <v>85</v>
      </c>
    </row>
    <row r="5000" spans="1:9" x14ac:dyDescent="0.2">
      <c r="A5000" t="s">
        <v>37</v>
      </c>
      <c r="B5000" t="s">
        <v>81</v>
      </c>
      <c r="C5000" t="s">
        <v>22</v>
      </c>
      <c r="D5000" s="55">
        <v>42430</v>
      </c>
      <c r="E5000">
        <v>0.15</v>
      </c>
      <c r="F5000">
        <v>3133107</v>
      </c>
      <c r="G5000" s="58" t="s">
        <v>87</v>
      </c>
      <c r="H5000" s="58" t="s">
        <v>87</v>
      </c>
      <c r="I5000" s="60" t="s">
        <v>85</v>
      </c>
    </row>
    <row r="5001" spans="1:9" x14ac:dyDescent="0.2">
      <c r="A5001" t="s">
        <v>58</v>
      </c>
      <c r="B5001" t="s">
        <v>80</v>
      </c>
      <c r="C5001" t="s">
        <v>22</v>
      </c>
      <c r="D5001" s="55">
        <v>42430</v>
      </c>
      <c r="E5001">
        <v>0.54</v>
      </c>
      <c r="F5001">
        <v>3133108</v>
      </c>
      <c r="G5001" s="58" t="s">
        <v>87</v>
      </c>
      <c r="H5001" s="58" t="s">
        <v>87</v>
      </c>
      <c r="I5001" s="60" t="s">
        <v>85</v>
      </c>
    </row>
    <row r="5002" spans="1:9" x14ac:dyDescent="0.2">
      <c r="A5002" t="s">
        <v>58</v>
      </c>
      <c r="B5002" t="s">
        <v>81</v>
      </c>
      <c r="C5002" t="s">
        <v>22</v>
      </c>
      <c r="D5002" s="55">
        <v>42430</v>
      </c>
      <c r="E5002">
        <v>0.05</v>
      </c>
      <c r="F5002">
        <v>3133109</v>
      </c>
      <c r="G5002" s="58" t="s">
        <v>87</v>
      </c>
      <c r="H5002" s="58" t="s">
        <v>87</v>
      </c>
      <c r="I5002" s="60" t="s">
        <v>85</v>
      </c>
    </row>
    <row r="5003" spans="1:9" x14ac:dyDescent="0.2">
      <c r="A5003" t="s">
        <v>59</v>
      </c>
      <c r="B5003" t="s">
        <v>80</v>
      </c>
      <c r="C5003" t="s">
        <v>22</v>
      </c>
      <c r="D5003" s="55">
        <v>42430</v>
      </c>
      <c r="E5003">
        <v>0.69</v>
      </c>
      <c r="F5003">
        <v>3133110</v>
      </c>
      <c r="G5003" s="58" t="s">
        <v>87</v>
      </c>
      <c r="H5003" s="58" t="s">
        <v>87</v>
      </c>
      <c r="I5003" s="60" t="s">
        <v>85</v>
      </c>
    </row>
    <row r="5004" spans="1:9" x14ac:dyDescent="0.2">
      <c r="A5004" t="s">
        <v>59</v>
      </c>
      <c r="B5004" t="s">
        <v>81</v>
      </c>
      <c r="C5004" t="s">
        <v>22</v>
      </c>
      <c r="D5004" s="55">
        <v>42430</v>
      </c>
      <c r="E5004">
        <v>-0.17</v>
      </c>
      <c r="F5004">
        <v>3133111</v>
      </c>
      <c r="G5004" s="58" t="s">
        <v>87</v>
      </c>
      <c r="H5004" s="58" t="s">
        <v>87</v>
      </c>
      <c r="I5004" s="60" t="s">
        <v>85</v>
      </c>
    </row>
    <row r="5005" spans="1:9" x14ac:dyDescent="0.2">
      <c r="A5005" t="s">
        <v>60</v>
      </c>
      <c r="B5005" t="s">
        <v>80</v>
      </c>
      <c r="C5005" t="s">
        <v>22</v>
      </c>
      <c r="D5005" s="55">
        <v>42430</v>
      </c>
      <c r="E5005">
        <v>0.69</v>
      </c>
      <c r="F5005">
        <v>3133112</v>
      </c>
      <c r="G5005" s="58" t="s">
        <v>87</v>
      </c>
      <c r="H5005" s="58" t="s">
        <v>87</v>
      </c>
      <c r="I5005" s="60" t="s">
        <v>85</v>
      </c>
    </row>
    <row r="5006" spans="1:9" x14ac:dyDescent="0.2">
      <c r="A5006" t="s">
        <v>60</v>
      </c>
      <c r="B5006" t="s">
        <v>81</v>
      </c>
      <c r="C5006" t="s">
        <v>22</v>
      </c>
      <c r="D5006" s="55">
        <v>42430</v>
      </c>
      <c r="E5006">
        <v>0.1</v>
      </c>
      <c r="F5006">
        <v>3133113</v>
      </c>
      <c r="G5006" s="58" t="s">
        <v>87</v>
      </c>
      <c r="H5006" s="58" t="s">
        <v>87</v>
      </c>
      <c r="I5006" s="60" t="s">
        <v>85</v>
      </c>
    </row>
    <row r="5007" spans="1:9" x14ac:dyDescent="0.2">
      <c r="A5007" t="s">
        <v>61</v>
      </c>
      <c r="B5007" t="s">
        <v>80</v>
      </c>
      <c r="C5007" t="s">
        <v>22</v>
      </c>
      <c r="D5007" s="55">
        <v>42430</v>
      </c>
      <c r="E5007">
        <v>0.69</v>
      </c>
      <c r="F5007">
        <v>3133114</v>
      </c>
      <c r="G5007" s="58" t="s">
        <v>87</v>
      </c>
      <c r="H5007" s="58" t="s">
        <v>87</v>
      </c>
      <c r="I5007" s="60" t="s">
        <v>85</v>
      </c>
    </row>
    <row r="5008" spans="1:9" x14ac:dyDescent="0.2">
      <c r="A5008" t="s">
        <v>61</v>
      </c>
      <c r="B5008" t="s">
        <v>81</v>
      </c>
      <c r="C5008" t="s">
        <v>22</v>
      </c>
      <c r="D5008" s="55">
        <v>42430</v>
      </c>
      <c r="E5008">
        <v>-0.05</v>
      </c>
      <c r="F5008">
        <v>3133115</v>
      </c>
      <c r="G5008" s="58" t="s">
        <v>87</v>
      </c>
      <c r="H5008" s="58" t="s">
        <v>87</v>
      </c>
      <c r="I5008" s="60" t="s">
        <v>85</v>
      </c>
    </row>
    <row r="5009" spans="1:9" x14ac:dyDescent="0.2">
      <c r="A5009" t="s">
        <v>63</v>
      </c>
      <c r="B5009" t="s">
        <v>80</v>
      </c>
      <c r="C5009" t="s">
        <v>22</v>
      </c>
      <c r="D5009" s="55">
        <v>42430</v>
      </c>
      <c r="E5009">
        <v>0</v>
      </c>
      <c r="F5009">
        <v>3133116</v>
      </c>
      <c r="G5009" s="58" t="s">
        <v>87</v>
      </c>
      <c r="H5009" s="58" t="s">
        <v>87</v>
      </c>
      <c r="I5009" s="60" t="s">
        <v>85</v>
      </c>
    </row>
    <row r="5010" spans="1:9" x14ac:dyDescent="0.2">
      <c r="A5010" t="s">
        <v>63</v>
      </c>
      <c r="B5010" t="s">
        <v>81</v>
      </c>
      <c r="C5010" t="s">
        <v>22</v>
      </c>
      <c r="D5010" s="55">
        <v>42430</v>
      </c>
      <c r="E5010">
        <v>0</v>
      </c>
      <c r="F5010">
        <v>3133117</v>
      </c>
      <c r="G5010" s="58" t="s">
        <v>87</v>
      </c>
      <c r="H5010" s="58" t="s">
        <v>87</v>
      </c>
      <c r="I5010" s="60" t="s">
        <v>85</v>
      </c>
    </row>
    <row r="5011" spans="1:9" x14ac:dyDescent="0.2">
      <c r="A5011" t="s">
        <v>64</v>
      </c>
      <c r="B5011" t="s">
        <v>80</v>
      </c>
      <c r="C5011" t="s">
        <v>22</v>
      </c>
      <c r="D5011" s="55">
        <v>42430</v>
      </c>
      <c r="E5011">
        <v>0</v>
      </c>
      <c r="F5011">
        <v>3133118</v>
      </c>
      <c r="G5011" s="58" t="s">
        <v>87</v>
      </c>
      <c r="H5011" s="58" t="s">
        <v>87</v>
      </c>
      <c r="I5011" s="60" t="s">
        <v>85</v>
      </c>
    </row>
    <row r="5012" spans="1:9" x14ac:dyDescent="0.2">
      <c r="A5012" t="s">
        <v>64</v>
      </c>
      <c r="B5012" t="s">
        <v>81</v>
      </c>
      <c r="C5012" t="s">
        <v>22</v>
      </c>
      <c r="D5012" s="55">
        <v>42430</v>
      </c>
      <c r="E5012">
        <v>0</v>
      </c>
      <c r="F5012">
        <v>3133119</v>
      </c>
      <c r="G5012" s="58" t="s">
        <v>87</v>
      </c>
      <c r="H5012" s="58" t="s">
        <v>87</v>
      </c>
      <c r="I5012" s="60" t="s">
        <v>85</v>
      </c>
    </row>
    <row r="5013" spans="1:9" x14ac:dyDescent="0.2">
      <c r="A5013" t="s">
        <v>79</v>
      </c>
      <c r="B5013" t="s">
        <v>80</v>
      </c>
      <c r="C5013" t="s">
        <v>22</v>
      </c>
      <c r="D5013" s="55">
        <v>42430</v>
      </c>
      <c r="E5013">
        <v>0.60499999999999998</v>
      </c>
      <c r="F5013">
        <v>3133120</v>
      </c>
      <c r="G5013" s="58" t="s">
        <v>87</v>
      </c>
      <c r="H5013" s="58" t="s">
        <v>87</v>
      </c>
      <c r="I5013" s="60" t="s">
        <v>85</v>
      </c>
    </row>
    <row r="5014" spans="1:9" x14ac:dyDescent="0.2">
      <c r="A5014" t="s">
        <v>79</v>
      </c>
      <c r="B5014" t="s">
        <v>81</v>
      </c>
      <c r="C5014" t="s">
        <v>22</v>
      </c>
      <c r="D5014" s="55">
        <v>42430</v>
      </c>
      <c r="E5014">
        <v>0.05</v>
      </c>
      <c r="F5014">
        <v>3133121</v>
      </c>
      <c r="G5014" s="58" t="s">
        <v>87</v>
      </c>
      <c r="H5014" s="58" t="s">
        <v>87</v>
      </c>
      <c r="I5014" s="60" t="s">
        <v>85</v>
      </c>
    </row>
    <row r="5015" spans="1:9" x14ac:dyDescent="0.2">
      <c r="A5015" t="s">
        <v>65</v>
      </c>
      <c r="B5015" t="s">
        <v>80</v>
      </c>
      <c r="C5015" t="s">
        <v>22</v>
      </c>
      <c r="D5015" s="55">
        <v>42430</v>
      </c>
      <c r="E5015">
        <v>0</v>
      </c>
      <c r="F5015">
        <v>3133122</v>
      </c>
      <c r="G5015" s="58" t="s">
        <v>87</v>
      </c>
      <c r="H5015" s="58" t="s">
        <v>87</v>
      </c>
      <c r="I5015" s="60" t="s">
        <v>85</v>
      </c>
    </row>
    <row r="5016" spans="1:9" x14ac:dyDescent="0.2">
      <c r="A5016" t="s">
        <v>65</v>
      </c>
      <c r="B5016" t="s">
        <v>81</v>
      </c>
      <c r="C5016" t="s">
        <v>22</v>
      </c>
      <c r="D5016" s="55">
        <v>42430</v>
      </c>
      <c r="E5016">
        <v>0</v>
      </c>
      <c r="F5016">
        <v>3133123</v>
      </c>
      <c r="G5016" s="58" t="s">
        <v>87</v>
      </c>
      <c r="H5016" s="58" t="s">
        <v>87</v>
      </c>
      <c r="I5016" s="60" t="s">
        <v>85</v>
      </c>
    </row>
    <row r="5017" spans="1:9" x14ac:dyDescent="0.2">
      <c r="A5017" t="s">
        <v>111</v>
      </c>
      <c r="B5017" t="s">
        <v>110</v>
      </c>
      <c r="C5017" t="s">
        <v>22</v>
      </c>
      <c r="D5017" s="55">
        <v>42430</v>
      </c>
      <c r="E5017">
        <v>0.05</v>
      </c>
      <c r="F5017">
        <v>3133124</v>
      </c>
      <c r="G5017" s="58" t="s">
        <v>87</v>
      </c>
      <c r="H5017" s="58" t="s">
        <v>87</v>
      </c>
      <c r="I5017" s="60" t="s">
        <v>85</v>
      </c>
    </row>
    <row r="5018" spans="1:9" x14ac:dyDescent="0.2">
      <c r="A5018" t="s">
        <v>112</v>
      </c>
      <c r="B5018" t="s">
        <v>110</v>
      </c>
      <c r="C5018" t="s">
        <v>22</v>
      </c>
      <c r="D5018" s="55">
        <v>42430</v>
      </c>
      <c r="E5018">
        <v>0.1</v>
      </c>
      <c r="F5018">
        <v>3133125</v>
      </c>
      <c r="G5018" s="58" t="s">
        <v>87</v>
      </c>
      <c r="H5018" s="58" t="s">
        <v>87</v>
      </c>
      <c r="I5018" s="60" t="s">
        <v>85</v>
      </c>
    </row>
    <row r="5019" spans="1:9" x14ac:dyDescent="0.2">
      <c r="A5019" t="s">
        <v>108</v>
      </c>
      <c r="B5019" t="s">
        <v>110</v>
      </c>
      <c r="C5019" t="s">
        <v>22</v>
      </c>
      <c r="D5019" s="55">
        <v>42430</v>
      </c>
      <c r="E5019">
        <v>-0.05</v>
      </c>
      <c r="F5019">
        <v>3133126</v>
      </c>
      <c r="G5019" s="58" t="s">
        <v>87</v>
      </c>
      <c r="H5019" s="58" t="s">
        <v>87</v>
      </c>
      <c r="I5019" s="60" t="s">
        <v>85</v>
      </c>
    </row>
    <row r="5020" spans="1:9" x14ac:dyDescent="0.2">
      <c r="A5020" t="s">
        <v>109</v>
      </c>
      <c r="B5020" t="s">
        <v>110</v>
      </c>
      <c r="C5020" t="s">
        <v>22</v>
      </c>
      <c r="D5020" s="55">
        <v>42430</v>
      </c>
      <c r="E5020">
        <v>0.1</v>
      </c>
      <c r="F5020">
        <v>3133127</v>
      </c>
      <c r="G5020" s="58" t="s">
        <v>87</v>
      </c>
      <c r="H5020" s="58" t="s">
        <v>87</v>
      </c>
      <c r="I5020" s="60" t="s">
        <v>85</v>
      </c>
    </row>
    <row r="5021" spans="1:9" x14ac:dyDescent="0.2">
      <c r="A5021" t="s">
        <v>11</v>
      </c>
      <c r="B5021" t="s">
        <v>110</v>
      </c>
      <c r="C5021" t="s">
        <v>22</v>
      </c>
      <c r="D5021" s="55">
        <v>42430</v>
      </c>
      <c r="E5021" s="155">
        <v>42461</v>
      </c>
      <c r="F5021">
        <v>2756517</v>
      </c>
      <c r="G5021" s="58" t="s">
        <v>87</v>
      </c>
      <c r="H5021" s="58" t="s">
        <v>87</v>
      </c>
      <c r="I5021" s="60" t="s">
        <v>86</v>
      </c>
    </row>
    <row r="5022" spans="1:9" x14ac:dyDescent="0.2">
      <c r="A5022" t="s">
        <v>78</v>
      </c>
      <c r="B5022" t="s">
        <v>80</v>
      </c>
      <c r="C5022" t="s">
        <v>22</v>
      </c>
      <c r="D5022" s="55">
        <v>42461</v>
      </c>
      <c r="E5022">
        <v>0.435</v>
      </c>
      <c r="F5022">
        <v>3133100</v>
      </c>
      <c r="G5022" s="58" t="s">
        <v>87</v>
      </c>
      <c r="H5022" s="58" t="s">
        <v>87</v>
      </c>
      <c r="I5022" s="60" t="s">
        <v>85</v>
      </c>
    </row>
    <row r="5023" spans="1:9" x14ac:dyDescent="0.2">
      <c r="A5023" t="s">
        <v>78</v>
      </c>
      <c r="B5023" t="s">
        <v>81</v>
      </c>
      <c r="C5023" t="s">
        <v>22</v>
      </c>
      <c r="D5023" s="55">
        <v>42461</v>
      </c>
      <c r="E5023">
        <v>0.02</v>
      </c>
      <c r="F5023">
        <v>3133101</v>
      </c>
      <c r="G5023" s="58" t="s">
        <v>87</v>
      </c>
      <c r="H5023" s="58" t="s">
        <v>87</v>
      </c>
      <c r="I5023" s="60" t="s">
        <v>85</v>
      </c>
    </row>
    <row r="5024" spans="1:9" x14ac:dyDescent="0.2">
      <c r="A5024" t="s">
        <v>35</v>
      </c>
      <c r="B5024" t="s">
        <v>80</v>
      </c>
      <c r="C5024" t="s">
        <v>22</v>
      </c>
      <c r="D5024" s="55">
        <v>42461</v>
      </c>
      <c r="E5024">
        <v>0.435</v>
      </c>
      <c r="F5024">
        <v>3133102</v>
      </c>
      <c r="G5024" s="58" t="s">
        <v>87</v>
      </c>
      <c r="H5024" s="58" t="s">
        <v>87</v>
      </c>
      <c r="I5024" s="60" t="s">
        <v>85</v>
      </c>
    </row>
    <row r="5025" spans="1:9" x14ac:dyDescent="0.2">
      <c r="A5025" t="s">
        <v>35</v>
      </c>
      <c r="B5025" t="s">
        <v>81</v>
      </c>
      <c r="C5025" t="s">
        <v>22</v>
      </c>
      <c r="D5025" s="55">
        <v>42461</v>
      </c>
      <c r="E5025">
        <v>0.05</v>
      </c>
      <c r="F5025">
        <v>3133103</v>
      </c>
      <c r="G5025" s="58" t="s">
        <v>87</v>
      </c>
      <c r="H5025" s="58" t="s">
        <v>87</v>
      </c>
      <c r="I5025" s="60" t="s">
        <v>85</v>
      </c>
    </row>
    <row r="5026" spans="1:9" x14ac:dyDescent="0.2">
      <c r="A5026" t="s">
        <v>36</v>
      </c>
      <c r="B5026" t="s">
        <v>80</v>
      </c>
      <c r="C5026" t="s">
        <v>22</v>
      </c>
      <c r="D5026" s="55">
        <v>42461</v>
      </c>
      <c r="E5026">
        <v>0.435</v>
      </c>
      <c r="F5026">
        <v>3133104</v>
      </c>
      <c r="G5026" s="58" t="s">
        <v>87</v>
      </c>
      <c r="H5026" s="58" t="s">
        <v>87</v>
      </c>
      <c r="I5026" s="60" t="s">
        <v>85</v>
      </c>
    </row>
    <row r="5027" spans="1:9" x14ac:dyDescent="0.2">
      <c r="A5027" t="s">
        <v>36</v>
      </c>
      <c r="B5027" t="s">
        <v>81</v>
      </c>
      <c r="C5027" t="s">
        <v>22</v>
      </c>
      <c r="D5027" s="55">
        <v>42461</v>
      </c>
      <c r="E5027">
        <v>0.02</v>
      </c>
      <c r="F5027">
        <v>3133105</v>
      </c>
      <c r="G5027" s="58" t="s">
        <v>87</v>
      </c>
      <c r="H5027" s="58" t="s">
        <v>87</v>
      </c>
      <c r="I5027" s="60" t="s">
        <v>85</v>
      </c>
    </row>
    <row r="5028" spans="1:9" x14ac:dyDescent="0.2">
      <c r="A5028" t="s">
        <v>37</v>
      </c>
      <c r="B5028" t="s">
        <v>80</v>
      </c>
      <c r="C5028" t="s">
        <v>22</v>
      </c>
      <c r="D5028" s="55">
        <v>42461</v>
      </c>
      <c r="E5028">
        <v>0.435</v>
      </c>
      <c r="F5028">
        <v>3133106</v>
      </c>
      <c r="G5028" s="58" t="s">
        <v>87</v>
      </c>
      <c r="H5028" s="58" t="s">
        <v>87</v>
      </c>
      <c r="I5028" s="60" t="s">
        <v>85</v>
      </c>
    </row>
    <row r="5029" spans="1:9" x14ac:dyDescent="0.2">
      <c r="A5029" t="s">
        <v>37</v>
      </c>
      <c r="B5029" t="s">
        <v>81</v>
      </c>
      <c r="C5029" t="s">
        <v>22</v>
      </c>
      <c r="D5029" s="55">
        <v>42461</v>
      </c>
      <c r="E5029">
        <v>0.05</v>
      </c>
      <c r="F5029">
        <v>3133107</v>
      </c>
      <c r="G5029" s="58" t="s">
        <v>87</v>
      </c>
      <c r="H5029" s="58" t="s">
        <v>87</v>
      </c>
      <c r="I5029" s="60" t="s">
        <v>85</v>
      </c>
    </row>
    <row r="5030" spans="1:9" x14ac:dyDescent="0.2">
      <c r="A5030" t="s">
        <v>58</v>
      </c>
      <c r="B5030" t="s">
        <v>80</v>
      </c>
      <c r="C5030" t="s">
        <v>22</v>
      </c>
      <c r="D5030" s="55">
        <v>42461</v>
      </c>
      <c r="E5030">
        <v>0.36</v>
      </c>
      <c r="F5030">
        <v>3133108</v>
      </c>
      <c r="G5030" s="58" t="s">
        <v>87</v>
      </c>
      <c r="H5030" s="58" t="s">
        <v>87</v>
      </c>
      <c r="I5030" s="60" t="s">
        <v>85</v>
      </c>
    </row>
    <row r="5031" spans="1:9" x14ac:dyDescent="0.2">
      <c r="A5031" t="s">
        <v>58</v>
      </c>
      <c r="B5031" t="s">
        <v>81</v>
      </c>
      <c r="C5031" t="s">
        <v>22</v>
      </c>
      <c r="D5031" s="55">
        <v>42461</v>
      </c>
      <c r="E5031">
        <v>5.0000000000000001E-3</v>
      </c>
      <c r="F5031">
        <v>3133109</v>
      </c>
      <c r="G5031" s="58" t="s">
        <v>87</v>
      </c>
      <c r="H5031" s="58" t="s">
        <v>87</v>
      </c>
      <c r="I5031" s="60" t="s">
        <v>85</v>
      </c>
    </row>
    <row r="5032" spans="1:9" x14ac:dyDescent="0.2">
      <c r="A5032" t="s">
        <v>59</v>
      </c>
      <c r="B5032" t="s">
        <v>80</v>
      </c>
      <c r="C5032" t="s">
        <v>22</v>
      </c>
      <c r="D5032" s="55">
        <v>42461</v>
      </c>
      <c r="E5032">
        <v>0.38</v>
      </c>
      <c r="F5032">
        <v>3133110</v>
      </c>
      <c r="G5032" s="58" t="s">
        <v>87</v>
      </c>
      <c r="H5032" s="58" t="s">
        <v>87</v>
      </c>
      <c r="I5032" s="60" t="s">
        <v>85</v>
      </c>
    </row>
    <row r="5033" spans="1:9" x14ac:dyDescent="0.2">
      <c r="A5033" t="s">
        <v>59</v>
      </c>
      <c r="B5033" t="s">
        <v>81</v>
      </c>
      <c r="C5033" t="s">
        <v>22</v>
      </c>
      <c r="D5033" s="55">
        <v>42461</v>
      </c>
      <c r="E5033">
        <v>-8.5000000000000006E-2</v>
      </c>
      <c r="F5033">
        <v>3133111</v>
      </c>
      <c r="G5033" s="58" t="s">
        <v>87</v>
      </c>
      <c r="H5033" s="58" t="s">
        <v>87</v>
      </c>
      <c r="I5033" s="60" t="s">
        <v>85</v>
      </c>
    </row>
    <row r="5034" spans="1:9" x14ac:dyDescent="0.2">
      <c r="A5034" t="s">
        <v>60</v>
      </c>
      <c r="B5034" t="s">
        <v>80</v>
      </c>
      <c r="C5034" t="s">
        <v>22</v>
      </c>
      <c r="D5034" s="55">
        <v>42461</v>
      </c>
      <c r="E5034">
        <v>0.38</v>
      </c>
      <c r="F5034">
        <v>3133112</v>
      </c>
      <c r="G5034" s="58" t="s">
        <v>87</v>
      </c>
      <c r="H5034" s="58" t="s">
        <v>87</v>
      </c>
      <c r="I5034" s="60" t="s">
        <v>85</v>
      </c>
    </row>
    <row r="5035" spans="1:9" x14ac:dyDescent="0.2">
      <c r="A5035" t="s">
        <v>60</v>
      </c>
      <c r="B5035" t="s">
        <v>81</v>
      </c>
      <c r="C5035" t="s">
        <v>22</v>
      </c>
      <c r="D5035" s="55">
        <v>42461</v>
      </c>
      <c r="E5035">
        <v>0.02</v>
      </c>
      <c r="F5035">
        <v>3133113</v>
      </c>
      <c r="G5035" s="58" t="s">
        <v>87</v>
      </c>
      <c r="H5035" s="58" t="s">
        <v>87</v>
      </c>
      <c r="I5035" s="60" t="s">
        <v>85</v>
      </c>
    </row>
    <row r="5036" spans="1:9" x14ac:dyDescent="0.2">
      <c r="A5036" t="s">
        <v>61</v>
      </c>
      <c r="B5036" t="s">
        <v>80</v>
      </c>
      <c r="C5036" t="s">
        <v>22</v>
      </c>
      <c r="D5036" s="55">
        <v>42461</v>
      </c>
      <c r="E5036">
        <v>0.38</v>
      </c>
      <c r="F5036">
        <v>3133114</v>
      </c>
      <c r="G5036" s="58" t="s">
        <v>87</v>
      </c>
      <c r="H5036" s="58" t="s">
        <v>87</v>
      </c>
      <c r="I5036" s="60" t="s">
        <v>85</v>
      </c>
    </row>
    <row r="5037" spans="1:9" x14ac:dyDescent="0.2">
      <c r="A5037" t="s">
        <v>61</v>
      </c>
      <c r="B5037" t="s">
        <v>81</v>
      </c>
      <c r="C5037" t="s">
        <v>22</v>
      </c>
      <c r="D5037" s="55">
        <v>42461</v>
      </c>
      <c r="E5037">
        <v>-4.4999999999999998E-2</v>
      </c>
      <c r="F5037">
        <v>3133115</v>
      </c>
      <c r="G5037" s="58" t="s">
        <v>87</v>
      </c>
      <c r="H5037" s="58" t="s">
        <v>87</v>
      </c>
      <c r="I5037" s="60" t="s">
        <v>85</v>
      </c>
    </row>
    <row r="5038" spans="1:9" x14ac:dyDescent="0.2">
      <c r="A5038" t="s">
        <v>63</v>
      </c>
      <c r="B5038" t="s">
        <v>80</v>
      </c>
      <c r="C5038" t="s">
        <v>22</v>
      </c>
      <c r="D5038" s="55">
        <v>42461</v>
      </c>
      <c r="E5038">
        <v>0</v>
      </c>
      <c r="F5038">
        <v>3133116</v>
      </c>
      <c r="G5038" s="58" t="s">
        <v>87</v>
      </c>
      <c r="H5038" s="58" t="s">
        <v>87</v>
      </c>
      <c r="I5038" s="60" t="s">
        <v>85</v>
      </c>
    </row>
    <row r="5039" spans="1:9" x14ac:dyDescent="0.2">
      <c r="A5039" t="s">
        <v>63</v>
      </c>
      <c r="B5039" t="s">
        <v>81</v>
      </c>
      <c r="C5039" t="s">
        <v>22</v>
      </c>
      <c r="D5039" s="55">
        <v>42461</v>
      </c>
      <c r="E5039">
        <v>0</v>
      </c>
      <c r="F5039">
        <v>3133117</v>
      </c>
      <c r="G5039" s="58" t="s">
        <v>87</v>
      </c>
      <c r="H5039" s="58" t="s">
        <v>87</v>
      </c>
      <c r="I5039" s="60" t="s">
        <v>85</v>
      </c>
    </row>
    <row r="5040" spans="1:9" x14ac:dyDescent="0.2">
      <c r="A5040" t="s">
        <v>64</v>
      </c>
      <c r="B5040" t="s">
        <v>80</v>
      </c>
      <c r="C5040" t="s">
        <v>22</v>
      </c>
      <c r="D5040" s="55">
        <v>42461</v>
      </c>
      <c r="E5040">
        <v>0</v>
      </c>
      <c r="F5040">
        <v>3133118</v>
      </c>
      <c r="G5040" s="58" t="s">
        <v>87</v>
      </c>
      <c r="H5040" s="58" t="s">
        <v>87</v>
      </c>
      <c r="I5040" s="60" t="s">
        <v>85</v>
      </c>
    </row>
    <row r="5041" spans="1:9" x14ac:dyDescent="0.2">
      <c r="A5041" t="s">
        <v>64</v>
      </c>
      <c r="B5041" t="s">
        <v>81</v>
      </c>
      <c r="C5041" t="s">
        <v>22</v>
      </c>
      <c r="D5041" s="55">
        <v>42461</v>
      </c>
      <c r="E5041">
        <v>0</v>
      </c>
      <c r="F5041">
        <v>3133119</v>
      </c>
      <c r="G5041" s="58" t="s">
        <v>87</v>
      </c>
      <c r="H5041" s="58" t="s">
        <v>87</v>
      </c>
      <c r="I5041" s="60" t="s">
        <v>85</v>
      </c>
    </row>
    <row r="5042" spans="1:9" x14ac:dyDescent="0.2">
      <c r="A5042" t="s">
        <v>79</v>
      </c>
      <c r="B5042" t="s">
        <v>80</v>
      </c>
      <c r="C5042" t="s">
        <v>22</v>
      </c>
      <c r="D5042" s="55">
        <v>42461</v>
      </c>
      <c r="E5042">
        <v>0.435</v>
      </c>
      <c r="F5042">
        <v>3133120</v>
      </c>
      <c r="G5042" s="58" t="s">
        <v>87</v>
      </c>
      <c r="H5042" s="58" t="s">
        <v>87</v>
      </c>
      <c r="I5042" s="60" t="s">
        <v>85</v>
      </c>
    </row>
    <row r="5043" spans="1:9" x14ac:dyDescent="0.2">
      <c r="A5043" t="s">
        <v>79</v>
      </c>
      <c r="B5043" t="s">
        <v>81</v>
      </c>
      <c r="C5043" t="s">
        <v>22</v>
      </c>
      <c r="D5043" s="55">
        <v>42461</v>
      </c>
      <c r="E5043">
        <v>0.02</v>
      </c>
      <c r="F5043">
        <v>3133121</v>
      </c>
      <c r="G5043" s="58" t="s">
        <v>87</v>
      </c>
      <c r="H5043" s="58" t="s">
        <v>87</v>
      </c>
      <c r="I5043" s="60" t="s">
        <v>85</v>
      </c>
    </row>
    <row r="5044" spans="1:9" x14ac:dyDescent="0.2">
      <c r="A5044" t="s">
        <v>65</v>
      </c>
      <c r="B5044" t="s">
        <v>80</v>
      </c>
      <c r="C5044" t="s">
        <v>22</v>
      </c>
      <c r="D5044" s="55">
        <v>42461</v>
      </c>
      <c r="E5044">
        <v>0</v>
      </c>
      <c r="F5044">
        <v>3133122</v>
      </c>
      <c r="G5044" s="58" t="s">
        <v>87</v>
      </c>
      <c r="H5044" s="58" t="s">
        <v>87</v>
      </c>
      <c r="I5044" s="60" t="s">
        <v>85</v>
      </c>
    </row>
    <row r="5045" spans="1:9" x14ac:dyDescent="0.2">
      <c r="A5045" t="s">
        <v>65</v>
      </c>
      <c r="B5045" t="s">
        <v>81</v>
      </c>
      <c r="C5045" t="s">
        <v>22</v>
      </c>
      <c r="D5045" s="55">
        <v>42461</v>
      </c>
      <c r="E5045">
        <v>0</v>
      </c>
      <c r="F5045">
        <v>3133123</v>
      </c>
      <c r="G5045" s="58" t="s">
        <v>87</v>
      </c>
      <c r="H5045" s="58" t="s">
        <v>87</v>
      </c>
      <c r="I5045" s="60" t="s">
        <v>85</v>
      </c>
    </row>
    <row r="5046" spans="1:9" x14ac:dyDescent="0.2">
      <c r="A5046" t="s">
        <v>111</v>
      </c>
      <c r="B5046" t="s">
        <v>110</v>
      </c>
      <c r="C5046" t="s">
        <v>22</v>
      </c>
      <c r="D5046" s="55">
        <v>42461</v>
      </c>
      <c r="E5046">
        <v>5.0000000000000001E-3</v>
      </c>
      <c r="F5046">
        <v>3133124</v>
      </c>
      <c r="G5046" s="58" t="s">
        <v>87</v>
      </c>
      <c r="H5046" s="58" t="s">
        <v>87</v>
      </c>
      <c r="I5046" s="60" t="s">
        <v>85</v>
      </c>
    </row>
    <row r="5047" spans="1:9" x14ac:dyDescent="0.2">
      <c r="A5047" t="s">
        <v>112</v>
      </c>
      <c r="B5047" t="s">
        <v>110</v>
      </c>
      <c r="C5047" t="s">
        <v>22</v>
      </c>
      <c r="D5047" s="55">
        <v>42461</v>
      </c>
      <c r="E5047">
        <v>0.02</v>
      </c>
      <c r="F5047">
        <v>3133125</v>
      </c>
      <c r="G5047" s="58" t="s">
        <v>87</v>
      </c>
      <c r="H5047" s="58" t="s">
        <v>87</v>
      </c>
      <c r="I5047" s="60" t="s">
        <v>85</v>
      </c>
    </row>
    <row r="5048" spans="1:9" x14ac:dyDescent="0.2">
      <c r="A5048" t="s">
        <v>108</v>
      </c>
      <c r="B5048" t="s">
        <v>110</v>
      </c>
      <c r="C5048" t="s">
        <v>22</v>
      </c>
      <c r="D5048" s="55">
        <v>42461</v>
      </c>
      <c r="E5048">
        <v>-4.4999999999999998E-2</v>
      </c>
      <c r="F5048">
        <v>3133126</v>
      </c>
      <c r="G5048" s="58" t="s">
        <v>87</v>
      </c>
      <c r="H5048" s="58" t="s">
        <v>87</v>
      </c>
      <c r="I5048" s="60" t="s">
        <v>85</v>
      </c>
    </row>
    <row r="5049" spans="1:9" x14ac:dyDescent="0.2">
      <c r="A5049" t="s">
        <v>109</v>
      </c>
      <c r="B5049" t="s">
        <v>110</v>
      </c>
      <c r="C5049" t="s">
        <v>22</v>
      </c>
      <c r="D5049" s="55">
        <v>42461</v>
      </c>
      <c r="E5049">
        <v>0.02</v>
      </c>
      <c r="F5049">
        <v>3133127</v>
      </c>
      <c r="G5049" s="58" t="s">
        <v>87</v>
      </c>
      <c r="H5049" s="58" t="s">
        <v>87</v>
      </c>
      <c r="I5049" s="60" t="s">
        <v>85</v>
      </c>
    </row>
    <row r="5050" spans="1:9" x14ac:dyDescent="0.2">
      <c r="A5050" t="s">
        <v>11</v>
      </c>
      <c r="B5050" t="s">
        <v>110</v>
      </c>
      <c r="C5050" t="s">
        <v>22</v>
      </c>
      <c r="D5050" s="55">
        <v>42461</v>
      </c>
      <c r="E5050" s="155">
        <v>42491</v>
      </c>
      <c r="F5050">
        <v>2756546</v>
      </c>
      <c r="G5050" s="58" t="s">
        <v>87</v>
      </c>
      <c r="H5050" s="58" t="s">
        <v>87</v>
      </c>
      <c r="I5050" s="60" t="s">
        <v>86</v>
      </c>
    </row>
    <row r="5051" spans="1:9" x14ac:dyDescent="0.2">
      <c r="A5051" t="s">
        <v>78</v>
      </c>
      <c r="B5051" t="s">
        <v>80</v>
      </c>
      <c r="C5051" t="s">
        <v>22</v>
      </c>
      <c r="D5051" s="55">
        <v>42491</v>
      </c>
      <c r="E5051">
        <v>0.38500000000000001</v>
      </c>
      <c r="F5051">
        <v>3133100</v>
      </c>
      <c r="G5051" s="58" t="s">
        <v>87</v>
      </c>
      <c r="H5051" s="58" t="s">
        <v>87</v>
      </c>
      <c r="I5051" s="60" t="s">
        <v>85</v>
      </c>
    </row>
    <row r="5052" spans="1:9" x14ac:dyDescent="0.2">
      <c r="A5052" t="s">
        <v>78</v>
      </c>
      <c r="B5052" t="s">
        <v>81</v>
      </c>
      <c r="C5052" t="s">
        <v>22</v>
      </c>
      <c r="D5052" s="55">
        <v>42491</v>
      </c>
      <c r="E5052">
        <v>0.02</v>
      </c>
      <c r="F5052">
        <v>3133101</v>
      </c>
      <c r="G5052" s="58" t="s">
        <v>87</v>
      </c>
      <c r="H5052" s="58" t="s">
        <v>87</v>
      </c>
      <c r="I5052" s="60" t="s">
        <v>85</v>
      </c>
    </row>
    <row r="5053" spans="1:9" x14ac:dyDescent="0.2">
      <c r="A5053" t="s">
        <v>35</v>
      </c>
      <c r="B5053" t="s">
        <v>80</v>
      </c>
      <c r="C5053" t="s">
        <v>22</v>
      </c>
      <c r="D5053" s="55">
        <v>42491</v>
      </c>
      <c r="E5053">
        <v>0.38500000000000001</v>
      </c>
      <c r="F5053">
        <v>3133102</v>
      </c>
      <c r="G5053" s="58" t="s">
        <v>87</v>
      </c>
      <c r="H5053" s="58" t="s">
        <v>87</v>
      </c>
      <c r="I5053" s="60" t="s">
        <v>85</v>
      </c>
    </row>
    <row r="5054" spans="1:9" x14ac:dyDescent="0.2">
      <c r="A5054" t="s">
        <v>35</v>
      </c>
      <c r="B5054" t="s">
        <v>81</v>
      </c>
      <c r="C5054" t="s">
        <v>22</v>
      </c>
      <c r="D5054" s="55">
        <v>42491</v>
      </c>
      <c r="E5054">
        <v>0.05</v>
      </c>
      <c r="F5054">
        <v>3133103</v>
      </c>
      <c r="G5054" s="58" t="s">
        <v>87</v>
      </c>
      <c r="H5054" s="58" t="s">
        <v>87</v>
      </c>
      <c r="I5054" s="60" t="s">
        <v>85</v>
      </c>
    </row>
    <row r="5055" spans="1:9" x14ac:dyDescent="0.2">
      <c r="A5055" t="s">
        <v>36</v>
      </c>
      <c r="B5055" t="s">
        <v>80</v>
      </c>
      <c r="C5055" t="s">
        <v>22</v>
      </c>
      <c r="D5055" s="55">
        <v>42491</v>
      </c>
      <c r="E5055">
        <v>0.38500000000000001</v>
      </c>
      <c r="F5055">
        <v>3133104</v>
      </c>
      <c r="G5055" s="58" t="s">
        <v>87</v>
      </c>
      <c r="H5055" s="58" t="s">
        <v>87</v>
      </c>
      <c r="I5055" s="60" t="s">
        <v>85</v>
      </c>
    </row>
    <row r="5056" spans="1:9" x14ac:dyDescent="0.2">
      <c r="A5056" t="s">
        <v>36</v>
      </c>
      <c r="B5056" t="s">
        <v>81</v>
      </c>
      <c r="C5056" t="s">
        <v>22</v>
      </c>
      <c r="D5056" s="55">
        <v>42491</v>
      </c>
      <c r="E5056">
        <v>0.02</v>
      </c>
      <c r="F5056">
        <v>3133105</v>
      </c>
      <c r="G5056" s="58" t="s">
        <v>87</v>
      </c>
      <c r="H5056" s="58" t="s">
        <v>87</v>
      </c>
      <c r="I5056" s="60" t="s">
        <v>85</v>
      </c>
    </row>
    <row r="5057" spans="1:9" x14ac:dyDescent="0.2">
      <c r="A5057" t="s">
        <v>37</v>
      </c>
      <c r="B5057" t="s">
        <v>80</v>
      </c>
      <c r="C5057" t="s">
        <v>22</v>
      </c>
      <c r="D5057" s="55">
        <v>42491</v>
      </c>
      <c r="E5057">
        <v>0.38500000000000001</v>
      </c>
      <c r="F5057">
        <v>3133106</v>
      </c>
      <c r="G5057" s="58" t="s">
        <v>87</v>
      </c>
      <c r="H5057" s="58" t="s">
        <v>87</v>
      </c>
      <c r="I5057" s="60" t="s">
        <v>85</v>
      </c>
    </row>
    <row r="5058" spans="1:9" x14ac:dyDescent="0.2">
      <c r="A5058" t="s">
        <v>37</v>
      </c>
      <c r="B5058" t="s">
        <v>81</v>
      </c>
      <c r="C5058" t="s">
        <v>22</v>
      </c>
      <c r="D5058" s="55">
        <v>42491</v>
      </c>
      <c r="E5058">
        <v>0.05</v>
      </c>
      <c r="F5058">
        <v>3133107</v>
      </c>
      <c r="G5058" s="58" t="s">
        <v>87</v>
      </c>
      <c r="H5058" s="58" t="s">
        <v>87</v>
      </c>
      <c r="I5058" s="60" t="s">
        <v>85</v>
      </c>
    </row>
    <row r="5059" spans="1:9" x14ac:dyDescent="0.2">
      <c r="A5059" t="s">
        <v>58</v>
      </c>
      <c r="B5059" t="s">
        <v>80</v>
      </c>
      <c r="C5059" t="s">
        <v>22</v>
      </c>
      <c r="D5059" s="55">
        <v>42491</v>
      </c>
      <c r="E5059">
        <v>0.32500000000000001</v>
      </c>
      <c r="F5059">
        <v>3133108</v>
      </c>
      <c r="G5059" s="58" t="s">
        <v>87</v>
      </c>
      <c r="H5059" s="58" t="s">
        <v>87</v>
      </c>
      <c r="I5059" s="60" t="s">
        <v>85</v>
      </c>
    </row>
    <row r="5060" spans="1:9" x14ac:dyDescent="0.2">
      <c r="A5060" t="s">
        <v>58</v>
      </c>
      <c r="B5060" t="s">
        <v>81</v>
      </c>
      <c r="C5060" t="s">
        <v>22</v>
      </c>
      <c r="D5060" s="55">
        <v>42491</v>
      </c>
      <c r="E5060">
        <v>5.0000000000000001E-3</v>
      </c>
      <c r="F5060">
        <v>3133109</v>
      </c>
      <c r="G5060" s="58" t="s">
        <v>87</v>
      </c>
      <c r="H5060" s="58" t="s">
        <v>87</v>
      </c>
      <c r="I5060" s="60" t="s">
        <v>85</v>
      </c>
    </row>
    <row r="5061" spans="1:9" x14ac:dyDescent="0.2">
      <c r="A5061" t="s">
        <v>59</v>
      </c>
      <c r="B5061" t="s">
        <v>80</v>
      </c>
      <c r="C5061" t="s">
        <v>22</v>
      </c>
      <c r="D5061" s="55">
        <v>42491</v>
      </c>
      <c r="E5061">
        <v>0.33</v>
      </c>
      <c r="F5061">
        <v>3133110</v>
      </c>
      <c r="G5061" s="58" t="s">
        <v>87</v>
      </c>
      <c r="H5061" s="58" t="s">
        <v>87</v>
      </c>
      <c r="I5061" s="60" t="s">
        <v>85</v>
      </c>
    </row>
    <row r="5062" spans="1:9" x14ac:dyDescent="0.2">
      <c r="A5062" t="s">
        <v>59</v>
      </c>
      <c r="B5062" t="s">
        <v>81</v>
      </c>
      <c r="C5062" t="s">
        <v>22</v>
      </c>
      <c r="D5062" s="55">
        <v>42491</v>
      </c>
      <c r="E5062">
        <v>-6.5000000000000002E-2</v>
      </c>
      <c r="F5062">
        <v>3133111</v>
      </c>
      <c r="G5062" s="58" t="s">
        <v>87</v>
      </c>
      <c r="H5062" s="58" t="s">
        <v>87</v>
      </c>
      <c r="I5062" s="60" t="s">
        <v>85</v>
      </c>
    </row>
    <row r="5063" spans="1:9" x14ac:dyDescent="0.2">
      <c r="A5063" t="s">
        <v>60</v>
      </c>
      <c r="B5063" t="s">
        <v>80</v>
      </c>
      <c r="C5063" t="s">
        <v>22</v>
      </c>
      <c r="D5063" s="55">
        <v>42491</v>
      </c>
      <c r="E5063">
        <v>0.33</v>
      </c>
      <c r="F5063">
        <v>3133112</v>
      </c>
      <c r="G5063" s="58" t="s">
        <v>87</v>
      </c>
      <c r="H5063" s="58" t="s">
        <v>87</v>
      </c>
      <c r="I5063" s="60" t="s">
        <v>85</v>
      </c>
    </row>
    <row r="5064" spans="1:9" x14ac:dyDescent="0.2">
      <c r="A5064" t="s">
        <v>60</v>
      </c>
      <c r="B5064" t="s">
        <v>81</v>
      </c>
      <c r="C5064" t="s">
        <v>22</v>
      </c>
      <c r="D5064" s="55">
        <v>42491</v>
      </c>
      <c r="E5064">
        <v>0.02</v>
      </c>
      <c r="F5064">
        <v>3133113</v>
      </c>
      <c r="G5064" s="58" t="s">
        <v>87</v>
      </c>
      <c r="H5064" s="58" t="s">
        <v>87</v>
      </c>
      <c r="I5064" s="60" t="s">
        <v>85</v>
      </c>
    </row>
    <row r="5065" spans="1:9" x14ac:dyDescent="0.2">
      <c r="A5065" t="s">
        <v>61</v>
      </c>
      <c r="B5065" t="s">
        <v>80</v>
      </c>
      <c r="C5065" t="s">
        <v>22</v>
      </c>
      <c r="D5065" s="55">
        <v>42491</v>
      </c>
      <c r="E5065">
        <v>0.33</v>
      </c>
      <c r="F5065">
        <v>3133114</v>
      </c>
      <c r="G5065" s="58" t="s">
        <v>87</v>
      </c>
      <c r="H5065" s="58" t="s">
        <v>87</v>
      </c>
      <c r="I5065" s="60" t="s">
        <v>85</v>
      </c>
    </row>
    <row r="5066" spans="1:9" x14ac:dyDescent="0.2">
      <c r="A5066" t="s">
        <v>61</v>
      </c>
      <c r="B5066" t="s">
        <v>81</v>
      </c>
      <c r="C5066" t="s">
        <v>22</v>
      </c>
      <c r="D5066" s="55">
        <v>42491</v>
      </c>
      <c r="E5066">
        <v>-3.5000000000000003E-2</v>
      </c>
      <c r="F5066">
        <v>3133115</v>
      </c>
      <c r="G5066" s="58" t="s">
        <v>87</v>
      </c>
      <c r="H5066" s="58" t="s">
        <v>87</v>
      </c>
      <c r="I5066" s="60" t="s">
        <v>85</v>
      </c>
    </row>
    <row r="5067" spans="1:9" x14ac:dyDescent="0.2">
      <c r="A5067" t="s">
        <v>63</v>
      </c>
      <c r="B5067" t="s">
        <v>80</v>
      </c>
      <c r="C5067" t="s">
        <v>22</v>
      </c>
      <c r="D5067" s="55">
        <v>42491</v>
      </c>
      <c r="E5067">
        <v>0</v>
      </c>
      <c r="F5067">
        <v>3133116</v>
      </c>
      <c r="G5067" s="58" t="s">
        <v>87</v>
      </c>
      <c r="H5067" s="58" t="s">
        <v>87</v>
      </c>
      <c r="I5067" s="60" t="s">
        <v>85</v>
      </c>
    </row>
    <row r="5068" spans="1:9" x14ac:dyDescent="0.2">
      <c r="A5068" t="s">
        <v>63</v>
      </c>
      <c r="B5068" t="s">
        <v>81</v>
      </c>
      <c r="C5068" t="s">
        <v>22</v>
      </c>
      <c r="D5068" s="55">
        <v>42491</v>
      </c>
      <c r="E5068">
        <v>0</v>
      </c>
      <c r="F5068">
        <v>3133117</v>
      </c>
      <c r="G5068" s="58" t="s">
        <v>87</v>
      </c>
      <c r="H5068" s="58" t="s">
        <v>87</v>
      </c>
      <c r="I5068" s="60" t="s">
        <v>85</v>
      </c>
    </row>
    <row r="5069" spans="1:9" x14ac:dyDescent="0.2">
      <c r="A5069" t="s">
        <v>64</v>
      </c>
      <c r="B5069" t="s">
        <v>80</v>
      </c>
      <c r="C5069" t="s">
        <v>22</v>
      </c>
      <c r="D5069" s="55">
        <v>42491</v>
      </c>
      <c r="E5069">
        <v>0</v>
      </c>
      <c r="F5069">
        <v>3133118</v>
      </c>
      <c r="G5069" s="58" t="s">
        <v>87</v>
      </c>
      <c r="H5069" s="58" t="s">
        <v>87</v>
      </c>
      <c r="I5069" s="60" t="s">
        <v>85</v>
      </c>
    </row>
    <row r="5070" spans="1:9" x14ac:dyDescent="0.2">
      <c r="A5070" t="s">
        <v>64</v>
      </c>
      <c r="B5070" t="s">
        <v>81</v>
      </c>
      <c r="C5070" t="s">
        <v>22</v>
      </c>
      <c r="D5070" s="55">
        <v>42491</v>
      </c>
      <c r="E5070">
        <v>0</v>
      </c>
      <c r="F5070">
        <v>3133119</v>
      </c>
      <c r="G5070" s="58" t="s">
        <v>87</v>
      </c>
      <c r="H5070" s="58" t="s">
        <v>87</v>
      </c>
      <c r="I5070" s="60" t="s">
        <v>85</v>
      </c>
    </row>
    <row r="5071" spans="1:9" x14ac:dyDescent="0.2">
      <c r="A5071" t="s">
        <v>79</v>
      </c>
      <c r="B5071" t="s">
        <v>80</v>
      </c>
      <c r="C5071" t="s">
        <v>22</v>
      </c>
      <c r="D5071" s="55">
        <v>42491</v>
      </c>
      <c r="E5071">
        <v>0.38500000000000001</v>
      </c>
      <c r="F5071">
        <v>3133120</v>
      </c>
      <c r="G5071" s="58" t="s">
        <v>87</v>
      </c>
      <c r="H5071" s="58" t="s">
        <v>87</v>
      </c>
      <c r="I5071" s="60" t="s">
        <v>85</v>
      </c>
    </row>
    <row r="5072" spans="1:9" x14ac:dyDescent="0.2">
      <c r="A5072" t="s">
        <v>79</v>
      </c>
      <c r="B5072" t="s">
        <v>81</v>
      </c>
      <c r="C5072" t="s">
        <v>22</v>
      </c>
      <c r="D5072" s="55">
        <v>42491</v>
      </c>
      <c r="E5072">
        <v>0.02</v>
      </c>
      <c r="F5072">
        <v>3133121</v>
      </c>
      <c r="G5072" s="58" t="s">
        <v>87</v>
      </c>
      <c r="H5072" s="58" t="s">
        <v>87</v>
      </c>
      <c r="I5072" s="60" t="s">
        <v>85</v>
      </c>
    </row>
    <row r="5073" spans="1:9" x14ac:dyDescent="0.2">
      <c r="A5073" t="s">
        <v>65</v>
      </c>
      <c r="B5073" t="s">
        <v>80</v>
      </c>
      <c r="C5073" t="s">
        <v>22</v>
      </c>
      <c r="D5073" s="55">
        <v>42491</v>
      </c>
      <c r="E5073">
        <v>0</v>
      </c>
      <c r="F5073">
        <v>3133122</v>
      </c>
      <c r="G5073" s="58" t="s">
        <v>87</v>
      </c>
      <c r="H5073" s="58" t="s">
        <v>87</v>
      </c>
      <c r="I5073" s="60" t="s">
        <v>85</v>
      </c>
    </row>
    <row r="5074" spans="1:9" x14ac:dyDescent="0.2">
      <c r="A5074" t="s">
        <v>65</v>
      </c>
      <c r="B5074" t="s">
        <v>81</v>
      </c>
      <c r="C5074" t="s">
        <v>22</v>
      </c>
      <c r="D5074" s="55">
        <v>42491</v>
      </c>
      <c r="E5074">
        <v>0</v>
      </c>
      <c r="F5074">
        <v>3133123</v>
      </c>
      <c r="G5074" s="58" t="s">
        <v>87</v>
      </c>
      <c r="H5074" s="58" t="s">
        <v>87</v>
      </c>
      <c r="I5074" s="60" t="s">
        <v>85</v>
      </c>
    </row>
    <row r="5075" spans="1:9" x14ac:dyDescent="0.2">
      <c r="A5075" t="s">
        <v>111</v>
      </c>
      <c r="B5075" t="s">
        <v>110</v>
      </c>
      <c r="C5075" t="s">
        <v>22</v>
      </c>
      <c r="D5075" s="55">
        <v>42491</v>
      </c>
      <c r="E5075">
        <v>5.0000000000000001E-3</v>
      </c>
      <c r="F5075">
        <v>3133124</v>
      </c>
      <c r="G5075" s="58" t="s">
        <v>87</v>
      </c>
      <c r="H5075" s="58" t="s">
        <v>87</v>
      </c>
      <c r="I5075" s="60" t="s">
        <v>85</v>
      </c>
    </row>
    <row r="5076" spans="1:9" x14ac:dyDescent="0.2">
      <c r="A5076" t="s">
        <v>112</v>
      </c>
      <c r="B5076" t="s">
        <v>110</v>
      </c>
      <c r="C5076" t="s">
        <v>22</v>
      </c>
      <c r="D5076" s="55">
        <v>42491</v>
      </c>
      <c r="E5076">
        <v>0.02</v>
      </c>
      <c r="F5076">
        <v>3133125</v>
      </c>
      <c r="G5076" s="58" t="s">
        <v>87</v>
      </c>
      <c r="H5076" s="58" t="s">
        <v>87</v>
      </c>
      <c r="I5076" s="60" t="s">
        <v>85</v>
      </c>
    </row>
    <row r="5077" spans="1:9" x14ac:dyDescent="0.2">
      <c r="A5077" t="s">
        <v>108</v>
      </c>
      <c r="B5077" t="s">
        <v>110</v>
      </c>
      <c r="C5077" t="s">
        <v>22</v>
      </c>
      <c r="D5077" s="55">
        <v>42491</v>
      </c>
      <c r="E5077">
        <v>-3.5000000000000003E-2</v>
      </c>
      <c r="F5077">
        <v>3133126</v>
      </c>
      <c r="G5077" s="58" t="s">
        <v>87</v>
      </c>
      <c r="H5077" s="58" t="s">
        <v>87</v>
      </c>
      <c r="I5077" s="60" t="s">
        <v>85</v>
      </c>
    </row>
    <row r="5078" spans="1:9" x14ac:dyDescent="0.2">
      <c r="A5078" t="s">
        <v>109</v>
      </c>
      <c r="B5078" t="s">
        <v>110</v>
      </c>
      <c r="C5078" t="s">
        <v>22</v>
      </c>
      <c r="D5078" s="55">
        <v>42491</v>
      </c>
      <c r="E5078">
        <v>0.02</v>
      </c>
      <c r="F5078">
        <v>3133127</v>
      </c>
      <c r="G5078" s="58" t="s">
        <v>87</v>
      </c>
      <c r="H5078" s="58" t="s">
        <v>87</v>
      </c>
      <c r="I5078" s="60" t="s">
        <v>85</v>
      </c>
    </row>
    <row r="5079" spans="1:9" x14ac:dyDescent="0.2">
      <c r="A5079" t="s">
        <v>11</v>
      </c>
      <c r="B5079" t="s">
        <v>110</v>
      </c>
      <c r="C5079" t="s">
        <v>22</v>
      </c>
      <c r="D5079" s="55">
        <v>42491</v>
      </c>
      <c r="E5079" s="155">
        <v>42522</v>
      </c>
      <c r="F5079">
        <v>2756524</v>
      </c>
      <c r="G5079" s="58" t="s">
        <v>87</v>
      </c>
      <c r="H5079" s="58" t="s">
        <v>87</v>
      </c>
      <c r="I5079" s="60" t="s">
        <v>86</v>
      </c>
    </row>
    <row r="5080" spans="1:9" x14ac:dyDescent="0.2">
      <c r="A5080" t="s">
        <v>78</v>
      </c>
      <c r="B5080" t="s">
        <v>80</v>
      </c>
      <c r="C5080" t="s">
        <v>22</v>
      </c>
      <c r="D5080" s="55">
        <v>42522</v>
      </c>
      <c r="E5080">
        <v>0.38500000000000001</v>
      </c>
      <c r="F5080">
        <v>3133100</v>
      </c>
      <c r="G5080" s="58" t="s">
        <v>87</v>
      </c>
      <c r="H5080" s="58" t="s">
        <v>87</v>
      </c>
      <c r="I5080" s="60" t="s">
        <v>85</v>
      </c>
    </row>
    <row r="5081" spans="1:9" x14ac:dyDescent="0.2">
      <c r="A5081" t="s">
        <v>78</v>
      </c>
      <c r="B5081" t="s">
        <v>81</v>
      </c>
      <c r="C5081" t="s">
        <v>22</v>
      </c>
      <c r="D5081" s="55">
        <v>42522</v>
      </c>
      <c r="E5081">
        <v>0.02</v>
      </c>
      <c r="F5081">
        <v>3133101</v>
      </c>
      <c r="G5081" s="58" t="s">
        <v>87</v>
      </c>
      <c r="H5081" s="58" t="s">
        <v>87</v>
      </c>
      <c r="I5081" s="60" t="s">
        <v>85</v>
      </c>
    </row>
    <row r="5082" spans="1:9" x14ac:dyDescent="0.2">
      <c r="A5082" t="s">
        <v>35</v>
      </c>
      <c r="B5082" t="s">
        <v>80</v>
      </c>
      <c r="C5082" t="s">
        <v>22</v>
      </c>
      <c r="D5082" s="55">
        <v>42522</v>
      </c>
      <c r="E5082">
        <v>0.38500000000000001</v>
      </c>
      <c r="F5082">
        <v>3133102</v>
      </c>
      <c r="G5082" s="58" t="s">
        <v>87</v>
      </c>
      <c r="H5082" s="58" t="s">
        <v>87</v>
      </c>
      <c r="I5082" s="60" t="s">
        <v>85</v>
      </c>
    </row>
    <row r="5083" spans="1:9" x14ac:dyDescent="0.2">
      <c r="A5083" t="s">
        <v>35</v>
      </c>
      <c r="B5083" t="s">
        <v>81</v>
      </c>
      <c r="C5083" t="s">
        <v>22</v>
      </c>
      <c r="D5083" s="55">
        <v>42522</v>
      </c>
      <c r="E5083">
        <v>0.06</v>
      </c>
      <c r="F5083">
        <v>3133103</v>
      </c>
      <c r="G5083" s="58" t="s">
        <v>87</v>
      </c>
      <c r="H5083" s="58" t="s">
        <v>87</v>
      </c>
      <c r="I5083" s="60" t="s">
        <v>85</v>
      </c>
    </row>
    <row r="5084" spans="1:9" x14ac:dyDescent="0.2">
      <c r="A5084" t="s">
        <v>36</v>
      </c>
      <c r="B5084" t="s">
        <v>80</v>
      </c>
      <c r="C5084" t="s">
        <v>22</v>
      </c>
      <c r="D5084" s="55">
        <v>42522</v>
      </c>
      <c r="E5084">
        <v>0.38500000000000001</v>
      </c>
      <c r="F5084">
        <v>3133104</v>
      </c>
      <c r="G5084" s="58" t="s">
        <v>87</v>
      </c>
      <c r="H5084" s="58" t="s">
        <v>87</v>
      </c>
      <c r="I5084" s="60" t="s">
        <v>85</v>
      </c>
    </row>
    <row r="5085" spans="1:9" x14ac:dyDescent="0.2">
      <c r="A5085" t="s">
        <v>36</v>
      </c>
      <c r="B5085" t="s">
        <v>81</v>
      </c>
      <c r="C5085" t="s">
        <v>22</v>
      </c>
      <c r="D5085" s="55">
        <v>42522</v>
      </c>
      <c r="E5085">
        <v>0.02</v>
      </c>
      <c r="F5085">
        <v>3133105</v>
      </c>
      <c r="G5085" s="58" t="s">
        <v>87</v>
      </c>
      <c r="H5085" s="58" t="s">
        <v>87</v>
      </c>
      <c r="I5085" s="60" t="s">
        <v>85</v>
      </c>
    </row>
    <row r="5086" spans="1:9" x14ac:dyDescent="0.2">
      <c r="A5086" t="s">
        <v>37</v>
      </c>
      <c r="B5086" t="s">
        <v>80</v>
      </c>
      <c r="C5086" t="s">
        <v>22</v>
      </c>
      <c r="D5086" s="55">
        <v>42522</v>
      </c>
      <c r="E5086">
        <v>0.38500000000000001</v>
      </c>
      <c r="F5086">
        <v>3133106</v>
      </c>
      <c r="G5086" s="58" t="s">
        <v>87</v>
      </c>
      <c r="H5086" s="58" t="s">
        <v>87</v>
      </c>
      <c r="I5086" s="60" t="s">
        <v>85</v>
      </c>
    </row>
    <row r="5087" spans="1:9" x14ac:dyDescent="0.2">
      <c r="A5087" t="s">
        <v>37</v>
      </c>
      <c r="B5087" t="s">
        <v>81</v>
      </c>
      <c r="C5087" t="s">
        <v>22</v>
      </c>
      <c r="D5087" s="55">
        <v>42522</v>
      </c>
      <c r="E5087">
        <v>0.06</v>
      </c>
      <c r="F5087">
        <v>3133107</v>
      </c>
      <c r="G5087" s="58" t="s">
        <v>87</v>
      </c>
      <c r="H5087" s="58" t="s">
        <v>87</v>
      </c>
      <c r="I5087" s="60" t="s">
        <v>85</v>
      </c>
    </row>
    <row r="5088" spans="1:9" x14ac:dyDescent="0.2">
      <c r="A5088" t="s">
        <v>58</v>
      </c>
      <c r="B5088" t="s">
        <v>80</v>
      </c>
      <c r="C5088" t="s">
        <v>22</v>
      </c>
      <c r="D5088" s="55">
        <v>42522</v>
      </c>
      <c r="E5088">
        <v>0.33500000000000002</v>
      </c>
      <c r="F5088">
        <v>3133108</v>
      </c>
      <c r="G5088" s="58" t="s">
        <v>87</v>
      </c>
      <c r="H5088" s="58" t="s">
        <v>87</v>
      </c>
      <c r="I5088" s="60" t="s">
        <v>85</v>
      </c>
    </row>
    <row r="5089" spans="1:9" x14ac:dyDescent="0.2">
      <c r="A5089" t="s">
        <v>58</v>
      </c>
      <c r="B5089" t="s">
        <v>81</v>
      </c>
      <c r="C5089" t="s">
        <v>22</v>
      </c>
      <c r="D5089" s="55">
        <v>42522</v>
      </c>
      <c r="E5089">
        <v>5.0000000000000001E-3</v>
      </c>
      <c r="F5089">
        <v>3133109</v>
      </c>
      <c r="G5089" s="58" t="s">
        <v>87</v>
      </c>
      <c r="H5089" s="58" t="s">
        <v>87</v>
      </c>
      <c r="I5089" s="60" t="s">
        <v>85</v>
      </c>
    </row>
    <row r="5090" spans="1:9" x14ac:dyDescent="0.2">
      <c r="A5090" t="s">
        <v>59</v>
      </c>
      <c r="B5090" t="s">
        <v>80</v>
      </c>
      <c r="C5090" t="s">
        <v>22</v>
      </c>
      <c r="D5090" s="55">
        <v>42522</v>
      </c>
      <c r="E5090">
        <v>0.37</v>
      </c>
      <c r="F5090">
        <v>3133110</v>
      </c>
      <c r="G5090" s="58" t="s">
        <v>87</v>
      </c>
      <c r="H5090" s="58" t="s">
        <v>87</v>
      </c>
      <c r="I5090" s="60" t="s">
        <v>85</v>
      </c>
    </row>
    <row r="5091" spans="1:9" x14ac:dyDescent="0.2">
      <c r="A5091" t="s">
        <v>59</v>
      </c>
      <c r="B5091" t="s">
        <v>81</v>
      </c>
      <c r="C5091" t="s">
        <v>22</v>
      </c>
      <c r="D5091" s="55">
        <v>42522</v>
      </c>
      <c r="E5091">
        <v>-5.5E-2</v>
      </c>
      <c r="F5091">
        <v>3133111</v>
      </c>
      <c r="G5091" s="58" t="s">
        <v>87</v>
      </c>
      <c r="H5091" s="58" t="s">
        <v>87</v>
      </c>
      <c r="I5091" s="60" t="s">
        <v>85</v>
      </c>
    </row>
    <row r="5092" spans="1:9" x14ac:dyDescent="0.2">
      <c r="A5092" t="s">
        <v>60</v>
      </c>
      <c r="B5092" t="s">
        <v>80</v>
      </c>
      <c r="C5092" t="s">
        <v>22</v>
      </c>
      <c r="D5092" s="55">
        <v>42522</v>
      </c>
      <c r="E5092">
        <v>0.37</v>
      </c>
      <c r="F5092">
        <v>3133112</v>
      </c>
      <c r="G5092" s="58" t="s">
        <v>87</v>
      </c>
      <c r="H5092" s="58" t="s">
        <v>87</v>
      </c>
      <c r="I5092" s="60" t="s">
        <v>85</v>
      </c>
    </row>
    <row r="5093" spans="1:9" x14ac:dyDescent="0.2">
      <c r="A5093" t="s">
        <v>60</v>
      </c>
      <c r="B5093" t="s">
        <v>81</v>
      </c>
      <c r="C5093" t="s">
        <v>22</v>
      </c>
      <c r="D5093" s="55">
        <v>42522</v>
      </c>
      <c r="E5093">
        <v>3.5000000000000003E-2</v>
      </c>
      <c r="F5093">
        <v>3133113</v>
      </c>
      <c r="G5093" s="58" t="s">
        <v>87</v>
      </c>
      <c r="H5093" s="58" t="s">
        <v>87</v>
      </c>
      <c r="I5093" s="60" t="s">
        <v>85</v>
      </c>
    </row>
    <row r="5094" spans="1:9" x14ac:dyDescent="0.2">
      <c r="A5094" t="s">
        <v>61</v>
      </c>
      <c r="B5094" t="s">
        <v>80</v>
      </c>
      <c r="C5094" t="s">
        <v>22</v>
      </c>
      <c r="D5094" s="55">
        <v>42522</v>
      </c>
      <c r="E5094">
        <v>0.37</v>
      </c>
      <c r="F5094">
        <v>3133114</v>
      </c>
      <c r="G5094" s="58" t="s">
        <v>87</v>
      </c>
      <c r="H5094" s="58" t="s">
        <v>87</v>
      </c>
      <c r="I5094" s="60" t="s">
        <v>85</v>
      </c>
    </row>
    <row r="5095" spans="1:9" x14ac:dyDescent="0.2">
      <c r="A5095" t="s">
        <v>61</v>
      </c>
      <c r="B5095" t="s">
        <v>81</v>
      </c>
      <c r="C5095" t="s">
        <v>22</v>
      </c>
      <c r="D5095" s="55">
        <v>42522</v>
      </c>
      <c r="E5095">
        <v>-3.5000000000000003E-2</v>
      </c>
      <c r="F5095">
        <v>3133115</v>
      </c>
      <c r="G5095" s="58" t="s">
        <v>87</v>
      </c>
      <c r="H5095" s="58" t="s">
        <v>87</v>
      </c>
      <c r="I5095" s="60" t="s">
        <v>85</v>
      </c>
    </row>
    <row r="5096" spans="1:9" x14ac:dyDescent="0.2">
      <c r="A5096" t="s">
        <v>63</v>
      </c>
      <c r="B5096" t="s">
        <v>80</v>
      </c>
      <c r="C5096" t="s">
        <v>22</v>
      </c>
      <c r="D5096" s="55">
        <v>42522</v>
      </c>
      <c r="E5096">
        <v>0</v>
      </c>
      <c r="F5096">
        <v>3133116</v>
      </c>
      <c r="G5096" s="58" t="s">
        <v>87</v>
      </c>
      <c r="H5096" s="58" t="s">
        <v>87</v>
      </c>
      <c r="I5096" s="60" t="s">
        <v>85</v>
      </c>
    </row>
    <row r="5097" spans="1:9" x14ac:dyDescent="0.2">
      <c r="A5097" t="s">
        <v>63</v>
      </c>
      <c r="B5097" t="s">
        <v>81</v>
      </c>
      <c r="C5097" t="s">
        <v>22</v>
      </c>
      <c r="D5097" s="55">
        <v>42522</v>
      </c>
      <c r="E5097">
        <v>0</v>
      </c>
      <c r="F5097">
        <v>3133117</v>
      </c>
      <c r="G5097" s="58" t="s">
        <v>87</v>
      </c>
      <c r="H5097" s="58" t="s">
        <v>87</v>
      </c>
      <c r="I5097" s="60" t="s">
        <v>85</v>
      </c>
    </row>
    <row r="5098" spans="1:9" x14ac:dyDescent="0.2">
      <c r="A5098" t="s">
        <v>64</v>
      </c>
      <c r="B5098" t="s">
        <v>80</v>
      </c>
      <c r="C5098" t="s">
        <v>22</v>
      </c>
      <c r="D5098" s="55">
        <v>42522</v>
      </c>
      <c r="E5098">
        <v>0</v>
      </c>
      <c r="F5098">
        <v>3133118</v>
      </c>
      <c r="G5098" s="58" t="s">
        <v>87</v>
      </c>
      <c r="H5098" s="58" t="s">
        <v>87</v>
      </c>
      <c r="I5098" s="60" t="s">
        <v>85</v>
      </c>
    </row>
    <row r="5099" spans="1:9" x14ac:dyDescent="0.2">
      <c r="A5099" t="s">
        <v>64</v>
      </c>
      <c r="B5099" t="s">
        <v>81</v>
      </c>
      <c r="C5099" t="s">
        <v>22</v>
      </c>
      <c r="D5099" s="55">
        <v>42522</v>
      </c>
      <c r="E5099">
        <v>0</v>
      </c>
      <c r="F5099">
        <v>3133119</v>
      </c>
      <c r="G5099" s="58" t="s">
        <v>87</v>
      </c>
      <c r="H5099" s="58" t="s">
        <v>87</v>
      </c>
      <c r="I5099" s="60" t="s">
        <v>85</v>
      </c>
    </row>
    <row r="5100" spans="1:9" x14ac:dyDescent="0.2">
      <c r="A5100" t="s">
        <v>79</v>
      </c>
      <c r="B5100" t="s">
        <v>80</v>
      </c>
      <c r="C5100" t="s">
        <v>22</v>
      </c>
      <c r="D5100" s="55">
        <v>42522</v>
      </c>
      <c r="E5100">
        <v>0.38500000000000001</v>
      </c>
      <c r="F5100">
        <v>3133120</v>
      </c>
      <c r="G5100" s="58" t="s">
        <v>87</v>
      </c>
      <c r="H5100" s="58" t="s">
        <v>87</v>
      </c>
      <c r="I5100" s="60" t="s">
        <v>85</v>
      </c>
    </row>
    <row r="5101" spans="1:9" x14ac:dyDescent="0.2">
      <c r="A5101" t="s">
        <v>79</v>
      </c>
      <c r="B5101" t="s">
        <v>81</v>
      </c>
      <c r="C5101" t="s">
        <v>22</v>
      </c>
      <c r="D5101" s="55">
        <v>42522</v>
      </c>
      <c r="E5101">
        <v>0.02</v>
      </c>
      <c r="F5101">
        <v>3133121</v>
      </c>
      <c r="G5101" s="58" t="s">
        <v>87</v>
      </c>
      <c r="H5101" s="58" t="s">
        <v>87</v>
      </c>
      <c r="I5101" s="60" t="s">
        <v>85</v>
      </c>
    </row>
    <row r="5102" spans="1:9" x14ac:dyDescent="0.2">
      <c r="A5102" t="s">
        <v>65</v>
      </c>
      <c r="B5102" t="s">
        <v>80</v>
      </c>
      <c r="C5102" t="s">
        <v>22</v>
      </c>
      <c r="D5102" s="55">
        <v>42522</v>
      </c>
      <c r="E5102">
        <v>0</v>
      </c>
      <c r="F5102">
        <v>3133122</v>
      </c>
      <c r="G5102" s="58" t="s">
        <v>87</v>
      </c>
      <c r="H5102" s="58" t="s">
        <v>87</v>
      </c>
      <c r="I5102" s="60" t="s">
        <v>85</v>
      </c>
    </row>
    <row r="5103" spans="1:9" x14ac:dyDescent="0.2">
      <c r="A5103" t="s">
        <v>65</v>
      </c>
      <c r="B5103" t="s">
        <v>81</v>
      </c>
      <c r="C5103" t="s">
        <v>22</v>
      </c>
      <c r="D5103" s="55">
        <v>42522</v>
      </c>
      <c r="E5103">
        <v>0</v>
      </c>
      <c r="F5103">
        <v>3133123</v>
      </c>
      <c r="G5103" s="58" t="s">
        <v>87</v>
      </c>
      <c r="H5103" s="58" t="s">
        <v>87</v>
      </c>
      <c r="I5103" s="60" t="s">
        <v>85</v>
      </c>
    </row>
    <row r="5104" spans="1:9" x14ac:dyDescent="0.2">
      <c r="A5104" t="s">
        <v>111</v>
      </c>
      <c r="B5104" t="s">
        <v>110</v>
      </c>
      <c r="C5104" t="s">
        <v>22</v>
      </c>
      <c r="D5104" s="55">
        <v>42522</v>
      </c>
      <c r="E5104">
        <v>5.0000000000000001E-3</v>
      </c>
      <c r="F5104">
        <v>3133124</v>
      </c>
      <c r="G5104" s="58" t="s">
        <v>87</v>
      </c>
      <c r="H5104" s="58" t="s">
        <v>87</v>
      </c>
      <c r="I5104" s="60" t="s">
        <v>85</v>
      </c>
    </row>
    <row r="5105" spans="1:9" x14ac:dyDescent="0.2">
      <c r="A5105" t="s">
        <v>112</v>
      </c>
      <c r="B5105" t="s">
        <v>110</v>
      </c>
      <c r="C5105" t="s">
        <v>22</v>
      </c>
      <c r="D5105" s="55">
        <v>42522</v>
      </c>
      <c r="E5105">
        <v>3.5000000000000003E-2</v>
      </c>
      <c r="F5105">
        <v>3133125</v>
      </c>
      <c r="G5105" s="58" t="s">
        <v>87</v>
      </c>
      <c r="H5105" s="58" t="s">
        <v>87</v>
      </c>
      <c r="I5105" s="60" t="s">
        <v>85</v>
      </c>
    </row>
    <row r="5106" spans="1:9" x14ac:dyDescent="0.2">
      <c r="A5106" t="s">
        <v>108</v>
      </c>
      <c r="B5106" t="s">
        <v>110</v>
      </c>
      <c r="C5106" t="s">
        <v>22</v>
      </c>
      <c r="D5106" s="55">
        <v>42522</v>
      </c>
      <c r="E5106">
        <v>-3.5000000000000003E-2</v>
      </c>
      <c r="F5106">
        <v>3133126</v>
      </c>
      <c r="G5106" s="58" t="s">
        <v>87</v>
      </c>
      <c r="H5106" s="58" t="s">
        <v>87</v>
      </c>
      <c r="I5106" s="60" t="s">
        <v>85</v>
      </c>
    </row>
    <row r="5107" spans="1:9" x14ac:dyDescent="0.2">
      <c r="A5107" t="s">
        <v>109</v>
      </c>
      <c r="B5107" t="s">
        <v>110</v>
      </c>
      <c r="C5107" t="s">
        <v>22</v>
      </c>
      <c r="D5107" s="55">
        <v>42522</v>
      </c>
      <c r="E5107">
        <v>3.5000000000000003E-2</v>
      </c>
      <c r="F5107">
        <v>3133127</v>
      </c>
      <c r="G5107" s="58" t="s">
        <v>87</v>
      </c>
      <c r="H5107" s="58" t="s">
        <v>87</v>
      </c>
      <c r="I5107" s="60" t="s">
        <v>85</v>
      </c>
    </row>
    <row r="5108" spans="1:9" x14ac:dyDescent="0.2">
      <c r="A5108" t="s">
        <v>11</v>
      </c>
      <c r="B5108" t="s">
        <v>110</v>
      </c>
      <c r="C5108" t="s">
        <v>22</v>
      </c>
      <c r="D5108" s="55">
        <v>42522</v>
      </c>
      <c r="E5108" s="155">
        <v>42552</v>
      </c>
      <c r="F5108">
        <v>2756502</v>
      </c>
      <c r="G5108" s="58" t="s">
        <v>87</v>
      </c>
      <c r="H5108" s="58" t="s">
        <v>87</v>
      </c>
      <c r="I5108" s="60" t="s">
        <v>86</v>
      </c>
    </row>
    <row r="5109" spans="1:9" x14ac:dyDescent="0.2">
      <c r="A5109" t="s">
        <v>78</v>
      </c>
      <c r="B5109" t="s">
        <v>80</v>
      </c>
      <c r="C5109" t="s">
        <v>22</v>
      </c>
      <c r="D5109" s="55">
        <v>42552</v>
      </c>
      <c r="E5109">
        <v>0.39750000000000002</v>
      </c>
      <c r="F5109">
        <v>3133100</v>
      </c>
      <c r="G5109" s="58" t="s">
        <v>87</v>
      </c>
      <c r="H5109" s="58" t="s">
        <v>87</v>
      </c>
      <c r="I5109" s="60" t="s">
        <v>85</v>
      </c>
    </row>
    <row r="5110" spans="1:9" x14ac:dyDescent="0.2">
      <c r="A5110" t="s">
        <v>78</v>
      </c>
      <c r="B5110" t="s">
        <v>81</v>
      </c>
      <c r="C5110" t="s">
        <v>22</v>
      </c>
      <c r="D5110" s="55">
        <v>42552</v>
      </c>
      <c r="E5110">
        <v>0.02</v>
      </c>
      <c r="F5110">
        <v>3133101</v>
      </c>
      <c r="G5110" s="58" t="s">
        <v>87</v>
      </c>
      <c r="H5110" s="58" t="s">
        <v>87</v>
      </c>
      <c r="I5110" s="60" t="s">
        <v>85</v>
      </c>
    </row>
    <row r="5111" spans="1:9" x14ac:dyDescent="0.2">
      <c r="A5111" t="s">
        <v>35</v>
      </c>
      <c r="B5111" t="s">
        <v>80</v>
      </c>
      <c r="C5111" t="s">
        <v>22</v>
      </c>
      <c r="D5111" s="55">
        <v>42552</v>
      </c>
      <c r="E5111">
        <v>0.39750000000000002</v>
      </c>
      <c r="F5111">
        <v>3133102</v>
      </c>
      <c r="G5111" s="58" t="s">
        <v>87</v>
      </c>
      <c r="H5111" s="58" t="s">
        <v>87</v>
      </c>
      <c r="I5111" s="60" t="s">
        <v>85</v>
      </c>
    </row>
    <row r="5112" spans="1:9" x14ac:dyDescent="0.2">
      <c r="A5112" t="s">
        <v>35</v>
      </c>
      <c r="B5112" t="s">
        <v>81</v>
      </c>
      <c r="C5112" t="s">
        <v>22</v>
      </c>
      <c r="D5112" s="55">
        <v>42552</v>
      </c>
      <c r="E5112">
        <v>7.0000000000000007E-2</v>
      </c>
      <c r="F5112">
        <v>3133103</v>
      </c>
      <c r="G5112" s="58" t="s">
        <v>87</v>
      </c>
      <c r="H5112" s="58" t="s">
        <v>87</v>
      </c>
      <c r="I5112" s="60" t="s">
        <v>85</v>
      </c>
    </row>
    <row r="5113" spans="1:9" x14ac:dyDescent="0.2">
      <c r="A5113" t="s">
        <v>36</v>
      </c>
      <c r="B5113" t="s">
        <v>80</v>
      </c>
      <c r="C5113" t="s">
        <v>22</v>
      </c>
      <c r="D5113" s="55">
        <v>42552</v>
      </c>
      <c r="E5113">
        <v>0.39750000000000002</v>
      </c>
      <c r="F5113">
        <v>3133104</v>
      </c>
      <c r="G5113" s="58" t="s">
        <v>87</v>
      </c>
      <c r="H5113" s="58" t="s">
        <v>87</v>
      </c>
      <c r="I5113" s="60" t="s">
        <v>85</v>
      </c>
    </row>
    <row r="5114" spans="1:9" x14ac:dyDescent="0.2">
      <c r="A5114" t="s">
        <v>36</v>
      </c>
      <c r="B5114" t="s">
        <v>81</v>
      </c>
      <c r="C5114" t="s">
        <v>22</v>
      </c>
      <c r="D5114" s="55">
        <v>42552</v>
      </c>
      <c r="E5114">
        <v>0.02</v>
      </c>
      <c r="F5114">
        <v>3133105</v>
      </c>
      <c r="G5114" s="58" t="s">
        <v>87</v>
      </c>
      <c r="H5114" s="58" t="s">
        <v>87</v>
      </c>
      <c r="I5114" s="60" t="s">
        <v>85</v>
      </c>
    </row>
    <row r="5115" spans="1:9" x14ac:dyDescent="0.2">
      <c r="A5115" t="s">
        <v>37</v>
      </c>
      <c r="B5115" t="s">
        <v>80</v>
      </c>
      <c r="C5115" t="s">
        <v>22</v>
      </c>
      <c r="D5115" s="55">
        <v>42552</v>
      </c>
      <c r="E5115">
        <v>0.39750000000000002</v>
      </c>
      <c r="F5115">
        <v>3133106</v>
      </c>
      <c r="G5115" s="58" t="s">
        <v>87</v>
      </c>
      <c r="H5115" s="58" t="s">
        <v>87</v>
      </c>
      <c r="I5115" s="60" t="s">
        <v>85</v>
      </c>
    </row>
    <row r="5116" spans="1:9" x14ac:dyDescent="0.2">
      <c r="A5116" t="s">
        <v>37</v>
      </c>
      <c r="B5116" t="s">
        <v>81</v>
      </c>
      <c r="C5116" t="s">
        <v>22</v>
      </c>
      <c r="D5116" s="55">
        <v>42552</v>
      </c>
      <c r="E5116">
        <v>7.0000000000000007E-2</v>
      </c>
      <c r="F5116">
        <v>3133107</v>
      </c>
      <c r="G5116" s="58" t="s">
        <v>87</v>
      </c>
      <c r="H5116" s="58" t="s">
        <v>87</v>
      </c>
      <c r="I5116" s="60" t="s">
        <v>85</v>
      </c>
    </row>
    <row r="5117" spans="1:9" x14ac:dyDescent="0.2">
      <c r="A5117" t="s">
        <v>58</v>
      </c>
      <c r="B5117" t="s">
        <v>80</v>
      </c>
      <c r="C5117" t="s">
        <v>22</v>
      </c>
      <c r="D5117" s="55">
        <v>42552</v>
      </c>
      <c r="E5117">
        <v>0.35</v>
      </c>
      <c r="F5117">
        <v>3133108</v>
      </c>
      <c r="G5117" s="58" t="s">
        <v>87</v>
      </c>
      <c r="H5117" s="58" t="s">
        <v>87</v>
      </c>
      <c r="I5117" s="60" t="s">
        <v>85</v>
      </c>
    </row>
    <row r="5118" spans="1:9" x14ac:dyDescent="0.2">
      <c r="A5118" t="s">
        <v>58</v>
      </c>
      <c r="B5118" t="s">
        <v>81</v>
      </c>
      <c r="C5118" t="s">
        <v>22</v>
      </c>
      <c r="D5118" s="55">
        <v>42552</v>
      </c>
      <c r="E5118">
        <v>5.0000000000000001E-3</v>
      </c>
      <c r="F5118">
        <v>3133109</v>
      </c>
      <c r="G5118" s="58" t="s">
        <v>87</v>
      </c>
      <c r="H5118" s="58" t="s">
        <v>87</v>
      </c>
      <c r="I5118" s="60" t="s">
        <v>85</v>
      </c>
    </row>
    <row r="5119" spans="1:9" x14ac:dyDescent="0.2">
      <c r="A5119" t="s">
        <v>59</v>
      </c>
      <c r="B5119" t="s">
        <v>80</v>
      </c>
      <c r="C5119" t="s">
        <v>22</v>
      </c>
      <c r="D5119" s="55">
        <v>42552</v>
      </c>
      <c r="E5119">
        <v>0.41</v>
      </c>
      <c r="F5119">
        <v>3133110</v>
      </c>
      <c r="G5119" s="58" t="s">
        <v>87</v>
      </c>
      <c r="H5119" s="58" t="s">
        <v>87</v>
      </c>
      <c r="I5119" s="60" t="s">
        <v>85</v>
      </c>
    </row>
    <row r="5120" spans="1:9" x14ac:dyDescent="0.2">
      <c r="A5120" t="s">
        <v>59</v>
      </c>
      <c r="B5120" t="s">
        <v>81</v>
      </c>
      <c r="C5120" t="s">
        <v>22</v>
      </c>
      <c r="D5120" s="55">
        <v>42552</v>
      </c>
      <c r="E5120">
        <v>-0.02</v>
      </c>
      <c r="F5120">
        <v>3133111</v>
      </c>
      <c r="G5120" s="58" t="s">
        <v>87</v>
      </c>
      <c r="H5120" s="58" t="s">
        <v>87</v>
      </c>
      <c r="I5120" s="60" t="s">
        <v>85</v>
      </c>
    </row>
    <row r="5121" spans="1:9" x14ac:dyDescent="0.2">
      <c r="A5121" t="s">
        <v>60</v>
      </c>
      <c r="B5121" t="s">
        <v>80</v>
      </c>
      <c r="C5121" t="s">
        <v>22</v>
      </c>
      <c r="D5121" s="55">
        <v>42552</v>
      </c>
      <c r="E5121">
        <v>0.41</v>
      </c>
      <c r="F5121">
        <v>3133112</v>
      </c>
      <c r="G5121" s="58" t="s">
        <v>87</v>
      </c>
      <c r="H5121" s="58" t="s">
        <v>87</v>
      </c>
      <c r="I5121" s="60" t="s">
        <v>85</v>
      </c>
    </row>
    <row r="5122" spans="1:9" x14ac:dyDescent="0.2">
      <c r="A5122" t="s">
        <v>60</v>
      </c>
      <c r="B5122" t="s">
        <v>81</v>
      </c>
      <c r="C5122" t="s">
        <v>22</v>
      </c>
      <c r="D5122" s="55">
        <v>42552</v>
      </c>
      <c r="E5122">
        <v>3.5000000000000003E-2</v>
      </c>
      <c r="F5122">
        <v>3133113</v>
      </c>
      <c r="G5122" s="58" t="s">
        <v>87</v>
      </c>
      <c r="H5122" s="58" t="s">
        <v>87</v>
      </c>
      <c r="I5122" s="60" t="s">
        <v>85</v>
      </c>
    </row>
    <row r="5123" spans="1:9" x14ac:dyDescent="0.2">
      <c r="A5123" t="s">
        <v>61</v>
      </c>
      <c r="B5123" t="s">
        <v>80</v>
      </c>
      <c r="C5123" t="s">
        <v>22</v>
      </c>
      <c r="D5123" s="55">
        <v>42552</v>
      </c>
      <c r="E5123">
        <v>0.41</v>
      </c>
      <c r="F5123">
        <v>3133114</v>
      </c>
      <c r="G5123" s="58" t="s">
        <v>87</v>
      </c>
      <c r="H5123" s="58" t="s">
        <v>87</v>
      </c>
      <c r="I5123" s="60" t="s">
        <v>85</v>
      </c>
    </row>
    <row r="5124" spans="1:9" x14ac:dyDescent="0.2">
      <c r="A5124" t="s">
        <v>61</v>
      </c>
      <c r="B5124" t="s">
        <v>81</v>
      </c>
      <c r="C5124" t="s">
        <v>22</v>
      </c>
      <c r="D5124" s="55">
        <v>42552</v>
      </c>
      <c r="E5124">
        <v>-0.02</v>
      </c>
      <c r="F5124">
        <v>3133115</v>
      </c>
      <c r="G5124" s="58" t="s">
        <v>87</v>
      </c>
      <c r="H5124" s="58" t="s">
        <v>87</v>
      </c>
      <c r="I5124" s="60" t="s">
        <v>85</v>
      </c>
    </row>
    <row r="5125" spans="1:9" x14ac:dyDescent="0.2">
      <c r="A5125" t="s">
        <v>63</v>
      </c>
      <c r="B5125" t="s">
        <v>80</v>
      </c>
      <c r="C5125" t="s">
        <v>22</v>
      </c>
      <c r="D5125" s="55">
        <v>42552</v>
      </c>
      <c r="E5125">
        <v>0</v>
      </c>
      <c r="F5125">
        <v>3133116</v>
      </c>
      <c r="G5125" s="58" t="s">
        <v>87</v>
      </c>
      <c r="H5125" s="58" t="s">
        <v>87</v>
      </c>
      <c r="I5125" s="60" t="s">
        <v>85</v>
      </c>
    </row>
    <row r="5126" spans="1:9" x14ac:dyDescent="0.2">
      <c r="A5126" t="s">
        <v>63</v>
      </c>
      <c r="B5126" t="s">
        <v>81</v>
      </c>
      <c r="C5126" t="s">
        <v>22</v>
      </c>
      <c r="D5126" s="55">
        <v>42552</v>
      </c>
      <c r="E5126">
        <v>0</v>
      </c>
      <c r="F5126">
        <v>3133117</v>
      </c>
      <c r="G5126" s="58" t="s">
        <v>87</v>
      </c>
      <c r="H5126" s="58" t="s">
        <v>87</v>
      </c>
      <c r="I5126" s="60" t="s">
        <v>85</v>
      </c>
    </row>
    <row r="5127" spans="1:9" x14ac:dyDescent="0.2">
      <c r="A5127" t="s">
        <v>64</v>
      </c>
      <c r="B5127" t="s">
        <v>80</v>
      </c>
      <c r="C5127" t="s">
        <v>22</v>
      </c>
      <c r="D5127" s="55">
        <v>42552</v>
      </c>
      <c r="E5127">
        <v>0</v>
      </c>
      <c r="F5127">
        <v>3133118</v>
      </c>
      <c r="G5127" s="58" t="s">
        <v>87</v>
      </c>
      <c r="H5127" s="58" t="s">
        <v>87</v>
      </c>
      <c r="I5127" s="60" t="s">
        <v>85</v>
      </c>
    </row>
    <row r="5128" spans="1:9" x14ac:dyDescent="0.2">
      <c r="A5128" t="s">
        <v>64</v>
      </c>
      <c r="B5128" t="s">
        <v>81</v>
      </c>
      <c r="C5128" t="s">
        <v>22</v>
      </c>
      <c r="D5128" s="55">
        <v>42552</v>
      </c>
      <c r="E5128">
        <v>0</v>
      </c>
      <c r="F5128">
        <v>3133119</v>
      </c>
      <c r="G5128" s="58" t="s">
        <v>87</v>
      </c>
      <c r="H5128" s="58" t="s">
        <v>87</v>
      </c>
      <c r="I5128" s="60" t="s">
        <v>85</v>
      </c>
    </row>
    <row r="5129" spans="1:9" x14ac:dyDescent="0.2">
      <c r="A5129" t="s">
        <v>79</v>
      </c>
      <c r="B5129" t="s">
        <v>80</v>
      </c>
      <c r="C5129" t="s">
        <v>22</v>
      </c>
      <c r="D5129" s="55">
        <v>42552</v>
      </c>
      <c r="E5129">
        <v>0.39750000000000002</v>
      </c>
      <c r="F5129">
        <v>3133120</v>
      </c>
      <c r="G5129" s="58" t="s">
        <v>87</v>
      </c>
      <c r="H5129" s="58" t="s">
        <v>87</v>
      </c>
      <c r="I5129" s="60" t="s">
        <v>85</v>
      </c>
    </row>
    <row r="5130" spans="1:9" x14ac:dyDescent="0.2">
      <c r="A5130" t="s">
        <v>79</v>
      </c>
      <c r="B5130" t="s">
        <v>81</v>
      </c>
      <c r="C5130" t="s">
        <v>22</v>
      </c>
      <c r="D5130" s="55">
        <v>42552</v>
      </c>
      <c r="E5130">
        <v>0.02</v>
      </c>
      <c r="F5130">
        <v>3133121</v>
      </c>
      <c r="G5130" s="58" t="s">
        <v>87</v>
      </c>
      <c r="H5130" s="58" t="s">
        <v>87</v>
      </c>
      <c r="I5130" s="60" t="s">
        <v>85</v>
      </c>
    </row>
    <row r="5131" spans="1:9" x14ac:dyDescent="0.2">
      <c r="A5131" t="s">
        <v>65</v>
      </c>
      <c r="B5131" t="s">
        <v>80</v>
      </c>
      <c r="C5131" t="s">
        <v>22</v>
      </c>
      <c r="D5131" s="55">
        <v>42552</v>
      </c>
      <c r="E5131">
        <v>0</v>
      </c>
      <c r="F5131">
        <v>3133122</v>
      </c>
      <c r="G5131" s="58" t="s">
        <v>87</v>
      </c>
      <c r="H5131" s="58" t="s">
        <v>87</v>
      </c>
      <c r="I5131" s="60" t="s">
        <v>85</v>
      </c>
    </row>
    <row r="5132" spans="1:9" x14ac:dyDescent="0.2">
      <c r="A5132" t="s">
        <v>65</v>
      </c>
      <c r="B5132" t="s">
        <v>81</v>
      </c>
      <c r="C5132" t="s">
        <v>22</v>
      </c>
      <c r="D5132" s="55">
        <v>42552</v>
      </c>
      <c r="E5132">
        <v>0</v>
      </c>
      <c r="F5132">
        <v>3133123</v>
      </c>
      <c r="G5132" s="58" t="s">
        <v>87</v>
      </c>
      <c r="H5132" s="58" t="s">
        <v>87</v>
      </c>
      <c r="I5132" s="60" t="s">
        <v>85</v>
      </c>
    </row>
    <row r="5133" spans="1:9" x14ac:dyDescent="0.2">
      <c r="A5133" t="s">
        <v>111</v>
      </c>
      <c r="B5133" t="s">
        <v>110</v>
      </c>
      <c r="C5133" t="s">
        <v>22</v>
      </c>
      <c r="D5133" s="55">
        <v>42552</v>
      </c>
      <c r="E5133">
        <v>5.0000000000000001E-3</v>
      </c>
      <c r="F5133">
        <v>3133124</v>
      </c>
      <c r="G5133" s="58" t="s">
        <v>87</v>
      </c>
      <c r="H5133" s="58" t="s">
        <v>87</v>
      </c>
      <c r="I5133" s="60" t="s">
        <v>85</v>
      </c>
    </row>
    <row r="5134" spans="1:9" x14ac:dyDescent="0.2">
      <c r="A5134" t="s">
        <v>112</v>
      </c>
      <c r="B5134" t="s">
        <v>110</v>
      </c>
      <c r="C5134" t="s">
        <v>22</v>
      </c>
      <c r="D5134" s="55">
        <v>42552</v>
      </c>
      <c r="E5134">
        <v>3.5000000000000003E-2</v>
      </c>
      <c r="F5134">
        <v>3133125</v>
      </c>
      <c r="G5134" s="58" t="s">
        <v>87</v>
      </c>
      <c r="H5134" s="58" t="s">
        <v>87</v>
      </c>
      <c r="I5134" s="60" t="s">
        <v>85</v>
      </c>
    </row>
    <row r="5135" spans="1:9" x14ac:dyDescent="0.2">
      <c r="A5135" t="s">
        <v>108</v>
      </c>
      <c r="B5135" t="s">
        <v>110</v>
      </c>
      <c r="C5135" t="s">
        <v>22</v>
      </c>
      <c r="D5135" s="55">
        <v>42552</v>
      </c>
      <c r="E5135">
        <v>-0.02</v>
      </c>
      <c r="F5135">
        <v>3133126</v>
      </c>
      <c r="G5135" s="58" t="s">
        <v>87</v>
      </c>
      <c r="H5135" s="58" t="s">
        <v>87</v>
      </c>
      <c r="I5135" s="60" t="s">
        <v>85</v>
      </c>
    </row>
    <row r="5136" spans="1:9" x14ac:dyDescent="0.2">
      <c r="A5136" t="s">
        <v>109</v>
      </c>
      <c r="B5136" t="s">
        <v>110</v>
      </c>
      <c r="C5136" t="s">
        <v>22</v>
      </c>
      <c r="D5136" s="55">
        <v>42552</v>
      </c>
      <c r="E5136">
        <v>3.5000000000000003E-2</v>
      </c>
      <c r="F5136">
        <v>3133127</v>
      </c>
      <c r="G5136" s="58" t="s">
        <v>87</v>
      </c>
      <c r="H5136" s="58" t="s">
        <v>87</v>
      </c>
      <c r="I5136" s="60" t="s">
        <v>85</v>
      </c>
    </row>
    <row r="5137" spans="1:9" x14ac:dyDescent="0.2">
      <c r="A5137" t="s">
        <v>11</v>
      </c>
      <c r="B5137" t="s">
        <v>110</v>
      </c>
      <c r="C5137" t="s">
        <v>22</v>
      </c>
      <c r="D5137" s="55">
        <v>42552</v>
      </c>
      <c r="E5137" s="155">
        <v>42583</v>
      </c>
      <c r="F5137">
        <v>2756531</v>
      </c>
      <c r="G5137" s="58" t="s">
        <v>87</v>
      </c>
      <c r="H5137" s="58" t="s">
        <v>87</v>
      </c>
      <c r="I5137" s="60" t="s">
        <v>86</v>
      </c>
    </row>
    <row r="5138" spans="1:9" x14ac:dyDescent="0.2">
      <c r="A5138" t="s">
        <v>78</v>
      </c>
      <c r="B5138" t="s">
        <v>80</v>
      </c>
      <c r="C5138" t="s">
        <v>22</v>
      </c>
      <c r="D5138" s="55">
        <v>42583</v>
      </c>
      <c r="E5138">
        <v>0.4</v>
      </c>
      <c r="F5138">
        <v>3133100</v>
      </c>
      <c r="G5138" s="58" t="s">
        <v>87</v>
      </c>
      <c r="H5138" s="58" t="s">
        <v>87</v>
      </c>
      <c r="I5138" s="60" t="s">
        <v>85</v>
      </c>
    </row>
    <row r="5139" spans="1:9" x14ac:dyDescent="0.2">
      <c r="A5139" t="s">
        <v>78</v>
      </c>
      <c r="B5139" t="s">
        <v>81</v>
      </c>
      <c r="C5139" t="s">
        <v>22</v>
      </c>
      <c r="D5139" s="55">
        <v>42583</v>
      </c>
      <c r="E5139">
        <v>0.02</v>
      </c>
      <c r="F5139">
        <v>3133101</v>
      </c>
      <c r="G5139" s="58" t="s">
        <v>87</v>
      </c>
      <c r="H5139" s="58" t="s">
        <v>87</v>
      </c>
      <c r="I5139" s="60" t="s">
        <v>85</v>
      </c>
    </row>
    <row r="5140" spans="1:9" x14ac:dyDescent="0.2">
      <c r="A5140" t="s">
        <v>35</v>
      </c>
      <c r="B5140" t="s">
        <v>80</v>
      </c>
      <c r="C5140" t="s">
        <v>22</v>
      </c>
      <c r="D5140" s="55">
        <v>42583</v>
      </c>
      <c r="E5140">
        <v>0.4</v>
      </c>
      <c r="F5140">
        <v>3133102</v>
      </c>
      <c r="G5140" s="58" t="s">
        <v>87</v>
      </c>
      <c r="H5140" s="58" t="s">
        <v>87</v>
      </c>
      <c r="I5140" s="60" t="s">
        <v>85</v>
      </c>
    </row>
    <row r="5141" spans="1:9" x14ac:dyDescent="0.2">
      <c r="A5141" t="s">
        <v>35</v>
      </c>
      <c r="B5141" t="s">
        <v>81</v>
      </c>
      <c r="C5141" t="s">
        <v>22</v>
      </c>
      <c r="D5141" s="55">
        <v>42583</v>
      </c>
      <c r="E5141">
        <v>7.0000000000000007E-2</v>
      </c>
      <c r="F5141">
        <v>3133103</v>
      </c>
      <c r="G5141" s="58" t="s">
        <v>87</v>
      </c>
      <c r="H5141" s="58" t="s">
        <v>87</v>
      </c>
      <c r="I5141" s="60" t="s">
        <v>85</v>
      </c>
    </row>
    <row r="5142" spans="1:9" x14ac:dyDescent="0.2">
      <c r="A5142" t="s">
        <v>36</v>
      </c>
      <c r="B5142" t="s">
        <v>80</v>
      </c>
      <c r="C5142" t="s">
        <v>22</v>
      </c>
      <c r="D5142" s="55">
        <v>42583</v>
      </c>
      <c r="E5142">
        <v>0.4</v>
      </c>
      <c r="F5142">
        <v>3133104</v>
      </c>
      <c r="G5142" s="58" t="s">
        <v>87</v>
      </c>
      <c r="H5142" s="58" t="s">
        <v>87</v>
      </c>
      <c r="I5142" s="60" t="s">
        <v>85</v>
      </c>
    </row>
    <row r="5143" spans="1:9" x14ac:dyDescent="0.2">
      <c r="A5143" t="s">
        <v>36</v>
      </c>
      <c r="B5143" t="s">
        <v>81</v>
      </c>
      <c r="C5143" t="s">
        <v>22</v>
      </c>
      <c r="D5143" s="55">
        <v>42583</v>
      </c>
      <c r="E5143">
        <v>0.02</v>
      </c>
      <c r="F5143">
        <v>3133105</v>
      </c>
      <c r="G5143" s="58" t="s">
        <v>87</v>
      </c>
      <c r="H5143" s="58" t="s">
        <v>87</v>
      </c>
      <c r="I5143" s="60" t="s">
        <v>85</v>
      </c>
    </row>
    <row r="5144" spans="1:9" x14ac:dyDescent="0.2">
      <c r="A5144" t="s">
        <v>37</v>
      </c>
      <c r="B5144" t="s">
        <v>80</v>
      </c>
      <c r="C5144" t="s">
        <v>22</v>
      </c>
      <c r="D5144" s="55">
        <v>42583</v>
      </c>
      <c r="E5144">
        <v>0.4</v>
      </c>
      <c r="F5144">
        <v>3133106</v>
      </c>
      <c r="G5144" s="58" t="s">
        <v>87</v>
      </c>
      <c r="H5144" s="58" t="s">
        <v>87</v>
      </c>
      <c r="I5144" s="60" t="s">
        <v>85</v>
      </c>
    </row>
    <row r="5145" spans="1:9" x14ac:dyDescent="0.2">
      <c r="A5145" t="s">
        <v>37</v>
      </c>
      <c r="B5145" t="s">
        <v>81</v>
      </c>
      <c r="C5145" t="s">
        <v>22</v>
      </c>
      <c r="D5145" s="55">
        <v>42583</v>
      </c>
      <c r="E5145">
        <v>7.0000000000000007E-2</v>
      </c>
      <c r="F5145">
        <v>3133107</v>
      </c>
      <c r="G5145" s="58" t="s">
        <v>87</v>
      </c>
      <c r="H5145" s="58" t="s">
        <v>87</v>
      </c>
      <c r="I5145" s="60" t="s">
        <v>85</v>
      </c>
    </row>
    <row r="5146" spans="1:9" x14ac:dyDescent="0.2">
      <c r="A5146" t="s">
        <v>58</v>
      </c>
      <c r="B5146" t="s">
        <v>80</v>
      </c>
      <c r="C5146" t="s">
        <v>22</v>
      </c>
      <c r="D5146" s="55">
        <v>42583</v>
      </c>
      <c r="E5146">
        <v>0.35</v>
      </c>
      <c r="F5146">
        <v>3133108</v>
      </c>
      <c r="G5146" s="58" t="s">
        <v>87</v>
      </c>
      <c r="H5146" s="58" t="s">
        <v>87</v>
      </c>
      <c r="I5146" s="60" t="s">
        <v>85</v>
      </c>
    </row>
    <row r="5147" spans="1:9" x14ac:dyDescent="0.2">
      <c r="A5147" t="s">
        <v>58</v>
      </c>
      <c r="B5147" t="s">
        <v>81</v>
      </c>
      <c r="C5147" t="s">
        <v>22</v>
      </c>
      <c r="D5147" s="55">
        <v>42583</v>
      </c>
      <c r="E5147">
        <v>-5.0000000000000001E-3</v>
      </c>
      <c r="F5147">
        <v>3133109</v>
      </c>
      <c r="G5147" s="58" t="s">
        <v>87</v>
      </c>
      <c r="H5147" s="58" t="s">
        <v>87</v>
      </c>
      <c r="I5147" s="60" t="s">
        <v>85</v>
      </c>
    </row>
    <row r="5148" spans="1:9" x14ac:dyDescent="0.2">
      <c r="A5148" t="s">
        <v>59</v>
      </c>
      <c r="B5148" t="s">
        <v>80</v>
      </c>
      <c r="C5148" t="s">
        <v>22</v>
      </c>
      <c r="D5148" s="55">
        <v>42583</v>
      </c>
      <c r="E5148">
        <v>0.41</v>
      </c>
      <c r="F5148">
        <v>3133110</v>
      </c>
      <c r="G5148" s="58" t="s">
        <v>87</v>
      </c>
      <c r="H5148" s="58" t="s">
        <v>87</v>
      </c>
      <c r="I5148" s="60" t="s">
        <v>85</v>
      </c>
    </row>
    <row r="5149" spans="1:9" x14ac:dyDescent="0.2">
      <c r="A5149" t="s">
        <v>59</v>
      </c>
      <c r="B5149" t="s">
        <v>81</v>
      </c>
      <c r="C5149" t="s">
        <v>22</v>
      </c>
      <c r="D5149" s="55">
        <v>42583</v>
      </c>
      <c r="E5149">
        <v>-0.02</v>
      </c>
      <c r="F5149">
        <v>3133111</v>
      </c>
      <c r="G5149" s="58" t="s">
        <v>87</v>
      </c>
      <c r="H5149" s="58" t="s">
        <v>87</v>
      </c>
      <c r="I5149" s="60" t="s">
        <v>85</v>
      </c>
    </row>
    <row r="5150" spans="1:9" x14ac:dyDescent="0.2">
      <c r="A5150" t="s">
        <v>60</v>
      </c>
      <c r="B5150" t="s">
        <v>80</v>
      </c>
      <c r="C5150" t="s">
        <v>22</v>
      </c>
      <c r="D5150" s="55">
        <v>42583</v>
      </c>
      <c r="E5150">
        <v>0.41</v>
      </c>
      <c r="F5150">
        <v>3133112</v>
      </c>
      <c r="G5150" s="58" t="s">
        <v>87</v>
      </c>
      <c r="H5150" s="58" t="s">
        <v>87</v>
      </c>
      <c r="I5150" s="60" t="s">
        <v>85</v>
      </c>
    </row>
    <row r="5151" spans="1:9" x14ac:dyDescent="0.2">
      <c r="A5151" t="s">
        <v>60</v>
      </c>
      <c r="B5151" t="s">
        <v>81</v>
      </c>
      <c r="C5151" t="s">
        <v>22</v>
      </c>
      <c r="D5151" s="55">
        <v>42583</v>
      </c>
      <c r="E5151">
        <v>0.01</v>
      </c>
      <c r="F5151">
        <v>3133113</v>
      </c>
      <c r="G5151" s="58" t="s">
        <v>87</v>
      </c>
      <c r="H5151" s="58" t="s">
        <v>87</v>
      </c>
      <c r="I5151" s="60" t="s">
        <v>85</v>
      </c>
    </row>
    <row r="5152" spans="1:9" x14ac:dyDescent="0.2">
      <c r="A5152" t="s">
        <v>61</v>
      </c>
      <c r="B5152" t="s">
        <v>80</v>
      </c>
      <c r="C5152" t="s">
        <v>22</v>
      </c>
      <c r="D5152" s="55">
        <v>42583</v>
      </c>
      <c r="E5152">
        <v>0.41</v>
      </c>
      <c r="F5152">
        <v>3133114</v>
      </c>
      <c r="G5152" s="58" t="s">
        <v>87</v>
      </c>
      <c r="H5152" s="58" t="s">
        <v>87</v>
      </c>
      <c r="I5152" s="60" t="s">
        <v>85</v>
      </c>
    </row>
    <row r="5153" spans="1:9" x14ac:dyDescent="0.2">
      <c r="A5153" t="s">
        <v>61</v>
      </c>
      <c r="B5153" t="s">
        <v>81</v>
      </c>
      <c r="C5153" t="s">
        <v>22</v>
      </c>
      <c r="D5153" s="55">
        <v>42583</v>
      </c>
      <c r="E5153">
        <v>-0.02</v>
      </c>
      <c r="F5153">
        <v>3133115</v>
      </c>
      <c r="G5153" s="58" t="s">
        <v>87</v>
      </c>
      <c r="H5153" s="58" t="s">
        <v>87</v>
      </c>
      <c r="I5153" s="60" t="s">
        <v>85</v>
      </c>
    </row>
    <row r="5154" spans="1:9" x14ac:dyDescent="0.2">
      <c r="A5154" t="s">
        <v>63</v>
      </c>
      <c r="B5154" t="s">
        <v>80</v>
      </c>
      <c r="C5154" t="s">
        <v>22</v>
      </c>
      <c r="D5154" s="55">
        <v>42583</v>
      </c>
      <c r="E5154">
        <v>0</v>
      </c>
      <c r="F5154">
        <v>3133116</v>
      </c>
      <c r="G5154" s="58" t="s">
        <v>87</v>
      </c>
      <c r="H5154" s="58" t="s">
        <v>87</v>
      </c>
      <c r="I5154" s="60" t="s">
        <v>85</v>
      </c>
    </row>
    <row r="5155" spans="1:9" x14ac:dyDescent="0.2">
      <c r="A5155" t="s">
        <v>63</v>
      </c>
      <c r="B5155" t="s">
        <v>81</v>
      </c>
      <c r="C5155" t="s">
        <v>22</v>
      </c>
      <c r="D5155" s="55">
        <v>42583</v>
      </c>
      <c r="E5155">
        <v>0</v>
      </c>
      <c r="F5155">
        <v>3133117</v>
      </c>
      <c r="G5155" s="58" t="s">
        <v>87</v>
      </c>
      <c r="H5155" s="58" t="s">
        <v>87</v>
      </c>
      <c r="I5155" s="60" t="s">
        <v>85</v>
      </c>
    </row>
    <row r="5156" spans="1:9" x14ac:dyDescent="0.2">
      <c r="A5156" t="s">
        <v>64</v>
      </c>
      <c r="B5156" t="s">
        <v>80</v>
      </c>
      <c r="C5156" t="s">
        <v>22</v>
      </c>
      <c r="D5156" s="55">
        <v>42583</v>
      </c>
      <c r="E5156">
        <v>0</v>
      </c>
      <c r="F5156">
        <v>3133118</v>
      </c>
      <c r="G5156" s="58" t="s">
        <v>87</v>
      </c>
      <c r="H5156" s="58" t="s">
        <v>87</v>
      </c>
      <c r="I5156" s="60" t="s">
        <v>85</v>
      </c>
    </row>
    <row r="5157" spans="1:9" x14ac:dyDescent="0.2">
      <c r="A5157" t="s">
        <v>64</v>
      </c>
      <c r="B5157" t="s">
        <v>81</v>
      </c>
      <c r="C5157" t="s">
        <v>22</v>
      </c>
      <c r="D5157" s="55">
        <v>42583</v>
      </c>
      <c r="E5157">
        <v>0</v>
      </c>
      <c r="F5157">
        <v>3133119</v>
      </c>
      <c r="G5157" s="58" t="s">
        <v>87</v>
      </c>
      <c r="H5157" s="58" t="s">
        <v>87</v>
      </c>
      <c r="I5157" s="60" t="s">
        <v>85</v>
      </c>
    </row>
    <row r="5158" spans="1:9" x14ac:dyDescent="0.2">
      <c r="A5158" t="s">
        <v>79</v>
      </c>
      <c r="B5158" t="s">
        <v>80</v>
      </c>
      <c r="C5158" t="s">
        <v>22</v>
      </c>
      <c r="D5158" s="55">
        <v>42583</v>
      </c>
      <c r="E5158">
        <v>0.4</v>
      </c>
      <c r="F5158">
        <v>3133120</v>
      </c>
      <c r="G5158" s="58" t="s">
        <v>87</v>
      </c>
      <c r="H5158" s="58" t="s">
        <v>87</v>
      </c>
      <c r="I5158" s="60" t="s">
        <v>85</v>
      </c>
    </row>
    <row r="5159" spans="1:9" x14ac:dyDescent="0.2">
      <c r="A5159" t="s">
        <v>79</v>
      </c>
      <c r="B5159" t="s">
        <v>81</v>
      </c>
      <c r="C5159" t="s">
        <v>22</v>
      </c>
      <c r="D5159" s="55">
        <v>42583</v>
      </c>
      <c r="E5159">
        <v>0.02</v>
      </c>
      <c r="F5159">
        <v>3133121</v>
      </c>
      <c r="G5159" s="58" t="s">
        <v>87</v>
      </c>
      <c r="H5159" s="58" t="s">
        <v>87</v>
      </c>
      <c r="I5159" s="60" t="s">
        <v>85</v>
      </c>
    </row>
    <row r="5160" spans="1:9" x14ac:dyDescent="0.2">
      <c r="A5160" t="s">
        <v>65</v>
      </c>
      <c r="B5160" t="s">
        <v>80</v>
      </c>
      <c r="C5160" t="s">
        <v>22</v>
      </c>
      <c r="D5160" s="55">
        <v>42583</v>
      </c>
      <c r="E5160">
        <v>0</v>
      </c>
      <c r="F5160">
        <v>3133122</v>
      </c>
      <c r="G5160" s="58" t="s">
        <v>87</v>
      </c>
      <c r="H5160" s="58" t="s">
        <v>87</v>
      </c>
      <c r="I5160" s="60" t="s">
        <v>85</v>
      </c>
    </row>
    <row r="5161" spans="1:9" x14ac:dyDescent="0.2">
      <c r="A5161" t="s">
        <v>65</v>
      </c>
      <c r="B5161" t="s">
        <v>81</v>
      </c>
      <c r="C5161" t="s">
        <v>22</v>
      </c>
      <c r="D5161" s="55">
        <v>42583</v>
      </c>
      <c r="E5161">
        <v>0</v>
      </c>
      <c r="F5161">
        <v>3133123</v>
      </c>
      <c r="G5161" s="58" t="s">
        <v>87</v>
      </c>
      <c r="H5161" s="58" t="s">
        <v>87</v>
      </c>
      <c r="I5161" s="60" t="s">
        <v>85</v>
      </c>
    </row>
    <row r="5162" spans="1:9" x14ac:dyDescent="0.2">
      <c r="A5162" t="s">
        <v>111</v>
      </c>
      <c r="B5162" t="s">
        <v>110</v>
      </c>
      <c r="C5162" t="s">
        <v>22</v>
      </c>
      <c r="D5162" s="55">
        <v>42583</v>
      </c>
      <c r="E5162">
        <v>-5.0000000000000001E-3</v>
      </c>
      <c r="F5162">
        <v>3133124</v>
      </c>
      <c r="G5162" s="58" t="s">
        <v>87</v>
      </c>
      <c r="H5162" s="58" t="s">
        <v>87</v>
      </c>
      <c r="I5162" s="60" t="s">
        <v>85</v>
      </c>
    </row>
    <row r="5163" spans="1:9" x14ac:dyDescent="0.2">
      <c r="A5163" t="s">
        <v>112</v>
      </c>
      <c r="B5163" t="s">
        <v>110</v>
      </c>
      <c r="C5163" t="s">
        <v>22</v>
      </c>
      <c r="D5163" s="55">
        <v>42583</v>
      </c>
      <c r="E5163">
        <v>0.01</v>
      </c>
      <c r="F5163">
        <v>3133125</v>
      </c>
      <c r="G5163" s="58" t="s">
        <v>87</v>
      </c>
      <c r="H5163" s="58" t="s">
        <v>87</v>
      </c>
      <c r="I5163" s="60" t="s">
        <v>85</v>
      </c>
    </row>
    <row r="5164" spans="1:9" x14ac:dyDescent="0.2">
      <c r="A5164" t="s">
        <v>108</v>
      </c>
      <c r="B5164" t="s">
        <v>110</v>
      </c>
      <c r="C5164" t="s">
        <v>22</v>
      </c>
      <c r="D5164" s="55">
        <v>42583</v>
      </c>
      <c r="E5164">
        <v>-0.02</v>
      </c>
      <c r="F5164">
        <v>3133126</v>
      </c>
      <c r="G5164" s="58" t="s">
        <v>87</v>
      </c>
      <c r="H5164" s="58" t="s">
        <v>87</v>
      </c>
      <c r="I5164" s="60" t="s">
        <v>85</v>
      </c>
    </row>
    <row r="5165" spans="1:9" x14ac:dyDescent="0.2">
      <c r="A5165" t="s">
        <v>109</v>
      </c>
      <c r="B5165" t="s">
        <v>110</v>
      </c>
      <c r="C5165" t="s">
        <v>22</v>
      </c>
      <c r="D5165" s="55">
        <v>42583</v>
      </c>
      <c r="E5165">
        <v>0.01</v>
      </c>
      <c r="F5165">
        <v>3133127</v>
      </c>
      <c r="G5165" s="58" t="s">
        <v>87</v>
      </c>
      <c r="H5165" s="58" t="s">
        <v>87</v>
      </c>
      <c r="I5165" s="60" t="s">
        <v>85</v>
      </c>
    </row>
    <row r="5166" spans="1:9" x14ac:dyDescent="0.2">
      <c r="A5166" t="s">
        <v>11</v>
      </c>
      <c r="B5166" t="s">
        <v>110</v>
      </c>
      <c r="C5166" t="s">
        <v>22</v>
      </c>
      <c r="D5166" s="55">
        <v>42583</v>
      </c>
      <c r="E5166" s="155">
        <v>42614</v>
      </c>
      <c r="F5166">
        <v>2756509</v>
      </c>
      <c r="G5166" s="58" t="s">
        <v>87</v>
      </c>
      <c r="H5166" s="58" t="s">
        <v>87</v>
      </c>
      <c r="I5166" s="60" t="s">
        <v>86</v>
      </c>
    </row>
    <row r="5167" spans="1:9" x14ac:dyDescent="0.2">
      <c r="A5167" t="s">
        <v>78</v>
      </c>
      <c r="B5167" t="s">
        <v>80</v>
      </c>
      <c r="C5167" t="s">
        <v>22</v>
      </c>
      <c r="D5167" s="55">
        <v>42614</v>
      </c>
      <c r="E5167">
        <v>0.39750000000000002</v>
      </c>
      <c r="F5167">
        <v>3133100</v>
      </c>
      <c r="G5167" s="58" t="s">
        <v>87</v>
      </c>
      <c r="H5167" s="58" t="s">
        <v>87</v>
      </c>
      <c r="I5167" s="60" t="s">
        <v>85</v>
      </c>
    </row>
    <row r="5168" spans="1:9" x14ac:dyDescent="0.2">
      <c r="A5168" t="s">
        <v>78</v>
      </c>
      <c r="B5168" t="s">
        <v>81</v>
      </c>
      <c r="C5168" t="s">
        <v>22</v>
      </c>
      <c r="D5168" s="55">
        <v>42614</v>
      </c>
      <c r="E5168">
        <v>0.02</v>
      </c>
      <c r="F5168">
        <v>3133101</v>
      </c>
      <c r="G5168" s="58" t="s">
        <v>87</v>
      </c>
      <c r="H5168" s="58" t="s">
        <v>87</v>
      </c>
      <c r="I5168" s="60" t="s">
        <v>85</v>
      </c>
    </row>
    <row r="5169" spans="1:9" x14ac:dyDescent="0.2">
      <c r="A5169" t="s">
        <v>35</v>
      </c>
      <c r="B5169" t="s">
        <v>80</v>
      </c>
      <c r="C5169" t="s">
        <v>22</v>
      </c>
      <c r="D5169" s="55">
        <v>42614</v>
      </c>
      <c r="E5169">
        <v>0.39750000000000002</v>
      </c>
      <c r="F5169">
        <v>3133102</v>
      </c>
      <c r="G5169" s="58" t="s">
        <v>87</v>
      </c>
      <c r="H5169" s="58" t="s">
        <v>87</v>
      </c>
      <c r="I5169" s="60" t="s">
        <v>85</v>
      </c>
    </row>
    <row r="5170" spans="1:9" x14ac:dyDescent="0.2">
      <c r="A5170" t="s">
        <v>35</v>
      </c>
      <c r="B5170" t="s">
        <v>81</v>
      </c>
      <c r="C5170" t="s">
        <v>22</v>
      </c>
      <c r="D5170" s="55">
        <v>42614</v>
      </c>
      <c r="E5170">
        <v>0.05</v>
      </c>
      <c r="F5170">
        <v>3133103</v>
      </c>
      <c r="G5170" s="58" t="s">
        <v>87</v>
      </c>
      <c r="H5170" s="58" t="s">
        <v>87</v>
      </c>
      <c r="I5170" s="60" t="s">
        <v>85</v>
      </c>
    </row>
    <row r="5171" spans="1:9" x14ac:dyDescent="0.2">
      <c r="A5171" t="s">
        <v>36</v>
      </c>
      <c r="B5171" t="s">
        <v>80</v>
      </c>
      <c r="C5171" t="s">
        <v>22</v>
      </c>
      <c r="D5171" s="55">
        <v>42614</v>
      </c>
      <c r="E5171">
        <v>0.39750000000000002</v>
      </c>
      <c r="F5171">
        <v>3133104</v>
      </c>
      <c r="G5171" s="58" t="s">
        <v>87</v>
      </c>
      <c r="H5171" s="58" t="s">
        <v>87</v>
      </c>
      <c r="I5171" s="60" t="s">
        <v>85</v>
      </c>
    </row>
    <row r="5172" spans="1:9" x14ac:dyDescent="0.2">
      <c r="A5172" t="s">
        <v>36</v>
      </c>
      <c r="B5172" t="s">
        <v>81</v>
      </c>
      <c r="C5172" t="s">
        <v>22</v>
      </c>
      <c r="D5172" s="55">
        <v>42614</v>
      </c>
      <c r="E5172">
        <v>0.02</v>
      </c>
      <c r="F5172">
        <v>3133105</v>
      </c>
      <c r="G5172" s="58" t="s">
        <v>87</v>
      </c>
      <c r="H5172" s="58" t="s">
        <v>87</v>
      </c>
      <c r="I5172" s="60" t="s">
        <v>85</v>
      </c>
    </row>
    <row r="5173" spans="1:9" x14ac:dyDescent="0.2">
      <c r="A5173" t="s">
        <v>37</v>
      </c>
      <c r="B5173" t="s">
        <v>80</v>
      </c>
      <c r="C5173" t="s">
        <v>22</v>
      </c>
      <c r="D5173" s="55">
        <v>42614</v>
      </c>
      <c r="E5173">
        <v>0.39750000000000002</v>
      </c>
      <c r="F5173">
        <v>3133106</v>
      </c>
      <c r="G5173" s="58" t="s">
        <v>87</v>
      </c>
      <c r="H5173" s="58" t="s">
        <v>87</v>
      </c>
      <c r="I5173" s="60" t="s">
        <v>85</v>
      </c>
    </row>
    <row r="5174" spans="1:9" x14ac:dyDescent="0.2">
      <c r="A5174" t="s">
        <v>37</v>
      </c>
      <c r="B5174" t="s">
        <v>81</v>
      </c>
      <c r="C5174" t="s">
        <v>22</v>
      </c>
      <c r="D5174" s="55">
        <v>42614</v>
      </c>
      <c r="E5174">
        <v>0.05</v>
      </c>
      <c r="F5174">
        <v>3133107</v>
      </c>
      <c r="G5174" s="58" t="s">
        <v>87</v>
      </c>
      <c r="H5174" s="58" t="s">
        <v>87</v>
      </c>
      <c r="I5174" s="60" t="s">
        <v>85</v>
      </c>
    </row>
    <row r="5175" spans="1:9" x14ac:dyDescent="0.2">
      <c r="A5175" t="s">
        <v>58</v>
      </c>
      <c r="B5175" t="s">
        <v>80</v>
      </c>
      <c r="C5175" t="s">
        <v>22</v>
      </c>
      <c r="D5175" s="55">
        <v>42614</v>
      </c>
      <c r="E5175">
        <v>0.315</v>
      </c>
      <c r="F5175">
        <v>3133108</v>
      </c>
      <c r="G5175" s="58" t="s">
        <v>87</v>
      </c>
      <c r="H5175" s="58" t="s">
        <v>87</v>
      </c>
      <c r="I5175" s="60" t="s">
        <v>85</v>
      </c>
    </row>
    <row r="5176" spans="1:9" x14ac:dyDescent="0.2">
      <c r="A5176" t="s">
        <v>58</v>
      </c>
      <c r="B5176" t="s">
        <v>81</v>
      </c>
      <c r="C5176" t="s">
        <v>22</v>
      </c>
      <c r="D5176" s="55">
        <v>42614</v>
      </c>
      <c r="E5176">
        <v>-5.0000000000000001E-3</v>
      </c>
      <c r="F5176">
        <v>3133109</v>
      </c>
      <c r="G5176" s="58" t="s">
        <v>87</v>
      </c>
      <c r="H5176" s="58" t="s">
        <v>87</v>
      </c>
      <c r="I5176" s="60" t="s">
        <v>85</v>
      </c>
    </row>
    <row r="5177" spans="1:9" x14ac:dyDescent="0.2">
      <c r="A5177" t="s">
        <v>59</v>
      </c>
      <c r="B5177" t="s">
        <v>80</v>
      </c>
      <c r="C5177" t="s">
        <v>22</v>
      </c>
      <c r="D5177" s="55">
        <v>42614</v>
      </c>
      <c r="E5177">
        <v>0.36</v>
      </c>
      <c r="F5177">
        <v>3133110</v>
      </c>
      <c r="G5177" s="58" t="s">
        <v>87</v>
      </c>
      <c r="H5177" s="58" t="s">
        <v>87</v>
      </c>
      <c r="I5177" s="60" t="s">
        <v>85</v>
      </c>
    </row>
    <row r="5178" spans="1:9" x14ac:dyDescent="0.2">
      <c r="A5178" t="s">
        <v>59</v>
      </c>
      <c r="B5178" t="s">
        <v>81</v>
      </c>
      <c r="C5178" t="s">
        <v>22</v>
      </c>
      <c r="D5178" s="55">
        <v>42614</v>
      </c>
      <c r="E5178">
        <v>-0.04</v>
      </c>
      <c r="F5178">
        <v>3133111</v>
      </c>
      <c r="G5178" s="58" t="s">
        <v>87</v>
      </c>
      <c r="H5178" s="58" t="s">
        <v>87</v>
      </c>
      <c r="I5178" s="60" t="s">
        <v>85</v>
      </c>
    </row>
    <row r="5179" spans="1:9" x14ac:dyDescent="0.2">
      <c r="A5179" t="s">
        <v>60</v>
      </c>
      <c r="B5179" t="s">
        <v>80</v>
      </c>
      <c r="C5179" t="s">
        <v>22</v>
      </c>
      <c r="D5179" s="55">
        <v>42614</v>
      </c>
      <c r="E5179">
        <v>0.36</v>
      </c>
      <c r="F5179">
        <v>3133112</v>
      </c>
      <c r="G5179" s="58" t="s">
        <v>87</v>
      </c>
      <c r="H5179" s="58" t="s">
        <v>87</v>
      </c>
      <c r="I5179" s="60" t="s">
        <v>85</v>
      </c>
    </row>
    <row r="5180" spans="1:9" x14ac:dyDescent="0.2">
      <c r="A5180" t="s">
        <v>60</v>
      </c>
      <c r="B5180" t="s">
        <v>81</v>
      </c>
      <c r="C5180" t="s">
        <v>22</v>
      </c>
      <c r="D5180" s="55">
        <v>42614</v>
      </c>
      <c r="E5180">
        <v>0.01</v>
      </c>
      <c r="F5180">
        <v>3133113</v>
      </c>
      <c r="G5180" s="58" t="s">
        <v>87</v>
      </c>
      <c r="H5180" s="58" t="s">
        <v>87</v>
      </c>
      <c r="I5180" s="60" t="s">
        <v>85</v>
      </c>
    </row>
    <row r="5181" spans="1:9" x14ac:dyDescent="0.2">
      <c r="A5181" t="s">
        <v>61</v>
      </c>
      <c r="B5181" t="s">
        <v>80</v>
      </c>
      <c r="C5181" t="s">
        <v>22</v>
      </c>
      <c r="D5181" s="55">
        <v>42614</v>
      </c>
      <c r="E5181">
        <v>0.36</v>
      </c>
      <c r="F5181">
        <v>3133114</v>
      </c>
      <c r="G5181" s="58" t="s">
        <v>87</v>
      </c>
      <c r="H5181" s="58" t="s">
        <v>87</v>
      </c>
      <c r="I5181" s="60" t="s">
        <v>85</v>
      </c>
    </row>
    <row r="5182" spans="1:9" x14ac:dyDescent="0.2">
      <c r="A5182" t="s">
        <v>61</v>
      </c>
      <c r="B5182" t="s">
        <v>81</v>
      </c>
      <c r="C5182" t="s">
        <v>22</v>
      </c>
      <c r="D5182" s="55">
        <v>42614</v>
      </c>
      <c r="E5182">
        <v>-0.02</v>
      </c>
      <c r="F5182">
        <v>3133115</v>
      </c>
      <c r="G5182" s="58" t="s">
        <v>87</v>
      </c>
      <c r="H5182" s="58" t="s">
        <v>87</v>
      </c>
      <c r="I5182" s="60" t="s">
        <v>85</v>
      </c>
    </row>
    <row r="5183" spans="1:9" x14ac:dyDescent="0.2">
      <c r="A5183" t="s">
        <v>63</v>
      </c>
      <c r="B5183" t="s">
        <v>80</v>
      </c>
      <c r="C5183" t="s">
        <v>22</v>
      </c>
      <c r="D5183" s="55">
        <v>42614</v>
      </c>
      <c r="E5183">
        <v>0</v>
      </c>
      <c r="F5183">
        <v>3133116</v>
      </c>
      <c r="G5183" s="58" t="s">
        <v>87</v>
      </c>
      <c r="H5183" s="58" t="s">
        <v>87</v>
      </c>
      <c r="I5183" s="60" t="s">
        <v>85</v>
      </c>
    </row>
    <row r="5184" spans="1:9" x14ac:dyDescent="0.2">
      <c r="A5184" t="s">
        <v>63</v>
      </c>
      <c r="B5184" t="s">
        <v>81</v>
      </c>
      <c r="C5184" t="s">
        <v>22</v>
      </c>
      <c r="D5184" s="55">
        <v>42614</v>
      </c>
      <c r="E5184">
        <v>0</v>
      </c>
      <c r="F5184">
        <v>3133117</v>
      </c>
      <c r="G5184" s="58" t="s">
        <v>87</v>
      </c>
      <c r="H5184" s="58" t="s">
        <v>87</v>
      </c>
      <c r="I5184" s="60" t="s">
        <v>85</v>
      </c>
    </row>
    <row r="5185" spans="1:9" x14ac:dyDescent="0.2">
      <c r="A5185" t="s">
        <v>64</v>
      </c>
      <c r="B5185" t="s">
        <v>80</v>
      </c>
      <c r="C5185" t="s">
        <v>22</v>
      </c>
      <c r="D5185" s="55">
        <v>42614</v>
      </c>
      <c r="E5185">
        <v>0</v>
      </c>
      <c r="F5185">
        <v>3133118</v>
      </c>
      <c r="G5185" s="58" t="s">
        <v>87</v>
      </c>
      <c r="H5185" s="58" t="s">
        <v>87</v>
      </c>
      <c r="I5185" s="60" t="s">
        <v>85</v>
      </c>
    </row>
    <row r="5186" spans="1:9" x14ac:dyDescent="0.2">
      <c r="A5186" t="s">
        <v>64</v>
      </c>
      <c r="B5186" t="s">
        <v>81</v>
      </c>
      <c r="C5186" t="s">
        <v>22</v>
      </c>
      <c r="D5186" s="55">
        <v>42614</v>
      </c>
      <c r="E5186">
        <v>0</v>
      </c>
      <c r="F5186">
        <v>3133119</v>
      </c>
      <c r="G5186" s="58" t="s">
        <v>87</v>
      </c>
      <c r="H5186" s="58" t="s">
        <v>87</v>
      </c>
      <c r="I5186" s="60" t="s">
        <v>85</v>
      </c>
    </row>
    <row r="5187" spans="1:9" x14ac:dyDescent="0.2">
      <c r="A5187" t="s">
        <v>79</v>
      </c>
      <c r="B5187" t="s">
        <v>80</v>
      </c>
      <c r="C5187" t="s">
        <v>22</v>
      </c>
      <c r="D5187" s="55">
        <v>42614</v>
      </c>
      <c r="E5187">
        <v>0.39750000000000002</v>
      </c>
      <c r="F5187">
        <v>3133120</v>
      </c>
      <c r="G5187" s="58" t="s">
        <v>87</v>
      </c>
      <c r="H5187" s="58" t="s">
        <v>87</v>
      </c>
      <c r="I5187" s="60" t="s">
        <v>85</v>
      </c>
    </row>
    <row r="5188" spans="1:9" x14ac:dyDescent="0.2">
      <c r="A5188" t="s">
        <v>79</v>
      </c>
      <c r="B5188" t="s">
        <v>81</v>
      </c>
      <c r="C5188" t="s">
        <v>22</v>
      </c>
      <c r="D5188" s="55">
        <v>42614</v>
      </c>
      <c r="E5188">
        <v>0.02</v>
      </c>
      <c r="F5188">
        <v>3133121</v>
      </c>
      <c r="G5188" s="58" t="s">
        <v>87</v>
      </c>
      <c r="H5188" s="58" t="s">
        <v>87</v>
      </c>
      <c r="I5188" s="60" t="s">
        <v>85</v>
      </c>
    </row>
    <row r="5189" spans="1:9" x14ac:dyDescent="0.2">
      <c r="A5189" t="s">
        <v>65</v>
      </c>
      <c r="B5189" t="s">
        <v>80</v>
      </c>
      <c r="C5189" t="s">
        <v>22</v>
      </c>
      <c r="D5189" s="55">
        <v>42614</v>
      </c>
      <c r="E5189">
        <v>0</v>
      </c>
      <c r="F5189">
        <v>3133122</v>
      </c>
      <c r="G5189" s="58" t="s">
        <v>87</v>
      </c>
      <c r="H5189" s="58" t="s">
        <v>87</v>
      </c>
      <c r="I5189" s="60" t="s">
        <v>85</v>
      </c>
    </row>
    <row r="5190" spans="1:9" x14ac:dyDescent="0.2">
      <c r="A5190" t="s">
        <v>65</v>
      </c>
      <c r="B5190" t="s">
        <v>81</v>
      </c>
      <c r="C5190" t="s">
        <v>22</v>
      </c>
      <c r="D5190" s="55">
        <v>42614</v>
      </c>
      <c r="E5190">
        <v>0</v>
      </c>
      <c r="F5190">
        <v>3133123</v>
      </c>
      <c r="G5190" s="58" t="s">
        <v>87</v>
      </c>
      <c r="H5190" s="58" t="s">
        <v>87</v>
      </c>
      <c r="I5190" s="60" t="s">
        <v>85</v>
      </c>
    </row>
    <row r="5191" spans="1:9" x14ac:dyDescent="0.2">
      <c r="A5191" t="s">
        <v>111</v>
      </c>
      <c r="B5191" t="s">
        <v>110</v>
      </c>
      <c r="C5191" t="s">
        <v>22</v>
      </c>
      <c r="D5191" s="55">
        <v>42614</v>
      </c>
      <c r="E5191">
        <v>-5.0000000000000001E-3</v>
      </c>
      <c r="F5191">
        <v>3133124</v>
      </c>
      <c r="G5191" s="58" t="s">
        <v>87</v>
      </c>
      <c r="H5191" s="58" t="s">
        <v>87</v>
      </c>
      <c r="I5191" s="60" t="s">
        <v>85</v>
      </c>
    </row>
    <row r="5192" spans="1:9" x14ac:dyDescent="0.2">
      <c r="A5192" t="s">
        <v>112</v>
      </c>
      <c r="B5192" t="s">
        <v>110</v>
      </c>
      <c r="C5192" t="s">
        <v>22</v>
      </c>
      <c r="D5192" s="55">
        <v>42614</v>
      </c>
      <c r="E5192">
        <v>0.01</v>
      </c>
      <c r="F5192">
        <v>3133125</v>
      </c>
      <c r="G5192" s="58" t="s">
        <v>87</v>
      </c>
      <c r="H5192" s="58" t="s">
        <v>87</v>
      </c>
      <c r="I5192" s="60" t="s">
        <v>85</v>
      </c>
    </row>
    <row r="5193" spans="1:9" x14ac:dyDescent="0.2">
      <c r="A5193" t="s">
        <v>108</v>
      </c>
      <c r="B5193" t="s">
        <v>110</v>
      </c>
      <c r="C5193" t="s">
        <v>22</v>
      </c>
      <c r="D5193" s="55">
        <v>42614</v>
      </c>
      <c r="E5193">
        <v>-0.02</v>
      </c>
      <c r="F5193">
        <v>3133126</v>
      </c>
      <c r="G5193" s="58" t="s">
        <v>87</v>
      </c>
      <c r="H5193" s="58" t="s">
        <v>87</v>
      </c>
      <c r="I5193" s="60" t="s">
        <v>85</v>
      </c>
    </row>
    <row r="5194" spans="1:9" x14ac:dyDescent="0.2">
      <c r="A5194" t="s">
        <v>109</v>
      </c>
      <c r="B5194" t="s">
        <v>110</v>
      </c>
      <c r="C5194" t="s">
        <v>22</v>
      </c>
      <c r="D5194" s="55">
        <v>42614</v>
      </c>
      <c r="E5194">
        <v>0.01</v>
      </c>
      <c r="F5194">
        <v>3133127</v>
      </c>
      <c r="G5194" s="58" t="s">
        <v>87</v>
      </c>
      <c r="H5194" s="58" t="s">
        <v>87</v>
      </c>
      <c r="I5194" s="60" t="s">
        <v>85</v>
      </c>
    </row>
    <row r="5195" spans="1:9" x14ac:dyDescent="0.2">
      <c r="A5195" t="s">
        <v>11</v>
      </c>
      <c r="B5195" t="s">
        <v>110</v>
      </c>
      <c r="C5195" t="s">
        <v>22</v>
      </c>
      <c r="D5195" s="55">
        <v>42614</v>
      </c>
      <c r="E5195" s="155">
        <v>42644</v>
      </c>
      <c r="F5195">
        <v>2756538</v>
      </c>
      <c r="G5195" s="58" t="s">
        <v>87</v>
      </c>
      <c r="H5195" s="58" t="s">
        <v>87</v>
      </c>
      <c r="I5195" s="60" t="s">
        <v>86</v>
      </c>
    </row>
    <row r="5196" spans="1:9" x14ac:dyDescent="0.2">
      <c r="A5196" t="s">
        <v>78</v>
      </c>
      <c r="B5196" t="s">
        <v>80</v>
      </c>
      <c r="C5196" t="s">
        <v>22</v>
      </c>
      <c r="D5196" s="55">
        <v>42644</v>
      </c>
      <c r="E5196">
        <v>0.4</v>
      </c>
      <c r="F5196">
        <v>3133100</v>
      </c>
      <c r="G5196" s="58" t="s">
        <v>87</v>
      </c>
      <c r="H5196" s="58" t="s">
        <v>87</v>
      </c>
      <c r="I5196" s="60" t="s">
        <v>85</v>
      </c>
    </row>
    <row r="5197" spans="1:9" x14ac:dyDescent="0.2">
      <c r="A5197" t="s">
        <v>78</v>
      </c>
      <c r="B5197" t="s">
        <v>81</v>
      </c>
      <c r="C5197" t="s">
        <v>22</v>
      </c>
      <c r="D5197" s="55">
        <v>42644</v>
      </c>
      <c r="E5197">
        <v>0.02</v>
      </c>
      <c r="F5197">
        <v>3133101</v>
      </c>
      <c r="G5197" s="58" t="s">
        <v>87</v>
      </c>
      <c r="H5197" s="58" t="s">
        <v>87</v>
      </c>
      <c r="I5197" s="60" t="s">
        <v>85</v>
      </c>
    </row>
    <row r="5198" spans="1:9" x14ac:dyDescent="0.2">
      <c r="A5198" t="s">
        <v>35</v>
      </c>
      <c r="B5198" t="s">
        <v>80</v>
      </c>
      <c r="C5198" t="s">
        <v>22</v>
      </c>
      <c r="D5198" s="55">
        <v>42644</v>
      </c>
      <c r="E5198">
        <v>0.4</v>
      </c>
      <c r="F5198">
        <v>3133102</v>
      </c>
      <c r="G5198" s="58" t="s">
        <v>87</v>
      </c>
      <c r="H5198" s="58" t="s">
        <v>87</v>
      </c>
      <c r="I5198" s="60" t="s">
        <v>85</v>
      </c>
    </row>
    <row r="5199" spans="1:9" x14ac:dyDescent="0.2">
      <c r="A5199" t="s">
        <v>35</v>
      </c>
      <c r="B5199" t="s">
        <v>81</v>
      </c>
      <c r="C5199" t="s">
        <v>22</v>
      </c>
      <c r="D5199" s="55">
        <v>42644</v>
      </c>
      <c r="E5199">
        <v>0.05</v>
      </c>
      <c r="F5199">
        <v>3133103</v>
      </c>
      <c r="G5199" s="58" t="s">
        <v>87</v>
      </c>
      <c r="H5199" s="58" t="s">
        <v>87</v>
      </c>
      <c r="I5199" s="60" t="s">
        <v>85</v>
      </c>
    </row>
    <row r="5200" spans="1:9" x14ac:dyDescent="0.2">
      <c r="A5200" t="s">
        <v>36</v>
      </c>
      <c r="B5200" t="s">
        <v>80</v>
      </c>
      <c r="C5200" t="s">
        <v>22</v>
      </c>
      <c r="D5200" s="55">
        <v>42644</v>
      </c>
      <c r="E5200">
        <v>0.4</v>
      </c>
      <c r="F5200">
        <v>3133104</v>
      </c>
      <c r="G5200" s="58" t="s">
        <v>87</v>
      </c>
      <c r="H5200" s="58" t="s">
        <v>87</v>
      </c>
      <c r="I5200" s="60" t="s">
        <v>85</v>
      </c>
    </row>
    <row r="5201" spans="1:9" x14ac:dyDescent="0.2">
      <c r="A5201" t="s">
        <v>36</v>
      </c>
      <c r="B5201" t="s">
        <v>81</v>
      </c>
      <c r="C5201" t="s">
        <v>22</v>
      </c>
      <c r="D5201" s="55">
        <v>42644</v>
      </c>
      <c r="E5201">
        <v>0.02</v>
      </c>
      <c r="F5201">
        <v>3133105</v>
      </c>
      <c r="G5201" s="58" t="s">
        <v>87</v>
      </c>
      <c r="H5201" s="58" t="s">
        <v>87</v>
      </c>
      <c r="I5201" s="60" t="s">
        <v>85</v>
      </c>
    </row>
    <row r="5202" spans="1:9" x14ac:dyDescent="0.2">
      <c r="A5202" t="s">
        <v>37</v>
      </c>
      <c r="B5202" t="s">
        <v>80</v>
      </c>
      <c r="C5202" t="s">
        <v>22</v>
      </c>
      <c r="D5202" s="55">
        <v>42644</v>
      </c>
      <c r="E5202">
        <v>0.4</v>
      </c>
      <c r="F5202">
        <v>3133106</v>
      </c>
      <c r="G5202" s="58" t="s">
        <v>87</v>
      </c>
      <c r="H5202" s="58" t="s">
        <v>87</v>
      </c>
      <c r="I5202" s="60" t="s">
        <v>85</v>
      </c>
    </row>
    <row r="5203" spans="1:9" x14ac:dyDescent="0.2">
      <c r="A5203" t="s">
        <v>37</v>
      </c>
      <c r="B5203" t="s">
        <v>81</v>
      </c>
      <c r="C5203" t="s">
        <v>22</v>
      </c>
      <c r="D5203" s="55">
        <v>42644</v>
      </c>
      <c r="E5203">
        <v>0.05</v>
      </c>
      <c r="F5203">
        <v>3133107</v>
      </c>
      <c r="G5203" s="58" t="s">
        <v>87</v>
      </c>
      <c r="H5203" s="58" t="s">
        <v>87</v>
      </c>
      <c r="I5203" s="60" t="s">
        <v>85</v>
      </c>
    </row>
    <row r="5204" spans="1:9" x14ac:dyDescent="0.2">
      <c r="A5204" t="s">
        <v>58</v>
      </c>
      <c r="B5204" t="s">
        <v>80</v>
      </c>
      <c r="C5204" t="s">
        <v>22</v>
      </c>
      <c r="D5204" s="55">
        <v>42644</v>
      </c>
      <c r="E5204">
        <v>0.36</v>
      </c>
      <c r="F5204">
        <v>3133108</v>
      </c>
      <c r="G5204" s="58" t="s">
        <v>87</v>
      </c>
      <c r="H5204" s="58" t="s">
        <v>87</v>
      </c>
      <c r="I5204" s="60" t="s">
        <v>85</v>
      </c>
    </row>
    <row r="5205" spans="1:9" x14ac:dyDescent="0.2">
      <c r="A5205" t="s">
        <v>58</v>
      </c>
      <c r="B5205" t="s">
        <v>81</v>
      </c>
      <c r="C5205" t="s">
        <v>22</v>
      </c>
      <c r="D5205" s="55">
        <v>42644</v>
      </c>
      <c r="E5205">
        <v>-5.0000000000000001E-3</v>
      </c>
      <c r="F5205">
        <v>3133109</v>
      </c>
      <c r="G5205" s="58" t="s">
        <v>87</v>
      </c>
      <c r="H5205" s="58" t="s">
        <v>87</v>
      </c>
      <c r="I5205" s="60" t="s">
        <v>85</v>
      </c>
    </row>
    <row r="5206" spans="1:9" x14ac:dyDescent="0.2">
      <c r="A5206" t="s">
        <v>59</v>
      </c>
      <c r="B5206" t="s">
        <v>80</v>
      </c>
      <c r="C5206" t="s">
        <v>22</v>
      </c>
      <c r="D5206" s="55">
        <v>42644</v>
      </c>
      <c r="E5206">
        <v>0.4</v>
      </c>
      <c r="F5206">
        <v>3133110</v>
      </c>
      <c r="G5206" s="58" t="s">
        <v>87</v>
      </c>
      <c r="H5206" s="58" t="s">
        <v>87</v>
      </c>
      <c r="I5206" s="60" t="s">
        <v>85</v>
      </c>
    </row>
    <row r="5207" spans="1:9" x14ac:dyDescent="0.2">
      <c r="A5207" t="s">
        <v>59</v>
      </c>
      <c r="B5207" t="s">
        <v>81</v>
      </c>
      <c r="C5207" t="s">
        <v>22</v>
      </c>
      <c r="D5207" s="55">
        <v>42644</v>
      </c>
      <c r="E5207">
        <v>-8.5000000000000006E-2</v>
      </c>
      <c r="F5207">
        <v>3133111</v>
      </c>
      <c r="G5207" s="58" t="s">
        <v>87</v>
      </c>
      <c r="H5207" s="58" t="s">
        <v>87</v>
      </c>
      <c r="I5207" s="60" t="s">
        <v>85</v>
      </c>
    </row>
    <row r="5208" spans="1:9" x14ac:dyDescent="0.2">
      <c r="A5208" t="s">
        <v>60</v>
      </c>
      <c r="B5208" t="s">
        <v>80</v>
      </c>
      <c r="C5208" t="s">
        <v>22</v>
      </c>
      <c r="D5208" s="55">
        <v>42644</v>
      </c>
      <c r="E5208">
        <v>0.4</v>
      </c>
      <c r="F5208">
        <v>3133112</v>
      </c>
      <c r="G5208" s="58" t="s">
        <v>87</v>
      </c>
      <c r="H5208" s="58" t="s">
        <v>87</v>
      </c>
      <c r="I5208" s="60" t="s">
        <v>85</v>
      </c>
    </row>
    <row r="5209" spans="1:9" x14ac:dyDescent="0.2">
      <c r="A5209" t="s">
        <v>60</v>
      </c>
      <c r="B5209" t="s">
        <v>81</v>
      </c>
      <c r="C5209" t="s">
        <v>22</v>
      </c>
      <c r="D5209" s="55">
        <v>42644</v>
      </c>
      <c r="E5209">
        <v>0.01</v>
      </c>
      <c r="F5209">
        <v>3133113</v>
      </c>
      <c r="G5209" s="58" t="s">
        <v>87</v>
      </c>
      <c r="H5209" s="58" t="s">
        <v>87</v>
      </c>
      <c r="I5209" s="60" t="s">
        <v>85</v>
      </c>
    </row>
    <row r="5210" spans="1:9" x14ac:dyDescent="0.2">
      <c r="A5210" t="s">
        <v>61</v>
      </c>
      <c r="B5210" t="s">
        <v>80</v>
      </c>
      <c r="C5210" t="s">
        <v>22</v>
      </c>
      <c r="D5210" s="55">
        <v>42644</v>
      </c>
      <c r="E5210">
        <v>0.4</v>
      </c>
      <c r="F5210">
        <v>3133114</v>
      </c>
      <c r="G5210" s="58" t="s">
        <v>87</v>
      </c>
      <c r="H5210" s="58" t="s">
        <v>87</v>
      </c>
      <c r="I5210" s="60" t="s">
        <v>85</v>
      </c>
    </row>
    <row r="5211" spans="1:9" x14ac:dyDescent="0.2">
      <c r="A5211" t="s">
        <v>61</v>
      </c>
      <c r="B5211" t="s">
        <v>81</v>
      </c>
      <c r="C5211" t="s">
        <v>22</v>
      </c>
      <c r="D5211" s="55">
        <v>42644</v>
      </c>
      <c r="E5211">
        <v>-5.5E-2</v>
      </c>
      <c r="F5211">
        <v>3133115</v>
      </c>
      <c r="G5211" s="58" t="s">
        <v>87</v>
      </c>
      <c r="H5211" s="58" t="s">
        <v>87</v>
      </c>
      <c r="I5211" s="60" t="s">
        <v>85</v>
      </c>
    </row>
    <row r="5212" spans="1:9" x14ac:dyDescent="0.2">
      <c r="A5212" t="s">
        <v>63</v>
      </c>
      <c r="B5212" t="s">
        <v>80</v>
      </c>
      <c r="C5212" t="s">
        <v>22</v>
      </c>
      <c r="D5212" s="55">
        <v>42644</v>
      </c>
      <c r="E5212">
        <v>0</v>
      </c>
      <c r="F5212">
        <v>3133116</v>
      </c>
      <c r="G5212" s="58" t="s">
        <v>87</v>
      </c>
      <c r="H5212" s="58" t="s">
        <v>87</v>
      </c>
      <c r="I5212" s="60" t="s">
        <v>85</v>
      </c>
    </row>
    <row r="5213" spans="1:9" x14ac:dyDescent="0.2">
      <c r="A5213" t="s">
        <v>63</v>
      </c>
      <c r="B5213" t="s">
        <v>81</v>
      </c>
      <c r="C5213" t="s">
        <v>22</v>
      </c>
      <c r="D5213" s="55">
        <v>42644</v>
      </c>
      <c r="E5213">
        <v>0</v>
      </c>
      <c r="F5213">
        <v>3133117</v>
      </c>
      <c r="G5213" s="58" t="s">
        <v>87</v>
      </c>
      <c r="H5213" s="58" t="s">
        <v>87</v>
      </c>
      <c r="I5213" s="60" t="s">
        <v>85</v>
      </c>
    </row>
    <row r="5214" spans="1:9" x14ac:dyDescent="0.2">
      <c r="A5214" t="s">
        <v>64</v>
      </c>
      <c r="B5214" t="s">
        <v>80</v>
      </c>
      <c r="C5214" t="s">
        <v>22</v>
      </c>
      <c r="D5214" s="55">
        <v>42644</v>
      </c>
      <c r="E5214">
        <v>0</v>
      </c>
      <c r="F5214">
        <v>3133118</v>
      </c>
      <c r="G5214" s="58" t="s">
        <v>87</v>
      </c>
      <c r="H5214" s="58" t="s">
        <v>87</v>
      </c>
      <c r="I5214" s="60" t="s">
        <v>85</v>
      </c>
    </row>
    <row r="5215" spans="1:9" x14ac:dyDescent="0.2">
      <c r="A5215" t="s">
        <v>64</v>
      </c>
      <c r="B5215" t="s">
        <v>81</v>
      </c>
      <c r="C5215" t="s">
        <v>22</v>
      </c>
      <c r="D5215" s="55">
        <v>42644</v>
      </c>
      <c r="E5215">
        <v>0</v>
      </c>
      <c r="F5215">
        <v>3133119</v>
      </c>
      <c r="G5215" s="58" t="s">
        <v>87</v>
      </c>
      <c r="H5215" s="58" t="s">
        <v>87</v>
      </c>
      <c r="I5215" s="60" t="s">
        <v>85</v>
      </c>
    </row>
    <row r="5216" spans="1:9" x14ac:dyDescent="0.2">
      <c r="A5216" t="s">
        <v>79</v>
      </c>
      <c r="B5216" t="s">
        <v>80</v>
      </c>
      <c r="C5216" t="s">
        <v>22</v>
      </c>
      <c r="D5216" s="55">
        <v>42644</v>
      </c>
      <c r="E5216">
        <v>0.4</v>
      </c>
      <c r="F5216">
        <v>3133120</v>
      </c>
      <c r="G5216" s="58" t="s">
        <v>87</v>
      </c>
      <c r="H5216" s="58" t="s">
        <v>87</v>
      </c>
      <c r="I5216" s="60" t="s">
        <v>85</v>
      </c>
    </row>
    <row r="5217" spans="1:9" x14ac:dyDescent="0.2">
      <c r="A5217" t="s">
        <v>79</v>
      </c>
      <c r="B5217" t="s">
        <v>81</v>
      </c>
      <c r="C5217" t="s">
        <v>22</v>
      </c>
      <c r="D5217" s="55">
        <v>42644</v>
      </c>
      <c r="E5217">
        <v>0.02</v>
      </c>
      <c r="F5217">
        <v>3133121</v>
      </c>
      <c r="G5217" s="58" t="s">
        <v>87</v>
      </c>
      <c r="H5217" s="58" t="s">
        <v>87</v>
      </c>
      <c r="I5217" s="60" t="s">
        <v>85</v>
      </c>
    </row>
    <row r="5218" spans="1:9" x14ac:dyDescent="0.2">
      <c r="A5218" t="s">
        <v>65</v>
      </c>
      <c r="B5218" t="s">
        <v>80</v>
      </c>
      <c r="C5218" t="s">
        <v>22</v>
      </c>
      <c r="D5218" s="55">
        <v>42644</v>
      </c>
      <c r="E5218">
        <v>0</v>
      </c>
      <c r="F5218">
        <v>3133122</v>
      </c>
      <c r="G5218" s="58" t="s">
        <v>87</v>
      </c>
      <c r="H5218" s="58" t="s">
        <v>87</v>
      </c>
      <c r="I5218" s="60" t="s">
        <v>85</v>
      </c>
    </row>
    <row r="5219" spans="1:9" x14ac:dyDescent="0.2">
      <c r="A5219" t="s">
        <v>65</v>
      </c>
      <c r="B5219" t="s">
        <v>81</v>
      </c>
      <c r="C5219" t="s">
        <v>22</v>
      </c>
      <c r="D5219" s="55">
        <v>42644</v>
      </c>
      <c r="E5219">
        <v>0</v>
      </c>
      <c r="F5219">
        <v>3133123</v>
      </c>
      <c r="G5219" s="58" t="s">
        <v>87</v>
      </c>
      <c r="H5219" s="58" t="s">
        <v>87</v>
      </c>
      <c r="I5219" s="60" t="s">
        <v>85</v>
      </c>
    </row>
    <row r="5220" spans="1:9" x14ac:dyDescent="0.2">
      <c r="A5220" t="s">
        <v>111</v>
      </c>
      <c r="B5220" t="s">
        <v>110</v>
      </c>
      <c r="C5220" t="s">
        <v>22</v>
      </c>
      <c r="D5220" s="55">
        <v>42644</v>
      </c>
      <c r="E5220">
        <v>-5.0000000000000001E-3</v>
      </c>
      <c r="F5220">
        <v>3133124</v>
      </c>
      <c r="G5220" s="58" t="s">
        <v>87</v>
      </c>
      <c r="H5220" s="58" t="s">
        <v>87</v>
      </c>
      <c r="I5220" s="60" t="s">
        <v>85</v>
      </c>
    </row>
    <row r="5221" spans="1:9" x14ac:dyDescent="0.2">
      <c r="A5221" t="s">
        <v>112</v>
      </c>
      <c r="B5221" t="s">
        <v>110</v>
      </c>
      <c r="C5221" t="s">
        <v>22</v>
      </c>
      <c r="D5221" s="55">
        <v>42644</v>
      </c>
      <c r="E5221">
        <v>0.01</v>
      </c>
      <c r="F5221">
        <v>3133125</v>
      </c>
      <c r="G5221" s="58" t="s">
        <v>87</v>
      </c>
      <c r="H5221" s="58" t="s">
        <v>87</v>
      </c>
      <c r="I5221" s="60" t="s">
        <v>85</v>
      </c>
    </row>
    <row r="5222" spans="1:9" x14ac:dyDescent="0.2">
      <c r="A5222" t="s">
        <v>108</v>
      </c>
      <c r="B5222" t="s">
        <v>110</v>
      </c>
      <c r="C5222" t="s">
        <v>22</v>
      </c>
      <c r="D5222" s="55">
        <v>42644</v>
      </c>
      <c r="E5222">
        <v>-5.5E-2</v>
      </c>
      <c r="F5222">
        <v>3133126</v>
      </c>
      <c r="G5222" s="58" t="s">
        <v>87</v>
      </c>
      <c r="H5222" s="58" t="s">
        <v>87</v>
      </c>
      <c r="I5222" s="60" t="s">
        <v>85</v>
      </c>
    </row>
    <row r="5223" spans="1:9" x14ac:dyDescent="0.2">
      <c r="A5223" t="s">
        <v>109</v>
      </c>
      <c r="B5223" t="s">
        <v>110</v>
      </c>
      <c r="C5223" t="s">
        <v>22</v>
      </c>
      <c r="D5223" s="55">
        <v>42644</v>
      </c>
      <c r="E5223">
        <v>0.01</v>
      </c>
      <c r="F5223">
        <v>3133127</v>
      </c>
      <c r="G5223" s="58" t="s">
        <v>87</v>
      </c>
      <c r="H5223" s="58" t="s">
        <v>87</v>
      </c>
      <c r="I5223" s="60" t="s">
        <v>85</v>
      </c>
    </row>
    <row r="5224" spans="1:9" x14ac:dyDescent="0.2">
      <c r="A5224" t="s">
        <v>11</v>
      </c>
      <c r="B5224" t="s">
        <v>110</v>
      </c>
      <c r="C5224" t="s">
        <v>22</v>
      </c>
      <c r="D5224" s="55">
        <v>42644</v>
      </c>
      <c r="E5224" s="155">
        <v>42675</v>
      </c>
      <c r="F5224">
        <v>2756516</v>
      </c>
      <c r="G5224" s="58" t="s">
        <v>87</v>
      </c>
      <c r="H5224" s="58" t="s">
        <v>87</v>
      </c>
      <c r="I5224" s="60" t="s">
        <v>86</v>
      </c>
    </row>
    <row r="5225" spans="1:9" x14ac:dyDescent="0.2">
      <c r="A5225" t="s">
        <v>78</v>
      </c>
      <c r="B5225" t="s">
        <v>80</v>
      </c>
      <c r="C5225" t="s">
        <v>22</v>
      </c>
      <c r="D5225" s="55">
        <v>42675</v>
      </c>
      <c r="E5225">
        <v>0.55500000000000005</v>
      </c>
      <c r="F5225">
        <v>3133100</v>
      </c>
      <c r="G5225" s="58" t="s">
        <v>87</v>
      </c>
      <c r="H5225" s="58" t="s">
        <v>87</v>
      </c>
      <c r="I5225" s="60" t="s">
        <v>85</v>
      </c>
    </row>
    <row r="5226" spans="1:9" x14ac:dyDescent="0.2">
      <c r="A5226" t="s">
        <v>78</v>
      </c>
      <c r="B5226" t="s">
        <v>81</v>
      </c>
      <c r="C5226" t="s">
        <v>22</v>
      </c>
      <c r="D5226" s="55">
        <v>42675</v>
      </c>
      <c r="E5226">
        <v>0.05</v>
      </c>
      <c r="F5226">
        <v>3133101</v>
      </c>
      <c r="G5226" s="58" t="s">
        <v>87</v>
      </c>
      <c r="H5226" s="58" t="s">
        <v>87</v>
      </c>
      <c r="I5226" s="60" t="s">
        <v>85</v>
      </c>
    </row>
    <row r="5227" spans="1:9" x14ac:dyDescent="0.2">
      <c r="A5227" t="s">
        <v>35</v>
      </c>
      <c r="B5227" t="s">
        <v>80</v>
      </c>
      <c r="C5227" t="s">
        <v>22</v>
      </c>
      <c r="D5227" s="55">
        <v>42675</v>
      </c>
      <c r="E5227">
        <v>0.55500000000000005</v>
      </c>
      <c r="F5227">
        <v>3133102</v>
      </c>
      <c r="G5227" s="58" t="s">
        <v>87</v>
      </c>
      <c r="H5227" s="58" t="s">
        <v>87</v>
      </c>
      <c r="I5227" s="60" t="s">
        <v>85</v>
      </c>
    </row>
    <row r="5228" spans="1:9" x14ac:dyDescent="0.2">
      <c r="A5228" t="s">
        <v>35</v>
      </c>
      <c r="B5228" t="s">
        <v>81</v>
      </c>
      <c r="C5228" t="s">
        <v>22</v>
      </c>
      <c r="D5228" s="55">
        <v>42675</v>
      </c>
      <c r="E5228">
        <v>0.14000000000000001</v>
      </c>
      <c r="F5228">
        <v>3133103</v>
      </c>
      <c r="G5228" s="58" t="s">
        <v>87</v>
      </c>
      <c r="H5228" s="58" t="s">
        <v>87</v>
      </c>
      <c r="I5228" s="60" t="s">
        <v>85</v>
      </c>
    </row>
    <row r="5229" spans="1:9" x14ac:dyDescent="0.2">
      <c r="A5229" t="s">
        <v>36</v>
      </c>
      <c r="B5229" t="s">
        <v>80</v>
      </c>
      <c r="C5229" t="s">
        <v>22</v>
      </c>
      <c r="D5229" s="55">
        <v>42675</v>
      </c>
      <c r="E5229">
        <v>0.55500000000000005</v>
      </c>
      <c r="F5229">
        <v>3133104</v>
      </c>
      <c r="G5229" s="58" t="s">
        <v>87</v>
      </c>
      <c r="H5229" s="58" t="s">
        <v>87</v>
      </c>
      <c r="I5229" s="60" t="s">
        <v>85</v>
      </c>
    </row>
    <row r="5230" spans="1:9" x14ac:dyDescent="0.2">
      <c r="A5230" t="s">
        <v>36</v>
      </c>
      <c r="B5230" t="s">
        <v>81</v>
      </c>
      <c r="C5230" t="s">
        <v>22</v>
      </c>
      <c r="D5230" s="55">
        <v>42675</v>
      </c>
      <c r="E5230">
        <v>0.05</v>
      </c>
      <c r="F5230">
        <v>3133105</v>
      </c>
      <c r="G5230" s="58" t="s">
        <v>87</v>
      </c>
      <c r="H5230" s="58" t="s">
        <v>87</v>
      </c>
      <c r="I5230" s="60" t="s">
        <v>85</v>
      </c>
    </row>
    <row r="5231" spans="1:9" x14ac:dyDescent="0.2">
      <c r="A5231" t="s">
        <v>37</v>
      </c>
      <c r="B5231" t="s">
        <v>80</v>
      </c>
      <c r="C5231" t="s">
        <v>22</v>
      </c>
      <c r="D5231" s="55">
        <v>42675</v>
      </c>
      <c r="E5231">
        <v>0.55500000000000005</v>
      </c>
      <c r="F5231">
        <v>3133106</v>
      </c>
      <c r="G5231" s="58" t="s">
        <v>87</v>
      </c>
      <c r="H5231" s="58" t="s">
        <v>87</v>
      </c>
      <c r="I5231" s="60" t="s">
        <v>85</v>
      </c>
    </row>
    <row r="5232" spans="1:9" x14ac:dyDescent="0.2">
      <c r="A5232" t="s">
        <v>37</v>
      </c>
      <c r="B5232" t="s">
        <v>81</v>
      </c>
      <c r="C5232" t="s">
        <v>22</v>
      </c>
      <c r="D5232" s="55">
        <v>42675</v>
      </c>
      <c r="E5232">
        <v>0.14000000000000001</v>
      </c>
      <c r="F5232">
        <v>3133107</v>
      </c>
      <c r="G5232" s="58" t="s">
        <v>87</v>
      </c>
      <c r="H5232" s="58" t="s">
        <v>87</v>
      </c>
      <c r="I5232" s="60" t="s">
        <v>85</v>
      </c>
    </row>
    <row r="5233" spans="1:9" x14ac:dyDescent="0.2">
      <c r="A5233" t="s">
        <v>58</v>
      </c>
      <c r="B5233" t="s">
        <v>80</v>
      </c>
      <c r="C5233" t="s">
        <v>22</v>
      </c>
      <c r="D5233" s="55">
        <v>42675</v>
      </c>
      <c r="E5233">
        <v>0.46</v>
      </c>
      <c r="F5233">
        <v>3133108</v>
      </c>
      <c r="G5233" s="58" t="s">
        <v>87</v>
      </c>
      <c r="H5233" s="58" t="s">
        <v>87</v>
      </c>
      <c r="I5233" s="60" t="s">
        <v>85</v>
      </c>
    </row>
    <row r="5234" spans="1:9" x14ac:dyDescent="0.2">
      <c r="A5234" t="s">
        <v>58</v>
      </c>
      <c r="B5234" t="s">
        <v>81</v>
      </c>
      <c r="C5234" t="s">
        <v>22</v>
      </c>
      <c r="D5234" s="55">
        <v>42675</v>
      </c>
      <c r="E5234">
        <v>0.05</v>
      </c>
      <c r="F5234">
        <v>3133109</v>
      </c>
      <c r="G5234" s="58" t="s">
        <v>87</v>
      </c>
      <c r="H5234" s="58" t="s">
        <v>87</v>
      </c>
      <c r="I5234" s="60" t="s">
        <v>85</v>
      </c>
    </row>
    <row r="5235" spans="1:9" x14ac:dyDescent="0.2">
      <c r="A5235" t="s">
        <v>59</v>
      </c>
      <c r="B5235" t="s">
        <v>80</v>
      </c>
      <c r="C5235" t="s">
        <v>22</v>
      </c>
      <c r="D5235" s="55">
        <v>42675</v>
      </c>
      <c r="E5235">
        <v>0.7</v>
      </c>
      <c r="F5235">
        <v>3133110</v>
      </c>
      <c r="G5235" s="58" t="s">
        <v>87</v>
      </c>
      <c r="H5235" s="58" t="s">
        <v>87</v>
      </c>
      <c r="I5235" s="60" t="s">
        <v>85</v>
      </c>
    </row>
    <row r="5236" spans="1:9" x14ac:dyDescent="0.2">
      <c r="A5236" t="s">
        <v>59</v>
      </c>
      <c r="B5236" t="s">
        <v>81</v>
      </c>
      <c r="C5236" t="s">
        <v>22</v>
      </c>
      <c r="D5236" s="55">
        <v>42675</v>
      </c>
      <c r="E5236">
        <v>-0.17</v>
      </c>
      <c r="F5236">
        <v>3133111</v>
      </c>
      <c r="G5236" s="58" t="s">
        <v>87</v>
      </c>
      <c r="H5236" s="58" t="s">
        <v>87</v>
      </c>
      <c r="I5236" s="60" t="s">
        <v>85</v>
      </c>
    </row>
    <row r="5237" spans="1:9" x14ac:dyDescent="0.2">
      <c r="A5237" t="s">
        <v>60</v>
      </c>
      <c r="B5237" t="s">
        <v>80</v>
      </c>
      <c r="C5237" t="s">
        <v>22</v>
      </c>
      <c r="D5237" s="55">
        <v>42675</v>
      </c>
      <c r="E5237">
        <v>0.7</v>
      </c>
      <c r="F5237">
        <v>3133112</v>
      </c>
      <c r="G5237" s="58" t="s">
        <v>87</v>
      </c>
      <c r="H5237" s="58" t="s">
        <v>87</v>
      </c>
      <c r="I5237" s="60" t="s">
        <v>85</v>
      </c>
    </row>
    <row r="5238" spans="1:9" x14ac:dyDescent="0.2">
      <c r="A5238" t="s">
        <v>60</v>
      </c>
      <c r="B5238" t="s">
        <v>81</v>
      </c>
      <c r="C5238" t="s">
        <v>22</v>
      </c>
      <c r="D5238" s="55">
        <v>42675</v>
      </c>
      <c r="E5238">
        <v>5.5E-2</v>
      </c>
      <c r="F5238">
        <v>3133113</v>
      </c>
      <c r="G5238" s="58" t="s">
        <v>87</v>
      </c>
      <c r="H5238" s="58" t="s">
        <v>87</v>
      </c>
      <c r="I5238" s="60" t="s">
        <v>85</v>
      </c>
    </row>
    <row r="5239" spans="1:9" x14ac:dyDescent="0.2">
      <c r="A5239" t="s">
        <v>61</v>
      </c>
      <c r="B5239" t="s">
        <v>80</v>
      </c>
      <c r="C5239" t="s">
        <v>22</v>
      </c>
      <c r="D5239" s="55">
        <v>42675</v>
      </c>
      <c r="E5239">
        <v>0.7</v>
      </c>
      <c r="F5239">
        <v>3133114</v>
      </c>
      <c r="G5239" s="58" t="s">
        <v>87</v>
      </c>
      <c r="H5239" s="58" t="s">
        <v>87</v>
      </c>
      <c r="I5239" s="60" t="s">
        <v>85</v>
      </c>
    </row>
    <row r="5240" spans="1:9" x14ac:dyDescent="0.2">
      <c r="A5240" t="s">
        <v>61</v>
      </c>
      <c r="B5240" t="s">
        <v>81</v>
      </c>
      <c r="C5240" t="s">
        <v>22</v>
      </c>
      <c r="D5240" s="55">
        <v>42675</v>
      </c>
      <c r="E5240">
        <v>-0.05</v>
      </c>
      <c r="F5240">
        <v>3133115</v>
      </c>
      <c r="G5240" s="58" t="s">
        <v>87</v>
      </c>
      <c r="H5240" s="58" t="s">
        <v>87</v>
      </c>
      <c r="I5240" s="60" t="s">
        <v>85</v>
      </c>
    </row>
    <row r="5241" spans="1:9" x14ac:dyDescent="0.2">
      <c r="A5241" t="s">
        <v>63</v>
      </c>
      <c r="B5241" t="s">
        <v>80</v>
      </c>
      <c r="C5241" t="s">
        <v>22</v>
      </c>
      <c r="D5241" s="55">
        <v>42675</v>
      </c>
      <c r="E5241">
        <v>0</v>
      </c>
      <c r="F5241">
        <v>3133116</v>
      </c>
      <c r="G5241" s="58" t="s">
        <v>87</v>
      </c>
      <c r="H5241" s="58" t="s">
        <v>87</v>
      </c>
      <c r="I5241" s="60" t="s">
        <v>85</v>
      </c>
    </row>
    <row r="5242" spans="1:9" x14ac:dyDescent="0.2">
      <c r="A5242" t="s">
        <v>63</v>
      </c>
      <c r="B5242" t="s">
        <v>81</v>
      </c>
      <c r="C5242" t="s">
        <v>22</v>
      </c>
      <c r="D5242" s="55">
        <v>42675</v>
      </c>
      <c r="E5242">
        <v>0</v>
      </c>
      <c r="F5242">
        <v>3133117</v>
      </c>
      <c r="G5242" s="58" t="s">
        <v>87</v>
      </c>
      <c r="H5242" s="58" t="s">
        <v>87</v>
      </c>
      <c r="I5242" s="60" t="s">
        <v>85</v>
      </c>
    </row>
    <row r="5243" spans="1:9" x14ac:dyDescent="0.2">
      <c r="A5243" t="s">
        <v>64</v>
      </c>
      <c r="B5243" t="s">
        <v>80</v>
      </c>
      <c r="C5243" t="s">
        <v>22</v>
      </c>
      <c r="D5243" s="55">
        <v>42675</v>
      </c>
      <c r="E5243">
        <v>0</v>
      </c>
      <c r="F5243">
        <v>3133118</v>
      </c>
      <c r="G5243" s="58" t="s">
        <v>87</v>
      </c>
      <c r="H5243" s="58" t="s">
        <v>87</v>
      </c>
      <c r="I5243" s="60" t="s">
        <v>85</v>
      </c>
    </row>
    <row r="5244" spans="1:9" x14ac:dyDescent="0.2">
      <c r="A5244" t="s">
        <v>64</v>
      </c>
      <c r="B5244" t="s">
        <v>81</v>
      </c>
      <c r="C5244" t="s">
        <v>22</v>
      </c>
      <c r="D5244" s="55">
        <v>42675</v>
      </c>
      <c r="E5244">
        <v>0</v>
      </c>
      <c r="F5244">
        <v>3133119</v>
      </c>
      <c r="G5244" s="58" t="s">
        <v>87</v>
      </c>
      <c r="H5244" s="58" t="s">
        <v>87</v>
      </c>
      <c r="I5244" s="60" t="s">
        <v>85</v>
      </c>
    </row>
    <row r="5245" spans="1:9" x14ac:dyDescent="0.2">
      <c r="A5245" t="s">
        <v>79</v>
      </c>
      <c r="B5245" t="s">
        <v>80</v>
      </c>
      <c r="C5245" t="s">
        <v>22</v>
      </c>
      <c r="D5245" s="55">
        <v>42675</v>
      </c>
      <c r="E5245">
        <v>0.505</v>
      </c>
      <c r="F5245">
        <v>3133120</v>
      </c>
      <c r="G5245" s="58" t="s">
        <v>87</v>
      </c>
      <c r="H5245" s="58" t="s">
        <v>87</v>
      </c>
      <c r="I5245" s="60" t="s">
        <v>85</v>
      </c>
    </row>
    <row r="5246" spans="1:9" x14ac:dyDescent="0.2">
      <c r="A5246" t="s">
        <v>79</v>
      </c>
      <c r="B5246" t="s">
        <v>81</v>
      </c>
      <c r="C5246" t="s">
        <v>22</v>
      </c>
      <c r="D5246" s="55">
        <v>42675</v>
      </c>
      <c r="E5246">
        <v>0.1</v>
      </c>
      <c r="F5246">
        <v>3133121</v>
      </c>
      <c r="G5246" s="58" t="s">
        <v>87</v>
      </c>
      <c r="H5246" s="58" t="s">
        <v>87</v>
      </c>
      <c r="I5246" s="60" t="s">
        <v>85</v>
      </c>
    </row>
    <row r="5247" spans="1:9" x14ac:dyDescent="0.2">
      <c r="A5247" t="s">
        <v>65</v>
      </c>
      <c r="B5247" t="s">
        <v>80</v>
      </c>
      <c r="C5247" t="s">
        <v>22</v>
      </c>
      <c r="D5247" s="55">
        <v>42675</v>
      </c>
      <c r="E5247">
        <v>0</v>
      </c>
      <c r="F5247">
        <v>3133122</v>
      </c>
      <c r="G5247" s="58" t="s">
        <v>87</v>
      </c>
      <c r="H5247" s="58" t="s">
        <v>87</v>
      </c>
      <c r="I5247" s="60" t="s">
        <v>85</v>
      </c>
    </row>
    <row r="5248" spans="1:9" x14ac:dyDescent="0.2">
      <c r="A5248" t="s">
        <v>65</v>
      </c>
      <c r="B5248" t="s">
        <v>81</v>
      </c>
      <c r="C5248" t="s">
        <v>22</v>
      </c>
      <c r="D5248" s="55">
        <v>42675</v>
      </c>
      <c r="E5248">
        <v>0</v>
      </c>
      <c r="F5248">
        <v>3133123</v>
      </c>
      <c r="G5248" s="58" t="s">
        <v>87</v>
      </c>
      <c r="H5248" s="58" t="s">
        <v>87</v>
      </c>
      <c r="I5248" s="60" t="s">
        <v>85</v>
      </c>
    </row>
    <row r="5249" spans="1:9" x14ac:dyDescent="0.2">
      <c r="A5249" t="s">
        <v>111</v>
      </c>
      <c r="B5249" t="s">
        <v>110</v>
      </c>
      <c r="C5249" t="s">
        <v>22</v>
      </c>
      <c r="D5249" s="55">
        <v>42675</v>
      </c>
      <c r="E5249">
        <v>0.05</v>
      </c>
      <c r="F5249">
        <v>3133124</v>
      </c>
      <c r="G5249" s="58" t="s">
        <v>87</v>
      </c>
      <c r="H5249" s="58" t="s">
        <v>87</v>
      </c>
      <c r="I5249" s="60" t="s">
        <v>85</v>
      </c>
    </row>
    <row r="5250" spans="1:9" x14ac:dyDescent="0.2">
      <c r="A5250" t="s">
        <v>112</v>
      </c>
      <c r="B5250" t="s">
        <v>110</v>
      </c>
      <c r="C5250" t="s">
        <v>22</v>
      </c>
      <c r="D5250" s="55">
        <v>42675</v>
      </c>
      <c r="E5250">
        <v>5.5E-2</v>
      </c>
      <c r="F5250">
        <v>3133125</v>
      </c>
      <c r="G5250" s="58" t="s">
        <v>87</v>
      </c>
      <c r="H5250" s="58" t="s">
        <v>87</v>
      </c>
      <c r="I5250" s="60" t="s">
        <v>85</v>
      </c>
    </row>
    <row r="5251" spans="1:9" x14ac:dyDescent="0.2">
      <c r="A5251" t="s">
        <v>108</v>
      </c>
      <c r="B5251" t="s">
        <v>110</v>
      </c>
      <c r="C5251" t="s">
        <v>22</v>
      </c>
      <c r="D5251" s="55">
        <v>42675</v>
      </c>
      <c r="E5251">
        <v>-0.05</v>
      </c>
      <c r="F5251">
        <v>3133126</v>
      </c>
      <c r="G5251" s="58" t="s">
        <v>87</v>
      </c>
      <c r="H5251" s="58" t="s">
        <v>87</v>
      </c>
      <c r="I5251" s="60" t="s">
        <v>85</v>
      </c>
    </row>
    <row r="5252" spans="1:9" x14ac:dyDescent="0.2">
      <c r="A5252" t="s">
        <v>109</v>
      </c>
      <c r="B5252" t="s">
        <v>110</v>
      </c>
      <c r="C5252" t="s">
        <v>22</v>
      </c>
      <c r="D5252" s="55">
        <v>42675</v>
      </c>
      <c r="E5252">
        <v>5.5E-2</v>
      </c>
      <c r="F5252">
        <v>3133127</v>
      </c>
      <c r="G5252" s="58" t="s">
        <v>87</v>
      </c>
      <c r="H5252" s="58" t="s">
        <v>87</v>
      </c>
      <c r="I5252" s="60" t="s">
        <v>85</v>
      </c>
    </row>
    <row r="5253" spans="1:9" x14ac:dyDescent="0.2">
      <c r="A5253" t="s">
        <v>11</v>
      </c>
      <c r="B5253" t="s">
        <v>110</v>
      </c>
      <c r="C5253" t="s">
        <v>22</v>
      </c>
      <c r="D5253" s="55">
        <v>42675</v>
      </c>
      <c r="E5253" s="155">
        <v>42705</v>
      </c>
      <c r="F5253">
        <v>2756545</v>
      </c>
      <c r="G5253" s="58" t="s">
        <v>87</v>
      </c>
      <c r="H5253" s="58" t="s">
        <v>87</v>
      </c>
      <c r="I5253" s="60" t="s">
        <v>86</v>
      </c>
    </row>
    <row r="5254" spans="1:9" x14ac:dyDescent="0.2">
      <c r="A5254" t="s">
        <v>78</v>
      </c>
      <c r="B5254" t="s">
        <v>80</v>
      </c>
      <c r="C5254" t="s">
        <v>22</v>
      </c>
      <c r="D5254" s="55">
        <v>42705</v>
      </c>
      <c r="E5254">
        <v>0.91</v>
      </c>
      <c r="F5254">
        <v>3133100</v>
      </c>
      <c r="G5254" s="58" t="s">
        <v>87</v>
      </c>
      <c r="H5254" s="58" t="s">
        <v>87</v>
      </c>
      <c r="I5254" s="60" t="s">
        <v>85</v>
      </c>
    </row>
    <row r="5255" spans="1:9" x14ac:dyDescent="0.2">
      <c r="A5255" t="s">
        <v>78</v>
      </c>
      <c r="B5255" t="s">
        <v>81</v>
      </c>
      <c r="C5255" t="s">
        <v>22</v>
      </c>
      <c r="D5255" s="55">
        <v>42705</v>
      </c>
      <c r="E5255">
        <v>0.05</v>
      </c>
      <c r="F5255">
        <v>3133101</v>
      </c>
      <c r="G5255" s="58" t="s">
        <v>87</v>
      </c>
      <c r="H5255" s="58" t="s">
        <v>87</v>
      </c>
      <c r="I5255" s="60" t="s">
        <v>85</v>
      </c>
    </row>
    <row r="5256" spans="1:9" x14ac:dyDescent="0.2">
      <c r="A5256" t="s">
        <v>35</v>
      </c>
      <c r="B5256" t="s">
        <v>80</v>
      </c>
      <c r="C5256" t="s">
        <v>22</v>
      </c>
      <c r="D5256" s="55">
        <v>42705</v>
      </c>
      <c r="E5256">
        <v>0.91</v>
      </c>
      <c r="F5256">
        <v>3133102</v>
      </c>
      <c r="G5256" s="58" t="s">
        <v>87</v>
      </c>
      <c r="H5256" s="58" t="s">
        <v>87</v>
      </c>
      <c r="I5256" s="60" t="s">
        <v>85</v>
      </c>
    </row>
    <row r="5257" spans="1:9" x14ac:dyDescent="0.2">
      <c r="A5257" t="s">
        <v>35</v>
      </c>
      <c r="B5257" t="s">
        <v>81</v>
      </c>
      <c r="C5257" t="s">
        <v>22</v>
      </c>
      <c r="D5257" s="55">
        <v>42705</v>
      </c>
      <c r="E5257">
        <v>0.28999999999999998</v>
      </c>
      <c r="F5257">
        <v>3133103</v>
      </c>
      <c r="G5257" s="58" t="s">
        <v>87</v>
      </c>
      <c r="H5257" s="58" t="s">
        <v>87</v>
      </c>
      <c r="I5257" s="60" t="s">
        <v>85</v>
      </c>
    </row>
    <row r="5258" spans="1:9" x14ac:dyDescent="0.2">
      <c r="A5258" t="s">
        <v>36</v>
      </c>
      <c r="B5258" t="s">
        <v>80</v>
      </c>
      <c r="C5258" t="s">
        <v>22</v>
      </c>
      <c r="D5258" s="55">
        <v>42705</v>
      </c>
      <c r="E5258">
        <v>0.91</v>
      </c>
      <c r="F5258">
        <v>3133104</v>
      </c>
      <c r="G5258" s="58" t="s">
        <v>87</v>
      </c>
      <c r="H5258" s="58" t="s">
        <v>87</v>
      </c>
      <c r="I5258" s="60" t="s">
        <v>85</v>
      </c>
    </row>
    <row r="5259" spans="1:9" x14ac:dyDescent="0.2">
      <c r="A5259" t="s">
        <v>36</v>
      </c>
      <c r="B5259" t="s">
        <v>81</v>
      </c>
      <c r="C5259" t="s">
        <v>22</v>
      </c>
      <c r="D5259" s="55">
        <v>42705</v>
      </c>
      <c r="E5259">
        <v>0.05</v>
      </c>
      <c r="F5259">
        <v>3133105</v>
      </c>
      <c r="G5259" s="58" t="s">
        <v>87</v>
      </c>
      <c r="H5259" s="58" t="s">
        <v>87</v>
      </c>
      <c r="I5259" s="60" t="s">
        <v>85</v>
      </c>
    </row>
    <row r="5260" spans="1:9" x14ac:dyDescent="0.2">
      <c r="A5260" t="s">
        <v>37</v>
      </c>
      <c r="B5260" t="s">
        <v>80</v>
      </c>
      <c r="C5260" t="s">
        <v>22</v>
      </c>
      <c r="D5260" s="55">
        <v>42705</v>
      </c>
      <c r="E5260">
        <v>0.91</v>
      </c>
      <c r="F5260">
        <v>3133106</v>
      </c>
      <c r="G5260" s="58" t="s">
        <v>87</v>
      </c>
      <c r="H5260" s="58" t="s">
        <v>87</v>
      </c>
      <c r="I5260" s="60" t="s">
        <v>85</v>
      </c>
    </row>
    <row r="5261" spans="1:9" x14ac:dyDescent="0.2">
      <c r="A5261" t="s">
        <v>37</v>
      </c>
      <c r="B5261" t="s">
        <v>81</v>
      </c>
      <c r="C5261" t="s">
        <v>22</v>
      </c>
      <c r="D5261" s="55">
        <v>42705</v>
      </c>
      <c r="E5261">
        <v>0.28999999999999998</v>
      </c>
      <c r="F5261">
        <v>3133107</v>
      </c>
      <c r="G5261" s="58" t="s">
        <v>87</v>
      </c>
      <c r="H5261" s="58" t="s">
        <v>87</v>
      </c>
      <c r="I5261" s="60" t="s">
        <v>85</v>
      </c>
    </row>
    <row r="5262" spans="1:9" x14ac:dyDescent="0.2">
      <c r="A5262" t="s">
        <v>58</v>
      </c>
      <c r="B5262" t="s">
        <v>80</v>
      </c>
      <c r="C5262" t="s">
        <v>22</v>
      </c>
      <c r="D5262" s="55">
        <v>42705</v>
      </c>
      <c r="E5262">
        <v>0.77</v>
      </c>
      <c r="F5262">
        <v>3133108</v>
      </c>
      <c r="G5262" s="58" t="s">
        <v>87</v>
      </c>
      <c r="H5262" s="58" t="s">
        <v>87</v>
      </c>
      <c r="I5262" s="60" t="s">
        <v>85</v>
      </c>
    </row>
    <row r="5263" spans="1:9" x14ac:dyDescent="0.2">
      <c r="A5263" t="s">
        <v>58</v>
      </c>
      <c r="B5263" t="s">
        <v>81</v>
      </c>
      <c r="C5263" t="s">
        <v>22</v>
      </c>
      <c r="D5263" s="55">
        <v>42705</v>
      </c>
      <c r="E5263">
        <v>0.05</v>
      </c>
      <c r="F5263">
        <v>3133109</v>
      </c>
      <c r="G5263" s="58" t="s">
        <v>87</v>
      </c>
      <c r="H5263" s="58" t="s">
        <v>87</v>
      </c>
      <c r="I5263" s="60" t="s">
        <v>85</v>
      </c>
    </row>
    <row r="5264" spans="1:9" x14ac:dyDescent="0.2">
      <c r="A5264" t="s">
        <v>59</v>
      </c>
      <c r="B5264" t="s">
        <v>80</v>
      </c>
      <c r="C5264" t="s">
        <v>22</v>
      </c>
      <c r="D5264" s="55">
        <v>42705</v>
      </c>
      <c r="E5264">
        <v>0.98</v>
      </c>
      <c r="F5264">
        <v>3133110</v>
      </c>
      <c r="G5264" s="58" t="s">
        <v>87</v>
      </c>
      <c r="H5264" s="58" t="s">
        <v>87</v>
      </c>
      <c r="I5264" s="60" t="s">
        <v>85</v>
      </c>
    </row>
    <row r="5265" spans="1:9" x14ac:dyDescent="0.2">
      <c r="A5265" t="s">
        <v>59</v>
      </c>
      <c r="B5265" t="s">
        <v>81</v>
      </c>
      <c r="C5265" t="s">
        <v>22</v>
      </c>
      <c r="D5265" s="55">
        <v>42705</v>
      </c>
      <c r="E5265">
        <v>-0.13</v>
      </c>
      <c r="F5265">
        <v>3133111</v>
      </c>
      <c r="G5265" s="58" t="s">
        <v>87</v>
      </c>
      <c r="H5265" s="58" t="s">
        <v>87</v>
      </c>
      <c r="I5265" s="60" t="s">
        <v>85</v>
      </c>
    </row>
    <row r="5266" spans="1:9" x14ac:dyDescent="0.2">
      <c r="A5266" t="s">
        <v>60</v>
      </c>
      <c r="B5266" t="s">
        <v>80</v>
      </c>
      <c r="C5266" t="s">
        <v>22</v>
      </c>
      <c r="D5266" s="55">
        <v>42705</v>
      </c>
      <c r="E5266">
        <v>0.98</v>
      </c>
      <c r="F5266">
        <v>3133112</v>
      </c>
      <c r="G5266" s="58" t="s">
        <v>87</v>
      </c>
      <c r="H5266" s="58" t="s">
        <v>87</v>
      </c>
      <c r="I5266" s="60" t="s">
        <v>85</v>
      </c>
    </row>
    <row r="5267" spans="1:9" x14ac:dyDescent="0.2">
      <c r="A5267" t="s">
        <v>60</v>
      </c>
      <c r="B5267" t="s">
        <v>81</v>
      </c>
      <c r="C5267" t="s">
        <v>22</v>
      </c>
      <c r="D5267" s="55">
        <v>42705</v>
      </c>
      <c r="E5267">
        <v>0.25</v>
      </c>
      <c r="F5267">
        <v>3133113</v>
      </c>
      <c r="G5267" s="58" t="s">
        <v>87</v>
      </c>
      <c r="H5267" s="58" t="s">
        <v>87</v>
      </c>
      <c r="I5267" s="60" t="s">
        <v>85</v>
      </c>
    </row>
    <row r="5268" spans="1:9" x14ac:dyDescent="0.2">
      <c r="A5268" t="s">
        <v>61</v>
      </c>
      <c r="B5268" t="s">
        <v>80</v>
      </c>
      <c r="C5268" t="s">
        <v>22</v>
      </c>
      <c r="D5268" s="55">
        <v>42705</v>
      </c>
      <c r="E5268">
        <v>0.98</v>
      </c>
      <c r="F5268">
        <v>3133114</v>
      </c>
      <c r="G5268" s="58" t="s">
        <v>87</v>
      </c>
      <c r="H5268" s="58" t="s">
        <v>87</v>
      </c>
      <c r="I5268" s="60" t="s">
        <v>85</v>
      </c>
    </row>
    <row r="5269" spans="1:9" x14ac:dyDescent="0.2">
      <c r="A5269" t="s">
        <v>61</v>
      </c>
      <c r="B5269" t="s">
        <v>81</v>
      </c>
      <c r="C5269" t="s">
        <v>22</v>
      </c>
      <c r="D5269" s="55">
        <v>42705</v>
      </c>
      <c r="E5269">
        <v>-0.05</v>
      </c>
      <c r="F5269">
        <v>3133115</v>
      </c>
      <c r="G5269" s="58" t="s">
        <v>87</v>
      </c>
      <c r="H5269" s="58" t="s">
        <v>87</v>
      </c>
      <c r="I5269" s="60" t="s">
        <v>85</v>
      </c>
    </row>
    <row r="5270" spans="1:9" x14ac:dyDescent="0.2">
      <c r="A5270" t="s">
        <v>63</v>
      </c>
      <c r="B5270" t="s">
        <v>80</v>
      </c>
      <c r="C5270" t="s">
        <v>22</v>
      </c>
      <c r="D5270" s="55">
        <v>42705</v>
      </c>
      <c r="E5270">
        <v>0</v>
      </c>
      <c r="F5270">
        <v>3133116</v>
      </c>
      <c r="G5270" s="58" t="s">
        <v>87</v>
      </c>
      <c r="H5270" s="58" t="s">
        <v>87</v>
      </c>
      <c r="I5270" s="60" t="s">
        <v>85</v>
      </c>
    </row>
    <row r="5271" spans="1:9" x14ac:dyDescent="0.2">
      <c r="A5271" t="s">
        <v>63</v>
      </c>
      <c r="B5271" t="s">
        <v>81</v>
      </c>
      <c r="C5271" t="s">
        <v>22</v>
      </c>
      <c r="D5271" s="55">
        <v>42705</v>
      </c>
      <c r="E5271">
        <v>0</v>
      </c>
      <c r="F5271">
        <v>3133117</v>
      </c>
      <c r="G5271" s="58" t="s">
        <v>87</v>
      </c>
      <c r="H5271" s="58" t="s">
        <v>87</v>
      </c>
      <c r="I5271" s="60" t="s">
        <v>85</v>
      </c>
    </row>
    <row r="5272" spans="1:9" x14ac:dyDescent="0.2">
      <c r="A5272" t="s">
        <v>64</v>
      </c>
      <c r="B5272" t="s">
        <v>80</v>
      </c>
      <c r="C5272" t="s">
        <v>22</v>
      </c>
      <c r="D5272" s="55">
        <v>42705</v>
      </c>
      <c r="E5272">
        <v>0</v>
      </c>
      <c r="F5272">
        <v>3133118</v>
      </c>
      <c r="G5272" s="58" t="s">
        <v>87</v>
      </c>
      <c r="H5272" s="58" t="s">
        <v>87</v>
      </c>
      <c r="I5272" s="60" t="s">
        <v>85</v>
      </c>
    </row>
    <row r="5273" spans="1:9" x14ac:dyDescent="0.2">
      <c r="A5273" t="s">
        <v>64</v>
      </c>
      <c r="B5273" t="s">
        <v>81</v>
      </c>
      <c r="C5273" t="s">
        <v>22</v>
      </c>
      <c r="D5273" s="55">
        <v>42705</v>
      </c>
      <c r="E5273">
        <v>0</v>
      </c>
      <c r="F5273">
        <v>3133119</v>
      </c>
      <c r="G5273" s="58" t="s">
        <v>87</v>
      </c>
      <c r="H5273" s="58" t="s">
        <v>87</v>
      </c>
      <c r="I5273" s="60" t="s">
        <v>85</v>
      </c>
    </row>
    <row r="5274" spans="1:9" x14ac:dyDescent="0.2">
      <c r="A5274" t="s">
        <v>79</v>
      </c>
      <c r="B5274" t="s">
        <v>80</v>
      </c>
      <c r="C5274" t="s">
        <v>22</v>
      </c>
      <c r="D5274" s="55">
        <v>42705</v>
      </c>
      <c r="E5274">
        <v>0.84</v>
      </c>
      <c r="F5274">
        <v>3133120</v>
      </c>
      <c r="G5274" s="58" t="s">
        <v>87</v>
      </c>
      <c r="H5274" s="58" t="s">
        <v>87</v>
      </c>
      <c r="I5274" s="60" t="s">
        <v>85</v>
      </c>
    </row>
    <row r="5275" spans="1:9" x14ac:dyDescent="0.2">
      <c r="A5275" t="s">
        <v>79</v>
      </c>
      <c r="B5275" t="s">
        <v>81</v>
      </c>
      <c r="C5275" t="s">
        <v>22</v>
      </c>
      <c r="D5275" s="55">
        <v>42705</v>
      </c>
      <c r="E5275">
        <v>0.3</v>
      </c>
      <c r="F5275">
        <v>3133121</v>
      </c>
      <c r="G5275" s="58" t="s">
        <v>87</v>
      </c>
      <c r="H5275" s="58" t="s">
        <v>87</v>
      </c>
      <c r="I5275" s="60" t="s">
        <v>85</v>
      </c>
    </row>
    <row r="5276" spans="1:9" x14ac:dyDescent="0.2">
      <c r="A5276" t="s">
        <v>65</v>
      </c>
      <c r="B5276" t="s">
        <v>80</v>
      </c>
      <c r="C5276" t="s">
        <v>22</v>
      </c>
      <c r="D5276" s="55">
        <v>42705</v>
      </c>
      <c r="E5276">
        <v>0</v>
      </c>
      <c r="F5276">
        <v>3133122</v>
      </c>
      <c r="G5276" s="58" t="s">
        <v>87</v>
      </c>
      <c r="H5276" s="58" t="s">
        <v>87</v>
      </c>
      <c r="I5276" s="60" t="s">
        <v>85</v>
      </c>
    </row>
    <row r="5277" spans="1:9" x14ac:dyDescent="0.2">
      <c r="A5277" t="s">
        <v>65</v>
      </c>
      <c r="B5277" t="s">
        <v>81</v>
      </c>
      <c r="C5277" t="s">
        <v>22</v>
      </c>
      <c r="D5277" s="55">
        <v>42705</v>
      </c>
      <c r="E5277">
        <v>0</v>
      </c>
      <c r="F5277">
        <v>3133123</v>
      </c>
      <c r="G5277" s="58" t="s">
        <v>87</v>
      </c>
      <c r="H5277" s="58" t="s">
        <v>87</v>
      </c>
      <c r="I5277" s="60" t="s">
        <v>85</v>
      </c>
    </row>
    <row r="5278" spans="1:9" x14ac:dyDescent="0.2">
      <c r="A5278" t="s">
        <v>111</v>
      </c>
      <c r="B5278" t="s">
        <v>110</v>
      </c>
      <c r="C5278" t="s">
        <v>22</v>
      </c>
      <c r="D5278" s="55">
        <v>42705</v>
      </c>
      <c r="E5278">
        <v>0.05</v>
      </c>
      <c r="F5278">
        <v>3133124</v>
      </c>
      <c r="G5278" s="58" t="s">
        <v>87</v>
      </c>
      <c r="H5278" s="58" t="s">
        <v>87</v>
      </c>
      <c r="I5278" s="60" t="s">
        <v>85</v>
      </c>
    </row>
    <row r="5279" spans="1:9" x14ac:dyDescent="0.2">
      <c r="A5279" t="s">
        <v>112</v>
      </c>
      <c r="B5279" t="s">
        <v>110</v>
      </c>
      <c r="C5279" t="s">
        <v>22</v>
      </c>
      <c r="D5279" s="55">
        <v>42705</v>
      </c>
      <c r="E5279">
        <v>0.25</v>
      </c>
      <c r="F5279">
        <v>3133125</v>
      </c>
      <c r="G5279" s="58" t="s">
        <v>87</v>
      </c>
      <c r="H5279" s="58" t="s">
        <v>87</v>
      </c>
      <c r="I5279" s="60" t="s">
        <v>85</v>
      </c>
    </row>
    <row r="5280" spans="1:9" x14ac:dyDescent="0.2">
      <c r="A5280" t="s">
        <v>108</v>
      </c>
      <c r="B5280" t="s">
        <v>110</v>
      </c>
      <c r="C5280" t="s">
        <v>22</v>
      </c>
      <c r="D5280" s="55">
        <v>42705</v>
      </c>
      <c r="E5280">
        <v>-0.05</v>
      </c>
      <c r="F5280">
        <v>3133126</v>
      </c>
      <c r="G5280" s="58" t="s">
        <v>87</v>
      </c>
      <c r="H5280" s="58" t="s">
        <v>87</v>
      </c>
      <c r="I5280" s="60" t="s">
        <v>85</v>
      </c>
    </row>
    <row r="5281" spans="1:9" x14ac:dyDescent="0.2">
      <c r="A5281" t="s">
        <v>109</v>
      </c>
      <c r="B5281" t="s">
        <v>110</v>
      </c>
      <c r="C5281" t="s">
        <v>22</v>
      </c>
      <c r="D5281" s="55">
        <v>42705</v>
      </c>
      <c r="E5281">
        <v>0.25</v>
      </c>
      <c r="F5281">
        <v>3133127</v>
      </c>
      <c r="G5281" s="58" t="s">
        <v>87</v>
      </c>
      <c r="H5281" s="58" t="s">
        <v>87</v>
      </c>
      <c r="I5281" s="60" t="s">
        <v>85</v>
      </c>
    </row>
    <row r="5282" spans="1:9" x14ac:dyDescent="0.2">
      <c r="A5282" t="s">
        <v>11</v>
      </c>
      <c r="B5282" t="s">
        <v>110</v>
      </c>
      <c r="C5282" t="s">
        <v>22</v>
      </c>
      <c r="D5282" s="55">
        <v>42705</v>
      </c>
      <c r="E5282" s="155">
        <v>42736</v>
      </c>
      <c r="F5282">
        <v>2756523</v>
      </c>
      <c r="G5282" s="58" t="s">
        <v>87</v>
      </c>
      <c r="H5282" s="58" t="s">
        <v>87</v>
      </c>
      <c r="I5282" s="60" t="s">
        <v>86</v>
      </c>
    </row>
    <row r="5283" spans="1:9" x14ac:dyDescent="0.2">
      <c r="A5283" t="s">
        <v>78</v>
      </c>
      <c r="B5283" t="s">
        <v>80</v>
      </c>
      <c r="C5283" t="s">
        <v>22</v>
      </c>
      <c r="D5283" s="55">
        <v>42736</v>
      </c>
      <c r="E5283">
        <v>1.2150000000000001</v>
      </c>
      <c r="F5283">
        <v>3133100</v>
      </c>
      <c r="G5283" s="58" t="s">
        <v>87</v>
      </c>
      <c r="H5283" s="58" t="s">
        <v>87</v>
      </c>
      <c r="I5283" s="60" t="s">
        <v>85</v>
      </c>
    </row>
    <row r="5284" spans="1:9" x14ac:dyDescent="0.2">
      <c r="A5284" t="s">
        <v>78</v>
      </c>
      <c r="B5284" t="s">
        <v>81</v>
      </c>
      <c r="C5284" t="s">
        <v>22</v>
      </c>
      <c r="D5284" s="55">
        <v>42736</v>
      </c>
      <c r="E5284">
        <v>0.05</v>
      </c>
      <c r="F5284">
        <v>3133101</v>
      </c>
      <c r="G5284" s="58" t="s">
        <v>87</v>
      </c>
      <c r="H5284" s="58" t="s">
        <v>87</v>
      </c>
      <c r="I5284" s="60" t="s">
        <v>85</v>
      </c>
    </row>
    <row r="5285" spans="1:9" x14ac:dyDescent="0.2">
      <c r="A5285" t="s">
        <v>35</v>
      </c>
      <c r="B5285" t="s">
        <v>80</v>
      </c>
      <c r="C5285" t="s">
        <v>22</v>
      </c>
      <c r="D5285" s="55">
        <v>42736</v>
      </c>
      <c r="E5285">
        <v>1.2150000000000001</v>
      </c>
      <c r="F5285">
        <v>3133102</v>
      </c>
      <c r="G5285" s="58" t="s">
        <v>87</v>
      </c>
      <c r="H5285" s="58" t="s">
        <v>87</v>
      </c>
      <c r="I5285" s="60" t="s">
        <v>85</v>
      </c>
    </row>
    <row r="5286" spans="1:9" x14ac:dyDescent="0.2">
      <c r="A5286" t="s">
        <v>35</v>
      </c>
      <c r="B5286" t="s">
        <v>81</v>
      </c>
      <c r="C5286" t="s">
        <v>22</v>
      </c>
      <c r="D5286" s="55">
        <v>42736</v>
      </c>
      <c r="E5286">
        <v>0.32</v>
      </c>
      <c r="F5286">
        <v>3133103</v>
      </c>
      <c r="G5286" s="58" t="s">
        <v>87</v>
      </c>
      <c r="H5286" s="58" t="s">
        <v>87</v>
      </c>
      <c r="I5286" s="60" t="s">
        <v>85</v>
      </c>
    </row>
    <row r="5287" spans="1:9" x14ac:dyDescent="0.2">
      <c r="A5287" t="s">
        <v>36</v>
      </c>
      <c r="B5287" t="s">
        <v>80</v>
      </c>
      <c r="C5287" t="s">
        <v>22</v>
      </c>
      <c r="D5287" s="55">
        <v>42736</v>
      </c>
      <c r="E5287">
        <v>1.2150000000000001</v>
      </c>
      <c r="F5287">
        <v>3133104</v>
      </c>
      <c r="G5287" s="58" t="s">
        <v>87</v>
      </c>
      <c r="H5287" s="58" t="s">
        <v>87</v>
      </c>
      <c r="I5287" s="60" t="s">
        <v>85</v>
      </c>
    </row>
    <row r="5288" spans="1:9" x14ac:dyDescent="0.2">
      <c r="A5288" t="s">
        <v>36</v>
      </c>
      <c r="B5288" t="s">
        <v>81</v>
      </c>
      <c r="C5288" t="s">
        <v>22</v>
      </c>
      <c r="D5288" s="55">
        <v>42736</v>
      </c>
      <c r="E5288">
        <v>0.05</v>
      </c>
      <c r="F5288">
        <v>3133105</v>
      </c>
      <c r="G5288" s="58" t="s">
        <v>87</v>
      </c>
      <c r="H5288" s="58" t="s">
        <v>87</v>
      </c>
      <c r="I5288" s="60" t="s">
        <v>85</v>
      </c>
    </row>
    <row r="5289" spans="1:9" x14ac:dyDescent="0.2">
      <c r="A5289" t="s">
        <v>37</v>
      </c>
      <c r="B5289" t="s">
        <v>80</v>
      </c>
      <c r="C5289" t="s">
        <v>22</v>
      </c>
      <c r="D5289" s="55">
        <v>42736</v>
      </c>
      <c r="E5289">
        <v>1.2150000000000001</v>
      </c>
      <c r="F5289">
        <v>3133106</v>
      </c>
      <c r="G5289" s="58" t="s">
        <v>87</v>
      </c>
      <c r="H5289" s="58" t="s">
        <v>87</v>
      </c>
      <c r="I5289" s="60" t="s">
        <v>85</v>
      </c>
    </row>
    <row r="5290" spans="1:9" x14ac:dyDescent="0.2">
      <c r="A5290" t="s">
        <v>37</v>
      </c>
      <c r="B5290" t="s">
        <v>81</v>
      </c>
      <c r="C5290" t="s">
        <v>22</v>
      </c>
      <c r="D5290" s="55">
        <v>42736</v>
      </c>
      <c r="E5290">
        <v>0.32</v>
      </c>
      <c r="F5290">
        <v>3133107</v>
      </c>
      <c r="G5290" s="58" t="s">
        <v>87</v>
      </c>
      <c r="H5290" s="58" t="s">
        <v>87</v>
      </c>
      <c r="I5290" s="60" t="s">
        <v>85</v>
      </c>
    </row>
    <row r="5291" spans="1:9" x14ac:dyDescent="0.2">
      <c r="A5291" t="s">
        <v>58</v>
      </c>
      <c r="B5291" t="s">
        <v>80</v>
      </c>
      <c r="C5291" t="s">
        <v>22</v>
      </c>
      <c r="D5291" s="55">
        <v>42736</v>
      </c>
      <c r="E5291">
        <v>1.04</v>
      </c>
      <c r="F5291">
        <v>3133108</v>
      </c>
      <c r="G5291" s="58" t="s">
        <v>87</v>
      </c>
      <c r="H5291" s="58" t="s">
        <v>87</v>
      </c>
      <c r="I5291" s="60" t="s">
        <v>85</v>
      </c>
    </row>
    <row r="5292" spans="1:9" x14ac:dyDescent="0.2">
      <c r="A5292" t="s">
        <v>58</v>
      </c>
      <c r="B5292" t="s">
        <v>81</v>
      </c>
      <c r="C5292" t="s">
        <v>22</v>
      </c>
      <c r="D5292" s="55">
        <v>42736</v>
      </c>
      <c r="E5292">
        <v>0.05</v>
      </c>
      <c r="F5292">
        <v>3133109</v>
      </c>
      <c r="G5292" s="58" t="s">
        <v>87</v>
      </c>
      <c r="H5292" s="58" t="s">
        <v>87</v>
      </c>
      <c r="I5292" s="60" t="s">
        <v>85</v>
      </c>
    </row>
    <row r="5293" spans="1:9" x14ac:dyDescent="0.2">
      <c r="A5293" t="s">
        <v>59</v>
      </c>
      <c r="B5293" t="s">
        <v>80</v>
      </c>
      <c r="C5293" t="s">
        <v>22</v>
      </c>
      <c r="D5293" s="55">
        <v>42736</v>
      </c>
      <c r="E5293">
        <v>1.6</v>
      </c>
      <c r="F5293">
        <v>3133110</v>
      </c>
      <c r="G5293" s="58" t="s">
        <v>87</v>
      </c>
      <c r="H5293" s="58" t="s">
        <v>87</v>
      </c>
      <c r="I5293" s="60" t="s">
        <v>85</v>
      </c>
    </row>
    <row r="5294" spans="1:9" x14ac:dyDescent="0.2">
      <c r="A5294" t="s">
        <v>59</v>
      </c>
      <c r="B5294" t="s">
        <v>81</v>
      </c>
      <c r="C5294" t="s">
        <v>22</v>
      </c>
      <c r="D5294" s="55">
        <v>42736</v>
      </c>
      <c r="E5294">
        <v>-0.25</v>
      </c>
      <c r="F5294">
        <v>3133111</v>
      </c>
      <c r="G5294" s="58" t="s">
        <v>87</v>
      </c>
      <c r="H5294" s="58" t="s">
        <v>87</v>
      </c>
      <c r="I5294" s="60" t="s">
        <v>85</v>
      </c>
    </row>
    <row r="5295" spans="1:9" x14ac:dyDescent="0.2">
      <c r="A5295" t="s">
        <v>60</v>
      </c>
      <c r="B5295" t="s">
        <v>80</v>
      </c>
      <c r="C5295" t="s">
        <v>22</v>
      </c>
      <c r="D5295" s="55">
        <v>42736</v>
      </c>
      <c r="E5295">
        <v>1.6</v>
      </c>
      <c r="F5295">
        <v>3133112</v>
      </c>
      <c r="G5295" s="58" t="s">
        <v>87</v>
      </c>
      <c r="H5295" s="58" t="s">
        <v>87</v>
      </c>
      <c r="I5295" s="60" t="s">
        <v>85</v>
      </c>
    </row>
    <row r="5296" spans="1:9" x14ac:dyDescent="0.2">
      <c r="A5296" t="s">
        <v>60</v>
      </c>
      <c r="B5296" t="s">
        <v>81</v>
      </c>
      <c r="C5296" t="s">
        <v>22</v>
      </c>
      <c r="D5296" s="55">
        <v>42736</v>
      </c>
      <c r="E5296">
        <v>0.45</v>
      </c>
      <c r="F5296">
        <v>3133113</v>
      </c>
      <c r="G5296" s="58" t="s">
        <v>87</v>
      </c>
      <c r="H5296" s="58" t="s">
        <v>87</v>
      </c>
      <c r="I5296" s="60" t="s">
        <v>85</v>
      </c>
    </row>
    <row r="5297" spans="1:9" x14ac:dyDescent="0.2">
      <c r="A5297" t="s">
        <v>61</v>
      </c>
      <c r="B5297" t="s">
        <v>80</v>
      </c>
      <c r="C5297" t="s">
        <v>22</v>
      </c>
      <c r="D5297" s="55">
        <v>42736</v>
      </c>
      <c r="E5297">
        <v>1.6</v>
      </c>
      <c r="F5297">
        <v>3133114</v>
      </c>
      <c r="G5297" s="58" t="s">
        <v>87</v>
      </c>
      <c r="H5297" s="58" t="s">
        <v>87</v>
      </c>
      <c r="I5297" s="60" t="s">
        <v>85</v>
      </c>
    </row>
    <row r="5298" spans="1:9" x14ac:dyDescent="0.2">
      <c r="A5298" t="s">
        <v>61</v>
      </c>
      <c r="B5298" t="s">
        <v>81</v>
      </c>
      <c r="C5298" t="s">
        <v>22</v>
      </c>
      <c r="D5298" s="55">
        <v>42736</v>
      </c>
      <c r="E5298">
        <v>-0.2</v>
      </c>
      <c r="F5298">
        <v>3133115</v>
      </c>
      <c r="G5298" s="58" t="s">
        <v>87</v>
      </c>
      <c r="H5298" s="58" t="s">
        <v>87</v>
      </c>
      <c r="I5298" s="60" t="s">
        <v>85</v>
      </c>
    </row>
    <row r="5299" spans="1:9" x14ac:dyDescent="0.2">
      <c r="A5299" t="s">
        <v>63</v>
      </c>
      <c r="B5299" t="s">
        <v>80</v>
      </c>
      <c r="C5299" t="s">
        <v>22</v>
      </c>
      <c r="D5299" s="55">
        <v>42736</v>
      </c>
      <c r="E5299">
        <v>0</v>
      </c>
      <c r="F5299">
        <v>3133116</v>
      </c>
      <c r="G5299" s="58" t="s">
        <v>87</v>
      </c>
      <c r="H5299" s="58" t="s">
        <v>87</v>
      </c>
      <c r="I5299" s="60" t="s">
        <v>85</v>
      </c>
    </row>
    <row r="5300" spans="1:9" x14ac:dyDescent="0.2">
      <c r="A5300" t="s">
        <v>63</v>
      </c>
      <c r="B5300" t="s">
        <v>81</v>
      </c>
      <c r="C5300" t="s">
        <v>22</v>
      </c>
      <c r="D5300" s="55">
        <v>42736</v>
      </c>
      <c r="E5300">
        <v>0</v>
      </c>
      <c r="F5300">
        <v>3133117</v>
      </c>
      <c r="G5300" s="58" t="s">
        <v>87</v>
      </c>
      <c r="H5300" s="58" t="s">
        <v>87</v>
      </c>
      <c r="I5300" s="60" t="s">
        <v>85</v>
      </c>
    </row>
    <row r="5301" spans="1:9" x14ac:dyDescent="0.2">
      <c r="A5301" t="s">
        <v>64</v>
      </c>
      <c r="B5301" t="s">
        <v>80</v>
      </c>
      <c r="C5301" t="s">
        <v>22</v>
      </c>
      <c r="D5301" s="55">
        <v>42736</v>
      </c>
      <c r="E5301">
        <v>0</v>
      </c>
      <c r="F5301">
        <v>3133118</v>
      </c>
      <c r="G5301" s="58" t="s">
        <v>87</v>
      </c>
      <c r="H5301" s="58" t="s">
        <v>87</v>
      </c>
      <c r="I5301" s="60" t="s">
        <v>85</v>
      </c>
    </row>
    <row r="5302" spans="1:9" x14ac:dyDescent="0.2">
      <c r="A5302" t="s">
        <v>64</v>
      </c>
      <c r="B5302" t="s">
        <v>81</v>
      </c>
      <c r="C5302" t="s">
        <v>22</v>
      </c>
      <c r="D5302" s="55">
        <v>42736</v>
      </c>
      <c r="E5302">
        <v>0</v>
      </c>
      <c r="F5302">
        <v>3133119</v>
      </c>
      <c r="G5302" s="58" t="s">
        <v>87</v>
      </c>
      <c r="H5302" s="58" t="s">
        <v>87</v>
      </c>
      <c r="I5302" s="60" t="s">
        <v>85</v>
      </c>
    </row>
    <row r="5303" spans="1:9" x14ac:dyDescent="0.2">
      <c r="A5303" t="s">
        <v>79</v>
      </c>
      <c r="B5303" t="s">
        <v>80</v>
      </c>
      <c r="C5303" t="s">
        <v>22</v>
      </c>
      <c r="D5303" s="55">
        <v>42736</v>
      </c>
      <c r="E5303">
        <v>0</v>
      </c>
      <c r="F5303">
        <v>3133120</v>
      </c>
      <c r="G5303" s="58" t="s">
        <v>87</v>
      </c>
      <c r="H5303" s="58" t="s">
        <v>87</v>
      </c>
      <c r="I5303" s="60" t="s">
        <v>85</v>
      </c>
    </row>
    <row r="5304" spans="1:9" x14ac:dyDescent="0.2">
      <c r="A5304" t="s">
        <v>79</v>
      </c>
      <c r="B5304" t="s">
        <v>81</v>
      </c>
      <c r="C5304" t="s">
        <v>22</v>
      </c>
      <c r="D5304" s="55">
        <v>42736</v>
      </c>
      <c r="E5304">
        <v>0</v>
      </c>
      <c r="F5304">
        <v>3133121</v>
      </c>
      <c r="G5304" s="58" t="s">
        <v>87</v>
      </c>
      <c r="H5304" s="58" t="s">
        <v>87</v>
      </c>
      <c r="I5304" s="60" t="s">
        <v>85</v>
      </c>
    </row>
    <row r="5305" spans="1:9" x14ac:dyDescent="0.2">
      <c r="A5305" t="s">
        <v>65</v>
      </c>
      <c r="B5305" t="s">
        <v>80</v>
      </c>
      <c r="C5305" t="s">
        <v>22</v>
      </c>
      <c r="D5305" s="55">
        <v>42736</v>
      </c>
      <c r="E5305">
        <v>0</v>
      </c>
      <c r="F5305">
        <v>3133122</v>
      </c>
      <c r="G5305" s="58" t="s">
        <v>87</v>
      </c>
      <c r="H5305" s="58" t="s">
        <v>87</v>
      </c>
      <c r="I5305" s="60" t="s">
        <v>85</v>
      </c>
    </row>
    <row r="5306" spans="1:9" x14ac:dyDescent="0.2">
      <c r="A5306" t="s">
        <v>65</v>
      </c>
      <c r="B5306" t="s">
        <v>81</v>
      </c>
      <c r="C5306" t="s">
        <v>22</v>
      </c>
      <c r="D5306" s="55">
        <v>42736</v>
      </c>
      <c r="E5306">
        <v>0</v>
      </c>
      <c r="F5306">
        <v>3133123</v>
      </c>
      <c r="G5306" s="58" t="s">
        <v>87</v>
      </c>
      <c r="H5306" s="58" t="s">
        <v>87</v>
      </c>
      <c r="I5306" s="60" t="s">
        <v>85</v>
      </c>
    </row>
    <row r="5307" spans="1:9" x14ac:dyDescent="0.2">
      <c r="A5307" t="s">
        <v>111</v>
      </c>
      <c r="B5307" t="s">
        <v>110</v>
      </c>
      <c r="C5307" t="s">
        <v>22</v>
      </c>
      <c r="D5307" s="55">
        <v>42736</v>
      </c>
      <c r="E5307">
        <v>0.05</v>
      </c>
      <c r="F5307">
        <v>3133124</v>
      </c>
      <c r="G5307" s="58" t="s">
        <v>87</v>
      </c>
      <c r="H5307" s="58" t="s">
        <v>87</v>
      </c>
      <c r="I5307" s="60" t="s">
        <v>85</v>
      </c>
    </row>
    <row r="5308" spans="1:9" x14ac:dyDescent="0.2">
      <c r="A5308" t="s">
        <v>112</v>
      </c>
      <c r="B5308" t="s">
        <v>110</v>
      </c>
      <c r="C5308" t="s">
        <v>22</v>
      </c>
      <c r="D5308" s="55">
        <v>42736</v>
      </c>
      <c r="E5308">
        <v>0.45</v>
      </c>
      <c r="F5308">
        <v>3133125</v>
      </c>
      <c r="G5308" s="58" t="s">
        <v>87</v>
      </c>
      <c r="H5308" s="58" t="s">
        <v>87</v>
      </c>
      <c r="I5308" s="60" t="s">
        <v>85</v>
      </c>
    </row>
    <row r="5309" spans="1:9" x14ac:dyDescent="0.2">
      <c r="A5309" t="s">
        <v>108</v>
      </c>
      <c r="B5309" t="s">
        <v>110</v>
      </c>
      <c r="C5309" t="s">
        <v>22</v>
      </c>
      <c r="D5309" s="55">
        <v>42736</v>
      </c>
      <c r="E5309">
        <v>-0.2</v>
      </c>
      <c r="F5309">
        <v>3133126</v>
      </c>
      <c r="G5309" s="58" t="s">
        <v>87</v>
      </c>
      <c r="H5309" s="58" t="s">
        <v>87</v>
      </c>
      <c r="I5309" s="60" t="s">
        <v>85</v>
      </c>
    </row>
    <row r="5310" spans="1:9" x14ac:dyDescent="0.2">
      <c r="A5310" t="s">
        <v>109</v>
      </c>
      <c r="B5310" t="s">
        <v>110</v>
      </c>
      <c r="C5310" t="s">
        <v>22</v>
      </c>
      <c r="D5310" s="55">
        <v>42736</v>
      </c>
      <c r="E5310">
        <v>0.45</v>
      </c>
      <c r="F5310">
        <v>3133127</v>
      </c>
      <c r="G5310" s="58" t="s">
        <v>87</v>
      </c>
      <c r="H5310" s="58" t="s">
        <v>87</v>
      </c>
      <c r="I5310" s="60" t="s">
        <v>85</v>
      </c>
    </row>
    <row r="5311" spans="1:9" x14ac:dyDescent="0.2">
      <c r="A5311" t="s">
        <v>11</v>
      </c>
      <c r="B5311" t="s">
        <v>110</v>
      </c>
      <c r="C5311" t="s">
        <v>22</v>
      </c>
      <c r="D5311" s="55">
        <v>42736</v>
      </c>
      <c r="E5311" s="155">
        <v>42767</v>
      </c>
      <c r="F5311">
        <v>2756501</v>
      </c>
      <c r="G5311" s="58" t="s">
        <v>87</v>
      </c>
      <c r="H5311" s="58" t="s">
        <v>87</v>
      </c>
      <c r="I5311" s="60" t="s">
        <v>86</v>
      </c>
    </row>
    <row r="5312" spans="1:9" x14ac:dyDescent="0.2">
      <c r="A5312" t="s">
        <v>78</v>
      </c>
      <c r="B5312" t="s">
        <v>80</v>
      </c>
      <c r="C5312" t="s">
        <v>22</v>
      </c>
      <c r="D5312" s="55">
        <v>42767</v>
      </c>
      <c r="E5312">
        <v>1.2150000000000001</v>
      </c>
      <c r="F5312">
        <v>3133100</v>
      </c>
      <c r="G5312" s="58" t="s">
        <v>87</v>
      </c>
      <c r="H5312" s="58" t="s">
        <v>87</v>
      </c>
      <c r="I5312" s="60" t="s">
        <v>85</v>
      </c>
    </row>
    <row r="5313" spans="1:9" x14ac:dyDescent="0.2">
      <c r="A5313" t="s">
        <v>78</v>
      </c>
      <c r="B5313" t="s">
        <v>81</v>
      </c>
      <c r="C5313" t="s">
        <v>22</v>
      </c>
      <c r="D5313" s="55">
        <v>42767</v>
      </c>
      <c r="E5313">
        <v>0.05</v>
      </c>
      <c r="F5313">
        <v>3133101</v>
      </c>
      <c r="G5313" s="58" t="s">
        <v>87</v>
      </c>
      <c r="H5313" s="58" t="s">
        <v>87</v>
      </c>
      <c r="I5313" s="60" t="s">
        <v>85</v>
      </c>
    </row>
    <row r="5314" spans="1:9" x14ac:dyDescent="0.2">
      <c r="A5314" t="s">
        <v>35</v>
      </c>
      <c r="B5314" t="s">
        <v>80</v>
      </c>
      <c r="C5314" t="s">
        <v>22</v>
      </c>
      <c r="D5314" s="55">
        <v>42767</v>
      </c>
      <c r="E5314">
        <v>1.2150000000000001</v>
      </c>
      <c r="F5314">
        <v>3133102</v>
      </c>
      <c r="G5314" s="58" t="s">
        <v>87</v>
      </c>
      <c r="H5314" s="58" t="s">
        <v>87</v>
      </c>
      <c r="I5314" s="60" t="s">
        <v>85</v>
      </c>
    </row>
    <row r="5315" spans="1:9" x14ac:dyDescent="0.2">
      <c r="A5315" t="s">
        <v>35</v>
      </c>
      <c r="B5315" t="s">
        <v>81</v>
      </c>
      <c r="C5315" t="s">
        <v>22</v>
      </c>
      <c r="D5315" s="55">
        <v>42767</v>
      </c>
      <c r="E5315">
        <v>0.32</v>
      </c>
      <c r="F5315">
        <v>3133103</v>
      </c>
      <c r="G5315" s="58" t="s">
        <v>87</v>
      </c>
      <c r="H5315" s="58" t="s">
        <v>87</v>
      </c>
      <c r="I5315" s="60" t="s">
        <v>85</v>
      </c>
    </row>
    <row r="5316" spans="1:9" x14ac:dyDescent="0.2">
      <c r="A5316" t="s">
        <v>36</v>
      </c>
      <c r="B5316" t="s">
        <v>80</v>
      </c>
      <c r="C5316" t="s">
        <v>22</v>
      </c>
      <c r="D5316" s="55">
        <v>42767</v>
      </c>
      <c r="E5316">
        <v>1.2150000000000001</v>
      </c>
      <c r="F5316">
        <v>3133104</v>
      </c>
      <c r="G5316" s="58" t="s">
        <v>87</v>
      </c>
      <c r="H5316" s="58" t="s">
        <v>87</v>
      </c>
      <c r="I5316" s="60" t="s">
        <v>85</v>
      </c>
    </row>
    <row r="5317" spans="1:9" x14ac:dyDescent="0.2">
      <c r="A5317" t="s">
        <v>36</v>
      </c>
      <c r="B5317" t="s">
        <v>81</v>
      </c>
      <c r="C5317" t="s">
        <v>22</v>
      </c>
      <c r="D5317" s="55">
        <v>42767</v>
      </c>
      <c r="E5317">
        <v>0.05</v>
      </c>
      <c r="F5317">
        <v>3133105</v>
      </c>
      <c r="G5317" s="58" t="s">
        <v>87</v>
      </c>
      <c r="H5317" s="58" t="s">
        <v>87</v>
      </c>
      <c r="I5317" s="60" t="s">
        <v>85</v>
      </c>
    </row>
    <row r="5318" spans="1:9" x14ac:dyDescent="0.2">
      <c r="A5318" t="s">
        <v>37</v>
      </c>
      <c r="B5318" t="s">
        <v>80</v>
      </c>
      <c r="C5318" t="s">
        <v>22</v>
      </c>
      <c r="D5318" s="55">
        <v>42767</v>
      </c>
      <c r="E5318">
        <v>1.2150000000000001</v>
      </c>
      <c r="F5318">
        <v>3133106</v>
      </c>
      <c r="G5318" s="58" t="s">
        <v>87</v>
      </c>
      <c r="H5318" s="58" t="s">
        <v>87</v>
      </c>
      <c r="I5318" s="60" t="s">
        <v>85</v>
      </c>
    </row>
    <row r="5319" spans="1:9" x14ac:dyDescent="0.2">
      <c r="A5319" t="s">
        <v>37</v>
      </c>
      <c r="B5319" t="s">
        <v>81</v>
      </c>
      <c r="C5319" t="s">
        <v>22</v>
      </c>
      <c r="D5319" s="55">
        <v>42767</v>
      </c>
      <c r="E5319">
        <v>0.32</v>
      </c>
      <c r="F5319">
        <v>3133107</v>
      </c>
      <c r="G5319" s="58" t="s">
        <v>87</v>
      </c>
      <c r="H5319" s="58" t="s">
        <v>87</v>
      </c>
      <c r="I5319" s="60" t="s">
        <v>85</v>
      </c>
    </row>
    <row r="5320" spans="1:9" x14ac:dyDescent="0.2">
      <c r="A5320" t="s">
        <v>58</v>
      </c>
      <c r="B5320" t="s">
        <v>80</v>
      </c>
      <c r="C5320" t="s">
        <v>22</v>
      </c>
      <c r="D5320" s="55">
        <v>42767</v>
      </c>
      <c r="E5320">
        <v>1.04</v>
      </c>
      <c r="F5320">
        <v>3133108</v>
      </c>
      <c r="G5320" s="58" t="s">
        <v>87</v>
      </c>
      <c r="H5320" s="58" t="s">
        <v>87</v>
      </c>
      <c r="I5320" s="60" t="s">
        <v>85</v>
      </c>
    </row>
    <row r="5321" spans="1:9" x14ac:dyDescent="0.2">
      <c r="A5321" t="s">
        <v>58</v>
      </c>
      <c r="B5321" t="s">
        <v>81</v>
      </c>
      <c r="C5321" t="s">
        <v>22</v>
      </c>
      <c r="D5321" s="55">
        <v>42767</v>
      </c>
      <c r="E5321">
        <v>0.05</v>
      </c>
      <c r="F5321">
        <v>3133109</v>
      </c>
      <c r="G5321" s="58" t="s">
        <v>87</v>
      </c>
      <c r="H5321" s="58" t="s">
        <v>87</v>
      </c>
      <c r="I5321" s="60" t="s">
        <v>85</v>
      </c>
    </row>
    <row r="5322" spans="1:9" x14ac:dyDescent="0.2">
      <c r="A5322" t="s">
        <v>59</v>
      </c>
      <c r="B5322" t="s">
        <v>80</v>
      </c>
      <c r="C5322" t="s">
        <v>22</v>
      </c>
      <c r="D5322" s="55">
        <v>42767</v>
      </c>
      <c r="E5322">
        <v>1.6</v>
      </c>
      <c r="F5322">
        <v>3133110</v>
      </c>
      <c r="G5322" s="58" t="s">
        <v>87</v>
      </c>
      <c r="H5322" s="58" t="s">
        <v>87</v>
      </c>
      <c r="I5322" s="60" t="s">
        <v>85</v>
      </c>
    </row>
    <row r="5323" spans="1:9" x14ac:dyDescent="0.2">
      <c r="A5323" t="s">
        <v>59</v>
      </c>
      <c r="B5323" t="s">
        <v>81</v>
      </c>
      <c r="C5323" t="s">
        <v>22</v>
      </c>
      <c r="D5323" s="55">
        <v>42767</v>
      </c>
      <c r="E5323">
        <v>-0.28000000000000003</v>
      </c>
      <c r="F5323">
        <v>3133111</v>
      </c>
      <c r="G5323" s="58" t="s">
        <v>87</v>
      </c>
      <c r="H5323" s="58" t="s">
        <v>87</v>
      </c>
      <c r="I5323" s="60" t="s">
        <v>85</v>
      </c>
    </row>
    <row r="5324" spans="1:9" x14ac:dyDescent="0.2">
      <c r="A5324" t="s">
        <v>60</v>
      </c>
      <c r="B5324" t="s">
        <v>80</v>
      </c>
      <c r="C5324" t="s">
        <v>22</v>
      </c>
      <c r="D5324" s="55">
        <v>42767</v>
      </c>
      <c r="E5324">
        <v>1.6</v>
      </c>
      <c r="F5324">
        <v>3133112</v>
      </c>
      <c r="G5324" s="58" t="s">
        <v>87</v>
      </c>
      <c r="H5324" s="58" t="s">
        <v>87</v>
      </c>
      <c r="I5324" s="60" t="s">
        <v>85</v>
      </c>
    </row>
    <row r="5325" spans="1:9" x14ac:dyDescent="0.2">
      <c r="A5325" t="s">
        <v>60</v>
      </c>
      <c r="B5325" t="s">
        <v>81</v>
      </c>
      <c r="C5325" t="s">
        <v>22</v>
      </c>
      <c r="D5325" s="55">
        <v>42767</v>
      </c>
      <c r="E5325">
        <v>0.45</v>
      </c>
      <c r="F5325">
        <v>3133113</v>
      </c>
      <c r="G5325" s="58" t="s">
        <v>87</v>
      </c>
      <c r="H5325" s="58" t="s">
        <v>87</v>
      </c>
      <c r="I5325" s="60" t="s">
        <v>85</v>
      </c>
    </row>
    <row r="5326" spans="1:9" x14ac:dyDescent="0.2">
      <c r="A5326" t="s">
        <v>61</v>
      </c>
      <c r="B5326" t="s">
        <v>80</v>
      </c>
      <c r="C5326" t="s">
        <v>22</v>
      </c>
      <c r="D5326" s="55">
        <v>42767</v>
      </c>
      <c r="E5326">
        <v>1.6</v>
      </c>
      <c r="F5326">
        <v>3133114</v>
      </c>
      <c r="G5326" s="58" t="s">
        <v>87</v>
      </c>
      <c r="H5326" s="58" t="s">
        <v>87</v>
      </c>
      <c r="I5326" s="60" t="s">
        <v>85</v>
      </c>
    </row>
    <row r="5327" spans="1:9" x14ac:dyDescent="0.2">
      <c r="A5327" t="s">
        <v>61</v>
      </c>
      <c r="B5327" t="s">
        <v>81</v>
      </c>
      <c r="C5327" t="s">
        <v>22</v>
      </c>
      <c r="D5327" s="55">
        <v>42767</v>
      </c>
      <c r="E5327">
        <v>-0.2</v>
      </c>
      <c r="F5327">
        <v>3133115</v>
      </c>
      <c r="G5327" s="58" t="s">
        <v>87</v>
      </c>
      <c r="H5327" s="58" t="s">
        <v>87</v>
      </c>
      <c r="I5327" s="60" t="s">
        <v>85</v>
      </c>
    </row>
    <row r="5328" spans="1:9" x14ac:dyDescent="0.2">
      <c r="A5328" t="s">
        <v>63</v>
      </c>
      <c r="B5328" t="s">
        <v>80</v>
      </c>
      <c r="C5328" t="s">
        <v>22</v>
      </c>
      <c r="D5328" s="55">
        <v>42767</v>
      </c>
      <c r="E5328">
        <v>0</v>
      </c>
      <c r="F5328">
        <v>3133116</v>
      </c>
      <c r="G5328" s="58" t="s">
        <v>87</v>
      </c>
      <c r="H5328" s="58" t="s">
        <v>87</v>
      </c>
      <c r="I5328" s="60" t="s">
        <v>85</v>
      </c>
    </row>
    <row r="5329" spans="1:9" x14ac:dyDescent="0.2">
      <c r="A5329" t="s">
        <v>63</v>
      </c>
      <c r="B5329" t="s">
        <v>81</v>
      </c>
      <c r="C5329" t="s">
        <v>22</v>
      </c>
      <c r="D5329" s="55">
        <v>42767</v>
      </c>
      <c r="E5329">
        <v>0</v>
      </c>
      <c r="F5329">
        <v>3133117</v>
      </c>
      <c r="G5329" s="58" t="s">
        <v>87</v>
      </c>
      <c r="H5329" s="58" t="s">
        <v>87</v>
      </c>
      <c r="I5329" s="60" t="s">
        <v>85</v>
      </c>
    </row>
    <row r="5330" spans="1:9" x14ac:dyDescent="0.2">
      <c r="A5330" t="s">
        <v>64</v>
      </c>
      <c r="B5330" t="s">
        <v>80</v>
      </c>
      <c r="C5330" t="s">
        <v>22</v>
      </c>
      <c r="D5330" s="55">
        <v>42767</v>
      </c>
      <c r="E5330">
        <v>0</v>
      </c>
      <c r="F5330">
        <v>3133118</v>
      </c>
      <c r="G5330" s="58" t="s">
        <v>87</v>
      </c>
      <c r="H5330" s="58" t="s">
        <v>87</v>
      </c>
      <c r="I5330" s="60" t="s">
        <v>85</v>
      </c>
    </row>
    <row r="5331" spans="1:9" x14ac:dyDescent="0.2">
      <c r="A5331" t="s">
        <v>64</v>
      </c>
      <c r="B5331" t="s">
        <v>81</v>
      </c>
      <c r="C5331" t="s">
        <v>22</v>
      </c>
      <c r="D5331" s="55">
        <v>42767</v>
      </c>
      <c r="E5331">
        <v>0</v>
      </c>
      <c r="F5331">
        <v>3133119</v>
      </c>
      <c r="G5331" s="58" t="s">
        <v>87</v>
      </c>
      <c r="H5331" s="58" t="s">
        <v>87</v>
      </c>
      <c r="I5331" s="60" t="s">
        <v>85</v>
      </c>
    </row>
    <row r="5332" spans="1:9" x14ac:dyDescent="0.2">
      <c r="A5332" t="s">
        <v>79</v>
      </c>
      <c r="B5332" t="s">
        <v>80</v>
      </c>
      <c r="C5332" t="s">
        <v>22</v>
      </c>
      <c r="D5332" s="55">
        <v>42767</v>
      </c>
      <c r="E5332">
        <v>0</v>
      </c>
      <c r="F5332">
        <v>3133120</v>
      </c>
      <c r="G5332" s="58" t="s">
        <v>87</v>
      </c>
      <c r="H5332" s="58" t="s">
        <v>87</v>
      </c>
      <c r="I5332" s="60" t="s">
        <v>85</v>
      </c>
    </row>
    <row r="5333" spans="1:9" x14ac:dyDescent="0.2">
      <c r="A5333" t="s">
        <v>79</v>
      </c>
      <c r="B5333" t="s">
        <v>81</v>
      </c>
      <c r="C5333" t="s">
        <v>22</v>
      </c>
      <c r="D5333" s="55">
        <v>42767</v>
      </c>
      <c r="E5333">
        <v>0</v>
      </c>
      <c r="F5333">
        <v>3133121</v>
      </c>
      <c r="G5333" s="58" t="s">
        <v>87</v>
      </c>
      <c r="H5333" s="58" t="s">
        <v>87</v>
      </c>
      <c r="I5333" s="60" t="s">
        <v>85</v>
      </c>
    </row>
    <row r="5334" spans="1:9" x14ac:dyDescent="0.2">
      <c r="A5334" t="s">
        <v>65</v>
      </c>
      <c r="B5334" t="s">
        <v>80</v>
      </c>
      <c r="C5334" t="s">
        <v>22</v>
      </c>
      <c r="D5334" s="55">
        <v>42767</v>
      </c>
      <c r="E5334">
        <v>0</v>
      </c>
      <c r="F5334">
        <v>3133122</v>
      </c>
      <c r="G5334" s="58" t="s">
        <v>87</v>
      </c>
      <c r="H5334" s="58" t="s">
        <v>87</v>
      </c>
      <c r="I5334" s="60" t="s">
        <v>85</v>
      </c>
    </row>
    <row r="5335" spans="1:9" x14ac:dyDescent="0.2">
      <c r="A5335" t="s">
        <v>65</v>
      </c>
      <c r="B5335" t="s">
        <v>81</v>
      </c>
      <c r="C5335" t="s">
        <v>22</v>
      </c>
      <c r="D5335" s="55">
        <v>42767</v>
      </c>
      <c r="E5335">
        <v>0</v>
      </c>
      <c r="F5335">
        <v>3133123</v>
      </c>
      <c r="G5335" s="58" t="s">
        <v>87</v>
      </c>
      <c r="H5335" s="58" t="s">
        <v>87</v>
      </c>
      <c r="I5335" s="60" t="s">
        <v>85</v>
      </c>
    </row>
    <row r="5336" spans="1:9" x14ac:dyDescent="0.2">
      <c r="A5336" t="s">
        <v>111</v>
      </c>
      <c r="B5336" t="s">
        <v>110</v>
      </c>
      <c r="C5336" t="s">
        <v>22</v>
      </c>
      <c r="D5336" s="55">
        <v>42767</v>
      </c>
      <c r="E5336">
        <v>0.05</v>
      </c>
      <c r="F5336">
        <v>3133124</v>
      </c>
      <c r="G5336" s="58" t="s">
        <v>87</v>
      </c>
      <c r="H5336" s="58" t="s">
        <v>87</v>
      </c>
      <c r="I5336" s="60" t="s">
        <v>85</v>
      </c>
    </row>
    <row r="5337" spans="1:9" x14ac:dyDescent="0.2">
      <c r="A5337" t="s">
        <v>112</v>
      </c>
      <c r="B5337" t="s">
        <v>110</v>
      </c>
      <c r="C5337" t="s">
        <v>22</v>
      </c>
      <c r="D5337" s="55">
        <v>42767</v>
      </c>
      <c r="E5337">
        <v>0.45</v>
      </c>
      <c r="F5337">
        <v>3133125</v>
      </c>
      <c r="G5337" s="58" t="s">
        <v>87</v>
      </c>
      <c r="H5337" s="58" t="s">
        <v>87</v>
      </c>
      <c r="I5337" s="60" t="s">
        <v>85</v>
      </c>
    </row>
    <row r="5338" spans="1:9" x14ac:dyDescent="0.2">
      <c r="A5338" t="s">
        <v>108</v>
      </c>
      <c r="B5338" t="s">
        <v>110</v>
      </c>
      <c r="C5338" t="s">
        <v>22</v>
      </c>
      <c r="D5338" s="55">
        <v>42767</v>
      </c>
      <c r="E5338">
        <v>-0.2</v>
      </c>
      <c r="F5338">
        <v>3133126</v>
      </c>
      <c r="G5338" s="58" t="s">
        <v>87</v>
      </c>
      <c r="H5338" s="58" t="s">
        <v>87</v>
      </c>
      <c r="I5338" s="60" t="s">
        <v>85</v>
      </c>
    </row>
    <row r="5339" spans="1:9" x14ac:dyDescent="0.2">
      <c r="A5339" t="s">
        <v>109</v>
      </c>
      <c r="B5339" t="s">
        <v>110</v>
      </c>
      <c r="C5339" t="s">
        <v>22</v>
      </c>
      <c r="D5339" s="55">
        <v>42767</v>
      </c>
      <c r="E5339">
        <v>0.45</v>
      </c>
      <c r="F5339">
        <v>3133127</v>
      </c>
      <c r="G5339" s="58" t="s">
        <v>87</v>
      </c>
      <c r="H5339" s="58" t="s">
        <v>87</v>
      </c>
      <c r="I5339" s="60" t="s">
        <v>85</v>
      </c>
    </row>
    <row r="5340" spans="1:9" x14ac:dyDescent="0.2">
      <c r="A5340" t="s">
        <v>11</v>
      </c>
      <c r="B5340" t="s">
        <v>110</v>
      </c>
      <c r="C5340" t="s">
        <v>22</v>
      </c>
      <c r="D5340" s="55">
        <v>42767</v>
      </c>
      <c r="E5340" s="155">
        <v>42795</v>
      </c>
      <c r="F5340">
        <v>2756530</v>
      </c>
      <c r="G5340" s="58" t="s">
        <v>87</v>
      </c>
      <c r="H5340" s="58" t="s">
        <v>87</v>
      </c>
      <c r="I5340" s="60" t="s">
        <v>86</v>
      </c>
    </row>
    <row r="5341" spans="1:9" x14ac:dyDescent="0.2">
      <c r="A5341" t="s">
        <v>78</v>
      </c>
      <c r="B5341" t="s">
        <v>80</v>
      </c>
      <c r="C5341" t="s">
        <v>22</v>
      </c>
      <c r="D5341" s="55">
        <v>42795</v>
      </c>
      <c r="E5341">
        <v>0.65500000000000003</v>
      </c>
      <c r="F5341">
        <v>3133100</v>
      </c>
      <c r="G5341" s="58" t="s">
        <v>87</v>
      </c>
      <c r="H5341" s="58" t="s">
        <v>87</v>
      </c>
      <c r="I5341" s="60" t="s">
        <v>85</v>
      </c>
    </row>
    <row r="5342" spans="1:9" x14ac:dyDescent="0.2">
      <c r="A5342" t="s">
        <v>78</v>
      </c>
      <c r="B5342" t="s">
        <v>81</v>
      </c>
      <c r="C5342" t="s">
        <v>22</v>
      </c>
      <c r="D5342" s="55">
        <v>42795</v>
      </c>
      <c r="E5342">
        <v>0.05</v>
      </c>
      <c r="F5342">
        <v>3133101</v>
      </c>
      <c r="G5342" s="58" t="s">
        <v>87</v>
      </c>
      <c r="H5342" s="58" t="s">
        <v>87</v>
      </c>
      <c r="I5342" s="60" t="s">
        <v>85</v>
      </c>
    </row>
    <row r="5343" spans="1:9" x14ac:dyDescent="0.2">
      <c r="A5343" t="s">
        <v>35</v>
      </c>
      <c r="B5343" t="s">
        <v>80</v>
      </c>
      <c r="C5343" t="s">
        <v>22</v>
      </c>
      <c r="D5343" s="55">
        <v>42795</v>
      </c>
      <c r="E5343">
        <v>0.65500000000000003</v>
      </c>
      <c r="F5343">
        <v>3133102</v>
      </c>
      <c r="G5343" s="58" t="s">
        <v>87</v>
      </c>
      <c r="H5343" s="58" t="s">
        <v>87</v>
      </c>
      <c r="I5343" s="60" t="s">
        <v>85</v>
      </c>
    </row>
    <row r="5344" spans="1:9" x14ac:dyDescent="0.2">
      <c r="A5344" t="s">
        <v>35</v>
      </c>
      <c r="B5344" t="s">
        <v>81</v>
      </c>
      <c r="C5344" t="s">
        <v>22</v>
      </c>
      <c r="D5344" s="55">
        <v>42795</v>
      </c>
      <c r="E5344">
        <v>0.15</v>
      </c>
      <c r="F5344">
        <v>3133103</v>
      </c>
      <c r="G5344" s="58" t="s">
        <v>87</v>
      </c>
      <c r="H5344" s="58" t="s">
        <v>87</v>
      </c>
      <c r="I5344" s="60" t="s">
        <v>85</v>
      </c>
    </row>
    <row r="5345" spans="1:9" x14ac:dyDescent="0.2">
      <c r="A5345" t="s">
        <v>36</v>
      </c>
      <c r="B5345" t="s">
        <v>80</v>
      </c>
      <c r="C5345" t="s">
        <v>22</v>
      </c>
      <c r="D5345" s="55">
        <v>42795</v>
      </c>
      <c r="E5345">
        <v>0.65500000000000003</v>
      </c>
      <c r="F5345">
        <v>3133104</v>
      </c>
      <c r="G5345" s="58" t="s">
        <v>87</v>
      </c>
      <c r="H5345" s="58" t="s">
        <v>87</v>
      </c>
      <c r="I5345" s="60" t="s">
        <v>85</v>
      </c>
    </row>
    <row r="5346" spans="1:9" x14ac:dyDescent="0.2">
      <c r="A5346" t="s">
        <v>36</v>
      </c>
      <c r="B5346" t="s">
        <v>81</v>
      </c>
      <c r="C5346" t="s">
        <v>22</v>
      </c>
      <c r="D5346" s="55">
        <v>42795</v>
      </c>
      <c r="E5346">
        <v>0.05</v>
      </c>
      <c r="F5346">
        <v>3133105</v>
      </c>
      <c r="G5346" s="58" t="s">
        <v>87</v>
      </c>
      <c r="H5346" s="58" t="s">
        <v>87</v>
      </c>
      <c r="I5346" s="60" t="s">
        <v>85</v>
      </c>
    </row>
    <row r="5347" spans="1:9" x14ac:dyDescent="0.2">
      <c r="A5347" t="s">
        <v>37</v>
      </c>
      <c r="B5347" t="s">
        <v>80</v>
      </c>
      <c r="C5347" t="s">
        <v>22</v>
      </c>
      <c r="D5347" s="55">
        <v>42795</v>
      </c>
      <c r="E5347">
        <v>0.65500000000000003</v>
      </c>
      <c r="F5347">
        <v>3133106</v>
      </c>
      <c r="G5347" s="58" t="s">
        <v>87</v>
      </c>
      <c r="H5347" s="58" t="s">
        <v>87</v>
      </c>
      <c r="I5347" s="60" t="s">
        <v>85</v>
      </c>
    </row>
    <row r="5348" spans="1:9" x14ac:dyDescent="0.2">
      <c r="A5348" t="s">
        <v>37</v>
      </c>
      <c r="B5348" t="s">
        <v>81</v>
      </c>
      <c r="C5348" t="s">
        <v>22</v>
      </c>
      <c r="D5348" s="55">
        <v>42795</v>
      </c>
      <c r="E5348">
        <v>0.15</v>
      </c>
      <c r="F5348">
        <v>3133107</v>
      </c>
      <c r="G5348" s="58" t="s">
        <v>87</v>
      </c>
      <c r="H5348" s="58" t="s">
        <v>87</v>
      </c>
      <c r="I5348" s="60" t="s">
        <v>85</v>
      </c>
    </row>
    <row r="5349" spans="1:9" x14ac:dyDescent="0.2">
      <c r="A5349" t="s">
        <v>58</v>
      </c>
      <c r="B5349" t="s">
        <v>80</v>
      </c>
      <c r="C5349" t="s">
        <v>22</v>
      </c>
      <c r="D5349" s="55">
        <v>42795</v>
      </c>
      <c r="E5349">
        <v>0.54</v>
      </c>
      <c r="F5349">
        <v>3133108</v>
      </c>
      <c r="G5349" s="58" t="s">
        <v>87</v>
      </c>
      <c r="H5349" s="58" t="s">
        <v>87</v>
      </c>
      <c r="I5349" s="60" t="s">
        <v>85</v>
      </c>
    </row>
    <row r="5350" spans="1:9" x14ac:dyDescent="0.2">
      <c r="A5350" t="s">
        <v>58</v>
      </c>
      <c r="B5350" t="s">
        <v>81</v>
      </c>
      <c r="C5350" t="s">
        <v>22</v>
      </c>
      <c r="D5350" s="55">
        <v>42795</v>
      </c>
      <c r="E5350">
        <v>0.05</v>
      </c>
      <c r="F5350">
        <v>3133109</v>
      </c>
      <c r="G5350" s="58" t="s">
        <v>87</v>
      </c>
      <c r="H5350" s="58" t="s">
        <v>87</v>
      </c>
      <c r="I5350" s="60" t="s">
        <v>85</v>
      </c>
    </row>
    <row r="5351" spans="1:9" x14ac:dyDescent="0.2">
      <c r="A5351" t="s">
        <v>59</v>
      </c>
      <c r="B5351" t="s">
        <v>80</v>
      </c>
      <c r="C5351" t="s">
        <v>22</v>
      </c>
      <c r="D5351" s="55">
        <v>42795</v>
      </c>
      <c r="E5351">
        <v>0.69</v>
      </c>
      <c r="F5351">
        <v>3133110</v>
      </c>
      <c r="G5351" s="58" t="s">
        <v>87</v>
      </c>
      <c r="H5351" s="58" t="s">
        <v>87</v>
      </c>
      <c r="I5351" s="60" t="s">
        <v>85</v>
      </c>
    </row>
    <row r="5352" spans="1:9" x14ac:dyDescent="0.2">
      <c r="A5352" t="s">
        <v>59</v>
      </c>
      <c r="B5352" t="s">
        <v>81</v>
      </c>
      <c r="C5352" t="s">
        <v>22</v>
      </c>
      <c r="D5352" s="55">
        <v>42795</v>
      </c>
      <c r="E5352">
        <v>-0.17</v>
      </c>
      <c r="F5352">
        <v>3133111</v>
      </c>
      <c r="G5352" s="58" t="s">
        <v>87</v>
      </c>
      <c r="H5352" s="58" t="s">
        <v>87</v>
      </c>
      <c r="I5352" s="60" t="s">
        <v>85</v>
      </c>
    </row>
    <row r="5353" spans="1:9" x14ac:dyDescent="0.2">
      <c r="A5353" t="s">
        <v>60</v>
      </c>
      <c r="B5353" t="s">
        <v>80</v>
      </c>
      <c r="C5353" t="s">
        <v>22</v>
      </c>
      <c r="D5353" s="55">
        <v>42795</v>
      </c>
      <c r="E5353">
        <v>0.69</v>
      </c>
      <c r="F5353">
        <v>3133112</v>
      </c>
      <c r="G5353" s="58" t="s">
        <v>87</v>
      </c>
      <c r="H5353" s="58" t="s">
        <v>87</v>
      </c>
      <c r="I5353" s="60" t="s">
        <v>85</v>
      </c>
    </row>
    <row r="5354" spans="1:9" x14ac:dyDescent="0.2">
      <c r="A5354" t="s">
        <v>60</v>
      </c>
      <c r="B5354" t="s">
        <v>81</v>
      </c>
      <c r="C5354" t="s">
        <v>22</v>
      </c>
      <c r="D5354" s="55">
        <v>42795</v>
      </c>
      <c r="E5354">
        <v>0.1</v>
      </c>
      <c r="F5354">
        <v>3133113</v>
      </c>
      <c r="G5354" s="58" t="s">
        <v>87</v>
      </c>
      <c r="H5354" s="58" t="s">
        <v>87</v>
      </c>
      <c r="I5354" s="60" t="s">
        <v>85</v>
      </c>
    </row>
    <row r="5355" spans="1:9" x14ac:dyDescent="0.2">
      <c r="A5355" t="s">
        <v>61</v>
      </c>
      <c r="B5355" t="s">
        <v>80</v>
      </c>
      <c r="C5355" t="s">
        <v>22</v>
      </c>
      <c r="D5355" s="55">
        <v>42795</v>
      </c>
      <c r="E5355">
        <v>0.69</v>
      </c>
      <c r="F5355">
        <v>3133114</v>
      </c>
      <c r="G5355" s="58" t="s">
        <v>87</v>
      </c>
      <c r="H5355" s="58" t="s">
        <v>87</v>
      </c>
      <c r="I5355" s="60" t="s">
        <v>85</v>
      </c>
    </row>
    <row r="5356" spans="1:9" x14ac:dyDescent="0.2">
      <c r="A5356" t="s">
        <v>61</v>
      </c>
      <c r="B5356" t="s">
        <v>81</v>
      </c>
      <c r="C5356" t="s">
        <v>22</v>
      </c>
      <c r="D5356" s="55">
        <v>42795</v>
      </c>
      <c r="E5356">
        <v>-0.05</v>
      </c>
      <c r="F5356">
        <v>3133115</v>
      </c>
      <c r="G5356" s="58" t="s">
        <v>87</v>
      </c>
      <c r="H5356" s="58" t="s">
        <v>87</v>
      </c>
      <c r="I5356" s="60" t="s">
        <v>85</v>
      </c>
    </row>
    <row r="5357" spans="1:9" x14ac:dyDescent="0.2">
      <c r="A5357" t="s">
        <v>63</v>
      </c>
      <c r="B5357" t="s">
        <v>80</v>
      </c>
      <c r="C5357" t="s">
        <v>22</v>
      </c>
      <c r="D5357" s="55">
        <v>42795</v>
      </c>
      <c r="E5357">
        <v>0</v>
      </c>
      <c r="F5357">
        <v>3133116</v>
      </c>
      <c r="G5357" s="58" t="s">
        <v>87</v>
      </c>
      <c r="H5357" s="58" t="s">
        <v>87</v>
      </c>
      <c r="I5357" s="60" t="s">
        <v>85</v>
      </c>
    </row>
    <row r="5358" spans="1:9" x14ac:dyDescent="0.2">
      <c r="A5358" t="s">
        <v>63</v>
      </c>
      <c r="B5358" t="s">
        <v>81</v>
      </c>
      <c r="C5358" t="s">
        <v>22</v>
      </c>
      <c r="D5358" s="55">
        <v>42795</v>
      </c>
      <c r="E5358">
        <v>0</v>
      </c>
      <c r="F5358">
        <v>3133117</v>
      </c>
      <c r="G5358" s="58" t="s">
        <v>87</v>
      </c>
      <c r="H5358" s="58" t="s">
        <v>87</v>
      </c>
      <c r="I5358" s="60" t="s">
        <v>85</v>
      </c>
    </row>
    <row r="5359" spans="1:9" x14ac:dyDescent="0.2">
      <c r="A5359" t="s">
        <v>64</v>
      </c>
      <c r="B5359" t="s">
        <v>80</v>
      </c>
      <c r="C5359" t="s">
        <v>22</v>
      </c>
      <c r="D5359" s="55">
        <v>42795</v>
      </c>
      <c r="E5359">
        <v>0</v>
      </c>
      <c r="F5359">
        <v>3133118</v>
      </c>
      <c r="G5359" s="58" t="s">
        <v>87</v>
      </c>
      <c r="H5359" s="58" t="s">
        <v>87</v>
      </c>
      <c r="I5359" s="60" t="s">
        <v>85</v>
      </c>
    </row>
    <row r="5360" spans="1:9" x14ac:dyDescent="0.2">
      <c r="A5360" t="s">
        <v>64</v>
      </c>
      <c r="B5360" t="s">
        <v>81</v>
      </c>
      <c r="C5360" t="s">
        <v>22</v>
      </c>
      <c r="D5360" s="55">
        <v>42795</v>
      </c>
      <c r="E5360">
        <v>0</v>
      </c>
      <c r="F5360">
        <v>3133119</v>
      </c>
      <c r="G5360" s="58" t="s">
        <v>87</v>
      </c>
      <c r="H5360" s="58" t="s">
        <v>87</v>
      </c>
      <c r="I5360" s="60" t="s">
        <v>85</v>
      </c>
    </row>
    <row r="5361" spans="1:9" x14ac:dyDescent="0.2">
      <c r="A5361" t="s">
        <v>79</v>
      </c>
      <c r="B5361" t="s">
        <v>80</v>
      </c>
      <c r="C5361" t="s">
        <v>22</v>
      </c>
      <c r="D5361" s="55">
        <v>42795</v>
      </c>
      <c r="E5361">
        <v>0</v>
      </c>
      <c r="F5361">
        <v>3133120</v>
      </c>
      <c r="G5361" s="58" t="s">
        <v>87</v>
      </c>
      <c r="H5361" s="58" t="s">
        <v>87</v>
      </c>
      <c r="I5361" s="60" t="s">
        <v>85</v>
      </c>
    </row>
    <row r="5362" spans="1:9" x14ac:dyDescent="0.2">
      <c r="A5362" t="s">
        <v>79</v>
      </c>
      <c r="B5362" t="s">
        <v>81</v>
      </c>
      <c r="C5362" t="s">
        <v>22</v>
      </c>
      <c r="D5362" s="55">
        <v>42795</v>
      </c>
      <c r="E5362">
        <v>0</v>
      </c>
      <c r="F5362">
        <v>3133121</v>
      </c>
      <c r="G5362" s="58" t="s">
        <v>87</v>
      </c>
      <c r="H5362" s="58" t="s">
        <v>87</v>
      </c>
      <c r="I5362" s="60" t="s">
        <v>85</v>
      </c>
    </row>
    <row r="5363" spans="1:9" x14ac:dyDescent="0.2">
      <c r="A5363" t="s">
        <v>65</v>
      </c>
      <c r="B5363" t="s">
        <v>80</v>
      </c>
      <c r="C5363" t="s">
        <v>22</v>
      </c>
      <c r="D5363" s="55">
        <v>42795</v>
      </c>
      <c r="E5363">
        <v>0</v>
      </c>
      <c r="F5363">
        <v>3133122</v>
      </c>
      <c r="G5363" s="58" t="s">
        <v>87</v>
      </c>
      <c r="H5363" s="58" t="s">
        <v>87</v>
      </c>
      <c r="I5363" s="60" t="s">
        <v>85</v>
      </c>
    </row>
    <row r="5364" spans="1:9" x14ac:dyDescent="0.2">
      <c r="A5364" t="s">
        <v>65</v>
      </c>
      <c r="B5364" t="s">
        <v>81</v>
      </c>
      <c r="C5364" t="s">
        <v>22</v>
      </c>
      <c r="D5364" s="55">
        <v>42795</v>
      </c>
      <c r="E5364">
        <v>0</v>
      </c>
      <c r="F5364">
        <v>3133123</v>
      </c>
      <c r="G5364" s="58" t="s">
        <v>87</v>
      </c>
      <c r="H5364" s="58" t="s">
        <v>87</v>
      </c>
      <c r="I5364" s="60" t="s">
        <v>85</v>
      </c>
    </row>
    <row r="5365" spans="1:9" x14ac:dyDescent="0.2">
      <c r="A5365" t="s">
        <v>111</v>
      </c>
      <c r="B5365" t="s">
        <v>110</v>
      </c>
      <c r="C5365" t="s">
        <v>22</v>
      </c>
      <c r="D5365" s="55">
        <v>42795</v>
      </c>
      <c r="E5365">
        <v>0.05</v>
      </c>
      <c r="F5365">
        <v>3133124</v>
      </c>
      <c r="G5365" s="58" t="s">
        <v>87</v>
      </c>
      <c r="H5365" s="58" t="s">
        <v>87</v>
      </c>
      <c r="I5365" s="60" t="s">
        <v>85</v>
      </c>
    </row>
    <row r="5366" spans="1:9" x14ac:dyDescent="0.2">
      <c r="A5366" t="s">
        <v>112</v>
      </c>
      <c r="B5366" t="s">
        <v>110</v>
      </c>
      <c r="C5366" t="s">
        <v>22</v>
      </c>
      <c r="D5366" s="55">
        <v>42795</v>
      </c>
      <c r="E5366">
        <v>0.1</v>
      </c>
      <c r="F5366">
        <v>3133125</v>
      </c>
      <c r="G5366" s="58" t="s">
        <v>87</v>
      </c>
      <c r="H5366" s="58" t="s">
        <v>87</v>
      </c>
      <c r="I5366" s="60" t="s">
        <v>85</v>
      </c>
    </row>
    <row r="5367" spans="1:9" x14ac:dyDescent="0.2">
      <c r="A5367" t="s">
        <v>108</v>
      </c>
      <c r="B5367" t="s">
        <v>110</v>
      </c>
      <c r="C5367" t="s">
        <v>22</v>
      </c>
      <c r="D5367" s="55">
        <v>42795</v>
      </c>
      <c r="E5367">
        <v>-0.05</v>
      </c>
      <c r="F5367">
        <v>3133126</v>
      </c>
      <c r="G5367" s="58" t="s">
        <v>87</v>
      </c>
      <c r="H5367" s="58" t="s">
        <v>87</v>
      </c>
      <c r="I5367" s="60" t="s">
        <v>85</v>
      </c>
    </row>
    <row r="5368" spans="1:9" x14ac:dyDescent="0.2">
      <c r="A5368" t="s">
        <v>109</v>
      </c>
      <c r="B5368" t="s">
        <v>110</v>
      </c>
      <c r="C5368" t="s">
        <v>22</v>
      </c>
      <c r="D5368" s="55">
        <v>42795</v>
      </c>
      <c r="E5368">
        <v>0.1</v>
      </c>
      <c r="F5368">
        <v>3133127</v>
      </c>
      <c r="G5368" s="58" t="s">
        <v>87</v>
      </c>
      <c r="H5368" s="58" t="s">
        <v>87</v>
      </c>
      <c r="I5368" s="60" t="s">
        <v>85</v>
      </c>
    </row>
    <row r="5369" spans="1:9" x14ac:dyDescent="0.2">
      <c r="A5369" t="s">
        <v>11</v>
      </c>
      <c r="B5369" t="s">
        <v>110</v>
      </c>
      <c r="C5369" t="s">
        <v>22</v>
      </c>
      <c r="D5369" s="55">
        <v>42795</v>
      </c>
      <c r="E5369" s="155">
        <v>42826</v>
      </c>
      <c r="F5369">
        <v>2756508</v>
      </c>
      <c r="G5369" s="58" t="s">
        <v>87</v>
      </c>
      <c r="H5369" s="58" t="s">
        <v>87</v>
      </c>
      <c r="I5369" s="60" t="s">
        <v>86</v>
      </c>
    </row>
    <row r="5370" spans="1:9" x14ac:dyDescent="0.2">
      <c r="A5370" t="s">
        <v>78</v>
      </c>
      <c r="B5370" t="s">
        <v>80</v>
      </c>
      <c r="C5370" t="s">
        <v>22</v>
      </c>
      <c r="D5370" s="55">
        <v>42826</v>
      </c>
      <c r="E5370">
        <v>0.435</v>
      </c>
      <c r="F5370">
        <v>3133100</v>
      </c>
      <c r="G5370" s="58" t="s">
        <v>87</v>
      </c>
      <c r="H5370" s="58" t="s">
        <v>87</v>
      </c>
      <c r="I5370" s="60" t="s">
        <v>85</v>
      </c>
    </row>
    <row r="5371" spans="1:9" x14ac:dyDescent="0.2">
      <c r="A5371" t="s">
        <v>78</v>
      </c>
      <c r="B5371" t="s">
        <v>81</v>
      </c>
      <c r="C5371" t="s">
        <v>22</v>
      </c>
      <c r="D5371" s="55">
        <v>42826</v>
      </c>
      <c r="E5371">
        <v>0.02</v>
      </c>
      <c r="F5371">
        <v>3133101</v>
      </c>
      <c r="G5371" s="58" t="s">
        <v>87</v>
      </c>
      <c r="H5371" s="58" t="s">
        <v>87</v>
      </c>
      <c r="I5371" s="60" t="s">
        <v>85</v>
      </c>
    </row>
    <row r="5372" spans="1:9" x14ac:dyDescent="0.2">
      <c r="A5372" t="s">
        <v>35</v>
      </c>
      <c r="B5372" t="s">
        <v>80</v>
      </c>
      <c r="C5372" t="s">
        <v>22</v>
      </c>
      <c r="D5372" s="55">
        <v>42826</v>
      </c>
      <c r="E5372">
        <v>0.435</v>
      </c>
      <c r="F5372">
        <v>3133102</v>
      </c>
      <c r="G5372" s="58" t="s">
        <v>87</v>
      </c>
      <c r="H5372" s="58" t="s">
        <v>87</v>
      </c>
      <c r="I5372" s="60" t="s">
        <v>85</v>
      </c>
    </row>
    <row r="5373" spans="1:9" x14ac:dyDescent="0.2">
      <c r="A5373" t="s">
        <v>35</v>
      </c>
      <c r="B5373" t="s">
        <v>81</v>
      </c>
      <c r="C5373" t="s">
        <v>22</v>
      </c>
      <c r="D5373" s="55">
        <v>42826</v>
      </c>
      <c r="E5373">
        <v>0.05</v>
      </c>
      <c r="F5373">
        <v>3133103</v>
      </c>
      <c r="G5373" s="58" t="s">
        <v>87</v>
      </c>
      <c r="H5373" s="58" t="s">
        <v>87</v>
      </c>
      <c r="I5373" s="60" t="s">
        <v>85</v>
      </c>
    </row>
    <row r="5374" spans="1:9" x14ac:dyDescent="0.2">
      <c r="A5374" t="s">
        <v>36</v>
      </c>
      <c r="B5374" t="s">
        <v>80</v>
      </c>
      <c r="C5374" t="s">
        <v>22</v>
      </c>
      <c r="D5374" s="55">
        <v>42826</v>
      </c>
      <c r="E5374">
        <v>0.435</v>
      </c>
      <c r="F5374">
        <v>3133104</v>
      </c>
      <c r="G5374" s="58" t="s">
        <v>87</v>
      </c>
      <c r="H5374" s="58" t="s">
        <v>87</v>
      </c>
      <c r="I5374" s="60" t="s">
        <v>85</v>
      </c>
    </row>
    <row r="5375" spans="1:9" x14ac:dyDescent="0.2">
      <c r="A5375" t="s">
        <v>36</v>
      </c>
      <c r="B5375" t="s">
        <v>81</v>
      </c>
      <c r="C5375" t="s">
        <v>22</v>
      </c>
      <c r="D5375" s="55">
        <v>42826</v>
      </c>
      <c r="E5375">
        <v>0.02</v>
      </c>
      <c r="F5375">
        <v>3133105</v>
      </c>
      <c r="G5375" s="58" t="s">
        <v>87</v>
      </c>
      <c r="H5375" s="58" t="s">
        <v>87</v>
      </c>
      <c r="I5375" s="60" t="s">
        <v>85</v>
      </c>
    </row>
    <row r="5376" spans="1:9" x14ac:dyDescent="0.2">
      <c r="A5376" t="s">
        <v>37</v>
      </c>
      <c r="B5376" t="s">
        <v>80</v>
      </c>
      <c r="C5376" t="s">
        <v>22</v>
      </c>
      <c r="D5376" s="55">
        <v>42826</v>
      </c>
      <c r="E5376">
        <v>0.435</v>
      </c>
      <c r="F5376">
        <v>3133106</v>
      </c>
      <c r="G5376" s="58" t="s">
        <v>87</v>
      </c>
      <c r="H5376" s="58" t="s">
        <v>87</v>
      </c>
      <c r="I5376" s="60" t="s">
        <v>85</v>
      </c>
    </row>
    <row r="5377" spans="1:9" x14ac:dyDescent="0.2">
      <c r="A5377" t="s">
        <v>37</v>
      </c>
      <c r="B5377" t="s">
        <v>81</v>
      </c>
      <c r="C5377" t="s">
        <v>22</v>
      </c>
      <c r="D5377" s="55">
        <v>42826</v>
      </c>
      <c r="E5377">
        <v>0.05</v>
      </c>
      <c r="F5377">
        <v>3133107</v>
      </c>
      <c r="G5377" s="58" t="s">
        <v>87</v>
      </c>
      <c r="H5377" s="58" t="s">
        <v>87</v>
      </c>
      <c r="I5377" s="60" t="s">
        <v>85</v>
      </c>
    </row>
    <row r="5378" spans="1:9" x14ac:dyDescent="0.2">
      <c r="A5378" t="s">
        <v>58</v>
      </c>
      <c r="B5378" t="s">
        <v>80</v>
      </c>
      <c r="C5378" t="s">
        <v>22</v>
      </c>
      <c r="D5378" s="55">
        <v>42826</v>
      </c>
      <c r="E5378">
        <v>0.36</v>
      </c>
      <c r="F5378">
        <v>3133108</v>
      </c>
      <c r="G5378" s="58" t="s">
        <v>87</v>
      </c>
      <c r="H5378" s="58" t="s">
        <v>87</v>
      </c>
      <c r="I5378" s="60" t="s">
        <v>85</v>
      </c>
    </row>
    <row r="5379" spans="1:9" x14ac:dyDescent="0.2">
      <c r="A5379" t="s">
        <v>58</v>
      </c>
      <c r="B5379" t="s">
        <v>81</v>
      </c>
      <c r="C5379" t="s">
        <v>22</v>
      </c>
      <c r="D5379" s="55">
        <v>42826</v>
      </c>
      <c r="E5379">
        <v>5.0000000000000001E-3</v>
      </c>
      <c r="F5379">
        <v>3133109</v>
      </c>
      <c r="G5379" s="58" t="s">
        <v>87</v>
      </c>
      <c r="H5379" s="58" t="s">
        <v>87</v>
      </c>
      <c r="I5379" s="60" t="s">
        <v>85</v>
      </c>
    </row>
    <row r="5380" spans="1:9" x14ac:dyDescent="0.2">
      <c r="A5380" t="s">
        <v>59</v>
      </c>
      <c r="B5380" t="s">
        <v>80</v>
      </c>
      <c r="C5380" t="s">
        <v>22</v>
      </c>
      <c r="D5380" s="55">
        <v>42826</v>
      </c>
      <c r="E5380">
        <v>0.38</v>
      </c>
      <c r="F5380">
        <v>3133110</v>
      </c>
      <c r="G5380" s="58" t="s">
        <v>87</v>
      </c>
      <c r="H5380" s="58" t="s">
        <v>87</v>
      </c>
      <c r="I5380" s="60" t="s">
        <v>85</v>
      </c>
    </row>
    <row r="5381" spans="1:9" x14ac:dyDescent="0.2">
      <c r="A5381" t="s">
        <v>59</v>
      </c>
      <c r="B5381" t="s">
        <v>81</v>
      </c>
      <c r="C5381" t="s">
        <v>22</v>
      </c>
      <c r="D5381" s="55">
        <v>42826</v>
      </c>
      <c r="E5381">
        <v>-8.5000000000000006E-2</v>
      </c>
      <c r="F5381">
        <v>3133111</v>
      </c>
      <c r="G5381" s="58" t="s">
        <v>87</v>
      </c>
      <c r="H5381" s="58" t="s">
        <v>87</v>
      </c>
      <c r="I5381" s="60" t="s">
        <v>85</v>
      </c>
    </row>
    <row r="5382" spans="1:9" x14ac:dyDescent="0.2">
      <c r="A5382" t="s">
        <v>60</v>
      </c>
      <c r="B5382" t="s">
        <v>80</v>
      </c>
      <c r="C5382" t="s">
        <v>22</v>
      </c>
      <c r="D5382" s="55">
        <v>42826</v>
      </c>
      <c r="E5382">
        <v>0.38</v>
      </c>
      <c r="F5382">
        <v>3133112</v>
      </c>
      <c r="G5382" s="58" t="s">
        <v>87</v>
      </c>
      <c r="H5382" s="58" t="s">
        <v>87</v>
      </c>
      <c r="I5382" s="60" t="s">
        <v>85</v>
      </c>
    </row>
    <row r="5383" spans="1:9" x14ac:dyDescent="0.2">
      <c r="A5383" t="s">
        <v>60</v>
      </c>
      <c r="B5383" t="s">
        <v>81</v>
      </c>
      <c r="C5383" t="s">
        <v>22</v>
      </c>
      <c r="D5383" s="55">
        <v>42826</v>
      </c>
      <c r="E5383">
        <v>0.02</v>
      </c>
      <c r="F5383">
        <v>3133113</v>
      </c>
      <c r="G5383" s="58" t="s">
        <v>87</v>
      </c>
      <c r="H5383" s="58" t="s">
        <v>87</v>
      </c>
      <c r="I5383" s="60" t="s">
        <v>85</v>
      </c>
    </row>
    <row r="5384" spans="1:9" x14ac:dyDescent="0.2">
      <c r="A5384" t="s">
        <v>61</v>
      </c>
      <c r="B5384" t="s">
        <v>80</v>
      </c>
      <c r="C5384" t="s">
        <v>22</v>
      </c>
      <c r="D5384" s="55">
        <v>42826</v>
      </c>
      <c r="E5384">
        <v>0.38</v>
      </c>
      <c r="F5384">
        <v>3133114</v>
      </c>
      <c r="G5384" s="58" t="s">
        <v>87</v>
      </c>
      <c r="H5384" s="58" t="s">
        <v>87</v>
      </c>
      <c r="I5384" s="60" t="s">
        <v>85</v>
      </c>
    </row>
    <row r="5385" spans="1:9" x14ac:dyDescent="0.2">
      <c r="A5385" t="s">
        <v>61</v>
      </c>
      <c r="B5385" t="s">
        <v>81</v>
      </c>
      <c r="C5385" t="s">
        <v>22</v>
      </c>
      <c r="D5385" s="55">
        <v>42826</v>
      </c>
      <c r="E5385">
        <v>-4.4999999999999998E-2</v>
      </c>
      <c r="F5385">
        <v>3133115</v>
      </c>
      <c r="G5385" s="58" t="s">
        <v>87</v>
      </c>
      <c r="H5385" s="58" t="s">
        <v>87</v>
      </c>
      <c r="I5385" s="60" t="s">
        <v>85</v>
      </c>
    </row>
    <row r="5386" spans="1:9" x14ac:dyDescent="0.2">
      <c r="A5386" t="s">
        <v>63</v>
      </c>
      <c r="B5386" t="s">
        <v>80</v>
      </c>
      <c r="C5386" t="s">
        <v>22</v>
      </c>
      <c r="D5386" s="55">
        <v>42826</v>
      </c>
      <c r="E5386">
        <v>0</v>
      </c>
      <c r="F5386">
        <v>3133116</v>
      </c>
      <c r="G5386" s="58" t="s">
        <v>87</v>
      </c>
      <c r="H5386" s="58" t="s">
        <v>87</v>
      </c>
      <c r="I5386" s="60" t="s">
        <v>85</v>
      </c>
    </row>
    <row r="5387" spans="1:9" x14ac:dyDescent="0.2">
      <c r="A5387" t="s">
        <v>63</v>
      </c>
      <c r="B5387" t="s">
        <v>81</v>
      </c>
      <c r="C5387" t="s">
        <v>22</v>
      </c>
      <c r="D5387" s="55">
        <v>42826</v>
      </c>
      <c r="E5387">
        <v>0</v>
      </c>
      <c r="F5387">
        <v>3133117</v>
      </c>
      <c r="G5387" s="58" t="s">
        <v>87</v>
      </c>
      <c r="H5387" s="58" t="s">
        <v>87</v>
      </c>
      <c r="I5387" s="60" t="s">
        <v>85</v>
      </c>
    </row>
    <row r="5388" spans="1:9" x14ac:dyDescent="0.2">
      <c r="A5388" t="s">
        <v>64</v>
      </c>
      <c r="B5388" t="s">
        <v>80</v>
      </c>
      <c r="C5388" t="s">
        <v>22</v>
      </c>
      <c r="D5388" s="55">
        <v>42826</v>
      </c>
      <c r="E5388">
        <v>0</v>
      </c>
      <c r="F5388">
        <v>3133118</v>
      </c>
      <c r="G5388" s="58" t="s">
        <v>87</v>
      </c>
      <c r="H5388" s="58" t="s">
        <v>87</v>
      </c>
      <c r="I5388" s="60" t="s">
        <v>85</v>
      </c>
    </row>
    <row r="5389" spans="1:9" x14ac:dyDescent="0.2">
      <c r="A5389" t="s">
        <v>64</v>
      </c>
      <c r="B5389" t="s">
        <v>81</v>
      </c>
      <c r="C5389" t="s">
        <v>22</v>
      </c>
      <c r="D5389" s="55">
        <v>42826</v>
      </c>
      <c r="E5389">
        <v>0</v>
      </c>
      <c r="F5389">
        <v>3133119</v>
      </c>
      <c r="G5389" s="58" t="s">
        <v>87</v>
      </c>
      <c r="H5389" s="58" t="s">
        <v>87</v>
      </c>
      <c r="I5389" s="60" t="s">
        <v>85</v>
      </c>
    </row>
    <row r="5390" spans="1:9" x14ac:dyDescent="0.2">
      <c r="A5390" t="s">
        <v>79</v>
      </c>
      <c r="B5390" t="s">
        <v>80</v>
      </c>
      <c r="C5390" t="s">
        <v>22</v>
      </c>
      <c r="D5390" s="55">
        <v>42826</v>
      </c>
      <c r="E5390">
        <v>0</v>
      </c>
      <c r="F5390">
        <v>3133120</v>
      </c>
      <c r="G5390" s="58" t="s">
        <v>87</v>
      </c>
      <c r="H5390" s="58" t="s">
        <v>87</v>
      </c>
      <c r="I5390" s="60" t="s">
        <v>85</v>
      </c>
    </row>
    <row r="5391" spans="1:9" x14ac:dyDescent="0.2">
      <c r="A5391" t="s">
        <v>79</v>
      </c>
      <c r="B5391" t="s">
        <v>81</v>
      </c>
      <c r="C5391" t="s">
        <v>22</v>
      </c>
      <c r="D5391" s="55">
        <v>42826</v>
      </c>
      <c r="E5391">
        <v>0</v>
      </c>
      <c r="F5391">
        <v>3133121</v>
      </c>
      <c r="G5391" s="58" t="s">
        <v>87</v>
      </c>
      <c r="H5391" s="58" t="s">
        <v>87</v>
      </c>
      <c r="I5391" s="60" t="s">
        <v>85</v>
      </c>
    </row>
    <row r="5392" spans="1:9" x14ac:dyDescent="0.2">
      <c r="A5392" t="s">
        <v>65</v>
      </c>
      <c r="B5392" t="s">
        <v>80</v>
      </c>
      <c r="C5392" t="s">
        <v>22</v>
      </c>
      <c r="D5392" s="55">
        <v>42826</v>
      </c>
      <c r="E5392">
        <v>0</v>
      </c>
      <c r="F5392">
        <v>3133122</v>
      </c>
      <c r="G5392" s="58" t="s">
        <v>87</v>
      </c>
      <c r="H5392" s="58" t="s">
        <v>87</v>
      </c>
      <c r="I5392" s="60" t="s">
        <v>85</v>
      </c>
    </row>
    <row r="5393" spans="1:9" x14ac:dyDescent="0.2">
      <c r="A5393" t="s">
        <v>65</v>
      </c>
      <c r="B5393" t="s">
        <v>81</v>
      </c>
      <c r="C5393" t="s">
        <v>22</v>
      </c>
      <c r="D5393" s="55">
        <v>42826</v>
      </c>
      <c r="E5393">
        <v>0</v>
      </c>
      <c r="F5393">
        <v>3133123</v>
      </c>
      <c r="G5393" s="58" t="s">
        <v>87</v>
      </c>
      <c r="H5393" s="58" t="s">
        <v>87</v>
      </c>
      <c r="I5393" s="60" t="s">
        <v>85</v>
      </c>
    </row>
    <row r="5394" spans="1:9" x14ac:dyDescent="0.2">
      <c r="A5394" t="s">
        <v>111</v>
      </c>
      <c r="B5394" t="s">
        <v>110</v>
      </c>
      <c r="C5394" t="s">
        <v>22</v>
      </c>
      <c r="D5394" s="55">
        <v>42826</v>
      </c>
      <c r="E5394">
        <v>5.0000000000000001E-3</v>
      </c>
      <c r="F5394">
        <v>3133124</v>
      </c>
      <c r="G5394" s="58" t="s">
        <v>87</v>
      </c>
      <c r="H5394" s="58" t="s">
        <v>87</v>
      </c>
      <c r="I5394" s="60" t="s">
        <v>85</v>
      </c>
    </row>
    <row r="5395" spans="1:9" x14ac:dyDescent="0.2">
      <c r="A5395" t="s">
        <v>112</v>
      </c>
      <c r="B5395" t="s">
        <v>110</v>
      </c>
      <c r="C5395" t="s">
        <v>22</v>
      </c>
      <c r="D5395" s="55">
        <v>42826</v>
      </c>
      <c r="E5395">
        <v>0.02</v>
      </c>
      <c r="F5395">
        <v>3133125</v>
      </c>
      <c r="G5395" s="58" t="s">
        <v>87</v>
      </c>
      <c r="H5395" s="58" t="s">
        <v>87</v>
      </c>
      <c r="I5395" s="60" t="s">
        <v>85</v>
      </c>
    </row>
    <row r="5396" spans="1:9" x14ac:dyDescent="0.2">
      <c r="A5396" t="s">
        <v>108</v>
      </c>
      <c r="B5396" t="s">
        <v>110</v>
      </c>
      <c r="C5396" t="s">
        <v>22</v>
      </c>
      <c r="D5396" s="55">
        <v>42826</v>
      </c>
      <c r="E5396">
        <v>-4.4999999999999998E-2</v>
      </c>
      <c r="F5396">
        <v>3133126</v>
      </c>
      <c r="G5396" s="58" t="s">
        <v>87</v>
      </c>
      <c r="H5396" s="58" t="s">
        <v>87</v>
      </c>
      <c r="I5396" s="60" t="s">
        <v>85</v>
      </c>
    </row>
    <row r="5397" spans="1:9" x14ac:dyDescent="0.2">
      <c r="A5397" t="s">
        <v>109</v>
      </c>
      <c r="B5397" t="s">
        <v>110</v>
      </c>
      <c r="C5397" t="s">
        <v>22</v>
      </c>
      <c r="D5397" s="55">
        <v>42826</v>
      </c>
      <c r="E5397">
        <v>0.02</v>
      </c>
      <c r="F5397">
        <v>3133127</v>
      </c>
      <c r="G5397" s="58" t="s">
        <v>87</v>
      </c>
      <c r="H5397" s="58" t="s">
        <v>87</v>
      </c>
      <c r="I5397" s="60" t="s">
        <v>85</v>
      </c>
    </row>
    <row r="5398" spans="1:9" x14ac:dyDescent="0.2">
      <c r="A5398" t="s">
        <v>11</v>
      </c>
      <c r="B5398" t="s">
        <v>110</v>
      </c>
      <c r="C5398" t="s">
        <v>22</v>
      </c>
      <c r="D5398" s="55">
        <v>42826</v>
      </c>
      <c r="E5398" s="155">
        <v>42856</v>
      </c>
      <c r="F5398">
        <v>2756537</v>
      </c>
      <c r="G5398" s="58" t="s">
        <v>87</v>
      </c>
      <c r="H5398" s="58" t="s">
        <v>87</v>
      </c>
      <c r="I5398" s="60" t="s">
        <v>86</v>
      </c>
    </row>
    <row r="5399" spans="1:9" x14ac:dyDescent="0.2">
      <c r="A5399" t="s">
        <v>78</v>
      </c>
      <c r="B5399" t="s">
        <v>80</v>
      </c>
      <c r="C5399" t="s">
        <v>22</v>
      </c>
      <c r="D5399" s="55">
        <v>42856</v>
      </c>
      <c r="E5399">
        <v>0.38500000000000001</v>
      </c>
      <c r="F5399">
        <v>3133100</v>
      </c>
      <c r="G5399" s="58" t="s">
        <v>87</v>
      </c>
      <c r="H5399" s="58" t="s">
        <v>87</v>
      </c>
      <c r="I5399" s="60" t="s">
        <v>85</v>
      </c>
    </row>
    <row r="5400" spans="1:9" x14ac:dyDescent="0.2">
      <c r="A5400" t="s">
        <v>78</v>
      </c>
      <c r="B5400" t="s">
        <v>81</v>
      </c>
      <c r="C5400" t="s">
        <v>22</v>
      </c>
      <c r="D5400" s="55">
        <v>42856</v>
      </c>
      <c r="E5400">
        <v>0.02</v>
      </c>
      <c r="F5400">
        <v>3133101</v>
      </c>
      <c r="G5400" s="58" t="s">
        <v>87</v>
      </c>
      <c r="H5400" s="58" t="s">
        <v>87</v>
      </c>
      <c r="I5400" s="60" t="s">
        <v>85</v>
      </c>
    </row>
    <row r="5401" spans="1:9" x14ac:dyDescent="0.2">
      <c r="A5401" t="s">
        <v>35</v>
      </c>
      <c r="B5401" t="s">
        <v>80</v>
      </c>
      <c r="C5401" t="s">
        <v>22</v>
      </c>
      <c r="D5401" s="55">
        <v>42856</v>
      </c>
      <c r="E5401">
        <v>0.38500000000000001</v>
      </c>
      <c r="F5401">
        <v>3133102</v>
      </c>
      <c r="G5401" s="58" t="s">
        <v>87</v>
      </c>
      <c r="H5401" s="58" t="s">
        <v>87</v>
      </c>
      <c r="I5401" s="60" t="s">
        <v>85</v>
      </c>
    </row>
    <row r="5402" spans="1:9" x14ac:dyDescent="0.2">
      <c r="A5402" t="s">
        <v>35</v>
      </c>
      <c r="B5402" t="s">
        <v>81</v>
      </c>
      <c r="C5402" t="s">
        <v>22</v>
      </c>
      <c r="D5402" s="55">
        <v>42856</v>
      </c>
      <c r="E5402">
        <v>0.05</v>
      </c>
      <c r="F5402">
        <v>3133103</v>
      </c>
      <c r="G5402" s="58" t="s">
        <v>87</v>
      </c>
      <c r="H5402" s="58" t="s">
        <v>87</v>
      </c>
      <c r="I5402" s="60" t="s">
        <v>85</v>
      </c>
    </row>
    <row r="5403" spans="1:9" x14ac:dyDescent="0.2">
      <c r="A5403" t="s">
        <v>36</v>
      </c>
      <c r="B5403" t="s">
        <v>80</v>
      </c>
      <c r="C5403" t="s">
        <v>22</v>
      </c>
      <c r="D5403" s="55">
        <v>42856</v>
      </c>
      <c r="E5403">
        <v>0.38500000000000001</v>
      </c>
      <c r="F5403">
        <v>3133104</v>
      </c>
      <c r="G5403" s="58" t="s">
        <v>87</v>
      </c>
      <c r="H5403" s="58" t="s">
        <v>87</v>
      </c>
      <c r="I5403" s="60" t="s">
        <v>85</v>
      </c>
    </row>
    <row r="5404" spans="1:9" x14ac:dyDescent="0.2">
      <c r="A5404" t="s">
        <v>36</v>
      </c>
      <c r="B5404" t="s">
        <v>81</v>
      </c>
      <c r="C5404" t="s">
        <v>22</v>
      </c>
      <c r="D5404" s="55">
        <v>42856</v>
      </c>
      <c r="E5404">
        <v>0.02</v>
      </c>
      <c r="F5404">
        <v>3133105</v>
      </c>
      <c r="G5404" s="58" t="s">
        <v>87</v>
      </c>
      <c r="H5404" s="58" t="s">
        <v>87</v>
      </c>
      <c r="I5404" s="60" t="s">
        <v>85</v>
      </c>
    </row>
    <row r="5405" spans="1:9" x14ac:dyDescent="0.2">
      <c r="A5405" t="s">
        <v>37</v>
      </c>
      <c r="B5405" t="s">
        <v>80</v>
      </c>
      <c r="C5405" t="s">
        <v>22</v>
      </c>
      <c r="D5405" s="55">
        <v>42856</v>
      </c>
      <c r="E5405">
        <v>0.38500000000000001</v>
      </c>
      <c r="F5405">
        <v>3133106</v>
      </c>
      <c r="G5405" s="58" t="s">
        <v>87</v>
      </c>
      <c r="H5405" s="58" t="s">
        <v>87</v>
      </c>
      <c r="I5405" s="60" t="s">
        <v>85</v>
      </c>
    </row>
    <row r="5406" spans="1:9" x14ac:dyDescent="0.2">
      <c r="A5406" t="s">
        <v>37</v>
      </c>
      <c r="B5406" t="s">
        <v>81</v>
      </c>
      <c r="C5406" t="s">
        <v>22</v>
      </c>
      <c r="D5406" s="55">
        <v>42856</v>
      </c>
      <c r="E5406">
        <v>0.05</v>
      </c>
      <c r="F5406">
        <v>3133107</v>
      </c>
      <c r="G5406" s="58" t="s">
        <v>87</v>
      </c>
      <c r="H5406" s="58" t="s">
        <v>87</v>
      </c>
      <c r="I5406" s="60" t="s">
        <v>85</v>
      </c>
    </row>
    <row r="5407" spans="1:9" x14ac:dyDescent="0.2">
      <c r="A5407" t="s">
        <v>58</v>
      </c>
      <c r="B5407" t="s">
        <v>80</v>
      </c>
      <c r="C5407" t="s">
        <v>22</v>
      </c>
      <c r="D5407" s="55">
        <v>42856</v>
      </c>
      <c r="E5407">
        <v>0.32500000000000001</v>
      </c>
      <c r="F5407">
        <v>3133108</v>
      </c>
      <c r="G5407" s="58" t="s">
        <v>87</v>
      </c>
      <c r="H5407" s="58" t="s">
        <v>87</v>
      </c>
      <c r="I5407" s="60" t="s">
        <v>85</v>
      </c>
    </row>
    <row r="5408" spans="1:9" x14ac:dyDescent="0.2">
      <c r="A5408" t="s">
        <v>58</v>
      </c>
      <c r="B5408" t="s">
        <v>81</v>
      </c>
      <c r="C5408" t="s">
        <v>22</v>
      </c>
      <c r="D5408" s="55">
        <v>42856</v>
      </c>
      <c r="E5408">
        <v>5.0000000000000001E-3</v>
      </c>
      <c r="F5408">
        <v>3133109</v>
      </c>
      <c r="G5408" s="58" t="s">
        <v>87</v>
      </c>
      <c r="H5408" s="58" t="s">
        <v>87</v>
      </c>
      <c r="I5408" s="60" t="s">
        <v>85</v>
      </c>
    </row>
    <row r="5409" spans="1:9" x14ac:dyDescent="0.2">
      <c r="A5409" t="s">
        <v>59</v>
      </c>
      <c r="B5409" t="s">
        <v>80</v>
      </c>
      <c r="C5409" t="s">
        <v>22</v>
      </c>
      <c r="D5409" s="55">
        <v>42856</v>
      </c>
      <c r="E5409">
        <v>0.33</v>
      </c>
      <c r="F5409">
        <v>3133110</v>
      </c>
      <c r="G5409" s="58" t="s">
        <v>87</v>
      </c>
      <c r="H5409" s="58" t="s">
        <v>87</v>
      </c>
      <c r="I5409" s="60" t="s">
        <v>85</v>
      </c>
    </row>
    <row r="5410" spans="1:9" x14ac:dyDescent="0.2">
      <c r="A5410" t="s">
        <v>59</v>
      </c>
      <c r="B5410" t="s">
        <v>81</v>
      </c>
      <c r="C5410" t="s">
        <v>22</v>
      </c>
      <c r="D5410" s="55">
        <v>42856</v>
      </c>
      <c r="E5410">
        <v>-6.5000000000000002E-2</v>
      </c>
      <c r="F5410">
        <v>3133111</v>
      </c>
      <c r="G5410" s="58" t="s">
        <v>87</v>
      </c>
      <c r="H5410" s="58" t="s">
        <v>87</v>
      </c>
      <c r="I5410" s="60" t="s">
        <v>85</v>
      </c>
    </row>
    <row r="5411" spans="1:9" x14ac:dyDescent="0.2">
      <c r="A5411" t="s">
        <v>60</v>
      </c>
      <c r="B5411" t="s">
        <v>80</v>
      </c>
      <c r="C5411" t="s">
        <v>22</v>
      </c>
      <c r="D5411" s="55">
        <v>42856</v>
      </c>
      <c r="E5411">
        <v>0.33</v>
      </c>
      <c r="F5411">
        <v>3133112</v>
      </c>
      <c r="G5411" s="58" t="s">
        <v>87</v>
      </c>
      <c r="H5411" s="58" t="s">
        <v>87</v>
      </c>
      <c r="I5411" s="60" t="s">
        <v>85</v>
      </c>
    </row>
    <row r="5412" spans="1:9" x14ac:dyDescent="0.2">
      <c r="A5412" t="s">
        <v>60</v>
      </c>
      <c r="B5412" t="s">
        <v>81</v>
      </c>
      <c r="C5412" t="s">
        <v>22</v>
      </c>
      <c r="D5412" s="55">
        <v>42856</v>
      </c>
      <c r="E5412">
        <v>0.02</v>
      </c>
      <c r="F5412">
        <v>3133113</v>
      </c>
      <c r="G5412" s="58" t="s">
        <v>87</v>
      </c>
      <c r="H5412" s="58" t="s">
        <v>87</v>
      </c>
      <c r="I5412" s="60" t="s">
        <v>85</v>
      </c>
    </row>
    <row r="5413" spans="1:9" x14ac:dyDescent="0.2">
      <c r="A5413" t="s">
        <v>61</v>
      </c>
      <c r="B5413" t="s">
        <v>80</v>
      </c>
      <c r="C5413" t="s">
        <v>22</v>
      </c>
      <c r="D5413" s="55">
        <v>42856</v>
      </c>
      <c r="E5413">
        <v>0.33</v>
      </c>
      <c r="F5413">
        <v>3133114</v>
      </c>
      <c r="G5413" s="58" t="s">
        <v>87</v>
      </c>
      <c r="H5413" s="58" t="s">
        <v>87</v>
      </c>
      <c r="I5413" s="60" t="s">
        <v>85</v>
      </c>
    </row>
    <row r="5414" spans="1:9" x14ac:dyDescent="0.2">
      <c r="A5414" t="s">
        <v>61</v>
      </c>
      <c r="B5414" t="s">
        <v>81</v>
      </c>
      <c r="C5414" t="s">
        <v>22</v>
      </c>
      <c r="D5414" s="55">
        <v>42856</v>
      </c>
      <c r="E5414">
        <v>-3.5000000000000003E-2</v>
      </c>
      <c r="F5414">
        <v>3133115</v>
      </c>
      <c r="G5414" s="58" t="s">
        <v>87</v>
      </c>
      <c r="H5414" s="58" t="s">
        <v>87</v>
      </c>
      <c r="I5414" s="60" t="s">
        <v>85</v>
      </c>
    </row>
    <row r="5415" spans="1:9" x14ac:dyDescent="0.2">
      <c r="A5415" t="s">
        <v>63</v>
      </c>
      <c r="B5415" t="s">
        <v>80</v>
      </c>
      <c r="C5415" t="s">
        <v>22</v>
      </c>
      <c r="D5415" s="55">
        <v>42856</v>
      </c>
      <c r="E5415">
        <v>0</v>
      </c>
      <c r="F5415">
        <v>3133116</v>
      </c>
      <c r="G5415" s="58" t="s">
        <v>87</v>
      </c>
      <c r="H5415" s="58" t="s">
        <v>87</v>
      </c>
      <c r="I5415" s="60" t="s">
        <v>85</v>
      </c>
    </row>
    <row r="5416" spans="1:9" x14ac:dyDescent="0.2">
      <c r="A5416" t="s">
        <v>63</v>
      </c>
      <c r="B5416" t="s">
        <v>81</v>
      </c>
      <c r="C5416" t="s">
        <v>22</v>
      </c>
      <c r="D5416" s="55">
        <v>42856</v>
      </c>
      <c r="E5416">
        <v>0</v>
      </c>
      <c r="F5416">
        <v>3133117</v>
      </c>
      <c r="G5416" s="58" t="s">
        <v>87</v>
      </c>
      <c r="H5416" s="58" t="s">
        <v>87</v>
      </c>
      <c r="I5416" s="60" t="s">
        <v>85</v>
      </c>
    </row>
    <row r="5417" spans="1:9" x14ac:dyDescent="0.2">
      <c r="A5417" t="s">
        <v>64</v>
      </c>
      <c r="B5417" t="s">
        <v>80</v>
      </c>
      <c r="C5417" t="s">
        <v>22</v>
      </c>
      <c r="D5417" s="55">
        <v>42856</v>
      </c>
      <c r="E5417">
        <v>0</v>
      </c>
      <c r="F5417">
        <v>3133118</v>
      </c>
      <c r="G5417" s="58" t="s">
        <v>87</v>
      </c>
      <c r="H5417" s="58" t="s">
        <v>87</v>
      </c>
      <c r="I5417" s="60" t="s">
        <v>85</v>
      </c>
    </row>
    <row r="5418" spans="1:9" x14ac:dyDescent="0.2">
      <c r="A5418" t="s">
        <v>64</v>
      </c>
      <c r="B5418" t="s">
        <v>81</v>
      </c>
      <c r="C5418" t="s">
        <v>22</v>
      </c>
      <c r="D5418" s="55">
        <v>42856</v>
      </c>
      <c r="E5418">
        <v>0</v>
      </c>
      <c r="F5418">
        <v>3133119</v>
      </c>
      <c r="G5418" s="58" t="s">
        <v>87</v>
      </c>
      <c r="H5418" s="58" t="s">
        <v>87</v>
      </c>
      <c r="I5418" s="60" t="s">
        <v>85</v>
      </c>
    </row>
    <row r="5419" spans="1:9" x14ac:dyDescent="0.2">
      <c r="A5419" t="s">
        <v>79</v>
      </c>
      <c r="B5419" t="s">
        <v>80</v>
      </c>
      <c r="C5419" t="s">
        <v>22</v>
      </c>
      <c r="D5419" s="55">
        <v>42856</v>
      </c>
      <c r="E5419">
        <v>0</v>
      </c>
      <c r="F5419">
        <v>3133120</v>
      </c>
      <c r="G5419" s="58" t="s">
        <v>87</v>
      </c>
      <c r="H5419" s="58" t="s">
        <v>87</v>
      </c>
      <c r="I5419" s="60" t="s">
        <v>85</v>
      </c>
    </row>
    <row r="5420" spans="1:9" x14ac:dyDescent="0.2">
      <c r="A5420" t="s">
        <v>79</v>
      </c>
      <c r="B5420" t="s">
        <v>81</v>
      </c>
      <c r="C5420" t="s">
        <v>22</v>
      </c>
      <c r="D5420" s="55">
        <v>42856</v>
      </c>
      <c r="E5420">
        <v>0</v>
      </c>
      <c r="F5420">
        <v>3133121</v>
      </c>
      <c r="G5420" s="58" t="s">
        <v>87</v>
      </c>
      <c r="H5420" s="58" t="s">
        <v>87</v>
      </c>
      <c r="I5420" s="60" t="s">
        <v>85</v>
      </c>
    </row>
    <row r="5421" spans="1:9" x14ac:dyDescent="0.2">
      <c r="A5421" t="s">
        <v>65</v>
      </c>
      <c r="B5421" t="s">
        <v>80</v>
      </c>
      <c r="C5421" t="s">
        <v>22</v>
      </c>
      <c r="D5421" s="55">
        <v>42856</v>
      </c>
      <c r="E5421">
        <v>0</v>
      </c>
      <c r="F5421">
        <v>3133122</v>
      </c>
      <c r="G5421" s="58" t="s">
        <v>87</v>
      </c>
      <c r="H5421" s="58" t="s">
        <v>87</v>
      </c>
      <c r="I5421" s="60" t="s">
        <v>85</v>
      </c>
    </row>
    <row r="5422" spans="1:9" x14ac:dyDescent="0.2">
      <c r="A5422" t="s">
        <v>65</v>
      </c>
      <c r="B5422" t="s">
        <v>81</v>
      </c>
      <c r="C5422" t="s">
        <v>22</v>
      </c>
      <c r="D5422" s="55">
        <v>42856</v>
      </c>
      <c r="E5422">
        <v>0</v>
      </c>
      <c r="F5422">
        <v>3133123</v>
      </c>
      <c r="G5422" s="58" t="s">
        <v>87</v>
      </c>
      <c r="H5422" s="58" t="s">
        <v>87</v>
      </c>
      <c r="I5422" s="60" t="s">
        <v>85</v>
      </c>
    </row>
    <row r="5423" spans="1:9" x14ac:dyDescent="0.2">
      <c r="A5423" t="s">
        <v>111</v>
      </c>
      <c r="B5423" t="s">
        <v>110</v>
      </c>
      <c r="C5423" t="s">
        <v>22</v>
      </c>
      <c r="D5423" s="55">
        <v>42856</v>
      </c>
      <c r="E5423">
        <v>5.0000000000000001E-3</v>
      </c>
      <c r="F5423">
        <v>3133124</v>
      </c>
      <c r="G5423" s="58" t="s">
        <v>87</v>
      </c>
      <c r="H5423" s="58" t="s">
        <v>87</v>
      </c>
      <c r="I5423" s="60" t="s">
        <v>85</v>
      </c>
    </row>
    <row r="5424" spans="1:9" x14ac:dyDescent="0.2">
      <c r="A5424" t="s">
        <v>112</v>
      </c>
      <c r="B5424" t="s">
        <v>110</v>
      </c>
      <c r="C5424" t="s">
        <v>22</v>
      </c>
      <c r="D5424" s="55">
        <v>42856</v>
      </c>
      <c r="E5424">
        <v>0.02</v>
      </c>
      <c r="F5424">
        <v>3133125</v>
      </c>
      <c r="G5424" s="58" t="s">
        <v>87</v>
      </c>
      <c r="H5424" s="58" t="s">
        <v>87</v>
      </c>
      <c r="I5424" s="60" t="s">
        <v>85</v>
      </c>
    </row>
    <row r="5425" spans="1:9" x14ac:dyDescent="0.2">
      <c r="A5425" t="s">
        <v>108</v>
      </c>
      <c r="B5425" t="s">
        <v>110</v>
      </c>
      <c r="C5425" t="s">
        <v>22</v>
      </c>
      <c r="D5425" s="55">
        <v>42856</v>
      </c>
      <c r="E5425">
        <v>-3.5000000000000003E-2</v>
      </c>
      <c r="F5425">
        <v>3133126</v>
      </c>
      <c r="G5425" s="58" t="s">
        <v>87</v>
      </c>
      <c r="H5425" s="58" t="s">
        <v>87</v>
      </c>
      <c r="I5425" s="60" t="s">
        <v>85</v>
      </c>
    </row>
    <row r="5426" spans="1:9" x14ac:dyDescent="0.2">
      <c r="A5426" t="s">
        <v>109</v>
      </c>
      <c r="B5426" t="s">
        <v>110</v>
      </c>
      <c r="C5426" t="s">
        <v>22</v>
      </c>
      <c r="D5426" s="55">
        <v>42856</v>
      </c>
      <c r="E5426">
        <v>0.02</v>
      </c>
      <c r="F5426">
        <v>3133127</v>
      </c>
      <c r="G5426" s="58" t="s">
        <v>87</v>
      </c>
      <c r="H5426" s="58" t="s">
        <v>87</v>
      </c>
      <c r="I5426" s="60" t="s">
        <v>85</v>
      </c>
    </row>
    <row r="5427" spans="1:9" x14ac:dyDescent="0.2">
      <c r="A5427" t="s">
        <v>11</v>
      </c>
      <c r="B5427" t="s">
        <v>110</v>
      </c>
      <c r="C5427" t="s">
        <v>22</v>
      </c>
      <c r="D5427" s="55">
        <v>42856</v>
      </c>
      <c r="E5427" s="155">
        <v>42887</v>
      </c>
      <c r="F5427">
        <v>2756515</v>
      </c>
      <c r="G5427" s="58" t="s">
        <v>87</v>
      </c>
      <c r="H5427" s="58" t="s">
        <v>87</v>
      </c>
      <c r="I5427" s="60" t="s">
        <v>86</v>
      </c>
    </row>
    <row r="5428" spans="1:9" x14ac:dyDescent="0.2">
      <c r="A5428" t="s">
        <v>78</v>
      </c>
      <c r="B5428" t="s">
        <v>80</v>
      </c>
      <c r="C5428" t="s">
        <v>22</v>
      </c>
      <c r="D5428" s="55">
        <v>42887</v>
      </c>
      <c r="E5428">
        <v>0.38500000000000001</v>
      </c>
      <c r="F5428">
        <v>3133100</v>
      </c>
      <c r="G5428" s="58" t="s">
        <v>87</v>
      </c>
      <c r="H5428" s="58" t="s">
        <v>87</v>
      </c>
      <c r="I5428" s="60" t="s">
        <v>85</v>
      </c>
    </row>
    <row r="5429" spans="1:9" x14ac:dyDescent="0.2">
      <c r="A5429" t="s">
        <v>78</v>
      </c>
      <c r="B5429" t="s">
        <v>81</v>
      </c>
      <c r="C5429" t="s">
        <v>22</v>
      </c>
      <c r="D5429" s="55">
        <v>42887</v>
      </c>
      <c r="E5429">
        <v>0.02</v>
      </c>
      <c r="F5429">
        <v>3133101</v>
      </c>
      <c r="G5429" s="58" t="s">
        <v>87</v>
      </c>
      <c r="H5429" s="58" t="s">
        <v>87</v>
      </c>
      <c r="I5429" s="60" t="s">
        <v>85</v>
      </c>
    </row>
    <row r="5430" spans="1:9" x14ac:dyDescent="0.2">
      <c r="A5430" t="s">
        <v>35</v>
      </c>
      <c r="B5430" t="s">
        <v>80</v>
      </c>
      <c r="C5430" t="s">
        <v>22</v>
      </c>
      <c r="D5430" s="55">
        <v>42887</v>
      </c>
      <c r="E5430">
        <v>0.38500000000000001</v>
      </c>
      <c r="F5430">
        <v>3133102</v>
      </c>
      <c r="G5430" s="58" t="s">
        <v>87</v>
      </c>
      <c r="H5430" s="58" t="s">
        <v>87</v>
      </c>
      <c r="I5430" s="60" t="s">
        <v>85</v>
      </c>
    </row>
    <row r="5431" spans="1:9" x14ac:dyDescent="0.2">
      <c r="A5431" t="s">
        <v>35</v>
      </c>
      <c r="B5431" t="s">
        <v>81</v>
      </c>
      <c r="C5431" t="s">
        <v>22</v>
      </c>
      <c r="D5431" s="55">
        <v>42887</v>
      </c>
      <c r="E5431">
        <v>0.06</v>
      </c>
      <c r="F5431">
        <v>3133103</v>
      </c>
      <c r="G5431" s="58" t="s">
        <v>87</v>
      </c>
      <c r="H5431" s="58" t="s">
        <v>87</v>
      </c>
      <c r="I5431" s="60" t="s">
        <v>85</v>
      </c>
    </row>
    <row r="5432" spans="1:9" x14ac:dyDescent="0.2">
      <c r="A5432" t="s">
        <v>36</v>
      </c>
      <c r="B5432" t="s">
        <v>80</v>
      </c>
      <c r="C5432" t="s">
        <v>22</v>
      </c>
      <c r="D5432" s="55">
        <v>42887</v>
      </c>
      <c r="E5432">
        <v>0.38500000000000001</v>
      </c>
      <c r="F5432">
        <v>3133104</v>
      </c>
      <c r="G5432" s="58" t="s">
        <v>87</v>
      </c>
      <c r="H5432" s="58" t="s">
        <v>87</v>
      </c>
      <c r="I5432" s="60" t="s">
        <v>85</v>
      </c>
    </row>
    <row r="5433" spans="1:9" x14ac:dyDescent="0.2">
      <c r="A5433" t="s">
        <v>36</v>
      </c>
      <c r="B5433" t="s">
        <v>81</v>
      </c>
      <c r="C5433" t="s">
        <v>22</v>
      </c>
      <c r="D5433" s="55">
        <v>42887</v>
      </c>
      <c r="E5433">
        <v>0.02</v>
      </c>
      <c r="F5433">
        <v>3133105</v>
      </c>
      <c r="G5433" s="58" t="s">
        <v>87</v>
      </c>
      <c r="H5433" s="58" t="s">
        <v>87</v>
      </c>
      <c r="I5433" s="60" t="s">
        <v>85</v>
      </c>
    </row>
    <row r="5434" spans="1:9" x14ac:dyDescent="0.2">
      <c r="A5434" t="s">
        <v>37</v>
      </c>
      <c r="B5434" t="s">
        <v>80</v>
      </c>
      <c r="C5434" t="s">
        <v>22</v>
      </c>
      <c r="D5434" s="55">
        <v>42887</v>
      </c>
      <c r="E5434">
        <v>0.38500000000000001</v>
      </c>
      <c r="F5434">
        <v>3133106</v>
      </c>
      <c r="G5434" s="58" t="s">
        <v>87</v>
      </c>
      <c r="H5434" s="58" t="s">
        <v>87</v>
      </c>
      <c r="I5434" s="60" t="s">
        <v>85</v>
      </c>
    </row>
    <row r="5435" spans="1:9" x14ac:dyDescent="0.2">
      <c r="A5435" t="s">
        <v>37</v>
      </c>
      <c r="B5435" t="s">
        <v>81</v>
      </c>
      <c r="C5435" t="s">
        <v>22</v>
      </c>
      <c r="D5435" s="55">
        <v>42887</v>
      </c>
      <c r="E5435">
        <v>0.06</v>
      </c>
      <c r="F5435">
        <v>3133107</v>
      </c>
      <c r="G5435" s="58" t="s">
        <v>87</v>
      </c>
      <c r="H5435" s="58" t="s">
        <v>87</v>
      </c>
      <c r="I5435" s="60" t="s">
        <v>85</v>
      </c>
    </row>
    <row r="5436" spans="1:9" x14ac:dyDescent="0.2">
      <c r="A5436" t="s">
        <v>58</v>
      </c>
      <c r="B5436" t="s">
        <v>80</v>
      </c>
      <c r="C5436" t="s">
        <v>22</v>
      </c>
      <c r="D5436" s="55">
        <v>42887</v>
      </c>
      <c r="E5436">
        <v>0.33500000000000002</v>
      </c>
      <c r="F5436">
        <v>3133108</v>
      </c>
      <c r="G5436" s="58" t="s">
        <v>87</v>
      </c>
      <c r="H5436" s="58" t="s">
        <v>87</v>
      </c>
      <c r="I5436" s="60" t="s">
        <v>85</v>
      </c>
    </row>
    <row r="5437" spans="1:9" x14ac:dyDescent="0.2">
      <c r="A5437" t="s">
        <v>58</v>
      </c>
      <c r="B5437" t="s">
        <v>81</v>
      </c>
      <c r="C5437" t="s">
        <v>22</v>
      </c>
      <c r="D5437" s="55">
        <v>42887</v>
      </c>
      <c r="E5437">
        <v>5.0000000000000001E-3</v>
      </c>
      <c r="F5437">
        <v>3133109</v>
      </c>
      <c r="G5437" s="58" t="s">
        <v>87</v>
      </c>
      <c r="H5437" s="58" t="s">
        <v>87</v>
      </c>
      <c r="I5437" s="60" t="s">
        <v>85</v>
      </c>
    </row>
    <row r="5438" spans="1:9" x14ac:dyDescent="0.2">
      <c r="A5438" t="s">
        <v>59</v>
      </c>
      <c r="B5438" t="s">
        <v>80</v>
      </c>
      <c r="C5438" t="s">
        <v>22</v>
      </c>
      <c r="D5438" s="55">
        <v>42887</v>
      </c>
      <c r="E5438">
        <v>0.37</v>
      </c>
      <c r="F5438">
        <v>3133110</v>
      </c>
      <c r="G5438" s="58" t="s">
        <v>87</v>
      </c>
      <c r="H5438" s="58" t="s">
        <v>87</v>
      </c>
      <c r="I5438" s="60" t="s">
        <v>85</v>
      </c>
    </row>
    <row r="5439" spans="1:9" x14ac:dyDescent="0.2">
      <c r="A5439" t="s">
        <v>59</v>
      </c>
      <c r="B5439" t="s">
        <v>81</v>
      </c>
      <c r="C5439" t="s">
        <v>22</v>
      </c>
      <c r="D5439" s="55">
        <v>42887</v>
      </c>
      <c r="E5439">
        <v>-5.5E-2</v>
      </c>
      <c r="F5439">
        <v>3133111</v>
      </c>
      <c r="G5439" s="58" t="s">
        <v>87</v>
      </c>
      <c r="H5439" s="58" t="s">
        <v>87</v>
      </c>
      <c r="I5439" s="60" t="s">
        <v>85</v>
      </c>
    </row>
    <row r="5440" spans="1:9" x14ac:dyDescent="0.2">
      <c r="A5440" t="s">
        <v>60</v>
      </c>
      <c r="B5440" t="s">
        <v>80</v>
      </c>
      <c r="C5440" t="s">
        <v>22</v>
      </c>
      <c r="D5440" s="55">
        <v>42887</v>
      </c>
      <c r="E5440">
        <v>0.37</v>
      </c>
      <c r="F5440">
        <v>3133112</v>
      </c>
      <c r="G5440" s="58" t="s">
        <v>87</v>
      </c>
      <c r="H5440" s="58" t="s">
        <v>87</v>
      </c>
      <c r="I5440" s="60" t="s">
        <v>85</v>
      </c>
    </row>
    <row r="5441" spans="1:9" x14ac:dyDescent="0.2">
      <c r="A5441" t="s">
        <v>60</v>
      </c>
      <c r="B5441" t="s">
        <v>81</v>
      </c>
      <c r="C5441" t="s">
        <v>22</v>
      </c>
      <c r="D5441" s="55">
        <v>42887</v>
      </c>
      <c r="E5441">
        <v>3.5000000000000003E-2</v>
      </c>
      <c r="F5441">
        <v>3133113</v>
      </c>
      <c r="G5441" s="58" t="s">
        <v>87</v>
      </c>
      <c r="H5441" s="58" t="s">
        <v>87</v>
      </c>
      <c r="I5441" s="60" t="s">
        <v>85</v>
      </c>
    </row>
    <row r="5442" spans="1:9" x14ac:dyDescent="0.2">
      <c r="A5442" t="s">
        <v>61</v>
      </c>
      <c r="B5442" t="s">
        <v>80</v>
      </c>
      <c r="C5442" t="s">
        <v>22</v>
      </c>
      <c r="D5442" s="55">
        <v>42887</v>
      </c>
      <c r="E5442">
        <v>0.37</v>
      </c>
      <c r="F5442">
        <v>3133114</v>
      </c>
      <c r="G5442" s="58" t="s">
        <v>87</v>
      </c>
      <c r="H5442" s="58" t="s">
        <v>87</v>
      </c>
      <c r="I5442" s="60" t="s">
        <v>85</v>
      </c>
    </row>
    <row r="5443" spans="1:9" x14ac:dyDescent="0.2">
      <c r="A5443" t="s">
        <v>61</v>
      </c>
      <c r="B5443" t="s">
        <v>81</v>
      </c>
      <c r="C5443" t="s">
        <v>22</v>
      </c>
      <c r="D5443" s="55">
        <v>42887</v>
      </c>
      <c r="E5443">
        <v>-3.5000000000000003E-2</v>
      </c>
      <c r="F5443">
        <v>3133115</v>
      </c>
      <c r="G5443" s="58" t="s">
        <v>87</v>
      </c>
      <c r="H5443" s="58" t="s">
        <v>87</v>
      </c>
      <c r="I5443" s="60" t="s">
        <v>85</v>
      </c>
    </row>
    <row r="5444" spans="1:9" x14ac:dyDescent="0.2">
      <c r="A5444" t="s">
        <v>63</v>
      </c>
      <c r="B5444" t="s">
        <v>80</v>
      </c>
      <c r="C5444" t="s">
        <v>22</v>
      </c>
      <c r="D5444" s="55">
        <v>42887</v>
      </c>
      <c r="E5444">
        <v>0</v>
      </c>
      <c r="F5444">
        <v>3133116</v>
      </c>
      <c r="G5444" s="58" t="s">
        <v>87</v>
      </c>
      <c r="H5444" s="58" t="s">
        <v>87</v>
      </c>
      <c r="I5444" s="60" t="s">
        <v>85</v>
      </c>
    </row>
    <row r="5445" spans="1:9" x14ac:dyDescent="0.2">
      <c r="A5445" t="s">
        <v>63</v>
      </c>
      <c r="B5445" t="s">
        <v>81</v>
      </c>
      <c r="C5445" t="s">
        <v>22</v>
      </c>
      <c r="D5445" s="55">
        <v>42887</v>
      </c>
      <c r="E5445">
        <v>0</v>
      </c>
      <c r="F5445">
        <v>3133117</v>
      </c>
      <c r="G5445" s="58" t="s">
        <v>87</v>
      </c>
      <c r="H5445" s="58" t="s">
        <v>87</v>
      </c>
      <c r="I5445" s="60" t="s">
        <v>85</v>
      </c>
    </row>
    <row r="5446" spans="1:9" x14ac:dyDescent="0.2">
      <c r="A5446" t="s">
        <v>64</v>
      </c>
      <c r="B5446" t="s">
        <v>80</v>
      </c>
      <c r="C5446" t="s">
        <v>22</v>
      </c>
      <c r="D5446" s="55">
        <v>42887</v>
      </c>
      <c r="E5446">
        <v>0</v>
      </c>
      <c r="F5446">
        <v>3133118</v>
      </c>
      <c r="G5446" s="58" t="s">
        <v>87</v>
      </c>
      <c r="H5446" s="58" t="s">
        <v>87</v>
      </c>
      <c r="I5446" s="60" t="s">
        <v>85</v>
      </c>
    </row>
    <row r="5447" spans="1:9" x14ac:dyDescent="0.2">
      <c r="A5447" t="s">
        <v>64</v>
      </c>
      <c r="B5447" t="s">
        <v>81</v>
      </c>
      <c r="C5447" t="s">
        <v>22</v>
      </c>
      <c r="D5447" s="55">
        <v>42887</v>
      </c>
      <c r="E5447">
        <v>0</v>
      </c>
      <c r="F5447">
        <v>3133119</v>
      </c>
      <c r="G5447" s="58" t="s">
        <v>87</v>
      </c>
      <c r="H5447" s="58" t="s">
        <v>87</v>
      </c>
      <c r="I5447" s="60" t="s">
        <v>85</v>
      </c>
    </row>
    <row r="5448" spans="1:9" x14ac:dyDescent="0.2">
      <c r="A5448" t="s">
        <v>79</v>
      </c>
      <c r="B5448" t="s">
        <v>80</v>
      </c>
      <c r="C5448" t="s">
        <v>22</v>
      </c>
      <c r="D5448" s="55">
        <v>42887</v>
      </c>
      <c r="E5448">
        <v>0</v>
      </c>
      <c r="F5448">
        <v>3133120</v>
      </c>
      <c r="G5448" s="58" t="s">
        <v>87</v>
      </c>
      <c r="H5448" s="58" t="s">
        <v>87</v>
      </c>
      <c r="I5448" s="60" t="s">
        <v>85</v>
      </c>
    </row>
    <row r="5449" spans="1:9" x14ac:dyDescent="0.2">
      <c r="A5449" t="s">
        <v>79</v>
      </c>
      <c r="B5449" t="s">
        <v>81</v>
      </c>
      <c r="C5449" t="s">
        <v>22</v>
      </c>
      <c r="D5449" s="55">
        <v>42887</v>
      </c>
      <c r="E5449">
        <v>0</v>
      </c>
      <c r="F5449">
        <v>3133121</v>
      </c>
      <c r="G5449" s="58" t="s">
        <v>87</v>
      </c>
      <c r="H5449" s="58" t="s">
        <v>87</v>
      </c>
      <c r="I5449" s="60" t="s">
        <v>85</v>
      </c>
    </row>
    <row r="5450" spans="1:9" x14ac:dyDescent="0.2">
      <c r="A5450" t="s">
        <v>65</v>
      </c>
      <c r="B5450" t="s">
        <v>80</v>
      </c>
      <c r="C5450" t="s">
        <v>22</v>
      </c>
      <c r="D5450" s="55">
        <v>42887</v>
      </c>
      <c r="E5450">
        <v>0</v>
      </c>
      <c r="F5450">
        <v>3133122</v>
      </c>
      <c r="G5450" s="58" t="s">
        <v>87</v>
      </c>
      <c r="H5450" s="58" t="s">
        <v>87</v>
      </c>
      <c r="I5450" s="60" t="s">
        <v>85</v>
      </c>
    </row>
    <row r="5451" spans="1:9" x14ac:dyDescent="0.2">
      <c r="A5451" t="s">
        <v>65</v>
      </c>
      <c r="B5451" t="s">
        <v>81</v>
      </c>
      <c r="C5451" t="s">
        <v>22</v>
      </c>
      <c r="D5451" s="55">
        <v>42887</v>
      </c>
      <c r="E5451">
        <v>0</v>
      </c>
      <c r="F5451">
        <v>3133123</v>
      </c>
      <c r="G5451" s="58" t="s">
        <v>87</v>
      </c>
      <c r="H5451" s="58" t="s">
        <v>87</v>
      </c>
      <c r="I5451" s="60" t="s">
        <v>85</v>
      </c>
    </row>
    <row r="5452" spans="1:9" x14ac:dyDescent="0.2">
      <c r="A5452" t="s">
        <v>111</v>
      </c>
      <c r="B5452" t="s">
        <v>110</v>
      </c>
      <c r="C5452" t="s">
        <v>22</v>
      </c>
      <c r="D5452" s="55">
        <v>42887</v>
      </c>
      <c r="E5452">
        <v>5.0000000000000001E-3</v>
      </c>
      <c r="F5452">
        <v>3133124</v>
      </c>
      <c r="G5452" s="58" t="s">
        <v>87</v>
      </c>
      <c r="H5452" s="58" t="s">
        <v>87</v>
      </c>
      <c r="I5452" s="60" t="s">
        <v>85</v>
      </c>
    </row>
    <row r="5453" spans="1:9" x14ac:dyDescent="0.2">
      <c r="A5453" t="s">
        <v>112</v>
      </c>
      <c r="B5453" t="s">
        <v>110</v>
      </c>
      <c r="C5453" t="s">
        <v>22</v>
      </c>
      <c r="D5453" s="55">
        <v>42887</v>
      </c>
      <c r="E5453">
        <v>3.5000000000000003E-2</v>
      </c>
      <c r="F5453">
        <v>3133125</v>
      </c>
      <c r="G5453" s="58" t="s">
        <v>87</v>
      </c>
      <c r="H5453" s="58" t="s">
        <v>87</v>
      </c>
      <c r="I5453" s="60" t="s">
        <v>85</v>
      </c>
    </row>
    <row r="5454" spans="1:9" x14ac:dyDescent="0.2">
      <c r="A5454" t="s">
        <v>108</v>
      </c>
      <c r="B5454" t="s">
        <v>110</v>
      </c>
      <c r="C5454" t="s">
        <v>22</v>
      </c>
      <c r="D5454" s="55">
        <v>42887</v>
      </c>
      <c r="E5454">
        <v>-3.5000000000000003E-2</v>
      </c>
      <c r="F5454">
        <v>3133126</v>
      </c>
      <c r="G5454" s="58" t="s">
        <v>87</v>
      </c>
      <c r="H5454" s="58" t="s">
        <v>87</v>
      </c>
      <c r="I5454" s="60" t="s">
        <v>85</v>
      </c>
    </row>
    <row r="5455" spans="1:9" x14ac:dyDescent="0.2">
      <c r="A5455" t="s">
        <v>109</v>
      </c>
      <c r="B5455" t="s">
        <v>110</v>
      </c>
      <c r="C5455" t="s">
        <v>22</v>
      </c>
      <c r="D5455" s="55">
        <v>42887</v>
      </c>
      <c r="E5455">
        <v>3.5000000000000003E-2</v>
      </c>
      <c r="F5455">
        <v>3133127</v>
      </c>
      <c r="G5455" s="58" t="s">
        <v>87</v>
      </c>
      <c r="H5455" s="58" t="s">
        <v>87</v>
      </c>
      <c r="I5455" s="60" t="s">
        <v>85</v>
      </c>
    </row>
    <row r="5456" spans="1:9" x14ac:dyDescent="0.2">
      <c r="A5456" t="s">
        <v>11</v>
      </c>
      <c r="B5456" t="s">
        <v>110</v>
      </c>
      <c r="C5456" t="s">
        <v>22</v>
      </c>
      <c r="D5456" s="55">
        <v>42887</v>
      </c>
      <c r="E5456" s="155">
        <v>42917</v>
      </c>
      <c r="F5456">
        <v>2756544</v>
      </c>
      <c r="G5456" s="58" t="s">
        <v>87</v>
      </c>
      <c r="H5456" s="58" t="s">
        <v>87</v>
      </c>
      <c r="I5456" s="60" t="s">
        <v>86</v>
      </c>
    </row>
    <row r="5457" spans="1:9" x14ac:dyDescent="0.2">
      <c r="A5457" t="s">
        <v>78</v>
      </c>
      <c r="B5457" t="s">
        <v>80</v>
      </c>
      <c r="C5457" t="s">
        <v>22</v>
      </c>
      <c r="D5457" s="55">
        <v>42917</v>
      </c>
      <c r="E5457">
        <v>0.39750000000000002</v>
      </c>
      <c r="F5457">
        <v>3133100</v>
      </c>
      <c r="G5457" s="58" t="s">
        <v>87</v>
      </c>
      <c r="H5457" s="58" t="s">
        <v>87</v>
      </c>
      <c r="I5457" s="60" t="s">
        <v>85</v>
      </c>
    </row>
    <row r="5458" spans="1:9" x14ac:dyDescent="0.2">
      <c r="A5458" t="s">
        <v>78</v>
      </c>
      <c r="B5458" t="s">
        <v>81</v>
      </c>
      <c r="C5458" t="s">
        <v>22</v>
      </c>
      <c r="D5458" s="55">
        <v>42917</v>
      </c>
      <c r="E5458">
        <v>0.02</v>
      </c>
      <c r="F5458">
        <v>3133101</v>
      </c>
      <c r="G5458" s="58" t="s">
        <v>87</v>
      </c>
      <c r="H5458" s="58" t="s">
        <v>87</v>
      </c>
      <c r="I5458" s="60" t="s">
        <v>85</v>
      </c>
    </row>
    <row r="5459" spans="1:9" x14ac:dyDescent="0.2">
      <c r="A5459" t="s">
        <v>35</v>
      </c>
      <c r="B5459" t="s">
        <v>80</v>
      </c>
      <c r="C5459" t="s">
        <v>22</v>
      </c>
      <c r="D5459" s="55">
        <v>42917</v>
      </c>
      <c r="E5459">
        <v>0.39750000000000002</v>
      </c>
      <c r="F5459">
        <v>3133102</v>
      </c>
      <c r="G5459" s="58" t="s">
        <v>87</v>
      </c>
      <c r="H5459" s="58" t="s">
        <v>87</v>
      </c>
      <c r="I5459" s="60" t="s">
        <v>85</v>
      </c>
    </row>
    <row r="5460" spans="1:9" x14ac:dyDescent="0.2">
      <c r="A5460" t="s">
        <v>35</v>
      </c>
      <c r="B5460" t="s">
        <v>81</v>
      </c>
      <c r="C5460" t="s">
        <v>22</v>
      </c>
      <c r="D5460" s="55">
        <v>42917</v>
      </c>
      <c r="E5460">
        <v>7.0000000000000007E-2</v>
      </c>
      <c r="F5460">
        <v>3133103</v>
      </c>
      <c r="G5460" s="58" t="s">
        <v>87</v>
      </c>
      <c r="H5460" s="58" t="s">
        <v>87</v>
      </c>
      <c r="I5460" s="60" t="s">
        <v>85</v>
      </c>
    </row>
    <row r="5461" spans="1:9" x14ac:dyDescent="0.2">
      <c r="A5461" t="s">
        <v>36</v>
      </c>
      <c r="B5461" t="s">
        <v>80</v>
      </c>
      <c r="C5461" t="s">
        <v>22</v>
      </c>
      <c r="D5461" s="55">
        <v>42917</v>
      </c>
      <c r="E5461">
        <v>0.39750000000000002</v>
      </c>
      <c r="F5461">
        <v>3133104</v>
      </c>
      <c r="G5461" s="58" t="s">
        <v>87</v>
      </c>
      <c r="H5461" s="58" t="s">
        <v>87</v>
      </c>
      <c r="I5461" s="60" t="s">
        <v>85</v>
      </c>
    </row>
    <row r="5462" spans="1:9" x14ac:dyDescent="0.2">
      <c r="A5462" t="s">
        <v>36</v>
      </c>
      <c r="B5462" t="s">
        <v>81</v>
      </c>
      <c r="C5462" t="s">
        <v>22</v>
      </c>
      <c r="D5462" s="55">
        <v>42917</v>
      </c>
      <c r="E5462">
        <v>0.02</v>
      </c>
      <c r="F5462">
        <v>3133105</v>
      </c>
      <c r="G5462" s="58" t="s">
        <v>87</v>
      </c>
      <c r="H5462" s="58" t="s">
        <v>87</v>
      </c>
      <c r="I5462" s="60" t="s">
        <v>85</v>
      </c>
    </row>
    <row r="5463" spans="1:9" x14ac:dyDescent="0.2">
      <c r="A5463" t="s">
        <v>37</v>
      </c>
      <c r="B5463" t="s">
        <v>80</v>
      </c>
      <c r="C5463" t="s">
        <v>22</v>
      </c>
      <c r="D5463" s="55">
        <v>42917</v>
      </c>
      <c r="E5463">
        <v>0.39750000000000002</v>
      </c>
      <c r="F5463">
        <v>3133106</v>
      </c>
      <c r="G5463" s="58" t="s">
        <v>87</v>
      </c>
      <c r="H5463" s="58" t="s">
        <v>87</v>
      </c>
      <c r="I5463" s="60" t="s">
        <v>85</v>
      </c>
    </row>
    <row r="5464" spans="1:9" x14ac:dyDescent="0.2">
      <c r="A5464" t="s">
        <v>37</v>
      </c>
      <c r="B5464" t="s">
        <v>81</v>
      </c>
      <c r="C5464" t="s">
        <v>22</v>
      </c>
      <c r="D5464" s="55">
        <v>42917</v>
      </c>
      <c r="E5464">
        <v>7.0000000000000007E-2</v>
      </c>
      <c r="F5464">
        <v>3133107</v>
      </c>
      <c r="G5464" s="58" t="s">
        <v>87</v>
      </c>
      <c r="H5464" s="58" t="s">
        <v>87</v>
      </c>
      <c r="I5464" s="60" t="s">
        <v>85</v>
      </c>
    </row>
    <row r="5465" spans="1:9" x14ac:dyDescent="0.2">
      <c r="A5465" t="s">
        <v>58</v>
      </c>
      <c r="B5465" t="s">
        <v>80</v>
      </c>
      <c r="C5465" t="s">
        <v>22</v>
      </c>
      <c r="D5465" s="55">
        <v>42917</v>
      </c>
      <c r="E5465">
        <v>0.35</v>
      </c>
      <c r="F5465">
        <v>3133108</v>
      </c>
      <c r="G5465" s="58" t="s">
        <v>87</v>
      </c>
      <c r="H5465" s="58" t="s">
        <v>87</v>
      </c>
      <c r="I5465" s="60" t="s">
        <v>85</v>
      </c>
    </row>
    <row r="5466" spans="1:9" x14ac:dyDescent="0.2">
      <c r="A5466" t="s">
        <v>58</v>
      </c>
      <c r="B5466" t="s">
        <v>81</v>
      </c>
      <c r="C5466" t="s">
        <v>22</v>
      </c>
      <c r="D5466" s="55">
        <v>42917</v>
      </c>
      <c r="E5466">
        <v>5.0000000000000001E-3</v>
      </c>
      <c r="F5466">
        <v>3133109</v>
      </c>
      <c r="G5466" s="58" t="s">
        <v>87</v>
      </c>
      <c r="H5466" s="58" t="s">
        <v>87</v>
      </c>
      <c r="I5466" s="60" t="s">
        <v>85</v>
      </c>
    </row>
    <row r="5467" spans="1:9" x14ac:dyDescent="0.2">
      <c r="A5467" t="s">
        <v>59</v>
      </c>
      <c r="B5467" t="s">
        <v>80</v>
      </c>
      <c r="C5467" t="s">
        <v>22</v>
      </c>
      <c r="D5467" s="55">
        <v>42917</v>
      </c>
      <c r="E5467">
        <v>0.41</v>
      </c>
      <c r="F5467">
        <v>3133110</v>
      </c>
      <c r="G5467" s="58" t="s">
        <v>87</v>
      </c>
      <c r="H5467" s="58" t="s">
        <v>87</v>
      </c>
      <c r="I5467" s="60" t="s">
        <v>85</v>
      </c>
    </row>
    <row r="5468" spans="1:9" x14ac:dyDescent="0.2">
      <c r="A5468" t="s">
        <v>59</v>
      </c>
      <c r="B5468" t="s">
        <v>81</v>
      </c>
      <c r="C5468" t="s">
        <v>22</v>
      </c>
      <c r="D5468" s="55">
        <v>42917</v>
      </c>
      <c r="E5468">
        <v>-0.02</v>
      </c>
      <c r="F5468">
        <v>3133111</v>
      </c>
      <c r="G5468" s="58" t="s">
        <v>87</v>
      </c>
      <c r="H5468" s="58" t="s">
        <v>87</v>
      </c>
      <c r="I5468" s="60" t="s">
        <v>85</v>
      </c>
    </row>
    <row r="5469" spans="1:9" x14ac:dyDescent="0.2">
      <c r="A5469" t="s">
        <v>60</v>
      </c>
      <c r="B5469" t="s">
        <v>80</v>
      </c>
      <c r="C5469" t="s">
        <v>22</v>
      </c>
      <c r="D5469" s="55">
        <v>42917</v>
      </c>
      <c r="E5469">
        <v>0.41</v>
      </c>
      <c r="F5469">
        <v>3133112</v>
      </c>
      <c r="G5469" s="58" t="s">
        <v>87</v>
      </c>
      <c r="H5469" s="58" t="s">
        <v>87</v>
      </c>
      <c r="I5469" s="60" t="s">
        <v>85</v>
      </c>
    </row>
    <row r="5470" spans="1:9" x14ac:dyDescent="0.2">
      <c r="A5470" t="s">
        <v>60</v>
      </c>
      <c r="B5470" t="s">
        <v>81</v>
      </c>
      <c r="C5470" t="s">
        <v>22</v>
      </c>
      <c r="D5470" s="55">
        <v>42917</v>
      </c>
      <c r="E5470">
        <v>3.5000000000000003E-2</v>
      </c>
      <c r="F5470">
        <v>3133113</v>
      </c>
      <c r="G5470" s="58" t="s">
        <v>87</v>
      </c>
      <c r="H5470" s="58" t="s">
        <v>87</v>
      </c>
      <c r="I5470" s="60" t="s">
        <v>85</v>
      </c>
    </row>
    <row r="5471" spans="1:9" x14ac:dyDescent="0.2">
      <c r="A5471" t="s">
        <v>61</v>
      </c>
      <c r="B5471" t="s">
        <v>80</v>
      </c>
      <c r="C5471" t="s">
        <v>22</v>
      </c>
      <c r="D5471" s="55">
        <v>42917</v>
      </c>
      <c r="E5471">
        <v>0.41</v>
      </c>
      <c r="F5471">
        <v>3133114</v>
      </c>
      <c r="G5471" s="58" t="s">
        <v>87</v>
      </c>
      <c r="H5471" s="58" t="s">
        <v>87</v>
      </c>
      <c r="I5471" s="60" t="s">
        <v>85</v>
      </c>
    </row>
    <row r="5472" spans="1:9" x14ac:dyDescent="0.2">
      <c r="A5472" t="s">
        <v>61</v>
      </c>
      <c r="B5472" t="s">
        <v>81</v>
      </c>
      <c r="C5472" t="s">
        <v>22</v>
      </c>
      <c r="D5472" s="55">
        <v>42917</v>
      </c>
      <c r="E5472">
        <v>-0.02</v>
      </c>
      <c r="F5472">
        <v>3133115</v>
      </c>
      <c r="G5472" s="58" t="s">
        <v>87</v>
      </c>
      <c r="H5472" s="58" t="s">
        <v>87</v>
      </c>
      <c r="I5472" s="60" t="s">
        <v>85</v>
      </c>
    </row>
    <row r="5473" spans="1:9" x14ac:dyDescent="0.2">
      <c r="A5473" t="s">
        <v>63</v>
      </c>
      <c r="B5473" t="s">
        <v>80</v>
      </c>
      <c r="C5473" t="s">
        <v>22</v>
      </c>
      <c r="D5473" s="55">
        <v>42917</v>
      </c>
      <c r="E5473">
        <v>0</v>
      </c>
      <c r="F5473">
        <v>3133116</v>
      </c>
      <c r="G5473" s="58" t="s">
        <v>87</v>
      </c>
      <c r="H5473" s="58" t="s">
        <v>87</v>
      </c>
      <c r="I5473" s="60" t="s">
        <v>85</v>
      </c>
    </row>
    <row r="5474" spans="1:9" x14ac:dyDescent="0.2">
      <c r="A5474" t="s">
        <v>63</v>
      </c>
      <c r="B5474" t="s">
        <v>81</v>
      </c>
      <c r="C5474" t="s">
        <v>22</v>
      </c>
      <c r="D5474" s="55">
        <v>42917</v>
      </c>
      <c r="E5474">
        <v>0</v>
      </c>
      <c r="F5474">
        <v>3133117</v>
      </c>
      <c r="G5474" s="58" t="s">
        <v>87</v>
      </c>
      <c r="H5474" s="58" t="s">
        <v>87</v>
      </c>
      <c r="I5474" s="60" t="s">
        <v>85</v>
      </c>
    </row>
    <row r="5475" spans="1:9" x14ac:dyDescent="0.2">
      <c r="A5475" t="s">
        <v>64</v>
      </c>
      <c r="B5475" t="s">
        <v>80</v>
      </c>
      <c r="C5475" t="s">
        <v>22</v>
      </c>
      <c r="D5475" s="55">
        <v>42917</v>
      </c>
      <c r="E5475">
        <v>0</v>
      </c>
      <c r="F5475">
        <v>3133118</v>
      </c>
      <c r="G5475" s="58" t="s">
        <v>87</v>
      </c>
      <c r="H5475" s="58" t="s">
        <v>87</v>
      </c>
      <c r="I5475" s="60" t="s">
        <v>85</v>
      </c>
    </row>
    <row r="5476" spans="1:9" x14ac:dyDescent="0.2">
      <c r="A5476" t="s">
        <v>64</v>
      </c>
      <c r="B5476" t="s">
        <v>81</v>
      </c>
      <c r="C5476" t="s">
        <v>22</v>
      </c>
      <c r="D5476" s="55">
        <v>42917</v>
      </c>
      <c r="E5476">
        <v>0</v>
      </c>
      <c r="F5476">
        <v>3133119</v>
      </c>
      <c r="G5476" s="58" t="s">
        <v>87</v>
      </c>
      <c r="H5476" s="58" t="s">
        <v>87</v>
      </c>
      <c r="I5476" s="60" t="s">
        <v>85</v>
      </c>
    </row>
    <row r="5477" spans="1:9" x14ac:dyDescent="0.2">
      <c r="A5477" t="s">
        <v>79</v>
      </c>
      <c r="B5477" t="s">
        <v>80</v>
      </c>
      <c r="C5477" t="s">
        <v>22</v>
      </c>
      <c r="D5477" s="55">
        <v>42917</v>
      </c>
      <c r="E5477">
        <v>0</v>
      </c>
      <c r="F5477">
        <v>3133120</v>
      </c>
      <c r="G5477" s="58" t="s">
        <v>87</v>
      </c>
      <c r="H5477" s="58" t="s">
        <v>87</v>
      </c>
      <c r="I5477" s="60" t="s">
        <v>85</v>
      </c>
    </row>
    <row r="5478" spans="1:9" x14ac:dyDescent="0.2">
      <c r="A5478" t="s">
        <v>79</v>
      </c>
      <c r="B5478" t="s">
        <v>81</v>
      </c>
      <c r="C5478" t="s">
        <v>22</v>
      </c>
      <c r="D5478" s="55">
        <v>42917</v>
      </c>
      <c r="E5478">
        <v>0</v>
      </c>
      <c r="F5478">
        <v>3133121</v>
      </c>
      <c r="G5478" s="58" t="s">
        <v>87</v>
      </c>
      <c r="H5478" s="58" t="s">
        <v>87</v>
      </c>
      <c r="I5478" s="60" t="s">
        <v>85</v>
      </c>
    </row>
    <row r="5479" spans="1:9" x14ac:dyDescent="0.2">
      <c r="A5479" t="s">
        <v>65</v>
      </c>
      <c r="B5479" t="s">
        <v>80</v>
      </c>
      <c r="C5479" t="s">
        <v>22</v>
      </c>
      <c r="D5479" s="55">
        <v>42917</v>
      </c>
      <c r="E5479">
        <v>0</v>
      </c>
      <c r="F5479">
        <v>3133122</v>
      </c>
      <c r="G5479" s="58" t="s">
        <v>87</v>
      </c>
      <c r="H5479" s="58" t="s">
        <v>87</v>
      </c>
      <c r="I5479" s="60" t="s">
        <v>85</v>
      </c>
    </row>
    <row r="5480" spans="1:9" x14ac:dyDescent="0.2">
      <c r="A5480" t="s">
        <v>65</v>
      </c>
      <c r="B5480" t="s">
        <v>81</v>
      </c>
      <c r="C5480" t="s">
        <v>22</v>
      </c>
      <c r="D5480" s="55">
        <v>42917</v>
      </c>
      <c r="E5480">
        <v>0</v>
      </c>
      <c r="F5480">
        <v>3133123</v>
      </c>
      <c r="G5480" s="58" t="s">
        <v>87</v>
      </c>
      <c r="H5480" s="58" t="s">
        <v>87</v>
      </c>
      <c r="I5480" s="60" t="s">
        <v>85</v>
      </c>
    </row>
    <row r="5481" spans="1:9" x14ac:dyDescent="0.2">
      <c r="A5481" t="s">
        <v>111</v>
      </c>
      <c r="B5481" t="s">
        <v>110</v>
      </c>
      <c r="C5481" t="s">
        <v>22</v>
      </c>
      <c r="D5481" s="55">
        <v>42917</v>
      </c>
      <c r="E5481">
        <v>5.0000000000000001E-3</v>
      </c>
      <c r="F5481">
        <v>3133124</v>
      </c>
      <c r="G5481" s="58" t="s">
        <v>87</v>
      </c>
      <c r="H5481" s="58" t="s">
        <v>87</v>
      </c>
      <c r="I5481" s="60" t="s">
        <v>85</v>
      </c>
    </row>
    <row r="5482" spans="1:9" x14ac:dyDescent="0.2">
      <c r="A5482" t="s">
        <v>112</v>
      </c>
      <c r="B5482" t="s">
        <v>110</v>
      </c>
      <c r="C5482" t="s">
        <v>22</v>
      </c>
      <c r="D5482" s="55">
        <v>42917</v>
      </c>
      <c r="E5482">
        <v>3.5000000000000003E-2</v>
      </c>
      <c r="F5482">
        <v>3133125</v>
      </c>
      <c r="G5482" s="58" t="s">
        <v>87</v>
      </c>
      <c r="H5482" s="58" t="s">
        <v>87</v>
      </c>
      <c r="I5482" s="60" t="s">
        <v>85</v>
      </c>
    </row>
    <row r="5483" spans="1:9" x14ac:dyDescent="0.2">
      <c r="A5483" t="s">
        <v>108</v>
      </c>
      <c r="B5483" t="s">
        <v>110</v>
      </c>
      <c r="C5483" t="s">
        <v>22</v>
      </c>
      <c r="D5483" s="55">
        <v>42917</v>
      </c>
      <c r="E5483">
        <v>-0.02</v>
      </c>
      <c r="F5483">
        <v>3133126</v>
      </c>
      <c r="G5483" s="58" t="s">
        <v>87</v>
      </c>
      <c r="H5483" s="58" t="s">
        <v>87</v>
      </c>
      <c r="I5483" s="60" t="s">
        <v>85</v>
      </c>
    </row>
    <row r="5484" spans="1:9" x14ac:dyDescent="0.2">
      <c r="A5484" t="s">
        <v>109</v>
      </c>
      <c r="B5484" t="s">
        <v>110</v>
      </c>
      <c r="C5484" t="s">
        <v>22</v>
      </c>
      <c r="D5484" s="55">
        <v>42917</v>
      </c>
      <c r="E5484">
        <v>3.5000000000000003E-2</v>
      </c>
      <c r="F5484">
        <v>3133127</v>
      </c>
      <c r="G5484" s="58" t="s">
        <v>87</v>
      </c>
      <c r="H5484" s="58" t="s">
        <v>87</v>
      </c>
      <c r="I5484" s="60" t="s">
        <v>85</v>
      </c>
    </row>
    <row r="5485" spans="1:9" x14ac:dyDescent="0.2">
      <c r="A5485" t="s">
        <v>11</v>
      </c>
      <c r="B5485" t="s">
        <v>110</v>
      </c>
      <c r="C5485" t="s">
        <v>22</v>
      </c>
      <c r="D5485" s="55">
        <v>42917</v>
      </c>
      <c r="E5485" s="155">
        <v>42948</v>
      </c>
      <c r="F5485">
        <v>2756522</v>
      </c>
      <c r="G5485" s="58" t="s">
        <v>87</v>
      </c>
      <c r="H5485" s="58" t="s">
        <v>87</v>
      </c>
      <c r="I5485" s="60" t="s">
        <v>86</v>
      </c>
    </row>
    <row r="5486" spans="1:9" x14ac:dyDescent="0.2">
      <c r="A5486" t="s">
        <v>78</v>
      </c>
      <c r="B5486" t="s">
        <v>80</v>
      </c>
      <c r="C5486" t="s">
        <v>22</v>
      </c>
      <c r="D5486" s="55">
        <v>42948</v>
      </c>
      <c r="E5486">
        <v>0.4</v>
      </c>
      <c r="F5486">
        <v>3133100</v>
      </c>
      <c r="G5486" s="58" t="s">
        <v>87</v>
      </c>
      <c r="H5486" s="58" t="s">
        <v>87</v>
      </c>
      <c r="I5486" s="60" t="s">
        <v>85</v>
      </c>
    </row>
    <row r="5487" spans="1:9" x14ac:dyDescent="0.2">
      <c r="A5487" t="s">
        <v>78</v>
      </c>
      <c r="B5487" t="s">
        <v>81</v>
      </c>
      <c r="C5487" t="s">
        <v>22</v>
      </c>
      <c r="D5487" s="55">
        <v>42948</v>
      </c>
      <c r="E5487">
        <v>0.02</v>
      </c>
      <c r="F5487">
        <v>3133101</v>
      </c>
      <c r="G5487" s="58" t="s">
        <v>87</v>
      </c>
      <c r="H5487" s="58" t="s">
        <v>87</v>
      </c>
      <c r="I5487" s="60" t="s">
        <v>85</v>
      </c>
    </row>
    <row r="5488" spans="1:9" x14ac:dyDescent="0.2">
      <c r="A5488" t="s">
        <v>35</v>
      </c>
      <c r="B5488" t="s">
        <v>80</v>
      </c>
      <c r="C5488" t="s">
        <v>22</v>
      </c>
      <c r="D5488" s="55">
        <v>42948</v>
      </c>
      <c r="E5488">
        <v>0.4</v>
      </c>
      <c r="F5488">
        <v>3133102</v>
      </c>
      <c r="G5488" s="58" t="s">
        <v>87</v>
      </c>
      <c r="H5488" s="58" t="s">
        <v>87</v>
      </c>
      <c r="I5488" s="60" t="s">
        <v>85</v>
      </c>
    </row>
    <row r="5489" spans="1:9" x14ac:dyDescent="0.2">
      <c r="A5489" t="s">
        <v>35</v>
      </c>
      <c r="B5489" t="s">
        <v>81</v>
      </c>
      <c r="C5489" t="s">
        <v>22</v>
      </c>
      <c r="D5489" s="55">
        <v>42948</v>
      </c>
      <c r="E5489">
        <v>7.0000000000000007E-2</v>
      </c>
      <c r="F5489">
        <v>3133103</v>
      </c>
      <c r="G5489" s="58" t="s">
        <v>87</v>
      </c>
      <c r="H5489" s="58" t="s">
        <v>87</v>
      </c>
      <c r="I5489" s="60" t="s">
        <v>85</v>
      </c>
    </row>
    <row r="5490" spans="1:9" x14ac:dyDescent="0.2">
      <c r="A5490" t="s">
        <v>36</v>
      </c>
      <c r="B5490" t="s">
        <v>80</v>
      </c>
      <c r="C5490" t="s">
        <v>22</v>
      </c>
      <c r="D5490" s="55">
        <v>42948</v>
      </c>
      <c r="E5490">
        <v>0.4</v>
      </c>
      <c r="F5490">
        <v>3133104</v>
      </c>
      <c r="G5490" s="58" t="s">
        <v>87</v>
      </c>
      <c r="H5490" s="58" t="s">
        <v>87</v>
      </c>
      <c r="I5490" s="60" t="s">
        <v>85</v>
      </c>
    </row>
    <row r="5491" spans="1:9" x14ac:dyDescent="0.2">
      <c r="A5491" t="s">
        <v>36</v>
      </c>
      <c r="B5491" t="s">
        <v>81</v>
      </c>
      <c r="C5491" t="s">
        <v>22</v>
      </c>
      <c r="D5491" s="55">
        <v>42948</v>
      </c>
      <c r="E5491">
        <v>0.02</v>
      </c>
      <c r="F5491">
        <v>3133105</v>
      </c>
      <c r="G5491" s="58" t="s">
        <v>87</v>
      </c>
      <c r="H5491" s="58" t="s">
        <v>87</v>
      </c>
      <c r="I5491" s="60" t="s">
        <v>85</v>
      </c>
    </row>
    <row r="5492" spans="1:9" x14ac:dyDescent="0.2">
      <c r="A5492" t="s">
        <v>37</v>
      </c>
      <c r="B5492" t="s">
        <v>80</v>
      </c>
      <c r="C5492" t="s">
        <v>22</v>
      </c>
      <c r="D5492" s="55">
        <v>42948</v>
      </c>
      <c r="E5492">
        <v>0.4</v>
      </c>
      <c r="F5492">
        <v>3133106</v>
      </c>
      <c r="G5492" s="58" t="s">
        <v>87</v>
      </c>
      <c r="H5492" s="58" t="s">
        <v>87</v>
      </c>
      <c r="I5492" s="60" t="s">
        <v>85</v>
      </c>
    </row>
    <row r="5493" spans="1:9" x14ac:dyDescent="0.2">
      <c r="A5493" t="s">
        <v>37</v>
      </c>
      <c r="B5493" t="s">
        <v>81</v>
      </c>
      <c r="C5493" t="s">
        <v>22</v>
      </c>
      <c r="D5493" s="55">
        <v>42948</v>
      </c>
      <c r="E5493">
        <v>7.0000000000000007E-2</v>
      </c>
      <c r="F5493">
        <v>3133107</v>
      </c>
      <c r="G5493" s="58" t="s">
        <v>87</v>
      </c>
      <c r="H5493" s="58" t="s">
        <v>87</v>
      </c>
      <c r="I5493" s="60" t="s">
        <v>85</v>
      </c>
    </row>
    <row r="5494" spans="1:9" x14ac:dyDescent="0.2">
      <c r="A5494" t="s">
        <v>58</v>
      </c>
      <c r="B5494" t="s">
        <v>80</v>
      </c>
      <c r="C5494" t="s">
        <v>22</v>
      </c>
      <c r="D5494" s="55">
        <v>42948</v>
      </c>
      <c r="E5494">
        <v>0.35</v>
      </c>
      <c r="F5494">
        <v>3133108</v>
      </c>
      <c r="G5494" s="58" t="s">
        <v>87</v>
      </c>
      <c r="H5494" s="58" t="s">
        <v>87</v>
      </c>
      <c r="I5494" s="60" t="s">
        <v>85</v>
      </c>
    </row>
    <row r="5495" spans="1:9" x14ac:dyDescent="0.2">
      <c r="A5495" t="s">
        <v>58</v>
      </c>
      <c r="B5495" t="s">
        <v>81</v>
      </c>
      <c r="C5495" t="s">
        <v>22</v>
      </c>
      <c r="D5495" s="55">
        <v>42948</v>
      </c>
      <c r="E5495">
        <v>-5.0000000000000001E-3</v>
      </c>
      <c r="F5495">
        <v>3133109</v>
      </c>
      <c r="G5495" s="58" t="s">
        <v>87</v>
      </c>
      <c r="H5495" s="58" t="s">
        <v>87</v>
      </c>
      <c r="I5495" s="60" t="s">
        <v>85</v>
      </c>
    </row>
    <row r="5496" spans="1:9" x14ac:dyDescent="0.2">
      <c r="A5496" t="s">
        <v>59</v>
      </c>
      <c r="B5496" t="s">
        <v>80</v>
      </c>
      <c r="C5496" t="s">
        <v>22</v>
      </c>
      <c r="D5496" s="55">
        <v>42948</v>
      </c>
      <c r="E5496">
        <v>0.41</v>
      </c>
      <c r="F5496">
        <v>3133110</v>
      </c>
      <c r="G5496" s="58" t="s">
        <v>87</v>
      </c>
      <c r="H5496" s="58" t="s">
        <v>87</v>
      </c>
      <c r="I5496" s="60" t="s">
        <v>85</v>
      </c>
    </row>
    <row r="5497" spans="1:9" x14ac:dyDescent="0.2">
      <c r="A5497" t="s">
        <v>59</v>
      </c>
      <c r="B5497" t="s">
        <v>81</v>
      </c>
      <c r="C5497" t="s">
        <v>22</v>
      </c>
      <c r="D5497" s="55">
        <v>42948</v>
      </c>
      <c r="E5497">
        <v>-0.02</v>
      </c>
      <c r="F5497">
        <v>3133111</v>
      </c>
      <c r="G5497" s="58" t="s">
        <v>87</v>
      </c>
      <c r="H5497" s="58" t="s">
        <v>87</v>
      </c>
      <c r="I5497" s="60" t="s">
        <v>85</v>
      </c>
    </row>
    <row r="5498" spans="1:9" x14ac:dyDescent="0.2">
      <c r="A5498" t="s">
        <v>60</v>
      </c>
      <c r="B5498" t="s">
        <v>80</v>
      </c>
      <c r="C5498" t="s">
        <v>22</v>
      </c>
      <c r="D5498" s="55">
        <v>42948</v>
      </c>
      <c r="E5498">
        <v>0.41</v>
      </c>
      <c r="F5498">
        <v>3133112</v>
      </c>
      <c r="G5498" s="58" t="s">
        <v>87</v>
      </c>
      <c r="H5498" s="58" t="s">
        <v>87</v>
      </c>
      <c r="I5498" s="60" t="s">
        <v>85</v>
      </c>
    </row>
    <row r="5499" spans="1:9" x14ac:dyDescent="0.2">
      <c r="A5499" t="s">
        <v>60</v>
      </c>
      <c r="B5499" t="s">
        <v>81</v>
      </c>
      <c r="C5499" t="s">
        <v>22</v>
      </c>
      <c r="D5499" s="55">
        <v>42948</v>
      </c>
      <c r="E5499">
        <v>0.01</v>
      </c>
      <c r="F5499">
        <v>3133113</v>
      </c>
      <c r="G5499" s="58" t="s">
        <v>87</v>
      </c>
      <c r="H5499" s="58" t="s">
        <v>87</v>
      </c>
      <c r="I5499" s="60" t="s">
        <v>85</v>
      </c>
    </row>
    <row r="5500" spans="1:9" x14ac:dyDescent="0.2">
      <c r="A5500" t="s">
        <v>61</v>
      </c>
      <c r="B5500" t="s">
        <v>80</v>
      </c>
      <c r="C5500" t="s">
        <v>22</v>
      </c>
      <c r="D5500" s="55">
        <v>42948</v>
      </c>
      <c r="E5500">
        <v>0.41</v>
      </c>
      <c r="F5500">
        <v>3133114</v>
      </c>
      <c r="G5500" s="58" t="s">
        <v>87</v>
      </c>
      <c r="H5500" s="58" t="s">
        <v>87</v>
      </c>
      <c r="I5500" s="60" t="s">
        <v>85</v>
      </c>
    </row>
    <row r="5501" spans="1:9" x14ac:dyDescent="0.2">
      <c r="A5501" t="s">
        <v>61</v>
      </c>
      <c r="B5501" t="s">
        <v>81</v>
      </c>
      <c r="C5501" t="s">
        <v>22</v>
      </c>
      <c r="D5501" s="55">
        <v>42948</v>
      </c>
      <c r="E5501">
        <v>-0.02</v>
      </c>
      <c r="F5501">
        <v>3133115</v>
      </c>
      <c r="G5501" s="58" t="s">
        <v>87</v>
      </c>
      <c r="H5501" s="58" t="s">
        <v>87</v>
      </c>
      <c r="I5501" s="60" t="s">
        <v>85</v>
      </c>
    </row>
    <row r="5502" spans="1:9" x14ac:dyDescent="0.2">
      <c r="A5502" t="s">
        <v>63</v>
      </c>
      <c r="B5502" t="s">
        <v>80</v>
      </c>
      <c r="C5502" t="s">
        <v>22</v>
      </c>
      <c r="D5502" s="55">
        <v>42948</v>
      </c>
      <c r="E5502">
        <v>0</v>
      </c>
      <c r="F5502">
        <v>3133116</v>
      </c>
      <c r="G5502" s="58" t="s">
        <v>87</v>
      </c>
      <c r="H5502" s="58" t="s">
        <v>87</v>
      </c>
      <c r="I5502" s="60" t="s">
        <v>85</v>
      </c>
    </row>
    <row r="5503" spans="1:9" x14ac:dyDescent="0.2">
      <c r="A5503" t="s">
        <v>63</v>
      </c>
      <c r="B5503" t="s">
        <v>81</v>
      </c>
      <c r="C5503" t="s">
        <v>22</v>
      </c>
      <c r="D5503" s="55">
        <v>42948</v>
      </c>
      <c r="E5503">
        <v>0</v>
      </c>
      <c r="F5503">
        <v>3133117</v>
      </c>
      <c r="G5503" s="58" t="s">
        <v>87</v>
      </c>
      <c r="H5503" s="58" t="s">
        <v>87</v>
      </c>
      <c r="I5503" s="60" t="s">
        <v>85</v>
      </c>
    </row>
    <row r="5504" spans="1:9" x14ac:dyDescent="0.2">
      <c r="A5504" t="s">
        <v>64</v>
      </c>
      <c r="B5504" t="s">
        <v>80</v>
      </c>
      <c r="C5504" t="s">
        <v>22</v>
      </c>
      <c r="D5504" s="55">
        <v>42948</v>
      </c>
      <c r="E5504">
        <v>0</v>
      </c>
      <c r="F5504">
        <v>3133118</v>
      </c>
      <c r="G5504" s="58" t="s">
        <v>87</v>
      </c>
      <c r="H5504" s="58" t="s">
        <v>87</v>
      </c>
      <c r="I5504" s="60" t="s">
        <v>85</v>
      </c>
    </row>
    <row r="5505" spans="1:9" x14ac:dyDescent="0.2">
      <c r="A5505" t="s">
        <v>64</v>
      </c>
      <c r="B5505" t="s">
        <v>81</v>
      </c>
      <c r="C5505" t="s">
        <v>22</v>
      </c>
      <c r="D5505" s="55">
        <v>42948</v>
      </c>
      <c r="E5505">
        <v>0</v>
      </c>
      <c r="F5505">
        <v>3133119</v>
      </c>
      <c r="G5505" s="58" t="s">
        <v>87</v>
      </c>
      <c r="H5505" s="58" t="s">
        <v>87</v>
      </c>
      <c r="I5505" s="60" t="s">
        <v>85</v>
      </c>
    </row>
    <row r="5506" spans="1:9" x14ac:dyDescent="0.2">
      <c r="A5506" t="s">
        <v>79</v>
      </c>
      <c r="B5506" t="s">
        <v>80</v>
      </c>
      <c r="C5506" t="s">
        <v>22</v>
      </c>
      <c r="D5506" s="55">
        <v>42948</v>
      </c>
      <c r="E5506">
        <v>0</v>
      </c>
      <c r="F5506">
        <v>3133120</v>
      </c>
      <c r="G5506" s="58" t="s">
        <v>87</v>
      </c>
      <c r="H5506" s="58" t="s">
        <v>87</v>
      </c>
      <c r="I5506" s="60" t="s">
        <v>85</v>
      </c>
    </row>
    <row r="5507" spans="1:9" x14ac:dyDescent="0.2">
      <c r="A5507" t="s">
        <v>79</v>
      </c>
      <c r="B5507" t="s">
        <v>81</v>
      </c>
      <c r="C5507" t="s">
        <v>22</v>
      </c>
      <c r="D5507" s="55">
        <v>42948</v>
      </c>
      <c r="E5507">
        <v>0</v>
      </c>
      <c r="F5507">
        <v>3133121</v>
      </c>
      <c r="G5507" s="58" t="s">
        <v>87</v>
      </c>
      <c r="H5507" s="58" t="s">
        <v>87</v>
      </c>
      <c r="I5507" s="60" t="s">
        <v>85</v>
      </c>
    </row>
    <row r="5508" spans="1:9" x14ac:dyDescent="0.2">
      <c r="A5508" t="s">
        <v>65</v>
      </c>
      <c r="B5508" t="s">
        <v>80</v>
      </c>
      <c r="C5508" t="s">
        <v>22</v>
      </c>
      <c r="D5508" s="55">
        <v>42948</v>
      </c>
      <c r="E5508">
        <v>0</v>
      </c>
      <c r="F5508">
        <v>3133122</v>
      </c>
      <c r="G5508" s="58" t="s">
        <v>87</v>
      </c>
      <c r="H5508" s="58" t="s">
        <v>87</v>
      </c>
      <c r="I5508" s="60" t="s">
        <v>85</v>
      </c>
    </row>
    <row r="5509" spans="1:9" x14ac:dyDescent="0.2">
      <c r="A5509" t="s">
        <v>65</v>
      </c>
      <c r="B5509" t="s">
        <v>81</v>
      </c>
      <c r="C5509" t="s">
        <v>22</v>
      </c>
      <c r="D5509" s="55">
        <v>42948</v>
      </c>
      <c r="E5509">
        <v>0</v>
      </c>
      <c r="F5509">
        <v>3133123</v>
      </c>
      <c r="G5509" s="58" t="s">
        <v>87</v>
      </c>
      <c r="H5509" s="58" t="s">
        <v>87</v>
      </c>
      <c r="I5509" s="60" t="s">
        <v>85</v>
      </c>
    </row>
    <row r="5510" spans="1:9" x14ac:dyDescent="0.2">
      <c r="A5510" t="s">
        <v>111</v>
      </c>
      <c r="B5510" t="s">
        <v>110</v>
      </c>
      <c r="C5510" t="s">
        <v>22</v>
      </c>
      <c r="D5510" s="55">
        <v>42948</v>
      </c>
      <c r="E5510">
        <v>-5.0000000000000001E-3</v>
      </c>
      <c r="F5510">
        <v>3133124</v>
      </c>
      <c r="G5510" s="58" t="s">
        <v>87</v>
      </c>
      <c r="H5510" s="58" t="s">
        <v>87</v>
      </c>
      <c r="I5510" s="60" t="s">
        <v>85</v>
      </c>
    </row>
    <row r="5511" spans="1:9" x14ac:dyDescent="0.2">
      <c r="A5511" t="s">
        <v>112</v>
      </c>
      <c r="B5511" t="s">
        <v>110</v>
      </c>
      <c r="C5511" t="s">
        <v>22</v>
      </c>
      <c r="D5511" s="55">
        <v>42948</v>
      </c>
      <c r="E5511">
        <v>0.01</v>
      </c>
      <c r="F5511">
        <v>3133125</v>
      </c>
      <c r="G5511" s="58" t="s">
        <v>87</v>
      </c>
      <c r="H5511" s="58" t="s">
        <v>87</v>
      </c>
      <c r="I5511" s="60" t="s">
        <v>85</v>
      </c>
    </row>
    <row r="5512" spans="1:9" x14ac:dyDescent="0.2">
      <c r="A5512" t="s">
        <v>108</v>
      </c>
      <c r="B5512" t="s">
        <v>110</v>
      </c>
      <c r="C5512" t="s">
        <v>22</v>
      </c>
      <c r="D5512" s="55">
        <v>42948</v>
      </c>
      <c r="E5512">
        <v>-0.02</v>
      </c>
      <c r="F5512">
        <v>3133126</v>
      </c>
      <c r="G5512" s="58" t="s">
        <v>87</v>
      </c>
      <c r="H5512" s="58" t="s">
        <v>87</v>
      </c>
      <c r="I5512" s="60" t="s">
        <v>85</v>
      </c>
    </row>
    <row r="5513" spans="1:9" x14ac:dyDescent="0.2">
      <c r="A5513" t="s">
        <v>109</v>
      </c>
      <c r="B5513" t="s">
        <v>110</v>
      </c>
      <c r="C5513" t="s">
        <v>22</v>
      </c>
      <c r="D5513" s="55">
        <v>42948</v>
      </c>
      <c r="E5513">
        <v>0.01</v>
      </c>
      <c r="F5513">
        <v>3133127</v>
      </c>
      <c r="G5513" s="58" t="s">
        <v>87</v>
      </c>
      <c r="H5513" s="58" t="s">
        <v>87</v>
      </c>
      <c r="I5513" s="60" t="s">
        <v>85</v>
      </c>
    </row>
    <row r="5514" spans="1:9" x14ac:dyDescent="0.2">
      <c r="A5514" t="s">
        <v>11</v>
      </c>
      <c r="B5514" t="s">
        <v>110</v>
      </c>
      <c r="C5514" t="s">
        <v>22</v>
      </c>
      <c r="D5514" s="55">
        <v>42948</v>
      </c>
      <c r="E5514" s="155">
        <v>42979</v>
      </c>
      <c r="F5514">
        <v>2756500</v>
      </c>
      <c r="G5514" s="58" t="s">
        <v>87</v>
      </c>
      <c r="H5514" s="58" t="s">
        <v>87</v>
      </c>
      <c r="I5514" s="60" t="s">
        <v>86</v>
      </c>
    </row>
    <row r="5515" spans="1:9" x14ac:dyDescent="0.2">
      <c r="A5515" t="s">
        <v>78</v>
      </c>
      <c r="B5515" t="s">
        <v>80</v>
      </c>
      <c r="C5515" t="s">
        <v>22</v>
      </c>
      <c r="D5515" s="55">
        <v>42979</v>
      </c>
      <c r="E5515">
        <v>0.39750000000000002</v>
      </c>
      <c r="F5515">
        <v>3133100</v>
      </c>
      <c r="G5515" s="58" t="s">
        <v>87</v>
      </c>
      <c r="H5515" s="58" t="s">
        <v>87</v>
      </c>
      <c r="I5515" s="60" t="s">
        <v>85</v>
      </c>
    </row>
    <row r="5516" spans="1:9" x14ac:dyDescent="0.2">
      <c r="A5516" t="s">
        <v>78</v>
      </c>
      <c r="B5516" t="s">
        <v>81</v>
      </c>
      <c r="C5516" t="s">
        <v>22</v>
      </c>
      <c r="D5516" s="55">
        <v>42979</v>
      </c>
      <c r="E5516">
        <v>0.02</v>
      </c>
      <c r="F5516">
        <v>3133101</v>
      </c>
      <c r="G5516" s="58" t="s">
        <v>87</v>
      </c>
      <c r="H5516" s="58" t="s">
        <v>87</v>
      </c>
      <c r="I5516" s="60" t="s">
        <v>85</v>
      </c>
    </row>
    <row r="5517" spans="1:9" x14ac:dyDescent="0.2">
      <c r="A5517" t="s">
        <v>35</v>
      </c>
      <c r="B5517" t="s">
        <v>80</v>
      </c>
      <c r="C5517" t="s">
        <v>22</v>
      </c>
      <c r="D5517" s="55">
        <v>42979</v>
      </c>
      <c r="E5517">
        <v>0.39750000000000002</v>
      </c>
      <c r="F5517">
        <v>3133102</v>
      </c>
      <c r="G5517" s="58" t="s">
        <v>87</v>
      </c>
      <c r="H5517" s="58" t="s">
        <v>87</v>
      </c>
      <c r="I5517" s="60" t="s">
        <v>85</v>
      </c>
    </row>
    <row r="5518" spans="1:9" x14ac:dyDescent="0.2">
      <c r="A5518" t="s">
        <v>35</v>
      </c>
      <c r="B5518" t="s">
        <v>81</v>
      </c>
      <c r="C5518" t="s">
        <v>22</v>
      </c>
      <c r="D5518" s="55">
        <v>42979</v>
      </c>
      <c r="E5518">
        <v>0.05</v>
      </c>
      <c r="F5518">
        <v>3133103</v>
      </c>
      <c r="G5518" s="58" t="s">
        <v>87</v>
      </c>
      <c r="H5518" s="58" t="s">
        <v>87</v>
      </c>
      <c r="I5518" s="60" t="s">
        <v>85</v>
      </c>
    </row>
    <row r="5519" spans="1:9" x14ac:dyDescent="0.2">
      <c r="A5519" t="s">
        <v>36</v>
      </c>
      <c r="B5519" t="s">
        <v>80</v>
      </c>
      <c r="C5519" t="s">
        <v>22</v>
      </c>
      <c r="D5519" s="55">
        <v>42979</v>
      </c>
      <c r="E5519">
        <v>0.39750000000000002</v>
      </c>
      <c r="F5519">
        <v>3133104</v>
      </c>
      <c r="G5519" s="58" t="s">
        <v>87</v>
      </c>
      <c r="H5519" s="58" t="s">
        <v>87</v>
      </c>
      <c r="I5519" s="60" t="s">
        <v>85</v>
      </c>
    </row>
    <row r="5520" spans="1:9" x14ac:dyDescent="0.2">
      <c r="A5520" t="s">
        <v>36</v>
      </c>
      <c r="B5520" t="s">
        <v>81</v>
      </c>
      <c r="C5520" t="s">
        <v>22</v>
      </c>
      <c r="D5520" s="55">
        <v>42979</v>
      </c>
      <c r="E5520">
        <v>0.02</v>
      </c>
      <c r="F5520">
        <v>3133105</v>
      </c>
      <c r="G5520" s="58" t="s">
        <v>87</v>
      </c>
      <c r="H5520" s="58" t="s">
        <v>87</v>
      </c>
      <c r="I5520" s="60" t="s">
        <v>85</v>
      </c>
    </row>
    <row r="5521" spans="1:9" x14ac:dyDescent="0.2">
      <c r="A5521" t="s">
        <v>37</v>
      </c>
      <c r="B5521" t="s">
        <v>80</v>
      </c>
      <c r="C5521" t="s">
        <v>22</v>
      </c>
      <c r="D5521" s="55">
        <v>42979</v>
      </c>
      <c r="E5521">
        <v>0.39750000000000002</v>
      </c>
      <c r="F5521">
        <v>3133106</v>
      </c>
      <c r="G5521" s="58" t="s">
        <v>87</v>
      </c>
      <c r="H5521" s="58" t="s">
        <v>87</v>
      </c>
      <c r="I5521" s="60" t="s">
        <v>85</v>
      </c>
    </row>
    <row r="5522" spans="1:9" x14ac:dyDescent="0.2">
      <c r="A5522" t="s">
        <v>37</v>
      </c>
      <c r="B5522" t="s">
        <v>81</v>
      </c>
      <c r="C5522" t="s">
        <v>22</v>
      </c>
      <c r="D5522" s="55">
        <v>42979</v>
      </c>
      <c r="E5522">
        <v>0.05</v>
      </c>
      <c r="F5522">
        <v>3133107</v>
      </c>
      <c r="G5522" s="58" t="s">
        <v>87</v>
      </c>
      <c r="H5522" s="58" t="s">
        <v>87</v>
      </c>
      <c r="I5522" s="60" t="s">
        <v>85</v>
      </c>
    </row>
    <row r="5523" spans="1:9" x14ac:dyDescent="0.2">
      <c r="A5523" t="s">
        <v>58</v>
      </c>
      <c r="B5523" t="s">
        <v>80</v>
      </c>
      <c r="C5523" t="s">
        <v>22</v>
      </c>
      <c r="D5523" s="55">
        <v>42979</v>
      </c>
      <c r="E5523">
        <v>0.315</v>
      </c>
      <c r="F5523">
        <v>3133108</v>
      </c>
      <c r="G5523" s="58" t="s">
        <v>87</v>
      </c>
      <c r="H5523" s="58" t="s">
        <v>87</v>
      </c>
      <c r="I5523" s="60" t="s">
        <v>85</v>
      </c>
    </row>
    <row r="5524" spans="1:9" x14ac:dyDescent="0.2">
      <c r="A5524" t="s">
        <v>58</v>
      </c>
      <c r="B5524" t="s">
        <v>81</v>
      </c>
      <c r="C5524" t="s">
        <v>22</v>
      </c>
      <c r="D5524" s="55">
        <v>42979</v>
      </c>
      <c r="E5524">
        <v>-5.0000000000000001E-3</v>
      </c>
      <c r="F5524">
        <v>3133109</v>
      </c>
      <c r="G5524" s="58" t="s">
        <v>87</v>
      </c>
      <c r="H5524" s="58" t="s">
        <v>87</v>
      </c>
      <c r="I5524" s="60" t="s">
        <v>85</v>
      </c>
    </row>
    <row r="5525" spans="1:9" x14ac:dyDescent="0.2">
      <c r="A5525" t="s">
        <v>59</v>
      </c>
      <c r="B5525" t="s">
        <v>80</v>
      </c>
      <c r="C5525" t="s">
        <v>22</v>
      </c>
      <c r="D5525" s="55">
        <v>42979</v>
      </c>
      <c r="E5525">
        <v>0.36</v>
      </c>
      <c r="F5525">
        <v>3133110</v>
      </c>
      <c r="G5525" s="58" t="s">
        <v>87</v>
      </c>
      <c r="H5525" s="58" t="s">
        <v>87</v>
      </c>
      <c r="I5525" s="60" t="s">
        <v>85</v>
      </c>
    </row>
    <row r="5526" spans="1:9" x14ac:dyDescent="0.2">
      <c r="A5526" t="s">
        <v>59</v>
      </c>
      <c r="B5526" t="s">
        <v>81</v>
      </c>
      <c r="C5526" t="s">
        <v>22</v>
      </c>
      <c r="D5526" s="55">
        <v>42979</v>
      </c>
      <c r="E5526">
        <v>-0.04</v>
      </c>
      <c r="F5526">
        <v>3133111</v>
      </c>
      <c r="G5526" s="58" t="s">
        <v>87</v>
      </c>
      <c r="H5526" s="58" t="s">
        <v>87</v>
      </c>
      <c r="I5526" s="60" t="s">
        <v>85</v>
      </c>
    </row>
    <row r="5527" spans="1:9" x14ac:dyDescent="0.2">
      <c r="A5527" t="s">
        <v>60</v>
      </c>
      <c r="B5527" t="s">
        <v>80</v>
      </c>
      <c r="C5527" t="s">
        <v>22</v>
      </c>
      <c r="D5527" s="55">
        <v>42979</v>
      </c>
      <c r="E5527">
        <v>0.36</v>
      </c>
      <c r="F5527">
        <v>3133112</v>
      </c>
      <c r="G5527" s="58" t="s">
        <v>87</v>
      </c>
      <c r="H5527" s="58" t="s">
        <v>87</v>
      </c>
      <c r="I5527" s="60" t="s">
        <v>85</v>
      </c>
    </row>
    <row r="5528" spans="1:9" x14ac:dyDescent="0.2">
      <c r="A5528" t="s">
        <v>60</v>
      </c>
      <c r="B5528" t="s">
        <v>81</v>
      </c>
      <c r="C5528" t="s">
        <v>22</v>
      </c>
      <c r="D5528" s="55">
        <v>42979</v>
      </c>
      <c r="E5528">
        <v>0.01</v>
      </c>
      <c r="F5528">
        <v>3133113</v>
      </c>
      <c r="G5528" s="58" t="s">
        <v>87</v>
      </c>
      <c r="H5528" s="58" t="s">
        <v>87</v>
      </c>
      <c r="I5528" s="60" t="s">
        <v>85</v>
      </c>
    </row>
    <row r="5529" spans="1:9" x14ac:dyDescent="0.2">
      <c r="A5529" t="s">
        <v>61</v>
      </c>
      <c r="B5529" t="s">
        <v>80</v>
      </c>
      <c r="C5529" t="s">
        <v>22</v>
      </c>
      <c r="D5529" s="55">
        <v>42979</v>
      </c>
      <c r="E5529">
        <v>0.36</v>
      </c>
      <c r="F5529">
        <v>3133114</v>
      </c>
      <c r="G5529" s="58" t="s">
        <v>87</v>
      </c>
      <c r="H5529" s="58" t="s">
        <v>87</v>
      </c>
      <c r="I5529" s="60" t="s">
        <v>85</v>
      </c>
    </row>
    <row r="5530" spans="1:9" x14ac:dyDescent="0.2">
      <c r="A5530" t="s">
        <v>61</v>
      </c>
      <c r="B5530" t="s">
        <v>81</v>
      </c>
      <c r="C5530" t="s">
        <v>22</v>
      </c>
      <c r="D5530" s="55">
        <v>42979</v>
      </c>
      <c r="E5530">
        <v>-0.02</v>
      </c>
      <c r="F5530">
        <v>3133115</v>
      </c>
      <c r="G5530" s="58" t="s">
        <v>87</v>
      </c>
      <c r="H5530" s="58" t="s">
        <v>87</v>
      </c>
      <c r="I5530" s="60" t="s">
        <v>85</v>
      </c>
    </row>
    <row r="5531" spans="1:9" x14ac:dyDescent="0.2">
      <c r="A5531" t="s">
        <v>63</v>
      </c>
      <c r="B5531" t="s">
        <v>80</v>
      </c>
      <c r="C5531" t="s">
        <v>22</v>
      </c>
      <c r="D5531" s="55">
        <v>42979</v>
      </c>
      <c r="E5531">
        <v>0</v>
      </c>
      <c r="F5531">
        <v>3133116</v>
      </c>
      <c r="G5531" s="58" t="s">
        <v>87</v>
      </c>
      <c r="H5531" s="58" t="s">
        <v>87</v>
      </c>
      <c r="I5531" s="60" t="s">
        <v>85</v>
      </c>
    </row>
    <row r="5532" spans="1:9" x14ac:dyDescent="0.2">
      <c r="A5532" t="s">
        <v>63</v>
      </c>
      <c r="B5532" t="s">
        <v>81</v>
      </c>
      <c r="C5532" t="s">
        <v>22</v>
      </c>
      <c r="D5532" s="55">
        <v>42979</v>
      </c>
      <c r="E5532">
        <v>0</v>
      </c>
      <c r="F5532">
        <v>3133117</v>
      </c>
      <c r="G5532" s="58" t="s">
        <v>87</v>
      </c>
      <c r="H5532" s="58" t="s">
        <v>87</v>
      </c>
      <c r="I5532" s="60" t="s">
        <v>85</v>
      </c>
    </row>
    <row r="5533" spans="1:9" x14ac:dyDescent="0.2">
      <c r="A5533" t="s">
        <v>64</v>
      </c>
      <c r="B5533" t="s">
        <v>80</v>
      </c>
      <c r="C5533" t="s">
        <v>22</v>
      </c>
      <c r="D5533" s="55">
        <v>42979</v>
      </c>
      <c r="E5533">
        <v>0</v>
      </c>
      <c r="F5533">
        <v>3133118</v>
      </c>
      <c r="G5533" s="58" t="s">
        <v>87</v>
      </c>
      <c r="H5533" s="58" t="s">
        <v>87</v>
      </c>
      <c r="I5533" s="60" t="s">
        <v>85</v>
      </c>
    </row>
    <row r="5534" spans="1:9" x14ac:dyDescent="0.2">
      <c r="A5534" t="s">
        <v>64</v>
      </c>
      <c r="B5534" t="s">
        <v>81</v>
      </c>
      <c r="C5534" t="s">
        <v>22</v>
      </c>
      <c r="D5534" s="55">
        <v>42979</v>
      </c>
      <c r="E5534">
        <v>0</v>
      </c>
      <c r="F5534">
        <v>3133119</v>
      </c>
      <c r="G5534" s="58" t="s">
        <v>87</v>
      </c>
      <c r="H5534" s="58" t="s">
        <v>87</v>
      </c>
      <c r="I5534" s="60" t="s">
        <v>85</v>
      </c>
    </row>
    <row r="5535" spans="1:9" x14ac:dyDescent="0.2">
      <c r="A5535" t="s">
        <v>79</v>
      </c>
      <c r="B5535" t="s">
        <v>80</v>
      </c>
      <c r="C5535" t="s">
        <v>22</v>
      </c>
      <c r="D5535" s="55">
        <v>42979</v>
      </c>
      <c r="E5535">
        <v>0</v>
      </c>
      <c r="F5535">
        <v>3133120</v>
      </c>
      <c r="G5535" s="58" t="s">
        <v>87</v>
      </c>
      <c r="H5535" s="58" t="s">
        <v>87</v>
      </c>
      <c r="I5535" s="60" t="s">
        <v>85</v>
      </c>
    </row>
    <row r="5536" spans="1:9" x14ac:dyDescent="0.2">
      <c r="A5536" t="s">
        <v>79</v>
      </c>
      <c r="B5536" t="s">
        <v>81</v>
      </c>
      <c r="C5536" t="s">
        <v>22</v>
      </c>
      <c r="D5536" s="55">
        <v>42979</v>
      </c>
      <c r="E5536">
        <v>0</v>
      </c>
      <c r="F5536">
        <v>3133121</v>
      </c>
      <c r="G5536" s="58" t="s">
        <v>87</v>
      </c>
      <c r="H5536" s="58" t="s">
        <v>87</v>
      </c>
      <c r="I5536" s="60" t="s">
        <v>85</v>
      </c>
    </row>
    <row r="5537" spans="1:9" x14ac:dyDescent="0.2">
      <c r="A5537" t="s">
        <v>65</v>
      </c>
      <c r="B5537" t="s">
        <v>80</v>
      </c>
      <c r="C5537" t="s">
        <v>22</v>
      </c>
      <c r="D5537" s="55">
        <v>42979</v>
      </c>
      <c r="E5537">
        <v>0</v>
      </c>
      <c r="F5537">
        <v>3133122</v>
      </c>
      <c r="G5537" s="58" t="s">
        <v>87</v>
      </c>
      <c r="H5537" s="58" t="s">
        <v>87</v>
      </c>
      <c r="I5537" s="60" t="s">
        <v>85</v>
      </c>
    </row>
    <row r="5538" spans="1:9" x14ac:dyDescent="0.2">
      <c r="A5538" t="s">
        <v>65</v>
      </c>
      <c r="B5538" t="s">
        <v>81</v>
      </c>
      <c r="C5538" t="s">
        <v>22</v>
      </c>
      <c r="D5538" s="55">
        <v>42979</v>
      </c>
      <c r="E5538">
        <v>0</v>
      </c>
      <c r="F5538">
        <v>3133123</v>
      </c>
      <c r="G5538" s="58" t="s">
        <v>87</v>
      </c>
      <c r="H5538" s="58" t="s">
        <v>87</v>
      </c>
      <c r="I5538" s="60" t="s">
        <v>85</v>
      </c>
    </row>
    <row r="5539" spans="1:9" x14ac:dyDescent="0.2">
      <c r="A5539" t="s">
        <v>111</v>
      </c>
      <c r="B5539" t="s">
        <v>110</v>
      </c>
      <c r="C5539" t="s">
        <v>22</v>
      </c>
      <c r="D5539" s="55">
        <v>42979</v>
      </c>
      <c r="E5539">
        <v>-5.0000000000000001E-3</v>
      </c>
      <c r="F5539">
        <v>3133124</v>
      </c>
      <c r="G5539" s="58" t="s">
        <v>87</v>
      </c>
      <c r="H5539" s="58" t="s">
        <v>87</v>
      </c>
      <c r="I5539" s="60" t="s">
        <v>85</v>
      </c>
    </row>
    <row r="5540" spans="1:9" x14ac:dyDescent="0.2">
      <c r="A5540" t="s">
        <v>112</v>
      </c>
      <c r="B5540" t="s">
        <v>110</v>
      </c>
      <c r="C5540" t="s">
        <v>22</v>
      </c>
      <c r="D5540" s="55">
        <v>42979</v>
      </c>
      <c r="E5540">
        <v>0.01</v>
      </c>
      <c r="F5540">
        <v>3133125</v>
      </c>
      <c r="G5540" s="58" t="s">
        <v>87</v>
      </c>
      <c r="H5540" s="58" t="s">
        <v>87</v>
      </c>
      <c r="I5540" s="60" t="s">
        <v>85</v>
      </c>
    </row>
    <row r="5541" spans="1:9" x14ac:dyDescent="0.2">
      <c r="A5541" t="s">
        <v>108</v>
      </c>
      <c r="B5541" t="s">
        <v>110</v>
      </c>
      <c r="C5541" t="s">
        <v>22</v>
      </c>
      <c r="D5541" s="55">
        <v>42979</v>
      </c>
      <c r="E5541">
        <v>-0.02</v>
      </c>
      <c r="F5541">
        <v>3133126</v>
      </c>
      <c r="G5541" s="58" t="s">
        <v>87</v>
      </c>
      <c r="H5541" s="58" t="s">
        <v>87</v>
      </c>
      <c r="I5541" s="60" t="s">
        <v>85</v>
      </c>
    </row>
    <row r="5542" spans="1:9" x14ac:dyDescent="0.2">
      <c r="A5542" t="s">
        <v>109</v>
      </c>
      <c r="B5542" t="s">
        <v>110</v>
      </c>
      <c r="C5542" t="s">
        <v>22</v>
      </c>
      <c r="D5542" s="55">
        <v>42979</v>
      </c>
      <c r="E5542">
        <v>0.01</v>
      </c>
      <c r="F5542">
        <v>3133127</v>
      </c>
      <c r="G5542" s="58" t="s">
        <v>87</v>
      </c>
      <c r="H5542" s="58" t="s">
        <v>87</v>
      </c>
      <c r="I5542" s="60" t="s">
        <v>85</v>
      </c>
    </row>
    <row r="5543" spans="1:9" x14ac:dyDescent="0.2">
      <c r="A5543" t="s">
        <v>11</v>
      </c>
      <c r="B5543" t="s">
        <v>110</v>
      </c>
      <c r="C5543" t="s">
        <v>22</v>
      </c>
      <c r="D5543" s="55">
        <v>42979</v>
      </c>
      <c r="E5543" s="155">
        <v>43009</v>
      </c>
      <c r="F5543">
        <v>2756529</v>
      </c>
      <c r="G5543" s="58" t="s">
        <v>87</v>
      </c>
      <c r="H5543" s="58" t="s">
        <v>87</v>
      </c>
      <c r="I5543" s="60" t="s">
        <v>86</v>
      </c>
    </row>
    <row r="5544" spans="1:9" x14ac:dyDescent="0.2">
      <c r="A5544" t="s">
        <v>78</v>
      </c>
      <c r="B5544" t="s">
        <v>80</v>
      </c>
      <c r="C5544" t="s">
        <v>22</v>
      </c>
      <c r="D5544" s="55">
        <v>43009</v>
      </c>
      <c r="E5544">
        <v>0.4</v>
      </c>
      <c r="F5544">
        <v>3133100</v>
      </c>
      <c r="G5544" s="58" t="s">
        <v>87</v>
      </c>
      <c r="H5544" s="58" t="s">
        <v>87</v>
      </c>
      <c r="I5544" s="60" t="s">
        <v>85</v>
      </c>
    </row>
    <row r="5545" spans="1:9" x14ac:dyDescent="0.2">
      <c r="A5545" t="s">
        <v>78</v>
      </c>
      <c r="B5545" t="s">
        <v>81</v>
      </c>
      <c r="C5545" t="s">
        <v>22</v>
      </c>
      <c r="D5545" s="55">
        <v>43009</v>
      </c>
      <c r="E5545">
        <v>0.02</v>
      </c>
      <c r="F5545">
        <v>3133101</v>
      </c>
      <c r="G5545" s="58" t="s">
        <v>87</v>
      </c>
      <c r="H5545" s="58" t="s">
        <v>87</v>
      </c>
      <c r="I5545" s="60" t="s">
        <v>85</v>
      </c>
    </row>
    <row r="5546" spans="1:9" x14ac:dyDescent="0.2">
      <c r="A5546" t="s">
        <v>35</v>
      </c>
      <c r="B5546" t="s">
        <v>80</v>
      </c>
      <c r="C5546" t="s">
        <v>22</v>
      </c>
      <c r="D5546" s="55">
        <v>43009</v>
      </c>
      <c r="E5546">
        <v>0.4</v>
      </c>
      <c r="F5546">
        <v>3133102</v>
      </c>
      <c r="G5546" s="58" t="s">
        <v>87</v>
      </c>
      <c r="H5546" s="58" t="s">
        <v>87</v>
      </c>
      <c r="I5546" s="60" t="s">
        <v>85</v>
      </c>
    </row>
    <row r="5547" spans="1:9" x14ac:dyDescent="0.2">
      <c r="A5547" t="s">
        <v>35</v>
      </c>
      <c r="B5547" t="s">
        <v>81</v>
      </c>
      <c r="C5547" t="s">
        <v>22</v>
      </c>
      <c r="D5547" s="55">
        <v>43009</v>
      </c>
      <c r="E5547">
        <v>0.05</v>
      </c>
      <c r="F5547">
        <v>3133103</v>
      </c>
      <c r="G5547" s="58" t="s">
        <v>87</v>
      </c>
      <c r="H5547" s="58" t="s">
        <v>87</v>
      </c>
      <c r="I5547" s="60" t="s">
        <v>85</v>
      </c>
    </row>
    <row r="5548" spans="1:9" x14ac:dyDescent="0.2">
      <c r="A5548" t="s">
        <v>36</v>
      </c>
      <c r="B5548" t="s">
        <v>80</v>
      </c>
      <c r="C5548" t="s">
        <v>22</v>
      </c>
      <c r="D5548" s="55">
        <v>43009</v>
      </c>
      <c r="E5548">
        <v>0.4</v>
      </c>
      <c r="F5548">
        <v>3133104</v>
      </c>
      <c r="G5548" s="58" t="s">
        <v>87</v>
      </c>
      <c r="H5548" s="58" t="s">
        <v>87</v>
      </c>
      <c r="I5548" s="60" t="s">
        <v>85</v>
      </c>
    </row>
    <row r="5549" spans="1:9" x14ac:dyDescent="0.2">
      <c r="A5549" t="s">
        <v>36</v>
      </c>
      <c r="B5549" t="s">
        <v>81</v>
      </c>
      <c r="C5549" t="s">
        <v>22</v>
      </c>
      <c r="D5549" s="55">
        <v>43009</v>
      </c>
      <c r="E5549">
        <v>0.02</v>
      </c>
      <c r="F5549">
        <v>3133105</v>
      </c>
      <c r="G5549" s="58" t="s">
        <v>87</v>
      </c>
      <c r="H5549" s="58" t="s">
        <v>87</v>
      </c>
      <c r="I5549" s="60" t="s">
        <v>85</v>
      </c>
    </row>
    <row r="5550" spans="1:9" x14ac:dyDescent="0.2">
      <c r="A5550" t="s">
        <v>37</v>
      </c>
      <c r="B5550" t="s">
        <v>80</v>
      </c>
      <c r="C5550" t="s">
        <v>22</v>
      </c>
      <c r="D5550" s="55">
        <v>43009</v>
      </c>
      <c r="E5550">
        <v>0.4</v>
      </c>
      <c r="F5550">
        <v>3133106</v>
      </c>
      <c r="G5550" s="58" t="s">
        <v>87</v>
      </c>
      <c r="H5550" s="58" t="s">
        <v>87</v>
      </c>
      <c r="I5550" s="60" t="s">
        <v>85</v>
      </c>
    </row>
    <row r="5551" spans="1:9" x14ac:dyDescent="0.2">
      <c r="A5551" t="s">
        <v>37</v>
      </c>
      <c r="B5551" t="s">
        <v>81</v>
      </c>
      <c r="C5551" t="s">
        <v>22</v>
      </c>
      <c r="D5551" s="55">
        <v>43009</v>
      </c>
      <c r="E5551">
        <v>0.05</v>
      </c>
      <c r="F5551">
        <v>3133107</v>
      </c>
      <c r="G5551" s="58" t="s">
        <v>87</v>
      </c>
      <c r="H5551" s="58" t="s">
        <v>87</v>
      </c>
      <c r="I5551" s="60" t="s">
        <v>85</v>
      </c>
    </row>
    <row r="5552" spans="1:9" x14ac:dyDescent="0.2">
      <c r="A5552" t="s">
        <v>58</v>
      </c>
      <c r="B5552" t="s">
        <v>80</v>
      </c>
      <c r="C5552" t="s">
        <v>22</v>
      </c>
      <c r="D5552" s="55">
        <v>43009</v>
      </c>
      <c r="E5552">
        <v>0.36</v>
      </c>
      <c r="F5552">
        <v>3133108</v>
      </c>
      <c r="G5552" s="58" t="s">
        <v>87</v>
      </c>
      <c r="H5552" s="58" t="s">
        <v>87</v>
      </c>
      <c r="I5552" s="60" t="s">
        <v>85</v>
      </c>
    </row>
    <row r="5553" spans="1:9" x14ac:dyDescent="0.2">
      <c r="A5553" t="s">
        <v>58</v>
      </c>
      <c r="B5553" t="s">
        <v>81</v>
      </c>
      <c r="C5553" t="s">
        <v>22</v>
      </c>
      <c r="D5553" s="55">
        <v>43009</v>
      </c>
      <c r="E5553">
        <v>-5.0000000000000001E-3</v>
      </c>
      <c r="F5553">
        <v>3133109</v>
      </c>
      <c r="G5553" s="58" t="s">
        <v>87</v>
      </c>
      <c r="H5553" s="58" t="s">
        <v>87</v>
      </c>
      <c r="I5553" s="60" t="s">
        <v>85</v>
      </c>
    </row>
    <row r="5554" spans="1:9" x14ac:dyDescent="0.2">
      <c r="A5554" t="s">
        <v>59</v>
      </c>
      <c r="B5554" t="s">
        <v>80</v>
      </c>
      <c r="C5554" t="s">
        <v>22</v>
      </c>
      <c r="D5554" s="55">
        <v>43009</v>
      </c>
      <c r="E5554">
        <v>0.4</v>
      </c>
      <c r="F5554">
        <v>3133110</v>
      </c>
      <c r="G5554" s="58" t="s">
        <v>87</v>
      </c>
      <c r="H5554" s="58" t="s">
        <v>87</v>
      </c>
      <c r="I5554" s="60" t="s">
        <v>85</v>
      </c>
    </row>
    <row r="5555" spans="1:9" x14ac:dyDescent="0.2">
      <c r="A5555" t="s">
        <v>59</v>
      </c>
      <c r="B5555" t="s">
        <v>81</v>
      </c>
      <c r="C5555" t="s">
        <v>22</v>
      </c>
      <c r="D5555" s="55">
        <v>43009</v>
      </c>
      <c r="E5555">
        <v>-8.5000000000000006E-2</v>
      </c>
      <c r="F5555">
        <v>3133111</v>
      </c>
      <c r="G5555" s="58" t="s">
        <v>87</v>
      </c>
      <c r="H5555" s="58" t="s">
        <v>87</v>
      </c>
      <c r="I5555" s="60" t="s">
        <v>85</v>
      </c>
    </row>
    <row r="5556" spans="1:9" x14ac:dyDescent="0.2">
      <c r="A5556" t="s">
        <v>60</v>
      </c>
      <c r="B5556" t="s">
        <v>80</v>
      </c>
      <c r="C5556" t="s">
        <v>22</v>
      </c>
      <c r="D5556" s="55">
        <v>43009</v>
      </c>
      <c r="E5556">
        <v>0.4</v>
      </c>
      <c r="F5556">
        <v>3133112</v>
      </c>
      <c r="G5556" s="58" t="s">
        <v>87</v>
      </c>
      <c r="H5556" s="58" t="s">
        <v>87</v>
      </c>
      <c r="I5556" s="60" t="s">
        <v>85</v>
      </c>
    </row>
    <row r="5557" spans="1:9" x14ac:dyDescent="0.2">
      <c r="A5557" t="s">
        <v>60</v>
      </c>
      <c r="B5557" t="s">
        <v>81</v>
      </c>
      <c r="C5557" t="s">
        <v>22</v>
      </c>
      <c r="D5557" s="55">
        <v>43009</v>
      </c>
      <c r="E5557">
        <v>0.01</v>
      </c>
      <c r="F5557">
        <v>3133113</v>
      </c>
      <c r="G5557" s="58" t="s">
        <v>87</v>
      </c>
      <c r="H5557" s="58" t="s">
        <v>87</v>
      </c>
      <c r="I5557" s="60" t="s">
        <v>85</v>
      </c>
    </row>
    <row r="5558" spans="1:9" x14ac:dyDescent="0.2">
      <c r="A5558" t="s">
        <v>61</v>
      </c>
      <c r="B5558" t="s">
        <v>80</v>
      </c>
      <c r="C5558" t="s">
        <v>22</v>
      </c>
      <c r="D5558" s="55">
        <v>43009</v>
      </c>
      <c r="E5558">
        <v>0.4</v>
      </c>
      <c r="F5558">
        <v>3133114</v>
      </c>
      <c r="G5558" s="58" t="s">
        <v>87</v>
      </c>
      <c r="H5558" s="58" t="s">
        <v>87</v>
      </c>
      <c r="I5558" s="60" t="s">
        <v>85</v>
      </c>
    </row>
    <row r="5559" spans="1:9" x14ac:dyDescent="0.2">
      <c r="A5559" t="s">
        <v>61</v>
      </c>
      <c r="B5559" t="s">
        <v>81</v>
      </c>
      <c r="C5559" t="s">
        <v>22</v>
      </c>
      <c r="D5559" s="55">
        <v>43009</v>
      </c>
      <c r="E5559">
        <v>-5.5E-2</v>
      </c>
      <c r="F5559">
        <v>3133115</v>
      </c>
      <c r="G5559" s="58" t="s">
        <v>87</v>
      </c>
      <c r="H5559" s="58" t="s">
        <v>87</v>
      </c>
      <c r="I5559" s="60" t="s">
        <v>85</v>
      </c>
    </row>
    <row r="5560" spans="1:9" x14ac:dyDescent="0.2">
      <c r="A5560" t="s">
        <v>63</v>
      </c>
      <c r="B5560" t="s">
        <v>80</v>
      </c>
      <c r="C5560" t="s">
        <v>22</v>
      </c>
      <c r="D5560" s="55">
        <v>43009</v>
      </c>
      <c r="E5560">
        <v>0</v>
      </c>
      <c r="F5560">
        <v>3133116</v>
      </c>
      <c r="G5560" s="58" t="s">
        <v>87</v>
      </c>
      <c r="H5560" s="58" t="s">
        <v>87</v>
      </c>
      <c r="I5560" s="60" t="s">
        <v>85</v>
      </c>
    </row>
    <row r="5561" spans="1:9" x14ac:dyDescent="0.2">
      <c r="A5561" t="s">
        <v>63</v>
      </c>
      <c r="B5561" t="s">
        <v>81</v>
      </c>
      <c r="C5561" t="s">
        <v>22</v>
      </c>
      <c r="D5561" s="55">
        <v>43009</v>
      </c>
      <c r="E5561">
        <v>0</v>
      </c>
      <c r="F5561">
        <v>3133117</v>
      </c>
      <c r="G5561" s="58" t="s">
        <v>87</v>
      </c>
      <c r="H5561" s="58" t="s">
        <v>87</v>
      </c>
      <c r="I5561" s="60" t="s">
        <v>85</v>
      </c>
    </row>
    <row r="5562" spans="1:9" x14ac:dyDescent="0.2">
      <c r="A5562" t="s">
        <v>64</v>
      </c>
      <c r="B5562" t="s">
        <v>80</v>
      </c>
      <c r="C5562" t="s">
        <v>22</v>
      </c>
      <c r="D5562" s="55">
        <v>43009</v>
      </c>
      <c r="E5562">
        <v>0</v>
      </c>
      <c r="F5562">
        <v>3133118</v>
      </c>
      <c r="G5562" s="58" t="s">
        <v>87</v>
      </c>
      <c r="H5562" s="58" t="s">
        <v>87</v>
      </c>
      <c r="I5562" s="60" t="s">
        <v>85</v>
      </c>
    </row>
    <row r="5563" spans="1:9" x14ac:dyDescent="0.2">
      <c r="A5563" t="s">
        <v>64</v>
      </c>
      <c r="B5563" t="s">
        <v>81</v>
      </c>
      <c r="C5563" t="s">
        <v>22</v>
      </c>
      <c r="D5563" s="55">
        <v>43009</v>
      </c>
      <c r="E5563">
        <v>0</v>
      </c>
      <c r="F5563">
        <v>3133119</v>
      </c>
      <c r="G5563" s="58" t="s">
        <v>87</v>
      </c>
      <c r="H5563" s="58" t="s">
        <v>87</v>
      </c>
      <c r="I5563" s="60" t="s">
        <v>85</v>
      </c>
    </row>
    <row r="5564" spans="1:9" x14ac:dyDescent="0.2">
      <c r="A5564" t="s">
        <v>79</v>
      </c>
      <c r="B5564" t="s">
        <v>80</v>
      </c>
      <c r="C5564" t="s">
        <v>22</v>
      </c>
      <c r="D5564" s="55">
        <v>43009</v>
      </c>
      <c r="E5564">
        <v>0</v>
      </c>
      <c r="F5564">
        <v>3133120</v>
      </c>
      <c r="G5564" s="58" t="s">
        <v>87</v>
      </c>
      <c r="H5564" s="58" t="s">
        <v>87</v>
      </c>
      <c r="I5564" s="60" t="s">
        <v>85</v>
      </c>
    </row>
    <row r="5565" spans="1:9" x14ac:dyDescent="0.2">
      <c r="A5565" t="s">
        <v>79</v>
      </c>
      <c r="B5565" t="s">
        <v>81</v>
      </c>
      <c r="C5565" t="s">
        <v>22</v>
      </c>
      <c r="D5565" s="55">
        <v>43009</v>
      </c>
      <c r="E5565">
        <v>0</v>
      </c>
      <c r="F5565">
        <v>3133121</v>
      </c>
      <c r="G5565" s="58" t="s">
        <v>87</v>
      </c>
      <c r="H5565" s="58" t="s">
        <v>87</v>
      </c>
      <c r="I5565" s="60" t="s">
        <v>85</v>
      </c>
    </row>
    <row r="5566" spans="1:9" x14ac:dyDescent="0.2">
      <c r="A5566" t="s">
        <v>65</v>
      </c>
      <c r="B5566" t="s">
        <v>80</v>
      </c>
      <c r="C5566" t="s">
        <v>22</v>
      </c>
      <c r="D5566" s="55">
        <v>43009</v>
      </c>
      <c r="E5566">
        <v>0</v>
      </c>
      <c r="F5566">
        <v>3133122</v>
      </c>
      <c r="G5566" s="58" t="s">
        <v>87</v>
      </c>
      <c r="H5566" s="58" t="s">
        <v>87</v>
      </c>
      <c r="I5566" s="60" t="s">
        <v>85</v>
      </c>
    </row>
    <row r="5567" spans="1:9" x14ac:dyDescent="0.2">
      <c r="A5567" t="s">
        <v>65</v>
      </c>
      <c r="B5567" t="s">
        <v>81</v>
      </c>
      <c r="C5567" t="s">
        <v>22</v>
      </c>
      <c r="D5567" s="55">
        <v>43009</v>
      </c>
      <c r="E5567">
        <v>0</v>
      </c>
      <c r="F5567">
        <v>3133123</v>
      </c>
      <c r="G5567" s="58" t="s">
        <v>87</v>
      </c>
      <c r="H5567" s="58" t="s">
        <v>87</v>
      </c>
      <c r="I5567" s="60" t="s">
        <v>85</v>
      </c>
    </row>
    <row r="5568" spans="1:9" x14ac:dyDescent="0.2">
      <c r="A5568" t="s">
        <v>111</v>
      </c>
      <c r="B5568" t="s">
        <v>110</v>
      </c>
      <c r="C5568" t="s">
        <v>22</v>
      </c>
      <c r="D5568" s="55">
        <v>43009</v>
      </c>
      <c r="E5568">
        <v>-5.0000000000000001E-3</v>
      </c>
      <c r="F5568">
        <v>3133124</v>
      </c>
      <c r="G5568" s="58" t="s">
        <v>87</v>
      </c>
      <c r="H5568" s="58" t="s">
        <v>87</v>
      </c>
      <c r="I5568" s="60" t="s">
        <v>85</v>
      </c>
    </row>
    <row r="5569" spans="1:9" x14ac:dyDescent="0.2">
      <c r="A5569" t="s">
        <v>112</v>
      </c>
      <c r="B5569" t="s">
        <v>110</v>
      </c>
      <c r="C5569" t="s">
        <v>22</v>
      </c>
      <c r="D5569" s="55">
        <v>43009</v>
      </c>
      <c r="E5569">
        <v>0.01</v>
      </c>
      <c r="F5569">
        <v>3133125</v>
      </c>
      <c r="G5569" s="58" t="s">
        <v>87</v>
      </c>
      <c r="H5569" s="58" t="s">
        <v>87</v>
      </c>
      <c r="I5569" s="60" t="s">
        <v>85</v>
      </c>
    </row>
    <row r="5570" spans="1:9" x14ac:dyDescent="0.2">
      <c r="A5570" t="s">
        <v>108</v>
      </c>
      <c r="B5570" t="s">
        <v>110</v>
      </c>
      <c r="C5570" t="s">
        <v>22</v>
      </c>
      <c r="D5570" s="55">
        <v>43009</v>
      </c>
      <c r="E5570">
        <v>-5.5E-2</v>
      </c>
      <c r="F5570">
        <v>3133126</v>
      </c>
      <c r="G5570" s="58" t="s">
        <v>87</v>
      </c>
      <c r="H5570" s="58" t="s">
        <v>87</v>
      </c>
      <c r="I5570" s="60" t="s">
        <v>85</v>
      </c>
    </row>
    <row r="5571" spans="1:9" x14ac:dyDescent="0.2">
      <c r="A5571" t="s">
        <v>109</v>
      </c>
      <c r="B5571" t="s">
        <v>110</v>
      </c>
      <c r="C5571" t="s">
        <v>22</v>
      </c>
      <c r="D5571" s="55">
        <v>43009</v>
      </c>
      <c r="E5571">
        <v>0.01</v>
      </c>
      <c r="F5571">
        <v>3133127</v>
      </c>
      <c r="G5571" s="58" t="s">
        <v>87</v>
      </c>
      <c r="H5571" s="58" t="s">
        <v>87</v>
      </c>
      <c r="I5571" s="60" t="s">
        <v>85</v>
      </c>
    </row>
    <row r="5572" spans="1:9" x14ac:dyDescent="0.2">
      <c r="A5572" t="s">
        <v>11</v>
      </c>
      <c r="B5572" t="s">
        <v>110</v>
      </c>
      <c r="C5572" t="s">
        <v>22</v>
      </c>
      <c r="D5572" s="55">
        <v>43009</v>
      </c>
      <c r="E5572" s="155">
        <v>43040</v>
      </c>
      <c r="F5572">
        <v>2756507</v>
      </c>
      <c r="G5572" s="58" t="s">
        <v>87</v>
      </c>
      <c r="H5572" s="58" t="s">
        <v>87</v>
      </c>
      <c r="I5572" s="60" t="s">
        <v>86</v>
      </c>
    </row>
    <row r="5573" spans="1:9" x14ac:dyDescent="0.2">
      <c r="A5573" t="s">
        <v>78</v>
      </c>
      <c r="B5573" t="s">
        <v>80</v>
      </c>
      <c r="C5573" t="s">
        <v>22</v>
      </c>
      <c r="D5573" s="55">
        <v>43040</v>
      </c>
      <c r="E5573">
        <v>0.55500000000000005</v>
      </c>
      <c r="F5573">
        <v>3133100</v>
      </c>
      <c r="G5573" s="58" t="s">
        <v>87</v>
      </c>
      <c r="H5573" s="58" t="s">
        <v>87</v>
      </c>
      <c r="I5573" s="60" t="s">
        <v>85</v>
      </c>
    </row>
    <row r="5574" spans="1:9" x14ac:dyDescent="0.2">
      <c r="A5574" t="s">
        <v>78</v>
      </c>
      <c r="B5574" t="s">
        <v>81</v>
      </c>
      <c r="C5574" t="s">
        <v>22</v>
      </c>
      <c r="D5574" s="55">
        <v>43040</v>
      </c>
      <c r="E5574">
        <v>0.05</v>
      </c>
      <c r="F5574">
        <v>3133101</v>
      </c>
      <c r="G5574" s="58" t="s">
        <v>87</v>
      </c>
      <c r="H5574" s="58" t="s">
        <v>87</v>
      </c>
      <c r="I5574" s="60" t="s">
        <v>85</v>
      </c>
    </row>
    <row r="5575" spans="1:9" x14ac:dyDescent="0.2">
      <c r="A5575" t="s">
        <v>35</v>
      </c>
      <c r="B5575" t="s">
        <v>80</v>
      </c>
      <c r="C5575" t="s">
        <v>22</v>
      </c>
      <c r="D5575" s="55">
        <v>43040</v>
      </c>
      <c r="E5575">
        <v>0.55500000000000005</v>
      </c>
      <c r="F5575">
        <v>3133102</v>
      </c>
      <c r="G5575" s="58" t="s">
        <v>87</v>
      </c>
      <c r="H5575" s="58" t="s">
        <v>87</v>
      </c>
      <c r="I5575" s="60" t="s">
        <v>85</v>
      </c>
    </row>
    <row r="5576" spans="1:9" x14ac:dyDescent="0.2">
      <c r="A5576" t="s">
        <v>35</v>
      </c>
      <c r="B5576" t="s">
        <v>81</v>
      </c>
      <c r="C5576" t="s">
        <v>22</v>
      </c>
      <c r="D5576" s="55">
        <v>43040</v>
      </c>
      <c r="E5576">
        <v>0.14000000000000001</v>
      </c>
      <c r="F5576">
        <v>3133103</v>
      </c>
      <c r="G5576" s="58" t="s">
        <v>87</v>
      </c>
      <c r="H5576" s="58" t="s">
        <v>87</v>
      </c>
      <c r="I5576" s="60" t="s">
        <v>85</v>
      </c>
    </row>
    <row r="5577" spans="1:9" x14ac:dyDescent="0.2">
      <c r="A5577" t="s">
        <v>36</v>
      </c>
      <c r="B5577" t="s">
        <v>80</v>
      </c>
      <c r="C5577" t="s">
        <v>22</v>
      </c>
      <c r="D5577" s="55">
        <v>43040</v>
      </c>
      <c r="E5577">
        <v>0.55500000000000005</v>
      </c>
      <c r="F5577">
        <v>3133104</v>
      </c>
      <c r="G5577" s="58" t="s">
        <v>87</v>
      </c>
      <c r="H5577" s="58" t="s">
        <v>87</v>
      </c>
      <c r="I5577" s="60" t="s">
        <v>85</v>
      </c>
    </row>
    <row r="5578" spans="1:9" x14ac:dyDescent="0.2">
      <c r="A5578" t="s">
        <v>36</v>
      </c>
      <c r="B5578" t="s">
        <v>81</v>
      </c>
      <c r="C5578" t="s">
        <v>22</v>
      </c>
      <c r="D5578" s="55">
        <v>43040</v>
      </c>
      <c r="E5578">
        <v>0.05</v>
      </c>
      <c r="F5578">
        <v>3133105</v>
      </c>
      <c r="G5578" s="58" t="s">
        <v>87</v>
      </c>
      <c r="H5578" s="58" t="s">
        <v>87</v>
      </c>
      <c r="I5578" s="60" t="s">
        <v>85</v>
      </c>
    </row>
    <row r="5579" spans="1:9" x14ac:dyDescent="0.2">
      <c r="A5579" t="s">
        <v>37</v>
      </c>
      <c r="B5579" t="s">
        <v>80</v>
      </c>
      <c r="C5579" t="s">
        <v>22</v>
      </c>
      <c r="D5579" s="55">
        <v>43040</v>
      </c>
      <c r="E5579">
        <v>0.55500000000000005</v>
      </c>
      <c r="F5579">
        <v>3133106</v>
      </c>
      <c r="G5579" s="58" t="s">
        <v>87</v>
      </c>
      <c r="H5579" s="58" t="s">
        <v>87</v>
      </c>
      <c r="I5579" s="60" t="s">
        <v>85</v>
      </c>
    </row>
    <row r="5580" spans="1:9" x14ac:dyDescent="0.2">
      <c r="A5580" t="s">
        <v>37</v>
      </c>
      <c r="B5580" t="s">
        <v>81</v>
      </c>
      <c r="C5580" t="s">
        <v>22</v>
      </c>
      <c r="D5580" s="55">
        <v>43040</v>
      </c>
      <c r="E5580">
        <v>0.14000000000000001</v>
      </c>
      <c r="F5580">
        <v>3133107</v>
      </c>
      <c r="G5580" s="58" t="s">
        <v>87</v>
      </c>
      <c r="H5580" s="58" t="s">
        <v>87</v>
      </c>
      <c r="I5580" s="60" t="s">
        <v>85</v>
      </c>
    </row>
    <row r="5581" spans="1:9" x14ac:dyDescent="0.2">
      <c r="A5581" t="s">
        <v>58</v>
      </c>
      <c r="B5581" t="s">
        <v>80</v>
      </c>
      <c r="C5581" t="s">
        <v>22</v>
      </c>
      <c r="D5581" s="55">
        <v>43040</v>
      </c>
      <c r="E5581">
        <v>0.46</v>
      </c>
      <c r="F5581">
        <v>3133108</v>
      </c>
      <c r="G5581" s="58" t="s">
        <v>87</v>
      </c>
      <c r="H5581" s="58" t="s">
        <v>87</v>
      </c>
      <c r="I5581" s="60" t="s">
        <v>85</v>
      </c>
    </row>
    <row r="5582" spans="1:9" x14ac:dyDescent="0.2">
      <c r="A5582" t="s">
        <v>58</v>
      </c>
      <c r="B5582" t="s">
        <v>81</v>
      </c>
      <c r="C5582" t="s">
        <v>22</v>
      </c>
      <c r="D5582" s="55">
        <v>43040</v>
      </c>
      <c r="E5582">
        <v>0.05</v>
      </c>
      <c r="F5582">
        <v>3133109</v>
      </c>
      <c r="G5582" s="58" t="s">
        <v>87</v>
      </c>
      <c r="H5582" s="58" t="s">
        <v>87</v>
      </c>
      <c r="I5582" s="60" t="s">
        <v>85</v>
      </c>
    </row>
    <row r="5583" spans="1:9" x14ac:dyDescent="0.2">
      <c r="A5583" t="s">
        <v>59</v>
      </c>
      <c r="B5583" t="s">
        <v>80</v>
      </c>
      <c r="C5583" t="s">
        <v>22</v>
      </c>
      <c r="D5583" s="55">
        <v>43040</v>
      </c>
      <c r="E5583">
        <v>0.7</v>
      </c>
      <c r="F5583">
        <v>3133110</v>
      </c>
      <c r="G5583" s="58" t="s">
        <v>87</v>
      </c>
      <c r="H5583" s="58" t="s">
        <v>87</v>
      </c>
      <c r="I5583" s="60" t="s">
        <v>85</v>
      </c>
    </row>
    <row r="5584" spans="1:9" x14ac:dyDescent="0.2">
      <c r="A5584" t="s">
        <v>59</v>
      </c>
      <c r="B5584" t="s">
        <v>81</v>
      </c>
      <c r="C5584" t="s">
        <v>22</v>
      </c>
      <c r="D5584" s="55">
        <v>43040</v>
      </c>
      <c r="E5584">
        <v>-0.17</v>
      </c>
      <c r="F5584">
        <v>3133111</v>
      </c>
      <c r="G5584" s="58" t="s">
        <v>87</v>
      </c>
      <c r="H5584" s="58" t="s">
        <v>87</v>
      </c>
      <c r="I5584" s="60" t="s">
        <v>85</v>
      </c>
    </row>
    <row r="5585" spans="1:9" x14ac:dyDescent="0.2">
      <c r="A5585" t="s">
        <v>60</v>
      </c>
      <c r="B5585" t="s">
        <v>80</v>
      </c>
      <c r="C5585" t="s">
        <v>22</v>
      </c>
      <c r="D5585" s="55">
        <v>43040</v>
      </c>
      <c r="E5585">
        <v>0.7</v>
      </c>
      <c r="F5585">
        <v>3133112</v>
      </c>
      <c r="G5585" s="58" t="s">
        <v>87</v>
      </c>
      <c r="H5585" s="58" t="s">
        <v>87</v>
      </c>
      <c r="I5585" s="60" t="s">
        <v>85</v>
      </c>
    </row>
    <row r="5586" spans="1:9" x14ac:dyDescent="0.2">
      <c r="A5586" t="s">
        <v>60</v>
      </c>
      <c r="B5586" t="s">
        <v>81</v>
      </c>
      <c r="C5586" t="s">
        <v>22</v>
      </c>
      <c r="D5586" s="55">
        <v>43040</v>
      </c>
      <c r="E5586">
        <v>5.5E-2</v>
      </c>
      <c r="F5586">
        <v>3133113</v>
      </c>
      <c r="G5586" s="58" t="s">
        <v>87</v>
      </c>
      <c r="H5586" s="58" t="s">
        <v>87</v>
      </c>
      <c r="I5586" s="60" t="s">
        <v>85</v>
      </c>
    </row>
    <row r="5587" spans="1:9" x14ac:dyDescent="0.2">
      <c r="A5587" t="s">
        <v>61</v>
      </c>
      <c r="B5587" t="s">
        <v>80</v>
      </c>
      <c r="C5587" t="s">
        <v>22</v>
      </c>
      <c r="D5587" s="55">
        <v>43040</v>
      </c>
      <c r="E5587">
        <v>0.7</v>
      </c>
      <c r="F5587">
        <v>3133114</v>
      </c>
      <c r="G5587" s="58" t="s">
        <v>87</v>
      </c>
      <c r="H5587" s="58" t="s">
        <v>87</v>
      </c>
      <c r="I5587" s="60" t="s">
        <v>85</v>
      </c>
    </row>
    <row r="5588" spans="1:9" x14ac:dyDescent="0.2">
      <c r="A5588" t="s">
        <v>61</v>
      </c>
      <c r="B5588" t="s">
        <v>81</v>
      </c>
      <c r="C5588" t="s">
        <v>22</v>
      </c>
      <c r="D5588" s="55">
        <v>43040</v>
      </c>
      <c r="E5588">
        <v>-0.05</v>
      </c>
      <c r="F5588">
        <v>3133115</v>
      </c>
      <c r="G5588" s="58" t="s">
        <v>87</v>
      </c>
      <c r="H5588" s="58" t="s">
        <v>87</v>
      </c>
      <c r="I5588" s="60" t="s">
        <v>85</v>
      </c>
    </row>
    <row r="5589" spans="1:9" x14ac:dyDescent="0.2">
      <c r="A5589" t="s">
        <v>63</v>
      </c>
      <c r="B5589" t="s">
        <v>80</v>
      </c>
      <c r="C5589" t="s">
        <v>22</v>
      </c>
      <c r="D5589" s="55">
        <v>43040</v>
      </c>
      <c r="E5589">
        <v>0</v>
      </c>
      <c r="F5589">
        <v>3133116</v>
      </c>
      <c r="G5589" s="58" t="s">
        <v>87</v>
      </c>
      <c r="H5589" s="58" t="s">
        <v>87</v>
      </c>
      <c r="I5589" s="60" t="s">
        <v>85</v>
      </c>
    </row>
    <row r="5590" spans="1:9" x14ac:dyDescent="0.2">
      <c r="A5590" t="s">
        <v>63</v>
      </c>
      <c r="B5590" t="s">
        <v>81</v>
      </c>
      <c r="C5590" t="s">
        <v>22</v>
      </c>
      <c r="D5590" s="55">
        <v>43040</v>
      </c>
      <c r="E5590">
        <v>0</v>
      </c>
      <c r="F5590">
        <v>3133117</v>
      </c>
      <c r="G5590" s="58" t="s">
        <v>87</v>
      </c>
      <c r="H5590" s="58" t="s">
        <v>87</v>
      </c>
      <c r="I5590" s="60" t="s">
        <v>85</v>
      </c>
    </row>
    <row r="5591" spans="1:9" x14ac:dyDescent="0.2">
      <c r="A5591" t="s">
        <v>64</v>
      </c>
      <c r="B5591" t="s">
        <v>80</v>
      </c>
      <c r="C5591" t="s">
        <v>22</v>
      </c>
      <c r="D5591" s="55">
        <v>43040</v>
      </c>
      <c r="E5591">
        <v>0</v>
      </c>
      <c r="F5591">
        <v>3133118</v>
      </c>
      <c r="G5591" s="58" t="s">
        <v>87</v>
      </c>
      <c r="H5591" s="58" t="s">
        <v>87</v>
      </c>
      <c r="I5591" s="60" t="s">
        <v>85</v>
      </c>
    </row>
    <row r="5592" spans="1:9" x14ac:dyDescent="0.2">
      <c r="A5592" t="s">
        <v>64</v>
      </c>
      <c r="B5592" t="s">
        <v>81</v>
      </c>
      <c r="C5592" t="s">
        <v>22</v>
      </c>
      <c r="D5592" s="55">
        <v>43040</v>
      </c>
      <c r="E5592">
        <v>0</v>
      </c>
      <c r="F5592">
        <v>3133119</v>
      </c>
      <c r="G5592" s="58" t="s">
        <v>87</v>
      </c>
      <c r="H5592" s="58" t="s">
        <v>87</v>
      </c>
      <c r="I5592" s="60" t="s">
        <v>85</v>
      </c>
    </row>
    <row r="5593" spans="1:9" x14ac:dyDescent="0.2">
      <c r="A5593" t="s">
        <v>79</v>
      </c>
      <c r="B5593" t="s">
        <v>80</v>
      </c>
      <c r="C5593" t="s">
        <v>22</v>
      </c>
      <c r="D5593" s="55">
        <v>43040</v>
      </c>
      <c r="E5593">
        <v>0</v>
      </c>
      <c r="F5593">
        <v>3133120</v>
      </c>
      <c r="G5593" s="58" t="s">
        <v>87</v>
      </c>
      <c r="H5593" s="58" t="s">
        <v>87</v>
      </c>
      <c r="I5593" s="60" t="s">
        <v>85</v>
      </c>
    </row>
    <row r="5594" spans="1:9" x14ac:dyDescent="0.2">
      <c r="A5594" t="s">
        <v>79</v>
      </c>
      <c r="B5594" t="s">
        <v>81</v>
      </c>
      <c r="C5594" t="s">
        <v>22</v>
      </c>
      <c r="D5594" s="55">
        <v>43040</v>
      </c>
      <c r="E5594">
        <v>0</v>
      </c>
      <c r="F5594">
        <v>3133121</v>
      </c>
      <c r="G5594" s="58" t="s">
        <v>87</v>
      </c>
      <c r="H5594" s="58" t="s">
        <v>87</v>
      </c>
      <c r="I5594" s="60" t="s">
        <v>85</v>
      </c>
    </row>
    <row r="5595" spans="1:9" x14ac:dyDescent="0.2">
      <c r="A5595" t="s">
        <v>65</v>
      </c>
      <c r="B5595" t="s">
        <v>80</v>
      </c>
      <c r="C5595" t="s">
        <v>22</v>
      </c>
      <c r="D5595" s="55">
        <v>43040</v>
      </c>
      <c r="E5595">
        <v>0</v>
      </c>
      <c r="F5595">
        <v>3133122</v>
      </c>
      <c r="G5595" s="58" t="s">
        <v>87</v>
      </c>
      <c r="H5595" s="58" t="s">
        <v>87</v>
      </c>
      <c r="I5595" s="60" t="s">
        <v>85</v>
      </c>
    </row>
    <row r="5596" spans="1:9" x14ac:dyDescent="0.2">
      <c r="A5596" t="s">
        <v>65</v>
      </c>
      <c r="B5596" t="s">
        <v>81</v>
      </c>
      <c r="C5596" t="s">
        <v>22</v>
      </c>
      <c r="D5596" s="55">
        <v>43040</v>
      </c>
      <c r="E5596">
        <v>0</v>
      </c>
      <c r="F5596">
        <v>3133123</v>
      </c>
      <c r="G5596" s="58" t="s">
        <v>87</v>
      </c>
      <c r="H5596" s="58" t="s">
        <v>87</v>
      </c>
      <c r="I5596" s="60" t="s">
        <v>85</v>
      </c>
    </row>
    <row r="5597" spans="1:9" x14ac:dyDescent="0.2">
      <c r="A5597" t="s">
        <v>111</v>
      </c>
      <c r="B5597" t="s">
        <v>110</v>
      </c>
      <c r="C5597" t="s">
        <v>22</v>
      </c>
      <c r="D5597" s="55">
        <v>43040</v>
      </c>
      <c r="E5597">
        <v>0.05</v>
      </c>
      <c r="F5597">
        <v>3133124</v>
      </c>
      <c r="G5597" s="58" t="s">
        <v>87</v>
      </c>
      <c r="H5597" s="58" t="s">
        <v>87</v>
      </c>
      <c r="I5597" s="60" t="s">
        <v>85</v>
      </c>
    </row>
    <row r="5598" spans="1:9" x14ac:dyDescent="0.2">
      <c r="A5598" t="s">
        <v>112</v>
      </c>
      <c r="B5598" t="s">
        <v>110</v>
      </c>
      <c r="C5598" t="s">
        <v>22</v>
      </c>
      <c r="D5598" s="55">
        <v>43040</v>
      </c>
      <c r="E5598">
        <v>5.5E-2</v>
      </c>
      <c r="F5598">
        <v>3133125</v>
      </c>
      <c r="G5598" s="58" t="s">
        <v>87</v>
      </c>
      <c r="H5598" s="58" t="s">
        <v>87</v>
      </c>
      <c r="I5598" s="60" t="s">
        <v>85</v>
      </c>
    </row>
    <row r="5599" spans="1:9" x14ac:dyDescent="0.2">
      <c r="A5599" t="s">
        <v>108</v>
      </c>
      <c r="B5599" t="s">
        <v>110</v>
      </c>
      <c r="C5599" t="s">
        <v>22</v>
      </c>
      <c r="D5599" s="55">
        <v>43040</v>
      </c>
      <c r="E5599">
        <v>-0.05</v>
      </c>
      <c r="F5599">
        <v>3133126</v>
      </c>
      <c r="G5599" s="58" t="s">
        <v>87</v>
      </c>
      <c r="H5599" s="58" t="s">
        <v>87</v>
      </c>
      <c r="I5599" s="60" t="s">
        <v>85</v>
      </c>
    </row>
    <row r="5600" spans="1:9" x14ac:dyDescent="0.2">
      <c r="A5600" t="s">
        <v>109</v>
      </c>
      <c r="B5600" t="s">
        <v>110</v>
      </c>
      <c r="C5600" t="s">
        <v>22</v>
      </c>
      <c r="D5600" s="55">
        <v>43040</v>
      </c>
      <c r="E5600">
        <v>5.5E-2</v>
      </c>
      <c r="F5600">
        <v>3133127</v>
      </c>
      <c r="G5600" s="58" t="s">
        <v>87</v>
      </c>
      <c r="H5600" s="58" t="s">
        <v>87</v>
      </c>
      <c r="I5600" s="60" t="s">
        <v>85</v>
      </c>
    </row>
    <row r="5601" spans="1:9" x14ac:dyDescent="0.2">
      <c r="A5601" t="s">
        <v>11</v>
      </c>
      <c r="B5601" t="s">
        <v>110</v>
      </c>
      <c r="C5601" t="s">
        <v>22</v>
      </c>
      <c r="D5601" s="55">
        <v>43040</v>
      </c>
      <c r="E5601" s="155">
        <v>43070</v>
      </c>
      <c r="F5601">
        <v>2756536</v>
      </c>
      <c r="G5601" s="58" t="s">
        <v>87</v>
      </c>
      <c r="H5601" s="58" t="s">
        <v>87</v>
      </c>
      <c r="I5601" s="60" t="s">
        <v>86</v>
      </c>
    </row>
    <row r="5602" spans="1:9" x14ac:dyDescent="0.2">
      <c r="A5602" t="s">
        <v>78</v>
      </c>
      <c r="B5602" t="s">
        <v>80</v>
      </c>
      <c r="C5602" t="s">
        <v>22</v>
      </c>
      <c r="D5602" s="55">
        <v>43070</v>
      </c>
      <c r="E5602">
        <v>0.91</v>
      </c>
      <c r="F5602">
        <v>3133100</v>
      </c>
      <c r="G5602" s="58" t="s">
        <v>87</v>
      </c>
      <c r="H5602" s="58" t="s">
        <v>87</v>
      </c>
      <c r="I5602" s="60" t="s">
        <v>85</v>
      </c>
    </row>
    <row r="5603" spans="1:9" x14ac:dyDescent="0.2">
      <c r="A5603" t="s">
        <v>78</v>
      </c>
      <c r="B5603" t="s">
        <v>81</v>
      </c>
      <c r="C5603" t="s">
        <v>22</v>
      </c>
      <c r="D5603" s="55">
        <v>43070</v>
      </c>
      <c r="E5603">
        <v>0.05</v>
      </c>
      <c r="F5603">
        <v>3133101</v>
      </c>
      <c r="G5603" s="58" t="s">
        <v>87</v>
      </c>
      <c r="H5603" s="58" t="s">
        <v>87</v>
      </c>
      <c r="I5603" s="60" t="s">
        <v>85</v>
      </c>
    </row>
    <row r="5604" spans="1:9" x14ac:dyDescent="0.2">
      <c r="A5604" t="s">
        <v>35</v>
      </c>
      <c r="B5604" t="s">
        <v>80</v>
      </c>
      <c r="C5604" t="s">
        <v>22</v>
      </c>
      <c r="D5604" s="55">
        <v>43070</v>
      </c>
      <c r="E5604">
        <v>0.91</v>
      </c>
      <c r="F5604">
        <v>3133102</v>
      </c>
      <c r="G5604" s="58" t="s">
        <v>87</v>
      </c>
      <c r="H5604" s="58" t="s">
        <v>87</v>
      </c>
      <c r="I5604" s="60" t="s">
        <v>85</v>
      </c>
    </row>
    <row r="5605" spans="1:9" x14ac:dyDescent="0.2">
      <c r="A5605" t="s">
        <v>35</v>
      </c>
      <c r="B5605" t="s">
        <v>81</v>
      </c>
      <c r="C5605" t="s">
        <v>22</v>
      </c>
      <c r="D5605" s="55">
        <v>43070</v>
      </c>
      <c r="E5605">
        <v>0.28999999999999998</v>
      </c>
      <c r="F5605">
        <v>3133103</v>
      </c>
      <c r="G5605" s="58" t="s">
        <v>87</v>
      </c>
      <c r="H5605" s="58" t="s">
        <v>87</v>
      </c>
      <c r="I5605" s="60" t="s">
        <v>85</v>
      </c>
    </row>
    <row r="5606" spans="1:9" x14ac:dyDescent="0.2">
      <c r="A5606" t="s">
        <v>36</v>
      </c>
      <c r="B5606" t="s">
        <v>80</v>
      </c>
      <c r="C5606" t="s">
        <v>22</v>
      </c>
      <c r="D5606" s="55">
        <v>43070</v>
      </c>
      <c r="E5606">
        <v>0.91</v>
      </c>
      <c r="F5606">
        <v>3133104</v>
      </c>
      <c r="G5606" s="58" t="s">
        <v>87</v>
      </c>
      <c r="H5606" s="58" t="s">
        <v>87</v>
      </c>
      <c r="I5606" s="60" t="s">
        <v>85</v>
      </c>
    </row>
    <row r="5607" spans="1:9" x14ac:dyDescent="0.2">
      <c r="A5607" t="s">
        <v>36</v>
      </c>
      <c r="B5607" t="s">
        <v>81</v>
      </c>
      <c r="C5607" t="s">
        <v>22</v>
      </c>
      <c r="D5607" s="55">
        <v>43070</v>
      </c>
      <c r="E5607">
        <v>0.05</v>
      </c>
      <c r="F5607">
        <v>3133105</v>
      </c>
      <c r="G5607" s="58" t="s">
        <v>87</v>
      </c>
      <c r="H5607" s="58" t="s">
        <v>87</v>
      </c>
      <c r="I5607" s="60" t="s">
        <v>85</v>
      </c>
    </row>
    <row r="5608" spans="1:9" x14ac:dyDescent="0.2">
      <c r="A5608" t="s">
        <v>37</v>
      </c>
      <c r="B5608" t="s">
        <v>80</v>
      </c>
      <c r="C5608" t="s">
        <v>22</v>
      </c>
      <c r="D5608" s="55">
        <v>43070</v>
      </c>
      <c r="E5608">
        <v>0.91</v>
      </c>
      <c r="F5608">
        <v>3133106</v>
      </c>
      <c r="G5608" s="58" t="s">
        <v>87</v>
      </c>
      <c r="H5608" s="58" t="s">
        <v>87</v>
      </c>
      <c r="I5608" s="60" t="s">
        <v>85</v>
      </c>
    </row>
    <row r="5609" spans="1:9" x14ac:dyDescent="0.2">
      <c r="A5609" t="s">
        <v>37</v>
      </c>
      <c r="B5609" t="s">
        <v>81</v>
      </c>
      <c r="C5609" t="s">
        <v>22</v>
      </c>
      <c r="D5609" s="55">
        <v>43070</v>
      </c>
      <c r="E5609">
        <v>0.28999999999999998</v>
      </c>
      <c r="F5609">
        <v>3133107</v>
      </c>
      <c r="G5609" s="58" t="s">
        <v>87</v>
      </c>
      <c r="H5609" s="58" t="s">
        <v>87</v>
      </c>
      <c r="I5609" s="60" t="s">
        <v>85</v>
      </c>
    </row>
    <row r="5610" spans="1:9" x14ac:dyDescent="0.2">
      <c r="A5610" t="s">
        <v>58</v>
      </c>
      <c r="B5610" t="s">
        <v>80</v>
      </c>
      <c r="C5610" t="s">
        <v>22</v>
      </c>
      <c r="D5610" s="55">
        <v>43070</v>
      </c>
      <c r="E5610">
        <v>0.77</v>
      </c>
      <c r="F5610">
        <v>3133108</v>
      </c>
      <c r="G5610" s="58" t="s">
        <v>87</v>
      </c>
      <c r="H5610" s="58" t="s">
        <v>87</v>
      </c>
      <c r="I5610" s="60" t="s">
        <v>85</v>
      </c>
    </row>
    <row r="5611" spans="1:9" x14ac:dyDescent="0.2">
      <c r="A5611" t="s">
        <v>58</v>
      </c>
      <c r="B5611" t="s">
        <v>81</v>
      </c>
      <c r="C5611" t="s">
        <v>22</v>
      </c>
      <c r="D5611" s="55">
        <v>43070</v>
      </c>
      <c r="E5611">
        <v>0.05</v>
      </c>
      <c r="F5611">
        <v>3133109</v>
      </c>
      <c r="G5611" s="58" t="s">
        <v>87</v>
      </c>
      <c r="H5611" s="58" t="s">
        <v>87</v>
      </c>
      <c r="I5611" s="60" t="s">
        <v>85</v>
      </c>
    </row>
    <row r="5612" spans="1:9" x14ac:dyDescent="0.2">
      <c r="A5612" t="s">
        <v>59</v>
      </c>
      <c r="B5612" t="s">
        <v>80</v>
      </c>
      <c r="C5612" t="s">
        <v>22</v>
      </c>
      <c r="D5612" s="55">
        <v>43070</v>
      </c>
      <c r="E5612">
        <v>0.98</v>
      </c>
      <c r="F5612">
        <v>3133110</v>
      </c>
      <c r="G5612" s="58" t="s">
        <v>87</v>
      </c>
      <c r="H5612" s="58" t="s">
        <v>87</v>
      </c>
      <c r="I5612" s="60" t="s">
        <v>85</v>
      </c>
    </row>
    <row r="5613" spans="1:9" x14ac:dyDescent="0.2">
      <c r="A5613" t="s">
        <v>59</v>
      </c>
      <c r="B5613" t="s">
        <v>81</v>
      </c>
      <c r="C5613" t="s">
        <v>22</v>
      </c>
      <c r="D5613" s="55">
        <v>43070</v>
      </c>
      <c r="E5613">
        <v>-0.13</v>
      </c>
      <c r="F5613">
        <v>3133111</v>
      </c>
      <c r="G5613" s="58" t="s">
        <v>87</v>
      </c>
      <c r="H5613" s="58" t="s">
        <v>87</v>
      </c>
      <c r="I5613" s="60" t="s">
        <v>85</v>
      </c>
    </row>
    <row r="5614" spans="1:9" x14ac:dyDescent="0.2">
      <c r="A5614" t="s">
        <v>60</v>
      </c>
      <c r="B5614" t="s">
        <v>80</v>
      </c>
      <c r="C5614" t="s">
        <v>22</v>
      </c>
      <c r="D5614" s="55">
        <v>43070</v>
      </c>
      <c r="E5614">
        <v>0.98</v>
      </c>
      <c r="F5614">
        <v>3133112</v>
      </c>
      <c r="G5614" s="58" t="s">
        <v>87</v>
      </c>
      <c r="H5614" s="58" t="s">
        <v>87</v>
      </c>
      <c r="I5614" s="60" t="s">
        <v>85</v>
      </c>
    </row>
    <row r="5615" spans="1:9" x14ac:dyDescent="0.2">
      <c r="A5615" t="s">
        <v>60</v>
      </c>
      <c r="B5615" t="s">
        <v>81</v>
      </c>
      <c r="C5615" t="s">
        <v>22</v>
      </c>
      <c r="D5615" s="55">
        <v>43070</v>
      </c>
      <c r="E5615">
        <v>0.25</v>
      </c>
      <c r="F5615">
        <v>3133113</v>
      </c>
      <c r="G5615" s="58" t="s">
        <v>87</v>
      </c>
      <c r="H5615" s="58" t="s">
        <v>87</v>
      </c>
      <c r="I5615" s="60" t="s">
        <v>85</v>
      </c>
    </row>
    <row r="5616" spans="1:9" x14ac:dyDescent="0.2">
      <c r="A5616" t="s">
        <v>61</v>
      </c>
      <c r="B5616" t="s">
        <v>80</v>
      </c>
      <c r="C5616" t="s">
        <v>22</v>
      </c>
      <c r="D5616" s="55">
        <v>43070</v>
      </c>
      <c r="E5616">
        <v>0.98</v>
      </c>
      <c r="F5616">
        <v>3133114</v>
      </c>
      <c r="G5616" s="58" t="s">
        <v>87</v>
      </c>
      <c r="H5616" s="58" t="s">
        <v>87</v>
      </c>
      <c r="I5616" s="60" t="s">
        <v>85</v>
      </c>
    </row>
    <row r="5617" spans="1:9" x14ac:dyDescent="0.2">
      <c r="A5617" t="s">
        <v>61</v>
      </c>
      <c r="B5617" t="s">
        <v>81</v>
      </c>
      <c r="C5617" t="s">
        <v>22</v>
      </c>
      <c r="D5617" s="55">
        <v>43070</v>
      </c>
      <c r="E5617">
        <v>-0.05</v>
      </c>
      <c r="F5617">
        <v>3133115</v>
      </c>
      <c r="G5617" s="58" t="s">
        <v>87</v>
      </c>
      <c r="H5617" s="58" t="s">
        <v>87</v>
      </c>
      <c r="I5617" s="60" t="s">
        <v>85</v>
      </c>
    </row>
    <row r="5618" spans="1:9" x14ac:dyDescent="0.2">
      <c r="A5618" t="s">
        <v>63</v>
      </c>
      <c r="B5618" t="s">
        <v>80</v>
      </c>
      <c r="C5618" t="s">
        <v>22</v>
      </c>
      <c r="D5618" s="55">
        <v>43070</v>
      </c>
      <c r="E5618">
        <v>0</v>
      </c>
      <c r="F5618">
        <v>3133116</v>
      </c>
      <c r="G5618" s="58" t="s">
        <v>87</v>
      </c>
      <c r="H5618" s="58" t="s">
        <v>87</v>
      </c>
      <c r="I5618" s="60" t="s">
        <v>85</v>
      </c>
    </row>
    <row r="5619" spans="1:9" x14ac:dyDescent="0.2">
      <c r="A5619" t="s">
        <v>63</v>
      </c>
      <c r="B5619" t="s">
        <v>81</v>
      </c>
      <c r="C5619" t="s">
        <v>22</v>
      </c>
      <c r="D5619" s="55">
        <v>43070</v>
      </c>
      <c r="E5619">
        <v>0</v>
      </c>
      <c r="F5619">
        <v>3133117</v>
      </c>
      <c r="G5619" s="58" t="s">
        <v>87</v>
      </c>
      <c r="H5619" s="58" t="s">
        <v>87</v>
      </c>
      <c r="I5619" s="60" t="s">
        <v>85</v>
      </c>
    </row>
    <row r="5620" spans="1:9" x14ac:dyDescent="0.2">
      <c r="A5620" t="s">
        <v>64</v>
      </c>
      <c r="B5620" t="s">
        <v>80</v>
      </c>
      <c r="C5620" t="s">
        <v>22</v>
      </c>
      <c r="D5620" s="55">
        <v>43070</v>
      </c>
      <c r="E5620">
        <v>0</v>
      </c>
      <c r="F5620">
        <v>3133118</v>
      </c>
      <c r="G5620" s="58" t="s">
        <v>87</v>
      </c>
      <c r="H5620" s="58" t="s">
        <v>87</v>
      </c>
      <c r="I5620" s="60" t="s">
        <v>85</v>
      </c>
    </row>
    <row r="5621" spans="1:9" x14ac:dyDescent="0.2">
      <c r="A5621" t="s">
        <v>64</v>
      </c>
      <c r="B5621" t="s">
        <v>81</v>
      </c>
      <c r="C5621" t="s">
        <v>22</v>
      </c>
      <c r="D5621" s="55">
        <v>43070</v>
      </c>
      <c r="E5621">
        <v>0</v>
      </c>
      <c r="F5621">
        <v>3133119</v>
      </c>
      <c r="G5621" s="58" t="s">
        <v>87</v>
      </c>
      <c r="H5621" s="58" t="s">
        <v>87</v>
      </c>
      <c r="I5621" s="60" t="s">
        <v>85</v>
      </c>
    </row>
    <row r="5622" spans="1:9" x14ac:dyDescent="0.2">
      <c r="A5622" t="s">
        <v>79</v>
      </c>
      <c r="B5622" t="s">
        <v>80</v>
      </c>
      <c r="C5622" t="s">
        <v>22</v>
      </c>
      <c r="D5622" s="55">
        <v>43070</v>
      </c>
      <c r="E5622">
        <v>0</v>
      </c>
      <c r="F5622">
        <v>3133120</v>
      </c>
      <c r="G5622" s="58" t="s">
        <v>87</v>
      </c>
      <c r="H5622" s="58" t="s">
        <v>87</v>
      </c>
      <c r="I5622" s="60" t="s">
        <v>85</v>
      </c>
    </row>
    <row r="5623" spans="1:9" x14ac:dyDescent="0.2">
      <c r="A5623" t="s">
        <v>79</v>
      </c>
      <c r="B5623" t="s">
        <v>81</v>
      </c>
      <c r="C5623" t="s">
        <v>22</v>
      </c>
      <c r="D5623" s="55">
        <v>43070</v>
      </c>
      <c r="E5623">
        <v>0</v>
      </c>
      <c r="F5623">
        <v>3133121</v>
      </c>
      <c r="G5623" s="58" t="s">
        <v>87</v>
      </c>
      <c r="H5623" s="58" t="s">
        <v>87</v>
      </c>
      <c r="I5623" s="60" t="s">
        <v>85</v>
      </c>
    </row>
    <row r="5624" spans="1:9" x14ac:dyDescent="0.2">
      <c r="A5624" t="s">
        <v>65</v>
      </c>
      <c r="B5624" t="s">
        <v>80</v>
      </c>
      <c r="C5624" t="s">
        <v>22</v>
      </c>
      <c r="D5624" s="55">
        <v>43070</v>
      </c>
      <c r="E5624">
        <v>0</v>
      </c>
      <c r="F5624">
        <v>3133122</v>
      </c>
      <c r="G5624" s="58" t="s">
        <v>87</v>
      </c>
      <c r="H5624" s="58" t="s">
        <v>87</v>
      </c>
      <c r="I5624" s="60" t="s">
        <v>85</v>
      </c>
    </row>
    <row r="5625" spans="1:9" x14ac:dyDescent="0.2">
      <c r="A5625" t="s">
        <v>65</v>
      </c>
      <c r="B5625" t="s">
        <v>81</v>
      </c>
      <c r="C5625" t="s">
        <v>22</v>
      </c>
      <c r="D5625" s="55">
        <v>43070</v>
      </c>
      <c r="E5625">
        <v>0</v>
      </c>
      <c r="F5625">
        <v>3133123</v>
      </c>
      <c r="G5625" s="58" t="s">
        <v>87</v>
      </c>
      <c r="H5625" s="58" t="s">
        <v>87</v>
      </c>
      <c r="I5625" s="60" t="s">
        <v>85</v>
      </c>
    </row>
    <row r="5626" spans="1:9" x14ac:dyDescent="0.2">
      <c r="A5626" t="s">
        <v>111</v>
      </c>
      <c r="B5626" t="s">
        <v>110</v>
      </c>
      <c r="C5626" t="s">
        <v>22</v>
      </c>
      <c r="D5626" s="55">
        <v>43070</v>
      </c>
      <c r="E5626">
        <v>0.05</v>
      </c>
      <c r="F5626">
        <v>3133124</v>
      </c>
      <c r="G5626" s="58" t="s">
        <v>87</v>
      </c>
      <c r="H5626" s="58" t="s">
        <v>87</v>
      </c>
      <c r="I5626" s="60" t="s">
        <v>85</v>
      </c>
    </row>
    <row r="5627" spans="1:9" x14ac:dyDescent="0.2">
      <c r="A5627" t="s">
        <v>112</v>
      </c>
      <c r="B5627" t="s">
        <v>110</v>
      </c>
      <c r="C5627" t="s">
        <v>22</v>
      </c>
      <c r="D5627" s="55">
        <v>43070</v>
      </c>
      <c r="E5627">
        <v>0.25</v>
      </c>
      <c r="F5627">
        <v>3133125</v>
      </c>
      <c r="G5627" s="58" t="s">
        <v>87</v>
      </c>
      <c r="H5627" s="58" t="s">
        <v>87</v>
      </c>
      <c r="I5627" s="60" t="s">
        <v>85</v>
      </c>
    </row>
    <row r="5628" spans="1:9" x14ac:dyDescent="0.2">
      <c r="A5628" t="s">
        <v>108</v>
      </c>
      <c r="B5628" t="s">
        <v>110</v>
      </c>
      <c r="C5628" t="s">
        <v>22</v>
      </c>
      <c r="D5628" s="55">
        <v>43070</v>
      </c>
      <c r="E5628">
        <v>-0.05</v>
      </c>
      <c r="F5628">
        <v>3133126</v>
      </c>
      <c r="G5628" s="58" t="s">
        <v>87</v>
      </c>
      <c r="H5628" s="58" t="s">
        <v>87</v>
      </c>
      <c r="I5628" s="60" t="s">
        <v>85</v>
      </c>
    </row>
    <row r="5629" spans="1:9" x14ac:dyDescent="0.2">
      <c r="A5629" t="s">
        <v>109</v>
      </c>
      <c r="B5629" t="s">
        <v>110</v>
      </c>
      <c r="C5629" t="s">
        <v>22</v>
      </c>
      <c r="D5629" s="55">
        <v>43070</v>
      </c>
      <c r="E5629">
        <v>0.25</v>
      </c>
      <c r="F5629">
        <v>3133127</v>
      </c>
      <c r="G5629" s="58" t="s">
        <v>87</v>
      </c>
      <c r="H5629" s="58" t="s">
        <v>87</v>
      </c>
      <c r="I5629" s="60" t="s">
        <v>85</v>
      </c>
    </row>
    <row r="5630" spans="1:9" x14ac:dyDescent="0.2">
      <c r="A5630" t="s">
        <v>11</v>
      </c>
      <c r="B5630" t="s">
        <v>110</v>
      </c>
      <c r="C5630" t="s">
        <v>22</v>
      </c>
      <c r="D5630" s="55">
        <v>43070</v>
      </c>
      <c r="E5630" s="155">
        <v>43101</v>
      </c>
      <c r="F5630">
        <v>2756514</v>
      </c>
      <c r="G5630" s="58" t="s">
        <v>87</v>
      </c>
      <c r="H5630" s="58" t="s">
        <v>87</v>
      </c>
      <c r="I5630" s="60" t="s">
        <v>86</v>
      </c>
    </row>
    <row r="5631" spans="1:9" x14ac:dyDescent="0.2">
      <c r="A5631" t="s">
        <v>78</v>
      </c>
      <c r="B5631" t="s">
        <v>80</v>
      </c>
      <c r="C5631" t="s">
        <v>22</v>
      </c>
      <c r="D5631" s="55">
        <v>43101</v>
      </c>
      <c r="E5631">
        <v>1.2150000000000001</v>
      </c>
      <c r="F5631">
        <v>3133100</v>
      </c>
      <c r="G5631" s="58" t="s">
        <v>87</v>
      </c>
      <c r="H5631" s="58" t="s">
        <v>87</v>
      </c>
      <c r="I5631" s="60" t="s">
        <v>85</v>
      </c>
    </row>
    <row r="5632" spans="1:9" x14ac:dyDescent="0.2">
      <c r="A5632" t="s">
        <v>78</v>
      </c>
      <c r="B5632" t="s">
        <v>81</v>
      </c>
      <c r="C5632" t="s">
        <v>22</v>
      </c>
      <c r="D5632" s="55">
        <v>43101</v>
      </c>
      <c r="E5632">
        <v>0.05</v>
      </c>
      <c r="F5632">
        <v>3133101</v>
      </c>
      <c r="G5632" s="58" t="s">
        <v>87</v>
      </c>
      <c r="H5632" s="58" t="s">
        <v>87</v>
      </c>
      <c r="I5632" s="60" t="s">
        <v>85</v>
      </c>
    </row>
    <row r="5633" spans="1:9" x14ac:dyDescent="0.2">
      <c r="A5633" t="s">
        <v>35</v>
      </c>
      <c r="B5633" t="s">
        <v>80</v>
      </c>
      <c r="C5633" t="s">
        <v>22</v>
      </c>
      <c r="D5633" s="55">
        <v>43101</v>
      </c>
      <c r="E5633">
        <v>1.2150000000000001</v>
      </c>
      <c r="F5633">
        <v>3133102</v>
      </c>
      <c r="G5633" s="58" t="s">
        <v>87</v>
      </c>
      <c r="H5633" s="58" t="s">
        <v>87</v>
      </c>
      <c r="I5633" s="60" t="s">
        <v>85</v>
      </c>
    </row>
    <row r="5634" spans="1:9" x14ac:dyDescent="0.2">
      <c r="A5634" t="s">
        <v>35</v>
      </c>
      <c r="B5634" t="s">
        <v>81</v>
      </c>
      <c r="C5634" t="s">
        <v>22</v>
      </c>
      <c r="D5634" s="55">
        <v>43101</v>
      </c>
      <c r="E5634">
        <v>0.32</v>
      </c>
      <c r="F5634">
        <v>3133103</v>
      </c>
      <c r="G5634" s="58" t="s">
        <v>87</v>
      </c>
      <c r="H5634" s="58" t="s">
        <v>87</v>
      </c>
      <c r="I5634" s="60" t="s">
        <v>85</v>
      </c>
    </row>
    <row r="5635" spans="1:9" x14ac:dyDescent="0.2">
      <c r="A5635" t="s">
        <v>36</v>
      </c>
      <c r="B5635" t="s">
        <v>80</v>
      </c>
      <c r="C5635" t="s">
        <v>22</v>
      </c>
      <c r="D5635" s="55">
        <v>43101</v>
      </c>
      <c r="E5635">
        <v>1.2150000000000001</v>
      </c>
      <c r="F5635">
        <v>3133104</v>
      </c>
      <c r="G5635" s="58" t="s">
        <v>87</v>
      </c>
      <c r="H5635" s="58" t="s">
        <v>87</v>
      </c>
      <c r="I5635" s="60" t="s">
        <v>85</v>
      </c>
    </row>
    <row r="5636" spans="1:9" x14ac:dyDescent="0.2">
      <c r="A5636" t="s">
        <v>36</v>
      </c>
      <c r="B5636" t="s">
        <v>81</v>
      </c>
      <c r="C5636" t="s">
        <v>22</v>
      </c>
      <c r="D5636" s="55">
        <v>43101</v>
      </c>
      <c r="E5636">
        <v>0.05</v>
      </c>
      <c r="F5636">
        <v>3133105</v>
      </c>
      <c r="G5636" s="58" t="s">
        <v>87</v>
      </c>
      <c r="H5636" s="58" t="s">
        <v>87</v>
      </c>
      <c r="I5636" s="60" t="s">
        <v>85</v>
      </c>
    </row>
    <row r="5637" spans="1:9" x14ac:dyDescent="0.2">
      <c r="A5637" t="s">
        <v>37</v>
      </c>
      <c r="B5637" t="s">
        <v>80</v>
      </c>
      <c r="C5637" t="s">
        <v>22</v>
      </c>
      <c r="D5637" s="55">
        <v>43101</v>
      </c>
      <c r="E5637">
        <v>1.2150000000000001</v>
      </c>
      <c r="F5637">
        <v>3133106</v>
      </c>
      <c r="G5637" s="58" t="s">
        <v>87</v>
      </c>
      <c r="H5637" s="58" t="s">
        <v>87</v>
      </c>
      <c r="I5637" s="60" t="s">
        <v>85</v>
      </c>
    </row>
    <row r="5638" spans="1:9" x14ac:dyDescent="0.2">
      <c r="A5638" t="s">
        <v>37</v>
      </c>
      <c r="B5638" t="s">
        <v>81</v>
      </c>
      <c r="C5638" t="s">
        <v>22</v>
      </c>
      <c r="D5638" s="55">
        <v>43101</v>
      </c>
      <c r="E5638">
        <v>0.32</v>
      </c>
      <c r="F5638">
        <v>3133107</v>
      </c>
      <c r="G5638" s="58" t="s">
        <v>87</v>
      </c>
      <c r="H5638" s="58" t="s">
        <v>87</v>
      </c>
      <c r="I5638" s="60" t="s">
        <v>85</v>
      </c>
    </row>
    <row r="5639" spans="1:9" x14ac:dyDescent="0.2">
      <c r="A5639" t="s">
        <v>58</v>
      </c>
      <c r="B5639" t="s">
        <v>80</v>
      </c>
      <c r="C5639" t="s">
        <v>22</v>
      </c>
      <c r="D5639" s="55">
        <v>43101</v>
      </c>
      <c r="E5639">
        <v>1.04</v>
      </c>
      <c r="F5639">
        <v>3133108</v>
      </c>
      <c r="G5639" s="58" t="s">
        <v>87</v>
      </c>
      <c r="H5639" s="58" t="s">
        <v>87</v>
      </c>
      <c r="I5639" s="60" t="s">
        <v>85</v>
      </c>
    </row>
    <row r="5640" spans="1:9" x14ac:dyDescent="0.2">
      <c r="A5640" t="s">
        <v>58</v>
      </c>
      <c r="B5640" t="s">
        <v>81</v>
      </c>
      <c r="C5640" t="s">
        <v>22</v>
      </c>
      <c r="D5640" s="55">
        <v>43101</v>
      </c>
      <c r="E5640">
        <v>0.05</v>
      </c>
      <c r="F5640">
        <v>3133109</v>
      </c>
      <c r="G5640" s="58" t="s">
        <v>87</v>
      </c>
      <c r="H5640" s="58" t="s">
        <v>87</v>
      </c>
      <c r="I5640" s="60" t="s">
        <v>85</v>
      </c>
    </row>
    <row r="5641" spans="1:9" x14ac:dyDescent="0.2">
      <c r="A5641" t="s">
        <v>59</v>
      </c>
      <c r="B5641" t="s">
        <v>80</v>
      </c>
      <c r="C5641" t="s">
        <v>22</v>
      </c>
      <c r="D5641" s="55">
        <v>43101</v>
      </c>
      <c r="E5641">
        <v>1.6</v>
      </c>
      <c r="F5641">
        <v>3133110</v>
      </c>
      <c r="G5641" s="58" t="s">
        <v>87</v>
      </c>
      <c r="H5641" s="58" t="s">
        <v>87</v>
      </c>
      <c r="I5641" s="60" t="s">
        <v>85</v>
      </c>
    </row>
    <row r="5642" spans="1:9" x14ac:dyDescent="0.2">
      <c r="A5642" t="s">
        <v>59</v>
      </c>
      <c r="B5642" t="s">
        <v>81</v>
      </c>
      <c r="C5642" t="s">
        <v>22</v>
      </c>
      <c r="D5642" s="55">
        <v>43101</v>
      </c>
      <c r="E5642">
        <v>-0.25</v>
      </c>
      <c r="F5642">
        <v>3133111</v>
      </c>
      <c r="G5642" s="58" t="s">
        <v>87</v>
      </c>
      <c r="H5642" s="58" t="s">
        <v>87</v>
      </c>
      <c r="I5642" s="60" t="s">
        <v>85</v>
      </c>
    </row>
    <row r="5643" spans="1:9" x14ac:dyDescent="0.2">
      <c r="A5643" t="s">
        <v>60</v>
      </c>
      <c r="B5643" t="s">
        <v>80</v>
      </c>
      <c r="C5643" t="s">
        <v>22</v>
      </c>
      <c r="D5643" s="55">
        <v>43101</v>
      </c>
      <c r="E5643">
        <v>1.6</v>
      </c>
      <c r="F5643">
        <v>3133112</v>
      </c>
      <c r="G5643" s="58" t="s">
        <v>87</v>
      </c>
      <c r="H5643" s="58" t="s">
        <v>87</v>
      </c>
      <c r="I5643" s="60" t="s">
        <v>85</v>
      </c>
    </row>
    <row r="5644" spans="1:9" x14ac:dyDescent="0.2">
      <c r="A5644" t="s">
        <v>60</v>
      </c>
      <c r="B5644" t="s">
        <v>81</v>
      </c>
      <c r="C5644" t="s">
        <v>22</v>
      </c>
      <c r="D5644" s="55">
        <v>43101</v>
      </c>
      <c r="E5644">
        <v>0.45</v>
      </c>
      <c r="F5644">
        <v>3133113</v>
      </c>
      <c r="G5644" s="58" t="s">
        <v>87</v>
      </c>
      <c r="H5644" s="58" t="s">
        <v>87</v>
      </c>
      <c r="I5644" s="60" t="s">
        <v>85</v>
      </c>
    </row>
    <row r="5645" spans="1:9" x14ac:dyDescent="0.2">
      <c r="A5645" t="s">
        <v>61</v>
      </c>
      <c r="B5645" t="s">
        <v>80</v>
      </c>
      <c r="C5645" t="s">
        <v>22</v>
      </c>
      <c r="D5645" s="55">
        <v>43101</v>
      </c>
      <c r="E5645">
        <v>1.6</v>
      </c>
      <c r="F5645">
        <v>3133114</v>
      </c>
      <c r="G5645" s="58" t="s">
        <v>87</v>
      </c>
      <c r="H5645" s="58" t="s">
        <v>87</v>
      </c>
      <c r="I5645" s="60" t="s">
        <v>85</v>
      </c>
    </row>
    <row r="5646" spans="1:9" x14ac:dyDescent="0.2">
      <c r="A5646" t="s">
        <v>61</v>
      </c>
      <c r="B5646" t="s">
        <v>81</v>
      </c>
      <c r="C5646" t="s">
        <v>22</v>
      </c>
      <c r="D5646" s="55">
        <v>43101</v>
      </c>
      <c r="E5646">
        <v>-0.2</v>
      </c>
      <c r="F5646">
        <v>3133115</v>
      </c>
      <c r="G5646" s="58" t="s">
        <v>87</v>
      </c>
      <c r="H5646" s="58" t="s">
        <v>87</v>
      </c>
      <c r="I5646" s="60" t="s">
        <v>85</v>
      </c>
    </row>
    <row r="5647" spans="1:9" x14ac:dyDescent="0.2">
      <c r="A5647" t="s">
        <v>63</v>
      </c>
      <c r="B5647" t="s">
        <v>80</v>
      </c>
      <c r="C5647" t="s">
        <v>22</v>
      </c>
      <c r="D5647" s="55">
        <v>43101</v>
      </c>
      <c r="E5647">
        <v>0</v>
      </c>
      <c r="F5647">
        <v>3133116</v>
      </c>
      <c r="G5647" s="58" t="s">
        <v>87</v>
      </c>
      <c r="H5647" s="58" t="s">
        <v>87</v>
      </c>
      <c r="I5647" s="60" t="s">
        <v>85</v>
      </c>
    </row>
    <row r="5648" spans="1:9" x14ac:dyDescent="0.2">
      <c r="A5648" t="s">
        <v>63</v>
      </c>
      <c r="B5648" t="s">
        <v>81</v>
      </c>
      <c r="C5648" t="s">
        <v>22</v>
      </c>
      <c r="D5648" s="55">
        <v>43101</v>
      </c>
      <c r="E5648">
        <v>0</v>
      </c>
      <c r="F5648">
        <v>3133117</v>
      </c>
      <c r="G5648" s="58" t="s">
        <v>87</v>
      </c>
      <c r="H5648" s="58" t="s">
        <v>87</v>
      </c>
      <c r="I5648" s="60" t="s">
        <v>85</v>
      </c>
    </row>
    <row r="5649" spans="1:9" x14ac:dyDescent="0.2">
      <c r="A5649" t="s">
        <v>64</v>
      </c>
      <c r="B5649" t="s">
        <v>80</v>
      </c>
      <c r="C5649" t="s">
        <v>22</v>
      </c>
      <c r="D5649" s="55">
        <v>43101</v>
      </c>
      <c r="E5649">
        <v>0</v>
      </c>
      <c r="F5649">
        <v>3133118</v>
      </c>
      <c r="G5649" s="58" t="s">
        <v>87</v>
      </c>
      <c r="H5649" s="58" t="s">
        <v>87</v>
      </c>
      <c r="I5649" s="60" t="s">
        <v>85</v>
      </c>
    </row>
    <row r="5650" spans="1:9" x14ac:dyDescent="0.2">
      <c r="A5650" t="s">
        <v>64</v>
      </c>
      <c r="B5650" t="s">
        <v>81</v>
      </c>
      <c r="C5650" t="s">
        <v>22</v>
      </c>
      <c r="D5650" s="55">
        <v>43101</v>
      </c>
      <c r="E5650">
        <v>0</v>
      </c>
      <c r="F5650">
        <v>3133119</v>
      </c>
      <c r="G5650" s="58" t="s">
        <v>87</v>
      </c>
      <c r="H5650" s="58" t="s">
        <v>87</v>
      </c>
      <c r="I5650" s="60" t="s">
        <v>85</v>
      </c>
    </row>
    <row r="5651" spans="1:9" x14ac:dyDescent="0.2">
      <c r="A5651" t="s">
        <v>79</v>
      </c>
      <c r="B5651" t="s">
        <v>80</v>
      </c>
      <c r="C5651" t="s">
        <v>22</v>
      </c>
      <c r="D5651" s="55">
        <v>43101</v>
      </c>
      <c r="E5651">
        <v>0</v>
      </c>
      <c r="F5651">
        <v>3133120</v>
      </c>
      <c r="G5651" s="58" t="s">
        <v>87</v>
      </c>
      <c r="H5651" s="58" t="s">
        <v>87</v>
      </c>
      <c r="I5651" s="60" t="s">
        <v>85</v>
      </c>
    </row>
    <row r="5652" spans="1:9" x14ac:dyDescent="0.2">
      <c r="A5652" t="s">
        <v>79</v>
      </c>
      <c r="B5652" t="s">
        <v>81</v>
      </c>
      <c r="C5652" t="s">
        <v>22</v>
      </c>
      <c r="D5652" s="55">
        <v>43101</v>
      </c>
      <c r="E5652">
        <v>0</v>
      </c>
      <c r="F5652">
        <v>3133121</v>
      </c>
      <c r="G5652" s="58" t="s">
        <v>87</v>
      </c>
      <c r="H5652" s="58" t="s">
        <v>87</v>
      </c>
      <c r="I5652" s="60" t="s">
        <v>85</v>
      </c>
    </row>
    <row r="5653" spans="1:9" x14ac:dyDescent="0.2">
      <c r="A5653" t="s">
        <v>65</v>
      </c>
      <c r="B5653" t="s">
        <v>80</v>
      </c>
      <c r="C5653" t="s">
        <v>22</v>
      </c>
      <c r="D5653" s="55">
        <v>43101</v>
      </c>
      <c r="E5653">
        <v>0</v>
      </c>
      <c r="F5653">
        <v>3133122</v>
      </c>
      <c r="G5653" s="58" t="s">
        <v>87</v>
      </c>
      <c r="H5653" s="58" t="s">
        <v>87</v>
      </c>
      <c r="I5653" s="60" t="s">
        <v>85</v>
      </c>
    </row>
    <row r="5654" spans="1:9" x14ac:dyDescent="0.2">
      <c r="A5654" t="s">
        <v>65</v>
      </c>
      <c r="B5654" t="s">
        <v>81</v>
      </c>
      <c r="C5654" t="s">
        <v>22</v>
      </c>
      <c r="D5654" s="55">
        <v>43101</v>
      </c>
      <c r="E5654">
        <v>0</v>
      </c>
      <c r="F5654">
        <v>3133123</v>
      </c>
      <c r="G5654" s="58" t="s">
        <v>87</v>
      </c>
      <c r="H5654" s="58" t="s">
        <v>87</v>
      </c>
      <c r="I5654" s="60" t="s">
        <v>85</v>
      </c>
    </row>
    <row r="5655" spans="1:9" x14ac:dyDescent="0.2">
      <c r="A5655" t="s">
        <v>111</v>
      </c>
      <c r="B5655" t="s">
        <v>110</v>
      </c>
      <c r="C5655" t="s">
        <v>22</v>
      </c>
      <c r="D5655" s="55">
        <v>43101</v>
      </c>
      <c r="E5655">
        <v>0.05</v>
      </c>
      <c r="F5655">
        <v>3133124</v>
      </c>
      <c r="G5655" s="58" t="s">
        <v>87</v>
      </c>
      <c r="H5655" s="58" t="s">
        <v>87</v>
      </c>
      <c r="I5655" s="60" t="s">
        <v>85</v>
      </c>
    </row>
    <row r="5656" spans="1:9" x14ac:dyDescent="0.2">
      <c r="A5656" t="s">
        <v>112</v>
      </c>
      <c r="B5656" t="s">
        <v>110</v>
      </c>
      <c r="C5656" t="s">
        <v>22</v>
      </c>
      <c r="D5656" s="55">
        <v>43101</v>
      </c>
      <c r="E5656">
        <v>0.45</v>
      </c>
      <c r="F5656">
        <v>3133125</v>
      </c>
      <c r="G5656" s="58" t="s">
        <v>87</v>
      </c>
      <c r="H5656" s="58" t="s">
        <v>87</v>
      </c>
      <c r="I5656" s="60" t="s">
        <v>85</v>
      </c>
    </row>
    <row r="5657" spans="1:9" x14ac:dyDescent="0.2">
      <c r="A5657" t="s">
        <v>108</v>
      </c>
      <c r="B5657" t="s">
        <v>110</v>
      </c>
      <c r="C5657" t="s">
        <v>22</v>
      </c>
      <c r="D5657" s="55">
        <v>43101</v>
      </c>
      <c r="E5657">
        <v>-0.2</v>
      </c>
      <c r="F5657">
        <v>3133126</v>
      </c>
      <c r="G5657" s="58" t="s">
        <v>87</v>
      </c>
      <c r="H5657" s="58" t="s">
        <v>87</v>
      </c>
      <c r="I5657" s="60" t="s">
        <v>85</v>
      </c>
    </row>
    <row r="5658" spans="1:9" x14ac:dyDescent="0.2">
      <c r="A5658" t="s">
        <v>109</v>
      </c>
      <c r="B5658" t="s">
        <v>110</v>
      </c>
      <c r="C5658" t="s">
        <v>22</v>
      </c>
      <c r="D5658" s="55">
        <v>43101</v>
      </c>
      <c r="E5658">
        <v>0.45</v>
      </c>
      <c r="F5658">
        <v>3133127</v>
      </c>
      <c r="G5658" s="58" t="s">
        <v>87</v>
      </c>
      <c r="H5658" s="58" t="s">
        <v>87</v>
      </c>
      <c r="I5658" s="60" t="s">
        <v>85</v>
      </c>
    </row>
    <row r="5659" spans="1:9" x14ac:dyDescent="0.2">
      <c r="A5659" t="s">
        <v>11</v>
      </c>
      <c r="B5659" t="s">
        <v>110</v>
      </c>
      <c r="C5659" t="s">
        <v>22</v>
      </c>
      <c r="D5659" s="55">
        <v>43101</v>
      </c>
      <c r="E5659" s="155">
        <v>43132</v>
      </c>
      <c r="F5659">
        <v>2756543</v>
      </c>
      <c r="G5659" s="58" t="s">
        <v>87</v>
      </c>
      <c r="H5659" s="58" t="s">
        <v>87</v>
      </c>
      <c r="I5659" s="60" t="s">
        <v>86</v>
      </c>
    </row>
    <row r="5660" spans="1:9" x14ac:dyDescent="0.2">
      <c r="A5660" t="s">
        <v>78</v>
      </c>
      <c r="B5660" t="s">
        <v>80</v>
      </c>
      <c r="C5660" t="s">
        <v>22</v>
      </c>
      <c r="D5660" s="55">
        <v>43132</v>
      </c>
      <c r="E5660">
        <v>1.2150000000000001</v>
      </c>
      <c r="F5660">
        <v>3133100</v>
      </c>
      <c r="G5660" s="58" t="s">
        <v>87</v>
      </c>
      <c r="H5660" s="58" t="s">
        <v>87</v>
      </c>
      <c r="I5660" s="60" t="s">
        <v>85</v>
      </c>
    </row>
    <row r="5661" spans="1:9" x14ac:dyDescent="0.2">
      <c r="A5661" t="s">
        <v>78</v>
      </c>
      <c r="B5661" t="s">
        <v>81</v>
      </c>
      <c r="C5661" t="s">
        <v>22</v>
      </c>
      <c r="D5661" s="55">
        <v>43132</v>
      </c>
      <c r="E5661">
        <v>0.05</v>
      </c>
      <c r="F5661">
        <v>3133101</v>
      </c>
      <c r="G5661" s="58" t="s">
        <v>87</v>
      </c>
      <c r="H5661" s="58" t="s">
        <v>87</v>
      </c>
      <c r="I5661" s="60" t="s">
        <v>85</v>
      </c>
    </row>
    <row r="5662" spans="1:9" x14ac:dyDescent="0.2">
      <c r="A5662" t="s">
        <v>35</v>
      </c>
      <c r="B5662" t="s">
        <v>80</v>
      </c>
      <c r="C5662" t="s">
        <v>22</v>
      </c>
      <c r="D5662" s="55">
        <v>43132</v>
      </c>
      <c r="E5662">
        <v>1.2150000000000001</v>
      </c>
      <c r="F5662">
        <v>3133102</v>
      </c>
      <c r="G5662" s="58" t="s">
        <v>87</v>
      </c>
      <c r="H5662" s="58" t="s">
        <v>87</v>
      </c>
      <c r="I5662" s="60" t="s">
        <v>85</v>
      </c>
    </row>
    <row r="5663" spans="1:9" x14ac:dyDescent="0.2">
      <c r="A5663" t="s">
        <v>35</v>
      </c>
      <c r="B5663" t="s">
        <v>81</v>
      </c>
      <c r="C5663" t="s">
        <v>22</v>
      </c>
      <c r="D5663" s="55">
        <v>43132</v>
      </c>
      <c r="E5663">
        <v>0.32</v>
      </c>
      <c r="F5663">
        <v>3133103</v>
      </c>
      <c r="G5663" s="58" t="s">
        <v>87</v>
      </c>
      <c r="H5663" s="58" t="s">
        <v>87</v>
      </c>
      <c r="I5663" s="60" t="s">
        <v>85</v>
      </c>
    </row>
    <row r="5664" spans="1:9" x14ac:dyDescent="0.2">
      <c r="A5664" t="s">
        <v>36</v>
      </c>
      <c r="B5664" t="s">
        <v>80</v>
      </c>
      <c r="C5664" t="s">
        <v>22</v>
      </c>
      <c r="D5664" s="55">
        <v>43132</v>
      </c>
      <c r="E5664">
        <v>1.2150000000000001</v>
      </c>
      <c r="F5664">
        <v>3133104</v>
      </c>
      <c r="G5664" s="58" t="s">
        <v>87</v>
      </c>
      <c r="H5664" s="58" t="s">
        <v>87</v>
      </c>
      <c r="I5664" s="60" t="s">
        <v>85</v>
      </c>
    </row>
    <row r="5665" spans="1:9" x14ac:dyDescent="0.2">
      <c r="A5665" t="s">
        <v>36</v>
      </c>
      <c r="B5665" t="s">
        <v>81</v>
      </c>
      <c r="C5665" t="s">
        <v>22</v>
      </c>
      <c r="D5665" s="55">
        <v>43132</v>
      </c>
      <c r="E5665">
        <v>0.05</v>
      </c>
      <c r="F5665">
        <v>3133105</v>
      </c>
      <c r="G5665" s="58" t="s">
        <v>87</v>
      </c>
      <c r="H5665" s="58" t="s">
        <v>87</v>
      </c>
      <c r="I5665" s="60" t="s">
        <v>85</v>
      </c>
    </row>
    <row r="5666" spans="1:9" x14ac:dyDescent="0.2">
      <c r="A5666" t="s">
        <v>37</v>
      </c>
      <c r="B5666" t="s">
        <v>80</v>
      </c>
      <c r="C5666" t="s">
        <v>22</v>
      </c>
      <c r="D5666" s="55">
        <v>43132</v>
      </c>
      <c r="E5666">
        <v>1.2150000000000001</v>
      </c>
      <c r="F5666">
        <v>3133106</v>
      </c>
      <c r="G5666" s="58" t="s">
        <v>87</v>
      </c>
      <c r="H5666" s="58" t="s">
        <v>87</v>
      </c>
      <c r="I5666" s="60" t="s">
        <v>85</v>
      </c>
    </row>
    <row r="5667" spans="1:9" x14ac:dyDescent="0.2">
      <c r="A5667" t="s">
        <v>37</v>
      </c>
      <c r="B5667" t="s">
        <v>81</v>
      </c>
      <c r="C5667" t="s">
        <v>22</v>
      </c>
      <c r="D5667" s="55">
        <v>43132</v>
      </c>
      <c r="E5667">
        <v>0.32</v>
      </c>
      <c r="F5667">
        <v>3133107</v>
      </c>
      <c r="G5667" s="58" t="s">
        <v>87</v>
      </c>
      <c r="H5667" s="58" t="s">
        <v>87</v>
      </c>
      <c r="I5667" s="60" t="s">
        <v>85</v>
      </c>
    </row>
    <row r="5668" spans="1:9" x14ac:dyDescent="0.2">
      <c r="A5668" t="s">
        <v>58</v>
      </c>
      <c r="B5668" t="s">
        <v>80</v>
      </c>
      <c r="C5668" t="s">
        <v>22</v>
      </c>
      <c r="D5668" s="55">
        <v>43132</v>
      </c>
      <c r="E5668">
        <v>1.04</v>
      </c>
      <c r="F5668">
        <v>3133108</v>
      </c>
      <c r="G5668" s="58" t="s">
        <v>87</v>
      </c>
      <c r="H5668" s="58" t="s">
        <v>87</v>
      </c>
      <c r="I5668" s="60" t="s">
        <v>85</v>
      </c>
    </row>
    <row r="5669" spans="1:9" x14ac:dyDescent="0.2">
      <c r="A5669" t="s">
        <v>58</v>
      </c>
      <c r="B5669" t="s">
        <v>81</v>
      </c>
      <c r="C5669" t="s">
        <v>22</v>
      </c>
      <c r="D5669" s="55">
        <v>43132</v>
      </c>
      <c r="E5669">
        <v>0.05</v>
      </c>
      <c r="F5669">
        <v>3133109</v>
      </c>
      <c r="G5669" s="58" t="s">
        <v>87</v>
      </c>
      <c r="H5669" s="58" t="s">
        <v>87</v>
      </c>
      <c r="I5669" s="60" t="s">
        <v>85</v>
      </c>
    </row>
    <row r="5670" spans="1:9" x14ac:dyDescent="0.2">
      <c r="A5670" t="s">
        <v>59</v>
      </c>
      <c r="B5670" t="s">
        <v>80</v>
      </c>
      <c r="C5670" t="s">
        <v>22</v>
      </c>
      <c r="D5670" s="55">
        <v>43132</v>
      </c>
      <c r="E5670">
        <v>1.6</v>
      </c>
      <c r="F5670">
        <v>3133110</v>
      </c>
      <c r="G5670" s="58" t="s">
        <v>87</v>
      </c>
      <c r="H5670" s="58" t="s">
        <v>87</v>
      </c>
      <c r="I5670" s="60" t="s">
        <v>85</v>
      </c>
    </row>
    <row r="5671" spans="1:9" x14ac:dyDescent="0.2">
      <c r="A5671" t="s">
        <v>59</v>
      </c>
      <c r="B5671" t="s">
        <v>81</v>
      </c>
      <c r="C5671" t="s">
        <v>22</v>
      </c>
      <c r="D5671" s="55">
        <v>43132</v>
      </c>
      <c r="E5671">
        <v>-0.28000000000000003</v>
      </c>
      <c r="F5671">
        <v>3133111</v>
      </c>
      <c r="G5671" s="58" t="s">
        <v>87</v>
      </c>
      <c r="H5671" s="58" t="s">
        <v>87</v>
      </c>
      <c r="I5671" s="60" t="s">
        <v>85</v>
      </c>
    </row>
    <row r="5672" spans="1:9" x14ac:dyDescent="0.2">
      <c r="A5672" t="s">
        <v>60</v>
      </c>
      <c r="B5672" t="s">
        <v>80</v>
      </c>
      <c r="C5672" t="s">
        <v>22</v>
      </c>
      <c r="D5672" s="55">
        <v>43132</v>
      </c>
      <c r="E5672">
        <v>1.6</v>
      </c>
      <c r="F5672">
        <v>3133112</v>
      </c>
      <c r="G5672" s="58" t="s">
        <v>87</v>
      </c>
      <c r="H5672" s="58" t="s">
        <v>87</v>
      </c>
      <c r="I5672" s="60" t="s">
        <v>85</v>
      </c>
    </row>
    <row r="5673" spans="1:9" x14ac:dyDescent="0.2">
      <c r="A5673" t="s">
        <v>60</v>
      </c>
      <c r="B5673" t="s">
        <v>81</v>
      </c>
      <c r="C5673" t="s">
        <v>22</v>
      </c>
      <c r="D5673" s="55">
        <v>43132</v>
      </c>
      <c r="E5673">
        <v>0.45</v>
      </c>
      <c r="F5673">
        <v>3133113</v>
      </c>
      <c r="G5673" s="58" t="s">
        <v>87</v>
      </c>
      <c r="H5673" s="58" t="s">
        <v>87</v>
      </c>
      <c r="I5673" s="60" t="s">
        <v>85</v>
      </c>
    </row>
    <row r="5674" spans="1:9" x14ac:dyDescent="0.2">
      <c r="A5674" t="s">
        <v>61</v>
      </c>
      <c r="B5674" t="s">
        <v>80</v>
      </c>
      <c r="C5674" t="s">
        <v>22</v>
      </c>
      <c r="D5674" s="55">
        <v>43132</v>
      </c>
      <c r="E5674">
        <v>1.6</v>
      </c>
      <c r="F5674">
        <v>3133114</v>
      </c>
      <c r="G5674" s="58" t="s">
        <v>87</v>
      </c>
      <c r="H5674" s="58" t="s">
        <v>87</v>
      </c>
      <c r="I5674" s="60" t="s">
        <v>85</v>
      </c>
    </row>
    <row r="5675" spans="1:9" x14ac:dyDescent="0.2">
      <c r="A5675" t="s">
        <v>61</v>
      </c>
      <c r="B5675" t="s">
        <v>81</v>
      </c>
      <c r="C5675" t="s">
        <v>22</v>
      </c>
      <c r="D5675" s="55">
        <v>43132</v>
      </c>
      <c r="E5675">
        <v>-0.2</v>
      </c>
      <c r="F5675">
        <v>3133115</v>
      </c>
      <c r="G5675" s="58" t="s">
        <v>87</v>
      </c>
      <c r="H5675" s="58" t="s">
        <v>87</v>
      </c>
      <c r="I5675" s="60" t="s">
        <v>85</v>
      </c>
    </row>
    <row r="5676" spans="1:9" x14ac:dyDescent="0.2">
      <c r="A5676" t="s">
        <v>63</v>
      </c>
      <c r="B5676" t="s">
        <v>80</v>
      </c>
      <c r="C5676" t="s">
        <v>22</v>
      </c>
      <c r="D5676" s="55">
        <v>43132</v>
      </c>
      <c r="E5676">
        <v>0</v>
      </c>
      <c r="F5676">
        <v>3133116</v>
      </c>
      <c r="G5676" s="58" t="s">
        <v>87</v>
      </c>
      <c r="H5676" s="58" t="s">
        <v>87</v>
      </c>
      <c r="I5676" s="60" t="s">
        <v>85</v>
      </c>
    </row>
    <row r="5677" spans="1:9" x14ac:dyDescent="0.2">
      <c r="A5677" t="s">
        <v>63</v>
      </c>
      <c r="B5677" t="s">
        <v>81</v>
      </c>
      <c r="C5677" t="s">
        <v>22</v>
      </c>
      <c r="D5677" s="55">
        <v>43132</v>
      </c>
      <c r="E5677">
        <v>0</v>
      </c>
      <c r="F5677">
        <v>3133117</v>
      </c>
      <c r="G5677" s="58" t="s">
        <v>87</v>
      </c>
      <c r="H5677" s="58" t="s">
        <v>87</v>
      </c>
      <c r="I5677" s="60" t="s">
        <v>85</v>
      </c>
    </row>
    <row r="5678" spans="1:9" x14ac:dyDescent="0.2">
      <c r="A5678" t="s">
        <v>64</v>
      </c>
      <c r="B5678" t="s">
        <v>80</v>
      </c>
      <c r="C5678" t="s">
        <v>22</v>
      </c>
      <c r="D5678" s="55">
        <v>43132</v>
      </c>
      <c r="E5678">
        <v>0</v>
      </c>
      <c r="F5678">
        <v>3133118</v>
      </c>
      <c r="G5678" s="58" t="s">
        <v>87</v>
      </c>
      <c r="H5678" s="58" t="s">
        <v>87</v>
      </c>
      <c r="I5678" s="60" t="s">
        <v>85</v>
      </c>
    </row>
    <row r="5679" spans="1:9" x14ac:dyDescent="0.2">
      <c r="A5679" t="s">
        <v>64</v>
      </c>
      <c r="B5679" t="s">
        <v>81</v>
      </c>
      <c r="C5679" t="s">
        <v>22</v>
      </c>
      <c r="D5679" s="55">
        <v>43132</v>
      </c>
      <c r="E5679">
        <v>0</v>
      </c>
      <c r="F5679">
        <v>3133119</v>
      </c>
      <c r="G5679" s="58" t="s">
        <v>87</v>
      </c>
      <c r="H5679" s="58" t="s">
        <v>87</v>
      </c>
      <c r="I5679" s="60" t="s">
        <v>85</v>
      </c>
    </row>
    <row r="5680" spans="1:9" x14ac:dyDescent="0.2">
      <c r="A5680" t="s">
        <v>79</v>
      </c>
      <c r="B5680" t="s">
        <v>80</v>
      </c>
      <c r="C5680" t="s">
        <v>22</v>
      </c>
      <c r="D5680" s="55">
        <v>43132</v>
      </c>
      <c r="E5680">
        <v>0</v>
      </c>
      <c r="F5680">
        <v>3133120</v>
      </c>
      <c r="G5680" s="58" t="s">
        <v>87</v>
      </c>
      <c r="H5680" s="58" t="s">
        <v>87</v>
      </c>
      <c r="I5680" s="60" t="s">
        <v>85</v>
      </c>
    </row>
    <row r="5681" spans="1:9" x14ac:dyDescent="0.2">
      <c r="A5681" t="s">
        <v>79</v>
      </c>
      <c r="B5681" t="s">
        <v>81</v>
      </c>
      <c r="C5681" t="s">
        <v>22</v>
      </c>
      <c r="D5681" s="55">
        <v>43132</v>
      </c>
      <c r="E5681">
        <v>0</v>
      </c>
      <c r="F5681">
        <v>3133121</v>
      </c>
      <c r="G5681" s="58" t="s">
        <v>87</v>
      </c>
      <c r="H5681" s="58" t="s">
        <v>87</v>
      </c>
      <c r="I5681" s="60" t="s">
        <v>85</v>
      </c>
    </row>
    <row r="5682" spans="1:9" x14ac:dyDescent="0.2">
      <c r="A5682" t="s">
        <v>65</v>
      </c>
      <c r="B5682" t="s">
        <v>80</v>
      </c>
      <c r="C5682" t="s">
        <v>22</v>
      </c>
      <c r="D5682" s="55">
        <v>43132</v>
      </c>
      <c r="E5682">
        <v>0</v>
      </c>
      <c r="F5682">
        <v>3133122</v>
      </c>
      <c r="G5682" s="58" t="s">
        <v>87</v>
      </c>
      <c r="H5682" s="58" t="s">
        <v>87</v>
      </c>
      <c r="I5682" s="60" t="s">
        <v>85</v>
      </c>
    </row>
    <row r="5683" spans="1:9" x14ac:dyDescent="0.2">
      <c r="A5683" t="s">
        <v>65</v>
      </c>
      <c r="B5683" t="s">
        <v>81</v>
      </c>
      <c r="C5683" t="s">
        <v>22</v>
      </c>
      <c r="D5683" s="55">
        <v>43132</v>
      </c>
      <c r="E5683">
        <v>0</v>
      </c>
      <c r="F5683">
        <v>3133123</v>
      </c>
      <c r="G5683" s="58" t="s">
        <v>87</v>
      </c>
      <c r="H5683" s="58" t="s">
        <v>87</v>
      </c>
      <c r="I5683" s="60" t="s">
        <v>85</v>
      </c>
    </row>
    <row r="5684" spans="1:9" x14ac:dyDescent="0.2">
      <c r="A5684" t="s">
        <v>111</v>
      </c>
      <c r="B5684" t="s">
        <v>110</v>
      </c>
      <c r="C5684" t="s">
        <v>22</v>
      </c>
      <c r="D5684" s="55">
        <v>43132</v>
      </c>
      <c r="E5684">
        <v>0.05</v>
      </c>
      <c r="F5684">
        <v>3133124</v>
      </c>
      <c r="G5684" s="58" t="s">
        <v>87</v>
      </c>
      <c r="H5684" s="58" t="s">
        <v>87</v>
      </c>
      <c r="I5684" s="60" t="s">
        <v>85</v>
      </c>
    </row>
    <row r="5685" spans="1:9" x14ac:dyDescent="0.2">
      <c r="A5685" t="s">
        <v>112</v>
      </c>
      <c r="B5685" t="s">
        <v>110</v>
      </c>
      <c r="C5685" t="s">
        <v>22</v>
      </c>
      <c r="D5685" s="55">
        <v>43132</v>
      </c>
      <c r="E5685">
        <v>0.45</v>
      </c>
      <c r="F5685">
        <v>3133125</v>
      </c>
      <c r="G5685" s="58" t="s">
        <v>87</v>
      </c>
      <c r="H5685" s="58" t="s">
        <v>87</v>
      </c>
      <c r="I5685" s="60" t="s">
        <v>85</v>
      </c>
    </row>
    <row r="5686" spans="1:9" x14ac:dyDescent="0.2">
      <c r="A5686" t="s">
        <v>108</v>
      </c>
      <c r="B5686" t="s">
        <v>110</v>
      </c>
      <c r="C5686" t="s">
        <v>22</v>
      </c>
      <c r="D5686" s="55">
        <v>43132</v>
      </c>
      <c r="E5686">
        <v>-0.2</v>
      </c>
      <c r="F5686">
        <v>3133126</v>
      </c>
      <c r="G5686" s="58" t="s">
        <v>87</v>
      </c>
      <c r="H5686" s="58" t="s">
        <v>87</v>
      </c>
      <c r="I5686" s="60" t="s">
        <v>85</v>
      </c>
    </row>
    <row r="5687" spans="1:9" x14ac:dyDescent="0.2">
      <c r="A5687" t="s">
        <v>109</v>
      </c>
      <c r="B5687" t="s">
        <v>110</v>
      </c>
      <c r="C5687" t="s">
        <v>22</v>
      </c>
      <c r="D5687" s="55">
        <v>43132</v>
      </c>
      <c r="E5687">
        <v>0.45</v>
      </c>
      <c r="F5687">
        <v>3133127</v>
      </c>
      <c r="G5687" s="58" t="s">
        <v>87</v>
      </c>
      <c r="H5687" s="58" t="s">
        <v>87</v>
      </c>
      <c r="I5687" s="60" t="s">
        <v>85</v>
      </c>
    </row>
    <row r="5688" spans="1:9" x14ac:dyDescent="0.2">
      <c r="A5688" t="s">
        <v>11</v>
      </c>
      <c r="B5688" t="s">
        <v>110</v>
      </c>
      <c r="C5688" t="s">
        <v>22</v>
      </c>
      <c r="D5688" s="55">
        <v>43132</v>
      </c>
      <c r="E5688" s="155">
        <v>43160</v>
      </c>
      <c r="F5688">
        <v>2756521</v>
      </c>
      <c r="G5688" s="58" t="s">
        <v>87</v>
      </c>
      <c r="H5688" s="58" t="s">
        <v>87</v>
      </c>
      <c r="I5688" s="60" t="s">
        <v>86</v>
      </c>
    </row>
    <row r="5689" spans="1:9" x14ac:dyDescent="0.2">
      <c r="A5689" t="s">
        <v>78</v>
      </c>
      <c r="B5689" t="s">
        <v>80</v>
      </c>
      <c r="C5689" t="s">
        <v>22</v>
      </c>
      <c r="D5689" s="55">
        <v>43160</v>
      </c>
      <c r="E5689">
        <v>0.65500000000000003</v>
      </c>
      <c r="F5689">
        <v>3133100</v>
      </c>
      <c r="G5689" s="58" t="s">
        <v>87</v>
      </c>
      <c r="H5689" s="58" t="s">
        <v>87</v>
      </c>
      <c r="I5689" s="60" t="s">
        <v>85</v>
      </c>
    </row>
    <row r="5690" spans="1:9" x14ac:dyDescent="0.2">
      <c r="A5690" t="s">
        <v>78</v>
      </c>
      <c r="B5690" t="s">
        <v>81</v>
      </c>
      <c r="C5690" t="s">
        <v>22</v>
      </c>
      <c r="D5690" s="55">
        <v>43160</v>
      </c>
      <c r="E5690">
        <v>0.05</v>
      </c>
      <c r="F5690">
        <v>3133101</v>
      </c>
      <c r="G5690" s="58" t="s">
        <v>87</v>
      </c>
      <c r="H5690" s="58" t="s">
        <v>87</v>
      </c>
      <c r="I5690" s="60" t="s">
        <v>85</v>
      </c>
    </row>
    <row r="5691" spans="1:9" x14ac:dyDescent="0.2">
      <c r="A5691" t="s">
        <v>35</v>
      </c>
      <c r="B5691" t="s">
        <v>80</v>
      </c>
      <c r="C5691" t="s">
        <v>22</v>
      </c>
      <c r="D5691" s="55">
        <v>43160</v>
      </c>
      <c r="E5691">
        <v>0.65500000000000003</v>
      </c>
      <c r="F5691">
        <v>3133102</v>
      </c>
      <c r="G5691" s="58" t="s">
        <v>87</v>
      </c>
      <c r="H5691" s="58" t="s">
        <v>87</v>
      </c>
      <c r="I5691" s="60" t="s">
        <v>85</v>
      </c>
    </row>
    <row r="5692" spans="1:9" x14ac:dyDescent="0.2">
      <c r="A5692" t="s">
        <v>35</v>
      </c>
      <c r="B5692" t="s">
        <v>81</v>
      </c>
      <c r="C5692" t="s">
        <v>22</v>
      </c>
      <c r="D5692" s="55">
        <v>43160</v>
      </c>
      <c r="E5692">
        <v>0.15</v>
      </c>
      <c r="F5692">
        <v>3133103</v>
      </c>
      <c r="G5692" s="58" t="s">
        <v>87</v>
      </c>
      <c r="H5692" s="58" t="s">
        <v>87</v>
      </c>
      <c r="I5692" s="60" t="s">
        <v>85</v>
      </c>
    </row>
    <row r="5693" spans="1:9" x14ac:dyDescent="0.2">
      <c r="A5693" t="s">
        <v>36</v>
      </c>
      <c r="B5693" t="s">
        <v>80</v>
      </c>
      <c r="C5693" t="s">
        <v>22</v>
      </c>
      <c r="D5693" s="55">
        <v>43160</v>
      </c>
      <c r="E5693">
        <v>0.65500000000000003</v>
      </c>
      <c r="F5693">
        <v>3133104</v>
      </c>
      <c r="G5693" s="58" t="s">
        <v>87</v>
      </c>
      <c r="H5693" s="58" t="s">
        <v>87</v>
      </c>
      <c r="I5693" s="60" t="s">
        <v>85</v>
      </c>
    </row>
    <row r="5694" spans="1:9" x14ac:dyDescent="0.2">
      <c r="A5694" t="s">
        <v>36</v>
      </c>
      <c r="B5694" t="s">
        <v>81</v>
      </c>
      <c r="C5694" t="s">
        <v>22</v>
      </c>
      <c r="D5694" s="55">
        <v>43160</v>
      </c>
      <c r="E5694">
        <v>0.05</v>
      </c>
      <c r="F5694">
        <v>3133105</v>
      </c>
      <c r="G5694" s="58" t="s">
        <v>87</v>
      </c>
      <c r="H5694" s="58" t="s">
        <v>87</v>
      </c>
      <c r="I5694" s="60" t="s">
        <v>85</v>
      </c>
    </row>
    <row r="5695" spans="1:9" x14ac:dyDescent="0.2">
      <c r="A5695" t="s">
        <v>37</v>
      </c>
      <c r="B5695" t="s">
        <v>80</v>
      </c>
      <c r="C5695" t="s">
        <v>22</v>
      </c>
      <c r="D5695" s="55">
        <v>43160</v>
      </c>
      <c r="E5695">
        <v>0.65500000000000003</v>
      </c>
      <c r="F5695">
        <v>3133106</v>
      </c>
      <c r="G5695" s="58" t="s">
        <v>87</v>
      </c>
      <c r="H5695" s="58" t="s">
        <v>87</v>
      </c>
      <c r="I5695" s="60" t="s">
        <v>85</v>
      </c>
    </row>
    <row r="5696" spans="1:9" x14ac:dyDescent="0.2">
      <c r="A5696" t="s">
        <v>37</v>
      </c>
      <c r="B5696" t="s">
        <v>81</v>
      </c>
      <c r="C5696" t="s">
        <v>22</v>
      </c>
      <c r="D5696" s="55">
        <v>43160</v>
      </c>
      <c r="E5696">
        <v>0.15</v>
      </c>
      <c r="F5696">
        <v>3133107</v>
      </c>
      <c r="G5696" s="58" t="s">
        <v>87</v>
      </c>
      <c r="H5696" s="58" t="s">
        <v>87</v>
      </c>
      <c r="I5696" s="60" t="s">
        <v>85</v>
      </c>
    </row>
    <row r="5697" spans="1:9" x14ac:dyDescent="0.2">
      <c r="A5697" t="s">
        <v>58</v>
      </c>
      <c r="B5697" t="s">
        <v>80</v>
      </c>
      <c r="C5697" t="s">
        <v>22</v>
      </c>
      <c r="D5697" s="55">
        <v>43160</v>
      </c>
      <c r="E5697">
        <v>0.54</v>
      </c>
      <c r="F5697">
        <v>3133108</v>
      </c>
      <c r="G5697" s="58" t="s">
        <v>87</v>
      </c>
      <c r="H5697" s="58" t="s">
        <v>87</v>
      </c>
      <c r="I5697" s="60" t="s">
        <v>85</v>
      </c>
    </row>
    <row r="5698" spans="1:9" x14ac:dyDescent="0.2">
      <c r="A5698" t="s">
        <v>58</v>
      </c>
      <c r="B5698" t="s">
        <v>81</v>
      </c>
      <c r="C5698" t="s">
        <v>22</v>
      </c>
      <c r="D5698" s="55">
        <v>43160</v>
      </c>
      <c r="E5698">
        <v>0.05</v>
      </c>
      <c r="F5698">
        <v>3133109</v>
      </c>
      <c r="G5698" s="58" t="s">
        <v>87</v>
      </c>
      <c r="H5698" s="58" t="s">
        <v>87</v>
      </c>
      <c r="I5698" s="60" t="s">
        <v>85</v>
      </c>
    </row>
    <row r="5699" spans="1:9" x14ac:dyDescent="0.2">
      <c r="A5699" t="s">
        <v>59</v>
      </c>
      <c r="B5699" t="s">
        <v>80</v>
      </c>
      <c r="C5699" t="s">
        <v>22</v>
      </c>
      <c r="D5699" s="55">
        <v>43160</v>
      </c>
      <c r="E5699">
        <v>0.69</v>
      </c>
      <c r="F5699">
        <v>3133110</v>
      </c>
      <c r="G5699" s="58" t="s">
        <v>87</v>
      </c>
      <c r="H5699" s="58" t="s">
        <v>87</v>
      </c>
      <c r="I5699" s="60" t="s">
        <v>85</v>
      </c>
    </row>
    <row r="5700" spans="1:9" x14ac:dyDescent="0.2">
      <c r="A5700" t="s">
        <v>59</v>
      </c>
      <c r="B5700" t="s">
        <v>81</v>
      </c>
      <c r="C5700" t="s">
        <v>22</v>
      </c>
      <c r="D5700" s="55">
        <v>43160</v>
      </c>
      <c r="E5700">
        <v>-0.17</v>
      </c>
      <c r="F5700">
        <v>3133111</v>
      </c>
      <c r="G5700" s="58" t="s">
        <v>87</v>
      </c>
      <c r="H5700" s="58" t="s">
        <v>87</v>
      </c>
      <c r="I5700" s="60" t="s">
        <v>85</v>
      </c>
    </row>
    <row r="5701" spans="1:9" x14ac:dyDescent="0.2">
      <c r="A5701" t="s">
        <v>60</v>
      </c>
      <c r="B5701" t="s">
        <v>80</v>
      </c>
      <c r="C5701" t="s">
        <v>22</v>
      </c>
      <c r="D5701" s="55">
        <v>43160</v>
      </c>
      <c r="E5701">
        <v>0.69</v>
      </c>
      <c r="F5701">
        <v>3133112</v>
      </c>
      <c r="G5701" s="58" t="s">
        <v>87</v>
      </c>
      <c r="H5701" s="58" t="s">
        <v>87</v>
      </c>
      <c r="I5701" s="60" t="s">
        <v>85</v>
      </c>
    </row>
    <row r="5702" spans="1:9" x14ac:dyDescent="0.2">
      <c r="A5702" t="s">
        <v>60</v>
      </c>
      <c r="B5702" t="s">
        <v>81</v>
      </c>
      <c r="C5702" t="s">
        <v>22</v>
      </c>
      <c r="D5702" s="55">
        <v>43160</v>
      </c>
      <c r="E5702">
        <v>0.1</v>
      </c>
      <c r="F5702">
        <v>3133113</v>
      </c>
      <c r="G5702" s="58" t="s">
        <v>87</v>
      </c>
      <c r="H5702" s="58" t="s">
        <v>87</v>
      </c>
      <c r="I5702" s="60" t="s">
        <v>85</v>
      </c>
    </row>
    <row r="5703" spans="1:9" x14ac:dyDescent="0.2">
      <c r="A5703" t="s">
        <v>61</v>
      </c>
      <c r="B5703" t="s">
        <v>80</v>
      </c>
      <c r="C5703" t="s">
        <v>22</v>
      </c>
      <c r="D5703" s="55">
        <v>43160</v>
      </c>
      <c r="E5703">
        <v>0.69</v>
      </c>
      <c r="F5703">
        <v>3133114</v>
      </c>
      <c r="G5703" s="58" t="s">
        <v>87</v>
      </c>
      <c r="H5703" s="58" t="s">
        <v>87</v>
      </c>
      <c r="I5703" s="60" t="s">
        <v>85</v>
      </c>
    </row>
    <row r="5704" spans="1:9" x14ac:dyDescent="0.2">
      <c r="A5704" t="s">
        <v>61</v>
      </c>
      <c r="B5704" t="s">
        <v>81</v>
      </c>
      <c r="C5704" t="s">
        <v>22</v>
      </c>
      <c r="D5704" s="55">
        <v>43160</v>
      </c>
      <c r="E5704">
        <v>-0.05</v>
      </c>
      <c r="F5704">
        <v>3133115</v>
      </c>
      <c r="G5704" s="58" t="s">
        <v>87</v>
      </c>
      <c r="H5704" s="58" t="s">
        <v>87</v>
      </c>
      <c r="I5704" s="60" t="s">
        <v>85</v>
      </c>
    </row>
    <row r="5705" spans="1:9" x14ac:dyDescent="0.2">
      <c r="A5705" t="s">
        <v>63</v>
      </c>
      <c r="B5705" t="s">
        <v>80</v>
      </c>
      <c r="C5705" t="s">
        <v>22</v>
      </c>
      <c r="D5705" s="55">
        <v>43160</v>
      </c>
      <c r="E5705">
        <v>0</v>
      </c>
      <c r="F5705">
        <v>3133116</v>
      </c>
      <c r="G5705" s="58" t="s">
        <v>87</v>
      </c>
      <c r="H5705" s="58" t="s">
        <v>87</v>
      </c>
      <c r="I5705" s="60" t="s">
        <v>85</v>
      </c>
    </row>
    <row r="5706" spans="1:9" x14ac:dyDescent="0.2">
      <c r="A5706" t="s">
        <v>63</v>
      </c>
      <c r="B5706" t="s">
        <v>81</v>
      </c>
      <c r="C5706" t="s">
        <v>22</v>
      </c>
      <c r="D5706" s="55">
        <v>43160</v>
      </c>
      <c r="E5706">
        <v>0</v>
      </c>
      <c r="F5706">
        <v>3133117</v>
      </c>
      <c r="G5706" s="58" t="s">
        <v>87</v>
      </c>
      <c r="H5706" s="58" t="s">
        <v>87</v>
      </c>
      <c r="I5706" s="60" t="s">
        <v>85</v>
      </c>
    </row>
    <row r="5707" spans="1:9" x14ac:dyDescent="0.2">
      <c r="A5707" t="s">
        <v>64</v>
      </c>
      <c r="B5707" t="s">
        <v>80</v>
      </c>
      <c r="C5707" t="s">
        <v>22</v>
      </c>
      <c r="D5707" s="55">
        <v>43160</v>
      </c>
      <c r="E5707">
        <v>0</v>
      </c>
      <c r="F5707">
        <v>3133118</v>
      </c>
      <c r="G5707" s="58" t="s">
        <v>87</v>
      </c>
      <c r="H5707" s="58" t="s">
        <v>87</v>
      </c>
      <c r="I5707" s="60" t="s">
        <v>85</v>
      </c>
    </row>
    <row r="5708" spans="1:9" x14ac:dyDescent="0.2">
      <c r="A5708" t="s">
        <v>64</v>
      </c>
      <c r="B5708" t="s">
        <v>81</v>
      </c>
      <c r="C5708" t="s">
        <v>22</v>
      </c>
      <c r="D5708" s="55">
        <v>43160</v>
      </c>
      <c r="E5708">
        <v>0</v>
      </c>
      <c r="F5708">
        <v>3133119</v>
      </c>
      <c r="G5708" s="58" t="s">
        <v>87</v>
      </c>
      <c r="H5708" s="58" t="s">
        <v>87</v>
      </c>
      <c r="I5708" s="60" t="s">
        <v>85</v>
      </c>
    </row>
    <row r="5709" spans="1:9" x14ac:dyDescent="0.2">
      <c r="A5709" t="s">
        <v>79</v>
      </c>
      <c r="B5709" t="s">
        <v>80</v>
      </c>
      <c r="C5709" t="s">
        <v>22</v>
      </c>
      <c r="D5709" s="55">
        <v>43160</v>
      </c>
      <c r="E5709">
        <v>0</v>
      </c>
      <c r="F5709">
        <v>3133120</v>
      </c>
      <c r="G5709" s="58" t="s">
        <v>87</v>
      </c>
      <c r="H5709" s="58" t="s">
        <v>87</v>
      </c>
      <c r="I5709" s="60" t="s">
        <v>85</v>
      </c>
    </row>
    <row r="5710" spans="1:9" x14ac:dyDescent="0.2">
      <c r="A5710" t="s">
        <v>79</v>
      </c>
      <c r="B5710" t="s">
        <v>81</v>
      </c>
      <c r="C5710" t="s">
        <v>22</v>
      </c>
      <c r="D5710" s="55">
        <v>43160</v>
      </c>
      <c r="E5710">
        <v>0</v>
      </c>
      <c r="F5710">
        <v>3133121</v>
      </c>
      <c r="G5710" s="58" t="s">
        <v>87</v>
      </c>
      <c r="H5710" s="58" t="s">
        <v>87</v>
      </c>
      <c r="I5710" s="60" t="s">
        <v>85</v>
      </c>
    </row>
    <row r="5711" spans="1:9" x14ac:dyDescent="0.2">
      <c r="A5711" t="s">
        <v>65</v>
      </c>
      <c r="B5711" t="s">
        <v>80</v>
      </c>
      <c r="C5711" t="s">
        <v>22</v>
      </c>
      <c r="D5711" s="55">
        <v>43160</v>
      </c>
      <c r="E5711">
        <v>0</v>
      </c>
      <c r="F5711">
        <v>3133122</v>
      </c>
      <c r="G5711" s="58" t="s">
        <v>87</v>
      </c>
      <c r="H5711" s="58" t="s">
        <v>87</v>
      </c>
      <c r="I5711" s="60" t="s">
        <v>85</v>
      </c>
    </row>
    <row r="5712" spans="1:9" x14ac:dyDescent="0.2">
      <c r="A5712" t="s">
        <v>65</v>
      </c>
      <c r="B5712" t="s">
        <v>81</v>
      </c>
      <c r="C5712" t="s">
        <v>22</v>
      </c>
      <c r="D5712" s="55">
        <v>43160</v>
      </c>
      <c r="E5712">
        <v>0</v>
      </c>
      <c r="F5712">
        <v>3133123</v>
      </c>
      <c r="G5712" s="58" t="s">
        <v>87</v>
      </c>
      <c r="H5712" s="58" t="s">
        <v>87</v>
      </c>
      <c r="I5712" s="60" t="s">
        <v>85</v>
      </c>
    </row>
    <row r="5713" spans="1:9" x14ac:dyDescent="0.2">
      <c r="A5713" t="s">
        <v>111</v>
      </c>
      <c r="B5713" t="s">
        <v>110</v>
      </c>
      <c r="C5713" t="s">
        <v>22</v>
      </c>
      <c r="D5713" s="55">
        <v>43160</v>
      </c>
      <c r="E5713">
        <v>0.05</v>
      </c>
      <c r="F5713">
        <v>3133124</v>
      </c>
      <c r="G5713" s="58" t="s">
        <v>87</v>
      </c>
      <c r="H5713" s="58" t="s">
        <v>87</v>
      </c>
      <c r="I5713" s="60" t="s">
        <v>85</v>
      </c>
    </row>
    <row r="5714" spans="1:9" x14ac:dyDescent="0.2">
      <c r="A5714" t="s">
        <v>112</v>
      </c>
      <c r="B5714" t="s">
        <v>110</v>
      </c>
      <c r="C5714" t="s">
        <v>22</v>
      </c>
      <c r="D5714" s="55">
        <v>43160</v>
      </c>
      <c r="E5714">
        <v>0.1</v>
      </c>
      <c r="F5714">
        <v>3133125</v>
      </c>
      <c r="G5714" s="58" t="s">
        <v>87</v>
      </c>
      <c r="H5714" s="58" t="s">
        <v>87</v>
      </c>
      <c r="I5714" s="60" t="s">
        <v>85</v>
      </c>
    </row>
    <row r="5715" spans="1:9" x14ac:dyDescent="0.2">
      <c r="A5715" t="s">
        <v>108</v>
      </c>
      <c r="B5715" t="s">
        <v>110</v>
      </c>
      <c r="C5715" t="s">
        <v>22</v>
      </c>
      <c r="D5715" s="55">
        <v>43160</v>
      </c>
      <c r="E5715">
        <v>-0.05</v>
      </c>
      <c r="F5715">
        <v>3133126</v>
      </c>
      <c r="G5715" s="58" t="s">
        <v>87</v>
      </c>
      <c r="H5715" s="58" t="s">
        <v>87</v>
      </c>
      <c r="I5715" s="60" t="s">
        <v>85</v>
      </c>
    </row>
    <row r="5716" spans="1:9" x14ac:dyDescent="0.2">
      <c r="A5716" t="s">
        <v>109</v>
      </c>
      <c r="B5716" t="s">
        <v>110</v>
      </c>
      <c r="C5716" t="s">
        <v>22</v>
      </c>
      <c r="D5716" s="55">
        <v>43160</v>
      </c>
      <c r="E5716">
        <v>0.1</v>
      </c>
      <c r="F5716">
        <v>3133127</v>
      </c>
      <c r="G5716" s="58" t="s">
        <v>87</v>
      </c>
      <c r="H5716" s="58" t="s">
        <v>87</v>
      </c>
      <c r="I5716" s="60" t="s">
        <v>85</v>
      </c>
    </row>
    <row r="5717" spans="1:9" x14ac:dyDescent="0.2">
      <c r="A5717" t="s">
        <v>11</v>
      </c>
      <c r="B5717" t="s">
        <v>110</v>
      </c>
      <c r="C5717" t="s">
        <v>22</v>
      </c>
      <c r="D5717" s="55">
        <v>43160</v>
      </c>
      <c r="E5717" s="155">
        <v>43191</v>
      </c>
      <c r="F5717">
        <v>2756499</v>
      </c>
      <c r="G5717" s="58" t="s">
        <v>87</v>
      </c>
      <c r="H5717" s="58" t="s">
        <v>87</v>
      </c>
      <c r="I5717" s="60" t="s">
        <v>86</v>
      </c>
    </row>
    <row r="5718" spans="1:9" x14ac:dyDescent="0.2">
      <c r="A5718" t="s">
        <v>78</v>
      </c>
      <c r="B5718" t="s">
        <v>80</v>
      </c>
      <c r="C5718" t="s">
        <v>22</v>
      </c>
      <c r="D5718" s="55">
        <v>43191</v>
      </c>
      <c r="E5718">
        <v>0.435</v>
      </c>
      <c r="F5718">
        <v>3133100</v>
      </c>
      <c r="G5718" s="58" t="s">
        <v>87</v>
      </c>
      <c r="H5718" s="58" t="s">
        <v>87</v>
      </c>
      <c r="I5718" s="60" t="s">
        <v>85</v>
      </c>
    </row>
    <row r="5719" spans="1:9" x14ac:dyDescent="0.2">
      <c r="A5719" t="s">
        <v>78</v>
      </c>
      <c r="B5719" t="s">
        <v>81</v>
      </c>
      <c r="C5719" t="s">
        <v>22</v>
      </c>
      <c r="D5719" s="55">
        <v>43191</v>
      </c>
      <c r="E5719">
        <v>0.02</v>
      </c>
      <c r="F5719">
        <v>3133101</v>
      </c>
      <c r="G5719" s="58" t="s">
        <v>87</v>
      </c>
      <c r="H5719" s="58" t="s">
        <v>87</v>
      </c>
      <c r="I5719" s="60" t="s">
        <v>85</v>
      </c>
    </row>
    <row r="5720" spans="1:9" x14ac:dyDescent="0.2">
      <c r="A5720" t="s">
        <v>35</v>
      </c>
      <c r="B5720" t="s">
        <v>80</v>
      </c>
      <c r="C5720" t="s">
        <v>22</v>
      </c>
      <c r="D5720" s="55">
        <v>43191</v>
      </c>
      <c r="E5720">
        <v>0.435</v>
      </c>
      <c r="F5720">
        <v>3133102</v>
      </c>
      <c r="G5720" s="58" t="s">
        <v>87</v>
      </c>
      <c r="H5720" s="58" t="s">
        <v>87</v>
      </c>
      <c r="I5720" s="60" t="s">
        <v>85</v>
      </c>
    </row>
    <row r="5721" spans="1:9" x14ac:dyDescent="0.2">
      <c r="A5721" t="s">
        <v>35</v>
      </c>
      <c r="B5721" t="s">
        <v>81</v>
      </c>
      <c r="C5721" t="s">
        <v>22</v>
      </c>
      <c r="D5721" s="55">
        <v>43191</v>
      </c>
      <c r="E5721">
        <v>0.05</v>
      </c>
      <c r="F5721">
        <v>3133103</v>
      </c>
      <c r="G5721" s="58" t="s">
        <v>87</v>
      </c>
      <c r="H5721" s="58" t="s">
        <v>87</v>
      </c>
      <c r="I5721" s="60" t="s">
        <v>85</v>
      </c>
    </row>
    <row r="5722" spans="1:9" x14ac:dyDescent="0.2">
      <c r="A5722" t="s">
        <v>36</v>
      </c>
      <c r="B5722" t="s">
        <v>80</v>
      </c>
      <c r="C5722" t="s">
        <v>22</v>
      </c>
      <c r="D5722" s="55">
        <v>43191</v>
      </c>
      <c r="E5722">
        <v>0.435</v>
      </c>
      <c r="F5722">
        <v>3133104</v>
      </c>
      <c r="G5722" s="58" t="s">
        <v>87</v>
      </c>
      <c r="H5722" s="58" t="s">
        <v>87</v>
      </c>
      <c r="I5722" s="60" t="s">
        <v>85</v>
      </c>
    </row>
    <row r="5723" spans="1:9" x14ac:dyDescent="0.2">
      <c r="A5723" t="s">
        <v>36</v>
      </c>
      <c r="B5723" t="s">
        <v>81</v>
      </c>
      <c r="C5723" t="s">
        <v>22</v>
      </c>
      <c r="D5723" s="55">
        <v>43191</v>
      </c>
      <c r="E5723">
        <v>0.02</v>
      </c>
      <c r="F5723">
        <v>3133105</v>
      </c>
      <c r="G5723" s="58" t="s">
        <v>87</v>
      </c>
      <c r="H5723" s="58" t="s">
        <v>87</v>
      </c>
      <c r="I5723" s="60" t="s">
        <v>85</v>
      </c>
    </row>
    <row r="5724" spans="1:9" x14ac:dyDescent="0.2">
      <c r="A5724" t="s">
        <v>37</v>
      </c>
      <c r="B5724" t="s">
        <v>80</v>
      </c>
      <c r="C5724" t="s">
        <v>22</v>
      </c>
      <c r="D5724" s="55">
        <v>43191</v>
      </c>
      <c r="E5724">
        <v>0.435</v>
      </c>
      <c r="F5724">
        <v>3133106</v>
      </c>
      <c r="G5724" s="58" t="s">
        <v>87</v>
      </c>
      <c r="H5724" s="58" t="s">
        <v>87</v>
      </c>
      <c r="I5724" s="60" t="s">
        <v>85</v>
      </c>
    </row>
    <row r="5725" spans="1:9" x14ac:dyDescent="0.2">
      <c r="A5725" t="s">
        <v>37</v>
      </c>
      <c r="B5725" t="s">
        <v>81</v>
      </c>
      <c r="C5725" t="s">
        <v>22</v>
      </c>
      <c r="D5725" s="55">
        <v>43191</v>
      </c>
      <c r="E5725">
        <v>0.05</v>
      </c>
      <c r="F5725">
        <v>3133107</v>
      </c>
      <c r="G5725" s="58" t="s">
        <v>87</v>
      </c>
      <c r="H5725" s="58" t="s">
        <v>87</v>
      </c>
      <c r="I5725" s="60" t="s">
        <v>85</v>
      </c>
    </row>
    <row r="5726" spans="1:9" x14ac:dyDescent="0.2">
      <c r="A5726" t="s">
        <v>58</v>
      </c>
      <c r="B5726" t="s">
        <v>80</v>
      </c>
      <c r="C5726" t="s">
        <v>22</v>
      </c>
      <c r="D5726" s="55">
        <v>43191</v>
      </c>
      <c r="E5726">
        <v>0.36</v>
      </c>
      <c r="F5726">
        <v>3133108</v>
      </c>
      <c r="G5726" s="58" t="s">
        <v>87</v>
      </c>
      <c r="H5726" s="58" t="s">
        <v>87</v>
      </c>
      <c r="I5726" s="60" t="s">
        <v>85</v>
      </c>
    </row>
    <row r="5727" spans="1:9" x14ac:dyDescent="0.2">
      <c r="A5727" t="s">
        <v>58</v>
      </c>
      <c r="B5727" t="s">
        <v>81</v>
      </c>
      <c r="C5727" t="s">
        <v>22</v>
      </c>
      <c r="D5727" s="55">
        <v>43191</v>
      </c>
      <c r="E5727">
        <v>5.0000000000000001E-3</v>
      </c>
      <c r="F5727">
        <v>3133109</v>
      </c>
      <c r="G5727" s="58" t="s">
        <v>87</v>
      </c>
      <c r="H5727" s="58" t="s">
        <v>87</v>
      </c>
      <c r="I5727" s="60" t="s">
        <v>85</v>
      </c>
    </row>
    <row r="5728" spans="1:9" x14ac:dyDescent="0.2">
      <c r="A5728" t="s">
        <v>59</v>
      </c>
      <c r="B5728" t="s">
        <v>80</v>
      </c>
      <c r="C5728" t="s">
        <v>22</v>
      </c>
      <c r="D5728" s="55">
        <v>43191</v>
      </c>
      <c r="E5728">
        <v>0.38</v>
      </c>
      <c r="F5728">
        <v>3133110</v>
      </c>
      <c r="G5728" s="58" t="s">
        <v>87</v>
      </c>
      <c r="H5728" s="58" t="s">
        <v>87</v>
      </c>
      <c r="I5728" s="60" t="s">
        <v>85</v>
      </c>
    </row>
    <row r="5729" spans="1:9" x14ac:dyDescent="0.2">
      <c r="A5729" t="s">
        <v>59</v>
      </c>
      <c r="B5729" t="s">
        <v>81</v>
      </c>
      <c r="C5729" t="s">
        <v>22</v>
      </c>
      <c r="D5729" s="55">
        <v>43191</v>
      </c>
      <c r="E5729">
        <v>-8.5000000000000006E-2</v>
      </c>
      <c r="F5729">
        <v>3133111</v>
      </c>
      <c r="G5729" s="58" t="s">
        <v>87</v>
      </c>
      <c r="H5729" s="58" t="s">
        <v>87</v>
      </c>
      <c r="I5729" s="60" t="s">
        <v>85</v>
      </c>
    </row>
    <row r="5730" spans="1:9" x14ac:dyDescent="0.2">
      <c r="A5730" t="s">
        <v>60</v>
      </c>
      <c r="B5730" t="s">
        <v>80</v>
      </c>
      <c r="C5730" t="s">
        <v>22</v>
      </c>
      <c r="D5730" s="55">
        <v>43191</v>
      </c>
      <c r="E5730">
        <v>0.38</v>
      </c>
      <c r="F5730">
        <v>3133112</v>
      </c>
      <c r="G5730" s="58" t="s">
        <v>87</v>
      </c>
      <c r="H5730" s="58" t="s">
        <v>87</v>
      </c>
      <c r="I5730" s="60" t="s">
        <v>85</v>
      </c>
    </row>
    <row r="5731" spans="1:9" x14ac:dyDescent="0.2">
      <c r="A5731" t="s">
        <v>60</v>
      </c>
      <c r="B5731" t="s">
        <v>81</v>
      </c>
      <c r="C5731" t="s">
        <v>22</v>
      </c>
      <c r="D5731" s="55">
        <v>43191</v>
      </c>
      <c r="E5731">
        <v>0.02</v>
      </c>
      <c r="F5731">
        <v>3133113</v>
      </c>
      <c r="G5731" s="58" t="s">
        <v>87</v>
      </c>
      <c r="H5731" s="58" t="s">
        <v>87</v>
      </c>
      <c r="I5731" s="60" t="s">
        <v>85</v>
      </c>
    </row>
    <row r="5732" spans="1:9" x14ac:dyDescent="0.2">
      <c r="A5732" t="s">
        <v>61</v>
      </c>
      <c r="B5732" t="s">
        <v>80</v>
      </c>
      <c r="C5732" t="s">
        <v>22</v>
      </c>
      <c r="D5732" s="55">
        <v>43191</v>
      </c>
      <c r="E5732">
        <v>0.38</v>
      </c>
      <c r="F5732">
        <v>3133114</v>
      </c>
      <c r="G5732" s="58" t="s">
        <v>87</v>
      </c>
      <c r="H5732" s="58" t="s">
        <v>87</v>
      </c>
      <c r="I5732" s="60" t="s">
        <v>85</v>
      </c>
    </row>
    <row r="5733" spans="1:9" x14ac:dyDescent="0.2">
      <c r="A5733" t="s">
        <v>61</v>
      </c>
      <c r="B5733" t="s">
        <v>81</v>
      </c>
      <c r="C5733" t="s">
        <v>22</v>
      </c>
      <c r="D5733" s="55">
        <v>43191</v>
      </c>
      <c r="E5733">
        <v>-4.4999999999999998E-2</v>
      </c>
      <c r="F5733">
        <v>3133115</v>
      </c>
      <c r="G5733" s="58" t="s">
        <v>87</v>
      </c>
      <c r="H5733" s="58" t="s">
        <v>87</v>
      </c>
      <c r="I5733" s="60" t="s">
        <v>85</v>
      </c>
    </row>
    <row r="5734" spans="1:9" x14ac:dyDescent="0.2">
      <c r="A5734" t="s">
        <v>63</v>
      </c>
      <c r="B5734" t="s">
        <v>80</v>
      </c>
      <c r="C5734" t="s">
        <v>22</v>
      </c>
      <c r="D5734" s="55">
        <v>43191</v>
      </c>
      <c r="E5734">
        <v>0</v>
      </c>
      <c r="F5734">
        <v>3133116</v>
      </c>
      <c r="G5734" s="58" t="s">
        <v>87</v>
      </c>
      <c r="H5734" s="58" t="s">
        <v>87</v>
      </c>
      <c r="I5734" s="60" t="s">
        <v>85</v>
      </c>
    </row>
    <row r="5735" spans="1:9" x14ac:dyDescent="0.2">
      <c r="A5735" t="s">
        <v>63</v>
      </c>
      <c r="B5735" t="s">
        <v>81</v>
      </c>
      <c r="C5735" t="s">
        <v>22</v>
      </c>
      <c r="D5735" s="55">
        <v>43191</v>
      </c>
      <c r="E5735">
        <v>0</v>
      </c>
      <c r="F5735">
        <v>3133117</v>
      </c>
      <c r="G5735" s="58" t="s">
        <v>87</v>
      </c>
      <c r="H5735" s="58" t="s">
        <v>87</v>
      </c>
      <c r="I5735" s="60" t="s">
        <v>85</v>
      </c>
    </row>
    <row r="5736" spans="1:9" x14ac:dyDescent="0.2">
      <c r="A5736" t="s">
        <v>64</v>
      </c>
      <c r="B5736" t="s">
        <v>80</v>
      </c>
      <c r="C5736" t="s">
        <v>22</v>
      </c>
      <c r="D5736" s="55">
        <v>43191</v>
      </c>
      <c r="E5736">
        <v>0</v>
      </c>
      <c r="F5736">
        <v>3133118</v>
      </c>
      <c r="G5736" s="58" t="s">
        <v>87</v>
      </c>
      <c r="H5736" s="58" t="s">
        <v>87</v>
      </c>
      <c r="I5736" s="60" t="s">
        <v>85</v>
      </c>
    </row>
    <row r="5737" spans="1:9" x14ac:dyDescent="0.2">
      <c r="A5737" t="s">
        <v>64</v>
      </c>
      <c r="B5737" t="s">
        <v>81</v>
      </c>
      <c r="C5737" t="s">
        <v>22</v>
      </c>
      <c r="D5737" s="55">
        <v>43191</v>
      </c>
      <c r="E5737">
        <v>0</v>
      </c>
      <c r="F5737">
        <v>3133119</v>
      </c>
      <c r="G5737" s="58" t="s">
        <v>87</v>
      </c>
      <c r="H5737" s="58" t="s">
        <v>87</v>
      </c>
      <c r="I5737" s="60" t="s">
        <v>85</v>
      </c>
    </row>
    <row r="5738" spans="1:9" x14ac:dyDescent="0.2">
      <c r="A5738" t="s">
        <v>79</v>
      </c>
      <c r="B5738" t="s">
        <v>80</v>
      </c>
      <c r="C5738" t="s">
        <v>22</v>
      </c>
      <c r="D5738" s="55">
        <v>43191</v>
      </c>
      <c r="E5738">
        <v>0</v>
      </c>
      <c r="F5738">
        <v>3133120</v>
      </c>
      <c r="G5738" s="58" t="s">
        <v>87</v>
      </c>
      <c r="H5738" s="58" t="s">
        <v>87</v>
      </c>
      <c r="I5738" s="60" t="s">
        <v>85</v>
      </c>
    </row>
    <row r="5739" spans="1:9" x14ac:dyDescent="0.2">
      <c r="A5739" t="s">
        <v>79</v>
      </c>
      <c r="B5739" t="s">
        <v>81</v>
      </c>
      <c r="C5739" t="s">
        <v>22</v>
      </c>
      <c r="D5739" s="55">
        <v>43191</v>
      </c>
      <c r="E5739">
        <v>0</v>
      </c>
      <c r="F5739">
        <v>3133121</v>
      </c>
      <c r="G5739" s="58" t="s">
        <v>87</v>
      </c>
      <c r="H5739" s="58" t="s">
        <v>87</v>
      </c>
      <c r="I5739" s="60" t="s">
        <v>85</v>
      </c>
    </row>
    <row r="5740" spans="1:9" x14ac:dyDescent="0.2">
      <c r="A5740" t="s">
        <v>65</v>
      </c>
      <c r="B5740" t="s">
        <v>80</v>
      </c>
      <c r="C5740" t="s">
        <v>22</v>
      </c>
      <c r="D5740" s="55">
        <v>43191</v>
      </c>
      <c r="E5740">
        <v>0</v>
      </c>
      <c r="F5740">
        <v>3133122</v>
      </c>
      <c r="G5740" s="58" t="s">
        <v>87</v>
      </c>
      <c r="H5740" s="58" t="s">
        <v>87</v>
      </c>
      <c r="I5740" s="60" t="s">
        <v>85</v>
      </c>
    </row>
    <row r="5741" spans="1:9" x14ac:dyDescent="0.2">
      <c r="A5741" t="s">
        <v>65</v>
      </c>
      <c r="B5741" t="s">
        <v>81</v>
      </c>
      <c r="C5741" t="s">
        <v>22</v>
      </c>
      <c r="D5741" s="55">
        <v>43191</v>
      </c>
      <c r="E5741">
        <v>0</v>
      </c>
      <c r="F5741">
        <v>3133123</v>
      </c>
      <c r="G5741" s="58" t="s">
        <v>87</v>
      </c>
      <c r="H5741" s="58" t="s">
        <v>87</v>
      </c>
      <c r="I5741" s="60" t="s">
        <v>85</v>
      </c>
    </row>
    <row r="5742" spans="1:9" x14ac:dyDescent="0.2">
      <c r="A5742" t="s">
        <v>111</v>
      </c>
      <c r="B5742" t="s">
        <v>110</v>
      </c>
      <c r="C5742" t="s">
        <v>22</v>
      </c>
      <c r="D5742" s="55">
        <v>43191</v>
      </c>
      <c r="E5742">
        <v>5.0000000000000001E-3</v>
      </c>
      <c r="F5742">
        <v>3133124</v>
      </c>
      <c r="G5742" s="58" t="s">
        <v>87</v>
      </c>
      <c r="H5742" s="58" t="s">
        <v>87</v>
      </c>
      <c r="I5742" s="60" t="s">
        <v>85</v>
      </c>
    </row>
    <row r="5743" spans="1:9" x14ac:dyDescent="0.2">
      <c r="A5743" t="s">
        <v>112</v>
      </c>
      <c r="B5743" t="s">
        <v>110</v>
      </c>
      <c r="C5743" t="s">
        <v>22</v>
      </c>
      <c r="D5743" s="55">
        <v>43191</v>
      </c>
      <c r="E5743">
        <v>0.02</v>
      </c>
      <c r="F5743">
        <v>3133125</v>
      </c>
      <c r="G5743" s="58" t="s">
        <v>87</v>
      </c>
      <c r="H5743" s="58" t="s">
        <v>87</v>
      </c>
      <c r="I5743" s="60" t="s">
        <v>85</v>
      </c>
    </row>
    <row r="5744" spans="1:9" x14ac:dyDescent="0.2">
      <c r="A5744" t="s">
        <v>108</v>
      </c>
      <c r="B5744" t="s">
        <v>110</v>
      </c>
      <c r="C5744" t="s">
        <v>22</v>
      </c>
      <c r="D5744" s="55">
        <v>43191</v>
      </c>
      <c r="E5744">
        <v>-4.4999999999999998E-2</v>
      </c>
      <c r="F5744">
        <v>3133126</v>
      </c>
      <c r="G5744" s="58" t="s">
        <v>87</v>
      </c>
      <c r="H5744" s="58" t="s">
        <v>87</v>
      </c>
      <c r="I5744" s="60" t="s">
        <v>85</v>
      </c>
    </row>
    <row r="5745" spans="1:9" x14ac:dyDescent="0.2">
      <c r="A5745" t="s">
        <v>109</v>
      </c>
      <c r="B5745" t="s">
        <v>110</v>
      </c>
      <c r="C5745" t="s">
        <v>22</v>
      </c>
      <c r="D5745" s="55">
        <v>43191</v>
      </c>
      <c r="E5745">
        <v>0.02</v>
      </c>
      <c r="F5745">
        <v>3133127</v>
      </c>
      <c r="G5745" s="58" t="s">
        <v>87</v>
      </c>
      <c r="H5745" s="58" t="s">
        <v>87</v>
      </c>
      <c r="I5745" s="60" t="s">
        <v>85</v>
      </c>
    </row>
    <row r="5746" spans="1:9" x14ac:dyDescent="0.2">
      <c r="A5746" t="s">
        <v>11</v>
      </c>
      <c r="B5746" t="s">
        <v>110</v>
      </c>
      <c r="C5746" t="s">
        <v>22</v>
      </c>
      <c r="D5746" s="55">
        <v>43191</v>
      </c>
      <c r="E5746" s="155">
        <v>43221</v>
      </c>
      <c r="F5746">
        <v>2756528</v>
      </c>
      <c r="G5746" s="58" t="s">
        <v>87</v>
      </c>
      <c r="H5746" s="58" t="s">
        <v>87</v>
      </c>
      <c r="I5746" s="60" t="s">
        <v>86</v>
      </c>
    </row>
    <row r="5747" spans="1:9" x14ac:dyDescent="0.2">
      <c r="A5747" t="s">
        <v>78</v>
      </c>
      <c r="B5747" t="s">
        <v>80</v>
      </c>
      <c r="C5747" t="s">
        <v>22</v>
      </c>
      <c r="D5747" s="55">
        <v>43221</v>
      </c>
      <c r="E5747">
        <v>0.38500000000000001</v>
      </c>
      <c r="F5747">
        <v>3133100</v>
      </c>
      <c r="G5747" s="58" t="s">
        <v>87</v>
      </c>
      <c r="H5747" s="58" t="s">
        <v>87</v>
      </c>
      <c r="I5747" s="60" t="s">
        <v>85</v>
      </c>
    </row>
    <row r="5748" spans="1:9" x14ac:dyDescent="0.2">
      <c r="A5748" t="s">
        <v>78</v>
      </c>
      <c r="B5748" t="s">
        <v>81</v>
      </c>
      <c r="C5748" t="s">
        <v>22</v>
      </c>
      <c r="D5748" s="55">
        <v>43221</v>
      </c>
      <c r="E5748">
        <v>0.02</v>
      </c>
      <c r="F5748">
        <v>3133101</v>
      </c>
      <c r="G5748" s="58" t="s">
        <v>87</v>
      </c>
      <c r="H5748" s="58" t="s">
        <v>87</v>
      </c>
      <c r="I5748" s="60" t="s">
        <v>85</v>
      </c>
    </row>
    <row r="5749" spans="1:9" x14ac:dyDescent="0.2">
      <c r="A5749" t="s">
        <v>35</v>
      </c>
      <c r="B5749" t="s">
        <v>80</v>
      </c>
      <c r="C5749" t="s">
        <v>22</v>
      </c>
      <c r="D5749" s="55">
        <v>43221</v>
      </c>
      <c r="E5749">
        <v>0.38500000000000001</v>
      </c>
      <c r="F5749">
        <v>3133102</v>
      </c>
      <c r="G5749" s="58" t="s">
        <v>87</v>
      </c>
      <c r="H5749" s="58" t="s">
        <v>87</v>
      </c>
      <c r="I5749" s="60" t="s">
        <v>85</v>
      </c>
    </row>
    <row r="5750" spans="1:9" x14ac:dyDescent="0.2">
      <c r="A5750" t="s">
        <v>35</v>
      </c>
      <c r="B5750" t="s">
        <v>81</v>
      </c>
      <c r="C5750" t="s">
        <v>22</v>
      </c>
      <c r="D5750" s="55">
        <v>43221</v>
      </c>
      <c r="E5750">
        <v>0.05</v>
      </c>
      <c r="F5750">
        <v>3133103</v>
      </c>
      <c r="G5750" s="58" t="s">
        <v>87</v>
      </c>
      <c r="H5750" s="58" t="s">
        <v>87</v>
      </c>
      <c r="I5750" s="60" t="s">
        <v>85</v>
      </c>
    </row>
    <row r="5751" spans="1:9" x14ac:dyDescent="0.2">
      <c r="A5751" t="s">
        <v>36</v>
      </c>
      <c r="B5751" t="s">
        <v>80</v>
      </c>
      <c r="C5751" t="s">
        <v>22</v>
      </c>
      <c r="D5751" s="55">
        <v>43221</v>
      </c>
      <c r="E5751">
        <v>0.38500000000000001</v>
      </c>
      <c r="F5751">
        <v>3133104</v>
      </c>
      <c r="G5751" s="58" t="s">
        <v>87</v>
      </c>
      <c r="H5751" s="58" t="s">
        <v>87</v>
      </c>
      <c r="I5751" s="60" t="s">
        <v>85</v>
      </c>
    </row>
    <row r="5752" spans="1:9" x14ac:dyDescent="0.2">
      <c r="A5752" t="s">
        <v>36</v>
      </c>
      <c r="B5752" t="s">
        <v>81</v>
      </c>
      <c r="C5752" t="s">
        <v>22</v>
      </c>
      <c r="D5752" s="55">
        <v>43221</v>
      </c>
      <c r="E5752">
        <v>0.02</v>
      </c>
      <c r="F5752">
        <v>3133105</v>
      </c>
      <c r="G5752" s="58" t="s">
        <v>87</v>
      </c>
      <c r="H5752" s="58" t="s">
        <v>87</v>
      </c>
      <c r="I5752" s="60" t="s">
        <v>85</v>
      </c>
    </row>
    <row r="5753" spans="1:9" x14ac:dyDescent="0.2">
      <c r="A5753" t="s">
        <v>37</v>
      </c>
      <c r="B5753" t="s">
        <v>80</v>
      </c>
      <c r="C5753" t="s">
        <v>22</v>
      </c>
      <c r="D5753" s="55">
        <v>43221</v>
      </c>
      <c r="E5753">
        <v>0.38500000000000001</v>
      </c>
      <c r="F5753">
        <v>3133106</v>
      </c>
      <c r="G5753" s="58" t="s">
        <v>87</v>
      </c>
      <c r="H5753" s="58" t="s">
        <v>87</v>
      </c>
      <c r="I5753" s="60" t="s">
        <v>85</v>
      </c>
    </row>
    <row r="5754" spans="1:9" x14ac:dyDescent="0.2">
      <c r="A5754" t="s">
        <v>37</v>
      </c>
      <c r="B5754" t="s">
        <v>81</v>
      </c>
      <c r="C5754" t="s">
        <v>22</v>
      </c>
      <c r="D5754" s="55">
        <v>43221</v>
      </c>
      <c r="E5754">
        <v>0.05</v>
      </c>
      <c r="F5754">
        <v>3133107</v>
      </c>
      <c r="G5754" s="58" t="s">
        <v>87</v>
      </c>
      <c r="H5754" s="58" t="s">
        <v>87</v>
      </c>
      <c r="I5754" s="60" t="s">
        <v>85</v>
      </c>
    </row>
    <row r="5755" spans="1:9" x14ac:dyDescent="0.2">
      <c r="A5755" t="s">
        <v>58</v>
      </c>
      <c r="B5755" t="s">
        <v>80</v>
      </c>
      <c r="C5755" t="s">
        <v>22</v>
      </c>
      <c r="D5755" s="55">
        <v>43221</v>
      </c>
      <c r="E5755">
        <v>0.32500000000000001</v>
      </c>
      <c r="F5755">
        <v>3133108</v>
      </c>
      <c r="G5755" s="58" t="s">
        <v>87</v>
      </c>
      <c r="H5755" s="58" t="s">
        <v>87</v>
      </c>
      <c r="I5755" s="60" t="s">
        <v>85</v>
      </c>
    </row>
    <row r="5756" spans="1:9" x14ac:dyDescent="0.2">
      <c r="A5756" t="s">
        <v>58</v>
      </c>
      <c r="B5756" t="s">
        <v>81</v>
      </c>
      <c r="C5756" t="s">
        <v>22</v>
      </c>
      <c r="D5756" s="55">
        <v>43221</v>
      </c>
      <c r="E5756">
        <v>5.0000000000000001E-3</v>
      </c>
      <c r="F5756">
        <v>3133109</v>
      </c>
      <c r="G5756" s="58" t="s">
        <v>87</v>
      </c>
      <c r="H5756" s="58" t="s">
        <v>87</v>
      </c>
      <c r="I5756" s="60" t="s">
        <v>85</v>
      </c>
    </row>
    <row r="5757" spans="1:9" x14ac:dyDescent="0.2">
      <c r="A5757" t="s">
        <v>59</v>
      </c>
      <c r="B5757" t="s">
        <v>80</v>
      </c>
      <c r="C5757" t="s">
        <v>22</v>
      </c>
      <c r="D5757" s="55">
        <v>43221</v>
      </c>
      <c r="E5757">
        <v>0.33</v>
      </c>
      <c r="F5757">
        <v>3133110</v>
      </c>
      <c r="G5757" s="58" t="s">
        <v>87</v>
      </c>
      <c r="H5757" s="58" t="s">
        <v>87</v>
      </c>
      <c r="I5757" s="60" t="s">
        <v>85</v>
      </c>
    </row>
    <row r="5758" spans="1:9" x14ac:dyDescent="0.2">
      <c r="A5758" t="s">
        <v>59</v>
      </c>
      <c r="B5758" t="s">
        <v>81</v>
      </c>
      <c r="C5758" t="s">
        <v>22</v>
      </c>
      <c r="D5758" s="55">
        <v>43221</v>
      </c>
      <c r="E5758">
        <v>-6.5000000000000002E-2</v>
      </c>
      <c r="F5758">
        <v>3133111</v>
      </c>
      <c r="G5758" s="58" t="s">
        <v>87</v>
      </c>
      <c r="H5758" s="58" t="s">
        <v>87</v>
      </c>
      <c r="I5758" s="60" t="s">
        <v>85</v>
      </c>
    </row>
    <row r="5759" spans="1:9" x14ac:dyDescent="0.2">
      <c r="A5759" t="s">
        <v>60</v>
      </c>
      <c r="B5759" t="s">
        <v>80</v>
      </c>
      <c r="C5759" t="s">
        <v>22</v>
      </c>
      <c r="D5759" s="55">
        <v>43221</v>
      </c>
      <c r="E5759">
        <v>0.33</v>
      </c>
      <c r="F5759">
        <v>3133112</v>
      </c>
      <c r="G5759" s="58" t="s">
        <v>87</v>
      </c>
      <c r="H5759" s="58" t="s">
        <v>87</v>
      </c>
      <c r="I5759" s="60" t="s">
        <v>85</v>
      </c>
    </row>
    <row r="5760" spans="1:9" x14ac:dyDescent="0.2">
      <c r="A5760" t="s">
        <v>60</v>
      </c>
      <c r="B5760" t="s">
        <v>81</v>
      </c>
      <c r="C5760" t="s">
        <v>22</v>
      </c>
      <c r="D5760" s="55">
        <v>43221</v>
      </c>
      <c r="E5760">
        <v>0.02</v>
      </c>
      <c r="F5760">
        <v>3133113</v>
      </c>
      <c r="G5760" s="58" t="s">
        <v>87</v>
      </c>
      <c r="H5760" s="58" t="s">
        <v>87</v>
      </c>
      <c r="I5760" s="60" t="s">
        <v>85</v>
      </c>
    </row>
    <row r="5761" spans="1:9" x14ac:dyDescent="0.2">
      <c r="A5761" t="s">
        <v>61</v>
      </c>
      <c r="B5761" t="s">
        <v>80</v>
      </c>
      <c r="C5761" t="s">
        <v>22</v>
      </c>
      <c r="D5761" s="55">
        <v>43221</v>
      </c>
      <c r="E5761">
        <v>0.33</v>
      </c>
      <c r="F5761">
        <v>3133114</v>
      </c>
      <c r="G5761" s="58" t="s">
        <v>87</v>
      </c>
      <c r="H5761" s="58" t="s">
        <v>87</v>
      </c>
      <c r="I5761" s="60" t="s">
        <v>85</v>
      </c>
    </row>
    <row r="5762" spans="1:9" x14ac:dyDescent="0.2">
      <c r="A5762" t="s">
        <v>61</v>
      </c>
      <c r="B5762" t="s">
        <v>81</v>
      </c>
      <c r="C5762" t="s">
        <v>22</v>
      </c>
      <c r="D5762" s="55">
        <v>43221</v>
      </c>
      <c r="E5762">
        <v>-3.5000000000000003E-2</v>
      </c>
      <c r="F5762">
        <v>3133115</v>
      </c>
      <c r="G5762" s="58" t="s">
        <v>87</v>
      </c>
      <c r="H5762" s="58" t="s">
        <v>87</v>
      </c>
      <c r="I5762" s="60" t="s">
        <v>85</v>
      </c>
    </row>
    <row r="5763" spans="1:9" x14ac:dyDescent="0.2">
      <c r="A5763" t="s">
        <v>63</v>
      </c>
      <c r="B5763" t="s">
        <v>80</v>
      </c>
      <c r="C5763" t="s">
        <v>22</v>
      </c>
      <c r="D5763" s="55">
        <v>43221</v>
      </c>
      <c r="E5763">
        <v>0</v>
      </c>
      <c r="F5763">
        <v>3133116</v>
      </c>
      <c r="G5763" s="58" t="s">
        <v>87</v>
      </c>
      <c r="H5763" s="58" t="s">
        <v>87</v>
      </c>
      <c r="I5763" s="60" t="s">
        <v>85</v>
      </c>
    </row>
    <row r="5764" spans="1:9" x14ac:dyDescent="0.2">
      <c r="A5764" t="s">
        <v>63</v>
      </c>
      <c r="B5764" t="s">
        <v>81</v>
      </c>
      <c r="C5764" t="s">
        <v>22</v>
      </c>
      <c r="D5764" s="55">
        <v>43221</v>
      </c>
      <c r="E5764">
        <v>0</v>
      </c>
      <c r="F5764">
        <v>3133117</v>
      </c>
      <c r="G5764" s="58" t="s">
        <v>87</v>
      </c>
      <c r="H5764" s="58" t="s">
        <v>87</v>
      </c>
      <c r="I5764" s="60" t="s">
        <v>85</v>
      </c>
    </row>
    <row r="5765" spans="1:9" x14ac:dyDescent="0.2">
      <c r="A5765" t="s">
        <v>64</v>
      </c>
      <c r="B5765" t="s">
        <v>80</v>
      </c>
      <c r="C5765" t="s">
        <v>22</v>
      </c>
      <c r="D5765" s="55">
        <v>43221</v>
      </c>
      <c r="E5765">
        <v>0</v>
      </c>
      <c r="F5765">
        <v>3133118</v>
      </c>
      <c r="G5765" s="58" t="s">
        <v>87</v>
      </c>
      <c r="H5765" s="58" t="s">
        <v>87</v>
      </c>
      <c r="I5765" s="60" t="s">
        <v>85</v>
      </c>
    </row>
    <row r="5766" spans="1:9" x14ac:dyDescent="0.2">
      <c r="A5766" t="s">
        <v>64</v>
      </c>
      <c r="B5766" t="s">
        <v>81</v>
      </c>
      <c r="C5766" t="s">
        <v>22</v>
      </c>
      <c r="D5766" s="55">
        <v>43221</v>
      </c>
      <c r="E5766">
        <v>0</v>
      </c>
      <c r="F5766">
        <v>3133119</v>
      </c>
      <c r="G5766" s="58" t="s">
        <v>87</v>
      </c>
      <c r="H5766" s="58" t="s">
        <v>87</v>
      </c>
      <c r="I5766" s="60" t="s">
        <v>85</v>
      </c>
    </row>
    <row r="5767" spans="1:9" x14ac:dyDescent="0.2">
      <c r="A5767" t="s">
        <v>79</v>
      </c>
      <c r="B5767" t="s">
        <v>80</v>
      </c>
      <c r="C5767" t="s">
        <v>22</v>
      </c>
      <c r="D5767" s="55">
        <v>43221</v>
      </c>
      <c r="E5767">
        <v>0</v>
      </c>
      <c r="F5767">
        <v>3133120</v>
      </c>
      <c r="G5767" s="58" t="s">
        <v>87</v>
      </c>
      <c r="H5767" s="58" t="s">
        <v>87</v>
      </c>
      <c r="I5767" s="60" t="s">
        <v>85</v>
      </c>
    </row>
    <row r="5768" spans="1:9" x14ac:dyDescent="0.2">
      <c r="A5768" t="s">
        <v>79</v>
      </c>
      <c r="B5768" t="s">
        <v>81</v>
      </c>
      <c r="C5768" t="s">
        <v>22</v>
      </c>
      <c r="D5768" s="55">
        <v>43221</v>
      </c>
      <c r="E5768">
        <v>0</v>
      </c>
      <c r="F5768">
        <v>3133121</v>
      </c>
      <c r="G5768" s="58" t="s">
        <v>87</v>
      </c>
      <c r="H5768" s="58" t="s">
        <v>87</v>
      </c>
      <c r="I5768" s="60" t="s">
        <v>85</v>
      </c>
    </row>
    <row r="5769" spans="1:9" x14ac:dyDescent="0.2">
      <c r="A5769" t="s">
        <v>65</v>
      </c>
      <c r="B5769" t="s">
        <v>80</v>
      </c>
      <c r="C5769" t="s">
        <v>22</v>
      </c>
      <c r="D5769" s="55">
        <v>43221</v>
      </c>
      <c r="E5769">
        <v>0</v>
      </c>
      <c r="F5769">
        <v>3133122</v>
      </c>
      <c r="G5769" s="58" t="s">
        <v>87</v>
      </c>
      <c r="H5769" s="58" t="s">
        <v>87</v>
      </c>
      <c r="I5769" s="60" t="s">
        <v>85</v>
      </c>
    </row>
    <row r="5770" spans="1:9" x14ac:dyDescent="0.2">
      <c r="A5770" t="s">
        <v>65</v>
      </c>
      <c r="B5770" t="s">
        <v>81</v>
      </c>
      <c r="C5770" t="s">
        <v>22</v>
      </c>
      <c r="D5770" s="55">
        <v>43221</v>
      </c>
      <c r="E5770">
        <v>0</v>
      </c>
      <c r="F5770">
        <v>3133123</v>
      </c>
      <c r="G5770" s="58" t="s">
        <v>87</v>
      </c>
      <c r="H5770" s="58" t="s">
        <v>87</v>
      </c>
      <c r="I5770" s="60" t="s">
        <v>85</v>
      </c>
    </row>
    <row r="5771" spans="1:9" x14ac:dyDescent="0.2">
      <c r="A5771" t="s">
        <v>111</v>
      </c>
      <c r="B5771" t="s">
        <v>110</v>
      </c>
      <c r="C5771" t="s">
        <v>22</v>
      </c>
      <c r="D5771" s="55">
        <v>43221</v>
      </c>
      <c r="E5771">
        <v>5.0000000000000001E-3</v>
      </c>
      <c r="F5771">
        <v>3133124</v>
      </c>
      <c r="G5771" s="58" t="s">
        <v>87</v>
      </c>
      <c r="H5771" s="58" t="s">
        <v>87</v>
      </c>
      <c r="I5771" s="60" t="s">
        <v>85</v>
      </c>
    </row>
    <row r="5772" spans="1:9" x14ac:dyDescent="0.2">
      <c r="A5772" t="s">
        <v>112</v>
      </c>
      <c r="B5772" t="s">
        <v>110</v>
      </c>
      <c r="C5772" t="s">
        <v>22</v>
      </c>
      <c r="D5772" s="55">
        <v>43221</v>
      </c>
      <c r="E5772">
        <v>0.02</v>
      </c>
      <c r="F5772">
        <v>3133125</v>
      </c>
      <c r="G5772" s="58" t="s">
        <v>87</v>
      </c>
      <c r="H5772" s="58" t="s">
        <v>87</v>
      </c>
      <c r="I5772" s="60" t="s">
        <v>85</v>
      </c>
    </row>
    <row r="5773" spans="1:9" x14ac:dyDescent="0.2">
      <c r="A5773" t="s">
        <v>108</v>
      </c>
      <c r="B5773" t="s">
        <v>110</v>
      </c>
      <c r="C5773" t="s">
        <v>22</v>
      </c>
      <c r="D5773" s="55">
        <v>43221</v>
      </c>
      <c r="E5773">
        <v>-3.5000000000000003E-2</v>
      </c>
      <c r="F5773">
        <v>3133126</v>
      </c>
      <c r="G5773" s="58" t="s">
        <v>87</v>
      </c>
      <c r="H5773" s="58" t="s">
        <v>87</v>
      </c>
      <c r="I5773" s="60" t="s">
        <v>85</v>
      </c>
    </row>
    <row r="5774" spans="1:9" x14ac:dyDescent="0.2">
      <c r="A5774" t="s">
        <v>109</v>
      </c>
      <c r="B5774" t="s">
        <v>110</v>
      </c>
      <c r="C5774" t="s">
        <v>22</v>
      </c>
      <c r="D5774" s="55">
        <v>43221</v>
      </c>
      <c r="E5774">
        <v>0.02</v>
      </c>
      <c r="F5774">
        <v>3133127</v>
      </c>
      <c r="G5774" s="58" t="s">
        <v>87</v>
      </c>
      <c r="H5774" s="58" t="s">
        <v>87</v>
      </c>
      <c r="I5774" s="60" t="s">
        <v>85</v>
      </c>
    </row>
    <row r="5775" spans="1:9" x14ac:dyDescent="0.2">
      <c r="A5775" t="s">
        <v>11</v>
      </c>
      <c r="B5775" t="s">
        <v>110</v>
      </c>
      <c r="C5775" t="s">
        <v>22</v>
      </c>
      <c r="D5775" s="55">
        <v>43221</v>
      </c>
      <c r="E5775" s="155">
        <v>43252</v>
      </c>
      <c r="F5775">
        <v>2756506</v>
      </c>
      <c r="G5775" s="58" t="s">
        <v>87</v>
      </c>
      <c r="H5775" s="58" t="s">
        <v>87</v>
      </c>
      <c r="I5775" s="60" t="s">
        <v>86</v>
      </c>
    </row>
    <row r="5776" spans="1:9" x14ac:dyDescent="0.2">
      <c r="A5776" t="s">
        <v>78</v>
      </c>
      <c r="B5776" t="s">
        <v>80</v>
      </c>
      <c r="C5776" t="s">
        <v>22</v>
      </c>
      <c r="D5776" s="55">
        <v>43252</v>
      </c>
      <c r="E5776">
        <v>0.38500000000000001</v>
      </c>
      <c r="F5776">
        <v>3133100</v>
      </c>
      <c r="G5776" s="58" t="s">
        <v>87</v>
      </c>
      <c r="H5776" s="58" t="s">
        <v>87</v>
      </c>
      <c r="I5776" s="60" t="s">
        <v>85</v>
      </c>
    </row>
    <row r="5777" spans="1:9" x14ac:dyDescent="0.2">
      <c r="A5777" t="s">
        <v>78</v>
      </c>
      <c r="B5777" t="s">
        <v>81</v>
      </c>
      <c r="C5777" t="s">
        <v>22</v>
      </c>
      <c r="D5777" s="55">
        <v>43252</v>
      </c>
      <c r="E5777">
        <v>0.02</v>
      </c>
      <c r="F5777">
        <v>3133101</v>
      </c>
      <c r="G5777" s="58" t="s">
        <v>87</v>
      </c>
      <c r="H5777" s="58" t="s">
        <v>87</v>
      </c>
      <c r="I5777" s="60" t="s">
        <v>85</v>
      </c>
    </row>
    <row r="5778" spans="1:9" x14ac:dyDescent="0.2">
      <c r="A5778" t="s">
        <v>35</v>
      </c>
      <c r="B5778" t="s">
        <v>80</v>
      </c>
      <c r="C5778" t="s">
        <v>22</v>
      </c>
      <c r="D5778" s="55">
        <v>43252</v>
      </c>
      <c r="E5778">
        <v>0.38500000000000001</v>
      </c>
      <c r="F5778">
        <v>3133102</v>
      </c>
      <c r="G5778" s="58" t="s">
        <v>87</v>
      </c>
      <c r="H5778" s="58" t="s">
        <v>87</v>
      </c>
      <c r="I5778" s="60" t="s">
        <v>85</v>
      </c>
    </row>
    <row r="5779" spans="1:9" x14ac:dyDescent="0.2">
      <c r="A5779" t="s">
        <v>35</v>
      </c>
      <c r="B5779" t="s">
        <v>81</v>
      </c>
      <c r="C5779" t="s">
        <v>22</v>
      </c>
      <c r="D5779" s="55">
        <v>43252</v>
      </c>
      <c r="E5779">
        <v>0.06</v>
      </c>
      <c r="F5779">
        <v>3133103</v>
      </c>
      <c r="G5779" s="58" t="s">
        <v>87</v>
      </c>
      <c r="H5779" s="58" t="s">
        <v>87</v>
      </c>
      <c r="I5779" s="60" t="s">
        <v>85</v>
      </c>
    </row>
    <row r="5780" spans="1:9" x14ac:dyDescent="0.2">
      <c r="A5780" t="s">
        <v>36</v>
      </c>
      <c r="B5780" t="s">
        <v>80</v>
      </c>
      <c r="C5780" t="s">
        <v>22</v>
      </c>
      <c r="D5780" s="55">
        <v>43252</v>
      </c>
      <c r="E5780">
        <v>0.38500000000000001</v>
      </c>
      <c r="F5780">
        <v>3133104</v>
      </c>
      <c r="G5780" s="58" t="s">
        <v>87</v>
      </c>
      <c r="H5780" s="58" t="s">
        <v>87</v>
      </c>
      <c r="I5780" s="60" t="s">
        <v>85</v>
      </c>
    </row>
    <row r="5781" spans="1:9" x14ac:dyDescent="0.2">
      <c r="A5781" t="s">
        <v>36</v>
      </c>
      <c r="B5781" t="s">
        <v>81</v>
      </c>
      <c r="C5781" t="s">
        <v>22</v>
      </c>
      <c r="D5781" s="55">
        <v>43252</v>
      </c>
      <c r="E5781">
        <v>0.02</v>
      </c>
      <c r="F5781">
        <v>3133105</v>
      </c>
      <c r="G5781" s="58" t="s">
        <v>87</v>
      </c>
      <c r="H5781" s="58" t="s">
        <v>87</v>
      </c>
      <c r="I5781" s="60" t="s">
        <v>85</v>
      </c>
    </row>
    <row r="5782" spans="1:9" x14ac:dyDescent="0.2">
      <c r="A5782" t="s">
        <v>37</v>
      </c>
      <c r="B5782" t="s">
        <v>80</v>
      </c>
      <c r="C5782" t="s">
        <v>22</v>
      </c>
      <c r="D5782" s="55">
        <v>43252</v>
      </c>
      <c r="E5782">
        <v>0.38500000000000001</v>
      </c>
      <c r="F5782">
        <v>3133106</v>
      </c>
      <c r="G5782" s="58" t="s">
        <v>87</v>
      </c>
      <c r="H5782" s="58" t="s">
        <v>87</v>
      </c>
      <c r="I5782" s="60" t="s">
        <v>85</v>
      </c>
    </row>
    <row r="5783" spans="1:9" x14ac:dyDescent="0.2">
      <c r="A5783" t="s">
        <v>37</v>
      </c>
      <c r="B5783" t="s">
        <v>81</v>
      </c>
      <c r="C5783" t="s">
        <v>22</v>
      </c>
      <c r="D5783" s="55">
        <v>43252</v>
      </c>
      <c r="E5783">
        <v>0.06</v>
      </c>
      <c r="F5783">
        <v>3133107</v>
      </c>
      <c r="G5783" s="58" t="s">
        <v>87</v>
      </c>
      <c r="H5783" s="58" t="s">
        <v>87</v>
      </c>
      <c r="I5783" s="60" t="s">
        <v>85</v>
      </c>
    </row>
    <row r="5784" spans="1:9" x14ac:dyDescent="0.2">
      <c r="A5784" t="s">
        <v>58</v>
      </c>
      <c r="B5784" t="s">
        <v>80</v>
      </c>
      <c r="C5784" t="s">
        <v>22</v>
      </c>
      <c r="D5784" s="55">
        <v>43252</v>
      </c>
      <c r="E5784">
        <v>0.33500000000000002</v>
      </c>
      <c r="F5784">
        <v>3133108</v>
      </c>
      <c r="G5784" s="58" t="s">
        <v>87</v>
      </c>
      <c r="H5784" s="58" t="s">
        <v>87</v>
      </c>
      <c r="I5784" s="60" t="s">
        <v>85</v>
      </c>
    </row>
    <row r="5785" spans="1:9" x14ac:dyDescent="0.2">
      <c r="A5785" t="s">
        <v>58</v>
      </c>
      <c r="B5785" t="s">
        <v>81</v>
      </c>
      <c r="C5785" t="s">
        <v>22</v>
      </c>
      <c r="D5785" s="55">
        <v>43252</v>
      </c>
      <c r="E5785">
        <v>5.0000000000000001E-3</v>
      </c>
      <c r="F5785">
        <v>3133109</v>
      </c>
      <c r="G5785" s="58" t="s">
        <v>87</v>
      </c>
      <c r="H5785" s="58" t="s">
        <v>87</v>
      </c>
      <c r="I5785" s="60" t="s">
        <v>85</v>
      </c>
    </row>
    <row r="5786" spans="1:9" x14ac:dyDescent="0.2">
      <c r="A5786" t="s">
        <v>59</v>
      </c>
      <c r="B5786" t="s">
        <v>80</v>
      </c>
      <c r="C5786" t="s">
        <v>22</v>
      </c>
      <c r="D5786" s="55">
        <v>43252</v>
      </c>
      <c r="E5786">
        <v>0.37</v>
      </c>
      <c r="F5786">
        <v>3133110</v>
      </c>
      <c r="G5786" s="58" t="s">
        <v>87</v>
      </c>
      <c r="H5786" s="58" t="s">
        <v>87</v>
      </c>
      <c r="I5786" s="60" t="s">
        <v>85</v>
      </c>
    </row>
    <row r="5787" spans="1:9" x14ac:dyDescent="0.2">
      <c r="A5787" t="s">
        <v>59</v>
      </c>
      <c r="B5787" t="s">
        <v>81</v>
      </c>
      <c r="C5787" t="s">
        <v>22</v>
      </c>
      <c r="D5787" s="55">
        <v>43252</v>
      </c>
      <c r="E5787">
        <v>-5.5E-2</v>
      </c>
      <c r="F5787">
        <v>3133111</v>
      </c>
      <c r="G5787" s="58" t="s">
        <v>87</v>
      </c>
      <c r="H5787" s="58" t="s">
        <v>87</v>
      </c>
      <c r="I5787" s="60" t="s">
        <v>85</v>
      </c>
    </row>
    <row r="5788" spans="1:9" x14ac:dyDescent="0.2">
      <c r="A5788" t="s">
        <v>60</v>
      </c>
      <c r="B5788" t="s">
        <v>80</v>
      </c>
      <c r="C5788" t="s">
        <v>22</v>
      </c>
      <c r="D5788" s="55">
        <v>43252</v>
      </c>
      <c r="E5788">
        <v>0.37</v>
      </c>
      <c r="F5788">
        <v>3133112</v>
      </c>
      <c r="G5788" s="58" t="s">
        <v>87</v>
      </c>
      <c r="H5788" s="58" t="s">
        <v>87</v>
      </c>
      <c r="I5788" s="60" t="s">
        <v>85</v>
      </c>
    </row>
    <row r="5789" spans="1:9" x14ac:dyDescent="0.2">
      <c r="A5789" t="s">
        <v>60</v>
      </c>
      <c r="B5789" t="s">
        <v>81</v>
      </c>
      <c r="C5789" t="s">
        <v>22</v>
      </c>
      <c r="D5789" s="55">
        <v>43252</v>
      </c>
      <c r="E5789">
        <v>3.5000000000000003E-2</v>
      </c>
      <c r="F5789">
        <v>3133113</v>
      </c>
      <c r="G5789" s="58" t="s">
        <v>87</v>
      </c>
      <c r="H5789" s="58" t="s">
        <v>87</v>
      </c>
      <c r="I5789" s="60" t="s">
        <v>85</v>
      </c>
    </row>
    <row r="5790" spans="1:9" x14ac:dyDescent="0.2">
      <c r="A5790" t="s">
        <v>61</v>
      </c>
      <c r="B5790" t="s">
        <v>80</v>
      </c>
      <c r="C5790" t="s">
        <v>22</v>
      </c>
      <c r="D5790" s="55">
        <v>43252</v>
      </c>
      <c r="E5790">
        <v>0.37</v>
      </c>
      <c r="F5790">
        <v>3133114</v>
      </c>
      <c r="G5790" s="58" t="s">
        <v>87</v>
      </c>
      <c r="H5790" s="58" t="s">
        <v>87</v>
      </c>
      <c r="I5790" s="60" t="s">
        <v>85</v>
      </c>
    </row>
    <row r="5791" spans="1:9" x14ac:dyDescent="0.2">
      <c r="A5791" t="s">
        <v>61</v>
      </c>
      <c r="B5791" t="s">
        <v>81</v>
      </c>
      <c r="C5791" t="s">
        <v>22</v>
      </c>
      <c r="D5791" s="55">
        <v>43252</v>
      </c>
      <c r="E5791">
        <v>-3.5000000000000003E-2</v>
      </c>
      <c r="F5791">
        <v>3133115</v>
      </c>
      <c r="G5791" s="58" t="s">
        <v>87</v>
      </c>
      <c r="H5791" s="58" t="s">
        <v>87</v>
      </c>
      <c r="I5791" s="60" t="s">
        <v>85</v>
      </c>
    </row>
    <row r="5792" spans="1:9" x14ac:dyDescent="0.2">
      <c r="A5792" t="s">
        <v>63</v>
      </c>
      <c r="B5792" t="s">
        <v>80</v>
      </c>
      <c r="C5792" t="s">
        <v>22</v>
      </c>
      <c r="D5792" s="55">
        <v>43252</v>
      </c>
      <c r="E5792">
        <v>0</v>
      </c>
      <c r="F5792">
        <v>3133116</v>
      </c>
      <c r="G5792" s="58" t="s">
        <v>87</v>
      </c>
      <c r="H5792" s="58" t="s">
        <v>87</v>
      </c>
      <c r="I5792" s="60" t="s">
        <v>85</v>
      </c>
    </row>
    <row r="5793" spans="1:9" x14ac:dyDescent="0.2">
      <c r="A5793" t="s">
        <v>63</v>
      </c>
      <c r="B5793" t="s">
        <v>81</v>
      </c>
      <c r="C5793" t="s">
        <v>22</v>
      </c>
      <c r="D5793" s="55">
        <v>43252</v>
      </c>
      <c r="E5793">
        <v>0</v>
      </c>
      <c r="F5793">
        <v>3133117</v>
      </c>
      <c r="G5793" s="58" t="s">
        <v>87</v>
      </c>
      <c r="H5793" s="58" t="s">
        <v>87</v>
      </c>
      <c r="I5793" s="60" t="s">
        <v>85</v>
      </c>
    </row>
    <row r="5794" spans="1:9" x14ac:dyDescent="0.2">
      <c r="A5794" t="s">
        <v>64</v>
      </c>
      <c r="B5794" t="s">
        <v>80</v>
      </c>
      <c r="C5794" t="s">
        <v>22</v>
      </c>
      <c r="D5794" s="55">
        <v>43252</v>
      </c>
      <c r="E5794">
        <v>0</v>
      </c>
      <c r="F5794">
        <v>3133118</v>
      </c>
      <c r="G5794" s="58" t="s">
        <v>87</v>
      </c>
      <c r="H5794" s="58" t="s">
        <v>87</v>
      </c>
      <c r="I5794" s="60" t="s">
        <v>85</v>
      </c>
    </row>
    <row r="5795" spans="1:9" x14ac:dyDescent="0.2">
      <c r="A5795" t="s">
        <v>64</v>
      </c>
      <c r="B5795" t="s">
        <v>81</v>
      </c>
      <c r="C5795" t="s">
        <v>22</v>
      </c>
      <c r="D5795" s="55">
        <v>43252</v>
      </c>
      <c r="E5795">
        <v>0</v>
      </c>
      <c r="F5795">
        <v>3133119</v>
      </c>
      <c r="G5795" s="58" t="s">
        <v>87</v>
      </c>
      <c r="H5795" s="58" t="s">
        <v>87</v>
      </c>
      <c r="I5795" s="60" t="s">
        <v>85</v>
      </c>
    </row>
    <row r="5796" spans="1:9" x14ac:dyDescent="0.2">
      <c r="A5796" t="s">
        <v>79</v>
      </c>
      <c r="B5796" t="s">
        <v>80</v>
      </c>
      <c r="C5796" t="s">
        <v>22</v>
      </c>
      <c r="D5796" s="55">
        <v>43252</v>
      </c>
      <c r="E5796">
        <v>0</v>
      </c>
      <c r="F5796">
        <v>3133120</v>
      </c>
      <c r="G5796" s="58" t="s">
        <v>87</v>
      </c>
      <c r="H5796" s="58" t="s">
        <v>87</v>
      </c>
      <c r="I5796" s="60" t="s">
        <v>85</v>
      </c>
    </row>
    <row r="5797" spans="1:9" x14ac:dyDescent="0.2">
      <c r="A5797" t="s">
        <v>79</v>
      </c>
      <c r="B5797" t="s">
        <v>81</v>
      </c>
      <c r="C5797" t="s">
        <v>22</v>
      </c>
      <c r="D5797" s="55">
        <v>43252</v>
      </c>
      <c r="E5797">
        <v>0</v>
      </c>
      <c r="F5797">
        <v>3133121</v>
      </c>
      <c r="G5797" s="58" t="s">
        <v>87</v>
      </c>
      <c r="H5797" s="58" t="s">
        <v>87</v>
      </c>
      <c r="I5797" s="60" t="s">
        <v>85</v>
      </c>
    </row>
    <row r="5798" spans="1:9" x14ac:dyDescent="0.2">
      <c r="A5798" t="s">
        <v>65</v>
      </c>
      <c r="B5798" t="s">
        <v>80</v>
      </c>
      <c r="C5798" t="s">
        <v>22</v>
      </c>
      <c r="D5798" s="55">
        <v>43252</v>
      </c>
      <c r="E5798">
        <v>0</v>
      </c>
      <c r="F5798">
        <v>3133122</v>
      </c>
      <c r="G5798" s="58" t="s">
        <v>87</v>
      </c>
      <c r="H5798" s="58" t="s">
        <v>87</v>
      </c>
      <c r="I5798" s="60" t="s">
        <v>85</v>
      </c>
    </row>
    <row r="5799" spans="1:9" x14ac:dyDescent="0.2">
      <c r="A5799" t="s">
        <v>65</v>
      </c>
      <c r="B5799" t="s">
        <v>81</v>
      </c>
      <c r="C5799" t="s">
        <v>22</v>
      </c>
      <c r="D5799" s="55">
        <v>43252</v>
      </c>
      <c r="E5799">
        <v>0</v>
      </c>
      <c r="F5799">
        <v>3133123</v>
      </c>
      <c r="G5799" s="58" t="s">
        <v>87</v>
      </c>
      <c r="H5799" s="58" t="s">
        <v>87</v>
      </c>
      <c r="I5799" s="60" t="s">
        <v>85</v>
      </c>
    </row>
    <row r="5800" spans="1:9" x14ac:dyDescent="0.2">
      <c r="A5800" t="s">
        <v>111</v>
      </c>
      <c r="B5800" t="s">
        <v>110</v>
      </c>
      <c r="C5800" t="s">
        <v>22</v>
      </c>
      <c r="D5800" s="55">
        <v>43252</v>
      </c>
      <c r="E5800">
        <v>5.0000000000000001E-3</v>
      </c>
      <c r="F5800">
        <v>3133124</v>
      </c>
      <c r="G5800" s="58" t="s">
        <v>87</v>
      </c>
      <c r="H5800" s="58" t="s">
        <v>87</v>
      </c>
      <c r="I5800" s="60" t="s">
        <v>85</v>
      </c>
    </row>
    <row r="5801" spans="1:9" x14ac:dyDescent="0.2">
      <c r="A5801" t="s">
        <v>112</v>
      </c>
      <c r="B5801" t="s">
        <v>110</v>
      </c>
      <c r="C5801" t="s">
        <v>22</v>
      </c>
      <c r="D5801" s="55">
        <v>43252</v>
      </c>
      <c r="E5801">
        <v>3.5000000000000003E-2</v>
      </c>
      <c r="F5801">
        <v>3133125</v>
      </c>
      <c r="G5801" s="58" t="s">
        <v>87</v>
      </c>
      <c r="H5801" s="58" t="s">
        <v>87</v>
      </c>
      <c r="I5801" s="60" t="s">
        <v>85</v>
      </c>
    </row>
    <row r="5802" spans="1:9" x14ac:dyDescent="0.2">
      <c r="A5802" t="s">
        <v>108</v>
      </c>
      <c r="B5802" t="s">
        <v>110</v>
      </c>
      <c r="C5802" t="s">
        <v>22</v>
      </c>
      <c r="D5802" s="55">
        <v>43252</v>
      </c>
      <c r="E5802">
        <v>-3.5000000000000003E-2</v>
      </c>
      <c r="F5802">
        <v>3133126</v>
      </c>
      <c r="G5802" s="58" t="s">
        <v>87</v>
      </c>
      <c r="H5802" s="58" t="s">
        <v>87</v>
      </c>
      <c r="I5802" s="60" t="s">
        <v>85</v>
      </c>
    </row>
    <row r="5803" spans="1:9" x14ac:dyDescent="0.2">
      <c r="A5803" t="s">
        <v>109</v>
      </c>
      <c r="B5803" t="s">
        <v>110</v>
      </c>
      <c r="C5803" t="s">
        <v>22</v>
      </c>
      <c r="D5803" s="55">
        <v>43252</v>
      </c>
      <c r="E5803">
        <v>3.5000000000000003E-2</v>
      </c>
      <c r="F5803">
        <v>3133127</v>
      </c>
      <c r="G5803" s="58" t="s">
        <v>87</v>
      </c>
      <c r="H5803" s="58" t="s">
        <v>87</v>
      </c>
      <c r="I5803" s="60" t="s">
        <v>85</v>
      </c>
    </row>
    <row r="5804" spans="1:9" x14ac:dyDescent="0.2">
      <c r="A5804" t="s">
        <v>11</v>
      </c>
      <c r="B5804" t="s">
        <v>110</v>
      </c>
      <c r="C5804" t="s">
        <v>22</v>
      </c>
      <c r="D5804" s="55">
        <v>43252</v>
      </c>
      <c r="E5804" s="155">
        <v>43282</v>
      </c>
      <c r="F5804">
        <v>2756535</v>
      </c>
      <c r="G5804" s="58" t="s">
        <v>87</v>
      </c>
      <c r="H5804" s="58" t="s">
        <v>87</v>
      </c>
      <c r="I5804" s="60" t="s">
        <v>86</v>
      </c>
    </row>
    <row r="5805" spans="1:9" x14ac:dyDescent="0.2">
      <c r="A5805" t="s">
        <v>78</v>
      </c>
      <c r="B5805" t="s">
        <v>80</v>
      </c>
      <c r="C5805" t="s">
        <v>22</v>
      </c>
      <c r="D5805" s="55">
        <v>43282</v>
      </c>
      <c r="E5805">
        <v>0.39750000000000002</v>
      </c>
      <c r="F5805">
        <v>3133100</v>
      </c>
      <c r="G5805" s="58" t="s">
        <v>87</v>
      </c>
      <c r="H5805" s="58" t="s">
        <v>87</v>
      </c>
      <c r="I5805" s="60" t="s">
        <v>85</v>
      </c>
    </row>
    <row r="5806" spans="1:9" x14ac:dyDescent="0.2">
      <c r="A5806" t="s">
        <v>78</v>
      </c>
      <c r="B5806" t="s">
        <v>81</v>
      </c>
      <c r="C5806" t="s">
        <v>22</v>
      </c>
      <c r="D5806" s="55">
        <v>43282</v>
      </c>
      <c r="E5806">
        <v>0.02</v>
      </c>
      <c r="F5806">
        <v>3133101</v>
      </c>
      <c r="G5806" s="58" t="s">
        <v>87</v>
      </c>
      <c r="H5806" s="58" t="s">
        <v>87</v>
      </c>
      <c r="I5806" s="60" t="s">
        <v>85</v>
      </c>
    </row>
    <row r="5807" spans="1:9" x14ac:dyDescent="0.2">
      <c r="A5807" t="s">
        <v>35</v>
      </c>
      <c r="B5807" t="s">
        <v>80</v>
      </c>
      <c r="C5807" t="s">
        <v>22</v>
      </c>
      <c r="D5807" s="55">
        <v>43282</v>
      </c>
      <c r="E5807">
        <v>0.39750000000000002</v>
      </c>
      <c r="F5807">
        <v>3133102</v>
      </c>
      <c r="G5807" s="58" t="s">
        <v>87</v>
      </c>
      <c r="H5807" s="58" t="s">
        <v>87</v>
      </c>
      <c r="I5807" s="60" t="s">
        <v>85</v>
      </c>
    </row>
    <row r="5808" spans="1:9" x14ac:dyDescent="0.2">
      <c r="A5808" t="s">
        <v>35</v>
      </c>
      <c r="B5808" t="s">
        <v>81</v>
      </c>
      <c r="C5808" t="s">
        <v>22</v>
      </c>
      <c r="D5808" s="55">
        <v>43282</v>
      </c>
      <c r="E5808">
        <v>7.0000000000000007E-2</v>
      </c>
      <c r="F5808">
        <v>3133103</v>
      </c>
      <c r="G5808" s="58" t="s">
        <v>87</v>
      </c>
      <c r="H5808" s="58" t="s">
        <v>87</v>
      </c>
      <c r="I5808" s="60" t="s">
        <v>85</v>
      </c>
    </row>
    <row r="5809" spans="1:9" x14ac:dyDescent="0.2">
      <c r="A5809" t="s">
        <v>36</v>
      </c>
      <c r="B5809" t="s">
        <v>80</v>
      </c>
      <c r="C5809" t="s">
        <v>22</v>
      </c>
      <c r="D5809" s="55">
        <v>43282</v>
      </c>
      <c r="E5809">
        <v>0.39750000000000002</v>
      </c>
      <c r="F5809">
        <v>3133104</v>
      </c>
      <c r="G5809" s="58" t="s">
        <v>87</v>
      </c>
      <c r="H5809" s="58" t="s">
        <v>87</v>
      </c>
      <c r="I5809" s="60" t="s">
        <v>85</v>
      </c>
    </row>
    <row r="5810" spans="1:9" x14ac:dyDescent="0.2">
      <c r="A5810" t="s">
        <v>36</v>
      </c>
      <c r="B5810" t="s">
        <v>81</v>
      </c>
      <c r="C5810" t="s">
        <v>22</v>
      </c>
      <c r="D5810" s="55">
        <v>43282</v>
      </c>
      <c r="E5810">
        <v>0.02</v>
      </c>
      <c r="F5810">
        <v>3133105</v>
      </c>
      <c r="G5810" s="58" t="s">
        <v>87</v>
      </c>
      <c r="H5810" s="58" t="s">
        <v>87</v>
      </c>
      <c r="I5810" s="60" t="s">
        <v>85</v>
      </c>
    </row>
    <row r="5811" spans="1:9" x14ac:dyDescent="0.2">
      <c r="A5811" t="s">
        <v>37</v>
      </c>
      <c r="B5811" t="s">
        <v>80</v>
      </c>
      <c r="C5811" t="s">
        <v>22</v>
      </c>
      <c r="D5811" s="55">
        <v>43282</v>
      </c>
      <c r="E5811">
        <v>0.39750000000000002</v>
      </c>
      <c r="F5811">
        <v>3133106</v>
      </c>
      <c r="G5811" s="58" t="s">
        <v>87</v>
      </c>
      <c r="H5811" s="58" t="s">
        <v>87</v>
      </c>
      <c r="I5811" s="60" t="s">
        <v>85</v>
      </c>
    </row>
    <row r="5812" spans="1:9" x14ac:dyDescent="0.2">
      <c r="A5812" t="s">
        <v>37</v>
      </c>
      <c r="B5812" t="s">
        <v>81</v>
      </c>
      <c r="C5812" t="s">
        <v>22</v>
      </c>
      <c r="D5812" s="55">
        <v>43282</v>
      </c>
      <c r="E5812">
        <v>7.0000000000000007E-2</v>
      </c>
      <c r="F5812">
        <v>3133107</v>
      </c>
      <c r="G5812" s="58" t="s">
        <v>87</v>
      </c>
      <c r="H5812" s="58" t="s">
        <v>87</v>
      </c>
      <c r="I5812" s="60" t="s">
        <v>85</v>
      </c>
    </row>
    <row r="5813" spans="1:9" x14ac:dyDescent="0.2">
      <c r="A5813" t="s">
        <v>58</v>
      </c>
      <c r="B5813" t="s">
        <v>80</v>
      </c>
      <c r="C5813" t="s">
        <v>22</v>
      </c>
      <c r="D5813" s="55">
        <v>43282</v>
      </c>
      <c r="E5813">
        <v>0.35</v>
      </c>
      <c r="F5813">
        <v>3133108</v>
      </c>
      <c r="G5813" s="58" t="s">
        <v>87</v>
      </c>
      <c r="H5813" s="58" t="s">
        <v>87</v>
      </c>
      <c r="I5813" s="60" t="s">
        <v>85</v>
      </c>
    </row>
    <row r="5814" spans="1:9" x14ac:dyDescent="0.2">
      <c r="A5814" t="s">
        <v>58</v>
      </c>
      <c r="B5814" t="s">
        <v>81</v>
      </c>
      <c r="C5814" t="s">
        <v>22</v>
      </c>
      <c r="D5814" s="55">
        <v>43282</v>
      </c>
      <c r="E5814">
        <v>5.0000000000000001E-3</v>
      </c>
      <c r="F5814">
        <v>3133109</v>
      </c>
      <c r="G5814" s="58" t="s">
        <v>87</v>
      </c>
      <c r="H5814" s="58" t="s">
        <v>87</v>
      </c>
      <c r="I5814" s="60" t="s">
        <v>85</v>
      </c>
    </row>
    <row r="5815" spans="1:9" x14ac:dyDescent="0.2">
      <c r="A5815" t="s">
        <v>59</v>
      </c>
      <c r="B5815" t="s">
        <v>80</v>
      </c>
      <c r="C5815" t="s">
        <v>22</v>
      </c>
      <c r="D5815" s="55">
        <v>43282</v>
      </c>
      <c r="E5815">
        <v>0.41</v>
      </c>
      <c r="F5815">
        <v>3133110</v>
      </c>
      <c r="G5815" s="58" t="s">
        <v>87</v>
      </c>
      <c r="H5815" s="58" t="s">
        <v>87</v>
      </c>
      <c r="I5815" s="60" t="s">
        <v>85</v>
      </c>
    </row>
    <row r="5816" spans="1:9" x14ac:dyDescent="0.2">
      <c r="A5816" t="s">
        <v>59</v>
      </c>
      <c r="B5816" t="s">
        <v>81</v>
      </c>
      <c r="C5816" t="s">
        <v>22</v>
      </c>
      <c r="D5816" s="55">
        <v>43282</v>
      </c>
      <c r="E5816">
        <v>-0.02</v>
      </c>
      <c r="F5816">
        <v>3133111</v>
      </c>
      <c r="G5816" s="58" t="s">
        <v>87</v>
      </c>
      <c r="H5816" s="58" t="s">
        <v>87</v>
      </c>
      <c r="I5816" s="60" t="s">
        <v>85</v>
      </c>
    </row>
    <row r="5817" spans="1:9" x14ac:dyDescent="0.2">
      <c r="A5817" t="s">
        <v>60</v>
      </c>
      <c r="B5817" t="s">
        <v>80</v>
      </c>
      <c r="C5817" t="s">
        <v>22</v>
      </c>
      <c r="D5817" s="55">
        <v>43282</v>
      </c>
      <c r="E5817">
        <v>0.41</v>
      </c>
      <c r="F5817">
        <v>3133112</v>
      </c>
      <c r="G5817" s="58" t="s">
        <v>87</v>
      </c>
      <c r="H5817" s="58" t="s">
        <v>87</v>
      </c>
      <c r="I5817" s="60" t="s">
        <v>85</v>
      </c>
    </row>
    <row r="5818" spans="1:9" x14ac:dyDescent="0.2">
      <c r="A5818" t="s">
        <v>60</v>
      </c>
      <c r="B5818" t="s">
        <v>81</v>
      </c>
      <c r="C5818" t="s">
        <v>22</v>
      </c>
      <c r="D5818" s="55">
        <v>43282</v>
      </c>
      <c r="E5818">
        <v>3.5000000000000003E-2</v>
      </c>
      <c r="F5818">
        <v>3133113</v>
      </c>
      <c r="G5818" s="58" t="s">
        <v>87</v>
      </c>
      <c r="H5818" s="58" t="s">
        <v>87</v>
      </c>
      <c r="I5818" s="60" t="s">
        <v>85</v>
      </c>
    </row>
    <row r="5819" spans="1:9" x14ac:dyDescent="0.2">
      <c r="A5819" t="s">
        <v>61</v>
      </c>
      <c r="B5819" t="s">
        <v>80</v>
      </c>
      <c r="C5819" t="s">
        <v>22</v>
      </c>
      <c r="D5819" s="55">
        <v>43282</v>
      </c>
      <c r="E5819">
        <v>0.41</v>
      </c>
      <c r="F5819">
        <v>3133114</v>
      </c>
      <c r="G5819" s="58" t="s">
        <v>87</v>
      </c>
      <c r="H5819" s="58" t="s">
        <v>87</v>
      </c>
      <c r="I5819" s="60" t="s">
        <v>85</v>
      </c>
    </row>
    <row r="5820" spans="1:9" x14ac:dyDescent="0.2">
      <c r="A5820" t="s">
        <v>61</v>
      </c>
      <c r="B5820" t="s">
        <v>81</v>
      </c>
      <c r="C5820" t="s">
        <v>22</v>
      </c>
      <c r="D5820" s="55">
        <v>43282</v>
      </c>
      <c r="E5820">
        <v>-0.02</v>
      </c>
      <c r="F5820">
        <v>3133115</v>
      </c>
      <c r="G5820" s="58" t="s">
        <v>87</v>
      </c>
      <c r="H5820" s="58" t="s">
        <v>87</v>
      </c>
      <c r="I5820" s="60" t="s">
        <v>85</v>
      </c>
    </row>
    <row r="5821" spans="1:9" x14ac:dyDescent="0.2">
      <c r="A5821" t="s">
        <v>63</v>
      </c>
      <c r="B5821" t="s">
        <v>80</v>
      </c>
      <c r="C5821" t="s">
        <v>22</v>
      </c>
      <c r="D5821" s="55">
        <v>43282</v>
      </c>
      <c r="E5821">
        <v>0</v>
      </c>
      <c r="F5821">
        <v>3133116</v>
      </c>
      <c r="G5821" s="58" t="s">
        <v>87</v>
      </c>
      <c r="H5821" s="58" t="s">
        <v>87</v>
      </c>
      <c r="I5821" s="60" t="s">
        <v>85</v>
      </c>
    </row>
    <row r="5822" spans="1:9" x14ac:dyDescent="0.2">
      <c r="A5822" t="s">
        <v>63</v>
      </c>
      <c r="B5822" t="s">
        <v>81</v>
      </c>
      <c r="C5822" t="s">
        <v>22</v>
      </c>
      <c r="D5822" s="55">
        <v>43282</v>
      </c>
      <c r="E5822">
        <v>0</v>
      </c>
      <c r="F5822">
        <v>3133117</v>
      </c>
      <c r="G5822" s="58" t="s">
        <v>87</v>
      </c>
      <c r="H5822" s="58" t="s">
        <v>87</v>
      </c>
      <c r="I5822" s="60" t="s">
        <v>85</v>
      </c>
    </row>
    <row r="5823" spans="1:9" x14ac:dyDescent="0.2">
      <c r="A5823" t="s">
        <v>64</v>
      </c>
      <c r="B5823" t="s">
        <v>80</v>
      </c>
      <c r="C5823" t="s">
        <v>22</v>
      </c>
      <c r="D5823" s="55">
        <v>43282</v>
      </c>
      <c r="E5823">
        <v>0</v>
      </c>
      <c r="F5823">
        <v>3133118</v>
      </c>
      <c r="G5823" s="58" t="s">
        <v>87</v>
      </c>
      <c r="H5823" s="58" t="s">
        <v>87</v>
      </c>
      <c r="I5823" s="60" t="s">
        <v>85</v>
      </c>
    </row>
    <row r="5824" spans="1:9" x14ac:dyDescent="0.2">
      <c r="A5824" t="s">
        <v>64</v>
      </c>
      <c r="B5824" t="s">
        <v>81</v>
      </c>
      <c r="C5824" t="s">
        <v>22</v>
      </c>
      <c r="D5824" s="55">
        <v>43282</v>
      </c>
      <c r="E5824">
        <v>0</v>
      </c>
      <c r="F5824">
        <v>3133119</v>
      </c>
      <c r="G5824" s="58" t="s">
        <v>87</v>
      </c>
      <c r="H5824" s="58" t="s">
        <v>87</v>
      </c>
      <c r="I5824" s="60" t="s">
        <v>85</v>
      </c>
    </row>
    <row r="5825" spans="1:9" x14ac:dyDescent="0.2">
      <c r="A5825" t="s">
        <v>79</v>
      </c>
      <c r="B5825" t="s">
        <v>80</v>
      </c>
      <c r="C5825" t="s">
        <v>22</v>
      </c>
      <c r="D5825" s="55">
        <v>43282</v>
      </c>
      <c r="E5825">
        <v>0</v>
      </c>
      <c r="F5825">
        <v>3133120</v>
      </c>
      <c r="G5825" s="58" t="s">
        <v>87</v>
      </c>
      <c r="H5825" s="58" t="s">
        <v>87</v>
      </c>
      <c r="I5825" s="60" t="s">
        <v>85</v>
      </c>
    </row>
    <row r="5826" spans="1:9" x14ac:dyDescent="0.2">
      <c r="A5826" t="s">
        <v>79</v>
      </c>
      <c r="B5826" t="s">
        <v>81</v>
      </c>
      <c r="C5826" t="s">
        <v>22</v>
      </c>
      <c r="D5826" s="55">
        <v>43282</v>
      </c>
      <c r="E5826">
        <v>0</v>
      </c>
      <c r="F5826">
        <v>3133121</v>
      </c>
      <c r="G5826" s="58" t="s">
        <v>87</v>
      </c>
      <c r="H5826" s="58" t="s">
        <v>87</v>
      </c>
      <c r="I5826" s="60" t="s">
        <v>85</v>
      </c>
    </row>
    <row r="5827" spans="1:9" x14ac:dyDescent="0.2">
      <c r="A5827" t="s">
        <v>65</v>
      </c>
      <c r="B5827" t="s">
        <v>80</v>
      </c>
      <c r="C5827" t="s">
        <v>22</v>
      </c>
      <c r="D5827" s="55">
        <v>43282</v>
      </c>
      <c r="E5827">
        <v>0</v>
      </c>
      <c r="F5827">
        <v>3133122</v>
      </c>
      <c r="G5827" s="58" t="s">
        <v>87</v>
      </c>
      <c r="H5827" s="58" t="s">
        <v>87</v>
      </c>
      <c r="I5827" s="60" t="s">
        <v>85</v>
      </c>
    </row>
    <row r="5828" spans="1:9" x14ac:dyDescent="0.2">
      <c r="A5828" t="s">
        <v>65</v>
      </c>
      <c r="B5828" t="s">
        <v>81</v>
      </c>
      <c r="C5828" t="s">
        <v>22</v>
      </c>
      <c r="D5828" s="55">
        <v>43282</v>
      </c>
      <c r="E5828">
        <v>0</v>
      </c>
      <c r="F5828">
        <v>3133123</v>
      </c>
      <c r="G5828" s="58" t="s">
        <v>87</v>
      </c>
      <c r="H5828" s="58" t="s">
        <v>87</v>
      </c>
      <c r="I5828" s="60" t="s">
        <v>85</v>
      </c>
    </row>
    <row r="5829" spans="1:9" x14ac:dyDescent="0.2">
      <c r="A5829" t="s">
        <v>111</v>
      </c>
      <c r="B5829" t="s">
        <v>110</v>
      </c>
      <c r="C5829" t="s">
        <v>22</v>
      </c>
      <c r="D5829" s="55">
        <v>43282</v>
      </c>
      <c r="E5829">
        <v>5.0000000000000001E-3</v>
      </c>
      <c r="F5829">
        <v>3133124</v>
      </c>
      <c r="G5829" s="58" t="s">
        <v>87</v>
      </c>
      <c r="H5829" s="58" t="s">
        <v>87</v>
      </c>
      <c r="I5829" s="60" t="s">
        <v>85</v>
      </c>
    </row>
    <row r="5830" spans="1:9" x14ac:dyDescent="0.2">
      <c r="A5830" t="s">
        <v>112</v>
      </c>
      <c r="B5830" t="s">
        <v>110</v>
      </c>
      <c r="C5830" t="s">
        <v>22</v>
      </c>
      <c r="D5830" s="55">
        <v>43282</v>
      </c>
      <c r="E5830">
        <v>3.5000000000000003E-2</v>
      </c>
      <c r="F5830">
        <v>3133125</v>
      </c>
      <c r="G5830" s="58" t="s">
        <v>87</v>
      </c>
      <c r="H5830" s="58" t="s">
        <v>87</v>
      </c>
      <c r="I5830" s="60" t="s">
        <v>85</v>
      </c>
    </row>
    <row r="5831" spans="1:9" x14ac:dyDescent="0.2">
      <c r="A5831" t="s">
        <v>108</v>
      </c>
      <c r="B5831" t="s">
        <v>110</v>
      </c>
      <c r="C5831" t="s">
        <v>22</v>
      </c>
      <c r="D5831" s="55">
        <v>43282</v>
      </c>
      <c r="E5831">
        <v>-0.02</v>
      </c>
      <c r="F5831">
        <v>3133126</v>
      </c>
      <c r="G5831" s="58" t="s">
        <v>87</v>
      </c>
      <c r="H5831" s="58" t="s">
        <v>87</v>
      </c>
      <c r="I5831" s="60" t="s">
        <v>85</v>
      </c>
    </row>
    <row r="5832" spans="1:9" x14ac:dyDescent="0.2">
      <c r="A5832" t="s">
        <v>109</v>
      </c>
      <c r="B5832" t="s">
        <v>110</v>
      </c>
      <c r="C5832" t="s">
        <v>22</v>
      </c>
      <c r="D5832" s="55">
        <v>43282</v>
      </c>
      <c r="E5832">
        <v>3.5000000000000003E-2</v>
      </c>
      <c r="F5832">
        <v>3133127</v>
      </c>
      <c r="G5832" s="58" t="s">
        <v>87</v>
      </c>
      <c r="H5832" s="58" t="s">
        <v>87</v>
      </c>
      <c r="I5832" s="60" t="s">
        <v>85</v>
      </c>
    </row>
    <row r="5833" spans="1:9" x14ac:dyDescent="0.2">
      <c r="A5833" t="s">
        <v>11</v>
      </c>
      <c r="B5833" t="s">
        <v>110</v>
      </c>
      <c r="C5833" t="s">
        <v>22</v>
      </c>
      <c r="D5833" s="55">
        <v>43282</v>
      </c>
      <c r="E5833" s="155">
        <v>43313</v>
      </c>
      <c r="F5833">
        <v>2756513</v>
      </c>
      <c r="G5833" s="58" t="s">
        <v>87</v>
      </c>
      <c r="H5833" s="58" t="s">
        <v>87</v>
      </c>
      <c r="I5833" s="60" t="s">
        <v>86</v>
      </c>
    </row>
    <row r="5834" spans="1:9" x14ac:dyDescent="0.2">
      <c r="A5834" t="s">
        <v>78</v>
      </c>
      <c r="B5834" t="s">
        <v>80</v>
      </c>
      <c r="C5834" t="s">
        <v>22</v>
      </c>
      <c r="D5834" s="55">
        <v>43313</v>
      </c>
      <c r="E5834">
        <v>0.4</v>
      </c>
      <c r="F5834">
        <v>3133100</v>
      </c>
      <c r="G5834" s="58" t="s">
        <v>87</v>
      </c>
      <c r="H5834" s="58" t="s">
        <v>87</v>
      </c>
      <c r="I5834" s="60" t="s">
        <v>85</v>
      </c>
    </row>
    <row r="5835" spans="1:9" x14ac:dyDescent="0.2">
      <c r="A5835" t="s">
        <v>78</v>
      </c>
      <c r="B5835" t="s">
        <v>81</v>
      </c>
      <c r="C5835" t="s">
        <v>22</v>
      </c>
      <c r="D5835" s="55">
        <v>43313</v>
      </c>
      <c r="E5835">
        <v>0.02</v>
      </c>
      <c r="F5835">
        <v>3133101</v>
      </c>
      <c r="G5835" s="58" t="s">
        <v>87</v>
      </c>
      <c r="H5835" s="58" t="s">
        <v>87</v>
      </c>
      <c r="I5835" s="60" t="s">
        <v>85</v>
      </c>
    </row>
    <row r="5836" spans="1:9" x14ac:dyDescent="0.2">
      <c r="A5836" t="s">
        <v>35</v>
      </c>
      <c r="B5836" t="s">
        <v>80</v>
      </c>
      <c r="C5836" t="s">
        <v>22</v>
      </c>
      <c r="D5836" s="55">
        <v>43313</v>
      </c>
      <c r="E5836">
        <v>0.4</v>
      </c>
      <c r="F5836">
        <v>3133102</v>
      </c>
      <c r="G5836" s="58" t="s">
        <v>87</v>
      </c>
      <c r="H5836" s="58" t="s">
        <v>87</v>
      </c>
      <c r="I5836" s="60" t="s">
        <v>85</v>
      </c>
    </row>
    <row r="5837" spans="1:9" x14ac:dyDescent="0.2">
      <c r="A5837" t="s">
        <v>35</v>
      </c>
      <c r="B5837" t="s">
        <v>81</v>
      </c>
      <c r="C5837" t="s">
        <v>22</v>
      </c>
      <c r="D5837" s="55">
        <v>43313</v>
      </c>
      <c r="E5837">
        <v>7.0000000000000007E-2</v>
      </c>
      <c r="F5837">
        <v>3133103</v>
      </c>
      <c r="G5837" s="58" t="s">
        <v>87</v>
      </c>
      <c r="H5837" s="58" t="s">
        <v>87</v>
      </c>
      <c r="I5837" s="60" t="s">
        <v>85</v>
      </c>
    </row>
    <row r="5838" spans="1:9" x14ac:dyDescent="0.2">
      <c r="A5838" t="s">
        <v>36</v>
      </c>
      <c r="B5838" t="s">
        <v>80</v>
      </c>
      <c r="C5838" t="s">
        <v>22</v>
      </c>
      <c r="D5838" s="55">
        <v>43313</v>
      </c>
      <c r="E5838">
        <v>0.4</v>
      </c>
      <c r="F5838">
        <v>3133104</v>
      </c>
      <c r="G5838" s="58" t="s">
        <v>87</v>
      </c>
      <c r="H5838" s="58" t="s">
        <v>87</v>
      </c>
      <c r="I5838" s="60" t="s">
        <v>85</v>
      </c>
    </row>
    <row r="5839" spans="1:9" x14ac:dyDescent="0.2">
      <c r="A5839" t="s">
        <v>36</v>
      </c>
      <c r="B5839" t="s">
        <v>81</v>
      </c>
      <c r="C5839" t="s">
        <v>22</v>
      </c>
      <c r="D5839" s="55">
        <v>43313</v>
      </c>
      <c r="E5839">
        <v>0.02</v>
      </c>
      <c r="F5839">
        <v>3133105</v>
      </c>
      <c r="G5839" s="58" t="s">
        <v>87</v>
      </c>
      <c r="H5839" s="58" t="s">
        <v>87</v>
      </c>
      <c r="I5839" s="60" t="s">
        <v>85</v>
      </c>
    </row>
    <row r="5840" spans="1:9" x14ac:dyDescent="0.2">
      <c r="A5840" t="s">
        <v>37</v>
      </c>
      <c r="B5840" t="s">
        <v>80</v>
      </c>
      <c r="C5840" t="s">
        <v>22</v>
      </c>
      <c r="D5840" s="55">
        <v>43313</v>
      </c>
      <c r="E5840">
        <v>0.4</v>
      </c>
      <c r="F5840">
        <v>3133106</v>
      </c>
      <c r="G5840" s="58" t="s">
        <v>87</v>
      </c>
      <c r="H5840" s="58" t="s">
        <v>87</v>
      </c>
      <c r="I5840" s="60" t="s">
        <v>85</v>
      </c>
    </row>
    <row r="5841" spans="1:9" x14ac:dyDescent="0.2">
      <c r="A5841" t="s">
        <v>37</v>
      </c>
      <c r="B5841" t="s">
        <v>81</v>
      </c>
      <c r="C5841" t="s">
        <v>22</v>
      </c>
      <c r="D5841" s="55">
        <v>43313</v>
      </c>
      <c r="E5841">
        <v>7.0000000000000007E-2</v>
      </c>
      <c r="F5841">
        <v>3133107</v>
      </c>
      <c r="G5841" s="58" t="s">
        <v>87</v>
      </c>
      <c r="H5841" s="58" t="s">
        <v>87</v>
      </c>
      <c r="I5841" s="60" t="s">
        <v>85</v>
      </c>
    </row>
    <row r="5842" spans="1:9" x14ac:dyDescent="0.2">
      <c r="A5842" t="s">
        <v>58</v>
      </c>
      <c r="B5842" t="s">
        <v>80</v>
      </c>
      <c r="C5842" t="s">
        <v>22</v>
      </c>
      <c r="D5842" s="55">
        <v>43313</v>
      </c>
      <c r="E5842">
        <v>0.35</v>
      </c>
      <c r="F5842">
        <v>3133108</v>
      </c>
      <c r="G5842" s="58" t="s">
        <v>87</v>
      </c>
      <c r="H5842" s="58" t="s">
        <v>87</v>
      </c>
      <c r="I5842" s="60" t="s">
        <v>85</v>
      </c>
    </row>
    <row r="5843" spans="1:9" x14ac:dyDescent="0.2">
      <c r="A5843" t="s">
        <v>58</v>
      </c>
      <c r="B5843" t="s">
        <v>81</v>
      </c>
      <c r="C5843" t="s">
        <v>22</v>
      </c>
      <c r="D5843" s="55">
        <v>43313</v>
      </c>
      <c r="E5843">
        <v>-5.0000000000000001E-3</v>
      </c>
      <c r="F5843">
        <v>3133109</v>
      </c>
      <c r="G5843" s="58" t="s">
        <v>87</v>
      </c>
      <c r="H5843" s="58" t="s">
        <v>87</v>
      </c>
      <c r="I5843" s="60" t="s">
        <v>85</v>
      </c>
    </row>
    <row r="5844" spans="1:9" x14ac:dyDescent="0.2">
      <c r="A5844" t="s">
        <v>59</v>
      </c>
      <c r="B5844" t="s">
        <v>80</v>
      </c>
      <c r="C5844" t="s">
        <v>22</v>
      </c>
      <c r="D5844" s="55">
        <v>43313</v>
      </c>
      <c r="E5844">
        <v>0.41</v>
      </c>
      <c r="F5844">
        <v>3133110</v>
      </c>
      <c r="G5844" s="58" t="s">
        <v>87</v>
      </c>
      <c r="H5844" s="58" t="s">
        <v>87</v>
      </c>
      <c r="I5844" s="60" t="s">
        <v>85</v>
      </c>
    </row>
    <row r="5845" spans="1:9" x14ac:dyDescent="0.2">
      <c r="A5845" t="s">
        <v>59</v>
      </c>
      <c r="B5845" t="s">
        <v>81</v>
      </c>
      <c r="C5845" t="s">
        <v>22</v>
      </c>
      <c r="D5845" s="55">
        <v>43313</v>
      </c>
      <c r="E5845">
        <v>-0.02</v>
      </c>
      <c r="F5845">
        <v>3133111</v>
      </c>
      <c r="G5845" s="58" t="s">
        <v>87</v>
      </c>
      <c r="H5845" s="58" t="s">
        <v>87</v>
      </c>
      <c r="I5845" s="60" t="s">
        <v>85</v>
      </c>
    </row>
    <row r="5846" spans="1:9" x14ac:dyDescent="0.2">
      <c r="A5846" t="s">
        <v>60</v>
      </c>
      <c r="B5846" t="s">
        <v>80</v>
      </c>
      <c r="C5846" t="s">
        <v>22</v>
      </c>
      <c r="D5846" s="55">
        <v>43313</v>
      </c>
      <c r="E5846">
        <v>0.41</v>
      </c>
      <c r="F5846">
        <v>3133112</v>
      </c>
      <c r="G5846" s="58" t="s">
        <v>87</v>
      </c>
      <c r="H5846" s="58" t="s">
        <v>87</v>
      </c>
      <c r="I5846" s="60" t="s">
        <v>85</v>
      </c>
    </row>
    <row r="5847" spans="1:9" x14ac:dyDescent="0.2">
      <c r="A5847" t="s">
        <v>60</v>
      </c>
      <c r="B5847" t="s">
        <v>81</v>
      </c>
      <c r="C5847" t="s">
        <v>22</v>
      </c>
      <c r="D5847" s="55">
        <v>43313</v>
      </c>
      <c r="E5847">
        <v>0.01</v>
      </c>
      <c r="F5847">
        <v>3133113</v>
      </c>
      <c r="G5847" s="58" t="s">
        <v>87</v>
      </c>
      <c r="H5847" s="58" t="s">
        <v>87</v>
      </c>
      <c r="I5847" s="60" t="s">
        <v>85</v>
      </c>
    </row>
    <row r="5848" spans="1:9" x14ac:dyDescent="0.2">
      <c r="A5848" t="s">
        <v>61</v>
      </c>
      <c r="B5848" t="s">
        <v>80</v>
      </c>
      <c r="C5848" t="s">
        <v>22</v>
      </c>
      <c r="D5848" s="55">
        <v>43313</v>
      </c>
      <c r="E5848">
        <v>0.41</v>
      </c>
      <c r="F5848">
        <v>3133114</v>
      </c>
      <c r="G5848" s="58" t="s">
        <v>87</v>
      </c>
      <c r="H5848" s="58" t="s">
        <v>87</v>
      </c>
      <c r="I5848" s="60" t="s">
        <v>85</v>
      </c>
    </row>
    <row r="5849" spans="1:9" x14ac:dyDescent="0.2">
      <c r="A5849" t="s">
        <v>61</v>
      </c>
      <c r="B5849" t="s">
        <v>81</v>
      </c>
      <c r="C5849" t="s">
        <v>22</v>
      </c>
      <c r="D5849" s="55">
        <v>43313</v>
      </c>
      <c r="E5849">
        <v>-0.02</v>
      </c>
      <c r="F5849">
        <v>3133115</v>
      </c>
      <c r="G5849" s="58" t="s">
        <v>87</v>
      </c>
      <c r="H5849" s="58" t="s">
        <v>87</v>
      </c>
      <c r="I5849" s="60" t="s">
        <v>85</v>
      </c>
    </row>
    <row r="5850" spans="1:9" x14ac:dyDescent="0.2">
      <c r="A5850" t="s">
        <v>63</v>
      </c>
      <c r="B5850" t="s">
        <v>80</v>
      </c>
      <c r="C5850" t="s">
        <v>22</v>
      </c>
      <c r="D5850" s="55">
        <v>43313</v>
      </c>
      <c r="E5850">
        <v>0</v>
      </c>
      <c r="F5850">
        <v>3133116</v>
      </c>
      <c r="G5850" s="58" t="s">
        <v>87</v>
      </c>
      <c r="H5850" s="58" t="s">
        <v>87</v>
      </c>
      <c r="I5850" s="60" t="s">
        <v>85</v>
      </c>
    </row>
    <row r="5851" spans="1:9" x14ac:dyDescent="0.2">
      <c r="A5851" t="s">
        <v>63</v>
      </c>
      <c r="B5851" t="s">
        <v>81</v>
      </c>
      <c r="C5851" t="s">
        <v>22</v>
      </c>
      <c r="D5851" s="55">
        <v>43313</v>
      </c>
      <c r="E5851">
        <v>0</v>
      </c>
      <c r="F5851">
        <v>3133117</v>
      </c>
      <c r="G5851" s="58" t="s">
        <v>87</v>
      </c>
      <c r="H5851" s="58" t="s">
        <v>87</v>
      </c>
      <c r="I5851" s="60" t="s">
        <v>85</v>
      </c>
    </row>
    <row r="5852" spans="1:9" x14ac:dyDescent="0.2">
      <c r="A5852" t="s">
        <v>64</v>
      </c>
      <c r="B5852" t="s">
        <v>80</v>
      </c>
      <c r="C5852" t="s">
        <v>22</v>
      </c>
      <c r="D5852" s="55">
        <v>43313</v>
      </c>
      <c r="E5852">
        <v>0</v>
      </c>
      <c r="F5852">
        <v>3133118</v>
      </c>
      <c r="G5852" s="58" t="s">
        <v>87</v>
      </c>
      <c r="H5852" s="58" t="s">
        <v>87</v>
      </c>
      <c r="I5852" s="60" t="s">
        <v>85</v>
      </c>
    </row>
    <row r="5853" spans="1:9" x14ac:dyDescent="0.2">
      <c r="A5853" t="s">
        <v>64</v>
      </c>
      <c r="B5853" t="s">
        <v>81</v>
      </c>
      <c r="C5853" t="s">
        <v>22</v>
      </c>
      <c r="D5853" s="55">
        <v>43313</v>
      </c>
      <c r="E5853">
        <v>0</v>
      </c>
      <c r="F5853">
        <v>3133119</v>
      </c>
      <c r="G5853" s="58" t="s">
        <v>87</v>
      </c>
      <c r="H5853" s="58" t="s">
        <v>87</v>
      </c>
      <c r="I5853" s="60" t="s">
        <v>85</v>
      </c>
    </row>
    <row r="5854" spans="1:9" x14ac:dyDescent="0.2">
      <c r="A5854" t="s">
        <v>79</v>
      </c>
      <c r="B5854" t="s">
        <v>80</v>
      </c>
      <c r="C5854" t="s">
        <v>22</v>
      </c>
      <c r="D5854" s="55">
        <v>43313</v>
      </c>
      <c r="E5854">
        <v>0</v>
      </c>
      <c r="F5854">
        <v>3133120</v>
      </c>
      <c r="G5854" s="58" t="s">
        <v>87</v>
      </c>
      <c r="H5854" s="58" t="s">
        <v>87</v>
      </c>
      <c r="I5854" s="60" t="s">
        <v>85</v>
      </c>
    </row>
    <row r="5855" spans="1:9" x14ac:dyDescent="0.2">
      <c r="A5855" t="s">
        <v>79</v>
      </c>
      <c r="B5855" t="s">
        <v>81</v>
      </c>
      <c r="C5855" t="s">
        <v>22</v>
      </c>
      <c r="D5855" s="55">
        <v>43313</v>
      </c>
      <c r="E5855">
        <v>0</v>
      </c>
      <c r="F5855">
        <v>3133121</v>
      </c>
      <c r="G5855" s="58" t="s">
        <v>87</v>
      </c>
      <c r="H5855" s="58" t="s">
        <v>87</v>
      </c>
      <c r="I5855" s="60" t="s">
        <v>85</v>
      </c>
    </row>
    <row r="5856" spans="1:9" x14ac:dyDescent="0.2">
      <c r="A5856" t="s">
        <v>65</v>
      </c>
      <c r="B5856" t="s">
        <v>80</v>
      </c>
      <c r="C5856" t="s">
        <v>22</v>
      </c>
      <c r="D5856" s="55">
        <v>43313</v>
      </c>
      <c r="E5856">
        <v>0</v>
      </c>
      <c r="F5856">
        <v>3133122</v>
      </c>
      <c r="G5856" s="58" t="s">
        <v>87</v>
      </c>
      <c r="H5856" s="58" t="s">
        <v>87</v>
      </c>
      <c r="I5856" s="60" t="s">
        <v>85</v>
      </c>
    </row>
    <row r="5857" spans="1:9" x14ac:dyDescent="0.2">
      <c r="A5857" t="s">
        <v>65</v>
      </c>
      <c r="B5857" t="s">
        <v>81</v>
      </c>
      <c r="C5857" t="s">
        <v>22</v>
      </c>
      <c r="D5857" s="55">
        <v>43313</v>
      </c>
      <c r="E5857">
        <v>0</v>
      </c>
      <c r="F5857">
        <v>3133123</v>
      </c>
      <c r="G5857" s="58" t="s">
        <v>87</v>
      </c>
      <c r="H5857" s="58" t="s">
        <v>87</v>
      </c>
      <c r="I5857" s="60" t="s">
        <v>85</v>
      </c>
    </row>
    <row r="5858" spans="1:9" x14ac:dyDescent="0.2">
      <c r="A5858" t="s">
        <v>111</v>
      </c>
      <c r="B5858" t="s">
        <v>110</v>
      </c>
      <c r="C5858" t="s">
        <v>22</v>
      </c>
      <c r="D5858" s="55">
        <v>43313</v>
      </c>
      <c r="E5858">
        <v>-5.0000000000000001E-3</v>
      </c>
      <c r="F5858">
        <v>3133124</v>
      </c>
      <c r="G5858" s="58" t="s">
        <v>87</v>
      </c>
      <c r="H5858" s="58" t="s">
        <v>87</v>
      </c>
      <c r="I5858" s="60" t="s">
        <v>85</v>
      </c>
    </row>
    <row r="5859" spans="1:9" x14ac:dyDescent="0.2">
      <c r="A5859" t="s">
        <v>112</v>
      </c>
      <c r="B5859" t="s">
        <v>110</v>
      </c>
      <c r="C5859" t="s">
        <v>22</v>
      </c>
      <c r="D5859" s="55">
        <v>43313</v>
      </c>
      <c r="E5859">
        <v>0.01</v>
      </c>
      <c r="F5859">
        <v>3133125</v>
      </c>
      <c r="G5859" s="58" t="s">
        <v>87</v>
      </c>
      <c r="H5859" s="58" t="s">
        <v>87</v>
      </c>
      <c r="I5859" s="60" t="s">
        <v>85</v>
      </c>
    </row>
    <row r="5860" spans="1:9" x14ac:dyDescent="0.2">
      <c r="A5860" t="s">
        <v>108</v>
      </c>
      <c r="B5860" t="s">
        <v>110</v>
      </c>
      <c r="C5860" t="s">
        <v>22</v>
      </c>
      <c r="D5860" s="55">
        <v>43313</v>
      </c>
      <c r="E5860">
        <v>-0.02</v>
      </c>
      <c r="F5860">
        <v>3133126</v>
      </c>
      <c r="G5860" s="58" t="s">
        <v>87</v>
      </c>
      <c r="H5860" s="58" t="s">
        <v>87</v>
      </c>
      <c r="I5860" s="60" t="s">
        <v>85</v>
      </c>
    </row>
    <row r="5861" spans="1:9" x14ac:dyDescent="0.2">
      <c r="A5861" t="s">
        <v>109</v>
      </c>
      <c r="B5861" t="s">
        <v>110</v>
      </c>
      <c r="C5861" t="s">
        <v>22</v>
      </c>
      <c r="D5861" s="55">
        <v>43313</v>
      </c>
      <c r="E5861">
        <v>0.01</v>
      </c>
      <c r="F5861">
        <v>3133127</v>
      </c>
      <c r="G5861" s="58" t="s">
        <v>87</v>
      </c>
      <c r="H5861" s="58" t="s">
        <v>87</v>
      </c>
      <c r="I5861" s="60" t="s">
        <v>85</v>
      </c>
    </row>
    <row r="5862" spans="1:9" x14ac:dyDescent="0.2">
      <c r="A5862" t="s">
        <v>11</v>
      </c>
      <c r="B5862" t="s">
        <v>110</v>
      </c>
      <c r="C5862" t="s">
        <v>22</v>
      </c>
      <c r="D5862" s="55">
        <v>43313</v>
      </c>
      <c r="E5862" s="155">
        <v>43344</v>
      </c>
      <c r="F5862">
        <v>2756542</v>
      </c>
      <c r="G5862" s="58" t="s">
        <v>87</v>
      </c>
      <c r="H5862" s="58" t="s">
        <v>87</v>
      </c>
      <c r="I5862" s="60" t="s">
        <v>86</v>
      </c>
    </row>
    <row r="5863" spans="1:9" x14ac:dyDescent="0.2">
      <c r="A5863" t="s">
        <v>78</v>
      </c>
      <c r="B5863" t="s">
        <v>80</v>
      </c>
      <c r="C5863" t="s">
        <v>22</v>
      </c>
      <c r="D5863" s="55">
        <v>43344</v>
      </c>
      <c r="E5863">
        <v>0.39750000000000002</v>
      </c>
      <c r="F5863">
        <v>3133100</v>
      </c>
      <c r="G5863" s="58" t="s">
        <v>87</v>
      </c>
      <c r="H5863" s="58" t="s">
        <v>87</v>
      </c>
      <c r="I5863" s="60" t="s">
        <v>85</v>
      </c>
    </row>
    <row r="5864" spans="1:9" x14ac:dyDescent="0.2">
      <c r="A5864" t="s">
        <v>78</v>
      </c>
      <c r="B5864" t="s">
        <v>81</v>
      </c>
      <c r="C5864" t="s">
        <v>22</v>
      </c>
      <c r="D5864" s="55">
        <v>43344</v>
      </c>
      <c r="E5864">
        <v>0.02</v>
      </c>
      <c r="F5864">
        <v>3133101</v>
      </c>
      <c r="G5864" s="58" t="s">
        <v>87</v>
      </c>
      <c r="H5864" s="58" t="s">
        <v>87</v>
      </c>
      <c r="I5864" s="60" t="s">
        <v>85</v>
      </c>
    </row>
    <row r="5865" spans="1:9" x14ac:dyDescent="0.2">
      <c r="A5865" t="s">
        <v>35</v>
      </c>
      <c r="B5865" t="s">
        <v>80</v>
      </c>
      <c r="C5865" t="s">
        <v>22</v>
      </c>
      <c r="D5865" s="55">
        <v>43344</v>
      </c>
      <c r="E5865">
        <v>0.39750000000000002</v>
      </c>
      <c r="F5865">
        <v>3133102</v>
      </c>
      <c r="G5865" s="58" t="s">
        <v>87</v>
      </c>
      <c r="H5865" s="58" t="s">
        <v>87</v>
      </c>
      <c r="I5865" s="60" t="s">
        <v>85</v>
      </c>
    </row>
    <row r="5866" spans="1:9" x14ac:dyDescent="0.2">
      <c r="A5866" t="s">
        <v>35</v>
      </c>
      <c r="B5866" t="s">
        <v>81</v>
      </c>
      <c r="C5866" t="s">
        <v>22</v>
      </c>
      <c r="D5866" s="55">
        <v>43344</v>
      </c>
      <c r="E5866">
        <v>0.05</v>
      </c>
      <c r="F5866">
        <v>3133103</v>
      </c>
      <c r="G5866" s="58" t="s">
        <v>87</v>
      </c>
      <c r="H5866" s="58" t="s">
        <v>87</v>
      </c>
      <c r="I5866" s="60" t="s">
        <v>85</v>
      </c>
    </row>
    <row r="5867" spans="1:9" x14ac:dyDescent="0.2">
      <c r="A5867" t="s">
        <v>36</v>
      </c>
      <c r="B5867" t="s">
        <v>80</v>
      </c>
      <c r="C5867" t="s">
        <v>22</v>
      </c>
      <c r="D5867" s="55">
        <v>43344</v>
      </c>
      <c r="E5867">
        <v>0.39750000000000002</v>
      </c>
      <c r="F5867">
        <v>3133104</v>
      </c>
      <c r="G5867" s="58" t="s">
        <v>87</v>
      </c>
      <c r="H5867" s="58" t="s">
        <v>87</v>
      </c>
      <c r="I5867" s="60" t="s">
        <v>85</v>
      </c>
    </row>
    <row r="5868" spans="1:9" x14ac:dyDescent="0.2">
      <c r="A5868" t="s">
        <v>36</v>
      </c>
      <c r="B5868" t="s">
        <v>81</v>
      </c>
      <c r="C5868" t="s">
        <v>22</v>
      </c>
      <c r="D5868" s="55">
        <v>43344</v>
      </c>
      <c r="E5868">
        <v>0.02</v>
      </c>
      <c r="F5868">
        <v>3133105</v>
      </c>
      <c r="G5868" s="58" t="s">
        <v>87</v>
      </c>
      <c r="H5868" s="58" t="s">
        <v>87</v>
      </c>
      <c r="I5868" s="60" t="s">
        <v>85</v>
      </c>
    </row>
    <row r="5869" spans="1:9" x14ac:dyDescent="0.2">
      <c r="A5869" t="s">
        <v>37</v>
      </c>
      <c r="B5869" t="s">
        <v>80</v>
      </c>
      <c r="C5869" t="s">
        <v>22</v>
      </c>
      <c r="D5869" s="55">
        <v>43344</v>
      </c>
      <c r="E5869">
        <v>0.39750000000000002</v>
      </c>
      <c r="F5869">
        <v>3133106</v>
      </c>
      <c r="G5869" s="58" t="s">
        <v>87</v>
      </c>
      <c r="H5869" s="58" t="s">
        <v>87</v>
      </c>
      <c r="I5869" s="60" t="s">
        <v>85</v>
      </c>
    </row>
    <row r="5870" spans="1:9" x14ac:dyDescent="0.2">
      <c r="A5870" t="s">
        <v>37</v>
      </c>
      <c r="B5870" t="s">
        <v>81</v>
      </c>
      <c r="C5870" t="s">
        <v>22</v>
      </c>
      <c r="D5870" s="55">
        <v>43344</v>
      </c>
      <c r="E5870">
        <v>0.05</v>
      </c>
      <c r="F5870">
        <v>3133107</v>
      </c>
      <c r="G5870" s="58" t="s">
        <v>87</v>
      </c>
      <c r="H5870" s="58" t="s">
        <v>87</v>
      </c>
      <c r="I5870" s="60" t="s">
        <v>85</v>
      </c>
    </row>
    <row r="5871" spans="1:9" x14ac:dyDescent="0.2">
      <c r="A5871" t="s">
        <v>58</v>
      </c>
      <c r="B5871" t="s">
        <v>80</v>
      </c>
      <c r="C5871" t="s">
        <v>22</v>
      </c>
      <c r="D5871" s="55">
        <v>43344</v>
      </c>
      <c r="E5871">
        <v>0.315</v>
      </c>
      <c r="F5871">
        <v>3133108</v>
      </c>
      <c r="G5871" s="58" t="s">
        <v>87</v>
      </c>
      <c r="H5871" s="58" t="s">
        <v>87</v>
      </c>
      <c r="I5871" s="60" t="s">
        <v>85</v>
      </c>
    </row>
    <row r="5872" spans="1:9" x14ac:dyDescent="0.2">
      <c r="A5872" t="s">
        <v>58</v>
      </c>
      <c r="B5872" t="s">
        <v>81</v>
      </c>
      <c r="C5872" t="s">
        <v>22</v>
      </c>
      <c r="D5872" s="55">
        <v>43344</v>
      </c>
      <c r="E5872">
        <v>-5.0000000000000001E-3</v>
      </c>
      <c r="F5872">
        <v>3133109</v>
      </c>
      <c r="G5872" s="58" t="s">
        <v>87</v>
      </c>
      <c r="H5872" s="58" t="s">
        <v>87</v>
      </c>
      <c r="I5872" s="60" t="s">
        <v>85</v>
      </c>
    </row>
    <row r="5873" spans="1:9" x14ac:dyDescent="0.2">
      <c r="A5873" t="s">
        <v>59</v>
      </c>
      <c r="B5873" t="s">
        <v>80</v>
      </c>
      <c r="C5873" t="s">
        <v>22</v>
      </c>
      <c r="D5873" s="55">
        <v>43344</v>
      </c>
      <c r="E5873">
        <v>0.36</v>
      </c>
      <c r="F5873">
        <v>3133110</v>
      </c>
      <c r="G5873" s="58" t="s">
        <v>87</v>
      </c>
      <c r="H5873" s="58" t="s">
        <v>87</v>
      </c>
      <c r="I5873" s="60" t="s">
        <v>85</v>
      </c>
    </row>
    <row r="5874" spans="1:9" x14ac:dyDescent="0.2">
      <c r="A5874" t="s">
        <v>59</v>
      </c>
      <c r="B5874" t="s">
        <v>81</v>
      </c>
      <c r="C5874" t="s">
        <v>22</v>
      </c>
      <c r="D5874" s="55">
        <v>43344</v>
      </c>
      <c r="E5874">
        <v>-0.04</v>
      </c>
      <c r="F5874">
        <v>3133111</v>
      </c>
      <c r="G5874" s="58" t="s">
        <v>87</v>
      </c>
      <c r="H5874" s="58" t="s">
        <v>87</v>
      </c>
      <c r="I5874" s="60" t="s">
        <v>85</v>
      </c>
    </row>
    <row r="5875" spans="1:9" x14ac:dyDescent="0.2">
      <c r="A5875" t="s">
        <v>60</v>
      </c>
      <c r="B5875" t="s">
        <v>80</v>
      </c>
      <c r="C5875" t="s">
        <v>22</v>
      </c>
      <c r="D5875" s="55">
        <v>43344</v>
      </c>
      <c r="E5875">
        <v>0.36</v>
      </c>
      <c r="F5875">
        <v>3133112</v>
      </c>
      <c r="G5875" s="58" t="s">
        <v>87</v>
      </c>
      <c r="H5875" s="58" t="s">
        <v>87</v>
      </c>
      <c r="I5875" s="60" t="s">
        <v>85</v>
      </c>
    </row>
    <row r="5876" spans="1:9" x14ac:dyDescent="0.2">
      <c r="A5876" t="s">
        <v>60</v>
      </c>
      <c r="B5876" t="s">
        <v>81</v>
      </c>
      <c r="C5876" t="s">
        <v>22</v>
      </c>
      <c r="D5876" s="55">
        <v>43344</v>
      </c>
      <c r="E5876">
        <v>0.01</v>
      </c>
      <c r="F5876">
        <v>3133113</v>
      </c>
      <c r="G5876" s="58" t="s">
        <v>87</v>
      </c>
      <c r="H5876" s="58" t="s">
        <v>87</v>
      </c>
      <c r="I5876" s="60" t="s">
        <v>85</v>
      </c>
    </row>
    <row r="5877" spans="1:9" x14ac:dyDescent="0.2">
      <c r="A5877" t="s">
        <v>61</v>
      </c>
      <c r="B5877" t="s">
        <v>80</v>
      </c>
      <c r="C5877" t="s">
        <v>22</v>
      </c>
      <c r="D5877" s="55">
        <v>43344</v>
      </c>
      <c r="E5877">
        <v>0.36</v>
      </c>
      <c r="F5877">
        <v>3133114</v>
      </c>
      <c r="G5877" s="58" t="s">
        <v>87</v>
      </c>
      <c r="H5877" s="58" t="s">
        <v>87</v>
      </c>
      <c r="I5877" s="60" t="s">
        <v>85</v>
      </c>
    </row>
    <row r="5878" spans="1:9" x14ac:dyDescent="0.2">
      <c r="A5878" t="s">
        <v>61</v>
      </c>
      <c r="B5878" t="s">
        <v>81</v>
      </c>
      <c r="C5878" t="s">
        <v>22</v>
      </c>
      <c r="D5878" s="55">
        <v>43344</v>
      </c>
      <c r="E5878">
        <v>-0.02</v>
      </c>
      <c r="F5878">
        <v>3133115</v>
      </c>
      <c r="G5878" s="58" t="s">
        <v>87</v>
      </c>
      <c r="H5878" s="58" t="s">
        <v>87</v>
      </c>
      <c r="I5878" s="60" t="s">
        <v>85</v>
      </c>
    </row>
    <row r="5879" spans="1:9" x14ac:dyDescent="0.2">
      <c r="A5879" t="s">
        <v>63</v>
      </c>
      <c r="B5879" t="s">
        <v>80</v>
      </c>
      <c r="C5879" t="s">
        <v>22</v>
      </c>
      <c r="D5879" s="55">
        <v>43344</v>
      </c>
      <c r="E5879">
        <v>0</v>
      </c>
      <c r="F5879">
        <v>3133116</v>
      </c>
      <c r="G5879" s="58" t="s">
        <v>87</v>
      </c>
      <c r="H5879" s="58" t="s">
        <v>87</v>
      </c>
      <c r="I5879" s="60" t="s">
        <v>85</v>
      </c>
    </row>
    <row r="5880" spans="1:9" x14ac:dyDescent="0.2">
      <c r="A5880" t="s">
        <v>63</v>
      </c>
      <c r="B5880" t="s">
        <v>81</v>
      </c>
      <c r="C5880" t="s">
        <v>22</v>
      </c>
      <c r="D5880" s="55">
        <v>43344</v>
      </c>
      <c r="E5880">
        <v>0</v>
      </c>
      <c r="F5880">
        <v>3133117</v>
      </c>
      <c r="G5880" s="58" t="s">
        <v>87</v>
      </c>
      <c r="H5880" s="58" t="s">
        <v>87</v>
      </c>
      <c r="I5880" s="60" t="s">
        <v>85</v>
      </c>
    </row>
    <row r="5881" spans="1:9" x14ac:dyDescent="0.2">
      <c r="A5881" t="s">
        <v>64</v>
      </c>
      <c r="B5881" t="s">
        <v>80</v>
      </c>
      <c r="C5881" t="s">
        <v>22</v>
      </c>
      <c r="D5881" s="55">
        <v>43344</v>
      </c>
      <c r="E5881">
        <v>0</v>
      </c>
      <c r="F5881">
        <v>3133118</v>
      </c>
      <c r="G5881" s="58" t="s">
        <v>87</v>
      </c>
      <c r="H5881" s="58" t="s">
        <v>87</v>
      </c>
      <c r="I5881" s="60" t="s">
        <v>85</v>
      </c>
    </row>
    <row r="5882" spans="1:9" x14ac:dyDescent="0.2">
      <c r="A5882" t="s">
        <v>64</v>
      </c>
      <c r="B5882" t="s">
        <v>81</v>
      </c>
      <c r="C5882" t="s">
        <v>22</v>
      </c>
      <c r="D5882" s="55">
        <v>43344</v>
      </c>
      <c r="E5882">
        <v>0</v>
      </c>
      <c r="F5882">
        <v>3133119</v>
      </c>
      <c r="G5882" s="58" t="s">
        <v>87</v>
      </c>
      <c r="H5882" s="58" t="s">
        <v>87</v>
      </c>
      <c r="I5882" s="60" t="s">
        <v>85</v>
      </c>
    </row>
    <row r="5883" spans="1:9" x14ac:dyDescent="0.2">
      <c r="A5883" t="s">
        <v>79</v>
      </c>
      <c r="B5883" t="s">
        <v>80</v>
      </c>
      <c r="C5883" t="s">
        <v>22</v>
      </c>
      <c r="D5883" s="55">
        <v>43344</v>
      </c>
      <c r="E5883">
        <v>0</v>
      </c>
      <c r="F5883">
        <v>3133120</v>
      </c>
      <c r="G5883" s="58" t="s">
        <v>87</v>
      </c>
      <c r="H5883" s="58" t="s">
        <v>87</v>
      </c>
      <c r="I5883" s="60" t="s">
        <v>85</v>
      </c>
    </row>
    <row r="5884" spans="1:9" x14ac:dyDescent="0.2">
      <c r="A5884" t="s">
        <v>79</v>
      </c>
      <c r="B5884" t="s">
        <v>81</v>
      </c>
      <c r="C5884" t="s">
        <v>22</v>
      </c>
      <c r="D5884" s="55">
        <v>43344</v>
      </c>
      <c r="E5884">
        <v>0</v>
      </c>
      <c r="F5884">
        <v>3133121</v>
      </c>
      <c r="G5884" s="58" t="s">
        <v>87</v>
      </c>
      <c r="H5884" s="58" t="s">
        <v>87</v>
      </c>
      <c r="I5884" s="60" t="s">
        <v>85</v>
      </c>
    </row>
    <row r="5885" spans="1:9" x14ac:dyDescent="0.2">
      <c r="A5885" t="s">
        <v>65</v>
      </c>
      <c r="B5885" t="s">
        <v>80</v>
      </c>
      <c r="C5885" t="s">
        <v>22</v>
      </c>
      <c r="D5885" s="55">
        <v>43344</v>
      </c>
      <c r="E5885">
        <v>0</v>
      </c>
      <c r="F5885">
        <v>3133122</v>
      </c>
      <c r="G5885" s="58" t="s">
        <v>87</v>
      </c>
      <c r="H5885" s="58" t="s">
        <v>87</v>
      </c>
      <c r="I5885" s="60" t="s">
        <v>85</v>
      </c>
    </row>
    <row r="5886" spans="1:9" x14ac:dyDescent="0.2">
      <c r="A5886" t="s">
        <v>65</v>
      </c>
      <c r="B5886" t="s">
        <v>81</v>
      </c>
      <c r="C5886" t="s">
        <v>22</v>
      </c>
      <c r="D5886" s="55">
        <v>43344</v>
      </c>
      <c r="E5886">
        <v>0</v>
      </c>
      <c r="F5886">
        <v>3133123</v>
      </c>
      <c r="G5886" s="58" t="s">
        <v>87</v>
      </c>
      <c r="H5886" s="58" t="s">
        <v>87</v>
      </c>
      <c r="I5886" s="60" t="s">
        <v>85</v>
      </c>
    </row>
    <row r="5887" spans="1:9" x14ac:dyDescent="0.2">
      <c r="A5887" t="s">
        <v>111</v>
      </c>
      <c r="B5887" t="s">
        <v>110</v>
      </c>
      <c r="C5887" t="s">
        <v>22</v>
      </c>
      <c r="D5887" s="55">
        <v>43344</v>
      </c>
      <c r="E5887">
        <v>-5.0000000000000001E-3</v>
      </c>
      <c r="F5887">
        <v>3133124</v>
      </c>
      <c r="G5887" s="58" t="s">
        <v>87</v>
      </c>
      <c r="H5887" s="58" t="s">
        <v>87</v>
      </c>
      <c r="I5887" s="60" t="s">
        <v>85</v>
      </c>
    </row>
    <row r="5888" spans="1:9" x14ac:dyDescent="0.2">
      <c r="A5888" t="s">
        <v>112</v>
      </c>
      <c r="B5888" t="s">
        <v>110</v>
      </c>
      <c r="C5888" t="s">
        <v>22</v>
      </c>
      <c r="D5888" s="55">
        <v>43344</v>
      </c>
      <c r="E5888">
        <v>0.01</v>
      </c>
      <c r="F5888">
        <v>3133125</v>
      </c>
      <c r="G5888" s="58" t="s">
        <v>87</v>
      </c>
      <c r="H5888" s="58" t="s">
        <v>87</v>
      </c>
      <c r="I5888" s="60" t="s">
        <v>85</v>
      </c>
    </row>
    <row r="5889" spans="1:9" x14ac:dyDescent="0.2">
      <c r="A5889" t="s">
        <v>108</v>
      </c>
      <c r="B5889" t="s">
        <v>110</v>
      </c>
      <c r="C5889" t="s">
        <v>22</v>
      </c>
      <c r="D5889" s="55">
        <v>43344</v>
      </c>
      <c r="E5889">
        <v>-0.02</v>
      </c>
      <c r="F5889">
        <v>3133126</v>
      </c>
      <c r="G5889" s="58" t="s">
        <v>87</v>
      </c>
      <c r="H5889" s="58" t="s">
        <v>87</v>
      </c>
      <c r="I5889" s="60" t="s">
        <v>85</v>
      </c>
    </row>
    <row r="5890" spans="1:9" x14ac:dyDescent="0.2">
      <c r="A5890" t="s">
        <v>109</v>
      </c>
      <c r="B5890" t="s">
        <v>110</v>
      </c>
      <c r="C5890" t="s">
        <v>22</v>
      </c>
      <c r="D5890" s="55">
        <v>43344</v>
      </c>
      <c r="E5890">
        <v>0.01</v>
      </c>
      <c r="F5890">
        <v>3133127</v>
      </c>
      <c r="G5890" s="58" t="s">
        <v>87</v>
      </c>
      <c r="H5890" s="58" t="s">
        <v>87</v>
      </c>
      <c r="I5890" s="60" t="s">
        <v>85</v>
      </c>
    </row>
    <row r="5891" spans="1:9" x14ac:dyDescent="0.2">
      <c r="A5891" t="s">
        <v>11</v>
      </c>
      <c r="B5891" t="s">
        <v>110</v>
      </c>
      <c r="C5891" t="s">
        <v>22</v>
      </c>
      <c r="D5891" s="55">
        <v>43344</v>
      </c>
      <c r="E5891" s="155">
        <v>43374</v>
      </c>
      <c r="F5891">
        <v>2756520</v>
      </c>
      <c r="G5891" s="58" t="s">
        <v>87</v>
      </c>
      <c r="H5891" s="58" t="s">
        <v>87</v>
      </c>
      <c r="I5891" s="60" t="s">
        <v>86</v>
      </c>
    </row>
    <row r="5892" spans="1:9" x14ac:dyDescent="0.2">
      <c r="A5892" t="s">
        <v>78</v>
      </c>
      <c r="B5892" t="s">
        <v>80</v>
      </c>
      <c r="C5892" t="s">
        <v>22</v>
      </c>
      <c r="D5892" s="55">
        <v>43374</v>
      </c>
      <c r="E5892">
        <v>0.4</v>
      </c>
      <c r="F5892">
        <v>3133100</v>
      </c>
      <c r="G5892" s="58" t="s">
        <v>87</v>
      </c>
      <c r="H5892" s="58" t="s">
        <v>87</v>
      </c>
      <c r="I5892" s="60" t="s">
        <v>85</v>
      </c>
    </row>
    <row r="5893" spans="1:9" x14ac:dyDescent="0.2">
      <c r="A5893" t="s">
        <v>78</v>
      </c>
      <c r="B5893" t="s">
        <v>81</v>
      </c>
      <c r="C5893" t="s">
        <v>22</v>
      </c>
      <c r="D5893" s="55">
        <v>43374</v>
      </c>
      <c r="E5893">
        <v>0.02</v>
      </c>
      <c r="F5893">
        <v>3133101</v>
      </c>
      <c r="G5893" s="58" t="s">
        <v>87</v>
      </c>
      <c r="H5893" s="58" t="s">
        <v>87</v>
      </c>
      <c r="I5893" s="60" t="s">
        <v>85</v>
      </c>
    </row>
    <row r="5894" spans="1:9" x14ac:dyDescent="0.2">
      <c r="A5894" t="s">
        <v>35</v>
      </c>
      <c r="B5894" t="s">
        <v>80</v>
      </c>
      <c r="C5894" t="s">
        <v>22</v>
      </c>
      <c r="D5894" s="55">
        <v>43374</v>
      </c>
      <c r="E5894">
        <v>0.4</v>
      </c>
      <c r="F5894">
        <v>3133102</v>
      </c>
      <c r="G5894" s="58" t="s">
        <v>87</v>
      </c>
      <c r="H5894" s="58" t="s">
        <v>87</v>
      </c>
      <c r="I5894" s="60" t="s">
        <v>85</v>
      </c>
    </row>
    <row r="5895" spans="1:9" x14ac:dyDescent="0.2">
      <c r="A5895" t="s">
        <v>35</v>
      </c>
      <c r="B5895" t="s">
        <v>81</v>
      </c>
      <c r="C5895" t="s">
        <v>22</v>
      </c>
      <c r="D5895" s="55">
        <v>43374</v>
      </c>
      <c r="E5895">
        <v>0.05</v>
      </c>
      <c r="F5895">
        <v>3133103</v>
      </c>
      <c r="G5895" s="58" t="s">
        <v>87</v>
      </c>
      <c r="H5895" s="58" t="s">
        <v>87</v>
      </c>
      <c r="I5895" s="60" t="s">
        <v>85</v>
      </c>
    </row>
    <row r="5896" spans="1:9" x14ac:dyDescent="0.2">
      <c r="A5896" t="s">
        <v>36</v>
      </c>
      <c r="B5896" t="s">
        <v>80</v>
      </c>
      <c r="C5896" t="s">
        <v>22</v>
      </c>
      <c r="D5896" s="55">
        <v>43374</v>
      </c>
      <c r="E5896">
        <v>0.4</v>
      </c>
      <c r="F5896">
        <v>3133104</v>
      </c>
      <c r="G5896" s="58" t="s">
        <v>87</v>
      </c>
      <c r="H5896" s="58" t="s">
        <v>87</v>
      </c>
      <c r="I5896" s="60" t="s">
        <v>85</v>
      </c>
    </row>
    <row r="5897" spans="1:9" x14ac:dyDescent="0.2">
      <c r="A5897" t="s">
        <v>36</v>
      </c>
      <c r="B5897" t="s">
        <v>81</v>
      </c>
      <c r="C5897" t="s">
        <v>22</v>
      </c>
      <c r="D5897" s="55">
        <v>43374</v>
      </c>
      <c r="E5897">
        <v>0.02</v>
      </c>
      <c r="F5897">
        <v>3133105</v>
      </c>
      <c r="G5897" s="58" t="s">
        <v>87</v>
      </c>
      <c r="H5897" s="58" t="s">
        <v>87</v>
      </c>
      <c r="I5897" s="60" t="s">
        <v>85</v>
      </c>
    </row>
    <row r="5898" spans="1:9" x14ac:dyDescent="0.2">
      <c r="A5898" t="s">
        <v>37</v>
      </c>
      <c r="B5898" t="s">
        <v>80</v>
      </c>
      <c r="C5898" t="s">
        <v>22</v>
      </c>
      <c r="D5898" s="55">
        <v>43374</v>
      </c>
      <c r="E5898">
        <v>0.4</v>
      </c>
      <c r="F5898">
        <v>3133106</v>
      </c>
      <c r="G5898" s="58" t="s">
        <v>87</v>
      </c>
      <c r="H5898" s="58" t="s">
        <v>87</v>
      </c>
      <c r="I5898" s="60" t="s">
        <v>85</v>
      </c>
    </row>
    <row r="5899" spans="1:9" x14ac:dyDescent="0.2">
      <c r="A5899" t="s">
        <v>37</v>
      </c>
      <c r="B5899" t="s">
        <v>81</v>
      </c>
      <c r="C5899" t="s">
        <v>22</v>
      </c>
      <c r="D5899" s="55">
        <v>43374</v>
      </c>
      <c r="E5899">
        <v>0.05</v>
      </c>
      <c r="F5899">
        <v>3133107</v>
      </c>
      <c r="G5899" s="58" t="s">
        <v>87</v>
      </c>
      <c r="H5899" s="58" t="s">
        <v>87</v>
      </c>
      <c r="I5899" s="60" t="s">
        <v>85</v>
      </c>
    </row>
    <row r="5900" spans="1:9" x14ac:dyDescent="0.2">
      <c r="A5900" t="s">
        <v>58</v>
      </c>
      <c r="B5900" t="s">
        <v>80</v>
      </c>
      <c r="C5900" t="s">
        <v>22</v>
      </c>
      <c r="D5900" s="55">
        <v>43374</v>
      </c>
      <c r="E5900">
        <v>0.36</v>
      </c>
      <c r="F5900">
        <v>3133108</v>
      </c>
      <c r="G5900" s="58" t="s">
        <v>87</v>
      </c>
      <c r="H5900" s="58" t="s">
        <v>87</v>
      </c>
      <c r="I5900" s="60" t="s">
        <v>85</v>
      </c>
    </row>
    <row r="5901" spans="1:9" x14ac:dyDescent="0.2">
      <c r="A5901" t="s">
        <v>58</v>
      </c>
      <c r="B5901" t="s">
        <v>81</v>
      </c>
      <c r="C5901" t="s">
        <v>22</v>
      </c>
      <c r="D5901" s="55">
        <v>43374</v>
      </c>
      <c r="E5901">
        <v>-5.0000000000000001E-3</v>
      </c>
      <c r="F5901">
        <v>3133109</v>
      </c>
      <c r="G5901" s="58" t="s">
        <v>87</v>
      </c>
      <c r="H5901" s="58" t="s">
        <v>87</v>
      </c>
      <c r="I5901" s="60" t="s">
        <v>85</v>
      </c>
    </row>
    <row r="5902" spans="1:9" x14ac:dyDescent="0.2">
      <c r="A5902" t="s">
        <v>59</v>
      </c>
      <c r="B5902" t="s">
        <v>80</v>
      </c>
      <c r="C5902" t="s">
        <v>22</v>
      </c>
      <c r="D5902" s="55">
        <v>43374</v>
      </c>
      <c r="E5902">
        <v>0.4</v>
      </c>
      <c r="F5902">
        <v>3133110</v>
      </c>
      <c r="G5902" s="58" t="s">
        <v>87</v>
      </c>
      <c r="H5902" s="58" t="s">
        <v>87</v>
      </c>
      <c r="I5902" s="60" t="s">
        <v>85</v>
      </c>
    </row>
    <row r="5903" spans="1:9" x14ac:dyDescent="0.2">
      <c r="A5903" t="s">
        <v>59</v>
      </c>
      <c r="B5903" t="s">
        <v>81</v>
      </c>
      <c r="C5903" t="s">
        <v>22</v>
      </c>
      <c r="D5903" s="55">
        <v>43374</v>
      </c>
      <c r="E5903">
        <v>-8.5000000000000006E-2</v>
      </c>
      <c r="F5903">
        <v>3133111</v>
      </c>
      <c r="G5903" s="58" t="s">
        <v>87</v>
      </c>
      <c r="H5903" s="58" t="s">
        <v>87</v>
      </c>
      <c r="I5903" s="60" t="s">
        <v>85</v>
      </c>
    </row>
    <row r="5904" spans="1:9" x14ac:dyDescent="0.2">
      <c r="A5904" t="s">
        <v>60</v>
      </c>
      <c r="B5904" t="s">
        <v>80</v>
      </c>
      <c r="C5904" t="s">
        <v>22</v>
      </c>
      <c r="D5904" s="55">
        <v>43374</v>
      </c>
      <c r="E5904">
        <v>0.4</v>
      </c>
      <c r="F5904">
        <v>3133112</v>
      </c>
      <c r="G5904" s="58" t="s">
        <v>87</v>
      </c>
      <c r="H5904" s="58" t="s">
        <v>87</v>
      </c>
      <c r="I5904" s="60" t="s">
        <v>85</v>
      </c>
    </row>
    <row r="5905" spans="1:9" x14ac:dyDescent="0.2">
      <c r="A5905" t="s">
        <v>60</v>
      </c>
      <c r="B5905" t="s">
        <v>81</v>
      </c>
      <c r="C5905" t="s">
        <v>22</v>
      </c>
      <c r="D5905" s="55">
        <v>43374</v>
      </c>
      <c r="E5905">
        <v>0.01</v>
      </c>
      <c r="F5905">
        <v>3133113</v>
      </c>
      <c r="G5905" s="58" t="s">
        <v>87</v>
      </c>
      <c r="H5905" s="58" t="s">
        <v>87</v>
      </c>
      <c r="I5905" s="60" t="s">
        <v>85</v>
      </c>
    </row>
    <row r="5906" spans="1:9" x14ac:dyDescent="0.2">
      <c r="A5906" t="s">
        <v>61</v>
      </c>
      <c r="B5906" t="s">
        <v>80</v>
      </c>
      <c r="C5906" t="s">
        <v>22</v>
      </c>
      <c r="D5906" s="55">
        <v>43374</v>
      </c>
      <c r="E5906">
        <v>0.4</v>
      </c>
      <c r="F5906">
        <v>3133114</v>
      </c>
      <c r="G5906" s="58" t="s">
        <v>87</v>
      </c>
      <c r="H5906" s="58" t="s">
        <v>87</v>
      </c>
      <c r="I5906" s="60" t="s">
        <v>85</v>
      </c>
    </row>
    <row r="5907" spans="1:9" x14ac:dyDescent="0.2">
      <c r="A5907" t="s">
        <v>61</v>
      </c>
      <c r="B5907" t="s">
        <v>81</v>
      </c>
      <c r="C5907" t="s">
        <v>22</v>
      </c>
      <c r="D5907" s="55">
        <v>43374</v>
      </c>
      <c r="E5907">
        <v>-5.5E-2</v>
      </c>
      <c r="F5907">
        <v>3133115</v>
      </c>
      <c r="G5907" s="58" t="s">
        <v>87</v>
      </c>
      <c r="H5907" s="58" t="s">
        <v>87</v>
      </c>
      <c r="I5907" s="60" t="s">
        <v>85</v>
      </c>
    </row>
    <row r="5908" spans="1:9" x14ac:dyDescent="0.2">
      <c r="A5908" t="s">
        <v>63</v>
      </c>
      <c r="B5908" t="s">
        <v>80</v>
      </c>
      <c r="C5908" t="s">
        <v>22</v>
      </c>
      <c r="D5908" s="55">
        <v>43374</v>
      </c>
      <c r="E5908">
        <v>0</v>
      </c>
      <c r="F5908">
        <v>3133116</v>
      </c>
      <c r="G5908" s="58" t="s">
        <v>87</v>
      </c>
      <c r="H5908" s="58" t="s">
        <v>87</v>
      </c>
      <c r="I5908" s="60" t="s">
        <v>85</v>
      </c>
    </row>
    <row r="5909" spans="1:9" x14ac:dyDescent="0.2">
      <c r="A5909" t="s">
        <v>63</v>
      </c>
      <c r="B5909" t="s">
        <v>81</v>
      </c>
      <c r="C5909" t="s">
        <v>22</v>
      </c>
      <c r="D5909" s="55">
        <v>43374</v>
      </c>
      <c r="E5909">
        <v>0</v>
      </c>
      <c r="F5909">
        <v>3133117</v>
      </c>
      <c r="G5909" s="58" t="s">
        <v>87</v>
      </c>
      <c r="H5909" s="58" t="s">
        <v>87</v>
      </c>
      <c r="I5909" s="60" t="s">
        <v>85</v>
      </c>
    </row>
    <row r="5910" spans="1:9" x14ac:dyDescent="0.2">
      <c r="A5910" t="s">
        <v>64</v>
      </c>
      <c r="B5910" t="s">
        <v>80</v>
      </c>
      <c r="C5910" t="s">
        <v>22</v>
      </c>
      <c r="D5910" s="55">
        <v>43374</v>
      </c>
      <c r="E5910">
        <v>0</v>
      </c>
      <c r="F5910">
        <v>3133118</v>
      </c>
      <c r="G5910" s="58" t="s">
        <v>87</v>
      </c>
      <c r="H5910" s="58" t="s">
        <v>87</v>
      </c>
      <c r="I5910" s="60" t="s">
        <v>85</v>
      </c>
    </row>
    <row r="5911" spans="1:9" x14ac:dyDescent="0.2">
      <c r="A5911" t="s">
        <v>64</v>
      </c>
      <c r="B5911" t="s">
        <v>81</v>
      </c>
      <c r="C5911" t="s">
        <v>22</v>
      </c>
      <c r="D5911" s="55">
        <v>43374</v>
      </c>
      <c r="E5911">
        <v>0</v>
      </c>
      <c r="F5911">
        <v>3133119</v>
      </c>
      <c r="G5911" s="58" t="s">
        <v>87</v>
      </c>
      <c r="H5911" s="58" t="s">
        <v>87</v>
      </c>
      <c r="I5911" s="60" t="s">
        <v>85</v>
      </c>
    </row>
    <row r="5912" spans="1:9" x14ac:dyDescent="0.2">
      <c r="A5912" t="s">
        <v>79</v>
      </c>
      <c r="B5912" t="s">
        <v>80</v>
      </c>
      <c r="C5912" t="s">
        <v>22</v>
      </c>
      <c r="D5912" s="55">
        <v>43374</v>
      </c>
      <c r="E5912">
        <v>0</v>
      </c>
      <c r="F5912">
        <v>3133120</v>
      </c>
      <c r="G5912" s="58" t="s">
        <v>87</v>
      </c>
      <c r="H5912" s="58" t="s">
        <v>87</v>
      </c>
      <c r="I5912" s="60" t="s">
        <v>85</v>
      </c>
    </row>
    <row r="5913" spans="1:9" x14ac:dyDescent="0.2">
      <c r="A5913" t="s">
        <v>79</v>
      </c>
      <c r="B5913" t="s">
        <v>81</v>
      </c>
      <c r="C5913" t="s">
        <v>22</v>
      </c>
      <c r="D5913" s="55">
        <v>43374</v>
      </c>
      <c r="E5913">
        <v>0</v>
      </c>
      <c r="F5913">
        <v>3133121</v>
      </c>
      <c r="G5913" s="58" t="s">
        <v>87</v>
      </c>
      <c r="H5913" s="58" t="s">
        <v>87</v>
      </c>
      <c r="I5913" s="60" t="s">
        <v>85</v>
      </c>
    </row>
    <row r="5914" spans="1:9" x14ac:dyDescent="0.2">
      <c r="A5914" t="s">
        <v>65</v>
      </c>
      <c r="B5914" t="s">
        <v>80</v>
      </c>
      <c r="C5914" t="s">
        <v>22</v>
      </c>
      <c r="D5914" s="55">
        <v>43374</v>
      </c>
      <c r="E5914">
        <v>0</v>
      </c>
      <c r="F5914">
        <v>3133122</v>
      </c>
      <c r="G5914" s="58" t="s">
        <v>87</v>
      </c>
      <c r="H5914" s="58" t="s">
        <v>87</v>
      </c>
      <c r="I5914" s="60" t="s">
        <v>85</v>
      </c>
    </row>
    <row r="5915" spans="1:9" x14ac:dyDescent="0.2">
      <c r="A5915" t="s">
        <v>65</v>
      </c>
      <c r="B5915" t="s">
        <v>81</v>
      </c>
      <c r="C5915" t="s">
        <v>22</v>
      </c>
      <c r="D5915" s="55">
        <v>43374</v>
      </c>
      <c r="E5915">
        <v>0</v>
      </c>
      <c r="F5915">
        <v>3133123</v>
      </c>
      <c r="G5915" s="58" t="s">
        <v>87</v>
      </c>
      <c r="H5915" s="58" t="s">
        <v>87</v>
      </c>
      <c r="I5915" s="60" t="s">
        <v>85</v>
      </c>
    </row>
    <row r="5916" spans="1:9" x14ac:dyDescent="0.2">
      <c r="A5916" t="s">
        <v>111</v>
      </c>
      <c r="B5916" t="s">
        <v>110</v>
      </c>
      <c r="C5916" t="s">
        <v>22</v>
      </c>
      <c r="D5916" s="55">
        <v>43374</v>
      </c>
      <c r="E5916">
        <v>-5.0000000000000001E-3</v>
      </c>
      <c r="F5916">
        <v>3133124</v>
      </c>
      <c r="G5916" s="58" t="s">
        <v>87</v>
      </c>
      <c r="H5916" s="58" t="s">
        <v>87</v>
      </c>
      <c r="I5916" s="60" t="s">
        <v>85</v>
      </c>
    </row>
    <row r="5917" spans="1:9" x14ac:dyDescent="0.2">
      <c r="A5917" t="s">
        <v>112</v>
      </c>
      <c r="B5917" t="s">
        <v>110</v>
      </c>
      <c r="C5917" t="s">
        <v>22</v>
      </c>
      <c r="D5917" s="55">
        <v>43374</v>
      </c>
      <c r="E5917">
        <v>0.01</v>
      </c>
      <c r="F5917">
        <v>3133125</v>
      </c>
      <c r="G5917" s="58" t="s">
        <v>87</v>
      </c>
      <c r="H5917" s="58" t="s">
        <v>87</v>
      </c>
      <c r="I5917" s="60" t="s">
        <v>85</v>
      </c>
    </row>
    <row r="5918" spans="1:9" x14ac:dyDescent="0.2">
      <c r="A5918" t="s">
        <v>108</v>
      </c>
      <c r="B5918" t="s">
        <v>110</v>
      </c>
      <c r="C5918" t="s">
        <v>22</v>
      </c>
      <c r="D5918" s="55">
        <v>43374</v>
      </c>
      <c r="E5918">
        <v>-5.5E-2</v>
      </c>
      <c r="F5918">
        <v>3133126</v>
      </c>
      <c r="G5918" s="58" t="s">
        <v>87</v>
      </c>
      <c r="H5918" s="58" t="s">
        <v>87</v>
      </c>
      <c r="I5918" s="60" t="s">
        <v>85</v>
      </c>
    </row>
    <row r="5919" spans="1:9" x14ac:dyDescent="0.2">
      <c r="A5919" t="s">
        <v>109</v>
      </c>
      <c r="B5919" t="s">
        <v>110</v>
      </c>
      <c r="C5919" t="s">
        <v>22</v>
      </c>
      <c r="D5919" s="55">
        <v>43374</v>
      </c>
      <c r="E5919">
        <v>0.01</v>
      </c>
      <c r="F5919">
        <v>3133127</v>
      </c>
      <c r="G5919" s="58" t="s">
        <v>87</v>
      </c>
      <c r="H5919" s="58" t="s">
        <v>87</v>
      </c>
      <c r="I5919" s="60" t="s">
        <v>85</v>
      </c>
    </row>
    <row r="5920" spans="1:9" x14ac:dyDescent="0.2">
      <c r="A5920" t="s">
        <v>11</v>
      </c>
      <c r="B5920" t="s">
        <v>110</v>
      </c>
      <c r="C5920" t="s">
        <v>22</v>
      </c>
      <c r="D5920" s="55">
        <v>43374</v>
      </c>
      <c r="E5920" s="155">
        <v>43405</v>
      </c>
      <c r="F5920">
        <v>2756498</v>
      </c>
      <c r="G5920" s="58" t="s">
        <v>87</v>
      </c>
      <c r="H5920" s="58" t="s">
        <v>87</v>
      </c>
      <c r="I5920" s="60" t="s">
        <v>86</v>
      </c>
    </row>
    <row r="5921" spans="1:9" x14ac:dyDescent="0.2">
      <c r="A5921" t="s">
        <v>78</v>
      </c>
      <c r="B5921" t="s">
        <v>80</v>
      </c>
      <c r="C5921" t="s">
        <v>22</v>
      </c>
      <c r="D5921" s="55">
        <v>43405</v>
      </c>
      <c r="E5921">
        <v>0.55500000000000005</v>
      </c>
      <c r="F5921">
        <v>3133100</v>
      </c>
      <c r="G5921" s="58" t="s">
        <v>87</v>
      </c>
      <c r="H5921" s="58" t="s">
        <v>87</v>
      </c>
      <c r="I5921" s="60" t="s">
        <v>85</v>
      </c>
    </row>
    <row r="5922" spans="1:9" x14ac:dyDescent="0.2">
      <c r="A5922" t="s">
        <v>78</v>
      </c>
      <c r="B5922" t="s">
        <v>81</v>
      </c>
      <c r="C5922" t="s">
        <v>22</v>
      </c>
      <c r="D5922" s="55">
        <v>43405</v>
      </c>
      <c r="E5922">
        <v>0.05</v>
      </c>
      <c r="F5922">
        <v>3133101</v>
      </c>
      <c r="G5922" s="58" t="s">
        <v>87</v>
      </c>
      <c r="H5922" s="58" t="s">
        <v>87</v>
      </c>
      <c r="I5922" s="60" t="s">
        <v>85</v>
      </c>
    </row>
    <row r="5923" spans="1:9" x14ac:dyDescent="0.2">
      <c r="A5923" t="s">
        <v>35</v>
      </c>
      <c r="B5923" t="s">
        <v>80</v>
      </c>
      <c r="C5923" t="s">
        <v>22</v>
      </c>
      <c r="D5923" s="55">
        <v>43405</v>
      </c>
      <c r="E5923">
        <v>0.55500000000000005</v>
      </c>
      <c r="F5923">
        <v>3133102</v>
      </c>
      <c r="G5923" s="58" t="s">
        <v>87</v>
      </c>
      <c r="H5923" s="58" t="s">
        <v>87</v>
      </c>
      <c r="I5923" s="60" t="s">
        <v>85</v>
      </c>
    </row>
    <row r="5924" spans="1:9" x14ac:dyDescent="0.2">
      <c r="A5924" t="s">
        <v>35</v>
      </c>
      <c r="B5924" t="s">
        <v>81</v>
      </c>
      <c r="C5924" t="s">
        <v>22</v>
      </c>
      <c r="D5924" s="55">
        <v>43405</v>
      </c>
      <c r="E5924">
        <v>0.14000000000000001</v>
      </c>
      <c r="F5924">
        <v>3133103</v>
      </c>
      <c r="G5924" s="58" t="s">
        <v>87</v>
      </c>
      <c r="H5924" s="58" t="s">
        <v>87</v>
      </c>
      <c r="I5924" s="60" t="s">
        <v>85</v>
      </c>
    </row>
    <row r="5925" spans="1:9" x14ac:dyDescent="0.2">
      <c r="A5925" t="s">
        <v>36</v>
      </c>
      <c r="B5925" t="s">
        <v>80</v>
      </c>
      <c r="C5925" t="s">
        <v>22</v>
      </c>
      <c r="D5925" s="55">
        <v>43405</v>
      </c>
      <c r="E5925">
        <v>0.55500000000000005</v>
      </c>
      <c r="F5925">
        <v>3133104</v>
      </c>
      <c r="G5925" s="58" t="s">
        <v>87</v>
      </c>
      <c r="H5925" s="58" t="s">
        <v>87</v>
      </c>
      <c r="I5925" s="60" t="s">
        <v>85</v>
      </c>
    </row>
    <row r="5926" spans="1:9" x14ac:dyDescent="0.2">
      <c r="A5926" t="s">
        <v>36</v>
      </c>
      <c r="B5926" t="s">
        <v>81</v>
      </c>
      <c r="C5926" t="s">
        <v>22</v>
      </c>
      <c r="D5926" s="55">
        <v>43405</v>
      </c>
      <c r="E5926">
        <v>0.05</v>
      </c>
      <c r="F5926">
        <v>3133105</v>
      </c>
      <c r="G5926" s="58" t="s">
        <v>87</v>
      </c>
      <c r="H5926" s="58" t="s">
        <v>87</v>
      </c>
      <c r="I5926" s="60" t="s">
        <v>85</v>
      </c>
    </row>
    <row r="5927" spans="1:9" x14ac:dyDescent="0.2">
      <c r="A5927" t="s">
        <v>37</v>
      </c>
      <c r="B5927" t="s">
        <v>80</v>
      </c>
      <c r="C5927" t="s">
        <v>22</v>
      </c>
      <c r="D5927" s="55">
        <v>43405</v>
      </c>
      <c r="E5927">
        <v>0.55500000000000005</v>
      </c>
      <c r="F5927">
        <v>3133106</v>
      </c>
      <c r="G5927" s="58" t="s">
        <v>87</v>
      </c>
      <c r="H5927" s="58" t="s">
        <v>87</v>
      </c>
      <c r="I5927" s="60" t="s">
        <v>85</v>
      </c>
    </row>
    <row r="5928" spans="1:9" x14ac:dyDescent="0.2">
      <c r="A5928" t="s">
        <v>37</v>
      </c>
      <c r="B5928" t="s">
        <v>81</v>
      </c>
      <c r="C5928" t="s">
        <v>22</v>
      </c>
      <c r="D5928" s="55">
        <v>43405</v>
      </c>
      <c r="E5928">
        <v>0.14000000000000001</v>
      </c>
      <c r="F5928">
        <v>3133107</v>
      </c>
      <c r="G5928" s="58" t="s">
        <v>87</v>
      </c>
      <c r="H5928" s="58" t="s">
        <v>87</v>
      </c>
      <c r="I5928" s="60" t="s">
        <v>85</v>
      </c>
    </row>
    <row r="5929" spans="1:9" x14ac:dyDescent="0.2">
      <c r="A5929" t="s">
        <v>58</v>
      </c>
      <c r="B5929" t="s">
        <v>80</v>
      </c>
      <c r="C5929" t="s">
        <v>22</v>
      </c>
      <c r="D5929" s="55">
        <v>43405</v>
      </c>
      <c r="E5929">
        <v>0.46</v>
      </c>
      <c r="F5929">
        <v>3133108</v>
      </c>
      <c r="G5929" s="58" t="s">
        <v>87</v>
      </c>
      <c r="H5929" s="58" t="s">
        <v>87</v>
      </c>
      <c r="I5929" s="60" t="s">
        <v>85</v>
      </c>
    </row>
    <row r="5930" spans="1:9" x14ac:dyDescent="0.2">
      <c r="A5930" t="s">
        <v>58</v>
      </c>
      <c r="B5930" t="s">
        <v>81</v>
      </c>
      <c r="C5930" t="s">
        <v>22</v>
      </c>
      <c r="D5930" s="55">
        <v>43405</v>
      </c>
      <c r="E5930">
        <v>0.05</v>
      </c>
      <c r="F5930">
        <v>3133109</v>
      </c>
      <c r="G5930" s="58" t="s">
        <v>87</v>
      </c>
      <c r="H5930" s="58" t="s">
        <v>87</v>
      </c>
      <c r="I5930" s="60" t="s">
        <v>85</v>
      </c>
    </row>
    <row r="5931" spans="1:9" x14ac:dyDescent="0.2">
      <c r="A5931" t="s">
        <v>59</v>
      </c>
      <c r="B5931" t="s">
        <v>80</v>
      </c>
      <c r="C5931" t="s">
        <v>22</v>
      </c>
      <c r="D5931" s="55">
        <v>43405</v>
      </c>
      <c r="E5931">
        <v>0.7</v>
      </c>
      <c r="F5931">
        <v>3133110</v>
      </c>
      <c r="G5931" s="58" t="s">
        <v>87</v>
      </c>
      <c r="H5931" s="58" t="s">
        <v>87</v>
      </c>
      <c r="I5931" s="60" t="s">
        <v>85</v>
      </c>
    </row>
    <row r="5932" spans="1:9" x14ac:dyDescent="0.2">
      <c r="A5932" t="s">
        <v>59</v>
      </c>
      <c r="B5932" t="s">
        <v>81</v>
      </c>
      <c r="C5932" t="s">
        <v>22</v>
      </c>
      <c r="D5932" s="55">
        <v>43405</v>
      </c>
      <c r="E5932">
        <v>-0.17</v>
      </c>
      <c r="F5932">
        <v>3133111</v>
      </c>
      <c r="G5932" s="58" t="s">
        <v>87</v>
      </c>
      <c r="H5932" s="58" t="s">
        <v>87</v>
      </c>
      <c r="I5932" s="60" t="s">
        <v>85</v>
      </c>
    </row>
    <row r="5933" spans="1:9" x14ac:dyDescent="0.2">
      <c r="A5933" t="s">
        <v>60</v>
      </c>
      <c r="B5933" t="s">
        <v>80</v>
      </c>
      <c r="C5933" t="s">
        <v>22</v>
      </c>
      <c r="D5933" s="55">
        <v>43405</v>
      </c>
      <c r="E5933">
        <v>0.7</v>
      </c>
      <c r="F5933">
        <v>3133112</v>
      </c>
      <c r="G5933" s="58" t="s">
        <v>87</v>
      </c>
      <c r="H5933" s="58" t="s">
        <v>87</v>
      </c>
      <c r="I5933" s="60" t="s">
        <v>85</v>
      </c>
    </row>
    <row r="5934" spans="1:9" x14ac:dyDescent="0.2">
      <c r="A5934" t="s">
        <v>60</v>
      </c>
      <c r="B5934" t="s">
        <v>81</v>
      </c>
      <c r="C5934" t="s">
        <v>22</v>
      </c>
      <c r="D5934" s="55">
        <v>43405</v>
      </c>
      <c r="E5934">
        <v>5.5E-2</v>
      </c>
      <c r="F5934">
        <v>3133113</v>
      </c>
      <c r="G5934" s="58" t="s">
        <v>87</v>
      </c>
      <c r="H5934" s="58" t="s">
        <v>87</v>
      </c>
      <c r="I5934" s="60" t="s">
        <v>85</v>
      </c>
    </row>
    <row r="5935" spans="1:9" x14ac:dyDescent="0.2">
      <c r="A5935" t="s">
        <v>61</v>
      </c>
      <c r="B5935" t="s">
        <v>80</v>
      </c>
      <c r="C5935" t="s">
        <v>22</v>
      </c>
      <c r="D5935" s="55">
        <v>43405</v>
      </c>
      <c r="E5935">
        <v>0.7</v>
      </c>
      <c r="F5935">
        <v>3133114</v>
      </c>
      <c r="G5935" s="58" t="s">
        <v>87</v>
      </c>
      <c r="H5935" s="58" t="s">
        <v>87</v>
      </c>
      <c r="I5935" s="60" t="s">
        <v>85</v>
      </c>
    </row>
    <row r="5936" spans="1:9" x14ac:dyDescent="0.2">
      <c r="A5936" t="s">
        <v>61</v>
      </c>
      <c r="B5936" t="s">
        <v>81</v>
      </c>
      <c r="C5936" t="s">
        <v>22</v>
      </c>
      <c r="D5936" s="55">
        <v>43405</v>
      </c>
      <c r="E5936">
        <v>-0.05</v>
      </c>
      <c r="F5936">
        <v>3133115</v>
      </c>
      <c r="G5936" s="58" t="s">
        <v>87</v>
      </c>
      <c r="H5936" s="58" t="s">
        <v>87</v>
      </c>
      <c r="I5936" s="60" t="s">
        <v>85</v>
      </c>
    </row>
    <row r="5937" spans="1:9" x14ac:dyDescent="0.2">
      <c r="A5937" t="s">
        <v>63</v>
      </c>
      <c r="B5937" t="s">
        <v>80</v>
      </c>
      <c r="C5937" t="s">
        <v>22</v>
      </c>
      <c r="D5937" s="55">
        <v>43405</v>
      </c>
      <c r="E5937">
        <v>0</v>
      </c>
      <c r="F5937">
        <v>3133116</v>
      </c>
      <c r="G5937" s="58" t="s">
        <v>87</v>
      </c>
      <c r="H5937" s="58" t="s">
        <v>87</v>
      </c>
      <c r="I5937" s="60" t="s">
        <v>85</v>
      </c>
    </row>
    <row r="5938" spans="1:9" x14ac:dyDescent="0.2">
      <c r="A5938" t="s">
        <v>63</v>
      </c>
      <c r="B5938" t="s">
        <v>81</v>
      </c>
      <c r="C5938" t="s">
        <v>22</v>
      </c>
      <c r="D5938" s="55">
        <v>43405</v>
      </c>
      <c r="E5938">
        <v>0</v>
      </c>
      <c r="F5938">
        <v>3133117</v>
      </c>
      <c r="G5938" s="58" t="s">
        <v>87</v>
      </c>
      <c r="H5938" s="58" t="s">
        <v>87</v>
      </c>
      <c r="I5938" s="60" t="s">
        <v>85</v>
      </c>
    </row>
    <row r="5939" spans="1:9" x14ac:dyDescent="0.2">
      <c r="A5939" t="s">
        <v>64</v>
      </c>
      <c r="B5939" t="s">
        <v>80</v>
      </c>
      <c r="C5939" t="s">
        <v>22</v>
      </c>
      <c r="D5939" s="55">
        <v>43405</v>
      </c>
      <c r="E5939">
        <v>0</v>
      </c>
      <c r="F5939">
        <v>3133118</v>
      </c>
      <c r="G5939" s="58" t="s">
        <v>87</v>
      </c>
      <c r="H5939" s="58" t="s">
        <v>87</v>
      </c>
      <c r="I5939" s="60" t="s">
        <v>85</v>
      </c>
    </row>
    <row r="5940" spans="1:9" x14ac:dyDescent="0.2">
      <c r="A5940" t="s">
        <v>64</v>
      </c>
      <c r="B5940" t="s">
        <v>81</v>
      </c>
      <c r="C5940" t="s">
        <v>22</v>
      </c>
      <c r="D5940" s="55">
        <v>43405</v>
      </c>
      <c r="E5940">
        <v>0</v>
      </c>
      <c r="F5940">
        <v>3133119</v>
      </c>
      <c r="G5940" s="58" t="s">
        <v>87</v>
      </c>
      <c r="H5940" s="58" t="s">
        <v>87</v>
      </c>
      <c r="I5940" s="60" t="s">
        <v>85</v>
      </c>
    </row>
    <row r="5941" spans="1:9" x14ac:dyDescent="0.2">
      <c r="A5941" t="s">
        <v>79</v>
      </c>
      <c r="B5941" t="s">
        <v>80</v>
      </c>
      <c r="C5941" t="s">
        <v>22</v>
      </c>
      <c r="D5941" s="55">
        <v>43405</v>
      </c>
      <c r="E5941">
        <v>0</v>
      </c>
      <c r="F5941">
        <v>3133120</v>
      </c>
      <c r="G5941" s="58" t="s">
        <v>87</v>
      </c>
      <c r="H5941" s="58" t="s">
        <v>87</v>
      </c>
      <c r="I5941" s="60" t="s">
        <v>85</v>
      </c>
    </row>
    <row r="5942" spans="1:9" x14ac:dyDescent="0.2">
      <c r="A5942" t="s">
        <v>79</v>
      </c>
      <c r="B5942" t="s">
        <v>81</v>
      </c>
      <c r="C5942" t="s">
        <v>22</v>
      </c>
      <c r="D5942" s="55">
        <v>43405</v>
      </c>
      <c r="E5942">
        <v>0</v>
      </c>
      <c r="F5942">
        <v>3133121</v>
      </c>
      <c r="G5942" s="58" t="s">
        <v>87</v>
      </c>
      <c r="H5942" s="58" t="s">
        <v>87</v>
      </c>
      <c r="I5942" s="60" t="s">
        <v>85</v>
      </c>
    </row>
    <row r="5943" spans="1:9" x14ac:dyDescent="0.2">
      <c r="A5943" t="s">
        <v>65</v>
      </c>
      <c r="B5943" t="s">
        <v>80</v>
      </c>
      <c r="C5943" t="s">
        <v>22</v>
      </c>
      <c r="D5943" s="55">
        <v>43405</v>
      </c>
      <c r="E5943">
        <v>0</v>
      </c>
      <c r="F5943">
        <v>3133122</v>
      </c>
      <c r="G5943" s="58" t="s">
        <v>87</v>
      </c>
      <c r="H5943" s="58" t="s">
        <v>87</v>
      </c>
      <c r="I5943" s="60" t="s">
        <v>85</v>
      </c>
    </row>
    <row r="5944" spans="1:9" x14ac:dyDescent="0.2">
      <c r="A5944" t="s">
        <v>65</v>
      </c>
      <c r="B5944" t="s">
        <v>81</v>
      </c>
      <c r="C5944" t="s">
        <v>22</v>
      </c>
      <c r="D5944" s="55">
        <v>43405</v>
      </c>
      <c r="E5944">
        <v>0</v>
      </c>
      <c r="F5944">
        <v>3133123</v>
      </c>
      <c r="G5944" s="58" t="s">
        <v>87</v>
      </c>
      <c r="H5944" s="58" t="s">
        <v>87</v>
      </c>
      <c r="I5944" s="60" t="s">
        <v>85</v>
      </c>
    </row>
    <row r="5945" spans="1:9" x14ac:dyDescent="0.2">
      <c r="A5945" t="s">
        <v>111</v>
      </c>
      <c r="B5945" t="s">
        <v>110</v>
      </c>
      <c r="C5945" t="s">
        <v>22</v>
      </c>
      <c r="D5945" s="55">
        <v>43405</v>
      </c>
      <c r="E5945">
        <v>0.05</v>
      </c>
      <c r="F5945">
        <v>3133124</v>
      </c>
      <c r="G5945" s="58" t="s">
        <v>87</v>
      </c>
      <c r="H5945" s="58" t="s">
        <v>87</v>
      </c>
      <c r="I5945" s="60" t="s">
        <v>85</v>
      </c>
    </row>
    <row r="5946" spans="1:9" x14ac:dyDescent="0.2">
      <c r="A5946" t="s">
        <v>112</v>
      </c>
      <c r="B5946" t="s">
        <v>110</v>
      </c>
      <c r="C5946" t="s">
        <v>22</v>
      </c>
      <c r="D5946" s="55">
        <v>43405</v>
      </c>
      <c r="E5946">
        <v>5.5E-2</v>
      </c>
      <c r="F5946">
        <v>3133125</v>
      </c>
      <c r="G5946" s="58" t="s">
        <v>87</v>
      </c>
      <c r="H5946" s="58" t="s">
        <v>87</v>
      </c>
      <c r="I5946" s="60" t="s">
        <v>85</v>
      </c>
    </row>
    <row r="5947" spans="1:9" x14ac:dyDescent="0.2">
      <c r="A5947" t="s">
        <v>108</v>
      </c>
      <c r="B5947" t="s">
        <v>110</v>
      </c>
      <c r="C5947" t="s">
        <v>22</v>
      </c>
      <c r="D5947" s="55">
        <v>43405</v>
      </c>
      <c r="E5947">
        <v>-0.05</v>
      </c>
      <c r="F5947">
        <v>3133126</v>
      </c>
      <c r="G5947" s="58" t="s">
        <v>87</v>
      </c>
      <c r="H5947" s="58" t="s">
        <v>87</v>
      </c>
      <c r="I5947" s="60" t="s">
        <v>85</v>
      </c>
    </row>
    <row r="5948" spans="1:9" x14ac:dyDescent="0.2">
      <c r="A5948" t="s">
        <v>109</v>
      </c>
      <c r="B5948" t="s">
        <v>110</v>
      </c>
      <c r="C5948" t="s">
        <v>22</v>
      </c>
      <c r="D5948" s="55">
        <v>43405</v>
      </c>
      <c r="E5948">
        <v>5.5E-2</v>
      </c>
      <c r="F5948">
        <v>3133127</v>
      </c>
      <c r="G5948" s="58" t="s">
        <v>87</v>
      </c>
      <c r="H5948" s="58" t="s">
        <v>87</v>
      </c>
      <c r="I5948" s="60" t="s">
        <v>85</v>
      </c>
    </row>
    <row r="5949" spans="1:9" x14ac:dyDescent="0.2">
      <c r="A5949" t="s">
        <v>11</v>
      </c>
      <c r="B5949" t="s">
        <v>110</v>
      </c>
      <c r="C5949" t="s">
        <v>22</v>
      </c>
      <c r="D5949" s="55">
        <v>43405</v>
      </c>
      <c r="E5949" s="155">
        <v>43435</v>
      </c>
      <c r="F5949">
        <v>2756527</v>
      </c>
      <c r="G5949" s="58" t="s">
        <v>87</v>
      </c>
      <c r="H5949" s="58" t="s">
        <v>87</v>
      </c>
      <c r="I5949" s="60" t="s">
        <v>86</v>
      </c>
    </row>
    <row r="5950" spans="1:9" x14ac:dyDescent="0.2">
      <c r="A5950" t="s">
        <v>78</v>
      </c>
      <c r="B5950" t="s">
        <v>80</v>
      </c>
      <c r="C5950" t="s">
        <v>22</v>
      </c>
      <c r="D5950" s="55">
        <v>43435</v>
      </c>
      <c r="E5950">
        <v>0.91</v>
      </c>
      <c r="F5950">
        <v>3133100</v>
      </c>
      <c r="G5950" s="58" t="s">
        <v>87</v>
      </c>
      <c r="H5950" s="58" t="s">
        <v>87</v>
      </c>
      <c r="I5950" s="60" t="s">
        <v>85</v>
      </c>
    </row>
    <row r="5951" spans="1:9" x14ac:dyDescent="0.2">
      <c r="A5951" t="s">
        <v>78</v>
      </c>
      <c r="B5951" t="s">
        <v>81</v>
      </c>
      <c r="C5951" t="s">
        <v>22</v>
      </c>
      <c r="D5951" s="55">
        <v>43435</v>
      </c>
      <c r="E5951">
        <v>0.05</v>
      </c>
      <c r="F5951">
        <v>3133101</v>
      </c>
      <c r="G5951" s="58" t="s">
        <v>87</v>
      </c>
      <c r="H5951" s="58" t="s">
        <v>87</v>
      </c>
      <c r="I5951" s="60" t="s">
        <v>85</v>
      </c>
    </row>
    <row r="5952" spans="1:9" x14ac:dyDescent="0.2">
      <c r="A5952" t="s">
        <v>35</v>
      </c>
      <c r="B5952" t="s">
        <v>80</v>
      </c>
      <c r="C5952" t="s">
        <v>22</v>
      </c>
      <c r="D5952" s="55">
        <v>43435</v>
      </c>
      <c r="E5952">
        <v>0.91</v>
      </c>
      <c r="F5952">
        <v>3133102</v>
      </c>
      <c r="G5952" s="58" t="s">
        <v>87</v>
      </c>
      <c r="H5952" s="58" t="s">
        <v>87</v>
      </c>
      <c r="I5952" s="60" t="s">
        <v>85</v>
      </c>
    </row>
    <row r="5953" spans="1:9" x14ac:dyDescent="0.2">
      <c r="A5953" t="s">
        <v>35</v>
      </c>
      <c r="B5953" t="s">
        <v>81</v>
      </c>
      <c r="C5953" t="s">
        <v>22</v>
      </c>
      <c r="D5953" s="55">
        <v>43435</v>
      </c>
      <c r="E5953">
        <v>0.28999999999999998</v>
      </c>
      <c r="F5953">
        <v>3133103</v>
      </c>
      <c r="G5953" s="58" t="s">
        <v>87</v>
      </c>
      <c r="H5953" s="58" t="s">
        <v>87</v>
      </c>
      <c r="I5953" s="60" t="s">
        <v>85</v>
      </c>
    </row>
    <row r="5954" spans="1:9" x14ac:dyDescent="0.2">
      <c r="A5954" t="s">
        <v>36</v>
      </c>
      <c r="B5954" t="s">
        <v>80</v>
      </c>
      <c r="C5954" t="s">
        <v>22</v>
      </c>
      <c r="D5954" s="55">
        <v>43435</v>
      </c>
      <c r="E5954">
        <v>0.91</v>
      </c>
      <c r="F5954">
        <v>3133104</v>
      </c>
      <c r="G5954" s="58" t="s">
        <v>87</v>
      </c>
      <c r="H5954" s="58" t="s">
        <v>87</v>
      </c>
      <c r="I5954" s="60" t="s">
        <v>85</v>
      </c>
    </row>
    <row r="5955" spans="1:9" x14ac:dyDescent="0.2">
      <c r="A5955" t="s">
        <v>36</v>
      </c>
      <c r="B5955" t="s">
        <v>81</v>
      </c>
      <c r="C5955" t="s">
        <v>22</v>
      </c>
      <c r="D5955" s="55">
        <v>43435</v>
      </c>
      <c r="E5955">
        <v>0.05</v>
      </c>
      <c r="F5955">
        <v>3133105</v>
      </c>
      <c r="G5955" s="58" t="s">
        <v>87</v>
      </c>
      <c r="H5955" s="58" t="s">
        <v>87</v>
      </c>
      <c r="I5955" s="60" t="s">
        <v>85</v>
      </c>
    </row>
    <row r="5956" spans="1:9" x14ac:dyDescent="0.2">
      <c r="A5956" t="s">
        <v>37</v>
      </c>
      <c r="B5956" t="s">
        <v>80</v>
      </c>
      <c r="C5956" t="s">
        <v>22</v>
      </c>
      <c r="D5956" s="55">
        <v>43435</v>
      </c>
      <c r="E5956">
        <v>0.91</v>
      </c>
      <c r="F5956">
        <v>3133106</v>
      </c>
      <c r="G5956" s="58" t="s">
        <v>87</v>
      </c>
      <c r="H5956" s="58" t="s">
        <v>87</v>
      </c>
      <c r="I5956" s="60" t="s">
        <v>85</v>
      </c>
    </row>
    <row r="5957" spans="1:9" x14ac:dyDescent="0.2">
      <c r="A5957" t="s">
        <v>37</v>
      </c>
      <c r="B5957" t="s">
        <v>81</v>
      </c>
      <c r="C5957" t="s">
        <v>22</v>
      </c>
      <c r="D5957" s="55">
        <v>43435</v>
      </c>
      <c r="E5957">
        <v>0.28999999999999998</v>
      </c>
      <c r="F5957">
        <v>3133107</v>
      </c>
      <c r="G5957" s="58" t="s">
        <v>87</v>
      </c>
      <c r="H5957" s="58" t="s">
        <v>87</v>
      </c>
      <c r="I5957" s="60" t="s">
        <v>85</v>
      </c>
    </row>
    <row r="5958" spans="1:9" x14ac:dyDescent="0.2">
      <c r="A5958" t="s">
        <v>58</v>
      </c>
      <c r="B5958" t="s">
        <v>80</v>
      </c>
      <c r="C5958" t="s">
        <v>22</v>
      </c>
      <c r="D5958" s="55">
        <v>43435</v>
      </c>
      <c r="E5958">
        <v>0.77</v>
      </c>
      <c r="F5958">
        <v>3133108</v>
      </c>
      <c r="G5958" s="58" t="s">
        <v>87</v>
      </c>
      <c r="H5958" s="58" t="s">
        <v>87</v>
      </c>
      <c r="I5958" s="60" t="s">
        <v>85</v>
      </c>
    </row>
    <row r="5959" spans="1:9" x14ac:dyDescent="0.2">
      <c r="A5959" t="s">
        <v>58</v>
      </c>
      <c r="B5959" t="s">
        <v>81</v>
      </c>
      <c r="C5959" t="s">
        <v>22</v>
      </c>
      <c r="D5959" s="55">
        <v>43435</v>
      </c>
      <c r="E5959">
        <v>0.05</v>
      </c>
      <c r="F5959">
        <v>3133109</v>
      </c>
      <c r="G5959" s="58" t="s">
        <v>87</v>
      </c>
      <c r="H5959" s="58" t="s">
        <v>87</v>
      </c>
      <c r="I5959" s="60" t="s">
        <v>85</v>
      </c>
    </row>
    <row r="5960" spans="1:9" x14ac:dyDescent="0.2">
      <c r="A5960" t="s">
        <v>59</v>
      </c>
      <c r="B5960" t="s">
        <v>80</v>
      </c>
      <c r="C5960" t="s">
        <v>22</v>
      </c>
      <c r="D5960" s="55">
        <v>43435</v>
      </c>
      <c r="E5960">
        <v>0.98</v>
      </c>
      <c r="F5960">
        <v>3133110</v>
      </c>
      <c r="G5960" s="58" t="s">
        <v>87</v>
      </c>
      <c r="H5960" s="58" t="s">
        <v>87</v>
      </c>
      <c r="I5960" s="60" t="s">
        <v>85</v>
      </c>
    </row>
    <row r="5961" spans="1:9" x14ac:dyDescent="0.2">
      <c r="A5961" t="s">
        <v>59</v>
      </c>
      <c r="B5961" t="s">
        <v>81</v>
      </c>
      <c r="C5961" t="s">
        <v>22</v>
      </c>
      <c r="D5961" s="55">
        <v>43435</v>
      </c>
      <c r="E5961">
        <v>-0.13</v>
      </c>
      <c r="F5961">
        <v>3133111</v>
      </c>
      <c r="G5961" s="58" t="s">
        <v>87</v>
      </c>
      <c r="H5961" s="58" t="s">
        <v>87</v>
      </c>
      <c r="I5961" s="60" t="s">
        <v>85</v>
      </c>
    </row>
    <row r="5962" spans="1:9" x14ac:dyDescent="0.2">
      <c r="A5962" t="s">
        <v>60</v>
      </c>
      <c r="B5962" t="s">
        <v>80</v>
      </c>
      <c r="C5962" t="s">
        <v>22</v>
      </c>
      <c r="D5962" s="55">
        <v>43435</v>
      </c>
      <c r="E5962">
        <v>0.98</v>
      </c>
      <c r="F5962">
        <v>3133112</v>
      </c>
      <c r="G5962" s="58" t="s">
        <v>87</v>
      </c>
      <c r="H5962" s="58" t="s">
        <v>87</v>
      </c>
      <c r="I5962" s="60" t="s">
        <v>85</v>
      </c>
    </row>
    <row r="5963" spans="1:9" x14ac:dyDescent="0.2">
      <c r="A5963" t="s">
        <v>60</v>
      </c>
      <c r="B5963" t="s">
        <v>81</v>
      </c>
      <c r="C5963" t="s">
        <v>22</v>
      </c>
      <c r="D5963" s="55">
        <v>43435</v>
      </c>
      <c r="E5963">
        <v>0.25</v>
      </c>
      <c r="F5963">
        <v>3133113</v>
      </c>
      <c r="G5963" s="58" t="s">
        <v>87</v>
      </c>
      <c r="H5963" s="58" t="s">
        <v>87</v>
      </c>
      <c r="I5963" s="60" t="s">
        <v>85</v>
      </c>
    </row>
    <row r="5964" spans="1:9" x14ac:dyDescent="0.2">
      <c r="A5964" t="s">
        <v>61</v>
      </c>
      <c r="B5964" t="s">
        <v>80</v>
      </c>
      <c r="C5964" t="s">
        <v>22</v>
      </c>
      <c r="D5964" s="55">
        <v>43435</v>
      </c>
      <c r="E5964">
        <v>0.98</v>
      </c>
      <c r="F5964">
        <v>3133114</v>
      </c>
      <c r="G5964" s="58" t="s">
        <v>87</v>
      </c>
      <c r="H5964" s="58" t="s">
        <v>87</v>
      </c>
      <c r="I5964" s="60" t="s">
        <v>85</v>
      </c>
    </row>
    <row r="5965" spans="1:9" x14ac:dyDescent="0.2">
      <c r="A5965" t="s">
        <v>61</v>
      </c>
      <c r="B5965" t="s">
        <v>81</v>
      </c>
      <c r="C5965" t="s">
        <v>22</v>
      </c>
      <c r="D5965" s="55">
        <v>43435</v>
      </c>
      <c r="E5965">
        <v>-0.05</v>
      </c>
      <c r="F5965">
        <v>3133115</v>
      </c>
      <c r="G5965" s="58" t="s">
        <v>87</v>
      </c>
      <c r="H5965" s="58" t="s">
        <v>87</v>
      </c>
      <c r="I5965" s="60" t="s">
        <v>85</v>
      </c>
    </row>
    <row r="5966" spans="1:9" x14ac:dyDescent="0.2">
      <c r="A5966" t="s">
        <v>63</v>
      </c>
      <c r="B5966" t="s">
        <v>80</v>
      </c>
      <c r="C5966" t="s">
        <v>22</v>
      </c>
      <c r="D5966" s="55">
        <v>43435</v>
      </c>
      <c r="E5966">
        <v>0</v>
      </c>
      <c r="F5966">
        <v>3133116</v>
      </c>
      <c r="G5966" s="58" t="s">
        <v>87</v>
      </c>
      <c r="H5966" s="58" t="s">
        <v>87</v>
      </c>
      <c r="I5966" s="60" t="s">
        <v>85</v>
      </c>
    </row>
    <row r="5967" spans="1:9" x14ac:dyDescent="0.2">
      <c r="A5967" t="s">
        <v>63</v>
      </c>
      <c r="B5967" t="s">
        <v>81</v>
      </c>
      <c r="C5967" t="s">
        <v>22</v>
      </c>
      <c r="D5967" s="55">
        <v>43435</v>
      </c>
      <c r="E5967">
        <v>0</v>
      </c>
      <c r="F5967">
        <v>3133117</v>
      </c>
      <c r="G5967" s="58" t="s">
        <v>87</v>
      </c>
      <c r="H5967" s="58" t="s">
        <v>87</v>
      </c>
      <c r="I5967" s="60" t="s">
        <v>85</v>
      </c>
    </row>
    <row r="5968" spans="1:9" x14ac:dyDescent="0.2">
      <c r="A5968" t="s">
        <v>64</v>
      </c>
      <c r="B5968" t="s">
        <v>80</v>
      </c>
      <c r="C5968" t="s">
        <v>22</v>
      </c>
      <c r="D5968" s="55">
        <v>43435</v>
      </c>
      <c r="E5968">
        <v>0</v>
      </c>
      <c r="F5968">
        <v>3133118</v>
      </c>
      <c r="G5968" s="58" t="s">
        <v>87</v>
      </c>
      <c r="H5968" s="58" t="s">
        <v>87</v>
      </c>
      <c r="I5968" s="60" t="s">
        <v>85</v>
      </c>
    </row>
    <row r="5969" spans="1:9" x14ac:dyDescent="0.2">
      <c r="A5969" t="s">
        <v>64</v>
      </c>
      <c r="B5969" t="s">
        <v>81</v>
      </c>
      <c r="C5969" t="s">
        <v>22</v>
      </c>
      <c r="D5969" s="55">
        <v>43435</v>
      </c>
      <c r="E5969">
        <v>0</v>
      </c>
      <c r="F5969">
        <v>3133119</v>
      </c>
      <c r="G5969" s="58" t="s">
        <v>87</v>
      </c>
      <c r="H5969" s="58" t="s">
        <v>87</v>
      </c>
      <c r="I5969" s="60" t="s">
        <v>85</v>
      </c>
    </row>
    <row r="5970" spans="1:9" x14ac:dyDescent="0.2">
      <c r="A5970" t="s">
        <v>79</v>
      </c>
      <c r="B5970" t="s">
        <v>80</v>
      </c>
      <c r="C5970" t="s">
        <v>22</v>
      </c>
      <c r="D5970" s="55">
        <v>43435</v>
      </c>
      <c r="E5970">
        <v>0</v>
      </c>
      <c r="F5970">
        <v>3133120</v>
      </c>
      <c r="G5970" s="58" t="s">
        <v>87</v>
      </c>
      <c r="H5970" s="58" t="s">
        <v>87</v>
      </c>
      <c r="I5970" s="60" t="s">
        <v>85</v>
      </c>
    </row>
    <row r="5971" spans="1:9" x14ac:dyDescent="0.2">
      <c r="A5971" t="s">
        <v>79</v>
      </c>
      <c r="B5971" t="s">
        <v>81</v>
      </c>
      <c r="C5971" t="s">
        <v>22</v>
      </c>
      <c r="D5971" s="55">
        <v>43435</v>
      </c>
      <c r="E5971">
        <v>0</v>
      </c>
      <c r="F5971">
        <v>3133121</v>
      </c>
      <c r="G5971" s="58" t="s">
        <v>87</v>
      </c>
      <c r="H5971" s="58" t="s">
        <v>87</v>
      </c>
      <c r="I5971" s="60" t="s">
        <v>85</v>
      </c>
    </row>
    <row r="5972" spans="1:9" x14ac:dyDescent="0.2">
      <c r="A5972" t="s">
        <v>65</v>
      </c>
      <c r="B5972" t="s">
        <v>80</v>
      </c>
      <c r="C5972" t="s">
        <v>22</v>
      </c>
      <c r="D5972" s="55">
        <v>43435</v>
      </c>
      <c r="E5972">
        <v>0</v>
      </c>
      <c r="F5972">
        <v>3133122</v>
      </c>
      <c r="G5972" s="58" t="s">
        <v>87</v>
      </c>
      <c r="H5972" s="58" t="s">
        <v>87</v>
      </c>
      <c r="I5972" s="60" t="s">
        <v>85</v>
      </c>
    </row>
    <row r="5973" spans="1:9" x14ac:dyDescent="0.2">
      <c r="A5973" t="s">
        <v>65</v>
      </c>
      <c r="B5973" t="s">
        <v>81</v>
      </c>
      <c r="C5973" t="s">
        <v>22</v>
      </c>
      <c r="D5973" s="55">
        <v>43435</v>
      </c>
      <c r="E5973">
        <v>0</v>
      </c>
      <c r="F5973">
        <v>3133123</v>
      </c>
      <c r="G5973" s="58" t="s">
        <v>87</v>
      </c>
      <c r="H5973" s="58" t="s">
        <v>87</v>
      </c>
      <c r="I5973" s="60" t="s">
        <v>85</v>
      </c>
    </row>
    <row r="5974" spans="1:9" x14ac:dyDescent="0.2">
      <c r="A5974" t="s">
        <v>111</v>
      </c>
      <c r="B5974" t="s">
        <v>110</v>
      </c>
      <c r="C5974" t="s">
        <v>22</v>
      </c>
      <c r="D5974" s="55">
        <v>43435</v>
      </c>
      <c r="E5974">
        <v>0.05</v>
      </c>
      <c r="F5974">
        <v>3133124</v>
      </c>
      <c r="G5974" s="58" t="s">
        <v>87</v>
      </c>
      <c r="H5974" s="58" t="s">
        <v>87</v>
      </c>
      <c r="I5974" s="60" t="s">
        <v>85</v>
      </c>
    </row>
    <row r="5975" spans="1:9" x14ac:dyDescent="0.2">
      <c r="A5975" t="s">
        <v>112</v>
      </c>
      <c r="B5975" t="s">
        <v>110</v>
      </c>
      <c r="C5975" t="s">
        <v>22</v>
      </c>
      <c r="D5975" s="55">
        <v>43435</v>
      </c>
      <c r="E5975">
        <v>0.25</v>
      </c>
      <c r="F5975">
        <v>3133125</v>
      </c>
      <c r="G5975" s="58" t="s">
        <v>87</v>
      </c>
      <c r="H5975" s="58" t="s">
        <v>87</v>
      </c>
      <c r="I5975" s="60" t="s">
        <v>85</v>
      </c>
    </row>
    <row r="5976" spans="1:9" x14ac:dyDescent="0.2">
      <c r="A5976" t="s">
        <v>108</v>
      </c>
      <c r="B5976" t="s">
        <v>110</v>
      </c>
      <c r="C5976" t="s">
        <v>22</v>
      </c>
      <c r="D5976" s="55">
        <v>43435</v>
      </c>
      <c r="E5976">
        <v>-0.05</v>
      </c>
      <c r="F5976">
        <v>3133126</v>
      </c>
      <c r="G5976" s="58" t="s">
        <v>87</v>
      </c>
      <c r="H5976" s="58" t="s">
        <v>87</v>
      </c>
      <c r="I5976" s="60" t="s">
        <v>85</v>
      </c>
    </row>
    <row r="5977" spans="1:9" x14ac:dyDescent="0.2">
      <c r="A5977" t="s">
        <v>109</v>
      </c>
      <c r="B5977" t="s">
        <v>110</v>
      </c>
      <c r="C5977" t="s">
        <v>22</v>
      </c>
      <c r="D5977" s="55">
        <v>43435</v>
      </c>
      <c r="E5977">
        <v>0.25</v>
      </c>
      <c r="F5977">
        <v>3133127</v>
      </c>
      <c r="G5977" s="58" t="s">
        <v>87</v>
      </c>
      <c r="H5977" s="58" t="s">
        <v>87</v>
      </c>
      <c r="I5977" s="60" t="s">
        <v>85</v>
      </c>
    </row>
    <row r="5978" spans="1:9" x14ac:dyDescent="0.2">
      <c r="A5978" t="s">
        <v>11</v>
      </c>
      <c r="B5978" t="s">
        <v>110</v>
      </c>
      <c r="C5978" t="s">
        <v>22</v>
      </c>
      <c r="D5978" s="55">
        <v>43435</v>
      </c>
      <c r="E5978" s="155">
        <v>43466</v>
      </c>
      <c r="F5978">
        <v>2756505</v>
      </c>
      <c r="G5978" s="58" t="s">
        <v>87</v>
      </c>
      <c r="H5978" s="58" t="s">
        <v>87</v>
      </c>
      <c r="I5978" s="60" t="s">
        <v>86</v>
      </c>
    </row>
    <row r="5979" spans="1:9" x14ac:dyDescent="0.2">
      <c r="A5979" t="s">
        <v>78</v>
      </c>
      <c r="B5979" t="s">
        <v>80</v>
      </c>
      <c r="C5979" t="s">
        <v>22</v>
      </c>
      <c r="D5979" s="55">
        <v>43466</v>
      </c>
      <c r="E5979">
        <v>1.2150000000000001</v>
      </c>
      <c r="F5979">
        <v>3133100</v>
      </c>
      <c r="G5979" s="58" t="s">
        <v>87</v>
      </c>
      <c r="H5979" s="58" t="s">
        <v>87</v>
      </c>
      <c r="I5979" s="60" t="s">
        <v>85</v>
      </c>
    </row>
    <row r="5980" spans="1:9" x14ac:dyDescent="0.2">
      <c r="A5980" t="s">
        <v>78</v>
      </c>
      <c r="B5980" t="s">
        <v>81</v>
      </c>
      <c r="C5980" t="s">
        <v>22</v>
      </c>
      <c r="D5980" s="55">
        <v>43466</v>
      </c>
      <c r="E5980">
        <v>0.05</v>
      </c>
      <c r="F5980">
        <v>3133101</v>
      </c>
      <c r="G5980" s="58" t="s">
        <v>87</v>
      </c>
      <c r="H5980" s="58" t="s">
        <v>87</v>
      </c>
      <c r="I5980" s="60" t="s">
        <v>85</v>
      </c>
    </row>
    <row r="5981" spans="1:9" x14ac:dyDescent="0.2">
      <c r="A5981" t="s">
        <v>35</v>
      </c>
      <c r="B5981" t="s">
        <v>80</v>
      </c>
      <c r="C5981" t="s">
        <v>22</v>
      </c>
      <c r="D5981" s="55">
        <v>43466</v>
      </c>
      <c r="E5981">
        <v>1.2150000000000001</v>
      </c>
      <c r="F5981">
        <v>3133102</v>
      </c>
      <c r="G5981" s="58" t="s">
        <v>87</v>
      </c>
      <c r="H5981" s="58" t="s">
        <v>87</v>
      </c>
      <c r="I5981" s="60" t="s">
        <v>85</v>
      </c>
    </row>
    <row r="5982" spans="1:9" x14ac:dyDescent="0.2">
      <c r="A5982" t="s">
        <v>35</v>
      </c>
      <c r="B5982" t="s">
        <v>81</v>
      </c>
      <c r="C5982" t="s">
        <v>22</v>
      </c>
      <c r="D5982" s="55">
        <v>43466</v>
      </c>
      <c r="E5982">
        <v>0.32</v>
      </c>
      <c r="F5982">
        <v>3133103</v>
      </c>
      <c r="G5982" s="58" t="s">
        <v>87</v>
      </c>
      <c r="H5982" s="58" t="s">
        <v>87</v>
      </c>
      <c r="I5982" s="60" t="s">
        <v>85</v>
      </c>
    </row>
    <row r="5983" spans="1:9" x14ac:dyDescent="0.2">
      <c r="A5983" t="s">
        <v>36</v>
      </c>
      <c r="B5983" t="s">
        <v>80</v>
      </c>
      <c r="C5983" t="s">
        <v>22</v>
      </c>
      <c r="D5983" s="55">
        <v>43466</v>
      </c>
      <c r="E5983">
        <v>1.2150000000000001</v>
      </c>
      <c r="F5983">
        <v>3133104</v>
      </c>
      <c r="G5983" s="58" t="s">
        <v>87</v>
      </c>
      <c r="H5983" s="58" t="s">
        <v>87</v>
      </c>
      <c r="I5983" s="60" t="s">
        <v>85</v>
      </c>
    </row>
    <row r="5984" spans="1:9" x14ac:dyDescent="0.2">
      <c r="A5984" t="s">
        <v>36</v>
      </c>
      <c r="B5984" t="s">
        <v>81</v>
      </c>
      <c r="C5984" t="s">
        <v>22</v>
      </c>
      <c r="D5984" s="55">
        <v>43466</v>
      </c>
      <c r="E5984">
        <v>0.05</v>
      </c>
      <c r="F5984">
        <v>3133105</v>
      </c>
      <c r="G5984" s="58" t="s">
        <v>87</v>
      </c>
      <c r="H5984" s="58" t="s">
        <v>87</v>
      </c>
      <c r="I5984" s="60" t="s">
        <v>85</v>
      </c>
    </row>
    <row r="5985" spans="1:9" x14ac:dyDescent="0.2">
      <c r="A5985" t="s">
        <v>37</v>
      </c>
      <c r="B5985" t="s">
        <v>80</v>
      </c>
      <c r="C5985" t="s">
        <v>22</v>
      </c>
      <c r="D5985" s="55">
        <v>43466</v>
      </c>
      <c r="E5985">
        <v>1.2150000000000001</v>
      </c>
      <c r="F5985">
        <v>3133106</v>
      </c>
      <c r="G5985" s="58" t="s">
        <v>87</v>
      </c>
      <c r="H5985" s="58" t="s">
        <v>87</v>
      </c>
      <c r="I5985" s="60" t="s">
        <v>85</v>
      </c>
    </row>
    <row r="5986" spans="1:9" x14ac:dyDescent="0.2">
      <c r="A5986" t="s">
        <v>37</v>
      </c>
      <c r="B5986" t="s">
        <v>81</v>
      </c>
      <c r="C5986" t="s">
        <v>22</v>
      </c>
      <c r="D5986" s="55">
        <v>43466</v>
      </c>
      <c r="E5986">
        <v>0.32</v>
      </c>
      <c r="F5986">
        <v>3133107</v>
      </c>
      <c r="G5986" s="58" t="s">
        <v>87</v>
      </c>
      <c r="H5986" s="58" t="s">
        <v>87</v>
      </c>
      <c r="I5986" s="60" t="s">
        <v>85</v>
      </c>
    </row>
    <row r="5987" spans="1:9" x14ac:dyDescent="0.2">
      <c r="A5987" t="s">
        <v>58</v>
      </c>
      <c r="B5987" t="s">
        <v>80</v>
      </c>
      <c r="C5987" t="s">
        <v>22</v>
      </c>
      <c r="D5987" s="55">
        <v>43466</v>
      </c>
      <c r="E5987">
        <v>1.04</v>
      </c>
      <c r="F5987">
        <v>3133108</v>
      </c>
      <c r="G5987" s="58" t="s">
        <v>87</v>
      </c>
      <c r="H5987" s="58" t="s">
        <v>87</v>
      </c>
      <c r="I5987" s="60" t="s">
        <v>85</v>
      </c>
    </row>
    <row r="5988" spans="1:9" x14ac:dyDescent="0.2">
      <c r="A5988" t="s">
        <v>58</v>
      </c>
      <c r="B5988" t="s">
        <v>81</v>
      </c>
      <c r="C5988" t="s">
        <v>22</v>
      </c>
      <c r="D5988" s="55">
        <v>43466</v>
      </c>
      <c r="E5988">
        <v>0.05</v>
      </c>
      <c r="F5988">
        <v>3133109</v>
      </c>
      <c r="G5988" s="58" t="s">
        <v>87</v>
      </c>
      <c r="H5988" s="58" t="s">
        <v>87</v>
      </c>
      <c r="I5988" s="60" t="s">
        <v>85</v>
      </c>
    </row>
    <row r="5989" spans="1:9" x14ac:dyDescent="0.2">
      <c r="A5989" t="s">
        <v>59</v>
      </c>
      <c r="B5989" t="s">
        <v>80</v>
      </c>
      <c r="C5989" t="s">
        <v>22</v>
      </c>
      <c r="D5989" s="55">
        <v>43466</v>
      </c>
      <c r="E5989">
        <v>1.6</v>
      </c>
      <c r="F5989">
        <v>3133110</v>
      </c>
      <c r="G5989" s="58" t="s">
        <v>87</v>
      </c>
      <c r="H5989" s="58" t="s">
        <v>87</v>
      </c>
      <c r="I5989" s="60" t="s">
        <v>85</v>
      </c>
    </row>
    <row r="5990" spans="1:9" x14ac:dyDescent="0.2">
      <c r="A5990" t="s">
        <v>59</v>
      </c>
      <c r="B5990" t="s">
        <v>81</v>
      </c>
      <c r="C5990" t="s">
        <v>22</v>
      </c>
      <c r="D5990" s="55">
        <v>43466</v>
      </c>
      <c r="E5990">
        <v>-0.25</v>
      </c>
      <c r="F5990">
        <v>3133111</v>
      </c>
      <c r="G5990" s="58" t="s">
        <v>87</v>
      </c>
      <c r="H5990" s="58" t="s">
        <v>87</v>
      </c>
      <c r="I5990" s="60" t="s">
        <v>85</v>
      </c>
    </row>
    <row r="5991" spans="1:9" x14ac:dyDescent="0.2">
      <c r="A5991" t="s">
        <v>60</v>
      </c>
      <c r="B5991" t="s">
        <v>80</v>
      </c>
      <c r="C5991" t="s">
        <v>22</v>
      </c>
      <c r="D5991" s="55">
        <v>43466</v>
      </c>
      <c r="E5991">
        <v>1.6</v>
      </c>
      <c r="F5991">
        <v>3133112</v>
      </c>
      <c r="G5991" s="58" t="s">
        <v>87</v>
      </c>
      <c r="H5991" s="58" t="s">
        <v>87</v>
      </c>
      <c r="I5991" s="60" t="s">
        <v>85</v>
      </c>
    </row>
    <row r="5992" spans="1:9" x14ac:dyDescent="0.2">
      <c r="A5992" t="s">
        <v>60</v>
      </c>
      <c r="B5992" t="s">
        <v>81</v>
      </c>
      <c r="C5992" t="s">
        <v>22</v>
      </c>
      <c r="D5992" s="55">
        <v>43466</v>
      </c>
      <c r="E5992">
        <v>0.45</v>
      </c>
      <c r="F5992">
        <v>3133113</v>
      </c>
      <c r="G5992" s="58" t="s">
        <v>87</v>
      </c>
      <c r="H5992" s="58" t="s">
        <v>87</v>
      </c>
      <c r="I5992" s="60" t="s">
        <v>85</v>
      </c>
    </row>
    <row r="5993" spans="1:9" x14ac:dyDescent="0.2">
      <c r="A5993" t="s">
        <v>61</v>
      </c>
      <c r="B5993" t="s">
        <v>80</v>
      </c>
      <c r="C5993" t="s">
        <v>22</v>
      </c>
      <c r="D5993" s="55">
        <v>43466</v>
      </c>
      <c r="E5993">
        <v>1.6</v>
      </c>
      <c r="F5993">
        <v>3133114</v>
      </c>
      <c r="G5993" s="58" t="s">
        <v>87</v>
      </c>
      <c r="H5993" s="58" t="s">
        <v>87</v>
      </c>
      <c r="I5993" s="60" t="s">
        <v>85</v>
      </c>
    </row>
    <row r="5994" spans="1:9" x14ac:dyDescent="0.2">
      <c r="A5994" t="s">
        <v>61</v>
      </c>
      <c r="B5994" t="s">
        <v>81</v>
      </c>
      <c r="C5994" t="s">
        <v>22</v>
      </c>
      <c r="D5994" s="55">
        <v>43466</v>
      </c>
      <c r="E5994">
        <v>-0.2</v>
      </c>
      <c r="F5994">
        <v>3133115</v>
      </c>
      <c r="G5994" s="58" t="s">
        <v>87</v>
      </c>
      <c r="H5994" s="58" t="s">
        <v>87</v>
      </c>
      <c r="I5994" s="60" t="s">
        <v>85</v>
      </c>
    </row>
    <row r="5995" spans="1:9" x14ac:dyDescent="0.2">
      <c r="A5995" t="s">
        <v>63</v>
      </c>
      <c r="B5995" t="s">
        <v>80</v>
      </c>
      <c r="C5995" t="s">
        <v>22</v>
      </c>
      <c r="D5995" s="55">
        <v>43466</v>
      </c>
      <c r="E5995">
        <v>0</v>
      </c>
      <c r="F5995">
        <v>3133116</v>
      </c>
      <c r="G5995" s="58" t="s">
        <v>87</v>
      </c>
      <c r="H5995" s="58" t="s">
        <v>87</v>
      </c>
      <c r="I5995" s="60" t="s">
        <v>85</v>
      </c>
    </row>
    <row r="5996" spans="1:9" x14ac:dyDescent="0.2">
      <c r="A5996" t="s">
        <v>63</v>
      </c>
      <c r="B5996" t="s">
        <v>81</v>
      </c>
      <c r="C5996" t="s">
        <v>22</v>
      </c>
      <c r="D5996" s="55">
        <v>43466</v>
      </c>
      <c r="E5996">
        <v>0</v>
      </c>
      <c r="F5996">
        <v>3133117</v>
      </c>
      <c r="G5996" s="58" t="s">
        <v>87</v>
      </c>
      <c r="H5996" s="58" t="s">
        <v>87</v>
      </c>
      <c r="I5996" s="60" t="s">
        <v>85</v>
      </c>
    </row>
    <row r="5997" spans="1:9" x14ac:dyDescent="0.2">
      <c r="A5997" t="s">
        <v>64</v>
      </c>
      <c r="B5997" t="s">
        <v>80</v>
      </c>
      <c r="C5997" t="s">
        <v>22</v>
      </c>
      <c r="D5997" s="55">
        <v>43466</v>
      </c>
      <c r="E5997">
        <v>0</v>
      </c>
      <c r="F5997">
        <v>3133118</v>
      </c>
      <c r="G5997" s="58" t="s">
        <v>87</v>
      </c>
      <c r="H5997" s="58" t="s">
        <v>87</v>
      </c>
      <c r="I5997" s="60" t="s">
        <v>85</v>
      </c>
    </row>
    <row r="5998" spans="1:9" x14ac:dyDescent="0.2">
      <c r="A5998" t="s">
        <v>64</v>
      </c>
      <c r="B5998" t="s">
        <v>81</v>
      </c>
      <c r="C5998" t="s">
        <v>22</v>
      </c>
      <c r="D5998" s="55">
        <v>43466</v>
      </c>
      <c r="E5998">
        <v>0</v>
      </c>
      <c r="F5998">
        <v>3133119</v>
      </c>
      <c r="G5998" s="58" t="s">
        <v>87</v>
      </c>
      <c r="H5998" s="58" t="s">
        <v>87</v>
      </c>
      <c r="I5998" s="60" t="s">
        <v>85</v>
      </c>
    </row>
    <row r="5999" spans="1:9" x14ac:dyDescent="0.2">
      <c r="A5999" t="s">
        <v>79</v>
      </c>
      <c r="B5999" t="s">
        <v>80</v>
      </c>
      <c r="C5999" t="s">
        <v>22</v>
      </c>
      <c r="D5999" s="55">
        <v>43466</v>
      </c>
      <c r="E5999">
        <v>0</v>
      </c>
      <c r="F5999">
        <v>3133120</v>
      </c>
      <c r="G5999" s="58" t="s">
        <v>87</v>
      </c>
      <c r="H5999" s="58" t="s">
        <v>87</v>
      </c>
      <c r="I5999" s="60" t="s">
        <v>85</v>
      </c>
    </row>
    <row r="6000" spans="1:9" x14ac:dyDescent="0.2">
      <c r="A6000" t="s">
        <v>79</v>
      </c>
      <c r="B6000" t="s">
        <v>81</v>
      </c>
      <c r="C6000" t="s">
        <v>22</v>
      </c>
      <c r="D6000" s="55">
        <v>43466</v>
      </c>
      <c r="E6000">
        <v>0</v>
      </c>
      <c r="F6000">
        <v>3133121</v>
      </c>
      <c r="G6000" s="58" t="s">
        <v>87</v>
      </c>
      <c r="H6000" s="58" t="s">
        <v>87</v>
      </c>
      <c r="I6000" s="60" t="s">
        <v>85</v>
      </c>
    </row>
    <row r="6001" spans="1:9" x14ac:dyDescent="0.2">
      <c r="A6001" t="s">
        <v>65</v>
      </c>
      <c r="B6001" t="s">
        <v>80</v>
      </c>
      <c r="C6001" t="s">
        <v>22</v>
      </c>
      <c r="D6001" s="55">
        <v>43466</v>
      </c>
      <c r="E6001">
        <v>0</v>
      </c>
      <c r="F6001">
        <v>3133122</v>
      </c>
      <c r="G6001" s="58" t="s">
        <v>87</v>
      </c>
      <c r="H6001" s="58" t="s">
        <v>87</v>
      </c>
      <c r="I6001" s="60" t="s">
        <v>85</v>
      </c>
    </row>
    <row r="6002" spans="1:9" x14ac:dyDescent="0.2">
      <c r="A6002" t="s">
        <v>65</v>
      </c>
      <c r="B6002" t="s">
        <v>81</v>
      </c>
      <c r="C6002" t="s">
        <v>22</v>
      </c>
      <c r="D6002" s="55">
        <v>43466</v>
      </c>
      <c r="E6002">
        <v>0</v>
      </c>
      <c r="F6002">
        <v>3133123</v>
      </c>
      <c r="G6002" s="58" t="s">
        <v>87</v>
      </c>
      <c r="H6002" s="58" t="s">
        <v>87</v>
      </c>
      <c r="I6002" s="60" t="s">
        <v>85</v>
      </c>
    </row>
    <row r="6003" spans="1:9" x14ac:dyDescent="0.2">
      <c r="A6003" t="s">
        <v>111</v>
      </c>
      <c r="B6003" t="s">
        <v>110</v>
      </c>
      <c r="C6003" t="s">
        <v>22</v>
      </c>
      <c r="D6003" s="55">
        <v>43466</v>
      </c>
      <c r="E6003">
        <v>0.05</v>
      </c>
      <c r="F6003">
        <v>3133124</v>
      </c>
      <c r="G6003" s="58" t="s">
        <v>87</v>
      </c>
      <c r="H6003" s="58" t="s">
        <v>87</v>
      </c>
      <c r="I6003" s="60" t="s">
        <v>85</v>
      </c>
    </row>
    <row r="6004" spans="1:9" x14ac:dyDescent="0.2">
      <c r="A6004" t="s">
        <v>112</v>
      </c>
      <c r="B6004" t="s">
        <v>110</v>
      </c>
      <c r="C6004" t="s">
        <v>22</v>
      </c>
      <c r="D6004" s="55">
        <v>43466</v>
      </c>
      <c r="E6004">
        <v>0.45</v>
      </c>
      <c r="F6004">
        <v>3133125</v>
      </c>
      <c r="G6004" s="58" t="s">
        <v>87</v>
      </c>
      <c r="H6004" s="58" t="s">
        <v>87</v>
      </c>
      <c r="I6004" s="60" t="s">
        <v>85</v>
      </c>
    </row>
    <row r="6005" spans="1:9" x14ac:dyDescent="0.2">
      <c r="A6005" t="s">
        <v>108</v>
      </c>
      <c r="B6005" t="s">
        <v>110</v>
      </c>
      <c r="C6005" t="s">
        <v>22</v>
      </c>
      <c r="D6005" s="55">
        <v>43466</v>
      </c>
      <c r="E6005">
        <v>-0.2</v>
      </c>
      <c r="F6005">
        <v>3133126</v>
      </c>
      <c r="G6005" s="58" t="s">
        <v>87</v>
      </c>
      <c r="H6005" s="58" t="s">
        <v>87</v>
      </c>
      <c r="I6005" s="60" t="s">
        <v>85</v>
      </c>
    </row>
    <row r="6006" spans="1:9" x14ac:dyDescent="0.2">
      <c r="A6006" t="s">
        <v>109</v>
      </c>
      <c r="B6006" t="s">
        <v>110</v>
      </c>
      <c r="C6006" t="s">
        <v>22</v>
      </c>
      <c r="D6006" s="55">
        <v>43466</v>
      </c>
      <c r="E6006">
        <v>0.45</v>
      </c>
      <c r="F6006">
        <v>3133127</v>
      </c>
      <c r="G6006" s="58" t="s">
        <v>87</v>
      </c>
      <c r="H6006" s="58" t="s">
        <v>87</v>
      </c>
      <c r="I6006" s="60" t="s">
        <v>85</v>
      </c>
    </row>
    <row r="6007" spans="1:9" x14ac:dyDescent="0.2">
      <c r="A6007" t="s">
        <v>11</v>
      </c>
      <c r="B6007" t="s">
        <v>110</v>
      </c>
      <c r="C6007" t="s">
        <v>22</v>
      </c>
      <c r="D6007" s="55">
        <v>43466</v>
      </c>
      <c r="E6007" s="155">
        <v>43497</v>
      </c>
      <c r="F6007">
        <v>2756534</v>
      </c>
      <c r="G6007" s="58" t="s">
        <v>87</v>
      </c>
      <c r="H6007" s="58" t="s">
        <v>87</v>
      </c>
      <c r="I6007" s="60" t="s">
        <v>86</v>
      </c>
    </row>
    <row r="6008" spans="1:9" x14ac:dyDescent="0.2">
      <c r="A6008" t="s">
        <v>78</v>
      </c>
      <c r="B6008" t="s">
        <v>80</v>
      </c>
      <c r="C6008" t="s">
        <v>22</v>
      </c>
      <c r="D6008" s="55">
        <v>43497</v>
      </c>
      <c r="E6008">
        <v>1.2150000000000001</v>
      </c>
      <c r="F6008">
        <v>3133100</v>
      </c>
      <c r="G6008" s="58" t="s">
        <v>87</v>
      </c>
      <c r="H6008" s="58" t="s">
        <v>87</v>
      </c>
      <c r="I6008" s="60" t="s">
        <v>85</v>
      </c>
    </row>
    <row r="6009" spans="1:9" x14ac:dyDescent="0.2">
      <c r="A6009" t="s">
        <v>78</v>
      </c>
      <c r="B6009" t="s">
        <v>81</v>
      </c>
      <c r="C6009" t="s">
        <v>22</v>
      </c>
      <c r="D6009" s="55">
        <v>43497</v>
      </c>
      <c r="E6009">
        <v>0.05</v>
      </c>
      <c r="F6009">
        <v>3133101</v>
      </c>
      <c r="G6009" s="58" t="s">
        <v>87</v>
      </c>
      <c r="H6009" s="58" t="s">
        <v>87</v>
      </c>
      <c r="I6009" s="60" t="s">
        <v>85</v>
      </c>
    </row>
    <row r="6010" spans="1:9" x14ac:dyDescent="0.2">
      <c r="A6010" t="s">
        <v>35</v>
      </c>
      <c r="B6010" t="s">
        <v>80</v>
      </c>
      <c r="C6010" t="s">
        <v>22</v>
      </c>
      <c r="D6010" s="55">
        <v>43497</v>
      </c>
      <c r="E6010">
        <v>1.2150000000000001</v>
      </c>
      <c r="F6010">
        <v>3133102</v>
      </c>
      <c r="G6010" s="58" t="s">
        <v>87</v>
      </c>
      <c r="H6010" s="58" t="s">
        <v>87</v>
      </c>
      <c r="I6010" s="60" t="s">
        <v>85</v>
      </c>
    </row>
    <row r="6011" spans="1:9" x14ac:dyDescent="0.2">
      <c r="A6011" t="s">
        <v>35</v>
      </c>
      <c r="B6011" t="s">
        <v>81</v>
      </c>
      <c r="C6011" t="s">
        <v>22</v>
      </c>
      <c r="D6011" s="55">
        <v>43497</v>
      </c>
      <c r="E6011">
        <v>0.32</v>
      </c>
      <c r="F6011">
        <v>3133103</v>
      </c>
      <c r="G6011" s="58" t="s">
        <v>87</v>
      </c>
      <c r="H6011" s="58" t="s">
        <v>87</v>
      </c>
      <c r="I6011" s="60" t="s">
        <v>85</v>
      </c>
    </row>
    <row r="6012" spans="1:9" x14ac:dyDescent="0.2">
      <c r="A6012" t="s">
        <v>36</v>
      </c>
      <c r="B6012" t="s">
        <v>80</v>
      </c>
      <c r="C6012" t="s">
        <v>22</v>
      </c>
      <c r="D6012" s="55">
        <v>43497</v>
      </c>
      <c r="E6012">
        <v>1.2150000000000001</v>
      </c>
      <c r="F6012">
        <v>3133104</v>
      </c>
      <c r="G6012" s="58" t="s">
        <v>87</v>
      </c>
      <c r="H6012" s="58" t="s">
        <v>87</v>
      </c>
      <c r="I6012" s="60" t="s">
        <v>85</v>
      </c>
    </row>
    <row r="6013" spans="1:9" x14ac:dyDescent="0.2">
      <c r="A6013" t="s">
        <v>36</v>
      </c>
      <c r="B6013" t="s">
        <v>81</v>
      </c>
      <c r="C6013" t="s">
        <v>22</v>
      </c>
      <c r="D6013" s="55">
        <v>43497</v>
      </c>
      <c r="E6013">
        <v>0.05</v>
      </c>
      <c r="F6013">
        <v>3133105</v>
      </c>
      <c r="G6013" s="58" t="s">
        <v>87</v>
      </c>
      <c r="H6013" s="58" t="s">
        <v>87</v>
      </c>
      <c r="I6013" s="60" t="s">
        <v>85</v>
      </c>
    </row>
    <row r="6014" spans="1:9" x14ac:dyDescent="0.2">
      <c r="A6014" t="s">
        <v>37</v>
      </c>
      <c r="B6014" t="s">
        <v>80</v>
      </c>
      <c r="C6014" t="s">
        <v>22</v>
      </c>
      <c r="D6014" s="55">
        <v>43497</v>
      </c>
      <c r="E6014">
        <v>1.2150000000000001</v>
      </c>
      <c r="F6014">
        <v>3133106</v>
      </c>
      <c r="G6014" s="58" t="s">
        <v>87</v>
      </c>
      <c r="H6014" s="58" t="s">
        <v>87</v>
      </c>
      <c r="I6014" s="60" t="s">
        <v>85</v>
      </c>
    </row>
    <row r="6015" spans="1:9" x14ac:dyDescent="0.2">
      <c r="A6015" t="s">
        <v>37</v>
      </c>
      <c r="B6015" t="s">
        <v>81</v>
      </c>
      <c r="C6015" t="s">
        <v>22</v>
      </c>
      <c r="D6015" s="55">
        <v>43497</v>
      </c>
      <c r="E6015">
        <v>0.32</v>
      </c>
      <c r="F6015">
        <v>3133107</v>
      </c>
      <c r="G6015" s="58" t="s">
        <v>87</v>
      </c>
      <c r="H6015" s="58" t="s">
        <v>87</v>
      </c>
      <c r="I6015" s="60" t="s">
        <v>85</v>
      </c>
    </row>
    <row r="6016" spans="1:9" x14ac:dyDescent="0.2">
      <c r="A6016" t="s">
        <v>58</v>
      </c>
      <c r="B6016" t="s">
        <v>80</v>
      </c>
      <c r="C6016" t="s">
        <v>22</v>
      </c>
      <c r="D6016" s="55">
        <v>43497</v>
      </c>
      <c r="E6016">
        <v>1.04</v>
      </c>
      <c r="F6016">
        <v>3133108</v>
      </c>
      <c r="G6016" s="58" t="s">
        <v>87</v>
      </c>
      <c r="H6016" s="58" t="s">
        <v>87</v>
      </c>
      <c r="I6016" s="60" t="s">
        <v>85</v>
      </c>
    </row>
    <row r="6017" spans="1:9" x14ac:dyDescent="0.2">
      <c r="A6017" t="s">
        <v>58</v>
      </c>
      <c r="B6017" t="s">
        <v>81</v>
      </c>
      <c r="C6017" t="s">
        <v>22</v>
      </c>
      <c r="D6017" s="55">
        <v>43497</v>
      </c>
      <c r="E6017">
        <v>0.05</v>
      </c>
      <c r="F6017">
        <v>3133109</v>
      </c>
      <c r="G6017" s="58" t="s">
        <v>87</v>
      </c>
      <c r="H6017" s="58" t="s">
        <v>87</v>
      </c>
      <c r="I6017" s="60" t="s">
        <v>85</v>
      </c>
    </row>
    <row r="6018" spans="1:9" x14ac:dyDescent="0.2">
      <c r="A6018" t="s">
        <v>59</v>
      </c>
      <c r="B6018" t="s">
        <v>80</v>
      </c>
      <c r="C6018" t="s">
        <v>22</v>
      </c>
      <c r="D6018" s="55">
        <v>43497</v>
      </c>
      <c r="E6018">
        <v>1.6</v>
      </c>
      <c r="F6018">
        <v>3133110</v>
      </c>
      <c r="G6018" s="58" t="s">
        <v>87</v>
      </c>
      <c r="H6018" s="58" t="s">
        <v>87</v>
      </c>
      <c r="I6018" s="60" t="s">
        <v>85</v>
      </c>
    </row>
    <row r="6019" spans="1:9" x14ac:dyDescent="0.2">
      <c r="A6019" t="s">
        <v>59</v>
      </c>
      <c r="B6019" t="s">
        <v>81</v>
      </c>
      <c r="C6019" t="s">
        <v>22</v>
      </c>
      <c r="D6019" s="55">
        <v>43497</v>
      </c>
      <c r="E6019">
        <v>-0.28000000000000003</v>
      </c>
      <c r="F6019">
        <v>3133111</v>
      </c>
      <c r="G6019" s="58" t="s">
        <v>87</v>
      </c>
      <c r="H6019" s="58" t="s">
        <v>87</v>
      </c>
      <c r="I6019" s="60" t="s">
        <v>85</v>
      </c>
    </row>
    <row r="6020" spans="1:9" x14ac:dyDescent="0.2">
      <c r="A6020" t="s">
        <v>60</v>
      </c>
      <c r="B6020" t="s">
        <v>80</v>
      </c>
      <c r="C6020" t="s">
        <v>22</v>
      </c>
      <c r="D6020" s="55">
        <v>43497</v>
      </c>
      <c r="E6020">
        <v>1.6</v>
      </c>
      <c r="F6020">
        <v>3133112</v>
      </c>
      <c r="G6020" s="58" t="s">
        <v>87</v>
      </c>
      <c r="H6020" s="58" t="s">
        <v>87</v>
      </c>
      <c r="I6020" s="60" t="s">
        <v>85</v>
      </c>
    </row>
    <row r="6021" spans="1:9" x14ac:dyDescent="0.2">
      <c r="A6021" t="s">
        <v>60</v>
      </c>
      <c r="B6021" t="s">
        <v>81</v>
      </c>
      <c r="C6021" t="s">
        <v>22</v>
      </c>
      <c r="D6021" s="55">
        <v>43497</v>
      </c>
      <c r="E6021">
        <v>0.45</v>
      </c>
      <c r="F6021">
        <v>3133113</v>
      </c>
      <c r="G6021" s="58" t="s">
        <v>87</v>
      </c>
      <c r="H6021" s="58" t="s">
        <v>87</v>
      </c>
      <c r="I6021" s="60" t="s">
        <v>85</v>
      </c>
    </row>
    <row r="6022" spans="1:9" x14ac:dyDescent="0.2">
      <c r="A6022" t="s">
        <v>61</v>
      </c>
      <c r="B6022" t="s">
        <v>80</v>
      </c>
      <c r="C6022" t="s">
        <v>22</v>
      </c>
      <c r="D6022" s="55">
        <v>43497</v>
      </c>
      <c r="E6022">
        <v>1.6</v>
      </c>
      <c r="F6022">
        <v>3133114</v>
      </c>
      <c r="G6022" s="58" t="s">
        <v>87</v>
      </c>
      <c r="H6022" s="58" t="s">
        <v>87</v>
      </c>
      <c r="I6022" s="60" t="s">
        <v>85</v>
      </c>
    </row>
    <row r="6023" spans="1:9" x14ac:dyDescent="0.2">
      <c r="A6023" t="s">
        <v>61</v>
      </c>
      <c r="B6023" t="s">
        <v>81</v>
      </c>
      <c r="C6023" t="s">
        <v>22</v>
      </c>
      <c r="D6023" s="55">
        <v>43497</v>
      </c>
      <c r="E6023">
        <v>-0.2</v>
      </c>
      <c r="F6023">
        <v>3133115</v>
      </c>
      <c r="G6023" s="58" t="s">
        <v>87</v>
      </c>
      <c r="H6023" s="58" t="s">
        <v>87</v>
      </c>
      <c r="I6023" s="60" t="s">
        <v>85</v>
      </c>
    </row>
    <row r="6024" spans="1:9" x14ac:dyDescent="0.2">
      <c r="A6024" t="s">
        <v>63</v>
      </c>
      <c r="B6024" t="s">
        <v>80</v>
      </c>
      <c r="C6024" t="s">
        <v>22</v>
      </c>
      <c r="D6024" s="55">
        <v>43497</v>
      </c>
      <c r="E6024">
        <v>0</v>
      </c>
      <c r="F6024">
        <v>3133116</v>
      </c>
      <c r="G6024" s="58" t="s">
        <v>87</v>
      </c>
      <c r="H6024" s="58" t="s">
        <v>87</v>
      </c>
      <c r="I6024" s="60" t="s">
        <v>85</v>
      </c>
    </row>
    <row r="6025" spans="1:9" x14ac:dyDescent="0.2">
      <c r="A6025" t="s">
        <v>63</v>
      </c>
      <c r="B6025" t="s">
        <v>81</v>
      </c>
      <c r="C6025" t="s">
        <v>22</v>
      </c>
      <c r="D6025" s="55">
        <v>43497</v>
      </c>
      <c r="E6025">
        <v>0</v>
      </c>
      <c r="F6025">
        <v>3133117</v>
      </c>
      <c r="G6025" s="58" t="s">
        <v>87</v>
      </c>
      <c r="H6025" s="58" t="s">
        <v>87</v>
      </c>
      <c r="I6025" s="60" t="s">
        <v>85</v>
      </c>
    </row>
    <row r="6026" spans="1:9" x14ac:dyDescent="0.2">
      <c r="A6026" t="s">
        <v>64</v>
      </c>
      <c r="B6026" t="s">
        <v>80</v>
      </c>
      <c r="C6026" t="s">
        <v>22</v>
      </c>
      <c r="D6026" s="55">
        <v>43497</v>
      </c>
      <c r="E6026">
        <v>0</v>
      </c>
      <c r="F6026">
        <v>3133118</v>
      </c>
      <c r="G6026" s="58" t="s">
        <v>87</v>
      </c>
      <c r="H6026" s="58" t="s">
        <v>87</v>
      </c>
      <c r="I6026" s="60" t="s">
        <v>85</v>
      </c>
    </row>
    <row r="6027" spans="1:9" x14ac:dyDescent="0.2">
      <c r="A6027" t="s">
        <v>64</v>
      </c>
      <c r="B6027" t="s">
        <v>81</v>
      </c>
      <c r="C6027" t="s">
        <v>22</v>
      </c>
      <c r="D6027" s="55">
        <v>43497</v>
      </c>
      <c r="E6027">
        <v>0</v>
      </c>
      <c r="F6027">
        <v>3133119</v>
      </c>
      <c r="G6027" s="58" t="s">
        <v>87</v>
      </c>
      <c r="H6027" s="58" t="s">
        <v>87</v>
      </c>
      <c r="I6027" s="60" t="s">
        <v>85</v>
      </c>
    </row>
    <row r="6028" spans="1:9" x14ac:dyDescent="0.2">
      <c r="A6028" t="s">
        <v>79</v>
      </c>
      <c r="B6028" t="s">
        <v>80</v>
      </c>
      <c r="C6028" t="s">
        <v>22</v>
      </c>
      <c r="D6028" s="55">
        <v>43497</v>
      </c>
      <c r="E6028">
        <v>0</v>
      </c>
      <c r="F6028">
        <v>3133120</v>
      </c>
      <c r="G6028" s="58" t="s">
        <v>87</v>
      </c>
      <c r="H6028" s="58" t="s">
        <v>87</v>
      </c>
      <c r="I6028" s="60" t="s">
        <v>85</v>
      </c>
    </row>
    <row r="6029" spans="1:9" x14ac:dyDescent="0.2">
      <c r="A6029" t="s">
        <v>79</v>
      </c>
      <c r="B6029" t="s">
        <v>81</v>
      </c>
      <c r="C6029" t="s">
        <v>22</v>
      </c>
      <c r="D6029" s="55">
        <v>43497</v>
      </c>
      <c r="E6029">
        <v>0</v>
      </c>
      <c r="F6029">
        <v>3133121</v>
      </c>
      <c r="G6029" s="58" t="s">
        <v>87</v>
      </c>
      <c r="H6029" s="58" t="s">
        <v>87</v>
      </c>
      <c r="I6029" s="60" t="s">
        <v>85</v>
      </c>
    </row>
    <row r="6030" spans="1:9" x14ac:dyDescent="0.2">
      <c r="A6030" t="s">
        <v>65</v>
      </c>
      <c r="B6030" t="s">
        <v>80</v>
      </c>
      <c r="C6030" t="s">
        <v>22</v>
      </c>
      <c r="D6030" s="55">
        <v>43497</v>
      </c>
      <c r="E6030">
        <v>0</v>
      </c>
      <c r="F6030">
        <v>3133122</v>
      </c>
      <c r="G6030" s="58" t="s">
        <v>87</v>
      </c>
      <c r="H6030" s="58" t="s">
        <v>87</v>
      </c>
      <c r="I6030" s="60" t="s">
        <v>85</v>
      </c>
    </row>
    <row r="6031" spans="1:9" x14ac:dyDescent="0.2">
      <c r="A6031" t="s">
        <v>65</v>
      </c>
      <c r="B6031" t="s">
        <v>81</v>
      </c>
      <c r="C6031" t="s">
        <v>22</v>
      </c>
      <c r="D6031" s="55">
        <v>43497</v>
      </c>
      <c r="E6031">
        <v>0</v>
      </c>
      <c r="F6031">
        <v>3133123</v>
      </c>
      <c r="G6031" s="58" t="s">
        <v>87</v>
      </c>
      <c r="H6031" s="58" t="s">
        <v>87</v>
      </c>
      <c r="I6031" s="60" t="s">
        <v>85</v>
      </c>
    </row>
    <row r="6032" spans="1:9" x14ac:dyDescent="0.2">
      <c r="A6032" t="s">
        <v>111</v>
      </c>
      <c r="B6032" t="s">
        <v>110</v>
      </c>
      <c r="C6032" t="s">
        <v>22</v>
      </c>
      <c r="D6032" s="55">
        <v>43497</v>
      </c>
      <c r="E6032">
        <v>0.05</v>
      </c>
      <c r="F6032">
        <v>3133124</v>
      </c>
      <c r="G6032" s="58" t="s">
        <v>87</v>
      </c>
      <c r="H6032" s="58" t="s">
        <v>87</v>
      </c>
      <c r="I6032" s="60" t="s">
        <v>85</v>
      </c>
    </row>
    <row r="6033" spans="1:9" x14ac:dyDescent="0.2">
      <c r="A6033" t="s">
        <v>112</v>
      </c>
      <c r="B6033" t="s">
        <v>110</v>
      </c>
      <c r="C6033" t="s">
        <v>22</v>
      </c>
      <c r="D6033" s="55">
        <v>43497</v>
      </c>
      <c r="E6033">
        <v>0.45</v>
      </c>
      <c r="F6033">
        <v>3133125</v>
      </c>
      <c r="G6033" s="58" t="s">
        <v>87</v>
      </c>
      <c r="H6033" s="58" t="s">
        <v>87</v>
      </c>
      <c r="I6033" s="60" t="s">
        <v>85</v>
      </c>
    </row>
    <row r="6034" spans="1:9" x14ac:dyDescent="0.2">
      <c r="A6034" t="s">
        <v>108</v>
      </c>
      <c r="B6034" t="s">
        <v>110</v>
      </c>
      <c r="C6034" t="s">
        <v>22</v>
      </c>
      <c r="D6034" s="55">
        <v>43497</v>
      </c>
      <c r="E6034">
        <v>-0.2</v>
      </c>
      <c r="F6034">
        <v>3133126</v>
      </c>
      <c r="G6034" s="58" t="s">
        <v>87</v>
      </c>
      <c r="H6034" s="58" t="s">
        <v>87</v>
      </c>
      <c r="I6034" s="60" t="s">
        <v>85</v>
      </c>
    </row>
    <row r="6035" spans="1:9" x14ac:dyDescent="0.2">
      <c r="A6035" t="s">
        <v>109</v>
      </c>
      <c r="B6035" t="s">
        <v>110</v>
      </c>
      <c r="C6035" t="s">
        <v>22</v>
      </c>
      <c r="D6035" s="55">
        <v>43497</v>
      </c>
      <c r="E6035">
        <v>0.45</v>
      </c>
      <c r="F6035">
        <v>3133127</v>
      </c>
      <c r="G6035" s="58" t="s">
        <v>87</v>
      </c>
      <c r="H6035" s="58" t="s">
        <v>87</v>
      </c>
      <c r="I6035" s="60" t="s">
        <v>85</v>
      </c>
    </row>
    <row r="6036" spans="1:9" x14ac:dyDescent="0.2">
      <c r="A6036" t="s">
        <v>11</v>
      </c>
      <c r="B6036" t="s">
        <v>110</v>
      </c>
      <c r="C6036" t="s">
        <v>22</v>
      </c>
      <c r="D6036" s="55">
        <v>43497</v>
      </c>
      <c r="E6036" s="155">
        <v>43525</v>
      </c>
      <c r="F6036">
        <v>2756512</v>
      </c>
      <c r="G6036" s="58" t="s">
        <v>87</v>
      </c>
      <c r="H6036" s="58" t="s">
        <v>87</v>
      </c>
      <c r="I6036" s="60" t="s">
        <v>86</v>
      </c>
    </row>
    <row r="6037" spans="1:9" x14ac:dyDescent="0.2">
      <c r="A6037" t="s">
        <v>78</v>
      </c>
      <c r="B6037" t="s">
        <v>80</v>
      </c>
      <c r="C6037" t="s">
        <v>22</v>
      </c>
      <c r="D6037" s="55">
        <v>43525</v>
      </c>
      <c r="E6037">
        <v>0.65500000000000003</v>
      </c>
      <c r="F6037">
        <v>3133100</v>
      </c>
      <c r="G6037" s="58" t="s">
        <v>87</v>
      </c>
      <c r="H6037" s="58" t="s">
        <v>87</v>
      </c>
      <c r="I6037" s="60" t="s">
        <v>85</v>
      </c>
    </row>
    <row r="6038" spans="1:9" x14ac:dyDescent="0.2">
      <c r="A6038" t="s">
        <v>78</v>
      </c>
      <c r="B6038" t="s">
        <v>81</v>
      </c>
      <c r="C6038" t="s">
        <v>22</v>
      </c>
      <c r="D6038" s="55">
        <v>43525</v>
      </c>
      <c r="E6038">
        <v>0.05</v>
      </c>
      <c r="F6038">
        <v>3133101</v>
      </c>
      <c r="G6038" s="58" t="s">
        <v>87</v>
      </c>
      <c r="H6038" s="58" t="s">
        <v>87</v>
      </c>
      <c r="I6038" s="60" t="s">
        <v>85</v>
      </c>
    </row>
    <row r="6039" spans="1:9" x14ac:dyDescent="0.2">
      <c r="A6039" t="s">
        <v>35</v>
      </c>
      <c r="B6039" t="s">
        <v>80</v>
      </c>
      <c r="C6039" t="s">
        <v>22</v>
      </c>
      <c r="D6039" s="55">
        <v>43525</v>
      </c>
      <c r="E6039">
        <v>0.65500000000000003</v>
      </c>
      <c r="F6039">
        <v>3133102</v>
      </c>
      <c r="G6039" s="58" t="s">
        <v>87</v>
      </c>
      <c r="H6039" s="58" t="s">
        <v>87</v>
      </c>
      <c r="I6039" s="60" t="s">
        <v>85</v>
      </c>
    </row>
    <row r="6040" spans="1:9" x14ac:dyDescent="0.2">
      <c r="A6040" t="s">
        <v>35</v>
      </c>
      <c r="B6040" t="s">
        <v>81</v>
      </c>
      <c r="C6040" t="s">
        <v>22</v>
      </c>
      <c r="D6040" s="55">
        <v>43525</v>
      </c>
      <c r="E6040">
        <v>0.15</v>
      </c>
      <c r="F6040">
        <v>3133103</v>
      </c>
      <c r="G6040" s="58" t="s">
        <v>87</v>
      </c>
      <c r="H6040" s="58" t="s">
        <v>87</v>
      </c>
      <c r="I6040" s="60" t="s">
        <v>85</v>
      </c>
    </row>
    <row r="6041" spans="1:9" x14ac:dyDescent="0.2">
      <c r="A6041" t="s">
        <v>36</v>
      </c>
      <c r="B6041" t="s">
        <v>80</v>
      </c>
      <c r="C6041" t="s">
        <v>22</v>
      </c>
      <c r="D6041" s="55">
        <v>43525</v>
      </c>
      <c r="E6041">
        <v>0.65500000000000003</v>
      </c>
      <c r="F6041">
        <v>3133104</v>
      </c>
      <c r="G6041" s="58" t="s">
        <v>87</v>
      </c>
      <c r="H6041" s="58" t="s">
        <v>87</v>
      </c>
      <c r="I6041" s="60" t="s">
        <v>85</v>
      </c>
    </row>
    <row r="6042" spans="1:9" x14ac:dyDescent="0.2">
      <c r="A6042" t="s">
        <v>36</v>
      </c>
      <c r="B6042" t="s">
        <v>81</v>
      </c>
      <c r="C6042" t="s">
        <v>22</v>
      </c>
      <c r="D6042" s="55">
        <v>43525</v>
      </c>
      <c r="E6042">
        <v>0.05</v>
      </c>
      <c r="F6042">
        <v>3133105</v>
      </c>
      <c r="G6042" s="58" t="s">
        <v>87</v>
      </c>
      <c r="H6042" s="58" t="s">
        <v>87</v>
      </c>
      <c r="I6042" s="60" t="s">
        <v>85</v>
      </c>
    </row>
    <row r="6043" spans="1:9" x14ac:dyDescent="0.2">
      <c r="A6043" t="s">
        <v>37</v>
      </c>
      <c r="B6043" t="s">
        <v>80</v>
      </c>
      <c r="C6043" t="s">
        <v>22</v>
      </c>
      <c r="D6043" s="55">
        <v>43525</v>
      </c>
      <c r="E6043">
        <v>0.65500000000000003</v>
      </c>
      <c r="F6043">
        <v>3133106</v>
      </c>
      <c r="G6043" s="58" t="s">
        <v>87</v>
      </c>
      <c r="H6043" s="58" t="s">
        <v>87</v>
      </c>
      <c r="I6043" s="60" t="s">
        <v>85</v>
      </c>
    </row>
    <row r="6044" spans="1:9" x14ac:dyDescent="0.2">
      <c r="A6044" t="s">
        <v>37</v>
      </c>
      <c r="B6044" t="s">
        <v>81</v>
      </c>
      <c r="C6044" t="s">
        <v>22</v>
      </c>
      <c r="D6044" s="55">
        <v>43525</v>
      </c>
      <c r="E6044">
        <v>0.15</v>
      </c>
      <c r="F6044">
        <v>3133107</v>
      </c>
      <c r="G6044" s="58" t="s">
        <v>87</v>
      </c>
      <c r="H6044" s="58" t="s">
        <v>87</v>
      </c>
      <c r="I6044" s="60" t="s">
        <v>85</v>
      </c>
    </row>
    <row r="6045" spans="1:9" x14ac:dyDescent="0.2">
      <c r="A6045" t="s">
        <v>58</v>
      </c>
      <c r="B6045" t="s">
        <v>80</v>
      </c>
      <c r="C6045" t="s">
        <v>22</v>
      </c>
      <c r="D6045" s="55">
        <v>43525</v>
      </c>
      <c r="E6045">
        <v>0.54</v>
      </c>
      <c r="F6045">
        <v>3133108</v>
      </c>
      <c r="G6045" s="58" t="s">
        <v>87</v>
      </c>
      <c r="H6045" s="58" t="s">
        <v>87</v>
      </c>
      <c r="I6045" s="60" t="s">
        <v>85</v>
      </c>
    </row>
    <row r="6046" spans="1:9" x14ac:dyDescent="0.2">
      <c r="A6046" t="s">
        <v>58</v>
      </c>
      <c r="B6046" t="s">
        <v>81</v>
      </c>
      <c r="C6046" t="s">
        <v>22</v>
      </c>
      <c r="D6046" s="55">
        <v>43525</v>
      </c>
      <c r="E6046">
        <v>0.05</v>
      </c>
      <c r="F6046">
        <v>3133109</v>
      </c>
      <c r="G6046" s="58" t="s">
        <v>87</v>
      </c>
      <c r="H6046" s="58" t="s">
        <v>87</v>
      </c>
      <c r="I6046" s="60" t="s">
        <v>85</v>
      </c>
    </row>
    <row r="6047" spans="1:9" x14ac:dyDescent="0.2">
      <c r="A6047" t="s">
        <v>59</v>
      </c>
      <c r="B6047" t="s">
        <v>80</v>
      </c>
      <c r="C6047" t="s">
        <v>22</v>
      </c>
      <c r="D6047" s="55">
        <v>43525</v>
      </c>
      <c r="E6047">
        <v>0.69</v>
      </c>
      <c r="F6047">
        <v>3133110</v>
      </c>
      <c r="G6047" s="58" t="s">
        <v>87</v>
      </c>
      <c r="H6047" s="58" t="s">
        <v>87</v>
      </c>
      <c r="I6047" s="60" t="s">
        <v>85</v>
      </c>
    </row>
    <row r="6048" spans="1:9" x14ac:dyDescent="0.2">
      <c r="A6048" t="s">
        <v>59</v>
      </c>
      <c r="B6048" t="s">
        <v>81</v>
      </c>
      <c r="C6048" t="s">
        <v>22</v>
      </c>
      <c r="D6048" s="55">
        <v>43525</v>
      </c>
      <c r="E6048">
        <v>-0.17</v>
      </c>
      <c r="F6048">
        <v>3133111</v>
      </c>
      <c r="G6048" s="58" t="s">
        <v>87</v>
      </c>
      <c r="H6048" s="58" t="s">
        <v>87</v>
      </c>
      <c r="I6048" s="60" t="s">
        <v>85</v>
      </c>
    </row>
    <row r="6049" spans="1:9" x14ac:dyDescent="0.2">
      <c r="A6049" t="s">
        <v>60</v>
      </c>
      <c r="B6049" t="s">
        <v>80</v>
      </c>
      <c r="C6049" t="s">
        <v>22</v>
      </c>
      <c r="D6049" s="55">
        <v>43525</v>
      </c>
      <c r="E6049">
        <v>0.69</v>
      </c>
      <c r="F6049">
        <v>3133112</v>
      </c>
      <c r="G6049" s="58" t="s">
        <v>87</v>
      </c>
      <c r="H6049" s="58" t="s">
        <v>87</v>
      </c>
      <c r="I6049" s="60" t="s">
        <v>85</v>
      </c>
    </row>
    <row r="6050" spans="1:9" x14ac:dyDescent="0.2">
      <c r="A6050" t="s">
        <v>60</v>
      </c>
      <c r="B6050" t="s">
        <v>81</v>
      </c>
      <c r="C6050" t="s">
        <v>22</v>
      </c>
      <c r="D6050" s="55">
        <v>43525</v>
      </c>
      <c r="E6050">
        <v>0.1</v>
      </c>
      <c r="F6050">
        <v>3133113</v>
      </c>
      <c r="G6050" s="58" t="s">
        <v>87</v>
      </c>
      <c r="H6050" s="58" t="s">
        <v>87</v>
      </c>
      <c r="I6050" s="60" t="s">
        <v>85</v>
      </c>
    </row>
    <row r="6051" spans="1:9" x14ac:dyDescent="0.2">
      <c r="A6051" t="s">
        <v>61</v>
      </c>
      <c r="B6051" t="s">
        <v>80</v>
      </c>
      <c r="C6051" t="s">
        <v>22</v>
      </c>
      <c r="D6051" s="55">
        <v>43525</v>
      </c>
      <c r="E6051">
        <v>0.69</v>
      </c>
      <c r="F6051">
        <v>3133114</v>
      </c>
      <c r="G6051" s="58" t="s">
        <v>87</v>
      </c>
      <c r="H6051" s="58" t="s">
        <v>87</v>
      </c>
      <c r="I6051" s="60" t="s">
        <v>85</v>
      </c>
    </row>
    <row r="6052" spans="1:9" x14ac:dyDescent="0.2">
      <c r="A6052" t="s">
        <v>61</v>
      </c>
      <c r="B6052" t="s">
        <v>81</v>
      </c>
      <c r="C6052" t="s">
        <v>22</v>
      </c>
      <c r="D6052" s="55">
        <v>43525</v>
      </c>
      <c r="E6052">
        <v>-0.05</v>
      </c>
      <c r="F6052">
        <v>3133115</v>
      </c>
      <c r="G6052" s="58" t="s">
        <v>87</v>
      </c>
      <c r="H6052" s="58" t="s">
        <v>87</v>
      </c>
      <c r="I6052" s="60" t="s">
        <v>85</v>
      </c>
    </row>
    <row r="6053" spans="1:9" x14ac:dyDescent="0.2">
      <c r="A6053" t="s">
        <v>63</v>
      </c>
      <c r="B6053" t="s">
        <v>80</v>
      </c>
      <c r="C6053" t="s">
        <v>22</v>
      </c>
      <c r="D6053" s="55">
        <v>43525</v>
      </c>
      <c r="E6053">
        <v>0</v>
      </c>
      <c r="F6053">
        <v>3133116</v>
      </c>
      <c r="G6053" s="58" t="s">
        <v>87</v>
      </c>
      <c r="H6053" s="58" t="s">
        <v>87</v>
      </c>
      <c r="I6053" s="60" t="s">
        <v>85</v>
      </c>
    </row>
    <row r="6054" spans="1:9" x14ac:dyDescent="0.2">
      <c r="A6054" t="s">
        <v>63</v>
      </c>
      <c r="B6054" t="s">
        <v>81</v>
      </c>
      <c r="C6054" t="s">
        <v>22</v>
      </c>
      <c r="D6054" s="55">
        <v>43525</v>
      </c>
      <c r="E6054">
        <v>0</v>
      </c>
      <c r="F6054">
        <v>3133117</v>
      </c>
      <c r="G6054" s="58" t="s">
        <v>87</v>
      </c>
      <c r="H6054" s="58" t="s">
        <v>87</v>
      </c>
      <c r="I6054" s="60" t="s">
        <v>85</v>
      </c>
    </row>
    <row r="6055" spans="1:9" x14ac:dyDescent="0.2">
      <c r="A6055" t="s">
        <v>64</v>
      </c>
      <c r="B6055" t="s">
        <v>80</v>
      </c>
      <c r="C6055" t="s">
        <v>22</v>
      </c>
      <c r="D6055" s="55">
        <v>43525</v>
      </c>
      <c r="E6055">
        <v>0</v>
      </c>
      <c r="F6055">
        <v>3133118</v>
      </c>
      <c r="G6055" s="58" t="s">
        <v>87</v>
      </c>
      <c r="H6055" s="58" t="s">
        <v>87</v>
      </c>
      <c r="I6055" s="60" t="s">
        <v>85</v>
      </c>
    </row>
    <row r="6056" spans="1:9" x14ac:dyDescent="0.2">
      <c r="A6056" t="s">
        <v>64</v>
      </c>
      <c r="B6056" t="s">
        <v>81</v>
      </c>
      <c r="C6056" t="s">
        <v>22</v>
      </c>
      <c r="D6056" s="55">
        <v>43525</v>
      </c>
      <c r="E6056">
        <v>0</v>
      </c>
      <c r="F6056">
        <v>3133119</v>
      </c>
      <c r="G6056" s="58" t="s">
        <v>87</v>
      </c>
      <c r="H6056" s="58" t="s">
        <v>87</v>
      </c>
      <c r="I6056" s="60" t="s">
        <v>85</v>
      </c>
    </row>
    <row r="6057" spans="1:9" x14ac:dyDescent="0.2">
      <c r="A6057" t="s">
        <v>79</v>
      </c>
      <c r="B6057" t="s">
        <v>80</v>
      </c>
      <c r="C6057" t="s">
        <v>22</v>
      </c>
      <c r="D6057" s="55">
        <v>43525</v>
      </c>
      <c r="E6057">
        <v>0</v>
      </c>
      <c r="F6057">
        <v>3133120</v>
      </c>
      <c r="G6057" s="58" t="s">
        <v>87</v>
      </c>
      <c r="H6057" s="58" t="s">
        <v>87</v>
      </c>
      <c r="I6057" s="60" t="s">
        <v>85</v>
      </c>
    </row>
    <row r="6058" spans="1:9" x14ac:dyDescent="0.2">
      <c r="A6058" t="s">
        <v>79</v>
      </c>
      <c r="B6058" t="s">
        <v>81</v>
      </c>
      <c r="C6058" t="s">
        <v>22</v>
      </c>
      <c r="D6058" s="55">
        <v>43525</v>
      </c>
      <c r="E6058">
        <v>0</v>
      </c>
      <c r="F6058">
        <v>3133121</v>
      </c>
      <c r="G6058" s="58" t="s">
        <v>87</v>
      </c>
      <c r="H6058" s="58" t="s">
        <v>87</v>
      </c>
      <c r="I6058" s="60" t="s">
        <v>85</v>
      </c>
    </row>
    <row r="6059" spans="1:9" x14ac:dyDescent="0.2">
      <c r="A6059" t="s">
        <v>65</v>
      </c>
      <c r="B6059" t="s">
        <v>80</v>
      </c>
      <c r="C6059" t="s">
        <v>22</v>
      </c>
      <c r="D6059" s="55">
        <v>43525</v>
      </c>
      <c r="E6059">
        <v>0</v>
      </c>
      <c r="F6059">
        <v>3133122</v>
      </c>
      <c r="G6059" s="58" t="s">
        <v>87</v>
      </c>
      <c r="H6059" s="58" t="s">
        <v>87</v>
      </c>
      <c r="I6059" s="60" t="s">
        <v>85</v>
      </c>
    </row>
    <row r="6060" spans="1:9" x14ac:dyDescent="0.2">
      <c r="A6060" t="s">
        <v>65</v>
      </c>
      <c r="B6060" t="s">
        <v>81</v>
      </c>
      <c r="C6060" t="s">
        <v>22</v>
      </c>
      <c r="D6060" s="55">
        <v>43525</v>
      </c>
      <c r="E6060">
        <v>0</v>
      </c>
      <c r="F6060">
        <v>3133123</v>
      </c>
      <c r="G6060" s="58" t="s">
        <v>87</v>
      </c>
      <c r="H6060" s="58" t="s">
        <v>87</v>
      </c>
      <c r="I6060" s="60" t="s">
        <v>85</v>
      </c>
    </row>
    <row r="6061" spans="1:9" x14ac:dyDescent="0.2">
      <c r="A6061" t="s">
        <v>111</v>
      </c>
      <c r="B6061" t="s">
        <v>110</v>
      </c>
      <c r="C6061" t="s">
        <v>22</v>
      </c>
      <c r="D6061" s="55">
        <v>43525</v>
      </c>
      <c r="E6061">
        <v>0.05</v>
      </c>
      <c r="F6061">
        <v>3133124</v>
      </c>
      <c r="G6061" s="58" t="s">
        <v>87</v>
      </c>
      <c r="H6061" s="58" t="s">
        <v>87</v>
      </c>
      <c r="I6061" s="60" t="s">
        <v>85</v>
      </c>
    </row>
    <row r="6062" spans="1:9" x14ac:dyDescent="0.2">
      <c r="A6062" t="s">
        <v>112</v>
      </c>
      <c r="B6062" t="s">
        <v>110</v>
      </c>
      <c r="C6062" t="s">
        <v>22</v>
      </c>
      <c r="D6062" s="55">
        <v>43525</v>
      </c>
      <c r="E6062">
        <v>0.1</v>
      </c>
      <c r="F6062">
        <v>3133125</v>
      </c>
      <c r="G6062" s="58" t="s">
        <v>87</v>
      </c>
      <c r="H6062" s="58" t="s">
        <v>87</v>
      </c>
      <c r="I6062" s="60" t="s">
        <v>85</v>
      </c>
    </row>
    <row r="6063" spans="1:9" x14ac:dyDescent="0.2">
      <c r="A6063" t="s">
        <v>108</v>
      </c>
      <c r="B6063" t="s">
        <v>110</v>
      </c>
      <c r="C6063" t="s">
        <v>22</v>
      </c>
      <c r="D6063" s="55">
        <v>43525</v>
      </c>
      <c r="E6063">
        <v>-0.05</v>
      </c>
      <c r="F6063">
        <v>3133126</v>
      </c>
      <c r="G6063" s="58" t="s">
        <v>87</v>
      </c>
      <c r="H6063" s="58" t="s">
        <v>87</v>
      </c>
      <c r="I6063" s="60" t="s">
        <v>85</v>
      </c>
    </row>
    <row r="6064" spans="1:9" x14ac:dyDescent="0.2">
      <c r="A6064" t="s">
        <v>109</v>
      </c>
      <c r="B6064" t="s">
        <v>110</v>
      </c>
      <c r="C6064" t="s">
        <v>22</v>
      </c>
      <c r="D6064" s="55">
        <v>43525</v>
      </c>
      <c r="E6064">
        <v>0.1</v>
      </c>
      <c r="F6064">
        <v>3133127</v>
      </c>
      <c r="G6064" s="58" t="s">
        <v>87</v>
      </c>
      <c r="H6064" s="58" t="s">
        <v>87</v>
      </c>
      <c r="I6064" s="60" t="s">
        <v>85</v>
      </c>
    </row>
    <row r="6065" spans="1:9" x14ac:dyDescent="0.2">
      <c r="A6065" t="s">
        <v>11</v>
      </c>
      <c r="B6065" t="s">
        <v>110</v>
      </c>
      <c r="C6065" t="s">
        <v>22</v>
      </c>
      <c r="D6065" s="55">
        <v>43525</v>
      </c>
      <c r="E6065" s="155">
        <v>43556</v>
      </c>
      <c r="F6065">
        <v>2756541</v>
      </c>
      <c r="G6065" s="58" t="s">
        <v>87</v>
      </c>
      <c r="H6065" s="58" t="s">
        <v>87</v>
      </c>
      <c r="I6065" s="60" t="s">
        <v>86</v>
      </c>
    </row>
    <row r="6066" spans="1:9" x14ac:dyDescent="0.2">
      <c r="A6066" t="s">
        <v>78</v>
      </c>
      <c r="B6066" t="s">
        <v>80</v>
      </c>
      <c r="C6066" t="s">
        <v>22</v>
      </c>
      <c r="D6066" s="55">
        <v>43556</v>
      </c>
      <c r="E6066">
        <v>0.435</v>
      </c>
      <c r="F6066">
        <v>3133100</v>
      </c>
      <c r="G6066" s="58" t="s">
        <v>87</v>
      </c>
      <c r="H6066" s="58" t="s">
        <v>87</v>
      </c>
      <c r="I6066" s="60" t="s">
        <v>85</v>
      </c>
    </row>
    <row r="6067" spans="1:9" x14ac:dyDescent="0.2">
      <c r="A6067" t="s">
        <v>78</v>
      </c>
      <c r="B6067" t="s">
        <v>81</v>
      </c>
      <c r="C6067" t="s">
        <v>22</v>
      </c>
      <c r="D6067" s="55">
        <v>43556</v>
      </c>
      <c r="E6067">
        <v>0.02</v>
      </c>
      <c r="F6067">
        <v>3133101</v>
      </c>
      <c r="G6067" s="58" t="s">
        <v>87</v>
      </c>
      <c r="H6067" s="58" t="s">
        <v>87</v>
      </c>
      <c r="I6067" s="60" t="s">
        <v>85</v>
      </c>
    </row>
    <row r="6068" spans="1:9" x14ac:dyDescent="0.2">
      <c r="A6068" t="s">
        <v>35</v>
      </c>
      <c r="B6068" t="s">
        <v>80</v>
      </c>
      <c r="C6068" t="s">
        <v>22</v>
      </c>
      <c r="D6068" s="55">
        <v>43556</v>
      </c>
      <c r="E6068">
        <v>0.435</v>
      </c>
      <c r="F6068">
        <v>3133102</v>
      </c>
      <c r="G6068" s="58" t="s">
        <v>87</v>
      </c>
      <c r="H6068" s="58" t="s">
        <v>87</v>
      </c>
      <c r="I6068" s="60" t="s">
        <v>85</v>
      </c>
    </row>
    <row r="6069" spans="1:9" x14ac:dyDescent="0.2">
      <c r="A6069" t="s">
        <v>35</v>
      </c>
      <c r="B6069" t="s">
        <v>81</v>
      </c>
      <c r="C6069" t="s">
        <v>22</v>
      </c>
      <c r="D6069" s="55">
        <v>43556</v>
      </c>
      <c r="E6069">
        <v>0.05</v>
      </c>
      <c r="F6069">
        <v>3133103</v>
      </c>
      <c r="G6069" s="58" t="s">
        <v>87</v>
      </c>
      <c r="H6069" s="58" t="s">
        <v>87</v>
      </c>
      <c r="I6069" s="60" t="s">
        <v>85</v>
      </c>
    </row>
    <row r="6070" spans="1:9" x14ac:dyDescent="0.2">
      <c r="A6070" t="s">
        <v>36</v>
      </c>
      <c r="B6070" t="s">
        <v>80</v>
      </c>
      <c r="C6070" t="s">
        <v>22</v>
      </c>
      <c r="D6070" s="55">
        <v>43556</v>
      </c>
      <c r="E6070">
        <v>0.435</v>
      </c>
      <c r="F6070">
        <v>3133104</v>
      </c>
      <c r="G6070" s="58" t="s">
        <v>87</v>
      </c>
      <c r="H6070" s="58" t="s">
        <v>87</v>
      </c>
      <c r="I6070" s="60" t="s">
        <v>85</v>
      </c>
    </row>
    <row r="6071" spans="1:9" x14ac:dyDescent="0.2">
      <c r="A6071" t="s">
        <v>36</v>
      </c>
      <c r="B6071" t="s">
        <v>81</v>
      </c>
      <c r="C6071" t="s">
        <v>22</v>
      </c>
      <c r="D6071" s="55">
        <v>43556</v>
      </c>
      <c r="E6071">
        <v>0.02</v>
      </c>
      <c r="F6071">
        <v>3133105</v>
      </c>
      <c r="G6071" s="58" t="s">
        <v>87</v>
      </c>
      <c r="H6071" s="58" t="s">
        <v>87</v>
      </c>
      <c r="I6071" s="60" t="s">
        <v>85</v>
      </c>
    </row>
    <row r="6072" spans="1:9" x14ac:dyDescent="0.2">
      <c r="A6072" t="s">
        <v>37</v>
      </c>
      <c r="B6072" t="s">
        <v>80</v>
      </c>
      <c r="C6072" t="s">
        <v>22</v>
      </c>
      <c r="D6072" s="55">
        <v>43556</v>
      </c>
      <c r="E6072">
        <v>0.435</v>
      </c>
      <c r="F6072">
        <v>3133106</v>
      </c>
      <c r="G6072" s="58" t="s">
        <v>87</v>
      </c>
      <c r="H6072" s="58" t="s">
        <v>87</v>
      </c>
      <c r="I6072" s="60" t="s">
        <v>85</v>
      </c>
    </row>
    <row r="6073" spans="1:9" x14ac:dyDescent="0.2">
      <c r="A6073" t="s">
        <v>37</v>
      </c>
      <c r="B6073" t="s">
        <v>81</v>
      </c>
      <c r="C6073" t="s">
        <v>22</v>
      </c>
      <c r="D6073" s="55">
        <v>43556</v>
      </c>
      <c r="E6073">
        <v>0.05</v>
      </c>
      <c r="F6073">
        <v>3133107</v>
      </c>
      <c r="G6073" s="58" t="s">
        <v>87</v>
      </c>
      <c r="H6073" s="58" t="s">
        <v>87</v>
      </c>
      <c r="I6073" s="60" t="s">
        <v>85</v>
      </c>
    </row>
    <row r="6074" spans="1:9" x14ac:dyDescent="0.2">
      <c r="A6074" t="s">
        <v>58</v>
      </c>
      <c r="B6074" t="s">
        <v>80</v>
      </c>
      <c r="C6074" t="s">
        <v>22</v>
      </c>
      <c r="D6074" s="55">
        <v>43556</v>
      </c>
      <c r="E6074">
        <v>0.36</v>
      </c>
      <c r="F6074">
        <v>3133108</v>
      </c>
      <c r="G6074" s="58" t="s">
        <v>87</v>
      </c>
      <c r="H6074" s="58" t="s">
        <v>87</v>
      </c>
      <c r="I6074" s="60" t="s">
        <v>85</v>
      </c>
    </row>
    <row r="6075" spans="1:9" x14ac:dyDescent="0.2">
      <c r="A6075" t="s">
        <v>58</v>
      </c>
      <c r="B6075" t="s">
        <v>81</v>
      </c>
      <c r="C6075" t="s">
        <v>22</v>
      </c>
      <c r="D6075" s="55">
        <v>43556</v>
      </c>
      <c r="E6075">
        <v>5.0000000000000001E-3</v>
      </c>
      <c r="F6075">
        <v>3133109</v>
      </c>
      <c r="G6075" s="58" t="s">
        <v>87</v>
      </c>
      <c r="H6075" s="58" t="s">
        <v>87</v>
      </c>
      <c r="I6075" s="60" t="s">
        <v>85</v>
      </c>
    </row>
    <row r="6076" spans="1:9" x14ac:dyDescent="0.2">
      <c r="A6076" t="s">
        <v>59</v>
      </c>
      <c r="B6076" t="s">
        <v>80</v>
      </c>
      <c r="C6076" t="s">
        <v>22</v>
      </c>
      <c r="D6076" s="55">
        <v>43556</v>
      </c>
      <c r="E6076">
        <v>0.38</v>
      </c>
      <c r="F6076">
        <v>3133110</v>
      </c>
      <c r="G6076" s="58" t="s">
        <v>87</v>
      </c>
      <c r="H6076" s="58" t="s">
        <v>87</v>
      </c>
      <c r="I6076" s="60" t="s">
        <v>85</v>
      </c>
    </row>
    <row r="6077" spans="1:9" x14ac:dyDescent="0.2">
      <c r="A6077" t="s">
        <v>59</v>
      </c>
      <c r="B6077" t="s">
        <v>81</v>
      </c>
      <c r="C6077" t="s">
        <v>22</v>
      </c>
      <c r="D6077" s="55">
        <v>43556</v>
      </c>
      <c r="E6077">
        <v>-8.5000000000000006E-2</v>
      </c>
      <c r="F6077">
        <v>3133111</v>
      </c>
      <c r="G6077" s="58" t="s">
        <v>87</v>
      </c>
      <c r="H6077" s="58" t="s">
        <v>87</v>
      </c>
      <c r="I6077" s="60" t="s">
        <v>85</v>
      </c>
    </row>
    <row r="6078" spans="1:9" x14ac:dyDescent="0.2">
      <c r="A6078" t="s">
        <v>60</v>
      </c>
      <c r="B6078" t="s">
        <v>80</v>
      </c>
      <c r="C6078" t="s">
        <v>22</v>
      </c>
      <c r="D6078" s="55">
        <v>43556</v>
      </c>
      <c r="E6078">
        <v>0.38</v>
      </c>
      <c r="F6078">
        <v>3133112</v>
      </c>
      <c r="G6078" s="58" t="s">
        <v>87</v>
      </c>
      <c r="H6078" s="58" t="s">
        <v>87</v>
      </c>
      <c r="I6078" s="60" t="s">
        <v>85</v>
      </c>
    </row>
    <row r="6079" spans="1:9" x14ac:dyDescent="0.2">
      <c r="A6079" t="s">
        <v>60</v>
      </c>
      <c r="B6079" t="s">
        <v>81</v>
      </c>
      <c r="C6079" t="s">
        <v>22</v>
      </c>
      <c r="D6079" s="55">
        <v>43556</v>
      </c>
      <c r="E6079">
        <v>0.02</v>
      </c>
      <c r="F6079">
        <v>3133113</v>
      </c>
      <c r="G6079" s="58" t="s">
        <v>87</v>
      </c>
      <c r="H6079" s="58" t="s">
        <v>87</v>
      </c>
      <c r="I6079" s="60" t="s">
        <v>85</v>
      </c>
    </row>
    <row r="6080" spans="1:9" x14ac:dyDescent="0.2">
      <c r="A6080" t="s">
        <v>61</v>
      </c>
      <c r="B6080" t="s">
        <v>80</v>
      </c>
      <c r="C6080" t="s">
        <v>22</v>
      </c>
      <c r="D6080" s="55">
        <v>43556</v>
      </c>
      <c r="E6080">
        <v>0.38</v>
      </c>
      <c r="F6080">
        <v>3133114</v>
      </c>
      <c r="G6080" s="58" t="s">
        <v>87</v>
      </c>
      <c r="H6080" s="58" t="s">
        <v>87</v>
      </c>
      <c r="I6080" s="60" t="s">
        <v>85</v>
      </c>
    </row>
    <row r="6081" spans="1:9" x14ac:dyDescent="0.2">
      <c r="A6081" t="s">
        <v>61</v>
      </c>
      <c r="B6081" t="s">
        <v>81</v>
      </c>
      <c r="C6081" t="s">
        <v>22</v>
      </c>
      <c r="D6081" s="55">
        <v>43556</v>
      </c>
      <c r="E6081">
        <v>-4.4999999999999998E-2</v>
      </c>
      <c r="F6081">
        <v>3133115</v>
      </c>
      <c r="G6081" s="58" t="s">
        <v>87</v>
      </c>
      <c r="H6081" s="58" t="s">
        <v>87</v>
      </c>
      <c r="I6081" s="60" t="s">
        <v>85</v>
      </c>
    </row>
    <row r="6082" spans="1:9" x14ac:dyDescent="0.2">
      <c r="A6082" t="s">
        <v>63</v>
      </c>
      <c r="B6082" t="s">
        <v>80</v>
      </c>
      <c r="C6082" t="s">
        <v>22</v>
      </c>
      <c r="D6082" s="55">
        <v>43556</v>
      </c>
      <c r="E6082">
        <v>0</v>
      </c>
      <c r="F6082">
        <v>3133116</v>
      </c>
      <c r="G6082" s="58" t="s">
        <v>87</v>
      </c>
      <c r="H6082" s="58" t="s">
        <v>87</v>
      </c>
      <c r="I6082" s="60" t="s">
        <v>85</v>
      </c>
    </row>
    <row r="6083" spans="1:9" x14ac:dyDescent="0.2">
      <c r="A6083" t="s">
        <v>63</v>
      </c>
      <c r="B6083" t="s">
        <v>81</v>
      </c>
      <c r="C6083" t="s">
        <v>22</v>
      </c>
      <c r="D6083" s="55">
        <v>43556</v>
      </c>
      <c r="E6083">
        <v>0</v>
      </c>
      <c r="F6083">
        <v>3133117</v>
      </c>
      <c r="G6083" s="58" t="s">
        <v>87</v>
      </c>
      <c r="H6083" s="58" t="s">
        <v>87</v>
      </c>
      <c r="I6083" s="60" t="s">
        <v>85</v>
      </c>
    </row>
    <row r="6084" spans="1:9" x14ac:dyDescent="0.2">
      <c r="A6084" t="s">
        <v>64</v>
      </c>
      <c r="B6084" t="s">
        <v>80</v>
      </c>
      <c r="C6084" t="s">
        <v>22</v>
      </c>
      <c r="D6084" s="55">
        <v>43556</v>
      </c>
      <c r="E6084">
        <v>0</v>
      </c>
      <c r="F6084">
        <v>3133118</v>
      </c>
      <c r="G6084" s="58" t="s">
        <v>87</v>
      </c>
      <c r="H6084" s="58" t="s">
        <v>87</v>
      </c>
      <c r="I6084" s="60" t="s">
        <v>85</v>
      </c>
    </row>
    <row r="6085" spans="1:9" x14ac:dyDescent="0.2">
      <c r="A6085" t="s">
        <v>64</v>
      </c>
      <c r="B6085" t="s">
        <v>81</v>
      </c>
      <c r="C6085" t="s">
        <v>22</v>
      </c>
      <c r="D6085" s="55">
        <v>43556</v>
      </c>
      <c r="E6085">
        <v>0</v>
      </c>
      <c r="F6085">
        <v>3133119</v>
      </c>
      <c r="G6085" s="58" t="s">
        <v>87</v>
      </c>
      <c r="H6085" s="58" t="s">
        <v>87</v>
      </c>
      <c r="I6085" s="60" t="s">
        <v>85</v>
      </c>
    </row>
    <row r="6086" spans="1:9" x14ac:dyDescent="0.2">
      <c r="A6086" t="s">
        <v>79</v>
      </c>
      <c r="B6086" t="s">
        <v>80</v>
      </c>
      <c r="C6086" t="s">
        <v>22</v>
      </c>
      <c r="D6086" s="55">
        <v>43556</v>
      </c>
      <c r="E6086">
        <v>0</v>
      </c>
      <c r="F6086">
        <v>3133120</v>
      </c>
      <c r="G6086" s="58" t="s">
        <v>87</v>
      </c>
      <c r="H6086" s="58" t="s">
        <v>87</v>
      </c>
      <c r="I6086" s="60" t="s">
        <v>85</v>
      </c>
    </row>
    <row r="6087" spans="1:9" x14ac:dyDescent="0.2">
      <c r="A6087" t="s">
        <v>79</v>
      </c>
      <c r="B6087" t="s">
        <v>81</v>
      </c>
      <c r="C6087" t="s">
        <v>22</v>
      </c>
      <c r="D6087" s="55">
        <v>43556</v>
      </c>
      <c r="E6087">
        <v>0</v>
      </c>
      <c r="F6087">
        <v>3133121</v>
      </c>
      <c r="G6087" s="58" t="s">
        <v>87</v>
      </c>
      <c r="H6087" s="58" t="s">
        <v>87</v>
      </c>
      <c r="I6087" s="60" t="s">
        <v>85</v>
      </c>
    </row>
    <row r="6088" spans="1:9" x14ac:dyDescent="0.2">
      <c r="A6088" t="s">
        <v>65</v>
      </c>
      <c r="B6088" t="s">
        <v>80</v>
      </c>
      <c r="C6088" t="s">
        <v>22</v>
      </c>
      <c r="D6088" s="55">
        <v>43556</v>
      </c>
      <c r="E6088">
        <v>0</v>
      </c>
      <c r="F6088">
        <v>3133122</v>
      </c>
      <c r="G6088" s="58" t="s">
        <v>87</v>
      </c>
      <c r="H6088" s="58" t="s">
        <v>87</v>
      </c>
      <c r="I6088" s="60" t="s">
        <v>85</v>
      </c>
    </row>
    <row r="6089" spans="1:9" x14ac:dyDescent="0.2">
      <c r="A6089" t="s">
        <v>65</v>
      </c>
      <c r="B6089" t="s">
        <v>81</v>
      </c>
      <c r="C6089" t="s">
        <v>22</v>
      </c>
      <c r="D6089" s="55">
        <v>43556</v>
      </c>
      <c r="E6089">
        <v>0</v>
      </c>
      <c r="F6089">
        <v>3133123</v>
      </c>
      <c r="G6089" s="58" t="s">
        <v>87</v>
      </c>
      <c r="H6089" s="58" t="s">
        <v>87</v>
      </c>
      <c r="I6089" s="60" t="s">
        <v>85</v>
      </c>
    </row>
    <row r="6090" spans="1:9" x14ac:dyDescent="0.2">
      <c r="A6090" t="s">
        <v>111</v>
      </c>
      <c r="B6090" t="s">
        <v>110</v>
      </c>
      <c r="C6090" t="s">
        <v>22</v>
      </c>
      <c r="D6090" s="55">
        <v>43556</v>
      </c>
      <c r="E6090">
        <v>5.0000000000000001E-3</v>
      </c>
      <c r="F6090">
        <v>3133124</v>
      </c>
      <c r="G6090" s="58" t="s">
        <v>87</v>
      </c>
      <c r="H6090" s="58" t="s">
        <v>87</v>
      </c>
      <c r="I6090" s="60" t="s">
        <v>85</v>
      </c>
    </row>
    <row r="6091" spans="1:9" x14ac:dyDescent="0.2">
      <c r="A6091" t="s">
        <v>112</v>
      </c>
      <c r="B6091" t="s">
        <v>110</v>
      </c>
      <c r="C6091" t="s">
        <v>22</v>
      </c>
      <c r="D6091" s="55">
        <v>43556</v>
      </c>
      <c r="E6091">
        <v>0.02</v>
      </c>
      <c r="F6091">
        <v>3133125</v>
      </c>
      <c r="G6091" s="58" t="s">
        <v>87</v>
      </c>
      <c r="H6091" s="58" t="s">
        <v>87</v>
      </c>
      <c r="I6091" s="60" t="s">
        <v>85</v>
      </c>
    </row>
    <row r="6092" spans="1:9" x14ac:dyDescent="0.2">
      <c r="A6092" t="s">
        <v>108</v>
      </c>
      <c r="B6092" t="s">
        <v>110</v>
      </c>
      <c r="C6092" t="s">
        <v>22</v>
      </c>
      <c r="D6092" s="55">
        <v>43556</v>
      </c>
      <c r="E6092">
        <v>-4.4999999999999998E-2</v>
      </c>
      <c r="F6092">
        <v>3133126</v>
      </c>
      <c r="G6092" s="58" t="s">
        <v>87</v>
      </c>
      <c r="H6092" s="58" t="s">
        <v>87</v>
      </c>
      <c r="I6092" s="60" t="s">
        <v>85</v>
      </c>
    </row>
    <row r="6093" spans="1:9" x14ac:dyDescent="0.2">
      <c r="A6093" t="s">
        <v>109</v>
      </c>
      <c r="B6093" t="s">
        <v>110</v>
      </c>
      <c r="C6093" t="s">
        <v>22</v>
      </c>
      <c r="D6093" s="55">
        <v>43556</v>
      </c>
      <c r="E6093">
        <v>0.02</v>
      </c>
      <c r="F6093">
        <v>3133127</v>
      </c>
      <c r="G6093" s="58" t="s">
        <v>87</v>
      </c>
      <c r="H6093" s="58" t="s">
        <v>87</v>
      </c>
      <c r="I6093" s="60" t="s">
        <v>85</v>
      </c>
    </row>
    <row r="6094" spans="1:9" x14ac:dyDescent="0.2">
      <c r="A6094" t="s">
        <v>11</v>
      </c>
      <c r="B6094" t="s">
        <v>110</v>
      </c>
      <c r="C6094" t="s">
        <v>22</v>
      </c>
      <c r="D6094" s="55">
        <v>43556</v>
      </c>
      <c r="E6094" s="155">
        <v>43586</v>
      </c>
      <c r="F6094">
        <v>2756519</v>
      </c>
      <c r="G6094" s="58" t="s">
        <v>87</v>
      </c>
      <c r="H6094" s="58" t="s">
        <v>87</v>
      </c>
      <c r="I6094" s="60" t="s">
        <v>86</v>
      </c>
    </row>
    <row r="6095" spans="1:9" x14ac:dyDescent="0.2">
      <c r="A6095" t="s">
        <v>78</v>
      </c>
      <c r="B6095" t="s">
        <v>80</v>
      </c>
      <c r="C6095" t="s">
        <v>22</v>
      </c>
      <c r="D6095" s="55">
        <v>43586</v>
      </c>
      <c r="E6095">
        <v>0.38500000000000001</v>
      </c>
      <c r="F6095">
        <v>3133100</v>
      </c>
      <c r="G6095" s="58" t="s">
        <v>87</v>
      </c>
      <c r="H6095" s="58" t="s">
        <v>87</v>
      </c>
      <c r="I6095" s="60" t="s">
        <v>85</v>
      </c>
    </row>
    <row r="6096" spans="1:9" x14ac:dyDescent="0.2">
      <c r="A6096" t="s">
        <v>78</v>
      </c>
      <c r="B6096" t="s">
        <v>81</v>
      </c>
      <c r="C6096" t="s">
        <v>22</v>
      </c>
      <c r="D6096" s="55">
        <v>43586</v>
      </c>
      <c r="E6096">
        <v>0.02</v>
      </c>
      <c r="F6096">
        <v>3133101</v>
      </c>
      <c r="G6096" s="58" t="s">
        <v>87</v>
      </c>
      <c r="H6096" s="58" t="s">
        <v>87</v>
      </c>
      <c r="I6096" s="60" t="s">
        <v>85</v>
      </c>
    </row>
    <row r="6097" spans="1:9" x14ac:dyDescent="0.2">
      <c r="A6097" t="s">
        <v>35</v>
      </c>
      <c r="B6097" t="s">
        <v>80</v>
      </c>
      <c r="C6097" t="s">
        <v>22</v>
      </c>
      <c r="D6097" s="55">
        <v>43586</v>
      </c>
      <c r="E6097">
        <v>0.38500000000000001</v>
      </c>
      <c r="F6097">
        <v>3133102</v>
      </c>
      <c r="G6097" s="58" t="s">
        <v>87</v>
      </c>
      <c r="H6097" s="58" t="s">
        <v>87</v>
      </c>
      <c r="I6097" s="60" t="s">
        <v>85</v>
      </c>
    </row>
    <row r="6098" spans="1:9" x14ac:dyDescent="0.2">
      <c r="A6098" t="s">
        <v>35</v>
      </c>
      <c r="B6098" t="s">
        <v>81</v>
      </c>
      <c r="C6098" t="s">
        <v>22</v>
      </c>
      <c r="D6098" s="55">
        <v>43586</v>
      </c>
      <c r="E6098">
        <v>0.05</v>
      </c>
      <c r="F6098">
        <v>3133103</v>
      </c>
      <c r="G6098" s="58" t="s">
        <v>87</v>
      </c>
      <c r="H6098" s="58" t="s">
        <v>87</v>
      </c>
      <c r="I6098" s="60" t="s">
        <v>85</v>
      </c>
    </row>
    <row r="6099" spans="1:9" x14ac:dyDescent="0.2">
      <c r="A6099" t="s">
        <v>36</v>
      </c>
      <c r="B6099" t="s">
        <v>80</v>
      </c>
      <c r="C6099" t="s">
        <v>22</v>
      </c>
      <c r="D6099" s="55">
        <v>43586</v>
      </c>
      <c r="E6099">
        <v>0.38500000000000001</v>
      </c>
      <c r="F6099">
        <v>3133104</v>
      </c>
      <c r="G6099" s="58" t="s">
        <v>87</v>
      </c>
      <c r="H6099" s="58" t="s">
        <v>87</v>
      </c>
      <c r="I6099" s="60" t="s">
        <v>85</v>
      </c>
    </row>
    <row r="6100" spans="1:9" x14ac:dyDescent="0.2">
      <c r="A6100" t="s">
        <v>36</v>
      </c>
      <c r="B6100" t="s">
        <v>81</v>
      </c>
      <c r="C6100" t="s">
        <v>22</v>
      </c>
      <c r="D6100" s="55">
        <v>43586</v>
      </c>
      <c r="E6100">
        <v>0.02</v>
      </c>
      <c r="F6100">
        <v>3133105</v>
      </c>
      <c r="G6100" s="58" t="s">
        <v>87</v>
      </c>
      <c r="H6100" s="58" t="s">
        <v>87</v>
      </c>
      <c r="I6100" s="60" t="s">
        <v>85</v>
      </c>
    </row>
    <row r="6101" spans="1:9" x14ac:dyDescent="0.2">
      <c r="A6101" t="s">
        <v>37</v>
      </c>
      <c r="B6101" t="s">
        <v>80</v>
      </c>
      <c r="C6101" t="s">
        <v>22</v>
      </c>
      <c r="D6101" s="55">
        <v>43586</v>
      </c>
      <c r="E6101">
        <v>0.38500000000000001</v>
      </c>
      <c r="F6101">
        <v>3133106</v>
      </c>
      <c r="G6101" s="58" t="s">
        <v>87</v>
      </c>
      <c r="H6101" s="58" t="s">
        <v>87</v>
      </c>
      <c r="I6101" s="60" t="s">
        <v>85</v>
      </c>
    </row>
    <row r="6102" spans="1:9" x14ac:dyDescent="0.2">
      <c r="A6102" t="s">
        <v>37</v>
      </c>
      <c r="B6102" t="s">
        <v>81</v>
      </c>
      <c r="C6102" t="s">
        <v>22</v>
      </c>
      <c r="D6102" s="55">
        <v>43586</v>
      </c>
      <c r="E6102">
        <v>0.05</v>
      </c>
      <c r="F6102">
        <v>3133107</v>
      </c>
      <c r="G6102" s="58" t="s">
        <v>87</v>
      </c>
      <c r="H6102" s="58" t="s">
        <v>87</v>
      </c>
      <c r="I6102" s="60" t="s">
        <v>85</v>
      </c>
    </row>
    <row r="6103" spans="1:9" x14ac:dyDescent="0.2">
      <c r="A6103" t="s">
        <v>58</v>
      </c>
      <c r="B6103" t="s">
        <v>80</v>
      </c>
      <c r="C6103" t="s">
        <v>22</v>
      </c>
      <c r="D6103" s="55">
        <v>43586</v>
      </c>
      <c r="E6103">
        <v>0.32500000000000001</v>
      </c>
      <c r="F6103">
        <v>3133108</v>
      </c>
      <c r="G6103" s="58" t="s">
        <v>87</v>
      </c>
      <c r="H6103" s="58" t="s">
        <v>87</v>
      </c>
      <c r="I6103" s="60" t="s">
        <v>85</v>
      </c>
    </row>
    <row r="6104" spans="1:9" x14ac:dyDescent="0.2">
      <c r="A6104" t="s">
        <v>58</v>
      </c>
      <c r="B6104" t="s">
        <v>81</v>
      </c>
      <c r="C6104" t="s">
        <v>22</v>
      </c>
      <c r="D6104" s="55">
        <v>43586</v>
      </c>
      <c r="E6104">
        <v>5.0000000000000001E-3</v>
      </c>
      <c r="F6104">
        <v>3133109</v>
      </c>
      <c r="G6104" s="58" t="s">
        <v>87</v>
      </c>
      <c r="H6104" s="58" t="s">
        <v>87</v>
      </c>
      <c r="I6104" s="60" t="s">
        <v>85</v>
      </c>
    </row>
    <row r="6105" spans="1:9" x14ac:dyDescent="0.2">
      <c r="A6105" t="s">
        <v>59</v>
      </c>
      <c r="B6105" t="s">
        <v>80</v>
      </c>
      <c r="C6105" t="s">
        <v>22</v>
      </c>
      <c r="D6105" s="55">
        <v>43586</v>
      </c>
      <c r="E6105">
        <v>0.33</v>
      </c>
      <c r="F6105">
        <v>3133110</v>
      </c>
      <c r="G6105" s="58" t="s">
        <v>87</v>
      </c>
      <c r="H6105" s="58" t="s">
        <v>87</v>
      </c>
      <c r="I6105" s="60" t="s">
        <v>85</v>
      </c>
    </row>
    <row r="6106" spans="1:9" x14ac:dyDescent="0.2">
      <c r="A6106" t="s">
        <v>59</v>
      </c>
      <c r="B6106" t="s">
        <v>81</v>
      </c>
      <c r="C6106" t="s">
        <v>22</v>
      </c>
      <c r="D6106" s="55">
        <v>43586</v>
      </c>
      <c r="E6106">
        <v>-6.5000000000000002E-2</v>
      </c>
      <c r="F6106">
        <v>3133111</v>
      </c>
      <c r="G6106" s="58" t="s">
        <v>87</v>
      </c>
      <c r="H6106" s="58" t="s">
        <v>87</v>
      </c>
      <c r="I6106" s="60" t="s">
        <v>85</v>
      </c>
    </row>
    <row r="6107" spans="1:9" x14ac:dyDescent="0.2">
      <c r="A6107" t="s">
        <v>60</v>
      </c>
      <c r="B6107" t="s">
        <v>80</v>
      </c>
      <c r="C6107" t="s">
        <v>22</v>
      </c>
      <c r="D6107" s="55">
        <v>43586</v>
      </c>
      <c r="E6107">
        <v>0.33</v>
      </c>
      <c r="F6107">
        <v>3133112</v>
      </c>
      <c r="G6107" s="58" t="s">
        <v>87</v>
      </c>
      <c r="H6107" s="58" t="s">
        <v>87</v>
      </c>
      <c r="I6107" s="60" t="s">
        <v>85</v>
      </c>
    </row>
    <row r="6108" spans="1:9" x14ac:dyDescent="0.2">
      <c r="A6108" t="s">
        <v>60</v>
      </c>
      <c r="B6108" t="s">
        <v>81</v>
      </c>
      <c r="C6108" t="s">
        <v>22</v>
      </c>
      <c r="D6108" s="55">
        <v>43586</v>
      </c>
      <c r="E6108">
        <v>0.02</v>
      </c>
      <c r="F6108">
        <v>3133113</v>
      </c>
      <c r="G6108" s="58" t="s">
        <v>87</v>
      </c>
      <c r="H6108" s="58" t="s">
        <v>87</v>
      </c>
      <c r="I6108" s="60" t="s">
        <v>85</v>
      </c>
    </row>
    <row r="6109" spans="1:9" x14ac:dyDescent="0.2">
      <c r="A6109" t="s">
        <v>61</v>
      </c>
      <c r="B6109" t="s">
        <v>80</v>
      </c>
      <c r="C6109" t="s">
        <v>22</v>
      </c>
      <c r="D6109" s="55">
        <v>43586</v>
      </c>
      <c r="E6109">
        <v>0.33</v>
      </c>
      <c r="F6109">
        <v>3133114</v>
      </c>
      <c r="G6109" s="58" t="s">
        <v>87</v>
      </c>
      <c r="H6109" s="58" t="s">
        <v>87</v>
      </c>
      <c r="I6109" s="60" t="s">
        <v>85</v>
      </c>
    </row>
    <row r="6110" spans="1:9" x14ac:dyDescent="0.2">
      <c r="A6110" t="s">
        <v>61</v>
      </c>
      <c r="B6110" t="s">
        <v>81</v>
      </c>
      <c r="C6110" t="s">
        <v>22</v>
      </c>
      <c r="D6110" s="55">
        <v>43586</v>
      </c>
      <c r="E6110">
        <v>-3.5000000000000003E-2</v>
      </c>
      <c r="F6110">
        <v>3133115</v>
      </c>
      <c r="G6110" s="58" t="s">
        <v>87</v>
      </c>
      <c r="H6110" s="58" t="s">
        <v>87</v>
      </c>
      <c r="I6110" s="60" t="s">
        <v>85</v>
      </c>
    </row>
    <row r="6111" spans="1:9" x14ac:dyDescent="0.2">
      <c r="A6111" t="s">
        <v>63</v>
      </c>
      <c r="B6111" t="s">
        <v>80</v>
      </c>
      <c r="C6111" t="s">
        <v>22</v>
      </c>
      <c r="D6111" s="55">
        <v>43586</v>
      </c>
      <c r="E6111">
        <v>0</v>
      </c>
      <c r="F6111">
        <v>3133116</v>
      </c>
      <c r="G6111" s="58" t="s">
        <v>87</v>
      </c>
      <c r="H6111" s="58" t="s">
        <v>87</v>
      </c>
      <c r="I6111" s="60" t="s">
        <v>85</v>
      </c>
    </row>
    <row r="6112" spans="1:9" x14ac:dyDescent="0.2">
      <c r="A6112" t="s">
        <v>63</v>
      </c>
      <c r="B6112" t="s">
        <v>81</v>
      </c>
      <c r="C6112" t="s">
        <v>22</v>
      </c>
      <c r="D6112" s="55">
        <v>43586</v>
      </c>
      <c r="E6112">
        <v>0</v>
      </c>
      <c r="F6112">
        <v>3133117</v>
      </c>
      <c r="G6112" s="58" t="s">
        <v>87</v>
      </c>
      <c r="H6112" s="58" t="s">
        <v>87</v>
      </c>
      <c r="I6112" s="60" t="s">
        <v>85</v>
      </c>
    </row>
    <row r="6113" spans="1:9" x14ac:dyDescent="0.2">
      <c r="A6113" t="s">
        <v>64</v>
      </c>
      <c r="B6113" t="s">
        <v>80</v>
      </c>
      <c r="C6113" t="s">
        <v>22</v>
      </c>
      <c r="D6113" s="55">
        <v>43586</v>
      </c>
      <c r="E6113">
        <v>0</v>
      </c>
      <c r="F6113">
        <v>3133118</v>
      </c>
      <c r="G6113" s="58" t="s">
        <v>87</v>
      </c>
      <c r="H6113" s="58" t="s">
        <v>87</v>
      </c>
      <c r="I6113" s="60" t="s">
        <v>85</v>
      </c>
    </row>
    <row r="6114" spans="1:9" x14ac:dyDescent="0.2">
      <c r="A6114" t="s">
        <v>64</v>
      </c>
      <c r="B6114" t="s">
        <v>81</v>
      </c>
      <c r="C6114" t="s">
        <v>22</v>
      </c>
      <c r="D6114" s="55">
        <v>43586</v>
      </c>
      <c r="E6114">
        <v>0</v>
      </c>
      <c r="F6114">
        <v>3133119</v>
      </c>
      <c r="G6114" s="58" t="s">
        <v>87</v>
      </c>
      <c r="H6114" s="58" t="s">
        <v>87</v>
      </c>
      <c r="I6114" s="60" t="s">
        <v>85</v>
      </c>
    </row>
    <row r="6115" spans="1:9" x14ac:dyDescent="0.2">
      <c r="A6115" t="s">
        <v>79</v>
      </c>
      <c r="B6115" t="s">
        <v>80</v>
      </c>
      <c r="C6115" t="s">
        <v>22</v>
      </c>
      <c r="D6115" s="55">
        <v>43586</v>
      </c>
      <c r="E6115">
        <v>0</v>
      </c>
      <c r="F6115">
        <v>3133120</v>
      </c>
      <c r="G6115" s="58" t="s">
        <v>87</v>
      </c>
      <c r="H6115" s="58" t="s">
        <v>87</v>
      </c>
      <c r="I6115" s="60" t="s">
        <v>85</v>
      </c>
    </row>
    <row r="6116" spans="1:9" x14ac:dyDescent="0.2">
      <c r="A6116" t="s">
        <v>79</v>
      </c>
      <c r="B6116" t="s">
        <v>81</v>
      </c>
      <c r="C6116" t="s">
        <v>22</v>
      </c>
      <c r="D6116" s="55">
        <v>43586</v>
      </c>
      <c r="E6116">
        <v>0</v>
      </c>
      <c r="F6116">
        <v>3133121</v>
      </c>
      <c r="G6116" s="58" t="s">
        <v>87</v>
      </c>
      <c r="H6116" s="58" t="s">
        <v>87</v>
      </c>
      <c r="I6116" s="60" t="s">
        <v>85</v>
      </c>
    </row>
    <row r="6117" spans="1:9" x14ac:dyDescent="0.2">
      <c r="A6117" t="s">
        <v>65</v>
      </c>
      <c r="B6117" t="s">
        <v>80</v>
      </c>
      <c r="C6117" t="s">
        <v>22</v>
      </c>
      <c r="D6117" s="55">
        <v>43586</v>
      </c>
      <c r="E6117">
        <v>0</v>
      </c>
      <c r="F6117">
        <v>3133122</v>
      </c>
      <c r="G6117" s="58" t="s">
        <v>87</v>
      </c>
      <c r="H6117" s="58" t="s">
        <v>87</v>
      </c>
      <c r="I6117" s="60" t="s">
        <v>85</v>
      </c>
    </row>
    <row r="6118" spans="1:9" x14ac:dyDescent="0.2">
      <c r="A6118" t="s">
        <v>65</v>
      </c>
      <c r="B6118" t="s">
        <v>81</v>
      </c>
      <c r="C6118" t="s">
        <v>22</v>
      </c>
      <c r="D6118" s="55">
        <v>43586</v>
      </c>
      <c r="E6118">
        <v>0</v>
      </c>
      <c r="F6118">
        <v>3133123</v>
      </c>
      <c r="G6118" s="58" t="s">
        <v>87</v>
      </c>
      <c r="H6118" s="58" t="s">
        <v>87</v>
      </c>
      <c r="I6118" s="60" t="s">
        <v>85</v>
      </c>
    </row>
    <row r="6119" spans="1:9" x14ac:dyDescent="0.2">
      <c r="A6119" t="s">
        <v>111</v>
      </c>
      <c r="B6119" t="s">
        <v>110</v>
      </c>
      <c r="C6119" t="s">
        <v>22</v>
      </c>
      <c r="D6119" s="55">
        <v>43586</v>
      </c>
      <c r="E6119">
        <v>5.0000000000000001E-3</v>
      </c>
      <c r="F6119">
        <v>3133124</v>
      </c>
      <c r="G6119" s="58" t="s">
        <v>87</v>
      </c>
      <c r="H6119" s="58" t="s">
        <v>87</v>
      </c>
      <c r="I6119" s="60" t="s">
        <v>85</v>
      </c>
    </row>
    <row r="6120" spans="1:9" x14ac:dyDescent="0.2">
      <c r="A6120" t="s">
        <v>112</v>
      </c>
      <c r="B6120" t="s">
        <v>110</v>
      </c>
      <c r="C6120" t="s">
        <v>22</v>
      </c>
      <c r="D6120" s="55">
        <v>43586</v>
      </c>
      <c r="E6120">
        <v>0.02</v>
      </c>
      <c r="F6120">
        <v>3133125</v>
      </c>
      <c r="G6120" s="58" t="s">
        <v>87</v>
      </c>
      <c r="H6120" s="58" t="s">
        <v>87</v>
      </c>
      <c r="I6120" s="60" t="s">
        <v>85</v>
      </c>
    </row>
    <row r="6121" spans="1:9" x14ac:dyDescent="0.2">
      <c r="A6121" t="s">
        <v>108</v>
      </c>
      <c r="B6121" t="s">
        <v>110</v>
      </c>
      <c r="C6121" t="s">
        <v>22</v>
      </c>
      <c r="D6121" s="55">
        <v>43586</v>
      </c>
      <c r="E6121">
        <v>-3.5000000000000003E-2</v>
      </c>
      <c r="F6121">
        <v>3133126</v>
      </c>
      <c r="G6121" s="58" t="s">
        <v>87</v>
      </c>
      <c r="H6121" s="58" t="s">
        <v>87</v>
      </c>
      <c r="I6121" s="60" t="s">
        <v>85</v>
      </c>
    </row>
    <row r="6122" spans="1:9" x14ac:dyDescent="0.2">
      <c r="A6122" t="s">
        <v>109</v>
      </c>
      <c r="B6122" t="s">
        <v>110</v>
      </c>
      <c r="C6122" t="s">
        <v>22</v>
      </c>
      <c r="D6122" s="55">
        <v>43586</v>
      </c>
      <c r="E6122">
        <v>0.02</v>
      </c>
      <c r="F6122">
        <v>3133127</v>
      </c>
      <c r="G6122" s="58" t="s">
        <v>87</v>
      </c>
      <c r="H6122" s="58" t="s">
        <v>87</v>
      </c>
      <c r="I6122" s="60" t="s">
        <v>85</v>
      </c>
    </row>
    <row r="6123" spans="1:9" x14ac:dyDescent="0.2">
      <c r="A6123" t="s">
        <v>11</v>
      </c>
      <c r="B6123" t="s">
        <v>110</v>
      </c>
      <c r="C6123" t="s">
        <v>22</v>
      </c>
      <c r="D6123" s="55">
        <v>43586</v>
      </c>
      <c r="E6123" s="155">
        <v>43617</v>
      </c>
      <c r="F6123">
        <v>2756548</v>
      </c>
      <c r="G6123" s="58" t="s">
        <v>87</v>
      </c>
      <c r="H6123" s="58" t="s">
        <v>87</v>
      </c>
      <c r="I6123" s="60" t="s">
        <v>86</v>
      </c>
    </row>
    <row r="6124" spans="1:9" x14ac:dyDescent="0.2">
      <c r="A6124" t="s">
        <v>78</v>
      </c>
      <c r="B6124" t="s">
        <v>80</v>
      </c>
      <c r="C6124" t="s">
        <v>22</v>
      </c>
      <c r="D6124" s="55">
        <v>43617</v>
      </c>
      <c r="E6124">
        <v>0.38500000000000001</v>
      </c>
      <c r="F6124">
        <v>3133100</v>
      </c>
      <c r="G6124" s="58" t="s">
        <v>87</v>
      </c>
      <c r="H6124" s="58" t="s">
        <v>87</v>
      </c>
      <c r="I6124" s="60" t="s">
        <v>85</v>
      </c>
    </row>
    <row r="6125" spans="1:9" x14ac:dyDescent="0.2">
      <c r="A6125" t="s">
        <v>78</v>
      </c>
      <c r="B6125" t="s">
        <v>81</v>
      </c>
      <c r="C6125" t="s">
        <v>22</v>
      </c>
      <c r="D6125" s="55">
        <v>43617</v>
      </c>
      <c r="E6125">
        <v>0.02</v>
      </c>
      <c r="F6125">
        <v>3133101</v>
      </c>
      <c r="G6125" s="58" t="s">
        <v>87</v>
      </c>
      <c r="H6125" s="58" t="s">
        <v>87</v>
      </c>
      <c r="I6125" s="60" t="s">
        <v>85</v>
      </c>
    </row>
    <row r="6126" spans="1:9" x14ac:dyDescent="0.2">
      <c r="A6126" t="s">
        <v>35</v>
      </c>
      <c r="B6126" t="s">
        <v>80</v>
      </c>
      <c r="C6126" t="s">
        <v>22</v>
      </c>
      <c r="D6126" s="55">
        <v>43617</v>
      </c>
      <c r="E6126">
        <v>0.38500000000000001</v>
      </c>
      <c r="F6126">
        <v>3133102</v>
      </c>
      <c r="G6126" s="58" t="s">
        <v>87</v>
      </c>
      <c r="H6126" s="58" t="s">
        <v>87</v>
      </c>
      <c r="I6126" s="60" t="s">
        <v>85</v>
      </c>
    </row>
    <row r="6127" spans="1:9" x14ac:dyDescent="0.2">
      <c r="A6127" t="s">
        <v>35</v>
      </c>
      <c r="B6127" t="s">
        <v>81</v>
      </c>
      <c r="C6127" t="s">
        <v>22</v>
      </c>
      <c r="D6127" s="55">
        <v>43617</v>
      </c>
      <c r="E6127">
        <v>0.06</v>
      </c>
      <c r="F6127">
        <v>3133103</v>
      </c>
      <c r="G6127" s="58" t="s">
        <v>87</v>
      </c>
      <c r="H6127" s="58" t="s">
        <v>87</v>
      </c>
      <c r="I6127" s="60" t="s">
        <v>85</v>
      </c>
    </row>
    <row r="6128" spans="1:9" x14ac:dyDescent="0.2">
      <c r="A6128" t="s">
        <v>36</v>
      </c>
      <c r="B6128" t="s">
        <v>80</v>
      </c>
      <c r="C6128" t="s">
        <v>22</v>
      </c>
      <c r="D6128" s="55">
        <v>43617</v>
      </c>
      <c r="E6128">
        <v>0.38500000000000001</v>
      </c>
      <c r="F6128">
        <v>3133104</v>
      </c>
      <c r="G6128" s="58" t="s">
        <v>87</v>
      </c>
      <c r="H6128" s="58" t="s">
        <v>87</v>
      </c>
      <c r="I6128" s="60" t="s">
        <v>85</v>
      </c>
    </row>
    <row r="6129" spans="1:9" x14ac:dyDescent="0.2">
      <c r="A6129" t="s">
        <v>36</v>
      </c>
      <c r="B6129" t="s">
        <v>81</v>
      </c>
      <c r="C6129" t="s">
        <v>22</v>
      </c>
      <c r="D6129" s="55">
        <v>43617</v>
      </c>
      <c r="E6129">
        <v>0.02</v>
      </c>
      <c r="F6129">
        <v>3133105</v>
      </c>
      <c r="G6129" s="58" t="s">
        <v>87</v>
      </c>
      <c r="H6129" s="58" t="s">
        <v>87</v>
      </c>
      <c r="I6129" s="60" t="s">
        <v>85</v>
      </c>
    </row>
    <row r="6130" spans="1:9" x14ac:dyDescent="0.2">
      <c r="A6130" t="s">
        <v>37</v>
      </c>
      <c r="B6130" t="s">
        <v>80</v>
      </c>
      <c r="C6130" t="s">
        <v>22</v>
      </c>
      <c r="D6130" s="55">
        <v>43617</v>
      </c>
      <c r="E6130">
        <v>0.38500000000000001</v>
      </c>
      <c r="F6130">
        <v>3133106</v>
      </c>
      <c r="G6130" s="58" t="s">
        <v>87</v>
      </c>
      <c r="H6130" s="58" t="s">
        <v>87</v>
      </c>
      <c r="I6130" s="60" t="s">
        <v>85</v>
      </c>
    </row>
    <row r="6131" spans="1:9" x14ac:dyDescent="0.2">
      <c r="A6131" t="s">
        <v>37</v>
      </c>
      <c r="B6131" t="s">
        <v>81</v>
      </c>
      <c r="C6131" t="s">
        <v>22</v>
      </c>
      <c r="D6131" s="55">
        <v>43617</v>
      </c>
      <c r="E6131">
        <v>0.06</v>
      </c>
      <c r="F6131">
        <v>3133107</v>
      </c>
      <c r="G6131" s="58" t="s">
        <v>87</v>
      </c>
      <c r="H6131" s="58" t="s">
        <v>87</v>
      </c>
      <c r="I6131" s="60" t="s">
        <v>85</v>
      </c>
    </row>
    <row r="6132" spans="1:9" x14ac:dyDescent="0.2">
      <c r="A6132" t="s">
        <v>58</v>
      </c>
      <c r="B6132" t="s">
        <v>80</v>
      </c>
      <c r="C6132" t="s">
        <v>22</v>
      </c>
      <c r="D6132" s="55">
        <v>43617</v>
      </c>
      <c r="E6132">
        <v>0.33500000000000002</v>
      </c>
      <c r="F6132">
        <v>3133108</v>
      </c>
      <c r="G6132" s="58" t="s">
        <v>87</v>
      </c>
      <c r="H6132" s="58" t="s">
        <v>87</v>
      </c>
      <c r="I6132" s="60" t="s">
        <v>85</v>
      </c>
    </row>
    <row r="6133" spans="1:9" x14ac:dyDescent="0.2">
      <c r="A6133" t="s">
        <v>58</v>
      </c>
      <c r="B6133" t="s">
        <v>81</v>
      </c>
      <c r="C6133" t="s">
        <v>22</v>
      </c>
      <c r="D6133" s="55">
        <v>43617</v>
      </c>
      <c r="E6133">
        <v>5.0000000000000001E-3</v>
      </c>
      <c r="F6133">
        <v>3133109</v>
      </c>
      <c r="G6133" s="58" t="s">
        <v>87</v>
      </c>
      <c r="H6133" s="58" t="s">
        <v>87</v>
      </c>
      <c r="I6133" s="60" t="s">
        <v>85</v>
      </c>
    </row>
    <row r="6134" spans="1:9" x14ac:dyDescent="0.2">
      <c r="A6134" t="s">
        <v>59</v>
      </c>
      <c r="B6134" t="s">
        <v>80</v>
      </c>
      <c r="C6134" t="s">
        <v>22</v>
      </c>
      <c r="D6134" s="55">
        <v>43617</v>
      </c>
      <c r="E6134">
        <v>0.37</v>
      </c>
      <c r="F6134">
        <v>3133110</v>
      </c>
      <c r="G6134" s="58" t="s">
        <v>87</v>
      </c>
      <c r="H6134" s="58" t="s">
        <v>87</v>
      </c>
      <c r="I6134" s="60" t="s">
        <v>85</v>
      </c>
    </row>
    <row r="6135" spans="1:9" x14ac:dyDescent="0.2">
      <c r="A6135" t="s">
        <v>59</v>
      </c>
      <c r="B6135" t="s">
        <v>81</v>
      </c>
      <c r="C6135" t="s">
        <v>22</v>
      </c>
      <c r="D6135" s="55">
        <v>43617</v>
      </c>
      <c r="E6135">
        <v>-5.5E-2</v>
      </c>
      <c r="F6135">
        <v>3133111</v>
      </c>
      <c r="G6135" s="58" t="s">
        <v>87</v>
      </c>
      <c r="H6135" s="58" t="s">
        <v>87</v>
      </c>
      <c r="I6135" s="60" t="s">
        <v>85</v>
      </c>
    </row>
    <row r="6136" spans="1:9" x14ac:dyDescent="0.2">
      <c r="A6136" t="s">
        <v>60</v>
      </c>
      <c r="B6136" t="s">
        <v>80</v>
      </c>
      <c r="C6136" t="s">
        <v>22</v>
      </c>
      <c r="D6136" s="55">
        <v>43617</v>
      </c>
      <c r="E6136">
        <v>0.37</v>
      </c>
      <c r="F6136">
        <v>3133112</v>
      </c>
      <c r="G6136" s="58" t="s">
        <v>87</v>
      </c>
      <c r="H6136" s="58" t="s">
        <v>87</v>
      </c>
      <c r="I6136" s="60" t="s">
        <v>85</v>
      </c>
    </row>
    <row r="6137" spans="1:9" x14ac:dyDescent="0.2">
      <c r="A6137" t="s">
        <v>60</v>
      </c>
      <c r="B6137" t="s">
        <v>81</v>
      </c>
      <c r="C6137" t="s">
        <v>22</v>
      </c>
      <c r="D6137" s="55">
        <v>43617</v>
      </c>
      <c r="E6137">
        <v>3.5000000000000003E-2</v>
      </c>
      <c r="F6137">
        <v>3133113</v>
      </c>
      <c r="G6137" s="58" t="s">
        <v>87</v>
      </c>
      <c r="H6137" s="58" t="s">
        <v>87</v>
      </c>
      <c r="I6137" s="60" t="s">
        <v>85</v>
      </c>
    </row>
    <row r="6138" spans="1:9" x14ac:dyDescent="0.2">
      <c r="A6138" t="s">
        <v>61</v>
      </c>
      <c r="B6138" t="s">
        <v>80</v>
      </c>
      <c r="C6138" t="s">
        <v>22</v>
      </c>
      <c r="D6138" s="55">
        <v>43617</v>
      </c>
      <c r="E6138">
        <v>0.37</v>
      </c>
      <c r="F6138">
        <v>3133114</v>
      </c>
      <c r="G6138" s="58" t="s">
        <v>87</v>
      </c>
      <c r="H6138" s="58" t="s">
        <v>87</v>
      </c>
      <c r="I6138" s="60" t="s">
        <v>85</v>
      </c>
    </row>
    <row r="6139" spans="1:9" x14ac:dyDescent="0.2">
      <c r="A6139" t="s">
        <v>61</v>
      </c>
      <c r="B6139" t="s">
        <v>81</v>
      </c>
      <c r="C6139" t="s">
        <v>22</v>
      </c>
      <c r="D6139" s="55">
        <v>43617</v>
      </c>
      <c r="E6139">
        <v>-3.5000000000000003E-2</v>
      </c>
      <c r="F6139">
        <v>3133115</v>
      </c>
      <c r="G6139" s="58" t="s">
        <v>87</v>
      </c>
      <c r="H6139" s="58" t="s">
        <v>87</v>
      </c>
      <c r="I6139" s="60" t="s">
        <v>85</v>
      </c>
    </row>
    <row r="6140" spans="1:9" x14ac:dyDescent="0.2">
      <c r="A6140" t="s">
        <v>63</v>
      </c>
      <c r="B6140" t="s">
        <v>80</v>
      </c>
      <c r="C6140" t="s">
        <v>22</v>
      </c>
      <c r="D6140" s="55">
        <v>43617</v>
      </c>
      <c r="E6140">
        <v>0</v>
      </c>
      <c r="F6140">
        <v>3133116</v>
      </c>
      <c r="G6140" s="58" t="s">
        <v>87</v>
      </c>
      <c r="H6140" s="58" t="s">
        <v>87</v>
      </c>
      <c r="I6140" s="60" t="s">
        <v>85</v>
      </c>
    </row>
    <row r="6141" spans="1:9" x14ac:dyDescent="0.2">
      <c r="A6141" t="s">
        <v>63</v>
      </c>
      <c r="B6141" t="s">
        <v>81</v>
      </c>
      <c r="C6141" t="s">
        <v>22</v>
      </c>
      <c r="D6141" s="55">
        <v>43617</v>
      </c>
      <c r="E6141">
        <v>0</v>
      </c>
      <c r="F6141">
        <v>3133117</v>
      </c>
      <c r="G6141" s="58" t="s">
        <v>87</v>
      </c>
      <c r="H6141" s="58" t="s">
        <v>87</v>
      </c>
      <c r="I6141" s="60" t="s">
        <v>85</v>
      </c>
    </row>
    <row r="6142" spans="1:9" x14ac:dyDescent="0.2">
      <c r="A6142" t="s">
        <v>64</v>
      </c>
      <c r="B6142" t="s">
        <v>80</v>
      </c>
      <c r="C6142" t="s">
        <v>22</v>
      </c>
      <c r="D6142" s="55">
        <v>43617</v>
      </c>
      <c r="E6142">
        <v>0</v>
      </c>
      <c r="F6142">
        <v>3133118</v>
      </c>
      <c r="G6142" s="58" t="s">
        <v>87</v>
      </c>
      <c r="H6142" s="58" t="s">
        <v>87</v>
      </c>
      <c r="I6142" s="60" t="s">
        <v>85</v>
      </c>
    </row>
    <row r="6143" spans="1:9" x14ac:dyDescent="0.2">
      <c r="A6143" t="s">
        <v>64</v>
      </c>
      <c r="B6143" t="s">
        <v>81</v>
      </c>
      <c r="C6143" t="s">
        <v>22</v>
      </c>
      <c r="D6143" s="55">
        <v>43617</v>
      </c>
      <c r="E6143">
        <v>0</v>
      </c>
      <c r="F6143">
        <v>3133119</v>
      </c>
      <c r="G6143" s="58" t="s">
        <v>87</v>
      </c>
      <c r="H6143" s="58" t="s">
        <v>87</v>
      </c>
      <c r="I6143" s="60" t="s">
        <v>85</v>
      </c>
    </row>
    <row r="6144" spans="1:9" x14ac:dyDescent="0.2">
      <c r="A6144" t="s">
        <v>79</v>
      </c>
      <c r="B6144" t="s">
        <v>80</v>
      </c>
      <c r="C6144" t="s">
        <v>22</v>
      </c>
      <c r="D6144" s="55">
        <v>43617</v>
      </c>
      <c r="E6144">
        <v>0</v>
      </c>
      <c r="F6144">
        <v>3133120</v>
      </c>
      <c r="G6144" s="58" t="s">
        <v>87</v>
      </c>
      <c r="H6144" s="58" t="s">
        <v>87</v>
      </c>
      <c r="I6144" s="60" t="s">
        <v>85</v>
      </c>
    </row>
    <row r="6145" spans="1:9" x14ac:dyDescent="0.2">
      <c r="A6145" t="s">
        <v>79</v>
      </c>
      <c r="B6145" t="s">
        <v>81</v>
      </c>
      <c r="C6145" t="s">
        <v>22</v>
      </c>
      <c r="D6145" s="55">
        <v>43617</v>
      </c>
      <c r="E6145">
        <v>0</v>
      </c>
      <c r="F6145">
        <v>3133121</v>
      </c>
      <c r="G6145" s="58" t="s">
        <v>87</v>
      </c>
      <c r="H6145" s="58" t="s">
        <v>87</v>
      </c>
      <c r="I6145" s="60" t="s">
        <v>85</v>
      </c>
    </row>
    <row r="6146" spans="1:9" x14ac:dyDescent="0.2">
      <c r="A6146" t="s">
        <v>65</v>
      </c>
      <c r="B6146" t="s">
        <v>80</v>
      </c>
      <c r="C6146" t="s">
        <v>22</v>
      </c>
      <c r="D6146" s="55">
        <v>43617</v>
      </c>
      <c r="E6146">
        <v>0</v>
      </c>
      <c r="F6146">
        <v>3133122</v>
      </c>
      <c r="G6146" s="58" t="s">
        <v>87</v>
      </c>
      <c r="H6146" s="58" t="s">
        <v>87</v>
      </c>
      <c r="I6146" s="60" t="s">
        <v>85</v>
      </c>
    </row>
    <row r="6147" spans="1:9" x14ac:dyDescent="0.2">
      <c r="A6147" t="s">
        <v>65</v>
      </c>
      <c r="B6147" t="s">
        <v>81</v>
      </c>
      <c r="C6147" t="s">
        <v>22</v>
      </c>
      <c r="D6147" s="55">
        <v>43617</v>
      </c>
      <c r="E6147">
        <v>0</v>
      </c>
      <c r="F6147">
        <v>3133123</v>
      </c>
      <c r="G6147" s="58" t="s">
        <v>87</v>
      </c>
      <c r="H6147" s="58" t="s">
        <v>87</v>
      </c>
      <c r="I6147" s="60" t="s">
        <v>85</v>
      </c>
    </row>
    <row r="6148" spans="1:9" x14ac:dyDescent="0.2">
      <c r="A6148" t="s">
        <v>111</v>
      </c>
      <c r="B6148" t="s">
        <v>110</v>
      </c>
      <c r="C6148" t="s">
        <v>22</v>
      </c>
      <c r="D6148" s="55">
        <v>43617</v>
      </c>
      <c r="E6148">
        <v>5.0000000000000001E-3</v>
      </c>
      <c r="F6148">
        <v>3133124</v>
      </c>
      <c r="G6148" s="58" t="s">
        <v>87</v>
      </c>
      <c r="H6148" s="58" t="s">
        <v>87</v>
      </c>
      <c r="I6148" s="60" t="s">
        <v>85</v>
      </c>
    </row>
    <row r="6149" spans="1:9" x14ac:dyDescent="0.2">
      <c r="A6149" t="s">
        <v>112</v>
      </c>
      <c r="B6149" t="s">
        <v>110</v>
      </c>
      <c r="C6149" t="s">
        <v>22</v>
      </c>
      <c r="D6149" s="55">
        <v>43617</v>
      </c>
      <c r="E6149">
        <v>3.5000000000000003E-2</v>
      </c>
      <c r="F6149">
        <v>3133125</v>
      </c>
      <c r="G6149" s="58" t="s">
        <v>87</v>
      </c>
      <c r="H6149" s="58" t="s">
        <v>87</v>
      </c>
      <c r="I6149" s="60" t="s">
        <v>85</v>
      </c>
    </row>
    <row r="6150" spans="1:9" x14ac:dyDescent="0.2">
      <c r="A6150" t="s">
        <v>108</v>
      </c>
      <c r="B6150" t="s">
        <v>110</v>
      </c>
      <c r="C6150" t="s">
        <v>22</v>
      </c>
      <c r="D6150" s="55">
        <v>43617</v>
      </c>
      <c r="E6150">
        <v>-3.5000000000000003E-2</v>
      </c>
      <c r="F6150">
        <v>3133126</v>
      </c>
      <c r="G6150" s="58" t="s">
        <v>87</v>
      </c>
      <c r="H6150" s="58" t="s">
        <v>87</v>
      </c>
      <c r="I6150" s="60" t="s">
        <v>85</v>
      </c>
    </row>
    <row r="6151" spans="1:9" x14ac:dyDescent="0.2">
      <c r="A6151" t="s">
        <v>109</v>
      </c>
      <c r="B6151" t="s">
        <v>110</v>
      </c>
      <c r="C6151" t="s">
        <v>22</v>
      </c>
      <c r="D6151" s="55">
        <v>43617</v>
      </c>
      <c r="E6151">
        <v>3.5000000000000003E-2</v>
      </c>
      <c r="F6151">
        <v>3133127</v>
      </c>
      <c r="G6151" s="58" t="s">
        <v>87</v>
      </c>
      <c r="H6151" s="58" t="s">
        <v>87</v>
      </c>
      <c r="I6151" s="60" t="s">
        <v>85</v>
      </c>
    </row>
    <row r="6152" spans="1:9" x14ac:dyDescent="0.2">
      <c r="A6152" t="s">
        <v>11</v>
      </c>
      <c r="B6152" t="s">
        <v>110</v>
      </c>
      <c r="C6152" t="s">
        <v>22</v>
      </c>
      <c r="D6152" s="55">
        <v>43617</v>
      </c>
      <c r="E6152" s="155">
        <v>43647</v>
      </c>
      <c r="F6152">
        <v>2756526</v>
      </c>
      <c r="G6152" s="58" t="s">
        <v>87</v>
      </c>
      <c r="H6152" s="58" t="s">
        <v>87</v>
      </c>
      <c r="I6152" s="60" t="s">
        <v>86</v>
      </c>
    </row>
    <row r="6153" spans="1:9" x14ac:dyDescent="0.2">
      <c r="A6153" t="s">
        <v>78</v>
      </c>
      <c r="B6153" t="s">
        <v>80</v>
      </c>
      <c r="C6153" t="s">
        <v>22</v>
      </c>
      <c r="D6153" s="55">
        <v>43647</v>
      </c>
      <c r="E6153">
        <v>0.39750000000000002</v>
      </c>
      <c r="F6153">
        <v>3133100</v>
      </c>
      <c r="G6153" s="58" t="s">
        <v>87</v>
      </c>
      <c r="H6153" s="58" t="s">
        <v>87</v>
      </c>
      <c r="I6153" s="60" t="s">
        <v>85</v>
      </c>
    </row>
    <row r="6154" spans="1:9" x14ac:dyDescent="0.2">
      <c r="A6154" t="s">
        <v>78</v>
      </c>
      <c r="B6154" t="s">
        <v>81</v>
      </c>
      <c r="C6154" t="s">
        <v>22</v>
      </c>
      <c r="D6154" s="55">
        <v>43647</v>
      </c>
      <c r="E6154">
        <v>0.02</v>
      </c>
      <c r="F6154">
        <v>3133101</v>
      </c>
      <c r="G6154" s="58" t="s">
        <v>87</v>
      </c>
      <c r="H6154" s="58" t="s">
        <v>87</v>
      </c>
      <c r="I6154" s="60" t="s">
        <v>85</v>
      </c>
    </row>
    <row r="6155" spans="1:9" x14ac:dyDescent="0.2">
      <c r="A6155" t="s">
        <v>35</v>
      </c>
      <c r="B6155" t="s">
        <v>80</v>
      </c>
      <c r="C6155" t="s">
        <v>22</v>
      </c>
      <c r="D6155" s="55">
        <v>43647</v>
      </c>
      <c r="E6155">
        <v>0.39750000000000002</v>
      </c>
      <c r="F6155">
        <v>3133102</v>
      </c>
      <c r="G6155" s="58" t="s">
        <v>87</v>
      </c>
      <c r="H6155" s="58" t="s">
        <v>87</v>
      </c>
      <c r="I6155" s="60" t="s">
        <v>85</v>
      </c>
    </row>
    <row r="6156" spans="1:9" x14ac:dyDescent="0.2">
      <c r="A6156" t="s">
        <v>35</v>
      </c>
      <c r="B6156" t="s">
        <v>81</v>
      </c>
      <c r="C6156" t="s">
        <v>22</v>
      </c>
      <c r="D6156" s="55">
        <v>43647</v>
      </c>
      <c r="E6156">
        <v>7.0000000000000007E-2</v>
      </c>
      <c r="F6156">
        <v>3133103</v>
      </c>
      <c r="G6156" s="58" t="s">
        <v>87</v>
      </c>
      <c r="H6156" s="58" t="s">
        <v>87</v>
      </c>
      <c r="I6156" s="60" t="s">
        <v>85</v>
      </c>
    </row>
    <row r="6157" spans="1:9" x14ac:dyDescent="0.2">
      <c r="A6157" t="s">
        <v>36</v>
      </c>
      <c r="B6157" t="s">
        <v>80</v>
      </c>
      <c r="C6157" t="s">
        <v>22</v>
      </c>
      <c r="D6157" s="55">
        <v>43647</v>
      </c>
      <c r="E6157">
        <v>0.39750000000000002</v>
      </c>
      <c r="F6157">
        <v>3133104</v>
      </c>
      <c r="G6157" s="58" t="s">
        <v>87</v>
      </c>
      <c r="H6157" s="58" t="s">
        <v>87</v>
      </c>
      <c r="I6157" s="60" t="s">
        <v>85</v>
      </c>
    </row>
    <row r="6158" spans="1:9" x14ac:dyDescent="0.2">
      <c r="A6158" t="s">
        <v>36</v>
      </c>
      <c r="B6158" t="s">
        <v>81</v>
      </c>
      <c r="C6158" t="s">
        <v>22</v>
      </c>
      <c r="D6158" s="55">
        <v>43647</v>
      </c>
      <c r="E6158">
        <v>0.02</v>
      </c>
      <c r="F6158">
        <v>3133105</v>
      </c>
      <c r="G6158" s="58" t="s">
        <v>87</v>
      </c>
      <c r="H6158" s="58" t="s">
        <v>87</v>
      </c>
      <c r="I6158" s="60" t="s">
        <v>85</v>
      </c>
    </row>
    <row r="6159" spans="1:9" x14ac:dyDescent="0.2">
      <c r="A6159" t="s">
        <v>37</v>
      </c>
      <c r="B6159" t="s">
        <v>80</v>
      </c>
      <c r="C6159" t="s">
        <v>22</v>
      </c>
      <c r="D6159" s="55">
        <v>43647</v>
      </c>
      <c r="E6159">
        <v>0.39750000000000002</v>
      </c>
      <c r="F6159">
        <v>3133106</v>
      </c>
      <c r="G6159" s="58" t="s">
        <v>87</v>
      </c>
      <c r="H6159" s="58" t="s">
        <v>87</v>
      </c>
      <c r="I6159" s="60" t="s">
        <v>85</v>
      </c>
    </row>
    <row r="6160" spans="1:9" x14ac:dyDescent="0.2">
      <c r="A6160" t="s">
        <v>37</v>
      </c>
      <c r="B6160" t="s">
        <v>81</v>
      </c>
      <c r="C6160" t="s">
        <v>22</v>
      </c>
      <c r="D6160" s="55">
        <v>43647</v>
      </c>
      <c r="E6160">
        <v>7.0000000000000007E-2</v>
      </c>
      <c r="F6160">
        <v>3133107</v>
      </c>
      <c r="G6160" s="58" t="s">
        <v>87</v>
      </c>
      <c r="H6160" s="58" t="s">
        <v>87</v>
      </c>
      <c r="I6160" s="60" t="s">
        <v>85</v>
      </c>
    </row>
    <row r="6161" spans="1:9" x14ac:dyDescent="0.2">
      <c r="A6161" t="s">
        <v>58</v>
      </c>
      <c r="B6161" t="s">
        <v>80</v>
      </c>
      <c r="C6161" t="s">
        <v>22</v>
      </c>
      <c r="D6161" s="55">
        <v>43647</v>
      </c>
      <c r="E6161">
        <v>0.35</v>
      </c>
      <c r="F6161">
        <v>3133108</v>
      </c>
      <c r="G6161" s="58" t="s">
        <v>87</v>
      </c>
      <c r="H6161" s="58" t="s">
        <v>87</v>
      </c>
      <c r="I6161" s="60" t="s">
        <v>85</v>
      </c>
    </row>
    <row r="6162" spans="1:9" x14ac:dyDescent="0.2">
      <c r="A6162" t="s">
        <v>58</v>
      </c>
      <c r="B6162" t="s">
        <v>81</v>
      </c>
      <c r="C6162" t="s">
        <v>22</v>
      </c>
      <c r="D6162" s="55">
        <v>43647</v>
      </c>
      <c r="E6162">
        <v>5.0000000000000001E-3</v>
      </c>
      <c r="F6162">
        <v>3133109</v>
      </c>
      <c r="G6162" s="58" t="s">
        <v>87</v>
      </c>
      <c r="H6162" s="58" t="s">
        <v>87</v>
      </c>
      <c r="I6162" s="60" t="s">
        <v>85</v>
      </c>
    </row>
    <row r="6163" spans="1:9" x14ac:dyDescent="0.2">
      <c r="A6163" t="s">
        <v>59</v>
      </c>
      <c r="B6163" t="s">
        <v>80</v>
      </c>
      <c r="C6163" t="s">
        <v>22</v>
      </c>
      <c r="D6163" s="55">
        <v>43647</v>
      </c>
      <c r="E6163">
        <v>0.41</v>
      </c>
      <c r="F6163">
        <v>3133110</v>
      </c>
      <c r="G6163" s="58" t="s">
        <v>87</v>
      </c>
      <c r="H6163" s="58" t="s">
        <v>87</v>
      </c>
      <c r="I6163" s="60" t="s">
        <v>85</v>
      </c>
    </row>
    <row r="6164" spans="1:9" x14ac:dyDescent="0.2">
      <c r="A6164" t="s">
        <v>59</v>
      </c>
      <c r="B6164" t="s">
        <v>81</v>
      </c>
      <c r="C6164" t="s">
        <v>22</v>
      </c>
      <c r="D6164" s="55">
        <v>43647</v>
      </c>
      <c r="E6164">
        <v>-0.02</v>
      </c>
      <c r="F6164">
        <v>3133111</v>
      </c>
      <c r="G6164" s="58" t="s">
        <v>87</v>
      </c>
      <c r="H6164" s="58" t="s">
        <v>87</v>
      </c>
      <c r="I6164" s="60" t="s">
        <v>85</v>
      </c>
    </row>
    <row r="6165" spans="1:9" x14ac:dyDescent="0.2">
      <c r="A6165" t="s">
        <v>60</v>
      </c>
      <c r="B6165" t="s">
        <v>80</v>
      </c>
      <c r="C6165" t="s">
        <v>22</v>
      </c>
      <c r="D6165" s="55">
        <v>43647</v>
      </c>
      <c r="E6165">
        <v>0.41</v>
      </c>
      <c r="F6165">
        <v>3133112</v>
      </c>
      <c r="G6165" s="58" t="s">
        <v>87</v>
      </c>
      <c r="H6165" s="58" t="s">
        <v>87</v>
      </c>
      <c r="I6165" s="60" t="s">
        <v>85</v>
      </c>
    </row>
    <row r="6166" spans="1:9" x14ac:dyDescent="0.2">
      <c r="A6166" t="s">
        <v>60</v>
      </c>
      <c r="B6166" t="s">
        <v>81</v>
      </c>
      <c r="C6166" t="s">
        <v>22</v>
      </c>
      <c r="D6166" s="55">
        <v>43647</v>
      </c>
      <c r="E6166">
        <v>3.5000000000000003E-2</v>
      </c>
      <c r="F6166">
        <v>3133113</v>
      </c>
      <c r="G6166" s="58" t="s">
        <v>87</v>
      </c>
      <c r="H6166" s="58" t="s">
        <v>87</v>
      </c>
      <c r="I6166" s="60" t="s">
        <v>85</v>
      </c>
    </row>
    <row r="6167" spans="1:9" x14ac:dyDescent="0.2">
      <c r="A6167" t="s">
        <v>61</v>
      </c>
      <c r="B6167" t="s">
        <v>80</v>
      </c>
      <c r="C6167" t="s">
        <v>22</v>
      </c>
      <c r="D6167" s="55">
        <v>43647</v>
      </c>
      <c r="E6167">
        <v>0.41</v>
      </c>
      <c r="F6167">
        <v>3133114</v>
      </c>
      <c r="G6167" s="58" t="s">
        <v>87</v>
      </c>
      <c r="H6167" s="58" t="s">
        <v>87</v>
      </c>
      <c r="I6167" s="60" t="s">
        <v>85</v>
      </c>
    </row>
    <row r="6168" spans="1:9" x14ac:dyDescent="0.2">
      <c r="A6168" t="s">
        <v>61</v>
      </c>
      <c r="B6168" t="s">
        <v>81</v>
      </c>
      <c r="C6168" t="s">
        <v>22</v>
      </c>
      <c r="D6168" s="55">
        <v>43647</v>
      </c>
      <c r="E6168">
        <v>-0.02</v>
      </c>
      <c r="F6168">
        <v>3133115</v>
      </c>
      <c r="G6168" s="58" t="s">
        <v>87</v>
      </c>
      <c r="H6168" s="58" t="s">
        <v>87</v>
      </c>
      <c r="I6168" s="60" t="s">
        <v>85</v>
      </c>
    </row>
    <row r="6169" spans="1:9" x14ac:dyDescent="0.2">
      <c r="A6169" t="s">
        <v>63</v>
      </c>
      <c r="B6169" t="s">
        <v>80</v>
      </c>
      <c r="C6169" t="s">
        <v>22</v>
      </c>
      <c r="D6169" s="55">
        <v>43647</v>
      </c>
      <c r="E6169">
        <v>0</v>
      </c>
      <c r="F6169">
        <v>3133116</v>
      </c>
      <c r="G6169" s="58" t="s">
        <v>87</v>
      </c>
      <c r="H6169" s="58" t="s">
        <v>87</v>
      </c>
      <c r="I6169" s="60" t="s">
        <v>85</v>
      </c>
    </row>
    <row r="6170" spans="1:9" x14ac:dyDescent="0.2">
      <c r="A6170" t="s">
        <v>63</v>
      </c>
      <c r="B6170" t="s">
        <v>81</v>
      </c>
      <c r="C6170" t="s">
        <v>22</v>
      </c>
      <c r="D6170" s="55">
        <v>43647</v>
      </c>
      <c r="E6170">
        <v>0</v>
      </c>
      <c r="F6170">
        <v>3133117</v>
      </c>
      <c r="G6170" s="58" t="s">
        <v>87</v>
      </c>
      <c r="H6170" s="58" t="s">
        <v>87</v>
      </c>
      <c r="I6170" s="60" t="s">
        <v>85</v>
      </c>
    </row>
    <row r="6171" spans="1:9" x14ac:dyDescent="0.2">
      <c r="A6171" t="s">
        <v>64</v>
      </c>
      <c r="B6171" t="s">
        <v>80</v>
      </c>
      <c r="C6171" t="s">
        <v>22</v>
      </c>
      <c r="D6171" s="55">
        <v>43647</v>
      </c>
      <c r="E6171">
        <v>0</v>
      </c>
      <c r="F6171">
        <v>3133118</v>
      </c>
      <c r="G6171" s="58" t="s">
        <v>87</v>
      </c>
      <c r="H6171" s="58" t="s">
        <v>87</v>
      </c>
      <c r="I6171" s="60" t="s">
        <v>85</v>
      </c>
    </row>
    <row r="6172" spans="1:9" x14ac:dyDescent="0.2">
      <c r="A6172" t="s">
        <v>64</v>
      </c>
      <c r="B6172" t="s">
        <v>81</v>
      </c>
      <c r="C6172" t="s">
        <v>22</v>
      </c>
      <c r="D6172" s="55">
        <v>43647</v>
      </c>
      <c r="E6172">
        <v>0</v>
      </c>
      <c r="F6172">
        <v>3133119</v>
      </c>
      <c r="G6172" s="58" t="s">
        <v>87</v>
      </c>
      <c r="H6172" s="58" t="s">
        <v>87</v>
      </c>
      <c r="I6172" s="60" t="s">
        <v>85</v>
      </c>
    </row>
    <row r="6173" spans="1:9" x14ac:dyDescent="0.2">
      <c r="A6173" t="s">
        <v>79</v>
      </c>
      <c r="B6173" t="s">
        <v>80</v>
      </c>
      <c r="C6173" t="s">
        <v>22</v>
      </c>
      <c r="D6173" s="55">
        <v>43647</v>
      </c>
      <c r="E6173">
        <v>0</v>
      </c>
      <c r="F6173">
        <v>3133120</v>
      </c>
      <c r="G6173" s="58" t="s">
        <v>87</v>
      </c>
      <c r="H6173" s="58" t="s">
        <v>87</v>
      </c>
      <c r="I6173" s="60" t="s">
        <v>85</v>
      </c>
    </row>
    <row r="6174" spans="1:9" x14ac:dyDescent="0.2">
      <c r="A6174" t="s">
        <v>79</v>
      </c>
      <c r="B6174" t="s">
        <v>81</v>
      </c>
      <c r="C6174" t="s">
        <v>22</v>
      </c>
      <c r="D6174" s="55">
        <v>43647</v>
      </c>
      <c r="E6174">
        <v>0</v>
      </c>
      <c r="F6174">
        <v>3133121</v>
      </c>
      <c r="G6174" s="58" t="s">
        <v>87</v>
      </c>
      <c r="H6174" s="58" t="s">
        <v>87</v>
      </c>
      <c r="I6174" s="60" t="s">
        <v>85</v>
      </c>
    </row>
    <row r="6175" spans="1:9" x14ac:dyDescent="0.2">
      <c r="A6175" t="s">
        <v>65</v>
      </c>
      <c r="B6175" t="s">
        <v>80</v>
      </c>
      <c r="C6175" t="s">
        <v>22</v>
      </c>
      <c r="D6175" s="55">
        <v>43647</v>
      </c>
      <c r="E6175">
        <v>0</v>
      </c>
      <c r="F6175">
        <v>3133122</v>
      </c>
      <c r="G6175" s="58" t="s">
        <v>87</v>
      </c>
      <c r="H6175" s="58" t="s">
        <v>87</v>
      </c>
      <c r="I6175" s="60" t="s">
        <v>85</v>
      </c>
    </row>
    <row r="6176" spans="1:9" x14ac:dyDescent="0.2">
      <c r="A6176" t="s">
        <v>65</v>
      </c>
      <c r="B6176" t="s">
        <v>81</v>
      </c>
      <c r="C6176" t="s">
        <v>22</v>
      </c>
      <c r="D6176" s="55">
        <v>43647</v>
      </c>
      <c r="E6176">
        <v>0</v>
      </c>
      <c r="F6176">
        <v>3133123</v>
      </c>
      <c r="G6176" s="58" t="s">
        <v>87</v>
      </c>
      <c r="H6176" s="58" t="s">
        <v>87</v>
      </c>
      <c r="I6176" s="60" t="s">
        <v>85</v>
      </c>
    </row>
    <row r="6177" spans="1:9" x14ac:dyDescent="0.2">
      <c r="A6177" t="s">
        <v>111</v>
      </c>
      <c r="B6177" t="s">
        <v>110</v>
      </c>
      <c r="C6177" t="s">
        <v>22</v>
      </c>
      <c r="D6177" s="55">
        <v>43647</v>
      </c>
      <c r="E6177">
        <v>5.0000000000000001E-3</v>
      </c>
      <c r="F6177">
        <v>3133124</v>
      </c>
      <c r="G6177" s="58" t="s">
        <v>87</v>
      </c>
      <c r="H6177" s="58" t="s">
        <v>87</v>
      </c>
      <c r="I6177" s="60" t="s">
        <v>85</v>
      </c>
    </row>
    <row r="6178" spans="1:9" x14ac:dyDescent="0.2">
      <c r="A6178" t="s">
        <v>112</v>
      </c>
      <c r="B6178" t="s">
        <v>110</v>
      </c>
      <c r="C6178" t="s">
        <v>22</v>
      </c>
      <c r="D6178" s="55">
        <v>43647</v>
      </c>
      <c r="E6178">
        <v>3.5000000000000003E-2</v>
      </c>
      <c r="F6178">
        <v>3133125</v>
      </c>
      <c r="G6178" s="58" t="s">
        <v>87</v>
      </c>
      <c r="H6178" s="58" t="s">
        <v>87</v>
      </c>
      <c r="I6178" s="60" t="s">
        <v>85</v>
      </c>
    </row>
    <row r="6179" spans="1:9" x14ac:dyDescent="0.2">
      <c r="A6179" t="s">
        <v>108</v>
      </c>
      <c r="B6179" t="s">
        <v>110</v>
      </c>
      <c r="C6179" t="s">
        <v>22</v>
      </c>
      <c r="D6179" s="55">
        <v>43647</v>
      </c>
      <c r="E6179">
        <v>-0.02</v>
      </c>
      <c r="F6179">
        <v>3133126</v>
      </c>
      <c r="G6179" s="58" t="s">
        <v>87</v>
      </c>
      <c r="H6179" s="58" t="s">
        <v>87</v>
      </c>
      <c r="I6179" s="60" t="s">
        <v>85</v>
      </c>
    </row>
    <row r="6180" spans="1:9" x14ac:dyDescent="0.2">
      <c r="A6180" t="s">
        <v>109</v>
      </c>
      <c r="B6180" t="s">
        <v>110</v>
      </c>
      <c r="C6180" t="s">
        <v>22</v>
      </c>
      <c r="D6180" s="55">
        <v>43647</v>
      </c>
      <c r="E6180">
        <v>3.5000000000000003E-2</v>
      </c>
      <c r="F6180">
        <v>3133127</v>
      </c>
      <c r="G6180" s="58" t="s">
        <v>87</v>
      </c>
      <c r="H6180" s="58" t="s">
        <v>87</v>
      </c>
      <c r="I6180" s="60" t="s">
        <v>85</v>
      </c>
    </row>
    <row r="6181" spans="1:9" x14ac:dyDescent="0.2">
      <c r="A6181" t="s">
        <v>11</v>
      </c>
      <c r="B6181" t="s">
        <v>110</v>
      </c>
      <c r="C6181" t="s">
        <v>22</v>
      </c>
      <c r="D6181" s="55">
        <v>43647</v>
      </c>
      <c r="E6181" s="155">
        <v>43678</v>
      </c>
      <c r="F6181">
        <v>2756504</v>
      </c>
      <c r="G6181" s="58" t="s">
        <v>87</v>
      </c>
      <c r="H6181" s="58" t="s">
        <v>87</v>
      </c>
      <c r="I6181" s="60" t="s">
        <v>86</v>
      </c>
    </row>
    <row r="6182" spans="1:9" x14ac:dyDescent="0.2">
      <c r="A6182" t="s">
        <v>78</v>
      </c>
      <c r="B6182" t="s">
        <v>80</v>
      </c>
      <c r="C6182" t="s">
        <v>22</v>
      </c>
      <c r="D6182" s="55">
        <v>43678</v>
      </c>
      <c r="E6182">
        <v>0.4</v>
      </c>
      <c r="F6182">
        <v>3133100</v>
      </c>
      <c r="G6182" s="58" t="s">
        <v>87</v>
      </c>
      <c r="H6182" s="58" t="s">
        <v>87</v>
      </c>
      <c r="I6182" s="60" t="s">
        <v>85</v>
      </c>
    </row>
    <row r="6183" spans="1:9" x14ac:dyDescent="0.2">
      <c r="A6183" t="s">
        <v>78</v>
      </c>
      <c r="B6183" t="s">
        <v>81</v>
      </c>
      <c r="C6183" t="s">
        <v>22</v>
      </c>
      <c r="D6183" s="55">
        <v>43678</v>
      </c>
      <c r="E6183">
        <v>0.02</v>
      </c>
      <c r="F6183">
        <v>3133101</v>
      </c>
      <c r="G6183" s="58" t="s">
        <v>87</v>
      </c>
      <c r="H6183" s="58" t="s">
        <v>87</v>
      </c>
      <c r="I6183" s="60" t="s">
        <v>85</v>
      </c>
    </row>
    <row r="6184" spans="1:9" x14ac:dyDescent="0.2">
      <c r="A6184" t="s">
        <v>35</v>
      </c>
      <c r="B6184" t="s">
        <v>80</v>
      </c>
      <c r="C6184" t="s">
        <v>22</v>
      </c>
      <c r="D6184" s="55">
        <v>43678</v>
      </c>
      <c r="E6184">
        <v>0.4</v>
      </c>
      <c r="F6184">
        <v>3133102</v>
      </c>
      <c r="G6184" s="58" t="s">
        <v>87</v>
      </c>
      <c r="H6184" s="58" t="s">
        <v>87</v>
      </c>
      <c r="I6184" s="60" t="s">
        <v>85</v>
      </c>
    </row>
    <row r="6185" spans="1:9" x14ac:dyDescent="0.2">
      <c r="A6185" t="s">
        <v>35</v>
      </c>
      <c r="B6185" t="s">
        <v>81</v>
      </c>
      <c r="C6185" t="s">
        <v>22</v>
      </c>
      <c r="D6185" s="55">
        <v>43678</v>
      </c>
      <c r="E6185">
        <v>7.0000000000000007E-2</v>
      </c>
      <c r="F6185">
        <v>3133103</v>
      </c>
      <c r="G6185" s="58" t="s">
        <v>87</v>
      </c>
      <c r="H6185" s="58" t="s">
        <v>87</v>
      </c>
      <c r="I6185" s="60" t="s">
        <v>85</v>
      </c>
    </row>
    <row r="6186" spans="1:9" x14ac:dyDescent="0.2">
      <c r="A6186" t="s">
        <v>36</v>
      </c>
      <c r="B6186" t="s">
        <v>80</v>
      </c>
      <c r="C6186" t="s">
        <v>22</v>
      </c>
      <c r="D6186" s="55">
        <v>43678</v>
      </c>
      <c r="E6186">
        <v>0.4</v>
      </c>
      <c r="F6186">
        <v>3133104</v>
      </c>
      <c r="G6186" s="58" t="s">
        <v>87</v>
      </c>
      <c r="H6186" s="58" t="s">
        <v>87</v>
      </c>
      <c r="I6186" s="60" t="s">
        <v>85</v>
      </c>
    </row>
    <row r="6187" spans="1:9" x14ac:dyDescent="0.2">
      <c r="A6187" t="s">
        <v>36</v>
      </c>
      <c r="B6187" t="s">
        <v>81</v>
      </c>
      <c r="C6187" t="s">
        <v>22</v>
      </c>
      <c r="D6187" s="55">
        <v>43678</v>
      </c>
      <c r="E6187">
        <v>0.02</v>
      </c>
      <c r="F6187">
        <v>3133105</v>
      </c>
      <c r="G6187" s="58" t="s">
        <v>87</v>
      </c>
      <c r="H6187" s="58" t="s">
        <v>87</v>
      </c>
      <c r="I6187" s="60" t="s">
        <v>85</v>
      </c>
    </row>
    <row r="6188" spans="1:9" x14ac:dyDescent="0.2">
      <c r="A6188" t="s">
        <v>37</v>
      </c>
      <c r="B6188" t="s">
        <v>80</v>
      </c>
      <c r="C6188" t="s">
        <v>22</v>
      </c>
      <c r="D6188" s="55">
        <v>43678</v>
      </c>
      <c r="E6188">
        <v>0.4</v>
      </c>
      <c r="F6188">
        <v>3133106</v>
      </c>
      <c r="G6188" s="58" t="s">
        <v>87</v>
      </c>
      <c r="H6188" s="58" t="s">
        <v>87</v>
      </c>
      <c r="I6188" s="60" t="s">
        <v>85</v>
      </c>
    </row>
    <row r="6189" spans="1:9" x14ac:dyDescent="0.2">
      <c r="A6189" t="s">
        <v>37</v>
      </c>
      <c r="B6189" t="s">
        <v>81</v>
      </c>
      <c r="C6189" t="s">
        <v>22</v>
      </c>
      <c r="D6189" s="55">
        <v>43678</v>
      </c>
      <c r="E6189">
        <v>7.0000000000000007E-2</v>
      </c>
      <c r="F6189">
        <v>3133107</v>
      </c>
      <c r="G6189" s="58" t="s">
        <v>87</v>
      </c>
      <c r="H6189" s="58" t="s">
        <v>87</v>
      </c>
      <c r="I6189" s="60" t="s">
        <v>85</v>
      </c>
    </row>
    <row r="6190" spans="1:9" x14ac:dyDescent="0.2">
      <c r="A6190" t="s">
        <v>58</v>
      </c>
      <c r="B6190" t="s">
        <v>80</v>
      </c>
      <c r="C6190" t="s">
        <v>22</v>
      </c>
      <c r="D6190" s="55">
        <v>43678</v>
      </c>
      <c r="E6190">
        <v>0.35</v>
      </c>
      <c r="F6190">
        <v>3133108</v>
      </c>
      <c r="G6190" s="58" t="s">
        <v>87</v>
      </c>
      <c r="H6190" s="58" t="s">
        <v>87</v>
      </c>
      <c r="I6190" s="60" t="s">
        <v>85</v>
      </c>
    </row>
    <row r="6191" spans="1:9" x14ac:dyDescent="0.2">
      <c r="A6191" t="s">
        <v>58</v>
      </c>
      <c r="B6191" t="s">
        <v>81</v>
      </c>
      <c r="C6191" t="s">
        <v>22</v>
      </c>
      <c r="D6191" s="55">
        <v>43678</v>
      </c>
      <c r="E6191">
        <v>-5.0000000000000001E-3</v>
      </c>
      <c r="F6191">
        <v>3133109</v>
      </c>
      <c r="G6191" s="58" t="s">
        <v>87</v>
      </c>
      <c r="H6191" s="58" t="s">
        <v>87</v>
      </c>
      <c r="I6191" s="60" t="s">
        <v>85</v>
      </c>
    </row>
    <row r="6192" spans="1:9" x14ac:dyDescent="0.2">
      <c r="A6192" t="s">
        <v>59</v>
      </c>
      <c r="B6192" t="s">
        <v>80</v>
      </c>
      <c r="C6192" t="s">
        <v>22</v>
      </c>
      <c r="D6192" s="55">
        <v>43678</v>
      </c>
      <c r="E6192">
        <v>0.41</v>
      </c>
      <c r="F6192">
        <v>3133110</v>
      </c>
      <c r="G6192" s="58" t="s">
        <v>87</v>
      </c>
      <c r="H6192" s="58" t="s">
        <v>87</v>
      </c>
      <c r="I6192" s="60" t="s">
        <v>85</v>
      </c>
    </row>
    <row r="6193" spans="1:9" x14ac:dyDescent="0.2">
      <c r="A6193" t="s">
        <v>59</v>
      </c>
      <c r="B6193" t="s">
        <v>81</v>
      </c>
      <c r="C6193" t="s">
        <v>22</v>
      </c>
      <c r="D6193" s="55">
        <v>43678</v>
      </c>
      <c r="E6193">
        <v>-0.02</v>
      </c>
      <c r="F6193">
        <v>3133111</v>
      </c>
      <c r="G6193" s="58" t="s">
        <v>87</v>
      </c>
      <c r="H6193" s="58" t="s">
        <v>87</v>
      </c>
      <c r="I6193" s="60" t="s">
        <v>85</v>
      </c>
    </row>
    <row r="6194" spans="1:9" x14ac:dyDescent="0.2">
      <c r="A6194" t="s">
        <v>60</v>
      </c>
      <c r="B6194" t="s">
        <v>80</v>
      </c>
      <c r="C6194" t="s">
        <v>22</v>
      </c>
      <c r="D6194" s="55">
        <v>43678</v>
      </c>
      <c r="E6194">
        <v>0.41</v>
      </c>
      <c r="F6194">
        <v>3133112</v>
      </c>
      <c r="G6194" s="58" t="s">
        <v>87</v>
      </c>
      <c r="H6194" s="58" t="s">
        <v>87</v>
      </c>
      <c r="I6194" s="60" t="s">
        <v>85</v>
      </c>
    </row>
    <row r="6195" spans="1:9" x14ac:dyDescent="0.2">
      <c r="A6195" t="s">
        <v>60</v>
      </c>
      <c r="B6195" t="s">
        <v>81</v>
      </c>
      <c r="C6195" t="s">
        <v>22</v>
      </c>
      <c r="D6195" s="55">
        <v>43678</v>
      </c>
      <c r="E6195">
        <v>0.01</v>
      </c>
      <c r="F6195">
        <v>3133113</v>
      </c>
      <c r="G6195" s="58" t="s">
        <v>87</v>
      </c>
      <c r="H6195" s="58" t="s">
        <v>87</v>
      </c>
      <c r="I6195" s="60" t="s">
        <v>85</v>
      </c>
    </row>
    <row r="6196" spans="1:9" x14ac:dyDescent="0.2">
      <c r="A6196" t="s">
        <v>61</v>
      </c>
      <c r="B6196" t="s">
        <v>80</v>
      </c>
      <c r="C6196" t="s">
        <v>22</v>
      </c>
      <c r="D6196" s="55">
        <v>43678</v>
      </c>
      <c r="E6196">
        <v>0.41</v>
      </c>
      <c r="F6196">
        <v>3133114</v>
      </c>
      <c r="G6196" s="58" t="s">
        <v>87</v>
      </c>
      <c r="H6196" s="58" t="s">
        <v>87</v>
      </c>
      <c r="I6196" s="60" t="s">
        <v>85</v>
      </c>
    </row>
    <row r="6197" spans="1:9" x14ac:dyDescent="0.2">
      <c r="A6197" t="s">
        <v>61</v>
      </c>
      <c r="B6197" t="s">
        <v>81</v>
      </c>
      <c r="C6197" t="s">
        <v>22</v>
      </c>
      <c r="D6197" s="55">
        <v>43678</v>
      </c>
      <c r="E6197">
        <v>-0.02</v>
      </c>
      <c r="F6197">
        <v>3133115</v>
      </c>
      <c r="G6197" s="58" t="s">
        <v>87</v>
      </c>
      <c r="H6197" s="58" t="s">
        <v>87</v>
      </c>
      <c r="I6197" s="60" t="s">
        <v>85</v>
      </c>
    </row>
    <row r="6198" spans="1:9" x14ac:dyDescent="0.2">
      <c r="A6198" t="s">
        <v>63</v>
      </c>
      <c r="B6198" t="s">
        <v>80</v>
      </c>
      <c r="C6198" t="s">
        <v>22</v>
      </c>
      <c r="D6198" s="55">
        <v>43678</v>
      </c>
      <c r="E6198">
        <v>0</v>
      </c>
      <c r="F6198">
        <v>3133116</v>
      </c>
      <c r="G6198" s="58" t="s">
        <v>87</v>
      </c>
      <c r="H6198" s="58" t="s">
        <v>87</v>
      </c>
      <c r="I6198" s="60" t="s">
        <v>85</v>
      </c>
    </row>
    <row r="6199" spans="1:9" x14ac:dyDescent="0.2">
      <c r="A6199" t="s">
        <v>63</v>
      </c>
      <c r="B6199" t="s">
        <v>81</v>
      </c>
      <c r="C6199" t="s">
        <v>22</v>
      </c>
      <c r="D6199" s="55">
        <v>43678</v>
      </c>
      <c r="E6199">
        <v>0</v>
      </c>
      <c r="F6199">
        <v>3133117</v>
      </c>
      <c r="G6199" s="58" t="s">
        <v>87</v>
      </c>
      <c r="H6199" s="58" t="s">
        <v>87</v>
      </c>
      <c r="I6199" s="60" t="s">
        <v>85</v>
      </c>
    </row>
    <row r="6200" spans="1:9" x14ac:dyDescent="0.2">
      <c r="A6200" t="s">
        <v>64</v>
      </c>
      <c r="B6200" t="s">
        <v>80</v>
      </c>
      <c r="C6200" t="s">
        <v>22</v>
      </c>
      <c r="D6200" s="55">
        <v>43678</v>
      </c>
      <c r="E6200">
        <v>0</v>
      </c>
      <c r="F6200">
        <v>3133118</v>
      </c>
      <c r="G6200" s="58" t="s">
        <v>87</v>
      </c>
      <c r="H6200" s="58" t="s">
        <v>87</v>
      </c>
      <c r="I6200" s="60" t="s">
        <v>85</v>
      </c>
    </row>
    <row r="6201" spans="1:9" x14ac:dyDescent="0.2">
      <c r="A6201" t="s">
        <v>64</v>
      </c>
      <c r="B6201" t="s">
        <v>81</v>
      </c>
      <c r="C6201" t="s">
        <v>22</v>
      </c>
      <c r="D6201" s="55">
        <v>43678</v>
      </c>
      <c r="E6201">
        <v>0</v>
      </c>
      <c r="F6201">
        <v>3133119</v>
      </c>
      <c r="G6201" s="58" t="s">
        <v>87</v>
      </c>
      <c r="H6201" s="58" t="s">
        <v>87</v>
      </c>
      <c r="I6201" s="60" t="s">
        <v>85</v>
      </c>
    </row>
    <row r="6202" spans="1:9" x14ac:dyDescent="0.2">
      <c r="A6202" t="s">
        <v>79</v>
      </c>
      <c r="B6202" t="s">
        <v>80</v>
      </c>
      <c r="C6202" t="s">
        <v>22</v>
      </c>
      <c r="D6202" s="55">
        <v>43678</v>
      </c>
      <c r="E6202">
        <v>0</v>
      </c>
      <c r="F6202">
        <v>3133120</v>
      </c>
      <c r="G6202" s="58" t="s">
        <v>87</v>
      </c>
      <c r="H6202" s="58" t="s">
        <v>87</v>
      </c>
      <c r="I6202" s="60" t="s">
        <v>85</v>
      </c>
    </row>
    <row r="6203" spans="1:9" x14ac:dyDescent="0.2">
      <c r="A6203" t="s">
        <v>79</v>
      </c>
      <c r="B6203" t="s">
        <v>81</v>
      </c>
      <c r="C6203" t="s">
        <v>22</v>
      </c>
      <c r="D6203" s="55">
        <v>43678</v>
      </c>
      <c r="E6203">
        <v>0</v>
      </c>
      <c r="F6203">
        <v>3133121</v>
      </c>
      <c r="G6203" s="58" t="s">
        <v>87</v>
      </c>
      <c r="H6203" s="58" t="s">
        <v>87</v>
      </c>
      <c r="I6203" s="60" t="s">
        <v>85</v>
      </c>
    </row>
    <row r="6204" spans="1:9" x14ac:dyDescent="0.2">
      <c r="A6204" t="s">
        <v>65</v>
      </c>
      <c r="B6204" t="s">
        <v>80</v>
      </c>
      <c r="C6204" t="s">
        <v>22</v>
      </c>
      <c r="D6204" s="55">
        <v>43678</v>
      </c>
      <c r="E6204">
        <v>0</v>
      </c>
      <c r="F6204">
        <v>3133122</v>
      </c>
      <c r="G6204" s="58" t="s">
        <v>87</v>
      </c>
      <c r="H6204" s="58" t="s">
        <v>87</v>
      </c>
      <c r="I6204" s="60" t="s">
        <v>85</v>
      </c>
    </row>
    <row r="6205" spans="1:9" x14ac:dyDescent="0.2">
      <c r="A6205" t="s">
        <v>65</v>
      </c>
      <c r="B6205" t="s">
        <v>81</v>
      </c>
      <c r="C6205" t="s">
        <v>22</v>
      </c>
      <c r="D6205" s="55">
        <v>43678</v>
      </c>
      <c r="E6205">
        <v>0</v>
      </c>
      <c r="F6205">
        <v>3133123</v>
      </c>
      <c r="G6205" s="58" t="s">
        <v>87</v>
      </c>
      <c r="H6205" s="58" t="s">
        <v>87</v>
      </c>
      <c r="I6205" s="60" t="s">
        <v>85</v>
      </c>
    </row>
    <row r="6206" spans="1:9" x14ac:dyDescent="0.2">
      <c r="A6206" t="s">
        <v>111</v>
      </c>
      <c r="B6206" t="s">
        <v>110</v>
      </c>
      <c r="C6206" t="s">
        <v>22</v>
      </c>
      <c r="D6206" s="55">
        <v>43678</v>
      </c>
      <c r="E6206">
        <v>-5.0000000000000001E-3</v>
      </c>
      <c r="F6206">
        <v>3133124</v>
      </c>
      <c r="G6206" s="58" t="s">
        <v>87</v>
      </c>
      <c r="H6206" s="58" t="s">
        <v>87</v>
      </c>
      <c r="I6206" s="60" t="s">
        <v>85</v>
      </c>
    </row>
    <row r="6207" spans="1:9" x14ac:dyDescent="0.2">
      <c r="A6207" t="s">
        <v>112</v>
      </c>
      <c r="B6207" t="s">
        <v>110</v>
      </c>
      <c r="C6207" t="s">
        <v>22</v>
      </c>
      <c r="D6207" s="55">
        <v>43678</v>
      </c>
      <c r="E6207">
        <v>0.01</v>
      </c>
      <c r="F6207">
        <v>3133125</v>
      </c>
      <c r="G6207" s="58" t="s">
        <v>87</v>
      </c>
      <c r="H6207" s="58" t="s">
        <v>87</v>
      </c>
      <c r="I6207" s="60" t="s">
        <v>85</v>
      </c>
    </row>
    <row r="6208" spans="1:9" x14ac:dyDescent="0.2">
      <c r="A6208" t="s">
        <v>108</v>
      </c>
      <c r="B6208" t="s">
        <v>110</v>
      </c>
      <c r="C6208" t="s">
        <v>22</v>
      </c>
      <c r="D6208" s="55">
        <v>43678</v>
      </c>
      <c r="E6208">
        <v>-0.02</v>
      </c>
      <c r="F6208">
        <v>3133126</v>
      </c>
      <c r="G6208" s="58" t="s">
        <v>87</v>
      </c>
      <c r="H6208" s="58" t="s">
        <v>87</v>
      </c>
      <c r="I6208" s="60" t="s">
        <v>85</v>
      </c>
    </row>
    <row r="6209" spans="1:9" x14ac:dyDescent="0.2">
      <c r="A6209" t="s">
        <v>109</v>
      </c>
      <c r="B6209" t="s">
        <v>110</v>
      </c>
      <c r="C6209" t="s">
        <v>22</v>
      </c>
      <c r="D6209" s="55">
        <v>43678</v>
      </c>
      <c r="E6209">
        <v>0.01</v>
      </c>
      <c r="F6209">
        <v>3133127</v>
      </c>
      <c r="G6209" s="58" t="s">
        <v>87</v>
      </c>
      <c r="H6209" s="58" t="s">
        <v>87</v>
      </c>
      <c r="I6209" s="60" t="s">
        <v>85</v>
      </c>
    </row>
    <row r="6210" spans="1:9" x14ac:dyDescent="0.2">
      <c r="A6210" t="s">
        <v>11</v>
      </c>
      <c r="B6210" t="s">
        <v>110</v>
      </c>
      <c r="C6210" t="s">
        <v>22</v>
      </c>
      <c r="D6210" s="55">
        <v>43678</v>
      </c>
      <c r="E6210" s="155">
        <v>43709</v>
      </c>
      <c r="F6210">
        <v>2756533</v>
      </c>
      <c r="G6210" s="58" t="s">
        <v>87</v>
      </c>
      <c r="H6210" s="58" t="s">
        <v>87</v>
      </c>
      <c r="I6210" s="60" t="s">
        <v>86</v>
      </c>
    </row>
    <row r="6211" spans="1:9" x14ac:dyDescent="0.2">
      <c r="A6211" t="s">
        <v>78</v>
      </c>
      <c r="B6211" t="s">
        <v>80</v>
      </c>
      <c r="C6211" t="s">
        <v>22</v>
      </c>
      <c r="D6211" s="55">
        <v>43709</v>
      </c>
      <c r="E6211">
        <v>0.39750000000000002</v>
      </c>
      <c r="F6211">
        <v>3133100</v>
      </c>
      <c r="G6211" s="58" t="s">
        <v>87</v>
      </c>
      <c r="H6211" s="58" t="s">
        <v>87</v>
      </c>
      <c r="I6211" s="60" t="s">
        <v>85</v>
      </c>
    </row>
    <row r="6212" spans="1:9" x14ac:dyDescent="0.2">
      <c r="A6212" t="s">
        <v>78</v>
      </c>
      <c r="B6212" t="s">
        <v>81</v>
      </c>
      <c r="C6212" t="s">
        <v>22</v>
      </c>
      <c r="D6212" s="55">
        <v>43709</v>
      </c>
      <c r="E6212">
        <v>0.02</v>
      </c>
      <c r="F6212">
        <v>3133101</v>
      </c>
      <c r="G6212" s="58" t="s">
        <v>87</v>
      </c>
      <c r="H6212" s="58" t="s">
        <v>87</v>
      </c>
      <c r="I6212" s="60" t="s">
        <v>85</v>
      </c>
    </row>
    <row r="6213" spans="1:9" x14ac:dyDescent="0.2">
      <c r="A6213" t="s">
        <v>35</v>
      </c>
      <c r="B6213" t="s">
        <v>80</v>
      </c>
      <c r="C6213" t="s">
        <v>22</v>
      </c>
      <c r="D6213" s="55">
        <v>43709</v>
      </c>
      <c r="E6213">
        <v>0.39750000000000002</v>
      </c>
      <c r="F6213">
        <v>3133102</v>
      </c>
      <c r="G6213" s="58" t="s">
        <v>87</v>
      </c>
      <c r="H6213" s="58" t="s">
        <v>87</v>
      </c>
      <c r="I6213" s="60" t="s">
        <v>85</v>
      </c>
    </row>
    <row r="6214" spans="1:9" x14ac:dyDescent="0.2">
      <c r="A6214" t="s">
        <v>35</v>
      </c>
      <c r="B6214" t="s">
        <v>81</v>
      </c>
      <c r="C6214" t="s">
        <v>22</v>
      </c>
      <c r="D6214" s="55">
        <v>43709</v>
      </c>
      <c r="E6214">
        <v>0.05</v>
      </c>
      <c r="F6214">
        <v>3133103</v>
      </c>
      <c r="G6214" s="58" t="s">
        <v>87</v>
      </c>
      <c r="H6214" s="58" t="s">
        <v>87</v>
      </c>
      <c r="I6214" s="60" t="s">
        <v>85</v>
      </c>
    </row>
    <row r="6215" spans="1:9" x14ac:dyDescent="0.2">
      <c r="A6215" t="s">
        <v>36</v>
      </c>
      <c r="B6215" t="s">
        <v>80</v>
      </c>
      <c r="C6215" t="s">
        <v>22</v>
      </c>
      <c r="D6215" s="55">
        <v>43709</v>
      </c>
      <c r="E6215">
        <v>0.39750000000000002</v>
      </c>
      <c r="F6215">
        <v>3133104</v>
      </c>
      <c r="G6215" s="58" t="s">
        <v>87</v>
      </c>
      <c r="H6215" s="58" t="s">
        <v>87</v>
      </c>
      <c r="I6215" s="60" t="s">
        <v>85</v>
      </c>
    </row>
    <row r="6216" spans="1:9" x14ac:dyDescent="0.2">
      <c r="A6216" t="s">
        <v>36</v>
      </c>
      <c r="B6216" t="s">
        <v>81</v>
      </c>
      <c r="C6216" t="s">
        <v>22</v>
      </c>
      <c r="D6216" s="55">
        <v>43709</v>
      </c>
      <c r="E6216">
        <v>0.02</v>
      </c>
      <c r="F6216">
        <v>3133105</v>
      </c>
      <c r="G6216" s="58" t="s">
        <v>87</v>
      </c>
      <c r="H6216" s="58" t="s">
        <v>87</v>
      </c>
      <c r="I6216" s="60" t="s">
        <v>85</v>
      </c>
    </row>
    <row r="6217" spans="1:9" x14ac:dyDescent="0.2">
      <c r="A6217" t="s">
        <v>37</v>
      </c>
      <c r="B6217" t="s">
        <v>80</v>
      </c>
      <c r="C6217" t="s">
        <v>22</v>
      </c>
      <c r="D6217" s="55">
        <v>43709</v>
      </c>
      <c r="E6217">
        <v>0.39750000000000002</v>
      </c>
      <c r="F6217">
        <v>3133106</v>
      </c>
      <c r="G6217" s="58" t="s">
        <v>87</v>
      </c>
      <c r="H6217" s="58" t="s">
        <v>87</v>
      </c>
      <c r="I6217" s="60" t="s">
        <v>85</v>
      </c>
    </row>
    <row r="6218" spans="1:9" x14ac:dyDescent="0.2">
      <c r="A6218" t="s">
        <v>37</v>
      </c>
      <c r="B6218" t="s">
        <v>81</v>
      </c>
      <c r="C6218" t="s">
        <v>22</v>
      </c>
      <c r="D6218" s="55">
        <v>43709</v>
      </c>
      <c r="E6218">
        <v>0.05</v>
      </c>
      <c r="F6218">
        <v>3133107</v>
      </c>
      <c r="G6218" s="58" t="s">
        <v>87</v>
      </c>
      <c r="H6218" s="58" t="s">
        <v>87</v>
      </c>
      <c r="I6218" s="60" t="s">
        <v>85</v>
      </c>
    </row>
    <row r="6219" spans="1:9" x14ac:dyDescent="0.2">
      <c r="A6219" t="s">
        <v>58</v>
      </c>
      <c r="B6219" t="s">
        <v>80</v>
      </c>
      <c r="C6219" t="s">
        <v>22</v>
      </c>
      <c r="D6219" s="55">
        <v>43709</v>
      </c>
      <c r="E6219">
        <v>0.315</v>
      </c>
      <c r="F6219">
        <v>3133108</v>
      </c>
      <c r="G6219" s="58" t="s">
        <v>87</v>
      </c>
      <c r="H6219" s="58" t="s">
        <v>87</v>
      </c>
      <c r="I6219" s="60" t="s">
        <v>85</v>
      </c>
    </row>
    <row r="6220" spans="1:9" x14ac:dyDescent="0.2">
      <c r="A6220" t="s">
        <v>58</v>
      </c>
      <c r="B6220" t="s">
        <v>81</v>
      </c>
      <c r="C6220" t="s">
        <v>22</v>
      </c>
      <c r="D6220" s="55">
        <v>43709</v>
      </c>
      <c r="E6220">
        <v>-5.0000000000000001E-3</v>
      </c>
      <c r="F6220">
        <v>3133109</v>
      </c>
      <c r="G6220" s="58" t="s">
        <v>87</v>
      </c>
      <c r="H6220" s="58" t="s">
        <v>87</v>
      </c>
      <c r="I6220" s="60" t="s">
        <v>85</v>
      </c>
    </row>
    <row r="6221" spans="1:9" x14ac:dyDescent="0.2">
      <c r="A6221" t="s">
        <v>59</v>
      </c>
      <c r="B6221" t="s">
        <v>80</v>
      </c>
      <c r="C6221" t="s">
        <v>22</v>
      </c>
      <c r="D6221" s="55">
        <v>43709</v>
      </c>
      <c r="E6221">
        <v>0.36</v>
      </c>
      <c r="F6221">
        <v>3133110</v>
      </c>
      <c r="G6221" s="58" t="s">
        <v>87</v>
      </c>
      <c r="H6221" s="58" t="s">
        <v>87</v>
      </c>
      <c r="I6221" s="60" t="s">
        <v>85</v>
      </c>
    </row>
    <row r="6222" spans="1:9" x14ac:dyDescent="0.2">
      <c r="A6222" t="s">
        <v>59</v>
      </c>
      <c r="B6222" t="s">
        <v>81</v>
      </c>
      <c r="C6222" t="s">
        <v>22</v>
      </c>
      <c r="D6222" s="55">
        <v>43709</v>
      </c>
      <c r="E6222">
        <v>-0.04</v>
      </c>
      <c r="F6222">
        <v>3133111</v>
      </c>
      <c r="G6222" s="58" t="s">
        <v>87</v>
      </c>
      <c r="H6222" s="58" t="s">
        <v>87</v>
      </c>
      <c r="I6222" s="60" t="s">
        <v>85</v>
      </c>
    </row>
    <row r="6223" spans="1:9" x14ac:dyDescent="0.2">
      <c r="A6223" t="s">
        <v>60</v>
      </c>
      <c r="B6223" t="s">
        <v>80</v>
      </c>
      <c r="C6223" t="s">
        <v>22</v>
      </c>
      <c r="D6223" s="55">
        <v>43709</v>
      </c>
      <c r="E6223">
        <v>0.36</v>
      </c>
      <c r="F6223">
        <v>3133112</v>
      </c>
      <c r="G6223" s="58" t="s">
        <v>87</v>
      </c>
      <c r="H6223" s="58" t="s">
        <v>87</v>
      </c>
      <c r="I6223" s="60" t="s">
        <v>85</v>
      </c>
    </row>
    <row r="6224" spans="1:9" x14ac:dyDescent="0.2">
      <c r="A6224" t="s">
        <v>60</v>
      </c>
      <c r="B6224" t="s">
        <v>81</v>
      </c>
      <c r="C6224" t="s">
        <v>22</v>
      </c>
      <c r="D6224" s="55">
        <v>43709</v>
      </c>
      <c r="E6224">
        <v>0.01</v>
      </c>
      <c r="F6224">
        <v>3133113</v>
      </c>
      <c r="G6224" s="58" t="s">
        <v>87</v>
      </c>
      <c r="H6224" s="58" t="s">
        <v>87</v>
      </c>
      <c r="I6224" s="60" t="s">
        <v>85</v>
      </c>
    </row>
    <row r="6225" spans="1:9" x14ac:dyDescent="0.2">
      <c r="A6225" t="s">
        <v>61</v>
      </c>
      <c r="B6225" t="s">
        <v>80</v>
      </c>
      <c r="C6225" t="s">
        <v>22</v>
      </c>
      <c r="D6225" s="55">
        <v>43709</v>
      </c>
      <c r="E6225">
        <v>0.36</v>
      </c>
      <c r="F6225">
        <v>3133114</v>
      </c>
      <c r="G6225" s="58" t="s">
        <v>87</v>
      </c>
      <c r="H6225" s="58" t="s">
        <v>87</v>
      </c>
      <c r="I6225" s="60" t="s">
        <v>85</v>
      </c>
    </row>
    <row r="6226" spans="1:9" x14ac:dyDescent="0.2">
      <c r="A6226" t="s">
        <v>61</v>
      </c>
      <c r="B6226" t="s">
        <v>81</v>
      </c>
      <c r="C6226" t="s">
        <v>22</v>
      </c>
      <c r="D6226" s="55">
        <v>43709</v>
      </c>
      <c r="E6226">
        <v>-0.02</v>
      </c>
      <c r="F6226">
        <v>3133115</v>
      </c>
      <c r="G6226" s="58" t="s">
        <v>87</v>
      </c>
      <c r="H6226" s="58" t="s">
        <v>87</v>
      </c>
      <c r="I6226" s="60" t="s">
        <v>85</v>
      </c>
    </row>
    <row r="6227" spans="1:9" x14ac:dyDescent="0.2">
      <c r="A6227" t="s">
        <v>63</v>
      </c>
      <c r="B6227" t="s">
        <v>80</v>
      </c>
      <c r="C6227" t="s">
        <v>22</v>
      </c>
      <c r="D6227" s="55">
        <v>43709</v>
      </c>
      <c r="E6227">
        <v>0</v>
      </c>
      <c r="F6227">
        <v>3133116</v>
      </c>
      <c r="G6227" s="58" t="s">
        <v>87</v>
      </c>
      <c r="H6227" s="58" t="s">
        <v>87</v>
      </c>
      <c r="I6227" s="60" t="s">
        <v>85</v>
      </c>
    </row>
    <row r="6228" spans="1:9" x14ac:dyDescent="0.2">
      <c r="A6228" t="s">
        <v>63</v>
      </c>
      <c r="B6228" t="s">
        <v>81</v>
      </c>
      <c r="C6228" t="s">
        <v>22</v>
      </c>
      <c r="D6228" s="55">
        <v>43709</v>
      </c>
      <c r="E6228">
        <v>0</v>
      </c>
      <c r="F6228">
        <v>3133117</v>
      </c>
      <c r="G6228" s="58" t="s">
        <v>87</v>
      </c>
      <c r="H6228" s="58" t="s">
        <v>87</v>
      </c>
      <c r="I6228" s="60" t="s">
        <v>85</v>
      </c>
    </row>
    <row r="6229" spans="1:9" x14ac:dyDescent="0.2">
      <c r="A6229" t="s">
        <v>64</v>
      </c>
      <c r="B6229" t="s">
        <v>80</v>
      </c>
      <c r="C6229" t="s">
        <v>22</v>
      </c>
      <c r="D6229" s="55">
        <v>43709</v>
      </c>
      <c r="E6229">
        <v>0</v>
      </c>
      <c r="F6229">
        <v>3133118</v>
      </c>
      <c r="G6229" s="58" t="s">
        <v>87</v>
      </c>
      <c r="H6229" s="58" t="s">
        <v>87</v>
      </c>
      <c r="I6229" s="60" t="s">
        <v>85</v>
      </c>
    </row>
    <row r="6230" spans="1:9" x14ac:dyDescent="0.2">
      <c r="A6230" t="s">
        <v>64</v>
      </c>
      <c r="B6230" t="s">
        <v>81</v>
      </c>
      <c r="C6230" t="s">
        <v>22</v>
      </c>
      <c r="D6230" s="55">
        <v>43709</v>
      </c>
      <c r="E6230">
        <v>0</v>
      </c>
      <c r="F6230">
        <v>3133119</v>
      </c>
      <c r="G6230" s="58" t="s">
        <v>87</v>
      </c>
      <c r="H6230" s="58" t="s">
        <v>87</v>
      </c>
      <c r="I6230" s="60" t="s">
        <v>85</v>
      </c>
    </row>
    <row r="6231" spans="1:9" x14ac:dyDescent="0.2">
      <c r="A6231" t="s">
        <v>79</v>
      </c>
      <c r="B6231" t="s">
        <v>80</v>
      </c>
      <c r="C6231" t="s">
        <v>22</v>
      </c>
      <c r="D6231" s="55">
        <v>43709</v>
      </c>
      <c r="E6231">
        <v>0</v>
      </c>
      <c r="F6231">
        <v>3133120</v>
      </c>
      <c r="G6231" s="58" t="s">
        <v>87</v>
      </c>
      <c r="H6231" s="58" t="s">
        <v>87</v>
      </c>
      <c r="I6231" s="60" t="s">
        <v>85</v>
      </c>
    </row>
    <row r="6232" spans="1:9" x14ac:dyDescent="0.2">
      <c r="A6232" t="s">
        <v>79</v>
      </c>
      <c r="B6232" t="s">
        <v>81</v>
      </c>
      <c r="C6232" t="s">
        <v>22</v>
      </c>
      <c r="D6232" s="55">
        <v>43709</v>
      </c>
      <c r="E6232">
        <v>0</v>
      </c>
      <c r="F6232">
        <v>3133121</v>
      </c>
      <c r="G6232" s="58" t="s">
        <v>87</v>
      </c>
      <c r="H6232" s="58" t="s">
        <v>87</v>
      </c>
      <c r="I6232" s="60" t="s">
        <v>85</v>
      </c>
    </row>
    <row r="6233" spans="1:9" x14ac:dyDescent="0.2">
      <c r="A6233" t="s">
        <v>65</v>
      </c>
      <c r="B6233" t="s">
        <v>80</v>
      </c>
      <c r="C6233" t="s">
        <v>22</v>
      </c>
      <c r="D6233" s="55">
        <v>43709</v>
      </c>
      <c r="E6233">
        <v>0</v>
      </c>
      <c r="F6233">
        <v>3133122</v>
      </c>
      <c r="G6233" s="58" t="s">
        <v>87</v>
      </c>
      <c r="H6233" s="58" t="s">
        <v>87</v>
      </c>
      <c r="I6233" s="60" t="s">
        <v>85</v>
      </c>
    </row>
    <row r="6234" spans="1:9" x14ac:dyDescent="0.2">
      <c r="A6234" t="s">
        <v>65</v>
      </c>
      <c r="B6234" t="s">
        <v>81</v>
      </c>
      <c r="C6234" t="s">
        <v>22</v>
      </c>
      <c r="D6234" s="55">
        <v>43709</v>
      </c>
      <c r="E6234">
        <v>0</v>
      </c>
      <c r="F6234">
        <v>3133123</v>
      </c>
      <c r="G6234" s="58" t="s">
        <v>87</v>
      </c>
      <c r="H6234" s="58" t="s">
        <v>87</v>
      </c>
      <c r="I6234" s="60" t="s">
        <v>85</v>
      </c>
    </row>
    <row r="6235" spans="1:9" x14ac:dyDescent="0.2">
      <c r="A6235" t="s">
        <v>111</v>
      </c>
      <c r="B6235" t="s">
        <v>110</v>
      </c>
      <c r="C6235" t="s">
        <v>22</v>
      </c>
      <c r="D6235" s="55">
        <v>43709</v>
      </c>
      <c r="E6235">
        <v>-5.0000000000000001E-3</v>
      </c>
      <c r="F6235">
        <v>3133124</v>
      </c>
      <c r="G6235" s="58" t="s">
        <v>87</v>
      </c>
      <c r="H6235" s="58" t="s">
        <v>87</v>
      </c>
      <c r="I6235" s="60" t="s">
        <v>85</v>
      </c>
    </row>
    <row r="6236" spans="1:9" x14ac:dyDescent="0.2">
      <c r="A6236" t="s">
        <v>112</v>
      </c>
      <c r="B6236" t="s">
        <v>110</v>
      </c>
      <c r="C6236" t="s">
        <v>22</v>
      </c>
      <c r="D6236" s="55">
        <v>43709</v>
      </c>
      <c r="E6236">
        <v>0.01</v>
      </c>
      <c r="F6236">
        <v>3133125</v>
      </c>
      <c r="G6236" s="58" t="s">
        <v>87</v>
      </c>
      <c r="H6236" s="58" t="s">
        <v>87</v>
      </c>
      <c r="I6236" s="60" t="s">
        <v>85</v>
      </c>
    </row>
    <row r="6237" spans="1:9" x14ac:dyDescent="0.2">
      <c r="A6237" t="s">
        <v>108</v>
      </c>
      <c r="B6237" t="s">
        <v>110</v>
      </c>
      <c r="C6237" t="s">
        <v>22</v>
      </c>
      <c r="D6237" s="55">
        <v>43709</v>
      </c>
      <c r="E6237">
        <v>-0.02</v>
      </c>
      <c r="F6237">
        <v>3133126</v>
      </c>
      <c r="G6237" s="58" t="s">
        <v>87</v>
      </c>
      <c r="H6237" s="58" t="s">
        <v>87</v>
      </c>
      <c r="I6237" s="60" t="s">
        <v>85</v>
      </c>
    </row>
    <row r="6238" spans="1:9" x14ac:dyDescent="0.2">
      <c r="A6238" t="s">
        <v>109</v>
      </c>
      <c r="B6238" t="s">
        <v>110</v>
      </c>
      <c r="C6238" t="s">
        <v>22</v>
      </c>
      <c r="D6238" s="55">
        <v>43709</v>
      </c>
      <c r="E6238">
        <v>0.01</v>
      </c>
      <c r="F6238">
        <v>3133127</v>
      </c>
      <c r="G6238" s="58" t="s">
        <v>87</v>
      </c>
      <c r="H6238" s="58" t="s">
        <v>87</v>
      </c>
      <c r="I6238" s="60" t="s">
        <v>85</v>
      </c>
    </row>
    <row r="6239" spans="1:9" x14ac:dyDescent="0.2">
      <c r="A6239" t="s">
        <v>11</v>
      </c>
      <c r="B6239" t="s">
        <v>110</v>
      </c>
      <c r="C6239" t="s">
        <v>22</v>
      </c>
      <c r="D6239" s="55">
        <v>43709</v>
      </c>
      <c r="E6239" s="155">
        <v>43739</v>
      </c>
      <c r="F6239">
        <v>2756511</v>
      </c>
      <c r="G6239" s="58" t="s">
        <v>87</v>
      </c>
      <c r="H6239" s="58" t="s">
        <v>87</v>
      </c>
      <c r="I6239" s="60" t="s">
        <v>86</v>
      </c>
    </row>
    <row r="6240" spans="1:9" x14ac:dyDescent="0.2">
      <c r="A6240" t="s">
        <v>78</v>
      </c>
      <c r="B6240" t="s">
        <v>80</v>
      </c>
      <c r="C6240" t="s">
        <v>22</v>
      </c>
      <c r="D6240" s="55">
        <v>43739</v>
      </c>
      <c r="E6240">
        <v>0.4</v>
      </c>
      <c r="F6240">
        <v>3133100</v>
      </c>
      <c r="G6240" s="58" t="s">
        <v>87</v>
      </c>
      <c r="H6240" s="58" t="s">
        <v>87</v>
      </c>
      <c r="I6240" s="60" t="s">
        <v>85</v>
      </c>
    </row>
    <row r="6241" spans="1:9" x14ac:dyDescent="0.2">
      <c r="A6241" t="s">
        <v>78</v>
      </c>
      <c r="B6241" t="s">
        <v>81</v>
      </c>
      <c r="C6241" t="s">
        <v>22</v>
      </c>
      <c r="D6241" s="55">
        <v>43739</v>
      </c>
      <c r="E6241">
        <v>0.02</v>
      </c>
      <c r="F6241">
        <v>3133101</v>
      </c>
      <c r="G6241" s="58" t="s">
        <v>87</v>
      </c>
      <c r="H6241" s="58" t="s">
        <v>87</v>
      </c>
      <c r="I6241" s="60" t="s">
        <v>85</v>
      </c>
    </row>
    <row r="6242" spans="1:9" x14ac:dyDescent="0.2">
      <c r="A6242" t="s">
        <v>35</v>
      </c>
      <c r="B6242" t="s">
        <v>80</v>
      </c>
      <c r="C6242" t="s">
        <v>22</v>
      </c>
      <c r="D6242" s="55">
        <v>43739</v>
      </c>
      <c r="E6242">
        <v>0.4</v>
      </c>
      <c r="F6242">
        <v>3133102</v>
      </c>
      <c r="G6242" s="58" t="s">
        <v>87</v>
      </c>
      <c r="H6242" s="58" t="s">
        <v>87</v>
      </c>
      <c r="I6242" s="60" t="s">
        <v>85</v>
      </c>
    </row>
    <row r="6243" spans="1:9" x14ac:dyDescent="0.2">
      <c r="A6243" t="s">
        <v>35</v>
      </c>
      <c r="B6243" t="s">
        <v>81</v>
      </c>
      <c r="C6243" t="s">
        <v>22</v>
      </c>
      <c r="D6243" s="55">
        <v>43739</v>
      </c>
      <c r="E6243">
        <v>0.05</v>
      </c>
      <c r="F6243">
        <v>3133103</v>
      </c>
      <c r="G6243" s="58" t="s">
        <v>87</v>
      </c>
      <c r="H6243" s="58" t="s">
        <v>87</v>
      </c>
      <c r="I6243" s="60" t="s">
        <v>85</v>
      </c>
    </row>
    <row r="6244" spans="1:9" x14ac:dyDescent="0.2">
      <c r="A6244" t="s">
        <v>36</v>
      </c>
      <c r="B6244" t="s">
        <v>80</v>
      </c>
      <c r="C6244" t="s">
        <v>22</v>
      </c>
      <c r="D6244" s="55">
        <v>43739</v>
      </c>
      <c r="E6244">
        <v>0.4</v>
      </c>
      <c r="F6244">
        <v>3133104</v>
      </c>
      <c r="G6244" s="58" t="s">
        <v>87</v>
      </c>
      <c r="H6244" s="58" t="s">
        <v>87</v>
      </c>
      <c r="I6244" s="60" t="s">
        <v>85</v>
      </c>
    </row>
    <row r="6245" spans="1:9" x14ac:dyDescent="0.2">
      <c r="A6245" t="s">
        <v>36</v>
      </c>
      <c r="B6245" t="s">
        <v>81</v>
      </c>
      <c r="C6245" t="s">
        <v>22</v>
      </c>
      <c r="D6245" s="55">
        <v>43739</v>
      </c>
      <c r="E6245">
        <v>0.02</v>
      </c>
      <c r="F6245">
        <v>3133105</v>
      </c>
      <c r="G6245" s="58" t="s">
        <v>87</v>
      </c>
      <c r="H6245" s="58" t="s">
        <v>87</v>
      </c>
      <c r="I6245" s="60" t="s">
        <v>85</v>
      </c>
    </row>
    <row r="6246" spans="1:9" x14ac:dyDescent="0.2">
      <c r="A6246" t="s">
        <v>37</v>
      </c>
      <c r="B6246" t="s">
        <v>80</v>
      </c>
      <c r="C6246" t="s">
        <v>22</v>
      </c>
      <c r="D6246" s="55">
        <v>43739</v>
      </c>
      <c r="E6246">
        <v>0.4</v>
      </c>
      <c r="F6246">
        <v>3133106</v>
      </c>
      <c r="G6246" s="58" t="s">
        <v>87</v>
      </c>
      <c r="H6246" s="58" t="s">
        <v>87</v>
      </c>
      <c r="I6246" s="60" t="s">
        <v>85</v>
      </c>
    </row>
    <row r="6247" spans="1:9" x14ac:dyDescent="0.2">
      <c r="A6247" t="s">
        <v>37</v>
      </c>
      <c r="B6247" t="s">
        <v>81</v>
      </c>
      <c r="C6247" t="s">
        <v>22</v>
      </c>
      <c r="D6247" s="55">
        <v>43739</v>
      </c>
      <c r="E6247">
        <v>0.05</v>
      </c>
      <c r="F6247">
        <v>3133107</v>
      </c>
      <c r="G6247" s="58" t="s">
        <v>87</v>
      </c>
      <c r="H6247" s="58" t="s">
        <v>87</v>
      </c>
      <c r="I6247" s="60" t="s">
        <v>85</v>
      </c>
    </row>
    <row r="6248" spans="1:9" x14ac:dyDescent="0.2">
      <c r="A6248" t="s">
        <v>58</v>
      </c>
      <c r="B6248" t="s">
        <v>80</v>
      </c>
      <c r="C6248" t="s">
        <v>22</v>
      </c>
      <c r="D6248" s="55">
        <v>43739</v>
      </c>
      <c r="E6248">
        <v>0.36</v>
      </c>
      <c r="F6248">
        <v>3133108</v>
      </c>
      <c r="G6248" s="58" t="s">
        <v>87</v>
      </c>
      <c r="H6248" s="58" t="s">
        <v>87</v>
      </c>
      <c r="I6248" s="60" t="s">
        <v>85</v>
      </c>
    </row>
    <row r="6249" spans="1:9" x14ac:dyDescent="0.2">
      <c r="A6249" t="s">
        <v>58</v>
      </c>
      <c r="B6249" t="s">
        <v>81</v>
      </c>
      <c r="C6249" t="s">
        <v>22</v>
      </c>
      <c r="D6249" s="55">
        <v>43739</v>
      </c>
      <c r="E6249">
        <v>-5.0000000000000001E-3</v>
      </c>
      <c r="F6249">
        <v>3133109</v>
      </c>
      <c r="G6249" s="58" t="s">
        <v>87</v>
      </c>
      <c r="H6249" s="58" t="s">
        <v>87</v>
      </c>
      <c r="I6249" s="60" t="s">
        <v>85</v>
      </c>
    </row>
    <row r="6250" spans="1:9" x14ac:dyDescent="0.2">
      <c r="A6250" t="s">
        <v>59</v>
      </c>
      <c r="B6250" t="s">
        <v>80</v>
      </c>
      <c r="C6250" t="s">
        <v>22</v>
      </c>
      <c r="D6250" s="55">
        <v>43739</v>
      </c>
      <c r="E6250">
        <v>0.4</v>
      </c>
      <c r="F6250">
        <v>3133110</v>
      </c>
      <c r="G6250" s="58" t="s">
        <v>87</v>
      </c>
      <c r="H6250" s="58" t="s">
        <v>87</v>
      </c>
      <c r="I6250" s="60" t="s">
        <v>85</v>
      </c>
    </row>
    <row r="6251" spans="1:9" x14ac:dyDescent="0.2">
      <c r="A6251" t="s">
        <v>59</v>
      </c>
      <c r="B6251" t="s">
        <v>81</v>
      </c>
      <c r="C6251" t="s">
        <v>22</v>
      </c>
      <c r="D6251" s="55">
        <v>43739</v>
      </c>
      <c r="E6251">
        <v>-8.5000000000000006E-2</v>
      </c>
      <c r="F6251">
        <v>3133111</v>
      </c>
      <c r="G6251" s="58" t="s">
        <v>87</v>
      </c>
      <c r="H6251" s="58" t="s">
        <v>87</v>
      </c>
      <c r="I6251" s="60" t="s">
        <v>85</v>
      </c>
    </row>
    <row r="6252" spans="1:9" x14ac:dyDescent="0.2">
      <c r="A6252" t="s">
        <v>60</v>
      </c>
      <c r="B6252" t="s">
        <v>80</v>
      </c>
      <c r="C6252" t="s">
        <v>22</v>
      </c>
      <c r="D6252" s="55">
        <v>43739</v>
      </c>
      <c r="E6252">
        <v>0.4</v>
      </c>
      <c r="F6252">
        <v>3133112</v>
      </c>
      <c r="G6252" s="58" t="s">
        <v>87</v>
      </c>
      <c r="H6252" s="58" t="s">
        <v>87</v>
      </c>
      <c r="I6252" s="60" t="s">
        <v>85</v>
      </c>
    </row>
    <row r="6253" spans="1:9" x14ac:dyDescent="0.2">
      <c r="A6253" t="s">
        <v>60</v>
      </c>
      <c r="B6253" t="s">
        <v>81</v>
      </c>
      <c r="C6253" t="s">
        <v>22</v>
      </c>
      <c r="D6253" s="55">
        <v>43739</v>
      </c>
      <c r="E6253">
        <v>0.01</v>
      </c>
      <c r="F6253">
        <v>3133113</v>
      </c>
      <c r="G6253" s="58" t="s">
        <v>87</v>
      </c>
      <c r="H6253" s="58" t="s">
        <v>87</v>
      </c>
      <c r="I6253" s="60" t="s">
        <v>85</v>
      </c>
    </row>
    <row r="6254" spans="1:9" x14ac:dyDescent="0.2">
      <c r="A6254" t="s">
        <v>61</v>
      </c>
      <c r="B6254" t="s">
        <v>80</v>
      </c>
      <c r="C6254" t="s">
        <v>22</v>
      </c>
      <c r="D6254" s="55">
        <v>43739</v>
      </c>
      <c r="E6254">
        <v>0.4</v>
      </c>
      <c r="F6254">
        <v>3133114</v>
      </c>
      <c r="G6254" s="58" t="s">
        <v>87</v>
      </c>
      <c r="H6254" s="58" t="s">
        <v>87</v>
      </c>
      <c r="I6254" s="60" t="s">
        <v>85</v>
      </c>
    </row>
    <row r="6255" spans="1:9" x14ac:dyDescent="0.2">
      <c r="A6255" t="s">
        <v>61</v>
      </c>
      <c r="B6255" t="s">
        <v>81</v>
      </c>
      <c r="C6255" t="s">
        <v>22</v>
      </c>
      <c r="D6255" s="55">
        <v>43739</v>
      </c>
      <c r="E6255">
        <v>-5.5E-2</v>
      </c>
      <c r="F6255">
        <v>3133115</v>
      </c>
      <c r="G6255" s="58" t="s">
        <v>87</v>
      </c>
      <c r="H6255" s="58" t="s">
        <v>87</v>
      </c>
      <c r="I6255" s="60" t="s">
        <v>85</v>
      </c>
    </row>
    <row r="6256" spans="1:9" x14ac:dyDescent="0.2">
      <c r="A6256" t="s">
        <v>63</v>
      </c>
      <c r="B6256" t="s">
        <v>80</v>
      </c>
      <c r="C6256" t="s">
        <v>22</v>
      </c>
      <c r="D6256" s="55">
        <v>43739</v>
      </c>
      <c r="E6256">
        <v>0</v>
      </c>
      <c r="F6256">
        <v>3133116</v>
      </c>
      <c r="G6256" s="58" t="s">
        <v>87</v>
      </c>
      <c r="H6256" s="58" t="s">
        <v>87</v>
      </c>
      <c r="I6256" s="60" t="s">
        <v>85</v>
      </c>
    </row>
    <row r="6257" spans="1:9" x14ac:dyDescent="0.2">
      <c r="A6257" t="s">
        <v>63</v>
      </c>
      <c r="B6257" t="s">
        <v>81</v>
      </c>
      <c r="C6257" t="s">
        <v>22</v>
      </c>
      <c r="D6257" s="55">
        <v>43739</v>
      </c>
      <c r="E6257">
        <v>0</v>
      </c>
      <c r="F6257">
        <v>3133117</v>
      </c>
      <c r="G6257" s="58" t="s">
        <v>87</v>
      </c>
      <c r="H6257" s="58" t="s">
        <v>87</v>
      </c>
      <c r="I6257" s="60" t="s">
        <v>85</v>
      </c>
    </row>
    <row r="6258" spans="1:9" x14ac:dyDescent="0.2">
      <c r="A6258" t="s">
        <v>64</v>
      </c>
      <c r="B6258" t="s">
        <v>80</v>
      </c>
      <c r="C6258" t="s">
        <v>22</v>
      </c>
      <c r="D6258" s="55">
        <v>43739</v>
      </c>
      <c r="E6258">
        <v>0</v>
      </c>
      <c r="F6258">
        <v>3133118</v>
      </c>
      <c r="G6258" s="58" t="s">
        <v>87</v>
      </c>
      <c r="H6258" s="58" t="s">
        <v>87</v>
      </c>
      <c r="I6258" s="60" t="s">
        <v>85</v>
      </c>
    </row>
    <row r="6259" spans="1:9" x14ac:dyDescent="0.2">
      <c r="A6259" t="s">
        <v>64</v>
      </c>
      <c r="B6259" t="s">
        <v>81</v>
      </c>
      <c r="C6259" t="s">
        <v>22</v>
      </c>
      <c r="D6259" s="55">
        <v>43739</v>
      </c>
      <c r="E6259">
        <v>0</v>
      </c>
      <c r="F6259">
        <v>3133119</v>
      </c>
      <c r="G6259" s="58" t="s">
        <v>87</v>
      </c>
      <c r="H6259" s="58" t="s">
        <v>87</v>
      </c>
      <c r="I6259" s="60" t="s">
        <v>85</v>
      </c>
    </row>
    <row r="6260" spans="1:9" x14ac:dyDescent="0.2">
      <c r="A6260" t="s">
        <v>79</v>
      </c>
      <c r="B6260" t="s">
        <v>80</v>
      </c>
      <c r="C6260" t="s">
        <v>22</v>
      </c>
      <c r="D6260" s="55">
        <v>43739</v>
      </c>
      <c r="E6260">
        <v>0</v>
      </c>
      <c r="F6260">
        <v>3133120</v>
      </c>
      <c r="G6260" s="58" t="s">
        <v>87</v>
      </c>
      <c r="H6260" s="58" t="s">
        <v>87</v>
      </c>
      <c r="I6260" s="60" t="s">
        <v>85</v>
      </c>
    </row>
    <row r="6261" spans="1:9" x14ac:dyDescent="0.2">
      <c r="A6261" t="s">
        <v>79</v>
      </c>
      <c r="B6261" t="s">
        <v>81</v>
      </c>
      <c r="C6261" t="s">
        <v>22</v>
      </c>
      <c r="D6261" s="55">
        <v>43739</v>
      </c>
      <c r="E6261">
        <v>0</v>
      </c>
      <c r="F6261">
        <v>3133121</v>
      </c>
      <c r="G6261" s="58" t="s">
        <v>87</v>
      </c>
      <c r="H6261" s="58" t="s">
        <v>87</v>
      </c>
      <c r="I6261" s="60" t="s">
        <v>85</v>
      </c>
    </row>
    <row r="6262" spans="1:9" x14ac:dyDescent="0.2">
      <c r="A6262" t="s">
        <v>65</v>
      </c>
      <c r="B6262" t="s">
        <v>80</v>
      </c>
      <c r="C6262" t="s">
        <v>22</v>
      </c>
      <c r="D6262" s="55">
        <v>43739</v>
      </c>
      <c r="E6262">
        <v>0</v>
      </c>
      <c r="F6262">
        <v>3133122</v>
      </c>
      <c r="G6262" s="58" t="s">
        <v>87</v>
      </c>
      <c r="H6262" s="58" t="s">
        <v>87</v>
      </c>
      <c r="I6262" s="60" t="s">
        <v>85</v>
      </c>
    </row>
    <row r="6263" spans="1:9" x14ac:dyDescent="0.2">
      <c r="A6263" t="s">
        <v>65</v>
      </c>
      <c r="B6263" t="s">
        <v>81</v>
      </c>
      <c r="C6263" t="s">
        <v>22</v>
      </c>
      <c r="D6263" s="55">
        <v>43739</v>
      </c>
      <c r="E6263">
        <v>0</v>
      </c>
      <c r="F6263">
        <v>3133123</v>
      </c>
      <c r="G6263" s="58" t="s">
        <v>87</v>
      </c>
      <c r="H6263" s="58" t="s">
        <v>87</v>
      </c>
      <c r="I6263" s="60" t="s">
        <v>85</v>
      </c>
    </row>
    <row r="6264" spans="1:9" x14ac:dyDescent="0.2">
      <c r="A6264" t="s">
        <v>111</v>
      </c>
      <c r="B6264" t="s">
        <v>110</v>
      </c>
      <c r="C6264" t="s">
        <v>22</v>
      </c>
      <c r="D6264" s="55">
        <v>43739</v>
      </c>
      <c r="E6264">
        <v>-5.0000000000000001E-3</v>
      </c>
      <c r="F6264">
        <v>3133124</v>
      </c>
      <c r="G6264" s="58" t="s">
        <v>87</v>
      </c>
      <c r="H6264" s="58" t="s">
        <v>87</v>
      </c>
      <c r="I6264" s="60" t="s">
        <v>85</v>
      </c>
    </row>
    <row r="6265" spans="1:9" x14ac:dyDescent="0.2">
      <c r="A6265" t="s">
        <v>112</v>
      </c>
      <c r="B6265" t="s">
        <v>110</v>
      </c>
      <c r="C6265" t="s">
        <v>22</v>
      </c>
      <c r="D6265" s="55">
        <v>43739</v>
      </c>
      <c r="E6265">
        <v>0.01</v>
      </c>
      <c r="F6265">
        <v>3133125</v>
      </c>
      <c r="G6265" s="58" t="s">
        <v>87</v>
      </c>
      <c r="H6265" s="58" t="s">
        <v>87</v>
      </c>
      <c r="I6265" s="60" t="s">
        <v>85</v>
      </c>
    </row>
    <row r="6266" spans="1:9" x14ac:dyDescent="0.2">
      <c r="A6266" t="s">
        <v>108</v>
      </c>
      <c r="B6266" t="s">
        <v>110</v>
      </c>
      <c r="C6266" t="s">
        <v>22</v>
      </c>
      <c r="D6266" s="55">
        <v>43739</v>
      </c>
      <c r="E6266">
        <v>-5.5E-2</v>
      </c>
      <c r="F6266">
        <v>3133126</v>
      </c>
      <c r="G6266" s="58" t="s">
        <v>87</v>
      </c>
      <c r="H6266" s="58" t="s">
        <v>87</v>
      </c>
      <c r="I6266" s="60" t="s">
        <v>85</v>
      </c>
    </row>
    <row r="6267" spans="1:9" x14ac:dyDescent="0.2">
      <c r="A6267" t="s">
        <v>109</v>
      </c>
      <c r="B6267" t="s">
        <v>110</v>
      </c>
      <c r="C6267" t="s">
        <v>22</v>
      </c>
      <c r="D6267" s="55">
        <v>43739</v>
      </c>
      <c r="E6267">
        <v>0.01</v>
      </c>
      <c r="F6267">
        <v>3133127</v>
      </c>
      <c r="G6267" s="58" t="s">
        <v>87</v>
      </c>
      <c r="H6267" s="58" t="s">
        <v>87</v>
      </c>
      <c r="I6267" s="60" t="s">
        <v>85</v>
      </c>
    </row>
    <row r="6268" spans="1:9" x14ac:dyDescent="0.2">
      <c r="A6268" t="s">
        <v>11</v>
      </c>
      <c r="B6268" t="s">
        <v>110</v>
      </c>
      <c r="C6268" t="s">
        <v>22</v>
      </c>
      <c r="D6268" s="55">
        <v>43739</v>
      </c>
      <c r="E6268" s="155">
        <v>43770</v>
      </c>
      <c r="F6268">
        <v>2756540</v>
      </c>
      <c r="G6268" s="58" t="s">
        <v>87</v>
      </c>
      <c r="H6268" s="58" t="s">
        <v>87</v>
      </c>
      <c r="I6268" s="60" t="s">
        <v>86</v>
      </c>
    </row>
    <row r="6269" spans="1:9" x14ac:dyDescent="0.2">
      <c r="A6269" t="s">
        <v>78</v>
      </c>
      <c r="B6269" t="s">
        <v>80</v>
      </c>
      <c r="C6269" t="s">
        <v>22</v>
      </c>
      <c r="D6269" s="55">
        <v>43770</v>
      </c>
      <c r="E6269">
        <v>0.55500000000000005</v>
      </c>
      <c r="F6269">
        <v>3133100</v>
      </c>
      <c r="G6269" s="58" t="s">
        <v>87</v>
      </c>
      <c r="H6269" s="58" t="s">
        <v>87</v>
      </c>
      <c r="I6269" s="60" t="s">
        <v>85</v>
      </c>
    </row>
    <row r="6270" spans="1:9" x14ac:dyDescent="0.2">
      <c r="A6270" t="s">
        <v>78</v>
      </c>
      <c r="B6270" t="s">
        <v>81</v>
      </c>
      <c r="C6270" t="s">
        <v>22</v>
      </c>
      <c r="D6270" s="55">
        <v>43770</v>
      </c>
      <c r="E6270">
        <v>0.05</v>
      </c>
      <c r="F6270">
        <v>3133101</v>
      </c>
      <c r="G6270" s="58" t="s">
        <v>87</v>
      </c>
      <c r="H6270" s="58" t="s">
        <v>87</v>
      </c>
      <c r="I6270" s="60" t="s">
        <v>85</v>
      </c>
    </row>
    <row r="6271" spans="1:9" x14ac:dyDescent="0.2">
      <c r="A6271" t="s">
        <v>35</v>
      </c>
      <c r="B6271" t="s">
        <v>80</v>
      </c>
      <c r="C6271" t="s">
        <v>22</v>
      </c>
      <c r="D6271" s="55">
        <v>43770</v>
      </c>
      <c r="E6271">
        <v>0.55500000000000005</v>
      </c>
      <c r="F6271">
        <v>3133102</v>
      </c>
      <c r="G6271" s="58" t="s">
        <v>87</v>
      </c>
      <c r="H6271" s="58" t="s">
        <v>87</v>
      </c>
      <c r="I6271" s="60" t="s">
        <v>85</v>
      </c>
    </row>
    <row r="6272" spans="1:9" x14ac:dyDescent="0.2">
      <c r="A6272" t="s">
        <v>35</v>
      </c>
      <c r="B6272" t="s">
        <v>81</v>
      </c>
      <c r="C6272" t="s">
        <v>22</v>
      </c>
      <c r="D6272" s="55">
        <v>43770</v>
      </c>
      <c r="E6272">
        <v>0.14000000000000001</v>
      </c>
      <c r="F6272">
        <v>3133103</v>
      </c>
      <c r="G6272" s="58" t="s">
        <v>87</v>
      </c>
      <c r="H6272" s="58" t="s">
        <v>87</v>
      </c>
      <c r="I6272" s="60" t="s">
        <v>85</v>
      </c>
    </row>
    <row r="6273" spans="1:9" x14ac:dyDescent="0.2">
      <c r="A6273" t="s">
        <v>36</v>
      </c>
      <c r="B6273" t="s">
        <v>80</v>
      </c>
      <c r="C6273" t="s">
        <v>22</v>
      </c>
      <c r="D6273" s="55">
        <v>43770</v>
      </c>
      <c r="E6273">
        <v>0.55500000000000005</v>
      </c>
      <c r="F6273">
        <v>3133104</v>
      </c>
      <c r="G6273" s="58" t="s">
        <v>87</v>
      </c>
      <c r="H6273" s="58" t="s">
        <v>87</v>
      </c>
      <c r="I6273" s="60" t="s">
        <v>85</v>
      </c>
    </row>
    <row r="6274" spans="1:9" x14ac:dyDescent="0.2">
      <c r="A6274" t="s">
        <v>36</v>
      </c>
      <c r="B6274" t="s">
        <v>81</v>
      </c>
      <c r="C6274" t="s">
        <v>22</v>
      </c>
      <c r="D6274" s="55">
        <v>43770</v>
      </c>
      <c r="E6274">
        <v>0.05</v>
      </c>
      <c r="F6274">
        <v>3133105</v>
      </c>
      <c r="G6274" s="58" t="s">
        <v>87</v>
      </c>
      <c r="H6274" s="58" t="s">
        <v>87</v>
      </c>
      <c r="I6274" s="60" t="s">
        <v>85</v>
      </c>
    </row>
    <row r="6275" spans="1:9" x14ac:dyDescent="0.2">
      <c r="A6275" t="s">
        <v>37</v>
      </c>
      <c r="B6275" t="s">
        <v>80</v>
      </c>
      <c r="C6275" t="s">
        <v>22</v>
      </c>
      <c r="D6275" s="55">
        <v>43770</v>
      </c>
      <c r="E6275">
        <v>0.55500000000000005</v>
      </c>
      <c r="F6275">
        <v>3133106</v>
      </c>
      <c r="G6275" s="58" t="s">
        <v>87</v>
      </c>
      <c r="H6275" s="58" t="s">
        <v>87</v>
      </c>
      <c r="I6275" s="60" t="s">
        <v>85</v>
      </c>
    </row>
    <row r="6276" spans="1:9" x14ac:dyDescent="0.2">
      <c r="A6276" t="s">
        <v>37</v>
      </c>
      <c r="B6276" t="s">
        <v>81</v>
      </c>
      <c r="C6276" t="s">
        <v>22</v>
      </c>
      <c r="D6276" s="55">
        <v>43770</v>
      </c>
      <c r="E6276">
        <v>0.14000000000000001</v>
      </c>
      <c r="F6276">
        <v>3133107</v>
      </c>
      <c r="G6276" s="58" t="s">
        <v>87</v>
      </c>
      <c r="H6276" s="58" t="s">
        <v>87</v>
      </c>
      <c r="I6276" s="60" t="s">
        <v>85</v>
      </c>
    </row>
    <row r="6277" spans="1:9" x14ac:dyDescent="0.2">
      <c r="A6277" t="s">
        <v>58</v>
      </c>
      <c r="B6277" t="s">
        <v>80</v>
      </c>
      <c r="C6277" t="s">
        <v>22</v>
      </c>
      <c r="D6277" s="55">
        <v>43770</v>
      </c>
      <c r="E6277">
        <v>0.46</v>
      </c>
      <c r="F6277">
        <v>3133108</v>
      </c>
      <c r="G6277" s="58" t="s">
        <v>87</v>
      </c>
      <c r="H6277" s="58" t="s">
        <v>87</v>
      </c>
      <c r="I6277" s="60" t="s">
        <v>85</v>
      </c>
    </row>
    <row r="6278" spans="1:9" x14ac:dyDescent="0.2">
      <c r="A6278" t="s">
        <v>58</v>
      </c>
      <c r="B6278" t="s">
        <v>81</v>
      </c>
      <c r="C6278" t="s">
        <v>22</v>
      </c>
      <c r="D6278" s="55">
        <v>43770</v>
      </c>
      <c r="E6278">
        <v>0.05</v>
      </c>
      <c r="F6278">
        <v>3133109</v>
      </c>
      <c r="G6278" s="58" t="s">
        <v>87</v>
      </c>
      <c r="H6278" s="58" t="s">
        <v>87</v>
      </c>
      <c r="I6278" s="60" t="s">
        <v>85</v>
      </c>
    </row>
    <row r="6279" spans="1:9" x14ac:dyDescent="0.2">
      <c r="A6279" t="s">
        <v>59</v>
      </c>
      <c r="B6279" t="s">
        <v>80</v>
      </c>
      <c r="C6279" t="s">
        <v>22</v>
      </c>
      <c r="D6279" s="55">
        <v>43770</v>
      </c>
      <c r="E6279">
        <v>0.7</v>
      </c>
      <c r="F6279">
        <v>3133110</v>
      </c>
      <c r="G6279" s="58" t="s">
        <v>87</v>
      </c>
      <c r="H6279" s="58" t="s">
        <v>87</v>
      </c>
      <c r="I6279" s="60" t="s">
        <v>85</v>
      </c>
    </row>
    <row r="6280" spans="1:9" x14ac:dyDescent="0.2">
      <c r="A6280" t="s">
        <v>59</v>
      </c>
      <c r="B6280" t="s">
        <v>81</v>
      </c>
      <c r="C6280" t="s">
        <v>22</v>
      </c>
      <c r="D6280" s="55">
        <v>43770</v>
      </c>
      <c r="E6280">
        <v>-0.17</v>
      </c>
      <c r="F6280">
        <v>3133111</v>
      </c>
      <c r="G6280" s="58" t="s">
        <v>87</v>
      </c>
      <c r="H6280" s="58" t="s">
        <v>87</v>
      </c>
      <c r="I6280" s="60" t="s">
        <v>85</v>
      </c>
    </row>
    <row r="6281" spans="1:9" x14ac:dyDescent="0.2">
      <c r="A6281" t="s">
        <v>60</v>
      </c>
      <c r="B6281" t="s">
        <v>80</v>
      </c>
      <c r="C6281" t="s">
        <v>22</v>
      </c>
      <c r="D6281" s="55">
        <v>43770</v>
      </c>
      <c r="E6281">
        <v>0.7</v>
      </c>
      <c r="F6281">
        <v>3133112</v>
      </c>
      <c r="G6281" s="58" t="s">
        <v>87</v>
      </c>
      <c r="H6281" s="58" t="s">
        <v>87</v>
      </c>
      <c r="I6281" s="60" t="s">
        <v>85</v>
      </c>
    </row>
    <row r="6282" spans="1:9" x14ac:dyDescent="0.2">
      <c r="A6282" t="s">
        <v>60</v>
      </c>
      <c r="B6282" t="s">
        <v>81</v>
      </c>
      <c r="C6282" t="s">
        <v>22</v>
      </c>
      <c r="D6282" s="55">
        <v>43770</v>
      </c>
      <c r="E6282">
        <v>5.5E-2</v>
      </c>
      <c r="F6282">
        <v>3133113</v>
      </c>
      <c r="G6282" s="58" t="s">
        <v>87</v>
      </c>
      <c r="H6282" s="58" t="s">
        <v>87</v>
      </c>
      <c r="I6282" s="60" t="s">
        <v>85</v>
      </c>
    </row>
    <row r="6283" spans="1:9" x14ac:dyDescent="0.2">
      <c r="A6283" t="s">
        <v>61</v>
      </c>
      <c r="B6283" t="s">
        <v>80</v>
      </c>
      <c r="C6283" t="s">
        <v>22</v>
      </c>
      <c r="D6283" s="55">
        <v>43770</v>
      </c>
      <c r="E6283">
        <v>0.7</v>
      </c>
      <c r="F6283">
        <v>3133114</v>
      </c>
      <c r="G6283" s="58" t="s">
        <v>87</v>
      </c>
      <c r="H6283" s="58" t="s">
        <v>87</v>
      </c>
      <c r="I6283" s="60" t="s">
        <v>85</v>
      </c>
    </row>
    <row r="6284" spans="1:9" x14ac:dyDescent="0.2">
      <c r="A6284" t="s">
        <v>61</v>
      </c>
      <c r="B6284" t="s">
        <v>81</v>
      </c>
      <c r="C6284" t="s">
        <v>22</v>
      </c>
      <c r="D6284" s="55">
        <v>43770</v>
      </c>
      <c r="E6284">
        <v>-0.05</v>
      </c>
      <c r="F6284">
        <v>3133115</v>
      </c>
      <c r="G6284" s="58" t="s">
        <v>87</v>
      </c>
      <c r="H6284" s="58" t="s">
        <v>87</v>
      </c>
      <c r="I6284" s="60" t="s">
        <v>85</v>
      </c>
    </row>
    <row r="6285" spans="1:9" x14ac:dyDescent="0.2">
      <c r="A6285" t="s">
        <v>63</v>
      </c>
      <c r="B6285" t="s">
        <v>80</v>
      </c>
      <c r="C6285" t="s">
        <v>22</v>
      </c>
      <c r="D6285" s="55">
        <v>43770</v>
      </c>
      <c r="E6285">
        <v>0</v>
      </c>
      <c r="F6285">
        <v>3133116</v>
      </c>
      <c r="G6285" s="58" t="s">
        <v>87</v>
      </c>
      <c r="H6285" s="58" t="s">
        <v>87</v>
      </c>
      <c r="I6285" s="60" t="s">
        <v>85</v>
      </c>
    </row>
    <row r="6286" spans="1:9" x14ac:dyDescent="0.2">
      <c r="A6286" t="s">
        <v>63</v>
      </c>
      <c r="B6286" t="s">
        <v>81</v>
      </c>
      <c r="C6286" t="s">
        <v>22</v>
      </c>
      <c r="D6286" s="55">
        <v>43770</v>
      </c>
      <c r="E6286">
        <v>0</v>
      </c>
      <c r="F6286">
        <v>3133117</v>
      </c>
      <c r="G6286" s="58" t="s">
        <v>87</v>
      </c>
      <c r="H6286" s="58" t="s">
        <v>87</v>
      </c>
      <c r="I6286" s="60" t="s">
        <v>85</v>
      </c>
    </row>
    <row r="6287" spans="1:9" x14ac:dyDescent="0.2">
      <c r="A6287" t="s">
        <v>64</v>
      </c>
      <c r="B6287" t="s">
        <v>80</v>
      </c>
      <c r="C6287" t="s">
        <v>22</v>
      </c>
      <c r="D6287" s="55">
        <v>43770</v>
      </c>
      <c r="E6287">
        <v>0</v>
      </c>
      <c r="F6287">
        <v>3133118</v>
      </c>
      <c r="G6287" s="58" t="s">
        <v>87</v>
      </c>
      <c r="H6287" s="58" t="s">
        <v>87</v>
      </c>
      <c r="I6287" s="60" t="s">
        <v>85</v>
      </c>
    </row>
    <row r="6288" spans="1:9" x14ac:dyDescent="0.2">
      <c r="A6288" t="s">
        <v>64</v>
      </c>
      <c r="B6288" t="s">
        <v>81</v>
      </c>
      <c r="C6288" t="s">
        <v>22</v>
      </c>
      <c r="D6288" s="55">
        <v>43770</v>
      </c>
      <c r="E6288">
        <v>0</v>
      </c>
      <c r="F6288">
        <v>3133119</v>
      </c>
      <c r="G6288" s="58" t="s">
        <v>87</v>
      </c>
      <c r="H6288" s="58" t="s">
        <v>87</v>
      </c>
      <c r="I6288" s="60" t="s">
        <v>85</v>
      </c>
    </row>
    <row r="6289" spans="1:9" x14ac:dyDescent="0.2">
      <c r="A6289" t="s">
        <v>79</v>
      </c>
      <c r="B6289" t="s">
        <v>80</v>
      </c>
      <c r="C6289" t="s">
        <v>22</v>
      </c>
      <c r="D6289" s="55">
        <v>43770</v>
      </c>
      <c r="E6289">
        <v>0</v>
      </c>
      <c r="F6289">
        <v>3133120</v>
      </c>
      <c r="G6289" s="58" t="s">
        <v>87</v>
      </c>
      <c r="H6289" s="58" t="s">
        <v>87</v>
      </c>
      <c r="I6289" s="60" t="s">
        <v>85</v>
      </c>
    </row>
    <row r="6290" spans="1:9" x14ac:dyDescent="0.2">
      <c r="A6290" t="s">
        <v>79</v>
      </c>
      <c r="B6290" t="s">
        <v>81</v>
      </c>
      <c r="C6290" t="s">
        <v>22</v>
      </c>
      <c r="D6290" s="55">
        <v>43770</v>
      </c>
      <c r="E6290">
        <v>0</v>
      </c>
      <c r="F6290">
        <v>3133121</v>
      </c>
      <c r="G6290" s="58" t="s">
        <v>87</v>
      </c>
      <c r="H6290" s="58" t="s">
        <v>87</v>
      </c>
      <c r="I6290" s="60" t="s">
        <v>85</v>
      </c>
    </row>
    <row r="6291" spans="1:9" x14ac:dyDescent="0.2">
      <c r="A6291" t="s">
        <v>65</v>
      </c>
      <c r="B6291" t="s">
        <v>80</v>
      </c>
      <c r="C6291" t="s">
        <v>22</v>
      </c>
      <c r="D6291" s="55">
        <v>43770</v>
      </c>
      <c r="E6291">
        <v>0</v>
      </c>
      <c r="F6291">
        <v>3133122</v>
      </c>
      <c r="G6291" s="58" t="s">
        <v>87</v>
      </c>
      <c r="H6291" s="58" t="s">
        <v>87</v>
      </c>
      <c r="I6291" s="60" t="s">
        <v>85</v>
      </c>
    </row>
    <row r="6292" spans="1:9" x14ac:dyDescent="0.2">
      <c r="A6292" t="s">
        <v>65</v>
      </c>
      <c r="B6292" t="s">
        <v>81</v>
      </c>
      <c r="C6292" t="s">
        <v>22</v>
      </c>
      <c r="D6292" s="55">
        <v>43770</v>
      </c>
      <c r="E6292">
        <v>0</v>
      </c>
      <c r="F6292">
        <v>3133123</v>
      </c>
      <c r="G6292" s="58" t="s">
        <v>87</v>
      </c>
      <c r="H6292" s="58" t="s">
        <v>87</v>
      </c>
      <c r="I6292" s="60" t="s">
        <v>85</v>
      </c>
    </row>
    <row r="6293" spans="1:9" x14ac:dyDescent="0.2">
      <c r="A6293" t="s">
        <v>111</v>
      </c>
      <c r="B6293" t="s">
        <v>110</v>
      </c>
      <c r="C6293" t="s">
        <v>22</v>
      </c>
      <c r="D6293" s="55">
        <v>43770</v>
      </c>
      <c r="E6293">
        <v>0.05</v>
      </c>
      <c r="F6293">
        <v>3133124</v>
      </c>
      <c r="G6293" s="58" t="s">
        <v>87</v>
      </c>
      <c r="H6293" s="58" t="s">
        <v>87</v>
      </c>
      <c r="I6293" s="60" t="s">
        <v>85</v>
      </c>
    </row>
    <row r="6294" spans="1:9" x14ac:dyDescent="0.2">
      <c r="A6294" t="s">
        <v>112</v>
      </c>
      <c r="B6294" t="s">
        <v>110</v>
      </c>
      <c r="C6294" t="s">
        <v>22</v>
      </c>
      <c r="D6294" s="55">
        <v>43770</v>
      </c>
      <c r="E6294">
        <v>5.5E-2</v>
      </c>
      <c r="F6294">
        <v>3133125</v>
      </c>
      <c r="G6294" s="58" t="s">
        <v>87</v>
      </c>
      <c r="H6294" s="58" t="s">
        <v>87</v>
      </c>
      <c r="I6294" s="60" t="s">
        <v>85</v>
      </c>
    </row>
    <row r="6295" spans="1:9" x14ac:dyDescent="0.2">
      <c r="A6295" t="s">
        <v>108</v>
      </c>
      <c r="B6295" t="s">
        <v>110</v>
      </c>
      <c r="C6295" t="s">
        <v>22</v>
      </c>
      <c r="D6295" s="55">
        <v>43770</v>
      </c>
      <c r="E6295">
        <v>-0.05</v>
      </c>
      <c r="F6295">
        <v>3133126</v>
      </c>
      <c r="G6295" s="58" t="s">
        <v>87</v>
      </c>
      <c r="H6295" s="58" t="s">
        <v>87</v>
      </c>
      <c r="I6295" s="60" t="s">
        <v>85</v>
      </c>
    </row>
    <row r="6296" spans="1:9" x14ac:dyDescent="0.2">
      <c r="A6296" t="s">
        <v>109</v>
      </c>
      <c r="B6296" t="s">
        <v>110</v>
      </c>
      <c r="C6296" t="s">
        <v>22</v>
      </c>
      <c r="D6296" s="55">
        <v>43770</v>
      </c>
      <c r="E6296">
        <v>5.5E-2</v>
      </c>
      <c r="F6296">
        <v>3133127</v>
      </c>
      <c r="G6296" s="58" t="s">
        <v>87</v>
      </c>
      <c r="H6296" s="58" t="s">
        <v>87</v>
      </c>
      <c r="I6296" s="60" t="s">
        <v>85</v>
      </c>
    </row>
    <row r="6297" spans="1:9" x14ac:dyDescent="0.2">
      <c r="A6297" t="s">
        <v>11</v>
      </c>
      <c r="B6297" t="s">
        <v>110</v>
      </c>
      <c r="C6297" t="s">
        <v>22</v>
      </c>
      <c r="D6297" s="55">
        <v>43770</v>
      </c>
      <c r="E6297" s="155">
        <v>43800</v>
      </c>
      <c r="F6297">
        <v>2756518</v>
      </c>
      <c r="G6297" s="58" t="s">
        <v>87</v>
      </c>
      <c r="H6297" s="58" t="s">
        <v>87</v>
      </c>
      <c r="I6297" s="60" t="s">
        <v>86</v>
      </c>
    </row>
    <row r="6298" spans="1:9" x14ac:dyDescent="0.2">
      <c r="A6298" t="s">
        <v>78</v>
      </c>
      <c r="B6298" t="s">
        <v>80</v>
      </c>
      <c r="C6298" t="s">
        <v>22</v>
      </c>
      <c r="D6298" s="55">
        <v>43800</v>
      </c>
      <c r="E6298">
        <v>0.91</v>
      </c>
      <c r="F6298">
        <v>3133100</v>
      </c>
      <c r="G6298" s="58" t="s">
        <v>87</v>
      </c>
      <c r="H6298" s="58" t="s">
        <v>87</v>
      </c>
      <c r="I6298" s="60" t="s">
        <v>85</v>
      </c>
    </row>
    <row r="6299" spans="1:9" x14ac:dyDescent="0.2">
      <c r="A6299" t="s">
        <v>78</v>
      </c>
      <c r="B6299" t="s">
        <v>81</v>
      </c>
      <c r="C6299" t="s">
        <v>22</v>
      </c>
      <c r="D6299" s="55">
        <v>43800</v>
      </c>
      <c r="E6299">
        <v>0.05</v>
      </c>
      <c r="F6299">
        <v>3133101</v>
      </c>
      <c r="G6299" s="58" t="s">
        <v>87</v>
      </c>
      <c r="H6299" s="58" t="s">
        <v>87</v>
      </c>
      <c r="I6299" s="60" t="s">
        <v>85</v>
      </c>
    </row>
    <row r="6300" spans="1:9" x14ac:dyDescent="0.2">
      <c r="A6300" t="s">
        <v>35</v>
      </c>
      <c r="B6300" t="s">
        <v>80</v>
      </c>
      <c r="C6300" t="s">
        <v>22</v>
      </c>
      <c r="D6300" s="55">
        <v>43800</v>
      </c>
      <c r="E6300">
        <v>0.91</v>
      </c>
      <c r="F6300">
        <v>3133102</v>
      </c>
      <c r="G6300" s="58" t="s">
        <v>87</v>
      </c>
      <c r="H6300" s="58" t="s">
        <v>87</v>
      </c>
      <c r="I6300" s="60" t="s">
        <v>85</v>
      </c>
    </row>
    <row r="6301" spans="1:9" x14ac:dyDescent="0.2">
      <c r="A6301" t="s">
        <v>35</v>
      </c>
      <c r="B6301" t="s">
        <v>81</v>
      </c>
      <c r="C6301" t="s">
        <v>22</v>
      </c>
      <c r="D6301" s="55">
        <v>43800</v>
      </c>
      <c r="E6301">
        <v>0.28999999999999998</v>
      </c>
      <c r="F6301">
        <v>3133103</v>
      </c>
      <c r="G6301" s="58" t="s">
        <v>87</v>
      </c>
      <c r="H6301" s="58" t="s">
        <v>87</v>
      </c>
      <c r="I6301" s="60" t="s">
        <v>85</v>
      </c>
    </row>
    <row r="6302" spans="1:9" x14ac:dyDescent="0.2">
      <c r="A6302" t="s">
        <v>36</v>
      </c>
      <c r="B6302" t="s">
        <v>80</v>
      </c>
      <c r="C6302" t="s">
        <v>22</v>
      </c>
      <c r="D6302" s="55">
        <v>43800</v>
      </c>
      <c r="E6302">
        <v>0.91</v>
      </c>
      <c r="F6302">
        <v>3133104</v>
      </c>
      <c r="G6302" s="58" t="s">
        <v>87</v>
      </c>
      <c r="H6302" s="58" t="s">
        <v>87</v>
      </c>
      <c r="I6302" s="60" t="s">
        <v>85</v>
      </c>
    </row>
    <row r="6303" spans="1:9" x14ac:dyDescent="0.2">
      <c r="A6303" t="s">
        <v>36</v>
      </c>
      <c r="B6303" t="s">
        <v>81</v>
      </c>
      <c r="C6303" t="s">
        <v>22</v>
      </c>
      <c r="D6303" s="55">
        <v>43800</v>
      </c>
      <c r="E6303">
        <v>0.05</v>
      </c>
      <c r="F6303">
        <v>3133105</v>
      </c>
      <c r="G6303" s="58" t="s">
        <v>87</v>
      </c>
      <c r="H6303" s="58" t="s">
        <v>87</v>
      </c>
      <c r="I6303" s="60" t="s">
        <v>85</v>
      </c>
    </row>
    <row r="6304" spans="1:9" x14ac:dyDescent="0.2">
      <c r="A6304" t="s">
        <v>37</v>
      </c>
      <c r="B6304" t="s">
        <v>80</v>
      </c>
      <c r="C6304" t="s">
        <v>22</v>
      </c>
      <c r="D6304" s="55">
        <v>43800</v>
      </c>
      <c r="E6304">
        <v>0.91</v>
      </c>
      <c r="F6304">
        <v>3133106</v>
      </c>
      <c r="G6304" s="58" t="s">
        <v>87</v>
      </c>
      <c r="H6304" s="58" t="s">
        <v>87</v>
      </c>
      <c r="I6304" s="60" t="s">
        <v>85</v>
      </c>
    </row>
    <row r="6305" spans="1:9" x14ac:dyDescent="0.2">
      <c r="A6305" t="s">
        <v>37</v>
      </c>
      <c r="B6305" t="s">
        <v>81</v>
      </c>
      <c r="C6305" t="s">
        <v>22</v>
      </c>
      <c r="D6305" s="55">
        <v>43800</v>
      </c>
      <c r="E6305">
        <v>0.28999999999999998</v>
      </c>
      <c r="F6305">
        <v>3133107</v>
      </c>
      <c r="G6305" s="58" t="s">
        <v>87</v>
      </c>
      <c r="H6305" s="58" t="s">
        <v>87</v>
      </c>
      <c r="I6305" s="60" t="s">
        <v>85</v>
      </c>
    </row>
    <row r="6306" spans="1:9" x14ac:dyDescent="0.2">
      <c r="A6306" t="s">
        <v>58</v>
      </c>
      <c r="B6306" t="s">
        <v>80</v>
      </c>
      <c r="C6306" t="s">
        <v>22</v>
      </c>
      <c r="D6306" s="55">
        <v>43800</v>
      </c>
      <c r="E6306">
        <v>0.77</v>
      </c>
      <c r="F6306">
        <v>3133108</v>
      </c>
      <c r="G6306" s="58" t="s">
        <v>87</v>
      </c>
      <c r="H6306" s="58" t="s">
        <v>87</v>
      </c>
      <c r="I6306" s="60" t="s">
        <v>85</v>
      </c>
    </row>
    <row r="6307" spans="1:9" x14ac:dyDescent="0.2">
      <c r="A6307" t="s">
        <v>58</v>
      </c>
      <c r="B6307" t="s">
        <v>81</v>
      </c>
      <c r="C6307" t="s">
        <v>22</v>
      </c>
      <c r="D6307" s="55">
        <v>43800</v>
      </c>
      <c r="E6307">
        <v>0.05</v>
      </c>
      <c r="F6307">
        <v>3133109</v>
      </c>
      <c r="G6307" s="58" t="s">
        <v>87</v>
      </c>
      <c r="H6307" s="58" t="s">
        <v>87</v>
      </c>
      <c r="I6307" s="60" t="s">
        <v>85</v>
      </c>
    </row>
    <row r="6308" spans="1:9" x14ac:dyDescent="0.2">
      <c r="A6308" t="s">
        <v>59</v>
      </c>
      <c r="B6308" t="s">
        <v>80</v>
      </c>
      <c r="C6308" t="s">
        <v>22</v>
      </c>
      <c r="D6308" s="55">
        <v>43800</v>
      </c>
      <c r="E6308">
        <v>0.98</v>
      </c>
      <c r="F6308">
        <v>3133110</v>
      </c>
      <c r="G6308" s="58" t="s">
        <v>87</v>
      </c>
      <c r="H6308" s="58" t="s">
        <v>87</v>
      </c>
      <c r="I6308" s="60" t="s">
        <v>85</v>
      </c>
    </row>
    <row r="6309" spans="1:9" x14ac:dyDescent="0.2">
      <c r="A6309" t="s">
        <v>59</v>
      </c>
      <c r="B6309" t="s">
        <v>81</v>
      </c>
      <c r="C6309" t="s">
        <v>22</v>
      </c>
      <c r="D6309" s="55">
        <v>43800</v>
      </c>
      <c r="E6309">
        <v>-0.13</v>
      </c>
      <c r="F6309">
        <v>3133111</v>
      </c>
      <c r="G6309" s="58" t="s">
        <v>87</v>
      </c>
      <c r="H6309" s="58" t="s">
        <v>87</v>
      </c>
      <c r="I6309" s="60" t="s">
        <v>85</v>
      </c>
    </row>
    <row r="6310" spans="1:9" x14ac:dyDescent="0.2">
      <c r="A6310" t="s">
        <v>60</v>
      </c>
      <c r="B6310" t="s">
        <v>80</v>
      </c>
      <c r="C6310" t="s">
        <v>22</v>
      </c>
      <c r="D6310" s="55">
        <v>43800</v>
      </c>
      <c r="E6310">
        <v>0.98</v>
      </c>
      <c r="F6310">
        <v>3133112</v>
      </c>
      <c r="G6310" s="58" t="s">
        <v>87</v>
      </c>
      <c r="H6310" s="58" t="s">
        <v>87</v>
      </c>
      <c r="I6310" s="60" t="s">
        <v>85</v>
      </c>
    </row>
    <row r="6311" spans="1:9" x14ac:dyDescent="0.2">
      <c r="A6311" t="s">
        <v>60</v>
      </c>
      <c r="B6311" t="s">
        <v>81</v>
      </c>
      <c r="C6311" t="s">
        <v>22</v>
      </c>
      <c r="D6311" s="55">
        <v>43800</v>
      </c>
      <c r="E6311">
        <v>0.25</v>
      </c>
      <c r="F6311">
        <v>3133113</v>
      </c>
      <c r="G6311" s="58" t="s">
        <v>87</v>
      </c>
      <c r="H6311" s="58" t="s">
        <v>87</v>
      </c>
      <c r="I6311" s="60" t="s">
        <v>85</v>
      </c>
    </row>
    <row r="6312" spans="1:9" x14ac:dyDescent="0.2">
      <c r="A6312" t="s">
        <v>61</v>
      </c>
      <c r="B6312" t="s">
        <v>80</v>
      </c>
      <c r="C6312" t="s">
        <v>22</v>
      </c>
      <c r="D6312" s="55">
        <v>43800</v>
      </c>
      <c r="E6312">
        <v>0.98</v>
      </c>
      <c r="F6312">
        <v>3133114</v>
      </c>
      <c r="G6312" s="58" t="s">
        <v>87</v>
      </c>
      <c r="H6312" s="58" t="s">
        <v>87</v>
      </c>
      <c r="I6312" s="60" t="s">
        <v>85</v>
      </c>
    </row>
    <row r="6313" spans="1:9" x14ac:dyDescent="0.2">
      <c r="A6313" t="s">
        <v>61</v>
      </c>
      <c r="B6313" t="s">
        <v>81</v>
      </c>
      <c r="C6313" t="s">
        <v>22</v>
      </c>
      <c r="D6313" s="55">
        <v>43800</v>
      </c>
      <c r="E6313">
        <v>-0.05</v>
      </c>
      <c r="F6313">
        <v>3133115</v>
      </c>
      <c r="G6313" s="58" t="s">
        <v>87</v>
      </c>
      <c r="H6313" s="58" t="s">
        <v>87</v>
      </c>
      <c r="I6313" s="60" t="s">
        <v>85</v>
      </c>
    </row>
    <row r="6314" spans="1:9" x14ac:dyDescent="0.2">
      <c r="A6314" t="s">
        <v>63</v>
      </c>
      <c r="B6314" t="s">
        <v>80</v>
      </c>
      <c r="C6314" t="s">
        <v>22</v>
      </c>
      <c r="D6314" s="55">
        <v>43800</v>
      </c>
      <c r="E6314">
        <v>0</v>
      </c>
      <c r="F6314">
        <v>3133116</v>
      </c>
      <c r="G6314" s="58" t="s">
        <v>87</v>
      </c>
      <c r="H6314" s="58" t="s">
        <v>87</v>
      </c>
      <c r="I6314" s="60" t="s">
        <v>85</v>
      </c>
    </row>
    <row r="6315" spans="1:9" x14ac:dyDescent="0.2">
      <c r="A6315" t="s">
        <v>63</v>
      </c>
      <c r="B6315" t="s">
        <v>81</v>
      </c>
      <c r="C6315" t="s">
        <v>22</v>
      </c>
      <c r="D6315" s="55">
        <v>43800</v>
      </c>
      <c r="E6315">
        <v>0</v>
      </c>
      <c r="F6315">
        <v>3133117</v>
      </c>
      <c r="G6315" s="58" t="s">
        <v>87</v>
      </c>
      <c r="H6315" s="58" t="s">
        <v>87</v>
      </c>
      <c r="I6315" s="60" t="s">
        <v>85</v>
      </c>
    </row>
    <row r="6316" spans="1:9" x14ac:dyDescent="0.2">
      <c r="A6316" t="s">
        <v>64</v>
      </c>
      <c r="B6316" t="s">
        <v>80</v>
      </c>
      <c r="C6316" t="s">
        <v>22</v>
      </c>
      <c r="D6316" s="55">
        <v>43800</v>
      </c>
      <c r="E6316">
        <v>0</v>
      </c>
      <c r="F6316">
        <v>3133118</v>
      </c>
      <c r="G6316" s="58" t="s">
        <v>87</v>
      </c>
      <c r="H6316" s="58" t="s">
        <v>87</v>
      </c>
      <c r="I6316" s="60" t="s">
        <v>85</v>
      </c>
    </row>
    <row r="6317" spans="1:9" x14ac:dyDescent="0.2">
      <c r="A6317" t="s">
        <v>64</v>
      </c>
      <c r="B6317" t="s">
        <v>81</v>
      </c>
      <c r="C6317" t="s">
        <v>22</v>
      </c>
      <c r="D6317" s="55">
        <v>43800</v>
      </c>
      <c r="E6317">
        <v>0</v>
      </c>
      <c r="F6317">
        <v>3133119</v>
      </c>
      <c r="G6317" s="58" t="s">
        <v>87</v>
      </c>
      <c r="H6317" s="58" t="s">
        <v>87</v>
      </c>
      <c r="I6317" s="60" t="s">
        <v>85</v>
      </c>
    </row>
    <row r="6318" spans="1:9" x14ac:dyDescent="0.2">
      <c r="A6318" t="s">
        <v>79</v>
      </c>
      <c r="B6318" t="s">
        <v>80</v>
      </c>
      <c r="C6318" t="s">
        <v>22</v>
      </c>
      <c r="D6318" s="55">
        <v>43800</v>
      </c>
      <c r="E6318">
        <v>0</v>
      </c>
      <c r="F6318">
        <v>3133120</v>
      </c>
      <c r="G6318" s="58" t="s">
        <v>87</v>
      </c>
      <c r="H6318" s="58" t="s">
        <v>87</v>
      </c>
      <c r="I6318" s="60" t="s">
        <v>85</v>
      </c>
    </row>
    <row r="6319" spans="1:9" x14ac:dyDescent="0.2">
      <c r="A6319" t="s">
        <v>79</v>
      </c>
      <c r="B6319" t="s">
        <v>81</v>
      </c>
      <c r="C6319" t="s">
        <v>22</v>
      </c>
      <c r="D6319" s="55">
        <v>43800</v>
      </c>
      <c r="E6319">
        <v>0</v>
      </c>
      <c r="F6319">
        <v>3133121</v>
      </c>
      <c r="G6319" s="58" t="s">
        <v>87</v>
      </c>
      <c r="H6319" s="58" t="s">
        <v>87</v>
      </c>
      <c r="I6319" s="60" t="s">
        <v>85</v>
      </c>
    </row>
    <row r="6320" spans="1:9" x14ac:dyDescent="0.2">
      <c r="A6320" t="s">
        <v>65</v>
      </c>
      <c r="B6320" t="s">
        <v>80</v>
      </c>
      <c r="C6320" t="s">
        <v>22</v>
      </c>
      <c r="D6320" s="55">
        <v>43800</v>
      </c>
      <c r="E6320">
        <v>0</v>
      </c>
      <c r="F6320">
        <v>3133122</v>
      </c>
      <c r="G6320" s="58" t="s">
        <v>87</v>
      </c>
      <c r="H6320" s="58" t="s">
        <v>87</v>
      </c>
      <c r="I6320" s="60" t="s">
        <v>85</v>
      </c>
    </row>
    <row r="6321" spans="1:9" x14ac:dyDescent="0.2">
      <c r="A6321" t="s">
        <v>65</v>
      </c>
      <c r="B6321" t="s">
        <v>81</v>
      </c>
      <c r="C6321" t="s">
        <v>22</v>
      </c>
      <c r="D6321" s="55">
        <v>43800</v>
      </c>
      <c r="E6321">
        <v>0</v>
      </c>
      <c r="F6321">
        <v>3133123</v>
      </c>
      <c r="G6321" s="58" t="s">
        <v>87</v>
      </c>
      <c r="H6321" s="58" t="s">
        <v>87</v>
      </c>
      <c r="I6321" s="60" t="s">
        <v>85</v>
      </c>
    </row>
    <row r="6322" spans="1:9" x14ac:dyDescent="0.2">
      <c r="A6322" t="s">
        <v>111</v>
      </c>
      <c r="B6322" t="s">
        <v>110</v>
      </c>
      <c r="C6322" t="s">
        <v>22</v>
      </c>
      <c r="D6322" s="55">
        <v>43800</v>
      </c>
      <c r="E6322">
        <v>0.05</v>
      </c>
      <c r="F6322">
        <v>3133124</v>
      </c>
      <c r="G6322" s="58" t="s">
        <v>87</v>
      </c>
      <c r="H6322" s="58" t="s">
        <v>87</v>
      </c>
      <c r="I6322" s="60" t="s">
        <v>85</v>
      </c>
    </row>
    <row r="6323" spans="1:9" x14ac:dyDescent="0.2">
      <c r="A6323" t="s">
        <v>112</v>
      </c>
      <c r="B6323" t="s">
        <v>110</v>
      </c>
      <c r="C6323" t="s">
        <v>22</v>
      </c>
      <c r="D6323" s="55">
        <v>43800</v>
      </c>
      <c r="E6323">
        <v>0.25</v>
      </c>
      <c r="F6323">
        <v>3133125</v>
      </c>
      <c r="G6323" s="58" t="s">
        <v>87</v>
      </c>
      <c r="H6323" s="58" t="s">
        <v>87</v>
      </c>
      <c r="I6323" s="60" t="s">
        <v>85</v>
      </c>
    </row>
    <row r="6324" spans="1:9" x14ac:dyDescent="0.2">
      <c r="A6324" t="s">
        <v>108</v>
      </c>
      <c r="B6324" t="s">
        <v>110</v>
      </c>
      <c r="C6324" t="s">
        <v>22</v>
      </c>
      <c r="D6324" s="55">
        <v>43800</v>
      </c>
      <c r="E6324">
        <v>-0.05</v>
      </c>
      <c r="F6324">
        <v>3133126</v>
      </c>
      <c r="G6324" s="58" t="s">
        <v>87</v>
      </c>
      <c r="H6324" s="58" t="s">
        <v>87</v>
      </c>
      <c r="I6324" s="60" t="s">
        <v>85</v>
      </c>
    </row>
    <row r="6325" spans="1:9" x14ac:dyDescent="0.2">
      <c r="A6325" t="s">
        <v>109</v>
      </c>
      <c r="B6325" t="s">
        <v>110</v>
      </c>
      <c r="C6325" t="s">
        <v>22</v>
      </c>
      <c r="D6325" s="55">
        <v>43800</v>
      </c>
      <c r="E6325">
        <v>0.25</v>
      </c>
      <c r="F6325">
        <v>3133127</v>
      </c>
      <c r="G6325" s="58" t="s">
        <v>87</v>
      </c>
      <c r="H6325" s="58" t="s">
        <v>87</v>
      </c>
      <c r="I6325" s="60" t="s">
        <v>85</v>
      </c>
    </row>
    <row r="6326" spans="1:9" x14ac:dyDescent="0.2">
      <c r="A6326" t="s">
        <v>11</v>
      </c>
      <c r="B6326" t="s">
        <v>110</v>
      </c>
      <c r="C6326" t="s">
        <v>22</v>
      </c>
      <c r="D6326" s="55">
        <v>43800</v>
      </c>
      <c r="E6326" s="155">
        <v>43831</v>
      </c>
      <c r="F6326">
        <v>2756547</v>
      </c>
      <c r="G6326" s="58" t="s">
        <v>87</v>
      </c>
      <c r="H6326" s="58" t="s">
        <v>87</v>
      </c>
      <c r="I6326" s="60" t="s">
        <v>86</v>
      </c>
    </row>
    <row r="6327" spans="1:9" x14ac:dyDescent="0.2">
      <c r="A6327" t="s">
        <v>78</v>
      </c>
      <c r="B6327" t="s">
        <v>80</v>
      </c>
      <c r="C6327" t="s">
        <v>22</v>
      </c>
      <c r="D6327" s="55">
        <v>43831</v>
      </c>
      <c r="E6327">
        <v>1.2150000000000001</v>
      </c>
      <c r="F6327">
        <v>3133100</v>
      </c>
      <c r="G6327" s="58" t="s">
        <v>87</v>
      </c>
      <c r="H6327" s="58" t="s">
        <v>87</v>
      </c>
      <c r="I6327" s="60" t="s">
        <v>85</v>
      </c>
    </row>
    <row r="6328" spans="1:9" x14ac:dyDescent="0.2">
      <c r="A6328" t="s">
        <v>78</v>
      </c>
      <c r="B6328" t="s">
        <v>81</v>
      </c>
      <c r="C6328" t="s">
        <v>22</v>
      </c>
      <c r="D6328" s="55">
        <v>43831</v>
      </c>
      <c r="E6328">
        <v>0.05</v>
      </c>
      <c r="F6328">
        <v>3133101</v>
      </c>
      <c r="G6328" s="58" t="s">
        <v>87</v>
      </c>
      <c r="H6328" s="58" t="s">
        <v>87</v>
      </c>
      <c r="I6328" s="60" t="s">
        <v>85</v>
      </c>
    </row>
    <row r="6329" spans="1:9" x14ac:dyDescent="0.2">
      <c r="A6329" t="s">
        <v>35</v>
      </c>
      <c r="B6329" t="s">
        <v>80</v>
      </c>
      <c r="C6329" t="s">
        <v>22</v>
      </c>
      <c r="D6329" s="55">
        <v>43831</v>
      </c>
      <c r="E6329">
        <v>1.2150000000000001</v>
      </c>
      <c r="F6329">
        <v>3133102</v>
      </c>
      <c r="G6329" s="58" t="s">
        <v>87</v>
      </c>
      <c r="H6329" s="58" t="s">
        <v>87</v>
      </c>
      <c r="I6329" s="60" t="s">
        <v>85</v>
      </c>
    </row>
    <row r="6330" spans="1:9" x14ac:dyDescent="0.2">
      <c r="A6330" t="s">
        <v>35</v>
      </c>
      <c r="B6330" t="s">
        <v>81</v>
      </c>
      <c r="C6330" t="s">
        <v>22</v>
      </c>
      <c r="D6330" s="55">
        <v>43831</v>
      </c>
      <c r="E6330">
        <v>0.32</v>
      </c>
      <c r="F6330">
        <v>3133103</v>
      </c>
      <c r="G6330" s="58" t="s">
        <v>87</v>
      </c>
      <c r="H6330" s="58" t="s">
        <v>87</v>
      </c>
      <c r="I6330" s="60" t="s">
        <v>85</v>
      </c>
    </row>
    <row r="6331" spans="1:9" x14ac:dyDescent="0.2">
      <c r="A6331" t="s">
        <v>36</v>
      </c>
      <c r="B6331" t="s">
        <v>80</v>
      </c>
      <c r="C6331" t="s">
        <v>22</v>
      </c>
      <c r="D6331" s="55">
        <v>43831</v>
      </c>
      <c r="E6331">
        <v>1.2150000000000001</v>
      </c>
      <c r="F6331">
        <v>3133104</v>
      </c>
      <c r="G6331" s="58" t="s">
        <v>87</v>
      </c>
      <c r="H6331" s="58" t="s">
        <v>87</v>
      </c>
      <c r="I6331" s="60" t="s">
        <v>85</v>
      </c>
    </row>
    <row r="6332" spans="1:9" x14ac:dyDescent="0.2">
      <c r="A6332" t="s">
        <v>36</v>
      </c>
      <c r="B6332" t="s">
        <v>81</v>
      </c>
      <c r="C6332" t="s">
        <v>22</v>
      </c>
      <c r="D6332" s="55">
        <v>43831</v>
      </c>
      <c r="E6332">
        <v>0.05</v>
      </c>
      <c r="F6332">
        <v>3133105</v>
      </c>
      <c r="G6332" s="58" t="s">
        <v>87</v>
      </c>
      <c r="H6332" s="58" t="s">
        <v>87</v>
      </c>
      <c r="I6332" s="60" t="s">
        <v>85</v>
      </c>
    </row>
    <row r="6333" spans="1:9" x14ac:dyDescent="0.2">
      <c r="A6333" t="s">
        <v>37</v>
      </c>
      <c r="B6333" t="s">
        <v>80</v>
      </c>
      <c r="C6333" t="s">
        <v>22</v>
      </c>
      <c r="D6333" s="55">
        <v>43831</v>
      </c>
      <c r="E6333">
        <v>1.2150000000000001</v>
      </c>
      <c r="F6333">
        <v>3133106</v>
      </c>
      <c r="G6333" s="58" t="s">
        <v>87</v>
      </c>
      <c r="H6333" s="58" t="s">
        <v>87</v>
      </c>
      <c r="I6333" s="60" t="s">
        <v>85</v>
      </c>
    </row>
    <row r="6334" spans="1:9" x14ac:dyDescent="0.2">
      <c r="A6334" t="s">
        <v>37</v>
      </c>
      <c r="B6334" t="s">
        <v>81</v>
      </c>
      <c r="C6334" t="s">
        <v>22</v>
      </c>
      <c r="D6334" s="55">
        <v>43831</v>
      </c>
      <c r="E6334">
        <v>0.32</v>
      </c>
      <c r="F6334">
        <v>3133107</v>
      </c>
      <c r="G6334" s="58" t="s">
        <v>87</v>
      </c>
      <c r="H6334" s="58" t="s">
        <v>87</v>
      </c>
      <c r="I6334" s="60" t="s">
        <v>85</v>
      </c>
    </row>
    <row r="6335" spans="1:9" x14ac:dyDescent="0.2">
      <c r="A6335" t="s">
        <v>58</v>
      </c>
      <c r="B6335" t="s">
        <v>80</v>
      </c>
      <c r="C6335" t="s">
        <v>22</v>
      </c>
      <c r="D6335" s="55">
        <v>43831</v>
      </c>
      <c r="E6335">
        <v>1.04</v>
      </c>
      <c r="F6335">
        <v>3133108</v>
      </c>
      <c r="G6335" s="58" t="s">
        <v>87</v>
      </c>
      <c r="H6335" s="58" t="s">
        <v>87</v>
      </c>
      <c r="I6335" s="60" t="s">
        <v>85</v>
      </c>
    </row>
    <row r="6336" spans="1:9" x14ac:dyDescent="0.2">
      <c r="A6336" t="s">
        <v>58</v>
      </c>
      <c r="B6336" t="s">
        <v>81</v>
      </c>
      <c r="C6336" t="s">
        <v>22</v>
      </c>
      <c r="D6336" s="55">
        <v>43831</v>
      </c>
      <c r="E6336">
        <v>0.05</v>
      </c>
      <c r="F6336">
        <v>3133109</v>
      </c>
      <c r="G6336" s="58" t="s">
        <v>87</v>
      </c>
      <c r="H6336" s="58" t="s">
        <v>87</v>
      </c>
      <c r="I6336" s="60" t="s">
        <v>85</v>
      </c>
    </row>
    <row r="6337" spans="1:9" x14ac:dyDescent="0.2">
      <c r="A6337" t="s">
        <v>59</v>
      </c>
      <c r="B6337" t="s">
        <v>80</v>
      </c>
      <c r="C6337" t="s">
        <v>22</v>
      </c>
      <c r="D6337" s="55">
        <v>43831</v>
      </c>
      <c r="E6337">
        <v>1.6</v>
      </c>
      <c r="F6337">
        <v>3133110</v>
      </c>
      <c r="G6337" s="58" t="s">
        <v>87</v>
      </c>
      <c r="H6337" s="58" t="s">
        <v>87</v>
      </c>
      <c r="I6337" s="60" t="s">
        <v>85</v>
      </c>
    </row>
    <row r="6338" spans="1:9" x14ac:dyDescent="0.2">
      <c r="A6338" t="s">
        <v>59</v>
      </c>
      <c r="B6338" t="s">
        <v>81</v>
      </c>
      <c r="C6338" t="s">
        <v>22</v>
      </c>
      <c r="D6338" s="55">
        <v>43831</v>
      </c>
      <c r="E6338">
        <v>-0.25</v>
      </c>
      <c r="F6338">
        <v>3133111</v>
      </c>
      <c r="G6338" s="58" t="s">
        <v>87</v>
      </c>
      <c r="H6338" s="58" t="s">
        <v>87</v>
      </c>
      <c r="I6338" s="60" t="s">
        <v>85</v>
      </c>
    </row>
    <row r="6339" spans="1:9" x14ac:dyDescent="0.2">
      <c r="A6339" t="s">
        <v>60</v>
      </c>
      <c r="B6339" t="s">
        <v>80</v>
      </c>
      <c r="C6339" t="s">
        <v>22</v>
      </c>
      <c r="D6339" s="55">
        <v>43831</v>
      </c>
      <c r="E6339">
        <v>1.6</v>
      </c>
      <c r="F6339">
        <v>3133112</v>
      </c>
      <c r="G6339" s="58" t="s">
        <v>87</v>
      </c>
      <c r="H6339" s="58" t="s">
        <v>87</v>
      </c>
      <c r="I6339" s="60" t="s">
        <v>85</v>
      </c>
    </row>
    <row r="6340" spans="1:9" x14ac:dyDescent="0.2">
      <c r="A6340" t="s">
        <v>60</v>
      </c>
      <c r="B6340" t="s">
        <v>81</v>
      </c>
      <c r="C6340" t="s">
        <v>22</v>
      </c>
      <c r="D6340" s="55">
        <v>43831</v>
      </c>
      <c r="E6340">
        <v>0.45</v>
      </c>
      <c r="F6340">
        <v>3133113</v>
      </c>
      <c r="G6340" s="58" t="s">
        <v>87</v>
      </c>
      <c r="H6340" s="58" t="s">
        <v>87</v>
      </c>
      <c r="I6340" s="60" t="s">
        <v>85</v>
      </c>
    </row>
    <row r="6341" spans="1:9" x14ac:dyDescent="0.2">
      <c r="A6341" t="s">
        <v>61</v>
      </c>
      <c r="B6341" t="s">
        <v>80</v>
      </c>
      <c r="C6341" t="s">
        <v>22</v>
      </c>
      <c r="D6341" s="55">
        <v>43831</v>
      </c>
      <c r="E6341">
        <v>1.6</v>
      </c>
      <c r="F6341">
        <v>3133114</v>
      </c>
      <c r="G6341" s="58" t="s">
        <v>87</v>
      </c>
      <c r="H6341" s="58" t="s">
        <v>87</v>
      </c>
      <c r="I6341" s="60" t="s">
        <v>85</v>
      </c>
    </row>
    <row r="6342" spans="1:9" x14ac:dyDescent="0.2">
      <c r="A6342" t="s">
        <v>61</v>
      </c>
      <c r="B6342" t="s">
        <v>81</v>
      </c>
      <c r="C6342" t="s">
        <v>22</v>
      </c>
      <c r="D6342" s="55">
        <v>43831</v>
      </c>
      <c r="E6342">
        <v>-0.2</v>
      </c>
      <c r="F6342">
        <v>3133115</v>
      </c>
      <c r="G6342" s="58" t="s">
        <v>87</v>
      </c>
      <c r="H6342" s="58" t="s">
        <v>87</v>
      </c>
      <c r="I6342" s="60" t="s">
        <v>85</v>
      </c>
    </row>
    <row r="6343" spans="1:9" x14ac:dyDescent="0.2">
      <c r="A6343" t="s">
        <v>63</v>
      </c>
      <c r="B6343" t="s">
        <v>80</v>
      </c>
      <c r="C6343" t="s">
        <v>22</v>
      </c>
      <c r="D6343" s="55">
        <v>43831</v>
      </c>
      <c r="E6343">
        <v>0</v>
      </c>
      <c r="F6343">
        <v>3133116</v>
      </c>
      <c r="G6343" s="58" t="s">
        <v>87</v>
      </c>
      <c r="H6343" s="58" t="s">
        <v>87</v>
      </c>
      <c r="I6343" s="60" t="s">
        <v>85</v>
      </c>
    </row>
    <row r="6344" spans="1:9" x14ac:dyDescent="0.2">
      <c r="A6344" t="s">
        <v>63</v>
      </c>
      <c r="B6344" t="s">
        <v>81</v>
      </c>
      <c r="C6344" t="s">
        <v>22</v>
      </c>
      <c r="D6344" s="55">
        <v>43831</v>
      </c>
      <c r="E6344">
        <v>0</v>
      </c>
      <c r="F6344">
        <v>3133117</v>
      </c>
      <c r="G6344" s="58" t="s">
        <v>87</v>
      </c>
      <c r="H6344" s="58" t="s">
        <v>87</v>
      </c>
      <c r="I6344" s="60" t="s">
        <v>85</v>
      </c>
    </row>
    <row r="6345" spans="1:9" x14ac:dyDescent="0.2">
      <c r="A6345" t="s">
        <v>64</v>
      </c>
      <c r="B6345" t="s">
        <v>80</v>
      </c>
      <c r="C6345" t="s">
        <v>22</v>
      </c>
      <c r="D6345" s="55">
        <v>43831</v>
      </c>
      <c r="E6345">
        <v>0</v>
      </c>
      <c r="F6345">
        <v>3133118</v>
      </c>
      <c r="G6345" s="58" t="s">
        <v>87</v>
      </c>
      <c r="H6345" s="58" t="s">
        <v>87</v>
      </c>
      <c r="I6345" s="60" t="s">
        <v>85</v>
      </c>
    </row>
    <row r="6346" spans="1:9" x14ac:dyDescent="0.2">
      <c r="A6346" t="s">
        <v>64</v>
      </c>
      <c r="B6346" t="s">
        <v>81</v>
      </c>
      <c r="C6346" t="s">
        <v>22</v>
      </c>
      <c r="D6346" s="55">
        <v>43831</v>
      </c>
      <c r="E6346">
        <v>0</v>
      </c>
      <c r="F6346">
        <v>3133119</v>
      </c>
      <c r="G6346" s="58" t="s">
        <v>87</v>
      </c>
      <c r="H6346" s="58" t="s">
        <v>87</v>
      </c>
      <c r="I6346" s="60" t="s">
        <v>85</v>
      </c>
    </row>
    <row r="6347" spans="1:9" x14ac:dyDescent="0.2">
      <c r="A6347" t="s">
        <v>79</v>
      </c>
      <c r="B6347" t="s">
        <v>80</v>
      </c>
      <c r="C6347" t="s">
        <v>22</v>
      </c>
      <c r="D6347" s="55">
        <v>43831</v>
      </c>
      <c r="E6347">
        <v>0</v>
      </c>
      <c r="F6347">
        <v>3133120</v>
      </c>
      <c r="G6347" s="58" t="s">
        <v>87</v>
      </c>
      <c r="H6347" s="58" t="s">
        <v>87</v>
      </c>
      <c r="I6347" s="60" t="s">
        <v>85</v>
      </c>
    </row>
    <row r="6348" spans="1:9" x14ac:dyDescent="0.2">
      <c r="A6348" t="s">
        <v>79</v>
      </c>
      <c r="B6348" t="s">
        <v>81</v>
      </c>
      <c r="C6348" t="s">
        <v>22</v>
      </c>
      <c r="D6348" s="55">
        <v>43831</v>
      </c>
      <c r="E6348">
        <v>0</v>
      </c>
      <c r="F6348">
        <v>3133121</v>
      </c>
      <c r="G6348" s="58" t="s">
        <v>87</v>
      </c>
      <c r="H6348" s="58" t="s">
        <v>87</v>
      </c>
      <c r="I6348" s="60" t="s">
        <v>85</v>
      </c>
    </row>
    <row r="6349" spans="1:9" x14ac:dyDescent="0.2">
      <c r="A6349" t="s">
        <v>65</v>
      </c>
      <c r="B6349" t="s">
        <v>80</v>
      </c>
      <c r="C6349" t="s">
        <v>22</v>
      </c>
      <c r="D6349" s="55">
        <v>43831</v>
      </c>
      <c r="E6349">
        <v>0</v>
      </c>
      <c r="F6349">
        <v>3133122</v>
      </c>
      <c r="G6349" s="58" t="s">
        <v>87</v>
      </c>
      <c r="H6349" s="58" t="s">
        <v>87</v>
      </c>
      <c r="I6349" s="60" t="s">
        <v>85</v>
      </c>
    </row>
    <row r="6350" spans="1:9" x14ac:dyDescent="0.2">
      <c r="A6350" t="s">
        <v>65</v>
      </c>
      <c r="B6350" t="s">
        <v>81</v>
      </c>
      <c r="C6350" t="s">
        <v>22</v>
      </c>
      <c r="D6350" s="55">
        <v>43831</v>
      </c>
      <c r="E6350">
        <v>0</v>
      </c>
      <c r="F6350">
        <v>3133123</v>
      </c>
      <c r="G6350" s="58" t="s">
        <v>87</v>
      </c>
      <c r="H6350" s="58" t="s">
        <v>87</v>
      </c>
      <c r="I6350" s="60" t="s">
        <v>85</v>
      </c>
    </row>
    <row r="6351" spans="1:9" x14ac:dyDescent="0.2">
      <c r="A6351" t="s">
        <v>111</v>
      </c>
      <c r="B6351" t="s">
        <v>110</v>
      </c>
      <c r="C6351" t="s">
        <v>22</v>
      </c>
      <c r="D6351" s="55">
        <v>43831</v>
      </c>
      <c r="E6351">
        <v>0.05</v>
      </c>
      <c r="F6351">
        <v>3133124</v>
      </c>
      <c r="G6351" s="58" t="s">
        <v>87</v>
      </c>
      <c r="H6351" s="58" t="s">
        <v>87</v>
      </c>
      <c r="I6351" s="60" t="s">
        <v>85</v>
      </c>
    </row>
    <row r="6352" spans="1:9" x14ac:dyDescent="0.2">
      <c r="A6352" t="s">
        <v>112</v>
      </c>
      <c r="B6352" t="s">
        <v>110</v>
      </c>
      <c r="C6352" t="s">
        <v>22</v>
      </c>
      <c r="D6352" s="55">
        <v>43831</v>
      </c>
      <c r="E6352">
        <v>0.45</v>
      </c>
      <c r="F6352">
        <v>3133125</v>
      </c>
      <c r="G6352" s="58" t="s">
        <v>87</v>
      </c>
      <c r="H6352" s="58" t="s">
        <v>87</v>
      </c>
      <c r="I6352" s="60" t="s">
        <v>85</v>
      </c>
    </row>
    <row r="6353" spans="1:9" x14ac:dyDescent="0.2">
      <c r="A6353" t="s">
        <v>108</v>
      </c>
      <c r="B6353" t="s">
        <v>110</v>
      </c>
      <c r="C6353" t="s">
        <v>22</v>
      </c>
      <c r="D6353" s="55">
        <v>43831</v>
      </c>
      <c r="E6353">
        <v>-0.2</v>
      </c>
      <c r="F6353">
        <v>3133126</v>
      </c>
      <c r="G6353" s="58" t="s">
        <v>87</v>
      </c>
      <c r="H6353" s="58" t="s">
        <v>87</v>
      </c>
      <c r="I6353" s="60" t="s">
        <v>85</v>
      </c>
    </row>
    <row r="6354" spans="1:9" x14ac:dyDescent="0.2">
      <c r="A6354" t="s">
        <v>109</v>
      </c>
      <c r="B6354" t="s">
        <v>110</v>
      </c>
      <c r="C6354" t="s">
        <v>22</v>
      </c>
      <c r="D6354" s="55">
        <v>43831</v>
      </c>
      <c r="E6354">
        <v>0.45</v>
      </c>
      <c r="F6354">
        <v>3133127</v>
      </c>
      <c r="G6354" s="58" t="s">
        <v>87</v>
      </c>
      <c r="H6354" s="58" t="s">
        <v>87</v>
      </c>
      <c r="I6354" s="60" t="s">
        <v>85</v>
      </c>
    </row>
    <row r="6355" spans="1:9" x14ac:dyDescent="0.2">
      <c r="A6355" t="s">
        <v>11</v>
      </c>
      <c r="B6355" t="s">
        <v>110</v>
      </c>
      <c r="C6355" t="s">
        <v>22</v>
      </c>
      <c r="D6355" s="55">
        <v>43831</v>
      </c>
      <c r="E6355" s="155">
        <v>43862</v>
      </c>
      <c r="F6355">
        <v>2756525</v>
      </c>
      <c r="G6355" s="58" t="s">
        <v>87</v>
      </c>
      <c r="H6355" s="58" t="s">
        <v>87</v>
      </c>
      <c r="I6355" s="60" t="s">
        <v>86</v>
      </c>
    </row>
    <row r="6356" spans="1:9" x14ac:dyDescent="0.2">
      <c r="A6356" t="s">
        <v>78</v>
      </c>
      <c r="B6356" t="s">
        <v>80</v>
      </c>
      <c r="C6356" t="s">
        <v>22</v>
      </c>
      <c r="D6356" s="55">
        <v>43862</v>
      </c>
      <c r="E6356">
        <v>1.2150000000000001</v>
      </c>
      <c r="F6356">
        <v>3133100</v>
      </c>
      <c r="G6356" s="58" t="s">
        <v>87</v>
      </c>
      <c r="H6356" s="58" t="s">
        <v>87</v>
      </c>
      <c r="I6356" s="60" t="s">
        <v>85</v>
      </c>
    </row>
    <row r="6357" spans="1:9" x14ac:dyDescent="0.2">
      <c r="A6357" t="s">
        <v>78</v>
      </c>
      <c r="B6357" t="s">
        <v>81</v>
      </c>
      <c r="C6357" t="s">
        <v>22</v>
      </c>
      <c r="D6357" s="55">
        <v>43862</v>
      </c>
      <c r="E6357">
        <v>0.05</v>
      </c>
      <c r="F6357">
        <v>3133101</v>
      </c>
      <c r="G6357" s="58" t="s">
        <v>87</v>
      </c>
      <c r="H6357" s="58" t="s">
        <v>87</v>
      </c>
      <c r="I6357" s="60" t="s">
        <v>85</v>
      </c>
    </row>
    <row r="6358" spans="1:9" x14ac:dyDescent="0.2">
      <c r="A6358" t="s">
        <v>35</v>
      </c>
      <c r="B6358" t="s">
        <v>80</v>
      </c>
      <c r="C6358" t="s">
        <v>22</v>
      </c>
      <c r="D6358" s="55">
        <v>43862</v>
      </c>
      <c r="E6358">
        <v>1.2150000000000001</v>
      </c>
      <c r="F6358">
        <v>3133102</v>
      </c>
      <c r="G6358" s="58" t="s">
        <v>87</v>
      </c>
      <c r="H6358" s="58" t="s">
        <v>87</v>
      </c>
      <c r="I6358" s="60" t="s">
        <v>85</v>
      </c>
    </row>
    <row r="6359" spans="1:9" x14ac:dyDescent="0.2">
      <c r="A6359" t="s">
        <v>35</v>
      </c>
      <c r="B6359" t="s">
        <v>81</v>
      </c>
      <c r="C6359" t="s">
        <v>22</v>
      </c>
      <c r="D6359" s="55">
        <v>43862</v>
      </c>
      <c r="E6359">
        <v>0.32</v>
      </c>
      <c r="F6359">
        <v>3133103</v>
      </c>
      <c r="G6359" s="58" t="s">
        <v>87</v>
      </c>
      <c r="H6359" s="58" t="s">
        <v>87</v>
      </c>
      <c r="I6359" s="60" t="s">
        <v>85</v>
      </c>
    </row>
    <row r="6360" spans="1:9" x14ac:dyDescent="0.2">
      <c r="A6360" t="s">
        <v>36</v>
      </c>
      <c r="B6360" t="s">
        <v>80</v>
      </c>
      <c r="C6360" t="s">
        <v>22</v>
      </c>
      <c r="D6360" s="55">
        <v>43862</v>
      </c>
      <c r="E6360">
        <v>1.2150000000000001</v>
      </c>
      <c r="F6360">
        <v>3133104</v>
      </c>
      <c r="G6360" s="58" t="s">
        <v>87</v>
      </c>
      <c r="H6360" s="58" t="s">
        <v>87</v>
      </c>
      <c r="I6360" s="60" t="s">
        <v>85</v>
      </c>
    </row>
    <row r="6361" spans="1:9" x14ac:dyDescent="0.2">
      <c r="A6361" t="s">
        <v>36</v>
      </c>
      <c r="B6361" t="s">
        <v>81</v>
      </c>
      <c r="C6361" t="s">
        <v>22</v>
      </c>
      <c r="D6361" s="55">
        <v>43862</v>
      </c>
      <c r="E6361">
        <v>0.05</v>
      </c>
      <c r="F6361">
        <v>3133105</v>
      </c>
      <c r="G6361" s="58" t="s">
        <v>87</v>
      </c>
      <c r="H6361" s="58" t="s">
        <v>87</v>
      </c>
      <c r="I6361" s="60" t="s">
        <v>85</v>
      </c>
    </row>
    <row r="6362" spans="1:9" x14ac:dyDescent="0.2">
      <c r="A6362" t="s">
        <v>37</v>
      </c>
      <c r="B6362" t="s">
        <v>80</v>
      </c>
      <c r="C6362" t="s">
        <v>22</v>
      </c>
      <c r="D6362" s="55">
        <v>43862</v>
      </c>
      <c r="E6362">
        <v>1.2150000000000001</v>
      </c>
      <c r="F6362">
        <v>3133106</v>
      </c>
      <c r="G6362" s="58" t="s">
        <v>87</v>
      </c>
      <c r="H6362" s="58" t="s">
        <v>87</v>
      </c>
      <c r="I6362" s="60" t="s">
        <v>85</v>
      </c>
    </row>
    <row r="6363" spans="1:9" x14ac:dyDescent="0.2">
      <c r="A6363" t="s">
        <v>37</v>
      </c>
      <c r="B6363" t="s">
        <v>81</v>
      </c>
      <c r="C6363" t="s">
        <v>22</v>
      </c>
      <c r="D6363" s="55">
        <v>43862</v>
      </c>
      <c r="E6363">
        <v>0.32</v>
      </c>
      <c r="F6363">
        <v>3133107</v>
      </c>
      <c r="G6363" s="58" t="s">
        <v>87</v>
      </c>
      <c r="H6363" s="58" t="s">
        <v>87</v>
      </c>
      <c r="I6363" s="60" t="s">
        <v>85</v>
      </c>
    </row>
    <row r="6364" spans="1:9" x14ac:dyDescent="0.2">
      <c r="A6364" t="s">
        <v>58</v>
      </c>
      <c r="B6364" t="s">
        <v>80</v>
      </c>
      <c r="C6364" t="s">
        <v>22</v>
      </c>
      <c r="D6364" s="55">
        <v>43862</v>
      </c>
      <c r="E6364">
        <v>1.04</v>
      </c>
      <c r="F6364">
        <v>3133108</v>
      </c>
      <c r="G6364" s="58" t="s">
        <v>87</v>
      </c>
      <c r="H6364" s="58" t="s">
        <v>87</v>
      </c>
      <c r="I6364" s="60" t="s">
        <v>85</v>
      </c>
    </row>
    <row r="6365" spans="1:9" x14ac:dyDescent="0.2">
      <c r="A6365" t="s">
        <v>58</v>
      </c>
      <c r="B6365" t="s">
        <v>81</v>
      </c>
      <c r="C6365" t="s">
        <v>22</v>
      </c>
      <c r="D6365" s="55">
        <v>43862</v>
      </c>
      <c r="E6365">
        <v>0.05</v>
      </c>
      <c r="F6365">
        <v>3133109</v>
      </c>
      <c r="G6365" s="58" t="s">
        <v>87</v>
      </c>
      <c r="H6365" s="58" t="s">
        <v>87</v>
      </c>
      <c r="I6365" s="60" t="s">
        <v>85</v>
      </c>
    </row>
    <row r="6366" spans="1:9" x14ac:dyDescent="0.2">
      <c r="A6366" t="s">
        <v>59</v>
      </c>
      <c r="B6366" t="s">
        <v>80</v>
      </c>
      <c r="C6366" t="s">
        <v>22</v>
      </c>
      <c r="D6366" s="55">
        <v>43862</v>
      </c>
      <c r="E6366">
        <v>1.6</v>
      </c>
      <c r="F6366">
        <v>3133110</v>
      </c>
      <c r="G6366" s="58" t="s">
        <v>87</v>
      </c>
      <c r="H6366" s="58" t="s">
        <v>87</v>
      </c>
      <c r="I6366" s="60" t="s">
        <v>85</v>
      </c>
    </row>
    <row r="6367" spans="1:9" x14ac:dyDescent="0.2">
      <c r="A6367" t="s">
        <v>59</v>
      </c>
      <c r="B6367" t="s">
        <v>81</v>
      </c>
      <c r="C6367" t="s">
        <v>22</v>
      </c>
      <c r="D6367" s="55">
        <v>43862</v>
      </c>
      <c r="E6367">
        <v>-0.28000000000000003</v>
      </c>
      <c r="F6367">
        <v>3133111</v>
      </c>
      <c r="G6367" s="58" t="s">
        <v>87</v>
      </c>
      <c r="H6367" s="58" t="s">
        <v>87</v>
      </c>
      <c r="I6367" s="60" t="s">
        <v>85</v>
      </c>
    </row>
    <row r="6368" spans="1:9" x14ac:dyDescent="0.2">
      <c r="A6368" t="s">
        <v>60</v>
      </c>
      <c r="B6368" t="s">
        <v>80</v>
      </c>
      <c r="C6368" t="s">
        <v>22</v>
      </c>
      <c r="D6368" s="55">
        <v>43862</v>
      </c>
      <c r="E6368">
        <v>1.6</v>
      </c>
      <c r="F6368">
        <v>3133112</v>
      </c>
      <c r="G6368" s="58" t="s">
        <v>87</v>
      </c>
      <c r="H6368" s="58" t="s">
        <v>87</v>
      </c>
      <c r="I6368" s="60" t="s">
        <v>85</v>
      </c>
    </row>
    <row r="6369" spans="1:9" x14ac:dyDescent="0.2">
      <c r="A6369" t="s">
        <v>60</v>
      </c>
      <c r="B6369" t="s">
        <v>81</v>
      </c>
      <c r="C6369" t="s">
        <v>22</v>
      </c>
      <c r="D6369" s="55">
        <v>43862</v>
      </c>
      <c r="E6369">
        <v>0.45</v>
      </c>
      <c r="F6369">
        <v>3133113</v>
      </c>
      <c r="G6369" s="58" t="s">
        <v>87</v>
      </c>
      <c r="H6369" s="58" t="s">
        <v>87</v>
      </c>
      <c r="I6369" s="60" t="s">
        <v>85</v>
      </c>
    </row>
    <row r="6370" spans="1:9" x14ac:dyDescent="0.2">
      <c r="A6370" t="s">
        <v>61</v>
      </c>
      <c r="B6370" t="s">
        <v>80</v>
      </c>
      <c r="C6370" t="s">
        <v>22</v>
      </c>
      <c r="D6370" s="55">
        <v>43862</v>
      </c>
      <c r="E6370">
        <v>1.6</v>
      </c>
      <c r="F6370">
        <v>3133114</v>
      </c>
      <c r="G6370" s="58" t="s">
        <v>87</v>
      </c>
      <c r="H6370" s="58" t="s">
        <v>87</v>
      </c>
      <c r="I6370" s="60" t="s">
        <v>85</v>
      </c>
    </row>
    <row r="6371" spans="1:9" x14ac:dyDescent="0.2">
      <c r="A6371" t="s">
        <v>61</v>
      </c>
      <c r="B6371" t="s">
        <v>81</v>
      </c>
      <c r="C6371" t="s">
        <v>22</v>
      </c>
      <c r="D6371" s="55">
        <v>43862</v>
      </c>
      <c r="E6371">
        <v>-0.2</v>
      </c>
      <c r="F6371">
        <v>3133115</v>
      </c>
      <c r="G6371" s="58" t="s">
        <v>87</v>
      </c>
      <c r="H6371" s="58" t="s">
        <v>87</v>
      </c>
      <c r="I6371" s="60" t="s">
        <v>85</v>
      </c>
    </row>
    <row r="6372" spans="1:9" x14ac:dyDescent="0.2">
      <c r="A6372" t="s">
        <v>63</v>
      </c>
      <c r="B6372" t="s">
        <v>80</v>
      </c>
      <c r="C6372" t="s">
        <v>22</v>
      </c>
      <c r="D6372" s="55">
        <v>43862</v>
      </c>
      <c r="E6372">
        <v>0</v>
      </c>
      <c r="F6372">
        <v>3133116</v>
      </c>
      <c r="G6372" s="58" t="s">
        <v>87</v>
      </c>
      <c r="H6372" s="58" t="s">
        <v>87</v>
      </c>
      <c r="I6372" s="60" t="s">
        <v>85</v>
      </c>
    </row>
    <row r="6373" spans="1:9" x14ac:dyDescent="0.2">
      <c r="A6373" t="s">
        <v>63</v>
      </c>
      <c r="B6373" t="s">
        <v>81</v>
      </c>
      <c r="C6373" t="s">
        <v>22</v>
      </c>
      <c r="D6373" s="55">
        <v>43862</v>
      </c>
      <c r="E6373">
        <v>0</v>
      </c>
      <c r="F6373">
        <v>3133117</v>
      </c>
      <c r="G6373" s="58" t="s">
        <v>87</v>
      </c>
      <c r="H6373" s="58" t="s">
        <v>87</v>
      </c>
      <c r="I6373" s="60" t="s">
        <v>85</v>
      </c>
    </row>
    <row r="6374" spans="1:9" x14ac:dyDescent="0.2">
      <c r="A6374" t="s">
        <v>64</v>
      </c>
      <c r="B6374" t="s">
        <v>80</v>
      </c>
      <c r="C6374" t="s">
        <v>22</v>
      </c>
      <c r="D6374" s="55">
        <v>43862</v>
      </c>
      <c r="E6374">
        <v>0</v>
      </c>
      <c r="F6374">
        <v>3133118</v>
      </c>
      <c r="G6374" s="58" t="s">
        <v>87</v>
      </c>
      <c r="H6374" s="58" t="s">
        <v>87</v>
      </c>
      <c r="I6374" s="60" t="s">
        <v>85</v>
      </c>
    </row>
    <row r="6375" spans="1:9" x14ac:dyDescent="0.2">
      <c r="A6375" t="s">
        <v>64</v>
      </c>
      <c r="B6375" t="s">
        <v>81</v>
      </c>
      <c r="C6375" t="s">
        <v>22</v>
      </c>
      <c r="D6375" s="55">
        <v>43862</v>
      </c>
      <c r="E6375">
        <v>0</v>
      </c>
      <c r="F6375">
        <v>3133119</v>
      </c>
      <c r="G6375" s="58" t="s">
        <v>87</v>
      </c>
      <c r="H6375" s="58" t="s">
        <v>87</v>
      </c>
      <c r="I6375" s="60" t="s">
        <v>85</v>
      </c>
    </row>
    <row r="6376" spans="1:9" x14ac:dyDescent="0.2">
      <c r="A6376" t="s">
        <v>79</v>
      </c>
      <c r="B6376" t="s">
        <v>80</v>
      </c>
      <c r="C6376" t="s">
        <v>22</v>
      </c>
      <c r="D6376" s="55">
        <v>43862</v>
      </c>
      <c r="E6376">
        <v>0</v>
      </c>
      <c r="F6376">
        <v>3133120</v>
      </c>
      <c r="G6376" s="58" t="s">
        <v>87</v>
      </c>
      <c r="H6376" s="58" t="s">
        <v>87</v>
      </c>
      <c r="I6376" s="60" t="s">
        <v>85</v>
      </c>
    </row>
    <row r="6377" spans="1:9" x14ac:dyDescent="0.2">
      <c r="A6377" t="s">
        <v>79</v>
      </c>
      <c r="B6377" t="s">
        <v>81</v>
      </c>
      <c r="C6377" t="s">
        <v>22</v>
      </c>
      <c r="D6377" s="55">
        <v>43862</v>
      </c>
      <c r="E6377">
        <v>0</v>
      </c>
      <c r="F6377">
        <v>3133121</v>
      </c>
      <c r="G6377" s="58" t="s">
        <v>87</v>
      </c>
      <c r="H6377" s="58" t="s">
        <v>87</v>
      </c>
      <c r="I6377" s="60" t="s">
        <v>85</v>
      </c>
    </row>
    <row r="6378" spans="1:9" x14ac:dyDescent="0.2">
      <c r="A6378" t="s">
        <v>65</v>
      </c>
      <c r="B6378" t="s">
        <v>80</v>
      </c>
      <c r="C6378" t="s">
        <v>22</v>
      </c>
      <c r="D6378" s="55">
        <v>43862</v>
      </c>
      <c r="E6378">
        <v>0</v>
      </c>
      <c r="F6378">
        <v>3133122</v>
      </c>
      <c r="G6378" s="58" t="s">
        <v>87</v>
      </c>
      <c r="H6378" s="58" t="s">
        <v>87</v>
      </c>
      <c r="I6378" s="60" t="s">
        <v>85</v>
      </c>
    </row>
    <row r="6379" spans="1:9" x14ac:dyDescent="0.2">
      <c r="A6379" t="s">
        <v>65</v>
      </c>
      <c r="B6379" t="s">
        <v>81</v>
      </c>
      <c r="C6379" t="s">
        <v>22</v>
      </c>
      <c r="D6379" s="55">
        <v>43862</v>
      </c>
      <c r="E6379">
        <v>0</v>
      </c>
      <c r="F6379">
        <v>3133123</v>
      </c>
      <c r="G6379" s="58" t="s">
        <v>87</v>
      </c>
      <c r="H6379" s="58" t="s">
        <v>87</v>
      </c>
      <c r="I6379" s="60" t="s">
        <v>85</v>
      </c>
    </row>
    <row r="6380" spans="1:9" x14ac:dyDescent="0.2">
      <c r="A6380" t="s">
        <v>111</v>
      </c>
      <c r="B6380" t="s">
        <v>110</v>
      </c>
      <c r="C6380" t="s">
        <v>22</v>
      </c>
      <c r="D6380" s="55">
        <v>43862</v>
      </c>
      <c r="E6380">
        <v>0.05</v>
      </c>
      <c r="F6380">
        <v>3133124</v>
      </c>
      <c r="G6380" s="58" t="s">
        <v>87</v>
      </c>
      <c r="H6380" s="58" t="s">
        <v>87</v>
      </c>
      <c r="I6380" s="60" t="s">
        <v>85</v>
      </c>
    </row>
    <row r="6381" spans="1:9" x14ac:dyDescent="0.2">
      <c r="A6381" t="s">
        <v>112</v>
      </c>
      <c r="B6381" t="s">
        <v>110</v>
      </c>
      <c r="C6381" t="s">
        <v>22</v>
      </c>
      <c r="D6381" s="55">
        <v>43862</v>
      </c>
      <c r="E6381">
        <v>0.45</v>
      </c>
      <c r="F6381">
        <v>3133125</v>
      </c>
      <c r="G6381" s="58" t="s">
        <v>87</v>
      </c>
      <c r="H6381" s="58" t="s">
        <v>87</v>
      </c>
      <c r="I6381" s="60" t="s">
        <v>85</v>
      </c>
    </row>
    <row r="6382" spans="1:9" x14ac:dyDescent="0.2">
      <c r="A6382" t="s">
        <v>108</v>
      </c>
      <c r="B6382" t="s">
        <v>110</v>
      </c>
      <c r="C6382" t="s">
        <v>22</v>
      </c>
      <c r="D6382" s="55">
        <v>43862</v>
      </c>
      <c r="E6382">
        <v>-0.2</v>
      </c>
      <c r="F6382">
        <v>3133126</v>
      </c>
      <c r="G6382" s="58" t="s">
        <v>87</v>
      </c>
      <c r="H6382" s="58" t="s">
        <v>87</v>
      </c>
      <c r="I6382" s="60" t="s">
        <v>85</v>
      </c>
    </row>
    <row r="6383" spans="1:9" x14ac:dyDescent="0.2">
      <c r="A6383" t="s">
        <v>109</v>
      </c>
      <c r="B6383" t="s">
        <v>110</v>
      </c>
      <c r="C6383" t="s">
        <v>22</v>
      </c>
      <c r="D6383" s="55">
        <v>43862</v>
      </c>
      <c r="E6383">
        <v>0.45</v>
      </c>
      <c r="F6383">
        <v>3133127</v>
      </c>
      <c r="G6383" s="58" t="s">
        <v>87</v>
      </c>
      <c r="H6383" s="58" t="s">
        <v>87</v>
      </c>
      <c r="I6383" s="60" t="s">
        <v>85</v>
      </c>
    </row>
    <row r="6384" spans="1:9" x14ac:dyDescent="0.2">
      <c r="A6384" t="s">
        <v>11</v>
      </c>
      <c r="B6384" t="s">
        <v>110</v>
      </c>
      <c r="C6384" t="s">
        <v>22</v>
      </c>
      <c r="D6384" s="55">
        <v>43862</v>
      </c>
      <c r="E6384" s="155">
        <v>43891</v>
      </c>
      <c r="F6384">
        <v>2756503</v>
      </c>
      <c r="G6384" s="58" t="s">
        <v>87</v>
      </c>
      <c r="H6384" s="58" t="s">
        <v>87</v>
      </c>
      <c r="I6384" s="60" t="s">
        <v>86</v>
      </c>
    </row>
    <row r="6385" spans="1:9" x14ac:dyDescent="0.2">
      <c r="A6385" t="s">
        <v>78</v>
      </c>
      <c r="B6385" t="s">
        <v>80</v>
      </c>
      <c r="C6385" t="s">
        <v>22</v>
      </c>
      <c r="D6385" s="55">
        <v>43891</v>
      </c>
      <c r="E6385">
        <v>0.65500000000000003</v>
      </c>
      <c r="F6385">
        <v>3133100</v>
      </c>
      <c r="G6385" s="58" t="s">
        <v>87</v>
      </c>
      <c r="H6385" s="58" t="s">
        <v>87</v>
      </c>
      <c r="I6385" s="60" t="s">
        <v>85</v>
      </c>
    </row>
    <row r="6386" spans="1:9" x14ac:dyDescent="0.2">
      <c r="A6386" t="s">
        <v>78</v>
      </c>
      <c r="B6386" t="s">
        <v>81</v>
      </c>
      <c r="C6386" t="s">
        <v>22</v>
      </c>
      <c r="D6386" s="55">
        <v>43891</v>
      </c>
      <c r="E6386">
        <v>0.05</v>
      </c>
      <c r="F6386">
        <v>3133101</v>
      </c>
      <c r="G6386" s="58" t="s">
        <v>87</v>
      </c>
      <c r="H6386" s="58" t="s">
        <v>87</v>
      </c>
      <c r="I6386" s="60" t="s">
        <v>85</v>
      </c>
    </row>
    <row r="6387" spans="1:9" x14ac:dyDescent="0.2">
      <c r="A6387" t="s">
        <v>35</v>
      </c>
      <c r="B6387" t="s">
        <v>80</v>
      </c>
      <c r="C6387" t="s">
        <v>22</v>
      </c>
      <c r="D6387" s="55">
        <v>43891</v>
      </c>
      <c r="E6387">
        <v>0.65500000000000003</v>
      </c>
      <c r="F6387">
        <v>3133102</v>
      </c>
      <c r="G6387" s="58" t="s">
        <v>87</v>
      </c>
      <c r="H6387" s="58" t="s">
        <v>87</v>
      </c>
      <c r="I6387" s="60" t="s">
        <v>85</v>
      </c>
    </row>
    <row r="6388" spans="1:9" x14ac:dyDescent="0.2">
      <c r="A6388" t="s">
        <v>35</v>
      </c>
      <c r="B6388" t="s">
        <v>81</v>
      </c>
      <c r="C6388" t="s">
        <v>22</v>
      </c>
      <c r="D6388" s="55">
        <v>43891</v>
      </c>
      <c r="E6388">
        <v>0.15</v>
      </c>
      <c r="F6388">
        <v>3133103</v>
      </c>
      <c r="G6388" s="58" t="s">
        <v>87</v>
      </c>
      <c r="H6388" s="58" t="s">
        <v>87</v>
      </c>
      <c r="I6388" s="60" t="s">
        <v>85</v>
      </c>
    </row>
    <row r="6389" spans="1:9" x14ac:dyDescent="0.2">
      <c r="A6389" t="s">
        <v>36</v>
      </c>
      <c r="B6389" t="s">
        <v>80</v>
      </c>
      <c r="C6389" t="s">
        <v>22</v>
      </c>
      <c r="D6389" s="55">
        <v>43891</v>
      </c>
      <c r="E6389">
        <v>0.65500000000000003</v>
      </c>
      <c r="F6389">
        <v>3133104</v>
      </c>
      <c r="G6389" s="58" t="s">
        <v>87</v>
      </c>
      <c r="H6389" s="58" t="s">
        <v>87</v>
      </c>
      <c r="I6389" s="60" t="s">
        <v>85</v>
      </c>
    </row>
    <row r="6390" spans="1:9" x14ac:dyDescent="0.2">
      <c r="A6390" t="s">
        <v>36</v>
      </c>
      <c r="B6390" t="s">
        <v>81</v>
      </c>
      <c r="C6390" t="s">
        <v>22</v>
      </c>
      <c r="D6390" s="55">
        <v>43891</v>
      </c>
      <c r="E6390">
        <v>0.05</v>
      </c>
      <c r="F6390">
        <v>3133105</v>
      </c>
      <c r="G6390" s="58" t="s">
        <v>87</v>
      </c>
      <c r="H6390" s="58" t="s">
        <v>87</v>
      </c>
      <c r="I6390" s="60" t="s">
        <v>85</v>
      </c>
    </row>
    <row r="6391" spans="1:9" x14ac:dyDescent="0.2">
      <c r="A6391" t="s">
        <v>37</v>
      </c>
      <c r="B6391" t="s">
        <v>80</v>
      </c>
      <c r="C6391" t="s">
        <v>22</v>
      </c>
      <c r="D6391" s="55">
        <v>43891</v>
      </c>
      <c r="E6391">
        <v>0.65500000000000003</v>
      </c>
      <c r="F6391">
        <v>3133106</v>
      </c>
      <c r="G6391" s="58" t="s">
        <v>87</v>
      </c>
      <c r="H6391" s="58" t="s">
        <v>87</v>
      </c>
      <c r="I6391" s="60" t="s">
        <v>85</v>
      </c>
    </row>
    <row r="6392" spans="1:9" x14ac:dyDescent="0.2">
      <c r="A6392" t="s">
        <v>37</v>
      </c>
      <c r="B6392" t="s">
        <v>81</v>
      </c>
      <c r="C6392" t="s">
        <v>22</v>
      </c>
      <c r="D6392" s="55">
        <v>43891</v>
      </c>
      <c r="E6392">
        <v>0.15</v>
      </c>
      <c r="F6392">
        <v>3133107</v>
      </c>
      <c r="G6392" s="58" t="s">
        <v>87</v>
      </c>
      <c r="H6392" s="58" t="s">
        <v>87</v>
      </c>
      <c r="I6392" s="60" t="s">
        <v>85</v>
      </c>
    </row>
    <row r="6393" spans="1:9" x14ac:dyDescent="0.2">
      <c r="A6393" t="s">
        <v>58</v>
      </c>
      <c r="B6393" t="s">
        <v>80</v>
      </c>
      <c r="C6393" t="s">
        <v>22</v>
      </c>
      <c r="D6393" s="55">
        <v>43891</v>
      </c>
      <c r="E6393">
        <v>0.54</v>
      </c>
      <c r="F6393">
        <v>3133108</v>
      </c>
      <c r="G6393" s="58" t="s">
        <v>87</v>
      </c>
      <c r="H6393" s="58" t="s">
        <v>87</v>
      </c>
      <c r="I6393" s="60" t="s">
        <v>85</v>
      </c>
    </row>
    <row r="6394" spans="1:9" x14ac:dyDescent="0.2">
      <c r="A6394" t="s">
        <v>58</v>
      </c>
      <c r="B6394" t="s">
        <v>81</v>
      </c>
      <c r="C6394" t="s">
        <v>22</v>
      </c>
      <c r="D6394" s="55">
        <v>43891</v>
      </c>
      <c r="E6394">
        <v>0.05</v>
      </c>
      <c r="F6394">
        <v>3133109</v>
      </c>
      <c r="G6394" s="58" t="s">
        <v>87</v>
      </c>
      <c r="H6394" s="58" t="s">
        <v>87</v>
      </c>
      <c r="I6394" s="60" t="s">
        <v>85</v>
      </c>
    </row>
    <row r="6395" spans="1:9" x14ac:dyDescent="0.2">
      <c r="A6395" t="s">
        <v>59</v>
      </c>
      <c r="B6395" t="s">
        <v>80</v>
      </c>
      <c r="C6395" t="s">
        <v>22</v>
      </c>
      <c r="D6395" s="55">
        <v>43891</v>
      </c>
      <c r="E6395">
        <v>0.69</v>
      </c>
      <c r="F6395">
        <v>3133110</v>
      </c>
      <c r="G6395" s="58" t="s">
        <v>87</v>
      </c>
      <c r="H6395" s="58" t="s">
        <v>87</v>
      </c>
      <c r="I6395" s="60" t="s">
        <v>85</v>
      </c>
    </row>
    <row r="6396" spans="1:9" x14ac:dyDescent="0.2">
      <c r="A6396" t="s">
        <v>59</v>
      </c>
      <c r="B6396" t="s">
        <v>81</v>
      </c>
      <c r="C6396" t="s">
        <v>22</v>
      </c>
      <c r="D6396" s="55">
        <v>43891</v>
      </c>
      <c r="E6396">
        <v>-0.17</v>
      </c>
      <c r="F6396">
        <v>3133111</v>
      </c>
      <c r="G6396" s="58" t="s">
        <v>87</v>
      </c>
      <c r="H6396" s="58" t="s">
        <v>87</v>
      </c>
      <c r="I6396" s="60" t="s">
        <v>85</v>
      </c>
    </row>
    <row r="6397" spans="1:9" x14ac:dyDescent="0.2">
      <c r="A6397" t="s">
        <v>60</v>
      </c>
      <c r="B6397" t="s">
        <v>80</v>
      </c>
      <c r="C6397" t="s">
        <v>22</v>
      </c>
      <c r="D6397" s="55">
        <v>43891</v>
      </c>
      <c r="E6397">
        <v>0.69</v>
      </c>
      <c r="F6397">
        <v>3133112</v>
      </c>
      <c r="G6397" s="58" t="s">
        <v>87</v>
      </c>
      <c r="H6397" s="58" t="s">
        <v>87</v>
      </c>
      <c r="I6397" s="60" t="s">
        <v>85</v>
      </c>
    </row>
    <row r="6398" spans="1:9" x14ac:dyDescent="0.2">
      <c r="A6398" t="s">
        <v>60</v>
      </c>
      <c r="B6398" t="s">
        <v>81</v>
      </c>
      <c r="C6398" t="s">
        <v>22</v>
      </c>
      <c r="D6398" s="55">
        <v>43891</v>
      </c>
      <c r="E6398">
        <v>0.1</v>
      </c>
      <c r="F6398">
        <v>3133113</v>
      </c>
      <c r="G6398" s="58" t="s">
        <v>87</v>
      </c>
      <c r="H6398" s="58" t="s">
        <v>87</v>
      </c>
      <c r="I6398" s="60" t="s">
        <v>85</v>
      </c>
    </row>
    <row r="6399" spans="1:9" x14ac:dyDescent="0.2">
      <c r="A6399" t="s">
        <v>61</v>
      </c>
      <c r="B6399" t="s">
        <v>80</v>
      </c>
      <c r="C6399" t="s">
        <v>22</v>
      </c>
      <c r="D6399" s="55">
        <v>43891</v>
      </c>
      <c r="E6399">
        <v>0.69</v>
      </c>
      <c r="F6399">
        <v>3133114</v>
      </c>
      <c r="G6399" s="58" t="s">
        <v>87</v>
      </c>
      <c r="H6399" s="58" t="s">
        <v>87</v>
      </c>
      <c r="I6399" s="60" t="s">
        <v>85</v>
      </c>
    </row>
    <row r="6400" spans="1:9" x14ac:dyDescent="0.2">
      <c r="A6400" t="s">
        <v>61</v>
      </c>
      <c r="B6400" t="s">
        <v>81</v>
      </c>
      <c r="C6400" t="s">
        <v>22</v>
      </c>
      <c r="D6400" s="55">
        <v>43891</v>
      </c>
      <c r="E6400">
        <v>-0.05</v>
      </c>
      <c r="F6400">
        <v>3133115</v>
      </c>
      <c r="G6400" s="58" t="s">
        <v>87</v>
      </c>
      <c r="H6400" s="58" t="s">
        <v>87</v>
      </c>
      <c r="I6400" s="60" t="s">
        <v>85</v>
      </c>
    </row>
    <row r="6401" spans="1:9" x14ac:dyDescent="0.2">
      <c r="A6401" t="s">
        <v>63</v>
      </c>
      <c r="B6401" t="s">
        <v>80</v>
      </c>
      <c r="C6401" t="s">
        <v>22</v>
      </c>
      <c r="D6401" s="55">
        <v>43891</v>
      </c>
      <c r="E6401">
        <v>0</v>
      </c>
      <c r="F6401">
        <v>3133116</v>
      </c>
      <c r="G6401" s="58" t="s">
        <v>87</v>
      </c>
      <c r="H6401" s="58" t="s">
        <v>87</v>
      </c>
      <c r="I6401" s="60" t="s">
        <v>85</v>
      </c>
    </row>
    <row r="6402" spans="1:9" x14ac:dyDescent="0.2">
      <c r="A6402" t="s">
        <v>63</v>
      </c>
      <c r="B6402" t="s">
        <v>81</v>
      </c>
      <c r="C6402" t="s">
        <v>22</v>
      </c>
      <c r="D6402" s="55">
        <v>43891</v>
      </c>
      <c r="E6402">
        <v>0</v>
      </c>
      <c r="F6402">
        <v>3133117</v>
      </c>
      <c r="G6402" s="58" t="s">
        <v>87</v>
      </c>
      <c r="H6402" s="58" t="s">
        <v>87</v>
      </c>
      <c r="I6402" s="60" t="s">
        <v>85</v>
      </c>
    </row>
    <row r="6403" spans="1:9" x14ac:dyDescent="0.2">
      <c r="A6403" t="s">
        <v>64</v>
      </c>
      <c r="B6403" t="s">
        <v>80</v>
      </c>
      <c r="C6403" t="s">
        <v>22</v>
      </c>
      <c r="D6403" s="55">
        <v>43891</v>
      </c>
      <c r="E6403">
        <v>0</v>
      </c>
      <c r="F6403">
        <v>3133118</v>
      </c>
      <c r="G6403" s="58" t="s">
        <v>87</v>
      </c>
      <c r="H6403" s="58" t="s">
        <v>87</v>
      </c>
      <c r="I6403" s="60" t="s">
        <v>85</v>
      </c>
    </row>
    <row r="6404" spans="1:9" x14ac:dyDescent="0.2">
      <c r="A6404" t="s">
        <v>64</v>
      </c>
      <c r="B6404" t="s">
        <v>81</v>
      </c>
      <c r="C6404" t="s">
        <v>22</v>
      </c>
      <c r="D6404" s="55">
        <v>43891</v>
      </c>
      <c r="E6404">
        <v>0</v>
      </c>
      <c r="F6404">
        <v>3133119</v>
      </c>
      <c r="G6404" s="58" t="s">
        <v>87</v>
      </c>
      <c r="H6404" s="58" t="s">
        <v>87</v>
      </c>
      <c r="I6404" s="60" t="s">
        <v>85</v>
      </c>
    </row>
    <row r="6405" spans="1:9" x14ac:dyDescent="0.2">
      <c r="A6405" t="s">
        <v>79</v>
      </c>
      <c r="B6405" t="s">
        <v>80</v>
      </c>
      <c r="C6405" t="s">
        <v>22</v>
      </c>
      <c r="D6405" s="55">
        <v>43891</v>
      </c>
      <c r="E6405">
        <v>0</v>
      </c>
      <c r="F6405">
        <v>3133120</v>
      </c>
      <c r="G6405" s="58" t="s">
        <v>87</v>
      </c>
      <c r="H6405" s="58" t="s">
        <v>87</v>
      </c>
      <c r="I6405" s="60" t="s">
        <v>85</v>
      </c>
    </row>
    <row r="6406" spans="1:9" x14ac:dyDescent="0.2">
      <c r="A6406" t="s">
        <v>79</v>
      </c>
      <c r="B6406" t="s">
        <v>81</v>
      </c>
      <c r="C6406" t="s">
        <v>22</v>
      </c>
      <c r="D6406" s="55">
        <v>43891</v>
      </c>
      <c r="E6406">
        <v>0</v>
      </c>
      <c r="F6406">
        <v>3133121</v>
      </c>
      <c r="G6406" s="58" t="s">
        <v>87</v>
      </c>
      <c r="H6406" s="58" t="s">
        <v>87</v>
      </c>
      <c r="I6406" s="60" t="s">
        <v>85</v>
      </c>
    </row>
    <row r="6407" spans="1:9" x14ac:dyDescent="0.2">
      <c r="A6407" t="s">
        <v>65</v>
      </c>
      <c r="B6407" t="s">
        <v>80</v>
      </c>
      <c r="C6407" t="s">
        <v>22</v>
      </c>
      <c r="D6407" s="55">
        <v>43891</v>
      </c>
      <c r="E6407">
        <v>0</v>
      </c>
      <c r="F6407">
        <v>3133122</v>
      </c>
      <c r="G6407" s="58" t="s">
        <v>87</v>
      </c>
      <c r="H6407" s="58" t="s">
        <v>87</v>
      </c>
      <c r="I6407" s="60" t="s">
        <v>85</v>
      </c>
    </row>
    <row r="6408" spans="1:9" x14ac:dyDescent="0.2">
      <c r="A6408" t="s">
        <v>65</v>
      </c>
      <c r="B6408" t="s">
        <v>81</v>
      </c>
      <c r="C6408" t="s">
        <v>22</v>
      </c>
      <c r="D6408" s="55">
        <v>43891</v>
      </c>
      <c r="E6408">
        <v>0</v>
      </c>
      <c r="F6408">
        <v>3133123</v>
      </c>
      <c r="G6408" s="58" t="s">
        <v>87</v>
      </c>
      <c r="H6408" s="58" t="s">
        <v>87</v>
      </c>
      <c r="I6408" s="60" t="s">
        <v>85</v>
      </c>
    </row>
    <row r="6409" spans="1:9" x14ac:dyDescent="0.2">
      <c r="A6409" t="s">
        <v>111</v>
      </c>
      <c r="B6409" t="s">
        <v>110</v>
      </c>
      <c r="C6409" t="s">
        <v>22</v>
      </c>
      <c r="D6409" s="55">
        <v>43891</v>
      </c>
      <c r="E6409">
        <v>0.05</v>
      </c>
      <c r="F6409">
        <v>3133124</v>
      </c>
      <c r="G6409" s="58" t="s">
        <v>87</v>
      </c>
      <c r="H6409" s="58" t="s">
        <v>87</v>
      </c>
      <c r="I6409" s="60" t="s">
        <v>85</v>
      </c>
    </row>
    <row r="6410" spans="1:9" x14ac:dyDescent="0.2">
      <c r="A6410" t="s">
        <v>112</v>
      </c>
      <c r="B6410" t="s">
        <v>110</v>
      </c>
      <c r="C6410" t="s">
        <v>22</v>
      </c>
      <c r="D6410" s="55">
        <v>43891</v>
      </c>
      <c r="E6410">
        <v>0.1</v>
      </c>
      <c r="F6410">
        <v>3133125</v>
      </c>
      <c r="G6410" s="58" t="s">
        <v>87</v>
      </c>
      <c r="H6410" s="58" t="s">
        <v>87</v>
      </c>
      <c r="I6410" s="60" t="s">
        <v>85</v>
      </c>
    </row>
    <row r="6411" spans="1:9" x14ac:dyDescent="0.2">
      <c r="A6411" t="s">
        <v>108</v>
      </c>
      <c r="B6411" t="s">
        <v>110</v>
      </c>
      <c r="C6411" t="s">
        <v>22</v>
      </c>
      <c r="D6411" s="55">
        <v>43891</v>
      </c>
      <c r="E6411">
        <v>-0.05</v>
      </c>
      <c r="F6411">
        <v>3133126</v>
      </c>
      <c r="G6411" s="58" t="s">
        <v>87</v>
      </c>
      <c r="H6411" s="58" t="s">
        <v>87</v>
      </c>
      <c r="I6411" s="60" t="s">
        <v>85</v>
      </c>
    </row>
    <row r="6412" spans="1:9" x14ac:dyDescent="0.2">
      <c r="A6412" t="s">
        <v>109</v>
      </c>
      <c r="B6412" t="s">
        <v>110</v>
      </c>
      <c r="C6412" t="s">
        <v>22</v>
      </c>
      <c r="D6412" s="55">
        <v>43891</v>
      </c>
      <c r="E6412">
        <v>0.1</v>
      </c>
      <c r="F6412">
        <v>3133127</v>
      </c>
      <c r="G6412" s="58" t="s">
        <v>87</v>
      </c>
      <c r="H6412" s="58" t="s">
        <v>87</v>
      </c>
      <c r="I6412" s="60" t="s">
        <v>85</v>
      </c>
    </row>
    <row r="6413" spans="1:9" x14ac:dyDescent="0.2">
      <c r="A6413" t="s">
        <v>11</v>
      </c>
      <c r="B6413" t="s">
        <v>110</v>
      </c>
      <c r="C6413" t="s">
        <v>22</v>
      </c>
      <c r="D6413" s="55">
        <v>43891</v>
      </c>
      <c r="E6413" s="155">
        <v>43922</v>
      </c>
      <c r="F6413">
        <v>2756532</v>
      </c>
      <c r="G6413" s="58" t="s">
        <v>87</v>
      </c>
      <c r="H6413" s="58" t="s">
        <v>87</v>
      </c>
      <c r="I6413" s="60" t="s">
        <v>86</v>
      </c>
    </row>
    <row r="6414" spans="1:9" x14ac:dyDescent="0.2">
      <c r="A6414" t="s">
        <v>78</v>
      </c>
      <c r="B6414" t="s">
        <v>80</v>
      </c>
      <c r="C6414" t="s">
        <v>22</v>
      </c>
      <c r="D6414" s="55">
        <v>43922</v>
      </c>
      <c r="E6414">
        <v>0.435</v>
      </c>
      <c r="F6414">
        <v>3133100</v>
      </c>
      <c r="G6414" s="58" t="s">
        <v>87</v>
      </c>
      <c r="H6414" s="58" t="s">
        <v>87</v>
      </c>
      <c r="I6414" s="60" t="s">
        <v>85</v>
      </c>
    </row>
    <row r="6415" spans="1:9" x14ac:dyDescent="0.2">
      <c r="A6415" t="s">
        <v>78</v>
      </c>
      <c r="B6415" t="s">
        <v>81</v>
      </c>
      <c r="C6415" t="s">
        <v>22</v>
      </c>
      <c r="D6415" s="55">
        <v>43922</v>
      </c>
      <c r="E6415">
        <v>0.02</v>
      </c>
      <c r="F6415">
        <v>3133101</v>
      </c>
      <c r="G6415" s="58" t="s">
        <v>87</v>
      </c>
      <c r="H6415" s="58" t="s">
        <v>87</v>
      </c>
      <c r="I6415" s="60" t="s">
        <v>85</v>
      </c>
    </row>
    <row r="6416" spans="1:9" x14ac:dyDescent="0.2">
      <c r="A6416" t="s">
        <v>35</v>
      </c>
      <c r="B6416" t="s">
        <v>80</v>
      </c>
      <c r="C6416" t="s">
        <v>22</v>
      </c>
      <c r="D6416" s="55">
        <v>43922</v>
      </c>
      <c r="E6416">
        <v>0.435</v>
      </c>
      <c r="F6416">
        <v>3133102</v>
      </c>
      <c r="G6416" s="58" t="s">
        <v>87</v>
      </c>
      <c r="H6416" s="58" t="s">
        <v>87</v>
      </c>
      <c r="I6416" s="60" t="s">
        <v>85</v>
      </c>
    </row>
    <row r="6417" spans="1:9" x14ac:dyDescent="0.2">
      <c r="A6417" t="s">
        <v>35</v>
      </c>
      <c r="B6417" t="s">
        <v>81</v>
      </c>
      <c r="C6417" t="s">
        <v>22</v>
      </c>
      <c r="D6417" s="55">
        <v>43922</v>
      </c>
      <c r="E6417">
        <v>0.05</v>
      </c>
      <c r="F6417">
        <v>3133103</v>
      </c>
      <c r="G6417" s="58" t="s">
        <v>87</v>
      </c>
      <c r="H6417" s="58" t="s">
        <v>87</v>
      </c>
      <c r="I6417" s="60" t="s">
        <v>85</v>
      </c>
    </row>
    <row r="6418" spans="1:9" x14ac:dyDescent="0.2">
      <c r="A6418" t="s">
        <v>36</v>
      </c>
      <c r="B6418" t="s">
        <v>80</v>
      </c>
      <c r="C6418" t="s">
        <v>22</v>
      </c>
      <c r="D6418" s="55">
        <v>43922</v>
      </c>
      <c r="E6418">
        <v>0.435</v>
      </c>
      <c r="F6418">
        <v>3133104</v>
      </c>
      <c r="G6418" s="58" t="s">
        <v>87</v>
      </c>
      <c r="H6418" s="58" t="s">
        <v>87</v>
      </c>
      <c r="I6418" s="60" t="s">
        <v>85</v>
      </c>
    </row>
    <row r="6419" spans="1:9" x14ac:dyDescent="0.2">
      <c r="A6419" t="s">
        <v>36</v>
      </c>
      <c r="B6419" t="s">
        <v>81</v>
      </c>
      <c r="C6419" t="s">
        <v>22</v>
      </c>
      <c r="D6419" s="55">
        <v>43922</v>
      </c>
      <c r="E6419">
        <v>0.02</v>
      </c>
      <c r="F6419">
        <v>3133105</v>
      </c>
      <c r="G6419" s="58" t="s">
        <v>87</v>
      </c>
      <c r="H6419" s="58" t="s">
        <v>87</v>
      </c>
      <c r="I6419" s="60" t="s">
        <v>85</v>
      </c>
    </row>
    <row r="6420" spans="1:9" x14ac:dyDescent="0.2">
      <c r="A6420" t="s">
        <v>37</v>
      </c>
      <c r="B6420" t="s">
        <v>80</v>
      </c>
      <c r="C6420" t="s">
        <v>22</v>
      </c>
      <c r="D6420" s="55">
        <v>43922</v>
      </c>
      <c r="E6420">
        <v>0.435</v>
      </c>
      <c r="F6420">
        <v>3133106</v>
      </c>
      <c r="G6420" s="58" t="s">
        <v>87</v>
      </c>
      <c r="H6420" s="58" t="s">
        <v>87</v>
      </c>
      <c r="I6420" s="60" t="s">
        <v>85</v>
      </c>
    </row>
    <row r="6421" spans="1:9" x14ac:dyDescent="0.2">
      <c r="A6421" t="s">
        <v>37</v>
      </c>
      <c r="B6421" t="s">
        <v>81</v>
      </c>
      <c r="C6421" t="s">
        <v>22</v>
      </c>
      <c r="D6421" s="55">
        <v>43922</v>
      </c>
      <c r="E6421">
        <v>0.05</v>
      </c>
      <c r="F6421">
        <v>3133107</v>
      </c>
      <c r="G6421" s="58" t="s">
        <v>87</v>
      </c>
      <c r="H6421" s="58" t="s">
        <v>87</v>
      </c>
      <c r="I6421" s="60" t="s">
        <v>85</v>
      </c>
    </row>
    <row r="6422" spans="1:9" x14ac:dyDescent="0.2">
      <c r="A6422" t="s">
        <v>58</v>
      </c>
      <c r="B6422" t="s">
        <v>80</v>
      </c>
      <c r="C6422" t="s">
        <v>22</v>
      </c>
      <c r="D6422" s="55">
        <v>43922</v>
      </c>
      <c r="E6422">
        <v>0.36</v>
      </c>
      <c r="F6422">
        <v>3133108</v>
      </c>
      <c r="G6422" s="58" t="s">
        <v>87</v>
      </c>
      <c r="H6422" s="58" t="s">
        <v>87</v>
      </c>
      <c r="I6422" s="60" t="s">
        <v>85</v>
      </c>
    </row>
    <row r="6423" spans="1:9" x14ac:dyDescent="0.2">
      <c r="A6423" t="s">
        <v>58</v>
      </c>
      <c r="B6423" t="s">
        <v>81</v>
      </c>
      <c r="C6423" t="s">
        <v>22</v>
      </c>
      <c r="D6423" s="55">
        <v>43922</v>
      </c>
      <c r="E6423">
        <v>5.0000000000000001E-3</v>
      </c>
      <c r="F6423">
        <v>3133109</v>
      </c>
      <c r="G6423" s="58" t="s">
        <v>87</v>
      </c>
      <c r="H6423" s="58" t="s">
        <v>87</v>
      </c>
      <c r="I6423" s="60" t="s">
        <v>85</v>
      </c>
    </row>
    <row r="6424" spans="1:9" x14ac:dyDescent="0.2">
      <c r="A6424" t="s">
        <v>59</v>
      </c>
      <c r="B6424" t="s">
        <v>80</v>
      </c>
      <c r="C6424" t="s">
        <v>22</v>
      </c>
      <c r="D6424" s="55">
        <v>43922</v>
      </c>
      <c r="E6424">
        <v>0.38</v>
      </c>
      <c r="F6424">
        <v>3133110</v>
      </c>
      <c r="G6424" s="58" t="s">
        <v>87</v>
      </c>
      <c r="H6424" s="58" t="s">
        <v>87</v>
      </c>
      <c r="I6424" s="60" t="s">
        <v>85</v>
      </c>
    </row>
    <row r="6425" spans="1:9" x14ac:dyDescent="0.2">
      <c r="A6425" t="s">
        <v>59</v>
      </c>
      <c r="B6425" t="s">
        <v>81</v>
      </c>
      <c r="C6425" t="s">
        <v>22</v>
      </c>
      <c r="D6425" s="55">
        <v>43922</v>
      </c>
      <c r="E6425">
        <v>-8.5000000000000006E-2</v>
      </c>
      <c r="F6425">
        <v>3133111</v>
      </c>
      <c r="G6425" s="58" t="s">
        <v>87</v>
      </c>
      <c r="H6425" s="58" t="s">
        <v>87</v>
      </c>
      <c r="I6425" s="60" t="s">
        <v>85</v>
      </c>
    </row>
    <row r="6426" spans="1:9" x14ac:dyDescent="0.2">
      <c r="A6426" t="s">
        <v>60</v>
      </c>
      <c r="B6426" t="s">
        <v>80</v>
      </c>
      <c r="C6426" t="s">
        <v>22</v>
      </c>
      <c r="D6426" s="55">
        <v>43922</v>
      </c>
      <c r="E6426">
        <v>0.38</v>
      </c>
      <c r="F6426">
        <v>3133112</v>
      </c>
      <c r="G6426" s="58" t="s">
        <v>87</v>
      </c>
      <c r="H6426" s="58" t="s">
        <v>87</v>
      </c>
      <c r="I6426" s="60" t="s">
        <v>85</v>
      </c>
    </row>
    <row r="6427" spans="1:9" x14ac:dyDescent="0.2">
      <c r="A6427" t="s">
        <v>60</v>
      </c>
      <c r="B6427" t="s">
        <v>81</v>
      </c>
      <c r="C6427" t="s">
        <v>22</v>
      </c>
      <c r="D6427" s="55">
        <v>43922</v>
      </c>
      <c r="E6427">
        <v>0.02</v>
      </c>
      <c r="F6427">
        <v>3133113</v>
      </c>
      <c r="G6427" s="58" t="s">
        <v>87</v>
      </c>
      <c r="H6427" s="58" t="s">
        <v>87</v>
      </c>
      <c r="I6427" s="60" t="s">
        <v>85</v>
      </c>
    </row>
    <row r="6428" spans="1:9" x14ac:dyDescent="0.2">
      <c r="A6428" t="s">
        <v>61</v>
      </c>
      <c r="B6428" t="s">
        <v>80</v>
      </c>
      <c r="C6428" t="s">
        <v>22</v>
      </c>
      <c r="D6428" s="55">
        <v>43922</v>
      </c>
      <c r="E6428">
        <v>0.38</v>
      </c>
      <c r="F6428">
        <v>3133114</v>
      </c>
      <c r="G6428" s="58" t="s">
        <v>87</v>
      </c>
      <c r="H6428" s="58" t="s">
        <v>87</v>
      </c>
      <c r="I6428" s="60" t="s">
        <v>85</v>
      </c>
    </row>
    <row r="6429" spans="1:9" x14ac:dyDescent="0.2">
      <c r="A6429" t="s">
        <v>61</v>
      </c>
      <c r="B6429" t="s">
        <v>81</v>
      </c>
      <c r="C6429" t="s">
        <v>22</v>
      </c>
      <c r="D6429" s="55">
        <v>43922</v>
      </c>
      <c r="E6429">
        <v>-4.4999999999999998E-2</v>
      </c>
      <c r="F6429">
        <v>3133115</v>
      </c>
      <c r="G6429" s="58" t="s">
        <v>87</v>
      </c>
      <c r="H6429" s="58" t="s">
        <v>87</v>
      </c>
      <c r="I6429" s="60" t="s">
        <v>85</v>
      </c>
    </row>
    <row r="6430" spans="1:9" x14ac:dyDescent="0.2">
      <c r="A6430" t="s">
        <v>63</v>
      </c>
      <c r="B6430" t="s">
        <v>80</v>
      </c>
      <c r="C6430" t="s">
        <v>22</v>
      </c>
      <c r="D6430" s="55">
        <v>43922</v>
      </c>
      <c r="E6430">
        <v>0</v>
      </c>
      <c r="F6430">
        <v>3133116</v>
      </c>
      <c r="G6430" s="58" t="s">
        <v>87</v>
      </c>
      <c r="H6430" s="58" t="s">
        <v>87</v>
      </c>
      <c r="I6430" s="60" t="s">
        <v>85</v>
      </c>
    </row>
    <row r="6431" spans="1:9" x14ac:dyDescent="0.2">
      <c r="A6431" t="s">
        <v>63</v>
      </c>
      <c r="B6431" t="s">
        <v>81</v>
      </c>
      <c r="C6431" t="s">
        <v>22</v>
      </c>
      <c r="D6431" s="55">
        <v>43922</v>
      </c>
      <c r="E6431">
        <v>0</v>
      </c>
      <c r="F6431">
        <v>3133117</v>
      </c>
      <c r="G6431" s="58" t="s">
        <v>87</v>
      </c>
      <c r="H6431" s="58" t="s">
        <v>87</v>
      </c>
      <c r="I6431" s="60" t="s">
        <v>85</v>
      </c>
    </row>
    <row r="6432" spans="1:9" x14ac:dyDescent="0.2">
      <c r="A6432" t="s">
        <v>64</v>
      </c>
      <c r="B6432" t="s">
        <v>80</v>
      </c>
      <c r="C6432" t="s">
        <v>22</v>
      </c>
      <c r="D6432" s="55">
        <v>43922</v>
      </c>
      <c r="E6432">
        <v>0</v>
      </c>
      <c r="F6432">
        <v>3133118</v>
      </c>
      <c r="G6432" s="58" t="s">
        <v>87</v>
      </c>
      <c r="H6432" s="58" t="s">
        <v>87</v>
      </c>
      <c r="I6432" s="60" t="s">
        <v>85</v>
      </c>
    </row>
    <row r="6433" spans="1:9" x14ac:dyDescent="0.2">
      <c r="A6433" t="s">
        <v>64</v>
      </c>
      <c r="B6433" t="s">
        <v>81</v>
      </c>
      <c r="C6433" t="s">
        <v>22</v>
      </c>
      <c r="D6433" s="55">
        <v>43922</v>
      </c>
      <c r="E6433">
        <v>0</v>
      </c>
      <c r="F6433">
        <v>3133119</v>
      </c>
      <c r="G6433" s="58" t="s">
        <v>87</v>
      </c>
      <c r="H6433" s="58" t="s">
        <v>87</v>
      </c>
      <c r="I6433" s="60" t="s">
        <v>85</v>
      </c>
    </row>
    <row r="6434" spans="1:9" x14ac:dyDescent="0.2">
      <c r="A6434" t="s">
        <v>79</v>
      </c>
      <c r="B6434" t="s">
        <v>80</v>
      </c>
      <c r="C6434" t="s">
        <v>22</v>
      </c>
      <c r="D6434" s="55">
        <v>43922</v>
      </c>
      <c r="E6434">
        <v>0</v>
      </c>
      <c r="F6434">
        <v>3133120</v>
      </c>
      <c r="G6434" s="58" t="s">
        <v>87</v>
      </c>
      <c r="H6434" s="58" t="s">
        <v>87</v>
      </c>
      <c r="I6434" s="60" t="s">
        <v>85</v>
      </c>
    </row>
    <row r="6435" spans="1:9" x14ac:dyDescent="0.2">
      <c r="A6435" t="s">
        <v>79</v>
      </c>
      <c r="B6435" t="s">
        <v>81</v>
      </c>
      <c r="C6435" t="s">
        <v>22</v>
      </c>
      <c r="D6435" s="55">
        <v>43922</v>
      </c>
      <c r="E6435">
        <v>0</v>
      </c>
      <c r="F6435">
        <v>3133121</v>
      </c>
      <c r="G6435" s="58" t="s">
        <v>87</v>
      </c>
      <c r="H6435" s="58" t="s">
        <v>87</v>
      </c>
      <c r="I6435" s="60" t="s">
        <v>85</v>
      </c>
    </row>
    <row r="6436" spans="1:9" x14ac:dyDescent="0.2">
      <c r="A6436" t="s">
        <v>65</v>
      </c>
      <c r="B6436" t="s">
        <v>80</v>
      </c>
      <c r="C6436" t="s">
        <v>22</v>
      </c>
      <c r="D6436" s="55">
        <v>43922</v>
      </c>
      <c r="E6436">
        <v>0</v>
      </c>
      <c r="F6436">
        <v>3133122</v>
      </c>
      <c r="G6436" s="58" t="s">
        <v>87</v>
      </c>
      <c r="H6436" s="58" t="s">
        <v>87</v>
      </c>
      <c r="I6436" s="60" t="s">
        <v>85</v>
      </c>
    </row>
    <row r="6437" spans="1:9" x14ac:dyDescent="0.2">
      <c r="A6437" t="s">
        <v>65</v>
      </c>
      <c r="B6437" t="s">
        <v>81</v>
      </c>
      <c r="C6437" t="s">
        <v>22</v>
      </c>
      <c r="D6437" s="55">
        <v>43922</v>
      </c>
      <c r="E6437">
        <v>0</v>
      </c>
      <c r="F6437">
        <v>3133123</v>
      </c>
      <c r="G6437" s="58" t="s">
        <v>87</v>
      </c>
      <c r="H6437" s="58" t="s">
        <v>87</v>
      </c>
      <c r="I6437" s="60" t="s">
        <v>85</v>
      </c>
    </row>
    <row r="6438" spans="1:9" x14ac:dyDescent="0.2">
      <c r="A6438" t="s">
        <v>111</v>
      </c>
      <c r="B6438" t="s">
        <v>110</v>
      </c>
      <c r="C6438" t="s">
        <v>22</v>
      </c>
      <c r="D6438" s="55">
        <v>43922</v>
      </c>
      <c r="E6438">
        <v>5.0000000000000001E-3</v>
      </c>
      <c r="F6438">
        <v>3133124</v>
      </c>
      <c r="G6438" s="58" t="s">
        <v>87</v>
      </c>
      <c r="H6438" s="58" t="s">
        <v>87</v>
      </c>
      <c r="I6438" s="60" t="s">
        <v>85</v>
      </c>
    </row>
    <row r="6439" spans="1:9" x14ac:dyDescent="0.2">
      <c r="A6439" t="s">
        <v>112</v>
      </c>
      <c r="B6439" t="s">
        <v>110</v>
      </c>
      <c r="C6439" t="s">
        <v>22</v>
      </c>
      <c r="D6439" s="55">
        <v>43922</v>
      </c>
      <c r="E6439">
        <v>0.02</v>
      </c>
      <c r="F6439">
        <v>3133125</v>
      </c>
      <c r="G6439" s="58" t="s">
        <v>87</v>
      </c>
      <c r="H6439" s="58" t="s">
        <v>87</v>
      </c>
      <c r="I6439" s="60" t="s">
        <v>85</v>
      </c>
    </row>
    <row r="6440" spans="1:9" x14ac:dyDescent="0.2">
      <c r="A6440" t="s">
        <v>108</v>
      </c>
      <c r="B6440" t="s">
        <v>110</v>
      </c>
      <c r="C6440" t="s">
        <v>22</v>
      </c>
      <c r="D6440" s="55">
        <v>43922</v>
      </c>
      <c r="E6440">
        <v>-4.4999999999999998E-2</v>
      </c>
      <c r="F6440">
        <v>3133126</v>
      </c>
      <c r="G6440" s="58" t="s">
        <v>87</v>
      </c>
      <c r="H6440" s="58" t="s">
        <v>87</v>
      </c>
      <c r="I6440" s="60" t="s">
        <v>85</v>
      </c>
    </row>
    <row r="6441" spans="1:9" x14ac:dyDescent="0.2">
      <c r="A6441" t="s">
        <v>109</v>
      </c>
      <c r="B6441" t="s">
        <v>110</v>
      </c>
      <c r="C6441" t="s">
        <v>22</v>
      </c>
      <c r="D6441" s="55">
        <v>43922</v>
      </c>
      <c r="E6441">
        <v>0.02</v>
      </c>
      <c r="F6441">
        <v>3133127</v>
      </c>
      <c r="G6441" s="58" t="s">
        <v>87</v>
      </c>
      <c r="H6441" s="58" t="s">
        <v>87</v>
      </c>
      <c r="I6441" s="60" t="s">
        <v>85</v>
      </c>
    </row>
    <row r="6442" spans="1:9" x14ac:dyDescent="0.2">
      <c r="A6442" t="s">
        <v>11</v>
      </c>
      <c r="B6442" t="s">
        <v>110</v>
      </c>
      <c r="C6442" t="s">
        <v>22</v>
      </c>
      <c r="D6442" s="55">
        <v>43922</v>
      </c>
      <c r="E6442" s="155">
        <v>43952</v>
      </c>
      <c r="F6442">
        <v>2756510</v>
      </c>
      <c r="G6442" s="58" t="s">
        <v>87</v>
      </c>
      <c r="H6442" s="58" t="s">
        <v>87</v>
      </c>
      <c r="I6442" s="60" t="s">
        <v>86</v>
      </c>
    </row>
    <row r="6443" spans="1:9" x14ac:dyDescent="0.2">
      <c r="A6443" t="s">
        <v>78</v>
      </c>
      <c r="B6443" t="s">
        <v>80</v>
      </c>
      <c r="C6443" t="s">
        <v>22</v>
      </c>
      <c r="D6443" s="55">
        <v>43952</v>
      </c>
      <c r="E6443">
        <v>0.38500000000000001</v>
      </c>
      <c r="F6443">
        <v>3133100</v>
      </c>
      <c r="G6443" s="58" t="s">
        <v>87</v>
      </c>
      <c r="H6443" s="58" t="s">
        <v>87</v>
      </c>
      <c r="I6443" s="60" t="s">
        <v>85</v>
      </c>
    </row>
    <row r="6444" spans="1:9" x14ac:dyDescent="0.2">
      <c r="A6444" t="s">
        <v>78</v>
      </c>
      <c r="B6444" t="s">
        <v>81</v>
      </c>
      <c r="C6444" t="s">
        <v>22</v>
      </c>
      <c r="D6444" s="55">
        <v>43952</v>
      </c>
      <c r="E6444">
        <v>0.02</v>
      </c>
      <c r="F6444">
        <v>3133101</v>
      </c>
      <c r="G6444" s="58" t="s">
        <v>87</v>
      </c>
      <c r="H6444" s="58" t="s">
        <v>87</v>
      </c>
      <c r="I6444" s="60" t="s">
        <v>85</v>
      </c>
    </row>
    <row r="6445" spans="1:9" x14ac:dyDescent="0.2">
      <c r="A6445" t="s">
        <v>35</v>
      </c>
      <c r="B6445" t="s">
        <v>80</v>
      </c>
      <c r="C6445" t="s">
        <v>22</v>
      </c>
      <c r="D6445" s="55">
        <v>43952</v>
      </c>
      <c r="E6445">
        <v>0.38500000000000001</v>
      </c>
      <c r="F6445">
        <v>3133102</v>
      </c>
      <c r="G6445" s="58" t="s">
        <v>87</v>
      </c>
      <c r="H6445" s="58" t="s">
        <v>87</v>
      </c>
      <c r="I6445" s="60" t="s">
        <v>85</v>
      </c>
    </row>
    <row r="6446" spans="1:9" x14ac:dyDescent="0.2">
      <c r="A6446" t="s">
        <v>35</v>
      </c>
      <c r="B6446" t="s">
        <v>81</v>
      </c>
      <c r="C6446" t="s">
        <v>22</v>
      </c>
      <c r="D6446" s="55">
        <v>43952</v>
      </c>
      <c r="E6446">
        <v>0.05</v>
      </c>
      <c r="F6446">
        <v>3133103</v>
      </c>
      <c r="G6446" s="58" t="s">
        <v>87</v>
      </c>
      <c r="H6446" s="58" t="s">
        <v>87</v>
      </c>
      <c r="I6446" s="60" t="s">
        <v>85</v>
      </c>
    </row>
    <row r="6447" spans="1:9" x14ac:dyDescent="0.2">
      <c r="A6447" t="s">
        <v>36</v>
      </c>
      <c r="B6447" t="s">
        <v>80</v>
      </c>
      <c r="C6447" t="s">
        <v>22</v>
      </c>
      <c r="D6447" s="55">
        <v>43952</v>
      </c>
      <c r="E6447">
        <v>0.38500000000000001</v>
      </c>
      <c r="F6447">
        <v>3133104</v>
      </c>
      <c r="G6447" s="58" t="s">
        <v>87</v>
      </c>
      <c r="H6447" s="58" t="s">
        <v>87</v>
      </c>
      <c r="I6447" s="60" t="s">
        <v>85</v>
      </c>
    </row>
    <row r="6448" spans="1:9" x14ac:dyDescent="0.2">
      <c r="A6448" t="s">
        <v>36</v>
      </c>
      <c r="B6448" t="s">
        <v>81</v>
      </c>
      <c r="C6448" t="s">
        <v>22</v>
      </c>
      <c r="D6448" s="55">
        <v>43952</v>
      </c>
      <c r="E6448">
        <v>0.02</v>
      </c>
      <c r="F6448">
        <v>3133105</v>
      </c>
      <c r="G6448" s="58" t="s">
        <v>87</v>
      </c>
      <c r="H6448" s="58" t="s">
        <v>87</v>
      </c>
      <c r="I6448" s="60" t="s">
        <v>85</v>
      </c>
    </row>
    <row r="6449" spans="1:9" x14ac:dyDescent="0.2">
      <c r="A6449" t="s">
        <v>37</v>
      </c>
      <c r="B6449" t="s">
        <v>80</v>
      </c>
      <c r="C6449" t="s">
        <v>22</v>
      </c>
      <c r="D6449" s="55">
        <v>43952</v>
      </c>
      <c r="E6449">
        <v>0.38500000000000001</v>
      </c>
      <c r="F6449">
        <v>3133106</v>
      </c>
      <c r="G6449" s="58" t="s">
        <v>87</v>
      </c>
      <c r="H6449" s="58" t="s">
        <v>87</v>
      </c>
      <c r="I6449" s="60" t="s">
        <v>85</v>
      </c>
    </row>
    <row r="6450" spans="1:9" x14ac:dyDescent="0.2">
      <c r="A6450" t="s">
        <v>37</v>
      </c>
      <c r="B6450" t="s">
        <v>81</v>
      </c>
      <c r="C6450" t="s">
        <v>22</v>
      </c>
      <c r="D6450" s="55">
        <v>43952</v>
      </c>
      <c r="E6450">
        <v>0.05</v>
      </c>
      <c r="F6450">
        <v>3133107</v>
      </c>
      <c r="G6450" s="58" t="s">
        <v>87</v>
      </c>
      <c r="H6450" s="58" t="s">
        <v>87</v>
      </c>
      <c r="I6450" s="60" t="s">
        <v>85</v>
      </c>
    </row>
    <row r="6451" spans="1:9" x14ac:dyDescent="0.2">
      <c r="A6451" t="s">
        <v>58</v>
      </c>
      <c r="B6451" t="s">
        <v>80</v>
      </c>
      <c r="C6451" t="s">
        <v>22</v>
      </c>
      <c r="D6451" s="55">
        <v>43952</v>
      </c>
      <c r="E6451">
        <v>0.32500000000000001</v>
      </c>
      <c r="F6451">
        <v>3133108</v>
      </c>
      <c r="G6451" s="58" t="s">
        <v>87</v>
      </c>
      <c r="H6451" s="58" t="s">
        <v>87</v>
      </c>
      <c r="I6451" s="60" t="s">
        <v>85</v>
      </c>
    </row>
    <row r="6452" spans="1:9" x14ac:dyDescent="0.2">
      <c r="A6452" t="s">
        <v>58</v>
      </c>
      <c r="B6452" t="s">
        <v>81</v>
      </c>
      <c r="C6452" t="s">
        <v>22</v>
      </c>
      <c r="D6452" s="55">
        <v>43952</v>
      </c>
      <c r="E6452">
        <v>5.0000000000000001E-3</v>
      </c>
      <c r="F6452">
        <v>3133109</v>
      </c>
      <c r="G6452" s="58" t="s">
        <v>87</v>
      </c>
      <c r="H6452" s="58" t="s">
        <v>87</v>
      </c>
      <c r="I6452" s="60" t="s">
        <v>85</v>
      </c>
    </row>
    <row r="6453" spans="1:9" x14ac:dyDescent="0.2">
      <c r="A6453" t="s">
        <v>59</v>
      </c>
      <c r="B6453" t="s">
        <v>80</v>
      </c>
      <c r="C6453" t="s">
        <v>22</v>
      </c>
      <c r="D6453" s="55">
        <v>43952</v>
      </c>
      <c r="E6453">
        <v>0.33</v>
      </c>
      <c r="F6453">
        <v>3133110</v>
      </c>
      <c r="G6453" s="58" t="s">
        <v>87</v>
      </c>
      <c r="H6453" s="58" t="s">
        <v>87</v>
      </c>
      <c r="I6453" s="60" t="s">
        <v>85</v>
      </c>
    </row>
    <row r="6454" spans="1:9" x14ac:dyDescent="0.2">
      <c r="A6454" t="s">
        <v>59</v>
      </c>
      <c r="B6454" t="s">
        <v>81</v>
      </c>
      <c r="C6454" t="s">
        <v>22</v>
      </c>
      <c r="D6454" s="55">
        <v>43952</v>
      </c>
      <c r="E6454">
        <v>-6.5000000000000002E-2</v>
      </c>
      <c r="F6454">
        <v>3133111</v>
      </c>
      <c r="G6454" s="58" t="s">
        <v>87</v>
      </c>
      <c r="H6454" s="58" t="s">
        <v>87</v>
      </c>
      <c r="I6454" s="60" t="s">
        <v>85</v>
      </c>
    </row>
    <row r="6455" spans="1:9" x14ac:dyDescent="0.2">
      <c r="A6455" t="s">
        <v>60</v>
      </c>
      <c r="B6455" t="s">
        <v>80</v>
      </c>
      <c r="C6455" t="s">
        <v>22</v>
      </c>
      <c r="D6455" s="55">
        <v>43952</v>
      </c>
      <c r="E6455">
        <v>0.33</v>
      </c>
      <c r="F6455">
        <v>3133112</v>
      </c>
      <c r="G6455" s="58" t="s">
        <v>87</v>
      </c>
      <c r="H6455" s="58" t="s">
        <v>87</v>
      </c>
      <c r="I6455" s="60" t="s">
        <v>85</v>
      </c>
    </row>
    <row r="6456" spans="1:9" x14ac:dyDescent="0.2">
      <c r="A6456" t="s">
        <v>60</v>
      </c>
      <c r="B6456" t="s">
        <v>81</v>
      </c>
      <c r="C6456" t="s">
        <v>22</v>
      </c>
      <c r="D6456" s="55">
        <v>43952</v>
      </c>
      <c r="E6456">
        <v>0.02</v>
      </c>
      <c r="F6456">
        <v>3133113</v>
      </c>
      <c r="G6456" s="58" t="s">
        <v>87</v>
      </c>
      <c r="H6456" s="58" t="s">
        <v>87</v>
      </c>
      <c r="I6456" s="60" t="s">
        <v>85</v>
      </c>
    </row>
    <row r="6457" spans="1:9" x14ac:dyDescent="0.2">
      <c r="A6457" t="s">
        <v>61</v>
      </c>
      <c r="B6457" t="s">
        <v>80</v>
      </c>
      <c r="C6457" t="s">
        <v>22</v>
      </c>
      <c r="D6457" s="55">
        <v>43952</v>
      </c>
      <c r="E6457">
        <v>0.33</v>
      </c>
      <c r="F6457">
        <v>3133114</v>
      </c>
      <c r="G6457" s="58" t="s">
        <v>87</v>
      </c>
      <c r="H6457" s="58" t="s">
        <v>87</v>
      </c>
      <c r="I6457" s="60" t="s">
        <v>85</v>
      </c>
    </row>
    <row r="6458" spans="1:9" x14ac:dyDescent="0.2">
      <c r="A6458" t="s">
        <v>61</v>
      </c>
      <c r="B6458" t="s">
        <v>81</v>
      </c>
      <c r="C6458" t="s">
        <v>22</v>
      </c>
      <c r="D6458" s="55">
        <v>43952</v>
      </c>
      <c r="E6458">
        <v>-3.5000000000000003E-2</v>
      </c>
      <c r="F6458">
        <v>3133115</v>
      </c>
      <c r="G6458" s="58" t="s">
        <v>87</v>
      </c>
      <c r="H6458" s="58" t="s">
        <v>87</v>
      </c>
      <c r="I6458" s="60" t="s">
        <v>85</v>
      </c>
    </row>
    <row r="6459" spans="1:9" x14ac:dyDescent="0.2">
      <c r="A6459" t="s">
        <v>63</v>
      </c>
      <c r="B6459" t="s">
        <v>80</v>
      </c>
      <c r="C6459" t="s">
        <v>22</v>
      </c>
      <c r="D6459" s="55">
        <v>43952</v>
      </c>
      <c r="E6459">
        <v>0</v>
      </c>
      <c r="F6459">
        <v>3133116</v>
      </c>
      <c r="G6459" s="58" t="s">
        <v>87</v>
      </c>
      <c r="H6459" s="58" t="s">
        <v>87</v>
      </c>
      <c r="I6459" s="60" t="s">
        <v>85</v>
      </c>
    </row>
    <row r="6460" spans="1:9" x14ac:dyDescent="0.2">
      <c r="A6460" t="s">
        <v>63</v>
      </c>
      <c r="B6460" t="s">
        <v>81</v>
      </c>
      <c r="C6460" t="s">
        <v>22</v>
      </c>
      <c r="D6460" s="55">
        <v>43952</v>
      </c>
      <c r="E6460">
        <v>0</v>
      </c>
      <c r="F6460">
        <v>3133117</v>
      </c>
      <c r="G6460" s="58" t="s">
        <v>87</v>
      </c>
      <c r="H6460" s="58" t="s">
        <v>87</v>
      </c>
      <c r="I6460" s="60" t="s">
        <v>85</v>
      </c>
    </row>
    <row r="6461" spans="1:9" x14ac:dyDescent="0.2">
      <c r="A6461" t="s">
        <v>64</v>
      </c>
      <c r="B6461" t="s">
        <v>80</v>
      </c>
      <c r="C6461" t="s">
        <v>22</v>
      </c>
      <c r="D6461" s="55">
        <v>43952</v>
      </c>
      <c r="E6461">
        <v>0</v>
      </c>
      <c r="F6461">
        <v>3133118</v>
      </c>
      <c r="G6461" s="58" t="s">
        <v>87</v>
      </c>
      <c r="H6461" s="58" t="s">
        <v>87</v>
      </c>
      <c r="I6461" s="60" t="s">
        <v>85</v>
      </c>
    </row>
    <row r="6462" spans="1:9" x14ac:dyDescent="0.2">
      <c r="A6462" t="s">
        <v>64</v>
      </c>
      <c r="B6462" t="s">
        <v>81</v>
      </c>
      <c r="C6462" t="s">
        <v>22</v>
      </c>
      <c r="D6462" s="55">
        <v>43952</v>
      </c>
      <c r="E6462">
        <v>0</v>
      </c>
      <c r="F6462">
        <v>3133119</v>
      </c>
      <c r="G6462" s="58" t="s">
        <v>87</v>
      </c>
      <c r="H6462" s="58" t="s">
        <v>87</v>
      </c>
      <c r="I6462" s="60" t="s">
        <v>85</v>
      </c>
    </row>
    <row r="6463" spans="1:9" x14ac:dyDescent="0.2">
      <c r="A6463" t="s">
        <v>79</v>
      </c>
      <c r="B6463" t="s">
        <v>80</v>
      </c>
      <c r="C6463" t="s">
        <v>22</v>
      </c>
      <c r="D6463" s="55">
        <v>43952</v>
      </c>
      <c r="E6463">
        <v>0</v>
      </c>
      <c r="F6463">
        <v>3133120</v>
      </c>
      <c r="G6463" s="58" t="s">
        <v>87</v>
      </c>
      <c r="H6463" s="58" t="s">
        <v>87</v>
      </c>
      <c r="I6463" s="60" t="s">
        <v>85</v>
      </c>
    </row>
    <row r="6464" spans="1:9" x14ac:dyDescent="0.2">
      <c r="A6464" t="s">
        <v>79</v>
      </c>
      <c r="B6464" t="s">
        <v>81</v>
      </c>
      <c r="C6464" t="s">
        <v>22</v>
      </c>
      <c r="D6464" s="55">
        <v>43952</v>
      </c>
      <c r="E6464">
        <v>0</v>
      </c>
      <c r="F6464">
        <v>3133121</v>
      </c>
      <c r="G6464" s="58" t="s">
        <v>87</v>
      </c>
      <c r="H6464" s="58" t="s">
        <v>87</v>
      </c>
      <c r="I6464" s="60" t="s">
        <v>85</v>
      </c>
    </row>
    <row r="6465" spans="1:9" x14ac:dyDescent="0.2">
      <c r="A6465" t="s">
        <v>65</v>
      </c>
      <c r="B6465" t="s">
        <v>80</v>
      </c>
      <c r="C6465" t="s">
        <v>22</v>
      </c>
      <c r="D6465" s="55">
        <v>43952</v>
      </c>
      <c r="E6465">
        <v>0</v>
      </c>
      <c r="F6465">
        <v>3133122</v>
      </c>
      <c r="G6465" s="58" t="s">
        <v>87</v>
      </c>
      <c r="H6465" s="58" t="s">
        <v>87</v>
      </c>
      <c r="I6465" s="60" t="s">
        <v>85</v>
      </c>
    </row>
    <row r="6466" spans="1:9" x14ac:dyDescent="0.2">
      <c r="A6466" t="s">
        <v>65</v>
      </c>
      <c r="B6466" t="s">
        <v>81</v>
      </c>
      <c r="C6466" t="s">
        <v>22</v>
      </c>
      <c r="D6466" s="55">
        <v>43952</v>
      </c>
      <c r="E6466">
        <v>0</v>
      </c>
      <c r="F6466">
        <v>3133123</v>
      </c>
      <c r="G6466" s="58" t="s">
        <v>87</v>
      </c>
      <c r="H6466" s="58" t="s">
        <v>87</v>
      </c>
      <c r="I6466" s="60" t="s">
        <v>85</v>
      </c>
    </row>
    <row r="6467" spans="1:9" x14ac:dyDescent="0.2">
      <c r="A6467" t="s">
        <v>111</v>
      </c>
      <c r="B6467" t="s">
        <v>110</v>
      </c>
      <c r="C6467" t="s">
        <v>22</v>
      </c>
      <c r="D6467" s="55">
        <v>43952</v>
      </c>
      <c r="E6467">
        <v>5.0000000000000001E-3</v>
      </c>
      <c r="F6467">
        <v>3133124</v>
      </c>
      <c r="G6467" s="58" t="s">
        <v>87</v>
      </c>
      <c r="H6467" s="58" t="s">
        <v>87</v>
      </c>
      <c r="I6467" s="60" t="s">
        <v>85</v>
      </c>
    </row>
    <row r="6468" spans="1:9" x14ac:dyDescent="0.2">
      <c r="A6468" t="s">
        <v>112</v>
      </c>
      <c r="B6468" t="s">
        <v>110</v>
      </c>
      <c r="C6468" t="s">
        <v>22</v>
      </c>
      <c r="D6468" s="55">
        <v>43952</v>
      </c>
      <c r="E6468">
        <v>0.02</v>
      </c>
      <c r="F6468">
        <v>3133125</v>
      </c>
      <c r="G6468" s="58" t="s">
        <v>87</v>
      </c>
      <c r="H6468" s="58" t="s">
        <v>87</v>
      </c>
      <c r="I6468" s="60" t="s">
        <v>85</v>
      </c>
    </row>
    <row r="6469" spans="1:9" x14ac:dyDescent="0.2">
      <c r="A6469" t="s">
        <v>108</v>
      </c>
      <c r="B6469" t="s">
        <v>110</v>
      </c>
      <c r="C6469" t="s">
        <v>22</v>
      </c>
      <c r="D6469" s="55">
        <v>43952</v>
      </c>
      <c r="E6469">
        <v>-3.5000000000000003E-2</v>
      </c>
      <c r="F6469">
        <v>3133126</v>
      </c>
      <c r="G6469" s="58" t="s">
        <v>87</v>
      </c>
      <c r="H6469" s="58" t="s">
        <v>87</v>
      </c>
      <c r="I6469" s="60" t="s">
        <v>85</v>
      </c>
    </row>
    <row r="6470" spans="1:9" x14ac:dyDescent="0.2">
      <c r="A6470" t="s">
        <v>109</v>
      </c>
      <c r="B6470" t="s">
        <v>110</v>
      </c>
      <c r="C6470" t="s">
        <v>22</v>
      </c>
      <c r="D6470" s="55">
        <v>43952</v>
      </c>
      <c r="E6470">
        <v>0.02</v>
      </c>
      <c r="F6470">
        <v>3133127</v>
      </c>
      <c r="G6470" s="58" t="s">
        <v>87</v>
      </c>
      <c r="H6470" s="58" t="s">
        <v>87</v>
      </c>
      <c r="I6470" s="60" t="s">
        <v>85</v>
      </c>
    </row>
    <row r="6471" spans="1:9" x14ac:dyDescent="0.2">
      <c r="A6471" t="s">
        <v>11</v>
      </c>
      <c r="B6471" t="s">
        <v>110</v>
      </c>
      <c r="C6471" t="s">
        <v>22</v>
      </c>
      <c r="D6471" s="55">
        <v>43952</v>
      </c>
      <c r="E6471" s="155">
        <v>43983</v>
      </c>
      <c r="F6471">
        <v>2756539</v>
      </c>
      <c r="G6471" s="58" t="s">
        <v>87</v>
      </c>
      <c r="H6471" s="58" t="s">
        <v>87</v>
      </c>
      <c r="I6471" s="60" t="s">
        <v>86</v>
      </c>
    </row>
    <row r="6472" spans="1:9" x14ac:dyDescent="0.2">
      <c r="A6472" t="s">
        <v>78</v>
      </c>
      <c r="B6472" t="s">
        <v>80</v>
      </c>
      <c r="C6472" t="s">
        <v>22</v>
      </c>
      <c r="D6472" s="55">
        <v>43983</v>
      </c>
      <c r="E6472">
        <v>0.38500000000000001</v>
      </c>
      <c r="F6472">
        <v>3133100</v>
      </c>
      <c r="G6472" s="58" t="s">
        <v>87</v>
      </c>
      <c r="H6472" s="58" t="s">
        <v>87</v>
      </c>
      <c r="I6472" s="60" t="s">
        <v>85</v>
      </c>
    </row>
    <row r="6473" spans="1:9" x14ac:dyDescent="0.2">
      <c r="A6473" t="s">
        <v>78</v>
      </c>
      <c r="B6473" t="s">
        <v>81</v>
      </c>
      <c r="C6473" t="s">
        <v>22</v>
      </c>
      <c r="D6473" s="55">
        <v>43983</v>
      </c>
      <c r="E6473">
        <v>0.02</v>
      </c>
      <c r="F6473">
        <v>3133101</v>
      </c>
      <c r="G6473" s="58" t="s">
        <v>87</v>
      </c>
      <c r="H6473" s="58" t="s">
        <v>87</v>
      </c>
      <c r="I6473" s="60" t="s">
        <v>85</v>
      </c>
    </row>
    <row r="6474" spans="1:9" x14ac:dyDescent="0.2">
      <c r="A6474" t="s">
        <v>35</v>
      </c>
      <c r="B6474" t="s">
        <v>80</v>
      </c>
      <c r="C6474" t="s">
        <v>22</v>
      </c>
      <c r="D6474" s="55">
        <v>43983</v>
      </c>
      <c r="E6474">
        <v>0.38500000000000001</v>
      </c>
      <c r="F6474">
        <v>3133102</v>
      </c>
      <c r="G6474" s="58" t="s">
        <v>87</v>
      </c>
      <c r="H6474" s="58" t="s">
        <v>87</v>
      </c>
      <c r="I6474" s="60" t="s">
        <v>85</v>
      </c>
    </row>
    <row r="6475" spans="1:9" x14ac:dyDescent="0.2">
      <c r="A6475" t="s">
        <v>35</v>
      </c>
      <c r="B6475" t="s">
        <v>81</v>
      </c>
      <c r="C6475" t="s">
        <v>22</v>
      </c>
      <c r="D6475" s="55">
        <v>43983</v>
      </c>
      <c r="E6475">
        <v>0.06</v>
      </c>
      <c r="F6475">
        <v>3133103</v>
      </c>
      <c r="G6475" s="58" t="s">
        <v>87</v>
      </c>
      <c r="H6475" s="58" t="s">
        <v>87</v>
      </c>
      <c r="I6475" s="60" t="s">
        <v>85</v>
      </c>
    </row>
    <row r="6476" spans="1:9" x14ac:dyDescent="0.2">
      <c r="A6476" t="s">
        <v>36</v>
      </c>
      <c r="B6476" t="s">
        <v>80</v>
      </c>
      <c r="C6476" t="s">
        <v>22</v>
      </c>
      <c r="D6476" s="55">
        <v>43983</v>
      </c>
      <c r="E6476">
        <v>0.38500000000000001</v>
      </c>
      <c r="F6476">
        <v>3133104</v>
      </c>
      <c r="G6476" s="58" t="s">
        <v>87</v>
      </c>
      <c r="H6476" s="58" t="s">
        <v>87</v>
      </c>
      <c r="I6476" s="60" t="s">
        <v>85</v>
      </c>
    </row>
    <row r="6477" spans="1:9" x14ac:dyDescent="0.2">
      <c r="A6477" t="s">
        <v>36</v>
      </c>
      <c r="B6477" t="s">
        <v>81</v>
      </c>
      <c r="C6477" t="s">
        <v>22</v>
      </c>
      <c r="D6477" s="55">
        <v>43983</v>
      </c>
      <c r="E6477">
        <v>0.02</v>
      </c>
      <c r="F6477">
        <v>3133105</v>
      </c>
      <c r="G6477" s="58" t="s">
        <v>87</v>
      </c>
      <c r="H6477" s="58" t="s">
        <v>87</v>
      </c>
      <c r="I6477" s="60" t="s">
        <v>85</v>
      </c>
    </row>
    <row r="6478" spans="1:9" x14ac:dyDescent="0.2">
      <c r="A6478" t="s">
        <v>37</v>
      </c>
      <c r="B6478" t="s">
        <v>80</v>
      </c>
      <c r="C6478" t="s">
        <v>22</v>
      </c>
      <c r="D6478" s="55">
        <v>43983</v>
      </c>
      <c r="E6478">
        <v>0.38500000000000001</v>
      </c>
      <c r="F6478">
        <v>3133106</v>
      </c>
      <c r="G6478" s="58" t="s">
        <v>87</v>
      </c>
      <c r="H6478" s="58" t="s">
        <v>87</v>
      </c>
      <c r="I6478" s="60" t="s">
        <v>85</v>
      </c>
    </row>
    <row r="6479" spans="1:9" x14ac:dyDescent="0.2">
      <c r="A6479" t="s">
        <v>37</v>
      </c>
      <c r="B6479" t="s">
        <v>81</v>
      </c>
      <c r="C6479" t="s">
        <v>22</v>
      </c>
      <c r="D6479" s="55">
        <v>43983</v>
      </c>
      <c r="E6479">
        <v>0.06</v>
      </c>
      <c r="F6479">
        <v>3133107</v>
      </c>
      <c r="G6479" s="58" t="s">
        <v>87</v>
      </c>
      <c r="H6479" s="58" t="s">
        <v>87</v>
      </c>
      <c r="I6479" s="60" t="s">
        <v>85</v>
      </c>
    </row>
    <row r="6480" spans="1:9" x14ac:dyDescent="0.2">
      <c r="A6480" t="s">
        <v>58</v>
      </c>
      <c r="B6480" t="s">
        <v>80</v>
      </c>
      <c r="C6480" t="s">
        <v>22</v>
      </c>
      <c r="D6480" s="55">
        <v>43983</v>
      </c>
      <c r="E6480">
        <v>0.33500000000000002</v>
      </c>
      <c r="F6480">
        <v>3133108</v>
      </c>
      <c r="G6480" s="58" t="s">
        <v>87</v>
      </c>
      <c r="H6480" s="58" t="s">
        <v>87</v>
      </c>
      <c r="I6480" s="60" t="s">
        <v>85</v>
      </c>
    </row>
    <row r="6481" spans="1:9" x14ac:dyDescent="0.2">
      <c r="A6481" t="s">
        <v>58</v>
      </c>
      <c r="B6481" t="s">
        <v>81</v>
      </c>
      <c r="C6481" t="s">
        <v>22</v>
      </c>
      <c r="D6481" s="55">
        <v>43983</v>
      </c>
      <c r="E6481">
        <v>5.0000000000000001E-3</v>
      </c>
      <c r="F6481">
        <v>3133109</v>
      </c>
      <c r="G6481" s="58" t="s">
        <v>87</v>
      </c>
      <c r="H6481" s="58" t="s">
        <v>87</v>
      </c>
      <c r="I6481" s="60" t="s">
        <v>85</v>
      </c>
    </row>
    <row r="6482" spans="1:9" x14ac:dyDescent="0.2">
      <c r="A6482" t="s">
        <v>59</v>
      </c>
      <c r="B6482" t="s">
        <v>80</v>
      </c>
      <c r="C6482" t="s">
        <v>22</v>
      </c>
      <c r="D6482" s="55">
        <v>43983</v>
      </c>
      <c r="E6482">
        <v>0.37</v>
      </c>
      <c r="F6482">
        <v>3133110</v>
      </c>
      <c r="G6482" s="58" t="s">
        <v>87</v>
      </c>
      <c r="H6482" s="58" t="s">
        <v>87</v>
      </c>
      <c r="I6482" s="60" t="s">
        <v>85</v>
      </c>
    </row>
    <row r="6483" spans="1:9" x14ac:dyDescent="0.2">
      <c r="A6483" t="s">
        <v>59</v>
      </c>
      <c r="B6483" t="s">
        <v>81</v>
      </c>
      <c r="C6483" t="s">
        <v>22</v>
      </c>
      <c r="D6483" s="55">
        <v>43983</v>
      </c>
      <c r="E6483">
        <v>-5.5E-2</v>
      </c>
      <c r="F6483">
        <v>3133111</v>
      </c>
      <c r="G6483" s="58" t="s">
        <v>87</v>
      </c>
      <c r="H6483" s="58" t="s">
        <v>87</v>
      </c>
      <c r="I6483" s="60" t="s">
        <v>85</v>
      </c>
    </row>
    <row r="6484" spans="1:9" x14ac:dyDescent="0.2">
      <c r="A6484" t="s">
        <v>60</v>
      </c>
      <c r="B6484" t="s">
        <v>80</v>
      </c>
      <c r="C6484" t="s">
        <v>22</v>
      </c>
      <c r="D6484" s="55">
        <v>43983</v>
      </c>
      <c r="E6484">
        <v>0.37</v>
      </c>
      <c r="F6484">
        <v>3133112</v>
      </c>
      <c r="G6484" s="58" t="s">
        <v>87</v>
      </c>
      <c r="H6484" s="58" t="s">
        <v>87</v>
      </c>
      <c r="I6484" s="60" t="s">
        <v>85</v>
      </c>
    </row>
    <row r="6485" spans="1:9" x14ac:dyDescent="0.2">
      <c r="A6485" t="s">
        <v>60</v>
      </c>
      <c r="B6485" t="s">
        <v>81</v>
      </c>
      <c r="C6485" t="s">
        <v>22</v>
      </c>
      <c r="D6485" s="55">
        <v>43983</v>
      </c>
      <c r="E6485">
        <v>3.5000000000000003E-2</v>
      </c>
      <c r="F6485">
        <v>3133113</v>
      </c>
      <c r="G6485" s="58" t="s">
        <v>87</v>
      </c>
      <c r="H6485" s="58" t="s">
        <v>87</v>
      </c>
      <c r="I6485" s="60" t="s">
        <v>85</v>
      </c>
    </row>
    <row r="6486" spans="1:9" x14ac:dyDescent="0.2">
      <c r="A6486" t="s">
        <v>61</v>
      </c>
      <c r="B6486" t="s">
        <v>80</v>
      </c>
      <c r="C6486" t="s">
        <v>22</v>
      </c>
      <c r="D6486" s="55">
        <v>43983</v>
      </c>
      <c r="E6486">
        <v>0.37</v>
      </c>
      <c r="F6486">
        <v>3133114</v>
      </c>
      <c r="G6486" s="58" t="s">
        <v>87</v>
      </c>
      <c r="H6486" s="58" t="s">
        <v>87</v>
      </c>
      <c r="I6486" s="60" t="s">
        <v>85</v>
      </c>
    </row>
    <row r="6487" spans="1:9" x14ac:dyDescent="0.2">
      <c r="A6487" t="s">
        <v>61</v>
      </c>
      <c r="B6487" t="s">
        <v>81</v>
      </c>
      <c r="C6487" t="s">
        <v>22</v>
      </c>
      <c r="D6487" s="55">
        <v>43983</v>
      </c>
      <c r="E6487">
        <v>-3.5000000000000003E-2</v>
      </c>
      <c r="F6487">
        <v>3133115</v>
      </c>
      <c r="G6487" s="58" t="s">
        <v>87</v>
      </c>
      <c r="H6487" s="58" t="s">
        <v>87</v>
      </c>
      <c r="I6487" s="60" t="s">
        <v>85</v>
      </c>
    </row>
    <row r="6488" spans="1:9" x14ac:dyDescent="0.2">
      <c r="A6488" t="s">
        <v>63</v>
      </c>
      <c r="B6488" t="s">
        <v>80</v>
      </c>
      <c r="C6488" t="s">
        <v>22</v>
      </c>
      <c r="D6488" s="55">
        <v>43983</v>
      </c>
      <c r="E6488">
        <v>0</v>
      </c>
      <c r="F6488">
        <v>3133116</v>
      </c>
      <c r="G6488" s="58" t="s">
        <v>87</v>
      </c>
      <c r="H6488" s="58" t="s">
        <v>87</v>
      </c>
      <c r="I6488" s="60" t="s">
        <v>85</v>
      </c>
    </row>
    <row r="6489" spans="1:9" x14ac:dyDescent="0.2">
      <c r="A6489" t="s">
        <v>63</v>
      </c>
      <c r="B6489" t="s">
        <v>81</v>
      </c>
      <c r="C6489" t="s">
        <v>22</v>
      </c>
      <c r="D6489" s="55">
        <v>43983</v>
      </c>
      <c r="E6489">
        <v>0</v>
      </c>
      <c r="F6489">
        <v>3133117</v>
      </c>
      <c r="G6489" s="58" t="s">
        <v>87</v>
      </c>
      <c r="H6489" s="58" t="s">
        <v>87</v>
      </c>
      <c r="I6489" s="60" t="s">
        <v>85</v>
      </c>
    </row>
    <row r="6490" spans="1:9" x14ac:dyDescent="0.2">
      <c r="A6490" t="s">
        <v>64</v>
      </c>
      <c r="B6490" t="s">
        <v>80</v>
      </c>
      <c r="C6490" t="s">
        <v>22</v>
      </c>
      <c r="D6490" s="55">
        <v>43983</v>
      </c>
      <c r="E6490">
        <v>0</v>
      </c>
      <c r="F6490">
        <v>3133118</v>
      </c>
      <c r="G6490" s="58" t="s">
        <v>87</v>
      </c>
      <c r="H6490" s="58" t="s">
        <v>87</v>
      </c>
      <c r="I6490" s="60" t="s">
        <v>85</v>
      </c>
    </row>
    <row r="6491" spans="1:9" x14ac:dyDescent="0.2">
      <c r="A6491" t="s">
        <v>64</v>
      </c>
      <c r="B6491" t="s">
        <v>81</v>
      </c>
      <c r="C6491" t="s">
        <v>22</v>
      </c>
      <c r="D6491" s="55">
        <v>43983</v>
      </c>
      <c r="E6491">
        <v>0</v>
      </c>
      <c r="F6491">
        <v>3133119</v>
      </c>
      <c r="G6491" s="58" t="s">
        <v>87</v>
      </c>
      <c r="H6491" s="58" t="s">
        <v>87</v>
      </c>
      <c r="I6491" s="60" t="s">
        <v>85</v>
      </c>
    </row>
    <row r="6492" spans="1:9" x14ac:dyDescent="0.2">
      <c r="A6492" t="s">
        <v>79</v>
      </c>
      <c r="B6492" t="s">
        <v>80</v>
      </c>
      <c r="C6492" t="s">
        <v>22</v>
      </c>
      <c r="D6492" s="55">
        <v>43983</v>
      </c>
      <c r="E6492">
        <v>0</v>
      </c>
      <c r="F6492">
        <v>3133120</v>
      </c>
      <c r="G6492" s="58" t="s">
        <v>87</v>
      </c>
      <c r="H6492" s="58" t="s">
        <v>87</v>
      </c>
      <c r="I6492" s="60" t="s">
        <v>85</v>
      </c>
    </row>
    <row r="6493" spans="1:9" x14ac:dyDescent="0.2">
      <c r="A6493" t="s">
        <v>79</v>
      </c>
      <c r="B6493" t="s">
        <v>81</v>
      </c>
      <c r="C6493" t="s">
        <v>22</v>
      </c>
      <c r="D6493" s="55">
        <v>43983</v>
      </c>
      <c r="E6493">
        <v>0</v>
      </c>
      <c r="F6493">
        <v>3133121</v>
      </c>
      <c r="G6493" s="58" t="s">
        <v>87</v>
      </c>
      <c r="H6493" s="58" t="s">
        <v>87</v>
      </c>
      <c r="I6493" s="60" t="s">
        <v>85</v>
      </c>
    </row>
    <row r="6494" spans="1:9" x14ac:dyDescent="0.2">
      <c r="A6494" t="s">
        <v>65</v>
      </c>
      <c r="B6494" t="s">
        <v>80</v>
      </c>
      <c r="C6494" t="s">
        <v>22</v>
      </c>
      <c r="D6494" s="55">
        <v>43983</v>
      </c>
      <c r="E6494">
        <v>0</v>
      </c>
      <c r="F6494">
        <v>3133122</v>
      </c>
      <c r="G6494" s="58" t="s">
        <v>87</v>
      </c>
      <c r="H6494" s="58" t="s">
        <v>87</v>
      </c>
      <c r="I6494" s="60" t="s">
        <v>85</v>
      </c>
    </row>
    <row r="6495" spans="1:9" x14ac:dyDescent="0.2">
      <c r="A6495" t="s">
        <v>65</v>
      </c>
      <c r="B6495" t="s">
        <v>81</v>
      </c>
      <c r="C6495" t="s">
        <v>22</v>
      </c>
      <c r="D6495" s="55">
        <v>43983</v>
      </c>
      <c r="E6495">
        <v>0</v>
      </c>
      <c r="F6495">
        <v>3133123</v>
      </c>
      <c r="G6495" s="58" t="s">
        <v>87</v>
      </c>
      <c r="H6495" s="58" t="s">
        <v>87</v>
      </c>
      <c r="I6495" s="60" t="s">
        <v>85</v>
      </c>
    </row>
    <row r="6496" spans="1:9" x14ac:dyDescent="0.2">
      <c r="A6496" t="s">
        <v>111</v>
      </c>
      <c r="B6496" t="s">
        <v>110</v>
      </c>
      <c r="C6496" t="s">
        <v>22</v>
      </c>
      <c r="D6496" s="55">
        <v>43983</v>
      </c>
      <c r="E6496">
        <v>5.0000000000000001E-3</v>
      </c>
      <c r="F6496">
        <v>3133124</v>
      </c>
      <c r="G6496" s="58" t="s">
        <v>87</v>
      </c>
      <c r="H6496" s="58" t="s">
        <v>87</v>
      </c>
      <c r="I6496" s="60" t="s">
        <v>85</v>
      </c>
    </row>
    <row r="6497" spans="1:9" x14ac:dyDescent="0.2">
      <c r="A6497" t="s">
        <v>112</v>
      </c>
      <c r="B6497" t="s">
        <v>110</v>
      </c>
      <c r="C6497" t="s">
        <v>22</v>
      </c>
      <c r="D6497" s="55">
        <v>43983</v>
      </c>
      <c r="E6497">
        <v>3.5000000000000003E-2</v>
      </c>
      <c r="F6497">
        <v>3133125</v>
      </c>
      <c r="G6497" s="58" t="s">
        <v>87</v>
      </c>
      <c r="H6497" s="58" t="s">
        <v>87</v>
      </c>
      <c r="I6497" s="60" t="s">
        <v>85</v>
      </c>
    </row>
    <row r="6498" spans="1:9" x14ac:dyDescent="0.2">
      <c r="A6498" t="s">
        <v>108</v>
      </c>
      <c r="B6498" t="s">
        <v>110</v>
      </c>
      <c r="C6498" t="s">
        <v>22</v>
      </c>
      <c r="D6498" s="55">
        <v>43983</v>
      </c>
      <c r="E6498">
        <v>-3.5000000000000003E-2</v>
      </c>
      <c r="F6498">
        <v>3133126</v>
      </c>
      <c r="G6498" s="58" t="s">
        <v>87</v>
      </c>
      <c r="H6498" s="58" t="s">
        <v>87</v>
      </c>
      <c r="I6498" s="60" t="s">
        <v>85</v>
      </c>
    </row>
    <row r="6499" spans="1:9" x14ac:dyDescent="0.2">
      <c r="A6499" t="s">
        <v>109</v>
      </c>
      <c r="B6499" t="s">
        <v>110</v>
      </c>
      <c r="C6499" t="s">
        <v>22</v>
      </c>
      <c r="D6499" s="55">
        <v>43983</v>
      </c>
      <c r="E6499">
        <v>3.5000000000000003E-2</v>
      </c>
      <c r="F6499">
        <v>3133127</v>
      </c>
      <c r="G6499" s="58" t="s">
        <v>87</v>
      </c>
      <c r="H6499" s="58" t="s">
        <v>87</v>
      </c>
      <c r="I6499" s="60" t="s">
        <v>85</v>
      </c>
    </row>
    <row r="6500" spans="1:9" x14ac:dyDescent="0.2">
      <c r="A6500" t="s">
        <v>11</v>
      </c>
      <c r="B6500" t="s">
        <v>110</v>
      </c>
      <c r="C6500" t="s">
        <v>22</v>
      </c>
      <c r="D6500" s="55">
        <v>43983</v>
      </c>
      <c r="E6500" s="155">
        <v>44013</v>
      </c>
      <c r="F6500">
        <v>2756517</v>
      </c>
      <c r="G6500" s="58" t="s">
        <v>87</v>
      </c>
      <c r="H6500" s="58" t="s">
        <v>87</v>
      </c>
      <c r="I6500" s="60" t="s">
        <v>86</v>
      </c>
    </row>
    <row r="6501" spans="1:9" x14ac:dyDescent="0.2">
      <c r="A6501" t="s">
        <v>78</v>
      </c>
      <c r="B6501" t="s">
        <v>80</v>
      </c>
      <c r="C6501" t="s">
        <v>22</v>
      </c>
      <c r="D6501" s="55">
        <v>44013</v>
      </c>
      <c r="E6501">
        <v>0.39750000000000002</v>
      </c>
      <c r="F6501">
        <v>3133100</v>
      </c>
      <c r="G6501" s="58" t="s">
        <v>87</v>
      </c>
      <c r="H6501" s="58" t="s">
        <v>87</v>
      </c>
      <c r="I6501" s="60" t="s">
        <v>85</v>
      </c>
    </row>
    <row r="6502" spans="1:9" x14ac:dyDescent="0.2">
      <c r="A6502" t="s">
        <v>78</v>
      </c>
      <c r="B6502" t="s">
        <v>81</v>
      </c>
      <c r="C6502" t="s">
        <v>22</v>
      </c>
      <c r="D6502" s="55">
        <v>44013</v>
      </c>
      <c r="E6502">
        <v>0.02</v>
      </c>
      <c r="F6502">
        <v>3133101</v>
      </c>
      <c r="G6502" s="58" t="s">
        <v>87</v>
      </c>
      <c r="H6502" s="58" t="s">
        <v>87</v>
      </c>
      <c r="I6502" s="60" t="s">
        <v>85</v>
      </c>
    </row>
    <row r="6503" spans="1:9" x14ac:dyDescent="0.2">
      <c r="A6503" t="s">
        <v>35</v>
      </c>
      <c r="B6503" t="s">
        <v>80</v>
      </c>
      <c r="C6503" t="s">
        <v>22</v>
      </c>
      <c r="D6503" s="55">
        <v>44013</v>
      </c>
      <c r="E6503">
        <v>0.39750000000000002</v>
      </c>
      <c r="F6503">
        <v>3133102</v>
      </c>
      <c r="G6503" s="58" t="s">
        <v>87</v>
      </c>
      <c r="H6503" s="58" t="s">
        <v>87</v>
      </c>
      <c r="I6503" s="60" t="s">
        <v>85</v>
      </c>
    </row>
    <row r="6504" spans="1:9" x14ac:dyDescent="0.2">
      <c r="A6504" t="s">
        <v>35</v>
      </c>
      <c r="B6504" t="s">
        <v>81</v>
      </c>
      <c r="C6504" t="s">
        <v>22</v>
      </c>
      <c r="D6504" s="55">
        <v>44013</v>
      </c>
      <c r="E6504">
        <v>7.0000000000000007E-2</v>
      </c>
      <c r="F6504">
        <v>3133103</v>
      </c>
      <c r="G6504" s="58" t="s">
        <v>87</v>
      </c>
      <c r="H6504" s="58" t="s">
        <v>87</v>
      </c>
      <c r="I6504" s="60" t="s">
        <v>85</v>
      </c>
    </row>
    <row r="6505" spans="1:9" x14ac:dyDescent="0.2">
      <c r="A6505" t="s">
        <v>36</v>
      </c>
      <c r="B6505" t="s">
        <v>80</v>
      </c>
      <c r="C6505" t="s">
        <v>22</v>
      </c>
      <c r="D6505" s="55">
        <v>44013</v>
      </c>
      <c r="E6505">
        <v>0.39750000000000002</v>
      </c>
      <c r="F6505">
        <v>3133104</v>
      </c>
      <c r="G6505" s="58" t="s">
        <v>87</v>
      </c>
      <c r="H6505" s="58" t="s">
        <v>87</v>
      </c>
      <c r="I6505" s="60" t="s">
        <v>85</v>
      </c>
    </row>
    <row r="6506" spans="1:9" x14ac:dyDescent="0.2">
      <c r="A6506" t="s">
        <v>36</v>
      </c>
      <c r="B6506" t="s">
        <v>81</v>
      </c>
      <c r="C6506" t="s">
        <v>22</v>
      </c>
      <c r="D6506" s="55">
        <v>44013</v>
      </c>
      <c r="E6506">
        <v>0.02</v>
      </c>
      <c r="F6506">
        <v>3133105</v>
      </c>
      <c r="G6506" s="58" t="s">
        <v>87</v>
      </c>
      <c r="H6506" s="58" t="s">
        <v>87</v>
      </c>
      <c r="I6506" s="60" t="s">
        <v>85</v>
      </c>
    </row>
    <row r="6507" spans="1:9" x14ac:dyDescent="0.2">
      <c r="A6507" t="s">
        <v>37</v>
      </c>
      <c r="B6507" t="s">
        <v>80</v>
      </c>
      <c r="C6507" t="s">
        <v>22</v>
      </c>
      <c r="D6507" s="55">
        <v>44013</v>
      </c>
      <c r="E6507">
        <v>0.39750000000000002</v>
      </c>
      <c r="F6507">
        <v>3133106</v>
      </c>
      <c r="G6507" s="58" t="s">
        <v>87</v>
      </c>
      <c r="H6507" s="58" t="s">
        <v>87</v>
      </c>
      <c r="I6507" s="60" t="s">
        <v>85</v>
      </c>
    </row>
    <row r="6508" spans="1:9" x14ac:dyDescent="0.2">
      <c r="A6508" t="s">
        <v>37</v>
      </c>
      <c r="B6508" t="s">
        <v>81</v>
      </c>
      <c r="C6508" t="s">
        <v>22</v>
      </c>
      <c r="D6508" s="55">
        <v>44013</v>
      </c>
      <c r="E6508">
        <v>7.0000000000000007E-2</v>
      </c>
      <c r="F6508">
        <v>3133107</v>
      </c>
      <c r="G6508" s="58" t="s">
        <v>87</v>
      </c>
      <c r="H6508" s="58" t="s">
        <v>87</v>
      </c>
      <c r="I6508" s="60" t="s">
        <v>85</v>
      </c>
    </row>
    <row r="6509" spans="1:9" x14ac:dyDescent="0.2">
      <c r="A6509" t="s">
        <v>58</v>
      </c>
      <c r="B6509" t="s">
        <v>80</v>
      </c>
      <c r="C6509" t="s">
        <v>22</v>
      </c>
      <c r="D6509" s="55">
        <v>44013</v>
      </c>
      <c r="E6509">
        <v>0.35</v>
      </c>
      <c r="F6509">
        <v>3133108</v>
      </c>
      <c r="G6509" s="58" t="s">
        <v>87</v>
      </c>
      <c r="H6509" s="58" t="s">
        <v>87</v>
      </c>
      <c r="I6509" s="60" t="s">
        <v>85</v>
      </c>
    </row>
    <row r="6510" spans="1:9" x14ac:dyDescent="0.2">
      <c r="A6510" t="s">
        <v>58</v>
      </c>
      <c r="B6510" t="s">
        <v>81</v>
      </c>
      <c r="C6510" t="s">
        <v>22</v>
      </c>
      <c r="D6510" s="55">
        <v>44013</v>
      </c>
      <c r="E6510">
        <v>5.0000000000000001E-3</v>
      </c>
      <c r="F6510">
        <v>3133109</v>
      </c>
      <c r="G6510" s="58" t="s">
        <v>87</v>
      </c>
      <c r="H6510" s="58" t="s">
        <v>87</v>
      </c>
      <c r="I6510" s="60" t="s">
        <v>85</v>
      </c>
    </row>
    <row r="6511" spans="1:9" x14ac:dyDescent="0.2">
      <c r="A6511" t="s">
        <v>59</v>
      </c>
      <c r="B6511" t="s">
        <v>80</v>
      </c>
      <c r="C6511" t="s">
        <v>22</v>
      </c>
      <c r="D6511" s="55">
        <v>44013</v>
      </c>
      <c r="E6511">
        <v>0.41</v>
      </c>
      <c r="F6511">
        <v>3133110</v>
      </c>
      <c r="G6511" s="58" t="s">
        <v>87</v>
      </c>
      <c r="H6511" s="58" t="s">
        <v>87</v>
      </c>
      <c r="I6511" s="60" t="s">
        <v>85</v>
      </c>
    </row>
    <row r="6512" spans="1:9" x14ac:dyDescent="0.2">
      <c r="A6512" t="s">
        <v>59</v>
      </c>
      <c r="B6512" t="s">
        <v>81</v>
      </c>
      <c r="C6512" t="s">
        <v>22</v>
      </c>
      <c r="D6512" s="55">
        <v>44013</v>
      </c>
      <c r="E6512">
        <v>-0.02</v>
      </c>
      <c r="F6512">
        <v>3133111</v>
      </c>
      <c r="G6512" s="58" t="s">
        <v>87</v>
      </c>
      <c r="H6512" s="58" t="s">
        <v>87</v>
      </c>
      <c r="I6512" s="60" t="s">
        <v>85</v>
      </c>
    </row>
    <row r="6513" spans="1:9" x14ac:dyDescent="0.2">
      <c r="A6513" t="s">
        <v>60</v>
      </c>
      <c r="B6513" t="s">
        <v>80</v>
      </c>
      <c r="C6513" t="s">
        <v>22</v>
      </c>
      <c r="D6513" s="55">
        <v>44013</v>
      </c>
      <c r="E6513">
        <v>0.41</v>
      </c>
      <c r="F6513">
        <v>3133112</v>
      </c>
      <c r="G6513" s="58" t="s">
        <v>87</v>
      </c>
      <c r="H6513" s="58" t="s">
        <v>87</v>
      </c>
      <c r="I6513" s="60" t="s">
        <v>85</v>
      </c>
    </row>
    <row r="6514" spans="1:9" x14ac:dyDescent="0.2">
      <c r="A6514" t="s">
        <v>60</v>
      </c>
      <c r="B6514" t="s">
        <v>81</v>
      </c>
      <c r="C6514" t="s">
        <v>22</v>
      </c>
      <c r="D6514" s="55">
        <v>44013</v>
      </c>
      <c r="E6514">
        <v>3.5000000000000003E-2</v>
      </c>
      <c r="F6514">
        <v>3133113</v>
      </c>
      <c r="G6514" s="58" t="s">
        <v>87</v>
      </c>
      <c r="H6514" s="58" t="s">
        <v>87</v>
      </c>
      <c r="I6514" s="60" t="s">
        <v>85</v>
      </c>
    </row>
    <row r="6515" spans="1:9" x14ac:dyDescent="0.2">
      <c r="A6515" t="s">
        <v>61</v>
      </c>
      <c r="B6515" t="s">
        <v>80</v>
      </c>
      <c r="C6515" t="s">
        <v>22</v>
      </c>
      <c r="D6515" s="55">
        <v>44013</v>
      </c>
      <c r="E6515">
        <v>0.41</v>
      </c>
      <c r="F6515">
        <v>3133114</v>
      </c>
      <c r="G6515" s="58" t="s">
        <v>87</v>
      </c>
      <c r="H6515" s="58" t="s">
        <v>87</v>
      </c>
      <c r="I6515" s="60" t="s">
        <v>85</v>
      </c>
    </row>
    <row r="6516" spans="1:9" x14ac:dyDescent="0.2">
      <c r="A6516" t="s">
        <v>61</v>
      </c>
      <c r="B6516" t="s">
        <v>81</v>
      </c>
      <c r="C6516" t="s">
        <v>22</v>
      </c>
      <c r="D6516" s="55">
        <v>44013</v>
      </c>
      <c r="E6516">
        <v>-0.02</v>
      </c>
      <c r="F6516">
        <v>3133115</v>
      </c>
      <c r="G6516" s="58" t="s">
        <v>87</v>
      </c>
      <c r="H6516" s="58" t="s">
        <v>87</v>
      </c>
      <c r="I6516" s="60" t="s">
        <v>85</v>
      </c>
    </row>
    <row r="6517" spans="1:9" x14ac:dyDescent="0.2">
      <c r="A6517" t="s">
        <v>63</v>
      </c>
      <c r="B6517" t="s">
        <v>80</v>
      </c>
      <c r="C6517" t="s">
        <v>22</v>
      </c>
      <c r="D6517" s="55">
        <v>44013</v>
      </c>
      <c r="E6517">
        <v>0</v>
      </c>
      <c r="F6517">
        <v>3133116</v>
      </c>
      <c r="G6517" s="58" t="s">
        <v>87</v>
      </c>
      <c r="H6517" s="58" t="s">
        <v>87</v>
      </c>
      <c r="I6517" s="60" t="s">
        <v>85</v>
      </c>
    </row>
    <row r="6518" spans="1:9" x14ac:dyDescent="0.2">
      <c r="A6518" t="s">
        <v>63</v>
      </c>
      <c r="B6518" t="s">
        <v>81</v>
      </c>
      <c r="C6518" t="s">
        <v>22</v>
      </c>
      <c r="D6518" s="55">
        <v>44013</v>
      </c>
      <c r="E6518">
        <v>0</v>
      </c>
      <c r="F6518">
        <v>3133117</v>
      </c>
      <c r="G6518" s="58" t="s">
        <v>87</v>
      </c>
      <c r="H6518" s="58" t="s">
        <v>87</v>
      </c>
      <c r="I6518" s="60" t="s">
        <v>85</v>
      </c>
    </row>
    <row r="6519" spans="1:9" x14ac:dyDescent="0.2">
      <c r="A6519" t="s">
        <v>64</v>
      </c>
      <c r="B6519" t="s">
        <v>80</v>
      </c>
      <c r="C6519" t="s">
        <v>22</v>
      </c>
      <c r="D6519" s="55">
        <v>44013</v>
      </c>
      <c r="E6519">
        <v>0</v>
      </c>
      <c r="F6519">
        <v>3133118</v>
      </c>
      <c r="G6519" s="58" t="s">
        <v>87</v>
      </c>
      <c r="H6519" s="58" t="s">
        <v>87</v>
      </c>
      <c r="I6519" s="60" t="s">
        <v>85</v>
      </c>
    </row>
    <row r="6520" spans="1:9" x14ac:dyDescent="0.2">
      <c r="A6520" t="s">
        <v>64</v>
      </c>
      <c r="B6520" t="s">
        <v>81</v>
      </c>
      <c r="C6520" t="s">
        <v>22</v>
      </c>
      <c r="D6520" s="55">
        <v>44013</v>
      </c>
      <c r="E6520">
        <v>0</v>
      </c>
      <c r="F6520">
        <v>3133119</v>
      </c>
      <c r="G6520" s="58" t="s">
        <v>87</v>
      </c>
      <c r="H6520" s="58" t="s">
        <v>87</v>
      </c>
      <c r="I6520" s="60" t="s">
        <v>85</v>
      </c>
    </row>
    <row r="6521" spans="1:9" x14ac:dyDescent="0.2">
      <c r="A6521" t="s">
        <v>79</v>
      </c>
      <c r="B6521" t="s">
        <v>80</v>
      </c>
      <c r="C6521" t="s">
        <v>22</v>
      </c>
      <c r="D6521" s="55">
        <v>44013</v>
      </c>
      <c r="E6521">
        <v>0</v>
      </c>
      <c r="F6521">
        <v>3133120</v>
      </c>
      <c r="G6521" s="58" t="s">
        <v>87</v>
      </c>
      <c r="H6521" s="58" t="s">
        <v>87</v>
      </c>
      <c r="I6521" s="60" t="s">
        <v>85</v>
      </c>
    </row>
    <row r="6522" spans="1:9" x14ac:dyDescent="0.2">
      <c r="A6522" t="s">
        <v>79</v>
      </c>
      <c r="B6522" t="s">
        <v>81</v>
      </c>
      <c r="C6522" t="s">
        <v>22</v>
      </c>
      <c r="D6522" s="55">
        <v>44013</v>
      </c>
      <c r="E6522">
        <v>0</v>
      </c>
      <c r="F6522">
        <v>3133121</v>
      </c>
      <c r="G6522" s="58" t="s">
        <v>87</v>
      </c>
      <c r="H6522" s="58" t="s">
        <v>87</v>
      </c>
      <c r="I6522" s="60" t="s">
        <v>85</v>
      </c>
    </row>
    <row r="6523" spans="1:9" x14ac:dyDescent="0.2">
      <c r="A6523" t="s">
        <v>65</v>
      </c>
      <c r="B6523" t="s">
        <v>80</v>
      </c>
      <c r="C6523" t="s">
        <v>22</v>
      </c>
      <c r="D6523" s="55">
        <v>44013</v>
      </c>
      <c r="E6523">
        <v>0</v>
      </c>
      <c r="F6523">
        <v>3133122</v>
      </c>
      <c r="G6523" s="58" t="s">
        <v>87</v>
      </c>
      <c r="H6523" s="58" t="s">
        <v>87</v>
      </c>
      <c r="I6523" s="60" t="s">
        <v>85</v>
      </c>
    </row>
    <row r="6524" spans="1:9" x14ac:dyDescent="0.2">
      <c r="A6524" t="s">
        <v>65</v>
      </c>
      <c r="B6524" t="s">
        <v>81</v>
      </c>
      <c r="C6524" t="s">
        <v>22</v>
      </c>
      <c r="D6524" s="55">
        <v>44013</v>
      </c>
      <c r="E6524">
        <v>0</v>
      </c>
      <c r="F6524">
        <v>3133123</v>
      </c>
      <c r="G6524" s="58" t="s">
        <v>87</v>
      </c>
      <c r="H6524" s="58" t="s">
        <v>87</v>
      </c>
      <c r="I6524" s="60" t="s">
        <v>85</v>
      </c>
    </row>
    <row r="6525" spans="1:9" x14ac:dyDescent="0.2">
      <c r="A6525" t="s">
        <v>111</v>
      </c>
      <c r="B6525" t="s">
        <v>110</v>
      </c>
      <c r="C6525" t="s">
        <v>22</v>
      </c>
      <c r="D6525" s="55">
        <v>44013</v>
      </c>
      <c r="E6525">
        <v>5.0000000000000001E-3</v>
      </c>
      <c r="F6525">
        <v>3133124</v>
      </c>
      <c r="G6525" s="58" t="s">
        <v>87</v>
      </c>
      <c r="H6525" s="58" t="s">
        <v>87</v>
      </c>
      <c r="I6525" s="60" t="s">
        <v>85</v>
      </c>
    </row>
    <row r="6526" spans="1:9" x14ac:dyDescent="0.2">
      <c r="A6526" t="s">
        <v>112</v>
      </c>
      <c r="B6526" t="s">
        <v>110</v>
      </c>
      <c r="C6526" t="s">
        <v>22</v>
      </c>
      <c r="D6526" s="55">
        <v>44013</v>
      </c>
      <c r="E6526">
        <v>3.5000000000000003E-2</v>
      </c>
      <c r="F6526">
        <v>3133125</v>
      </c>
      <c r="G6526" s="58" t="s">
        <v>87</v>
      </c>
      <c r="H6526" s="58" t="s">
        <v>87</v>
      </c>
      <c r="I6526" s="60" t="s">
        <v>85</v>
      </c>
    </row>
    <row r="6527" spans="1:9" x14ac:dyDescent="0.2">
      <c r="A6527" t="s">
        <v>108</v>
      </c>
      <c r="B6527" t="s">
        <v>110</v>
      </c>
      <c r="C6527" t="s">
        <v>22</v>
      </c>
      <c r="D6527" s="55">
        <v>44013</v>
      </c>
      <c r="E6527">
        <v>-0.02</v>
      </c>
      <c r="F6527">
        <v>3133126</v>
      </c>
      <c r="G6527" s="58" t="s">
        <v>87</v>
      </c>
      <c r="H6527" s="58" t="s">
        <v>87</v>
      </c>
      <c r="I6527" s="60" t="s">
        <v>85</v>
      </c>
    </row>
    <row r="6528" spans="1:9" x14ac:dyDescent="0.2">
      <c r="A6528" t="s">
        <v>109</v>
      </c>
      <c r="B6528" t="s">
        <v>110</v>
      </c>
      <c r="C6528" t="s">
        <v>22</v>
      </c>
      <c r="D6528" s="55">
        <v>44013</v>
      </c>
      <c r="E6528">
        <v>3.5000000000000003E-2</v>
      </c>
      <c r="F6528">
        <v>3133127</v>
      </c>
      <c r="G6528" s="58" t="s">
        <v>87</v>
      </c>
      <c r="H6528" s="58" t="s">
        <v>87</v>
      </c>
      <c r="I6528" s="60" t="s">
        <v>85</v>
      </c>
    </row>
    <row r="6529" spans="1:9" x14ac:dyDescent="0.2">
      <c r="A6529" t="s">
        <v>11</v>
      </c>
      <c r="B6529" t="s">
        <v>110</v>
      </c>
      <c r="C6529" t="s">
        <v>22</v>
      </c>
      <c r="D6529" s="55">
        <v>44013</v>
      </c>
      <c r="E6529" s="155">
        <v>44044</v>
      </c>
      <c r="F6529">
        <v>2756546</v>
      </c>
      <c r="G6529" s="58" t="s">
        <v>87</v>
      </c>
      <c r="H6529" s="58" t="s">
        <v>87</v>
      </c>
      <c r="I6529" s="60" t="s">
        <v>86</v>
      </c>
    </row>
    <row r="6530" spans="1:9" x14ac:dyDescent="0.2">
      <c r="A6530" t="s">
        <v>78</v>
      </c>
      <c r="B6530" t="s">
        <v>80</v>
      </c>
      <c r="C6530" t="s">
        <v>22</v>
      </c>
      <c r="D6530" s="55">
        <v>44044</v>
      </c>
      <c r="E6530">
        <v>0.4</v>
      </c>
      <c r="F6530">
        <v>3133100</v>
      </c>
      <c r="G6530" s="58" t="s">
        <v>87</v>
      </c>
      <c r="H6530" s="58" t="s">
        <v>87</v>
      </c>
      <c r="I6530" s="60" t="s">
        <v>85</v>
      </c>
    </row>
    <row r="6531" spans="1:9" x14ac:dyDescent="0.2">
      <c r="A6531" t="s">
        <v>78</v>
      </c>
      <c r="B6531" t="s">
        <v>81</v>
      </c>
      <c r="C6531" t="s">
        <v>22</v>
      </c>
      <c r="D6531" s="55">
        <v>44044</v>
      </c>
      <c r="E6531">
        <v>0.02</v>
      </c>
      <c r="F6531">
        <v>3133101</v>
      </c>
      <c r="G6531" s="58" t="s">
        <v>87</v>
      </c>
      <c r="H6531" s="58" t="s">
        <v>87</v>
      </c>
      <c r="I6531" s="60" t="s">
        <v>85</v>
      </c>
    </row>
    <row r="6532" spans="1:9" x14ac:dyDescent="0.2">
      <c r="A6532" t="s">
        <v>35</v>
      </c>
      <c r="B6532" t="s">
        <v>80</v>
      </c>
      <c r="C6532" t="s">
        <v>22</v>
      </c>
      <c r="D6532" s="55">
        <v>44044</v>
      </c>
      <c r="E6532">
        <v>0.4</v>
      </c>
      <c r="F6532">
        <v>3133102</v>
      </c>
      <c r="G6532" s="58" t="s">
        <v>87</v>
      </c>
      <c r="H6532" s="58" t="s">
        <v>87</v>
      </c>
      <c r="I6532" s="60" t="s">
        <v>85</v>
      </c>
    </row>
    <row r="6533" spans="1:9" x14ac:dyDescent="0.2">
      <c r="A6533" t="s">
        <v>35</v>
      </c>
      <c r="B6533" t="s">
        <v>81</v>
      </c>
      <c r="C6533" t="s">
        <v>22</v>
      </c>
      <c r="D6533" s="55">
        <v>44044</v>
      </c>
      <c r="E6533">
        <v>7.0000000000000007E-2</v>
      </c>
      <c r="F6533">
        <v>3133103</v>
      </c>
      <c r="G6533" s="58" t="s">
        <v>87</v>
      </c>
      <c r="H6533" s="58" t="s">
        <v>87</v>
      </c>
      <c r="I6533" s="60" t="s">
        <v>85</v>
      </c>
    </row>
    <row r="6534" spans="1:9" x14ac:dyDescent="0.2">
      <c r="A6534" t="s">
        <v>36</v>
      </c>
      <c r="B6534" t="s">
        <v>80</v>
      </c>
      <c r="C6534" t="s">
        <v>22</v>
      </c>
      <c r="D6534" s="55">
        <v>44044</v>
      </c>
      <c r="E6534">
        <v>0.4</v>
      </c>
      <c r="F6534">
        <v>3133104</v>
      </c>
      <c r="G6534" s="58" t="s">
        <v>87</v>
      </c>
      <c r="H6534" s="58" t="s">
        <v>87</v>
      </c>
      <c r="I6534" s="60" t="s">
        <v>85</v>
      </c>
    </row>
    <row r="6535" spans="1:9" x14ac:dyDescent="0.2">
      <c r="A6535" t="s">
        <v>36</v>
      </c>
      <c r="B6535" t="s">
        <v>81</v>
      </c>
      <c r="C6535" t="s">
        <v>22</v>
      </c>
      <c r="D6535" s="55">
        <v>44044</v>
      </c>
      <c r="E6535">
        <v>0.02</v>
      </c>
      <c r="F6535">
        <v>3133105</v>
      </c>
      <c r="G6535" s="58" t="s">
        <v>87</v>
      </c>
      <c r="H6535" s="58" t="s">
        <v>87</v>
      </c>
      <c r="I6535" s="60" t="s">
        <v>85</v>
      </c>
    </row>
    <row r="6536" spans="1:9" x14ac:dyDescent="0.2">
      <c r="A6536" t="s">
        <v>37</v>
      </c>
      <c r="B6536" t="s">
        <v>80</v>
      </c>
      <c r="C6536" t="s">
        <v>22</v>
      </c>
      <c r="D6536" s="55">
        <v>44044</v>
      </c>
      <c r="E6536">
        <v>0.4</v>
      </c>
      <c r="F6536">
        <v>3133106</v>
      </c>
      <c r="G6536" s="58" t="s">
        <v>87</v>
      </c>
      <c r="H6536" s="58" t="s">
        <v>87</v>
      </c>
      <c r="I6536" s="60" t="s">
        <v>85</v>
      </c>
    </row>
    <row r="6537" spans="1:9" x14ac:dyDescent="0.2">
      <c r="A6537" t="s">
        <v>37</v>
      </c>
      <c r="B6537" t="s">
        <v>81</v>
      </c>
      <c r="C6537" t="s">
        <v>22</v>
      </c>
      <c r="D6537" s="55">
        <v>44044</v>
      </c>
      <c r="E6537">
        <v>7.0000000000000007E-2</v>
      </c>
      <c r="F6537">
        <v>3133107</v>
      </c>
      <c r="G6537" s="58" t="s">
        <v>87</v>
      </c>
      <c r="H6537" s="58" t="s">
        <v>87</v>
      </c>
      <c r="I6537" s="60" t="s">
        <v>85</v>
      </c>
    </row>
    <row r="6538" spans="1:9" x14ac:dyDescent="0.2">
      <c r="A6538" t="s">
        <v>58</v>
      </c>
      <c r="B6538" t="s">
        <v>80</v>
      </c>
      <c r="C6538" t="s">
        <v>22</v>
      </c>
      <c r="D6538" s="55">
        <v>44044</v>
      </c>
      <c r="E6538">
        <v>0.35</v>
      </c>
      <c r="F6538">
        <v>3133108</v>
      </c>
      <c r="G6538" s="58" t="s">
        <v>87</v>
      </c>
      <c r="H6538" s="58" t="s">
        <v>87</v>
      </c>
      <c r="I6538" s="60" t="s">
        <v>85</v>
      </c>
    </row>
    <row r="6539" spans="1:9" x14ac:dyDescent="0.2">
      <c r="A6539" t="s">
        <v>58</v>
      </c>
      <c r="B6539" t="s">
        <v>81</v>
      </c>
      <c r="C6539" t="s">
        <v>22</v>
      </c>
      <c r="D6539" s="55">
        <v>44044</v>
      </c>
      <c r="E6539">
        <v>-5.0000000000000001E-3</v>
      </c>
      <c r="F6539">
        <v>3133109</v>
      </c>
      <c r="G6539" s="58" t="s">
        <v>87</v>
      </c>
      <c r="H6539" s="58" t="s">
        <v>87</v>
      </c>
      <c r="I6539" s="60" t="s">
        <v>85</v>
      </c>
    </row>
    <row r="6540" spans="1:9" x14ac:dyDescent="0.2">
      <c r="A6540" t="s">
        <v>59</v>
      </c>
      <c r="B6540" t="s">
        <v>80</v>
      </c>
      <c r="C6540" t="s">
        <v>22</v>
      </c>
      <c r="D6540" s="55">
        <v>44044</v>
      </c>
      <c r="E6540">
        <v>0.41</v>
      </c>
      <c r="F6540">
        <v>3133110</v>
      </c>
      <c r="G6540" s="58" t="s">
        <v>87</v>
      </c>
      <c r="H6540" s="58" t="s">
        <v>87</v>
      </c>
      <c r="I6540" s="60" t="s">
        <v>85</v>
      </c>
    </row>
    <row r="6541" spans="1:9" x14ac:dyDescent="0.2">
      <c r="A6541" t="s">
        <v>59</v>
      </c>
      <c r="B6541" t="s">
        <v>81</v>
      </c>
      <c r="C6541" t="s">
        <v>22</v>
      </c>
      <c r="D6541" s="55">
        <v>44044</v>
      </c>
      <c r="E6541">
        <v>-0.02</v>
      </c>
      <c r="F6541">
        <v>3133111</v>
      </c>
      <c r="G6541" s="58" t="s">
        <v>87</v>
      </c>
      <c r="H6541" s="58" t="s">
        <v>87</v>
      </c>
      <c r="I6541" s="60" t="s">
        <v>85</v>
      </c>
    </row>
    <row r="6542" spans="1:9" x14ac:dyDescent="0.2">
      <c r="A6542" t="s">
        <v>60</v>
      </c>
      <c r="B6542" t="s">
        <v>80</v>
      </c>
      <c r="C6542" t="s">
        <v>22</v>
      </c>
      <c r="D6542" s="55">
        <v>44044</v>
      </c>
      <c r="E6542">
        <v>0.41</v>
      </c>
      <c r="F6542">
        <v>3133112</v>
      </c>
      <c r="G6542" s="58" t="s">
        <v>87</v>
      </c>
      <c r="H6542" s="58" t="s">
        <v>87</v>
      </c>
      <c r="I6542" s="60" t="s">
        <v>85</v>
      </c>
    </row>
    <row r="6543" spans="1:9" x14ac:dyDescent="0.2">
      <c r="A6543" t="s">
        <v>60</v>
      </c>
      <c r="B6543" t="s">
        <v>81</v>
      </c>
      <c r="C6543" t="s">
        <v>22</v>
      </c>
      <c r="D6543" s="55">
        <v>44044</v>
      </c>
      <c r="E6543">
        <v>0.01</v>
      </c>
      <c r="F6543">
        <v>3133113</v>
      </c>
      <c r="G6543" s="58" t="s">
        <v>87</v>
      </c>
      <c r="H6543" s="58" t="s">
        <v>87</v>
      </c>
      <c r="I6543" s="60" t="s">
        <v>85</v>
      </c>
    </row>
    <row r="6544" spans="1:9" x14ac:dyDescent="0.2">
      <c r="A6544" t="s">
        <v>61</v>
      </c>
      <c r="B6544" t="s">
        <v>80</v>
      </c>
      <c r="C6544" t="s">
        <v>22</v>
      </c>
      <c r="D6544" s="55">
        <v>44044</v>
      </c>
      <c r="E6544">
        <v>0.41</v>
      </c>
      <c r="F6544">
        <v>3133114</v>
      </c>
      <c r="G6544" s="58" t="s">
        <v>87</v>
      </c>
      <c r="H6544" s="58" t="s">
        <v>87</v>
      </c>
      <c r="I6544" s="60" t="s">
        <v>85</v>
      </c>
    </row>
    <row r="6545" spans="1:9" x14ac:dyDescent="0.2">
      <c r="A6545" t="s">
        <v>61</v>
      </c>
      <c r="B6545" t="s">
        <v>81</v>
      </c>
      <c r="C6545" t="s">
        <v>22</v>
      </c>
      <c r="D6545" s="55">
        <v>44044</v>
      </c>
      <c r="E6545">
        <v>-0.02</v>
      </c>
      <c r="F6545">
        <v>3133115</v>
      </c>
      <c r="G6545" s="58" t="s">
        <v>87</v>
      </c>
      <c r="H6545" s="58" t="s">
        <v>87</v>
      </c>
      <c r="I6545" s="60" t="s">
        <v>85</v>
      </c>
    </row>
    <row r="6546" spans="1:9" x14ac:dyDescent="0.2">
      <c r="A6546" t="s">
        <v>63</v>
      </c>
      <c r="B6546" t="s">
        <v>80</v>
      </c>
      <c r="C6546" t="s">
        <v>22</v>
      </c>
      <c r="D6546" s="55">
        <v>44044</v>
      </c>
      <c r="E6546">
        <v>0</v>
      </c>
      <c r="F6546">
        <v>3133116</v>
      </c>
      <c r="G6546" s="58" t="s">
        <v>87</v>
      </c>
      <c r="H6546" s="58" t="s">
        <v>87</v>
      </c>
      <c r="I6546" s="60" t="s">
        <v>85</v>
      </c>
    </row>
    <row r="6547" spans="1:9" x14ac:dyDescent="0.2">
      <c r="A6547" t="s">
        <v>63</v>
      </c>
      <c r="B6547" t="s">
        <v>81</v>
      </c>
      <c r="C6547" t="s">
        <v>22</v>
      </c>
      <c r="D6547" s="55">
        <v>44044</v>
      </c>
      <c r="E6547">
        <v>0</v>
      </c>
      <c r="F6547">
        <v>3133117</v>
      </c>
      <c r="G6547" s="58" t="s">
        <v>87</v>
      </c>
      <c r="H6547" s="58" t="s">
        <v>87</v>
      </c>
      <c r="I6547" s="60" t="s">
        <v>85</v>
      </c>
    </row>
    <row r="6548" spans="1:9" x14ac:dyDescent="0.2">
      <c r="A6548" t="s">
        <v>64</v>
      </c>
      <c r="B6548" t="s">
        <v>80</v>
      </c>
      <c r="C6548" t="s">
        <v>22</v>
      </c>
      <c r="D6548" s="55">
        <v>44044</v>
      </c>
      <c r="E6548">
        <v>0</v>
      </c>
      <c r="F6548">
        <v>3133118</v>
      </c>
      <c r="G6548" s="58" t="s">
        <v>87</v>
      </c>
      <c r="H6548" s="58" t="s">
        <v>87</v>
      </c>
      <c r="I6548" s="60" t="s">
        <v>85</v>
      </c>
    </row>
    <row r="6549" spans="1:9" x14ac:dyDescent="0.2">
      <c r="A6549" t="s">
        <v>64</v>
      </c>
      <c r="B6549" t="s">
        <v>81</v>
      </c>
      <c r="C6549" t="s">
        <v>22</v>
      </c>
      <c r="D6549" s="55">
        <v>44044</v>
      </c>
      <c r="E6549">
        <v>0</v>
      </c>
      <c r="F6549">
        <v>3133119</v>
      </c>
      <c r="G6549" s="58" t="s">
        <v>87</v>
      </c>
      <c r="H6549" s="58" t="s">
        <v>87</v>
      </c>
      <c r="I6549" s="60" t="s">
        <v>85</v>
      </c>
    </row>
    <row r="6550" spans="1:9" x14ac:dyDescent="0.2">
      <c r="A6550" t="s">
        <v>79</v>
      </c>
      <c r="B6550" t="s">
        <v>80</v>
      </c>
      <c r="C6550" t="s">
        <v>22</v>
      </c>
      <c r="D6550" s="55">
        <v>44044</v>
      </c>
      <c r="E6550">
        <v>0</v>
      </c>
      <c r="F6550">
        <v>3133120</v>
      </c>
      <c r="G6550" s="58" t="s">
        <v>87</v>
      </c>
      <c r="H6550" s="58" t="s">
        <v>87</v>
      </c>
      <c r="I6550" s="60" t="s">
        <v>85</v>
      </c>
    </row>
    <row r="6551" spans="1:9" x14ac:dyDescent="0.2">
      <c r="A6551" t="s">
        <v>79</v>
      </c>
      <c r="B6551" t="s">
        <v>81</v>
      </c>
      <c r="C6551" t="s">
        <v>22</v>
      </c>
      <c r="D6551" s="55">
        <v>44044</v>
      </c>
      <c r="E6551">
        <v>0</v>
      </c>
      <c r="F6551">
        <v>3133121</v>
      </c>
      <c r="G6551" s="58" t="s">
        <v>87</v>
      </c>
      <c r="H6551" s="58" t="s">
        <v>87</v>
      </c>
      <c r="I6551" s="60" t="s">
        <v>85</v>
      </c>
    </row>
    <row r="6552" spans="1:9" x14ac:dyDescent="0.2">
      <c r="A6552" t="s">
        <v>65</v>
      </c>
      <c r="B6552" t="s">
        <v>80</v>
      </c>
      <c r="C6552" t="s">
        <v>22</v>
      </c>
      <c r="D6552" s="55">
        <v>44044</v>
      </c>
      <c r="E6552">
        <v>0</v>
      </c>
      <c r="F6552">
        <v>3133122</v>
      </c>
      <c r="G6552" s="58" t="s">
        <v>87</v>
      </c>
      <c r="H6552" s="58" t="s">
        <v>87</v>
      </c>
      <c r="I6552" s="60" t="s">
        <v>85</v>
      </c>
    </row>
    <row r="6553" spans="1:9" x14ac:dyDescent="0.2">
      <c r="A6553" t="s">
        <v>65</v>
      </c>
      <c r="B6553" t="s">
        <v>81</v>
      </c>
      <c r="C6553" t="s">
        <v>22</v>
      </c>
      <c r="D6553" s="55">
        <v>44044</v>
      </c>
      <c r="E6553">
        <v>0</v>
      </c>
      <c r="F6553">
        <v>3133123</v>
      </c>
      <c r="G6553" s="58" t="s">
        <v>87</v>
      </c>
      <c r="H6553" s="58" t="s">
        <v>87</v>
      </c>
      <c r="I6553" s="60" t="s">
        <v>85</v>
      </c>
    </row>
    <row r="6554" spans="1:9" x14ac:dyDescent="0.2">
      <c r="A6554" t="s">
        <v>111</v>
      </c>
      <c r="B6554" t="s">
        <v>110</v>
      </c>
      <c r="C6554" t="s">
        <v>22</v>
      </c>
      <c r="D6554" s="55">
        <v>44044</v>
      </c>
      <c r="E6554">
        <v>-5.0000000000000001E-3</v>
      </c>
      <c r="F6554">
        <v>3133124</v>
      </c>
      <c r="G6554" s="58" t="s">
        <v>87</v>
      </c>
      <c r="H6554" s="58" t="s">
        <v>87</v>
      </c>
      <c r="I6554" s="60" t="s">
        <v>85</v>
      </c>
    </row>
    <row r="6555" spans="1:9" x14ac:dyDescent="0.2">
      <c r="A6555" t="s">
        <v>112</v>
      </c>
      <c r="B6555" t="s">
        <v>110</v>
      </c>
      <c r="C6555" t="s">
        <v>22</v>
      </c>
      <c r="D6555" s="55">
        <v>44044</v>
      </c>
      <c r="E6555">
        <v>0.01</v>
      </c>
      <c r="F6555">
        <v>3133125</v>
      </c>
      <c r="G6555" s="58" t="s">
        <v>87</v>
      </c>
      <c r="H6555" s="58" t="s">
        <v>87</v>
      </c>
      <c r="I6555" s="60" t="s">
        <v>85</v>
      </c>
    </row>
    <row r="6556" spans="1:9" x14ac:dyDescent="0.2">
      <c r="A6556" t="s">
        <v>108</v>
      </c>
      <c r="B6556" t="s">
        <v>110</v>
      </c>
      <c r="C6556" t="s">
        <v>22</v>
      </c>
      <c r="D6556" s="55">
        <v>44044</v>
      </c>
      <c r="E6556">
        <v>-0.02</v>
      </c>
      <c r="F6556">
        <v>3133126</v>
      </c>
      <c r="G6556" s="58" t="s">
        <v>87</v>
      </c>
      <c r="H6556" s="58" t="s">
        <v>87</v>
      </c>
      <c r="I6556" s="60" t="s">
        <v>85</v>
      </c>
    </row>
    <row r="6557" spans="1:9" x14ac:dyDescent="0.2">
      <c r="A6557" t="s">
        <v>109</v>
      </c>
      <c r="B6557" t="s">
        <v>110</v>
      </c>
      <c r="C6557" t="s">
        <v>22</v>
      </c>
      <c r="D6557" s="55">
        <v>44044</v>
      </c>
      <c r="E6557">
        <v>0.01</v>
      </c>
      <c r="F6557">
        <v>3133127</v>
      </c>
      <c r="G6557" s="58" t="s">
        <v>87</v>
      </c>
      <c r="H6557" s="58" t="s">
        <v>87</v>
      </c>
      <c r="I6557" s="60" t="s">
        <v>85</v>
      </c>
    </row>
    <row r="6558" spans="1:9" x14ac:dyDescent="0.2">
      <c r="A6558" t="s">
        <v>11</v>
      </c>
      <c r="B6558" t="s">
        <v>110</v>
      </c>
      <c r="C6558" t="s">
        <v>22</v>
      </c>
      <c r="D6558" s="55">
        <v>44044</v>
      </c>
      <c r="E6558" s="155">
        <v>44075</v>
      </c>
      <c r="F6558">
        <v>2756524</v>
      </c>
      <c r="G6558" s="58" t="s">
        <v>87</v>
      </c>
      <c r="H6558" s="58" t="s">
        <v>87</v>
      </c>
      <c r="I6558" s="60" t="s">
        <v>86</v>
      </c>
    </row>
    <row r="6559" spans="1:9" x14ac:dyDescent="0.2">
      <c r="A6559" t="s">
        <v>78</v>
      </c>
      <c r="B6559" t="s">
        <v>80</v>
      </c>
      <c r="C6559" t="s">
        <v>22</v>
      </c>
      <c r="D6559" s="55">
        <v>44075</v>
      </c>
      <c r="E6559">
        <v>0.39750000000000002</v>
      </c>
      <c r="F6559">
        <v>3133100</v>
      </c>
      <c r="G6559" s="58" t="s">
        <v>87</v>
      </c>
      <c r="H6559" s="58" t="s">
        <v>87</v>
      </c>
      <c r="I6559" s="60" t="s">
        <v>85</v>
      </c>
    </row>
    <row r="6560" spans="1:9" x14ac:dyDescent="0.2">
      <c r="A6560" t="s">
        <v>78</v>
      </c>
      <c r="B6560" t="s">
        <v>81</v>
      </c>
      <c r="C6560" t="s">
        <v>22</v>
      </c>
      <c r="D6560" s="55">
        <v>44075</v>
      </c>
      <c r="E6560">
        <v>0.02</v>
      </c>
      <c r="F6560">
        <v>3133101</v>
      </c>
      <c r="G6560" s="58" t="s">
        <v>87</v>
      </c>
      <c r="H6560" s="58" t="s">
        <v>87</v>
      </c>
      <c r="I6560" s="60" t="s">
        <v>85</v>
      </c>
    </row>
    <row r="6561" spans="1:9" x14ac:dyDescent="0.2">
      <c r="A6561" t="s">
        <v>35</v>
      </c>
      <c r="B6561" t="s">
        <v>80</v>
      </c>
      <c r="C6561" t="s">
        <v>22</v>
      </c>
      <c r="D6561" s="55">
        <v>44075</v>
      </c>
      <c r="E6561">
        <v>0.39750000000000002</v>
      </c>
      <c r="F6561">
        <v>3133102</v>
      </c>
      <c r="G6561" s="58" t="s">
        <v>87</v>
      </c>
      <c r="H6561" s="58" t="s">
        <v>87</v>
      </c>
      <c r="I6561" s="60" t="s">
        <v>85</v>
      </c>
    </row>
    <row r="6562" spans="1:9" x14ac:dyDescent="0.2">
      <c r="A6562" t="s">
        <v>35</v>
      </c>
      <c r="B6562" t="s">
        <v>81</v>
      </c>
      <c r="C6562" t="s">
        <v>22</v>
      </c>
      <c r="D6562" s="55">
        <v>44075</v>
      </c>
      <c r="E6562">
        <v>0.05</v>
      </c>
      <c r="F6562">
        <v>3133103</v>
      </c>
      <c r="G6562" s="58" t="s">
        <v>87</v>
      </c>
      <c r="H6562" s="58" t="s">
        <v>87</v>
      </c>
      <c r="I6562" s="60" t="s">
        <v>85</v>
      </c>
    </row>
    <row r="6563" spans="1:9" x14ac:dyDescent="0.2">
      <c r="A6563" t="s">
        <v>36</v>
      </c>
      <c r="B6563" t="s">
        <v>80</v>
      </c>
      <c r="C6563" t="s">
        <v>22</v>
      </c>
      <c r="D6563" s="55">
        <v>44075</v>
      </c>
      <c r="E6563">
        <v>0.39750000000000002</v>
      </c>
      <c r="F6563">
        <v>3133104</v>
      </c>
      <c r="G6563" s="58" t="s">
        <v>87</v>
      </c>
      <c r="H6563" s="58" t="s">
        <v>87</v>
      </c>
      <c r="I6563" s="60" t="s">
        <v>85</v>
      </c>
    </row>
    <row r="6564" spans="1:9" x14ac:dyDescent="0.2">
      <c r="A6564" t="s">
        <v>36</v>
      </c>
      <c r="B6564" t="s">
        <v>81</v>
      </c>
      <c r="C6564" t="s">
        <v>22</v>
      </c>
      <c r="D6564" s="55">
        <v>44075</v>
      </c>
      <c r="E6564">
        <v>0.02</v>
      </c>
      <c r="F6564">
        <v>3133105</v>
      </c>
      <c r="G6564" s="58" t="s">
        <v>87</v>
      </c>
      <c r="H6564" s="58" t="s">
        <v>87</v>
      </c>
      <c r="I6564" s="60" t="s">
        <v>85</v>
      </c>
    </row>
    <row r="6565" spans="1:9" x14ac:dyDescent="0.2">
      <c r="A6565" t="s">
        <v>37</v>
      </c>
      <c r="B6565" t="s">
        <v>80</v>
      </c>
      <c r="C6565" t="s">
        <v>22</v>
      </c>
      <c r="D6565" s="55">
        <v>44075</v>
      </c>
      <c r="E6565">
        <v>0.39750000000000002</v>
      </c>
      <c r="F6565">
        <v>3133106</v>
      </c>
      <c r="G6565" s="58" t="s">
        <v>87</v>
      </c>
      <c r="H6565" s="58" t="s">
        <v>87</v>
      </c>
      <c r="I6565" s="60" t="s">
        <v>85</v>
      </c>
    </row>
    <row r="6566" spans="1:9" x14ac:dyDescent="0.2">
      <c r="A6566" t="s">
        <v>37</v>
      </c>
      <c r="B6566" t="s">
        <v>81</v>
      </c>
      <c r="C6566" t="s">
        <v>22</v>
      </c>
      <c r="D6566" s="55">
        <v>44075</v>
      </c>
      <c r="E6566">
        <v>0.05</v>
      </c>
      <c r="F6566">
        <v>3133107</v>
      </c>
      <c r="G6566" s="58" t="s">
        <v>87</v>
      </c>
      <c r="H6566" s="58" t="s">
        <v>87</v>
      </c>
      <c r="I6566" s="60" t="s">
        <v>85</v>
      </c>
    </row>
    <row r="6567" spans="1:9" x14ac:dyDescent="0.2">
      <c r="A6567" t="s">
        <v>58</v>
      </c>
      <c r="B6567" t="s">
        <v>80</v>
      </c>
      <c r="C6567" t="s">
        <v>22</v>
      </c>
      <c r="D6567" s="55">
        <v>44075</v>
      </c>
      <c r="E6567">
        <v>0.315</v>
      </c>
      <c r="F6567">
        <v>3133108</v>
      </c>
      <c r="G6567" s="58" t="s">
        <v>87</v>
      </c>
      <c r="H6567" s="58" t="s">
        <v>87</v>
      </c>
      <c r="I6567" s="60" t="s">
        <v>85</v>
      </c>
    </row>
    <row r="6568" spans="1:9" x14ac:dyDescent="0.2">
      <c r="A6568" t="s">
        <v>58</v>
      </c>
      <c r="B6568" t="s">
        <v>81</v>
      </c>
      <c r="C6568" t="s">
        <v>22</v>
      </c>
      <c r="D6568" s="55">
        <v>44075</v>
      </c>
      <c r="E6568">
        <v>-5.0000000000000001E-3</v>
      </c>
      <c r="F6568">
        <v>3133109</v>
      </c>
      <c r="G6568" s="58" t="s">
        <v>87</v>
      </c>
      <c r="H6568" s="58" t="s">
        <v>87</v>
      </c>
      <c r="I6568" s="60" t="s">
        <v>85</v>
      </c>
    </row>
    <row r="6569" spans="1:9" x14ac:dyDescent="0.2">
      <c r="A6569" t="s">
        <v>59</v>
      </c>
      <c r="B6569" t="s">
        <v>80</v>
      </c>
      <c r="C6569" t="s">
        <v>22</v>
      </c>
      <c r="D6569" s="55">
        <v>44075</v>
      </c>
      <c r="E6569">
        <v>0.36</v>
      </c>
      <c r="F6569">
        <v>3133110</v>
      </c>
      <c r="G6569" s="58" t="s">
        <v>87</v>
      </c>
      <c r="H6569" s="58" t="s">
        <v>87</v>
      </c>
      <c r="I6569" s="60" t="s">
        <v>85</v>
      </c>
    </row>
    <row r="6570" spans="1:9" x14ac:dyDescent="0.2">
      <c r="A6570" t="s">
        <v>59</v>
      </c>
      <c r="B6570" t="s">
        <v>81</v>
      </c>
      <c r="C6570" t="s">
        <v>22</v>
      </c>
      <c r="D6570" s="55">
        <v>44075</v>
      </c>
      <c r="E6570">
        <v>-0.04</v>
      </c>
      <c r="F6570">
        <v>3133111</v>
      </c>
      <c r="G6570" s="58" t="s">
        <v>87</v>
      </c>
      <c r="H6570" s="58" t="s">
        <v>87</v>
      </c>
      <c r="I6570" s="60" t="s">
        <v>85</v>
      </c>
    </row>
    <row r="6571" spans="1:9" x14ac:dyDescent="0.2">
      <c r="A6571" t="s">
        <v>60</v>
      </c>
      <c r="B6571" t="s">
        <v>80</v>
      </c>
      <c r="C6571" t="s">
        <v>22</v>
      </c>
      <c r="D6571" s="55">
        <v>44075</v>
      </c>
      <c r="E6571">
        <v>0.36</v>
      </c>
      <c r="F6571">
        <v>3133112</v>
      </c>
      <c r="G6571" s="58" t="s">
        <v>87</v>
      </c>
      <c r="H6571" s="58" t="s">
        <v>87</v>
      </c>
      <c r="I6571" s="60" t="s">
        <v>85</v>
      </c>
    </row>
    <row r="6572" spans="1:9" x14ac:dyDescent="0.2">
      <c r="A6572" t="s">
        <v>60</v>
      </c>
      <c r="B6572" t="s">
        <v>81</v>
      </c>
      <c r="C6572" t="s">
        <v>22</v>
      </c>
      <c r="D6572" s="55">
        <v>44075</v>
      </c>
      <c r="E6572">
        <v>0.01</v>
      </c>
      <c r="F6572">
        <v>3133113</v>
      </c>
      <c r="G6572" s="58" t="s">
        <v>87</v>
      </c>
      <c r="H6572" s="58" t="s">
        <v>87</v>
      </c>
      <c r="I6572" s="60" t="s">
        <v>85</v>
      </c>
    </row>
    <row r="6573" spans="1:9" x14ac:dyDescent="0.2">
      <c r="A6573" t="s">
        <v>61</v>
      </c>
      <c r="B6573" t="s">
        <v>80</v>
      </c>
      <c r="C6573" t="s">
        <v>22</v>
      </c>
      <c r="D6573" s="55">
        <v>44075</v>
      </c>
      <c r="E6573">
        <v>0.36</v>
      </c>
      <c r="F6573">
        <v>3133114</v>
      </c>
      <c r="G6573" s="58" t="s">
        <v>87</v>
      </c>
      <c r="H6573" s="58" t="s">
        <v>87</v>
      </c>
      <c r="I6573" s="60" t="s">
        <v>85</v>
      </c>
    </row>
    <row r="6574" spans="1:9" x14ac:dyDescent="0.2">
      <c r="A6574" t="s">
        <v>61</v>
      </c>
      <c r="B6574" t="s">
        <v>81</v>
      </c>
      <c r="C6574" t="s">
        <v>22</v>
      </c>
      <c r="D6574" s="55">
        <v>44075</v>
      </c>
      <c r="E6574">
        <v>-0.02</v>
      </c>
      <c r="F6574">
        <v>3133115</v>
      </c>
      <c r="G6574" s="58" t="s">
        <v>87</v>
      </c>
      <c r="H6574" s="58" t="s">
        <v>87</v>
      </c>
      <c r="I6574" s="60" t="s">
        <v>85</v>
      </c>
    </row>
    <row r="6575" spans="1:9" x14ac:dyDescent="0.2">
      <c r="A6575" t="s">
        <v>63</v>
      </c>
      <c r="B6575" t="s">
        <v>80</v>
      </c>
      <c r="C6575" t="s">
        <v>22</v>
      </c>
      <c r="D6575" s="55">
        <v>44075</v>
      </c>
      <c r="E6575">
        <v>0</v>
      </c>
      <c r="F6575">
        <v>3133116</v>
      </c>
      <c r="G6575" s="58" t="s">
        <v>87</v>
      </c>
      <c r="H6575" s="58" t="s">
        <v>87</v>
      </c>
      <c r="I6575" s="60" t="s">
        <v>85</v>
      </c>
    </row>
    <row r="6576" spans="1:9" x14ac:dyDescent="0.2">
      <c r="A6576" t="s">
        <v>63</v>
      </c>
      <c r="B6576" t="s">
        <v>81</v>
      </c>
      <c r="C6576" t="s">
        <v>22</v>
      </c>
      <c r="D6576" s="55">
        <v>44075</v>
      </c>
      <c r="E6576">
        <v>0</v>
      </c>
      <c r="F6576">
        <v>3133117</v>
      </c>
      <c r="G6576" s="58" t="s">
        <v>87</v>
      </c>
      <c r="H6576" s="58" t="s">
        <v>87</v>
      </c>
      <c r="I6576" s="60" t="s">
        <v>85</v>
      </c>
    </row>
    <row r="6577" spans="1:9" x14ac:dyDescent="0.2">
      <c r="A6577" t="s">
        <v>64</v>
      </c>
      <c r="B6577" t="s">
        <v>80</v>
      </c>
      <c r="C6577" t="s">
        <v>22</v>
      </c>
      <c r="D6577" s="55">
        <v>44075</v>
      </c>
      <c r="E6577">
        <v>0</v>
      </c>
      <c r="F6577">
        <v>3133118</v>
      </c>
      <c r="G6577" s="58" t="s">
        <v>87</v>
      </c>
      <c r="H6577" s="58" t="s">
        <v>87</v>
      </c>
      <c r="I6577" s="60" t="s">
        <v>85</v>
      </c>
    </row>
    <row r="6578" spans="1:9" x14ac:dyDescent="0.2">
      <c r="A6578" t="s">
        <v>64</v>
      </c>
      <c r="B6578" t="s">
        <v>81</v>
      </c>
      <c r="C6578" t="s">
        <v>22</v>
      </c>
      <c r="D6578" s="55">
        <v>44075</v>
      </c>
      <c r="E6578">
        <v>0</v>
      </c>
      <c r="F6578">
        <v>3133119</v>
      </c>
      <c r="G6578" s="58" t="s">
        <v>87</v>
      </c>
      <c r="H6578" s="58" t="s">
        <v>87</v>
      </c>
      <c r="I6578" s="60" t="s">
        <v>85</v>
      </c>
    </row>
    <row r="6579" spans="1:9" x14ac:dyDescent="0.2">
      <c r="A6579" t="s">
        <v>79</v>
      </c>
      <c r="B6579" t="s">
        <v>80</v>
      </c>
      <c r="C6579" t="s">
        <v>22</v>
      </c>
      <c r="D6579" s="55">
        <v>44075</v>
      </c>
      <c r="E6579">
        <v>0</v>
      </c>
      <c r="F6579">
        <v>3133120</v>
      </c>
      <c r="G6579" s="58" t="s">
        <v>87</v>
      </c>
      <c r="H6579" s="58" t="s">
        <v>87</v>
      </c>
      <c r="I6579" s="60" t="s">
        <v>85</v>
      </c>
    </row>
    <row r="6580" spans="1:9" x14ac:dyDescent="0.2">
      <c r="A6580" t="s">
        <v>79</v>
      </c>
      <c r="B6580" t="s">
        <v>81</v>
      </c>
      <c r="C6580" t="s">
        <v>22</v>
      </c>
      <c r="D6580" s="55">
        <v>44075</v>
      </c>
      <c r="E6580">
        <v>0</v>
      </c>
      <c r="F6580">
        <v>3133121</v>
      </c>
      <c r="G6580" s="58" t="s">
        <v>87</v>
      </c>
      <c r="H6580" s="58" t="s">
        <v>87</v>
      </c>
      <c r="I6580" s="60" t="s">
        <v>85</v>
      </c>
    </row>
    <row r="6581" spans="1:9" x14ac:dyDescent="0.2">
      <c r="A6581" t="s">
        <v>65</v>
      </c>
      <c r="B6581" t="s">
        <v>80</v>
      </c>
      <c r="C6581" t="s">
        <v>22</v>
      </c>
      <c r="D6581" s="55">
        <v>44075</v>
      </c>
      <c r="E6581">
        <v>0</v>
      </c>
      <c r="F6581">
        <v>3133122</v>
      </c>
      <c r="G6581" s="58" t="s">
        <v>87</v>
      </c>
      <c r="H6581" s="58" t="s">
        <v>87</v>
      </c>
      <c r="I6581" s="60" t="s">
        <v>85</v>
      </c>
    </row>
    <row r="6582" spans="1:9" x14ac:dyDescent="0.2">
      <c r="A6582" t="s">
        <v>65</v>
      </c>
      <c r="B6582" t="s">
        <v>81</v>
      </c>
      <c r="C6582" t="s">
        <v>22</v>
      </c>
      <c r="D6582" s="55">
        <v>44075</v>
      </c>
      <c r="E6582">
        <v>0</v>
      </c>
      <c r="F6582">
        <v>3133123</v>
      </c>
      <c r="G6582" s="58" t="s">
        <v>87</v>
      </c>
      <c r="H6582" s="58" t="s">
        <v>87</v>
      </c>
      <c r="I6582" s="60" t="s">
        <v>85</v>
      </c>
    </row>
    <row r="6583" spans="1:9" x14ac:dyDescent="0.2">
      <c r="A6583" t="s">
        <v>111</v>
      </c>
      <c r="B6583" t="s">
        <v>110</v>
      </c>
      <c r="C6583" t="s">
        <v>22</v>
      </c>
      <c r="D6583" s="55">
        <v>44075</v>
      </c>
      <c r="E6583">
        <v>-5.0000000000000001E-3</v>
      </c>
      <c r="F6583">
        <v>3133124</v>
      </c>
      <c r="G6583" s="58" t="s">
        <v>87</v>
      </c>
      <c r="H6583" s="58" t="s">
        <v>87</v>
      </c>
      <c r="I6583" s="60" t="s">
        <v>85</v>
      </c>
    </row>
    <row r="6584" spans="1:9" x14ac:dyDescent="0.2">
      <c r="A6584" t="s">
        <v>112</v>
      </c>
      <c r="B6584" t="s">
        <v>110</v>
      </c>
      <c r="C6584" t="s">
        <v>22</v>
      </c>
      <c r="D6584" s="55">
        <v>44075</v>
      </c>
      <c r="E6584">
        <v>0.01</v>
      </c>
      <c r="F6584">
        <v>3133125</v>
      </c>
      <c r="G6584" s="58" t="s">
        <v>87</v>
      </c>
      <c r="H6584" s="58" t="s">
        <v>87</v>
      </c>
      <c r="I6584" s="60" t="s">
        <v>85</v>
      </c>
    </row>
    <row r="6585" spans="1:9" x14ac:dyDescent="0.2">
      <c r="A6585" t="s">
        <v>108</v>
      </c>
      <c r="B6585" t="s">
        <v>110</v>
      </c>
      <c r="C6585" t="s">
        <v>22</v>
      </c>
      <c r="D6585" s="55">
        <v>44075</v>
      </c>
      <c r="E6585">
        <v>-0.02</v>
      </c>
      <c r="F6585">
        <v>3133126</v>
      </c>
      <c r="G6585" s="58" t="s">
        <v>87</v>
      </c>
      <c r="H6585" s="58" t="s">
        <v>87</v>
      </c>
      <c r="I6585" s="60" t="s">
        <v>85</v>
      </c>
    </row>
    <row r="6586" spans="1:9" x14ac:dyDescent="0.2">
      <c r="A6586" t="s">
        <v>109</v>
      </c>
      <c r="B6586" t="s">
        <v>110</v>
      </c>
      <c r="C6586" t="s">
        <v>22</v>
      </c>
      <c r="D6586" s="55">
        <v>44075</v>
      </c>
      <c r="E6586">
        <v>0.01</v>
      </c>
      <c r="F6586">
        <v>3133127</v>
      </c>
      <c r="G6586" s="58" t="s">
        <v>87</v>
      </c>
      <c r="H6586" s="58" t="s">
        <v>87</v>
      </c>
      <c r="I6586" s="60" t="s">
        <v>85</v>
      </c>
    </row>
    <row r="6587" spans="1:9" x14ac:dyDescent="0.2">
      <c r="A6587" t="s">
        <v>11</v>
      </c>
      <c r="B6587" t="s">
        <v>110</v>
      </c>
      <c r="C6587" t="s">
        <v>22</v>
      </c>
      <c r="D6587" s="55">
        <v>44075</v>
      </c>
      <c r="E6587" s="155">
        <v>44105</v>
      </c>
      <c r="F6587">
        <v>2756502</v>
      </c>
      <c r="G6587" s="58" t="s">
        <v>87</v>
      </c>
      <c r="H6587" s="58" t="s">
        <v>87</v>
      </c>
      <c r="I6587" s="60" t="s">
        <v>86</v>
      </c>
    </row>
    <row r="6588" spans="1:9" x14ac:dyDescent="0.2">
      <c r="A6588" t="s">
        <v>78</v>
      </c>
      <c r="B6588" t="s">
        <v>80</v>
      </c>
      <c r="C6588" t="s">
        <v>22</v>
      </c>
      <c r="D6588" s="55">
        <v>44105</v>
      </c>
      <c r="E6588">
        <v>0.4</v>
      </c>
      <c r="F6588">
        <v>3133100</v>
      </c>
      <c r="G6588" s="58" t="s">
        <v>87</v>
      </c>
      <c r="H6588" s="58" t="s">
        <v>87</v>
      </c>
      <c r="I6588" s="60" t="s">
        <v>85</v>
      </c>
    </row>
    <row r="6589" spans="1:9" x14ac:dyDescent="0.2">
      <c r="A6589" t="s">
        <v>78</v>
      </c>
      <c r="B6589" t="s">
        <v>81</v>
      </c>
      <c r="C6589" t="s">
        <v>22</v>
      </c>
      <c r="D6589" s="55">
        <v>44105</v>
      </c>
      <c r="E6589">
        <v>0.02</v>
      </c>
      <c r="F6589">
        <v>3133101</v>
      </c>
      <c r="G6589" s="58" t="s">
        <v>87</v>
      </c>
      <c r="H6589" s="58" t="s">
        <v>87</v>
      </c>
      <c r="I6589" s="60" t="s">
        <v>85</v>
      </c>
    </row>
    <row r="6590" spans="1:9" x14ac:dyDescent="0.2">
      <c r="A6590" t="s">
        <v>35</v>
      </c>
      <c r="B6590" t="s">
        <v>80</v>
      </c>
      <c r="C6590" t="s">
        <v>22</v>
      </c>
      <c r="D6590" s="55">
        <v>44105</v>
      </c>
      <c r="E6590">
        <v>0.4</v>
      </c>
      <c r="F6590">
        <v>3133102</v>
      </c>
      <c r="G6590" s="58" t="s">
        <v>87</v>
      </c>
      <c r="H6590" s="58" t="s">
        <v>87</v>
      </c>
      <c r="I6590" s="60" t="s">
        <v>85</v>
      </c>
    </row>
    <row r="6591" spans="1:9" x14ac:dyDescent="0.2">
      <c r="A6591" t="s">
        <v>35</v>
      </c>
      <c r="B6591" t="s">
        <v>81</v>
      </c>
      <c r="C6591" t="s">
        <v>22</v>
      </c>
      <c r="D6591" s="55">
        <v>44105</v>
      </c>
      <c r="E6591">
        <v>0.05</v>
      </c>
      <c r="F6591">
        <v>3133103</v>
      </c>
      <c r="G6591" s="58" t="s">
        <v>87</v>
      </c>
      <c r="H6591" s="58" t="s">
        <v>87</v>
      </c>
      <c r="I6591" s="60" t="s">
        <v>85</v>
      </c>
    </row>
    <row r="6592" spans="1:9" x14ac:dyDescent="0.2">
      <c r="A6592" t="s">
        <v>36</v>
      </c>
      <c r="B6592" t="s">
        <v>80</v>
      </c>
      <c r="C6592" t="s">
        <v>22</v>
      </c>
      <c r="D6592" s="55">
        <v>44105</v>
      </c>
      <c r="E6592">
        <v>0.4</v>
      </c>
      <c r="F6592">
        <v>3133104</v>
      </c>
      <c r="G6592" s="58" t="s">
        <v>87</v>
      </c>
      <c r="H6592" s="58" t="s">
        <v>87</v>
      </c>
      <c r="I6592" s="60" t="s">
        <v>85</v>
      </c>
    </row>
    <row r="6593" spans="1:9" x14ac:dyDescent="0.2">
      <c r="A6593" t="s">
        <v>36</v>
      </c>
      <c r="B6593" t="s">
        <v>81</v>
      </c>
      <c r="C6593" t="s">
        <v>22</v>
      </c>
      <c r="D6593" s="55">
        <v>44105</v>
      </c>
      <c r="E6593">
        <v>0.02</v>
      </c>
      <c r="F6593">
        <v>3133105</v>
      </c>
      <c r="G6593" s="58" t="s">
        <v>87</v>
      </c>
      <c r="H6593" s="58" t="s">
        <v>87</v>
      </c>
      <c r="I6593" s="60" t="s">
        <v>85</v>
      </c>
    </row>
    <row r="6594" spans="1:9" x14ac:dyDescent="0.2">
      <c r="A6594" t="s">
        <v>37</v>
      </c>
      <c r="B6594" t="s">
        <v>80</v>
      </c>
      <c r="C6594" t="s">
        <v>22</v>
      </c>
      <c r="D6594" s="55">
        <v>44105</v>
      </c>
      <c r="E6594">
        <v>0.4</v>
      </c>
      <c r="F6594">
        <v>3133106</v>
      </c>
      <c r="G6594" s="58" t="s">
        <v>87</v>
      </c>
      <c r="H6594" s="58" t="s">
        <v>87</v>
      </c>
      <c r="I6594" s="60" t="s">
        <v>85</v>
      </c>
    </row>
    <row r="6595" spans="1:9" x14ac:dyDescent="0.2">
      <c r="A6595" t="s">
        <v>37</v>
      </c>
      <c r="B6595" t="s">
        <v>81</v>
      </c>
      <c r="C6595" t="s">
        <v>22</v>
      </c>
      <c r="D6595" s="55">
        <v>44105</v>
      </c>
      <c r="E6595">
        <v>0.05</v>
      </c>
      <c r="F6595">
        <v>3133107</v>
      </c>
      <c r="G6595" s="58" t="s">
        <v>87</v>
      </c>
      <c r="H6595" s="58" t="s">
        <v>87</v>
      </c>
      <c r="I6595" s="60" t="s">
        <v>85</v>
      </c>
    </row>
    <row r="6596" spans="1:9" x14ac:dyDescent="0.2">
      <c r="A6596" t="s">
        <v>58</v>
      </c>
      <c r="B6596" t="s">
        <v>80</v>
      </c>
      <c r="C6596" t="s">
        <v>22</v>
      </c>
      <c r="D6596" s="55">
        <v>44105</v>
      </c>
      <c r="E6596">
        <v>0.36</v>
      </c>
      <c r="F6596">
        <v>3133108</v>
      </c>
      <c r="G6596" s="58" t="s">
        <v>87</v>
      </c>
      <c r="H6596" s="58" t="s">
        <v>87</v>
      </c>
      <c r="I6596" s="60" t="s">
        <v>85</v>
      </c>
    </row>
    <row r="6597" spans="1:9" x14ac:dyDescent="0.2">
      <c r="A6597" t="s">
        <v>58</v>
      </c>
      <c r="B6597" t="s">
        <v>81</v>
      </c>
      <c r="C6597" t="s">
        <v>22</v>
      </c>
      <c r="D6597" s="55">
        <v>44105</v>
      </c>
      <c r="E6597">
        <v>-5.0000000000000001E-3</v>
      </c>
      <c r="F6597">
        <v>3133109</v>
      </c>
      <c r="G6597" s="58" t="s">
        <v>87</v>
      </c>
      <c r="H6597" s="58" t="s">
        <v>87</v>
      </c>
      <c r="I6597" s="60" t="s">
        <v>85</v>
      </c>
    </row>
    <row r="6598" spans="1:9" x14ac:dyDescent="0.2">
      <c r="A6598" t="s">
        <v>59</v>
      </c>
      <c r="B6598" t="s">
        <v>80</v>
      </c>
      <c r="C6598" t="s">
        <v>22</v>
      </c>
      <c r="D6598" s="55">
        <v>44105</v>
      </c>
      <c r="E6598">
        <v>0.4</v>
      </c>
      <c r="F6598">
        <v>3133110</v>
      </c>
      <c r="G6598" s="58" t="s">
        <v>87</v>
      </c>
      <c r="H6598" s="58" t="s">
        <v>87</v>
      </c>
      <c r="I6598" s="60" t="s">
        <v>85</v>
      </c>
    </row>
    <row r="6599" spans="1:9" x14ac:dyDescent="0.2">
      <c r="A6599" t="s">
        <v>59</v>
      </c>
      <c r="B6599" t="s">
        <v>81</v>
      </c>
      <c r="C6599" t="s">
        <v>22</v>
      </c>
      <c r="D6599" s="55">
        <v>44105</v>
      </c>
      <c r="E6599">
        <v>-8.5000000000000006E-2</v>
      </c>
      <c r="F6599">
        <v>3133111</v>
      </c>
      <c r="G6599" s="58" t="s">
        <v>87</v>
      </c>
      <c r="H6599" s="58" t="s">
        <v>87</v>
      </c>
      <c r="I6599" s="60" t="s">
        <v>85</v>
      </c>
    </row>
    <row r="6600" spans="1:9" x14ac:dyDescent="0.2">
      <c r="A6600" t="s">
        <v>60</v>
      </c>
      <c r="B6600" t="s">
        <v>80</v>
      </c>
      <c r="C6600" t="s">
        <v>22</v>
      </c>
      <c r="D6600" s="55">
        <v>44105</v>
      </c>
      <c r="E6600">
        <v>0.4</v>
      </c>
      <c r="F6600">
        <v>3133112</v>
      </c>
      <c r="G6600" s="58" t="s">
        <v>87</v>
      </c>
      <c r="H6600" s="58" t="s">
        <v>87</v>
      </c>
      <c r="I6600" s="60" t="s">
        <v>85</v>
      </c>
    </row>
    <row r="6601" spans="1:9" x14ac:dyDescent="0.2">
      <c r="A6601" t="s">
        <v>60</v>
      </c>
      <c r="B6601" t="s">
        <v>81</v>
      </c>
      <c r="C6601" t="s">
        <v>22</v>
      </c>
      <c r="D6601" s="55">
        <v>44105</v>
      </c>
      <c r="E6601">
        <v>0.01</v>
      </c>
      <c r="F6601">
        <v>3133113</v>
      </c>
      <c r="G6601" s="58" t="s">
        <v>87</v>
      </c>
      <c r="H6601" s="58" t="s">
        <v>87</v>
      </c>
      <c r="I6601" s="60" t="s">
        <v>85</v>
      </c>
    </row>
    <row r="6602" spans="1:9" x14ac:dyDescent="0.2">
      <c r="A6602" t="s">
        <v>61</v>
      </c>
      <c r="B6602" t="s">
        <v>80</v>
      </c>
      <c r="C6602" t="s">
        <v>22</v>
      </c>
      <c r="D6602" s="55">
        <v>44105</v>
      </c>
      <c r="E6602">
        <v>0.4</v>
      </c>
      <c r="F6602">
        <v>3133114</v>
      </c>
      <c r="G6602" s="58" t="s">
        <v>87</v>
      </c>
      <c r="H6602" s="58" t="s">
        <v>87</v>
      </c>
      <c r="I6602" s="60" t="s">
        <v>85</v>
      </c>
    </row>
    <row r="6603" spans="1:9" x14ac:dyDescent="0.2">
      <c r="A6603" t="s">
        <v>61</v>
      </c>
      <c r="B6603" t="s">
        <v>81</v>
      </c>
      <c r="C6603" t="s">
        <v>22</v>
      </c>
      <c r="D6603" s="55">
        <v>44105</v>
      </c>
      <c r="E6603">
        <v>-5.5E-2</v>
      </c>
      <c r="F6603">
        <v>3133115</v>
      </c>
      <c r="G6603" s="58" t="s">
        <v>87</v>
      </c>
      <c r="H6603" s="58" t="s">
        <v>87</v>
      </c>
      <c r="I6603" s="60" t="s">
        <v>85</v>
      </c>
    </row>
    <row r="6604" spans="1:9" x14ac:dyDescent="0.2">
      <c r="A6604" t="s">
        <v>63</v>
      </c>
      <c r="B6604" t="s">
        <v>80</v>
      </c>
      <c r="C6604" t="s">
        <v>22</v>
      </c>
      <c r="D6604" s="55">
        <v>44105</v>
      </c>
      <c r="E6604">
        <v>0</v>
      </c>
      <c r="F6604">
        <v>3133116</v>
      </c>
      <c r="G6604" s="58" t="s">
        <v>87</v>
      </c>
      <c r="H6604" s="58" t="s">
        <v>87</v>
      </c>
      <c r="I6604" s="60" t="s">
        <v>85</v>
      </c>
    </row>
    <row r="6605" spans="1:9" x14ac:dyDescent="0.2">
      <c r="A6605" t="s">
        <v>63</v>
      </c>
      <c r="B6605" t="s">
        <v>81</v>
      </c>
      <c r="C6605" t="s">
        <v>22</v>
      </c>
      <c r="D6605" s="55">
        <v>44105</v>
      </c>
      <c r="E6605">
        <v>0</v>
      </c>
      <c r="F6605">
        <v>3133117</v>
      </c>
      <c r="G6605" s="58" t="s">
        <v>87</v>
      </c>
      <c r="H6605" s="58" t="s">
        <v>87</v>
      </c>
      <c r="I6605" s="60" t="s">
        <v>85</v>
      </c>
    </row>
    <row r="6606" spans="1:9" x14ac:dyDescent="0.2">
      <c r="A6606" t="s">
        <v>64</v>
      </c>
      <c r="B6606" t="s">
        <v>80</v>
      </c>
      <c r="C6606" t="s">
        <v>22</v>
      </c>
      <c r="D6606" s="55">
        <v>44105</v>
      </c>
      <c r="E6606">
        <v>0</v>
      </c>
      <c r="F6606">
        <v>3133118</v>
      </c>
      <c r="G6606" s="58" t="s">
        <v>87</v>
      </c>
      <c r="H6606" s="58" t="s">
        <v>87</v>
      </c>
      <c r="I6606" s="60" t="s">
        <v>85</v>
      </c>
    </row>
    <row r="6607" spans="1:9" x14ac:dyDescent="0.2">
      <c r="A6607" t="s">
        <v>64</v>
      </c>
      <c r="B6607" t="s">
        <v>81</v>
      </c>
      <c r="C6607" t="s">
        <v>22</v>
      </c>
      <c r="D6607" s="55">
        <v>44105</v>
      </c>
      <c r="E6607">
        <v>0</v>
      </c>
      <c r="F6607">
        <v>3133119</v>
      </c>
      <c r="G6607" s="58" t="s">
        <v>87</v>
      </c>
      <c r="H6607" s="58" t="s">
        <v>87</v>
      </c>
      <c r="I6607" s="60" t="s">
        <v>85</v>
      </c>
    </row>
    <row r="6608" spans="1:9" x14ac:dyDescent="0.2">
      <c r="A6608" t="s">
        <v>79</v>
      </c>
      <c r="B6608" t="s">
        <v>80</v>
      </c>
      <c r="C6608" t="s">
        <v>22</v>
      </c>
      <c r="D6608" s="55">
        <v>44105</v>
      </c>
      <c r="E6608">
        <v>0</v>
      </c>
      <c r="F6608">
        <v>3133120</v>
      </c>
      <c r="G6608" s="58" t="s">
        <v>87</v>
      </c>
      <c r="H6608" s="58" t="s">
        <v>87</v>
      </c>
      <c r="I6608" s="60" t="s">
        <v>85</v>
      </c>
    </row>
    <row r="6609" spans="1:9" x14ac:dyDescent="0.2">
      <c r="A6609" t="s">
        <v>79</v>
      </c>
      <c r="B6609" t="s">
        <v>81</v>
      </c>
      <c r="C6609" t="s">
        <v>22</v>
      </c>
      <c r="D6609" s="55">
        <v>44105</v>
      </c>
      <c r="E6609">
        <v>0</v>
      </c>
      <c r="F6609">
        <v>3133121</v>
      </c>
      <c r="G6609" s="58" t="s">
        <v>87</v>
      </c>
      <c r="H6609" s="58" t="s">
        <v>87</v>
      </c>
      <c r="I6609" s="60" t="s">
        <v>85</v>
      </c>
    </row>
    <row r="6610" spans="1:9" x14ac:dyDescent="0.2">
      <c r="A6610" t="s">
        <v>65</v>
      </c>
      <c r="B6610" t="s">
        <v>80</v>
      </c>
      <c r="C6610" t="s">
        <v>22</v>
      </c>
      <c r="D6610" s="55">
        <v>44105</v>
      </c>
      <c r="E6610">
        <v>0</v>
      </c>
      <c r="F6610">
        <v>3133122</v>
      </c>
      <c r="G6610" s="58" t="s">
        <v>87</v>
      </c>
      <c r="H6610" s="58" t="s">
        <v>87</v>
      </c>
      <c r="I6610" s="60" t="s">
        <v>85</v>
      </c>
    </row>
    <row r="6611" spans="1:9" x14ac:dyDescent="0.2">
      <c r="A6611" t="s">
        <v>65</v>
      </c>
      <c r="B6611" t="s">
        <v>81</v>
      </c>
      <c r="C6611" t="s">
        <v>22</v>
      </c>
      <c r="D6611" s="55">
        <v>44105</v>
      </c>
      <c r="E6611">
        <v>0</v>
      </c>
      <c r="F6611">
        <v>3133123</v>
      </c>
      <c r="G6611" s="58" t="s">
        <v>87</v>
      </c>
      <c r="H6611" s="58" t="s">
        <v>87</v>
      </c>
      <c r="I6611" s="60" t="s">
        <v>85</v>
      </c>
    </row>
    <row r="6612" spans="1:9" x14ac:dyDescent="0.2">
      <c r="A6612" t="s">
        <v>111</v>
      </c>
      <c r="B6612" t="s">
        <v>110</v>
      </c>
      <c r="C6612" t="s">
        <v>22</v>
      </c>
      <c r="D6612" s="55">
        <v>44105</v>
      </c>
      <c r="E6612">
        <v>-5.0000000000000001E-3</v>
      </c>
      <c r="F6612">
        <v>3133124</v>
      </c>
      <c r="G6612" s="58" t="s">
        <v>87</v>
      </c>
      <c r="H6612" s="58" t="s">
        <v>87</v>
      </c>
      <c r="I6612" s="60" t="s">
        <v>85</v>
      </c>
    </row>
    <row r="6613" spans="1:9" x14ac:dyDescent="0.2">
      <c r="A6613" t="s">
        <v>112</v>
      </c>
      <c r="B6613" t="s">
        <v>110</v>
      </c>
      <c r="C6613" t="s">
        <v>22</v>
      </c>
      <c r="D6613" s="55">
        <v>44105</v>
      </c>
      <c r="E6613">
        <v>0.01</v>
      </c>
      <c r="F6613">
        <v>3133125</v>
      </c>
      <c r="G6613" s="58" t="s">
        <v>87</v>
      </c>
      <c r="H6613" s="58" t="s">
        <v>87</v>
      </c>
      <c r="I6613" s="60" t="s">
        <v>85</v>
      </c>
    </row>
    <row r="6614" spans="1:9" x14ac:dyDescent="0.2">
      <c r="A6614" t="s">
        <v>108</v>
      </c>
      <c r="B6614" t="s">
        <v>110</v>
      </c>
      <c r="C6614" t="s">
        <v>22</v>
      </c>
      <c r="D6614" s="55">
        <v>44105</v>
      </c>
      <c r="E6614">
        <v>-5.5E-2</v>
      </c>
      <c r="F6614">
        <v>3133126</v>
      </c>
      <c r="G6614" s="58" t="s">
        <v>87</v>
      </c>
      <c r="H6614" s="58" t="s">
        <v>87</v>
      </c>
      <c r="I6614" s="60" t="s">
        <v>85</v>
      </c>
    </row>
    <row r="6615" spans="1:9" x14ac:dyDescent="0.2">
      <c r="A6615" t="s">
        <v>109</v>
      </c>
      <c r="B6615" t="s">
        <v>110</v>
      </c>
      <c r="C6615" t="s">
        <v>22</v>
      </c>
      <c r="D6615" s="55">
        <v>44105</v>
      </c>
      <c r="E6615">
        <v>0.01</v>
      </c>
      <c r="F6615">
        <v>3133127</v>
      </c>
      <c r="G6615" s="58" t="s">
        <v>87</v>
      </c>
      <c r="H6615" s="58" t="s">
        <v>87</v>
      </c>
      <c r="I6615" s="60" t="s">
        <v>85</v>
      </c>
    </row>
    <row r="6616" spans="1:9" x14ac:dyDescent="0.2">
      <c r="A6616" t="s">
        <v>11</v>
      </c>
      <c r="B6616" t="s">
        <v>110</v>
      </c>
      <c r="C6616" t="s">
        <v>22</v>
      </c>
      <c r="D6616" s="55">
        <v>44105</v>
      </c>
      <c r="E6616" s="155">
        <v>44136</v>
      </c>
      <c r="F6616">
        <v>2756531</v>
      </c>
      <c r="G6616" s="58" t="s">
        <v>87</v>
      </c>
      <c r="H6616" s="58" t="s">
        <v>87</v>
      </c>
      <c r="I6616" s="60" t="s">
        <v>86</v>
      </c>
    </row>
    <row r="6617" spans="1:9" x14ac:dyDescent="0.2">
      <c r="A6617" t="s">
        <v>78</v>
      </c>
      <c r="B6617" t="s">
        <v>80</v>
      </c>
      <c r="C6617" t="s">
        <v>22</v>
      </c>
      <c r="D6617" s="55">
        <v>44136</v>
      </c>
      <c r="E6617">
        <v>0.55500000000000005</v>
      </c>
      <c r="F6617">
        <v>3133100</v>
      </c>
      <c r="G6617" s="58" t="s">
        <v>87</v>
      </c>
      <c r="H6617" s="58" t="s">
        <v>87</v>
      </c>
      <c r="I6617" s="60" t="s">
        <v>85</v>
      </c>
    </row>
    <row r="6618" spans="1:9" x14ac:dyDescent="0.2">
      <c r="A6618" t="s">
        <v>78</v>
      </c>
      <c r="B6618" t="s">
        <v>81</v>
      </c>
      <c r="C6618" t="s">
        <v>22</v>
      </c>
      <c r="D6618" s="55">
        <v>44136</v>
      </c>
      <c r="E6618">
        <v>0.05</v>
      </c>
      <c r="F6618">
        <v>3133101</v>
      </c>
      <c r="G6618" s="58" t="s">
        <v>87</v>
      </c>
      <c r="H6618" s="58" t="s">
        <v>87</v>
      </c>
      <c r="I6618" s="60" t="s">
        <v>85</v>
      </c>
    </row>
    <row r="6619" spans="1:9" x14ac:dyDescent="0.2">
      <c r="A6619" t="s">
        <v>35</v>
      </c>
      <c r="B6619" t="s">
        <v>80</v>
      </c>
      <c r="C6619" t="s">
        <v>22</v>
      </c>
      <c r="D6619" s="55">
        <v>44136</v>
      </c>
      <c r="E6619">
        <v>0.55500000000000005</v>
      </c>
      <c r="F6619">
        <v>3133102</v>
      </c>
      <c r="G6619" s="58" t="s">
        <v>87</v>
      </c>
      <c r="H6619" s="58" t="s">
        <v>87</v>
      </c>
      <c r="I6619" s="60" t="s">
        <v>85</v>
      </c>
    </row>
    <row r="6620" spans="1:9" x14ac:dyDescent="0.2">
      <c r="A6620" t="s">
        <v>35</v>
      </c>
      <c r="B6620" t="s">
        <v>81</v>
      </c>
      <c r="C6620" t="s">
        <v>22</v>
      </c>
      <c r="D6620" s="55">
        <v>44136</v>
      </c>
      <c r="E6620">
        <v>0.14000000000000001</v>
      </c>
      <c r="F6620">
        <v>3133103</v>
      </c>
      <c r="G6620" s="58" t="s">
        <v>87</v>
      </c>
      <c r="H6620" s="58" t="s">
        <v>87</v>
      </c>
      <c r="I6620" s="60" t="s">
        <v>85</v>
      </c>
    </row>
    <row r="6621" spans="1:9" x14ac:dyDescent="0.2">
      <c r="A6621" t="s">
        <v>36</v>
      </c>
      <c r="B6621" t="s">
        <v>80</v>
      </c>
      <c r="C6621" t="s">
        <v>22</v>
      </c>
      <c r="D6621" s="55">
        <v>44136</v>
      </c>
      <c r="E6621">
        <v>0.55500000000000005</v>
      </c>
      <c r="F6621">
        <v>3133104</v>
      </c>
      <c r="G6621" s="58" t="s">
        <v>87</v>
      </c>
      <c r="H6621" s="58" t="s">
        <v>87</v>
      </c>
      <c r="I6621" s="60" t="s">
        <v>85</v>
      </c>
    </row>
    <row r="6622" spans="1:9" x14ac:dyDescent="0.2">
      <c r="A6622" t="s">
        <v>36</v>
      </c>
      <c r="B6622" t="s">
        <v>81</v>
      </c>
      <c r="C6622" t="s">
        <v>22</v>
      </c>
      <c r="D6622" s="55">
        <v>44136</v>
      </c>
      <c r="E6622">
        <v>0.05</v>
      </c>
      <c r="F6622">
        <v>3133105</v>
      </c>
      <c r="G6622" s="58" t="s">
        <v>87</v>
      </c>
      <c r="H6622" s="58" t="s">
        <v>87</v>
      </c>
      <c r="I6622" s="60" t="s">
        <v>85</v>
      </c>
    </row>
    <row r="6623" spans="1:9" x14ac:dyDescent="0.2">
      <c r="A6623" t="s">
        <v>37</v>
      </c>
      <c r="B6623" t="s">
        <v>80</v>
      </c>
      <c r="C6623" t="s">
        <v>22</v>
      </c>
      <c r="D6623" s="55">
        <v>44136</v>
      </c>
      <c r="E6623">
        <v>0.55500000000000005</v>
      </c>
      <c r="F6623">
        <v>3133106</v>
      </c>
      <c r="G6623" s="58" t="s">
        <v>87</v>
      </c>
      <c r="H6623" s="58" t="s">
        <v>87</v>
      </c>
      <c r="I6623" s="60" t="s">
        <v>85</v>
      </c>
    </row>
    <row r="6624" spans="1:9" x14ac:dyDescent="0.2">
      <c r="A6624" t="s">
        <v>37</v>
      </c>
      <c r="B6624" t="s">
        <v>81</v>
      </c>
      <c r="C6624" t="s">
        <v>22</v>
      </c>
      <c r="D6624" s="55">
        <v>44136</v>
      </c>
      <c r="E6624">
        <v>0.14000000000000001</v>
      </c>
      <c r="F6624">
        <v>3133107</v>
      </c>
      <c r="G6624" s="58" t="s">
        <v>87</v>
      </c>
      <c r="H6624" s="58" t="s">
        <v>87</v>
      </c>
      <c r="I6624" s="60" t="s">
        <v>85</v>
      </c>
    </row>
    <row r="6625" spans="1:9" x14ac:dyDescent="0.2">
      <c r="A6625" t="s">
        <v>58</v>
      </c>
      <c r="B6625" t="s">
        <v>80</v>
      </c>
      <c r="C6625" t="s">
        <v>22</v>
      </c>
      <c r="D6625" s="55">
        <v>44136</v>
      </c>
      <c r="E6625">
        <v>0.46</v>
      </c>
      <c r="F6625">
        <v>3133108</v>
      </c>
      <c r="G6625" s="58" t="s">
        <v>87</v>
      </c>
      <c r="H6625" s="58" t="s">
        <v>87</v>
      </c>
      <c r="I6625" s="60" t="s">
        <v>85</v>
      </c>
    </row>
    <row r="6626" spans="1:9" x14ac:dyDescent="0.2">
      <c r="A6626" t="s">
        <v>58</v>
      </c>
      <c r="B6626" t="s">
        <v>81</v>
      </c>
      <c r="C6626" t="s">
        <v>22</v>
      </c>
      <c r="D6626" s="55">
        <v>44136</v>
      </c>
      <c r="E6626">
        <v>0.05</v>
      </c>
      <c r="F6626">
        <v>3133109</v>
      </c>
      <c r="G6626" s="58" t="s">
        <v>87</v>
      </c>
      <c r="H6626" s="58" t="s">
        <v>87</v>
      </c>
      <c r="I6626" s="60" t="s">
        <v>85</v>
      </c>
    </row>
    <row r="6627" spans="1:9" x14ac:dyDescent="0.2">
      <c r="A6627" t="s">
        <v>59</v>
      </c>
      <c r="B6627" t="s">
        <v>80</v>
      </c>
      <c r="C6627" t="s">
        <v>22</v>
      </c>
      <c r="D6627" s="55">
        <v>44136</v>
      </c>
      <c r="E6627">
        <v>0.7</v>
      </c>
      <c r="F6627">
        <v>3133110</v>
      </c>
      <c r="G6627" s="58" t="s">
        <v>87</v>
      </c>
      <c r="H6627" s="58" t="s">
        <v>87</v>
      </c>
      <c r="I6627" s="60" t="s">
        <v>85</v>
      </c>
    </row>
    <row r="6628" spans="1:9" x14ac:dyDescent="0.2">
      <c r="A6628" t="s">
        <v>59</v>
      </c>
      <c r="B6628" t="s">
        <v>81</v>
      </c>
      <c r="C6628" t="s">
        <v>22</v>
      </c>
      <c r="D6628" s="55">
        <v>44136</v>
      </c>
      <c r="E6628">
        <v>-0.17</v>
      </c>
      <c r="F6628">
        <v>3133111</v>
      </c>
      <c r="G6628" s="58" t="s">
        <v>87</v>
      </c>
      <c r="H6628" s="58" t="s">
        <v>87</v>
      </c>
      <c r="I6628" s="60" t="s">
        <v>85</v>
      </c>
    </row>
    <row r="6629" spans="1:9" x14ac:dyDescent="0.2">
      <c r="A6629" t="s">
        <v>60</v>
      </c>
      <c r="B6629" t="s">
        <v>80</v>
      </c>
      <c r="C6629" t="s">
        <v>22</v>
      </c>
      <c r="D6629" s="55">
        <v>44136</v>
      </c>
      <c r="E6629">
        <v>0.7</v>
      </c>
      <c r="F6629">
        <v>3133112</v>
      </c>
      <c r="G6629" s="58" t="s">
        <v>87</v>
      </c>
      <c r="H6629" s="58" t="s">
        <v>87</v>
      </c>
      <c r="I6629" s="60" t="s">
        <v>85</v>
      </c>
    </row>
    <row r="6630" spans="1:9" x14ac:dyDescent="0.2">
      <c r="A6630" t="s">
        <v>60</v>
      </c>
      <c r="B6630" t="s">
        <v>81</v>
      </c>
      <c r="C6630" t="s">
        <v>22</v>
      </c>
      <c r="D6630" s="55">
        <v>44136</v>
      </c>
      <c r="E6630">
        <v>5.5E-2</v>
      </c>
      <c r="F6630">
        <v>3133113</v>
      </c>
      <c r="G6630" s="58" t="s">
        <v>87</v>
      </c>
      <c r="H6630" s="58" t="s">
        <v>87</v>
      </c>
      <c r="I6630" s="60" t="s">
        <v>85</v>
      </c>
    </row>
    <row r="6631" spans="1:9" x14ac:dyDescent="0.2">
      <c r="A6631" t="s">
        <v>61</v>
      </c>
      <c r="B6631" t="s">
        <v>80</v>
      </c>
      <c r="C6631" t="s">
        <v>22</v>
      </c>
      <c r="D6631" s="55">
        <v>44136</v>
      </c>
      <c r="E6631">
        <v>0.7</v>
      </c>
      <c r="F6631">
        <v>3133114</v>
      </c>
      <c r="G6631" s="58" t="s">
        <v>87</v>
      </c>
      <c r="H6631" s="58" t="s">
        <v>87</v>
      </c>
      <c r="I6631" s="60" t="s">
        <v>85</v>
      </c>
    </row>
    <row r="6632" spans="1:9" x14ac:dyDescent="0.2">
      <c r="A6632" t="s">
        <v>61</v>
      </c>
      <c r="B6632" t="s">
        <v>81</v>
      </c>
      <c r="C6632" t="s">
        <v>22</v>
      </c>
      <c r="D6632" s="55">
        <v>44136</v>
      </c>
      <c r="E6632">
        <v>-0.05</v>
      </c>
      <c r="F6632">
        <v>3133115</v>
      </c>
      <c r="G6632" s="58" t="s">
        <v>87</v>
      </c>
      <c r="H6632" s="58" t="s">
        <v>87</v>
      </c>
      <c r="I6632" s="60" t="s">
        <v>85</v>
      </c>
    </row>
    <row r="6633" spans="1:9" x14ac:dyDescent="0.2">
      <c r="A6633" t="s">
        <v>63</v>
      </c>
      <c r="B6633" t="s">
        <v>80</v>
      </c>
      <c r="C6633" t="s">
        <v>22</v>
      </c>
      <c r="D6633" s="55">
        <v>44136</v>
      </c>
      <c r="E6633">
        <v>0</v>
      </c>
      <c r="F6633">
        <v>3133116</v>
      </c>
      <c r="G6633" s="58" t="s">
        <v>87</v>
      </c>
      <c r="H6633" s="58" t="s">
        <v>87</v>
      </c>
      <c r="I6633" s="60" t="s">
        <v>85</v>
      </c>
    </row>
    <row r="6634" spans="1:9" x14ac:dyDescent="0.2">
      <c r="A6634" t="s">
        <v>63</v>
      </c>
      <c r="B6634" t="s">
        <v>81</v>
      </c>
      <c r="C6634" t="s">
        <v>22</v>
      </c>
      <c r="D6634" s="55">
        <v>44136</v>
      </c>
      <c r="E6634">
        <v>0</v>
      </c>
      <c r="F6634">
        <v>3133117</v>
      </c>
      <c r="G6634" s="58" t="s">
        <v>87</v>
      </c>
      <c r="H6634" s="58" t="s">
        <v>87</v>
      </c>
      <c r="I6634" s="60" t="s">
        <v>85</v>
      </c>
    </row>
    <row r="6635" spans="1:9" x14ac:dyDescent="0.2">
      <c r="A6635" t="s">
        <v>64</v>
      </c>
      <c r="B6635" t="s">
        <v>80</v>
      </c>
      <c r="C6635" t="s">
        <v>22</v>
      </c>
      <c r="D6635" s="55">
        <v>44136</v>
      </c>
      <c r="E6635">
        <v>0</v>
      </c>
      <c r="F6635">
        <v>3133118</v>
      </c>
      <c r="G6635" s="58" t="s">
        <v>87</v>
      </c>
      <c r="H6635" s="58" t="s">
        <v>87</v>
      </c>
      <c r="I6635" s="60" t="s">
        <v>85</v>
      </c>
    </row>
    <row r="6636" spans="1:9" x14ac:dyDescent="0.2">
      <c r="A6636" t="s">
        <v>64</v>
      </c>
      <c r="B6636" t="s">
        <v>81</v>
      </c>
      <c r="C6636" t="s">
        <v>22</v>
      </c>
      <c r="D6636" s="55">
        <v>44136</v>
      </c>
      <c r="E6636">
        <v>0</v>
      </c>
      <c r="F6636">
        <v>3133119</v>
      </c>
      <c r="G6636" s="58" t="s">
        <v>87</v>
      </c>
      <c r="H6636" s="58" t="s">
        <v>87</v>
      </c>
      <c r="I6636" s="60" t="s">
        <v>85</v>
      </c>
    </row>
    <row r="6637" spans="1:9" x14ac:dyDescent="0.2">
      <c r="A6637" t="s">
        <v>79</v>
      </c>
      <c r="B6637" t="s">
        <v>80</v>
      </c>
      <c r="C6637" t="s">
        <v>22</v>
      </c>
      <c r="D6637" s="55">
        <v>44136</v>
      </c>
      <c r="E6637">
        <v>0</v>
      </c>
      <c r="F6637">
        <v>3133120</v>
      </c>
      <c r="G6637" s="58" t="s">
        <v>87</v>
      </c>
      <c r="H6637" s="58" t="s">
        <v>87</v>
      </c>
      <c r="I6637" s="60" t="s">
        <v>85</v>
      </c>
    </row>
    <row r="6638" spans="1:9" x14ac:dyDescent="0.2">
      <c r="A6638" t="s">
        <v>79</v>
      </c>
      <c r="B6638" t="s">
        <v>81</v>
      </c>
      <c r="C6638" t="s">
        <v>22</v>
      </c>
      <c r="D6638" s="55">
        <v>44136</v>
      </c>
      <c r="E6638">
        <v>0</v>
      </c>
      <c r="F6638">
        <v>3133121</v>
      </c>
      <c r="G6638" s="58" t="s">
        <v>87</v>
      </c>
      <c r="H6638" s="58" t="s">
        <v>87</v>
      </c>
      <c r="I6638" s="60" t="s">
        <v>85</v>
      </c>
    </row>
    <row r="6639" spans="1:9" x14ac:dyDescent="0.2">
      <c r="A6639" t="s">
        <v>65</v>
      </c>
      <c r="B6639" t="s">
        <v>80</v>
      </c>
      <c r="C6639" t="s">
        <v>22</v>
      </c>
      <c r="D6639" s="55">
        <v>44136</v>
      </c>
      <c r="E6639">
        <v>0</v>
      </c>
      <c r="F6639">
        <v>3133122</v>
      </c>
      <c r="G6639" s="58" t="s">
        <v>87</v>
      </c>
      <c r="H6639" s="58" t="s">
        <v>87</v>
      </c>
      <c r="I6639" s="60" t="s">
        <v>85</v>
      </c>
    </row>
    <row r="6640" spans="1:9" x14ac:dyDescent="0.2">
      <c r="A6640" t="s">
        <v>65</v>
      </c>
      <c r="B6640" t="s">
        <v>81</v>
      </c>
      <c r="C6640" t="s">
        <v>22</v>
      </c>
      <c r="D6640" s="55">
        <v>44136</v>
      </c>
      <c r="E6640">
        <v>0</v>
      </c>
      <c r="F6640">
        <v>3133123</v>
      </c>
      <c r="G6640" s="58" t="s">
        <v>87</v>
      </c>
      <c r="H6640" s="58" t="s">
        <v>87</v>
      </c>
      <c r="I6640" s="60" t="s">
        <v>85</v>
      </c>
    </row>
    <row r="6641" spans="1:9" x14ac:dyDescent="0.2">
      <c r="A6641" t="s">
        <v>111</v>
      </c>
      <c r="B6641" t="s">
        <v>110</v>
      </c>
      <c r="C6641" t="s">
        <v>22</v>
      </c>
      <c r="D6641" s="55">
        <v>44136</v>
      </c>
      <c r="E6641">
        <v>0.05</v>
      </c>
      <c r="F6641">
        <v>3133124</v>
      </c>
      <c r="G6641" s="58" t="s">
        <v>87</v>
      </c>
      <c r="H6641" s="58" t="s">
        <v>87</v>
      </c>
      <c r="I6641" s="60" t="s">
        <v>85</v>
      </c>
    </row>
    <row r="6642" spans="1:9" x14ac:dyDescent="0.2">
      <c r="A6642" t="s">
        <v>112</v>
      </c>
      <c r="B6642" t="s">
        <v>110</v>
      </c>
      <c r="C6642" t="s">
        <v>22</v>
      </c>
      <c r="D6642" s="55">
        <v>44136</v>
      </c>
      <c r="E6642">
        <v>5.5E-2</v>
      </c>
      <c r="F6642">
        <v>3133125</v>
      </c>
      <c r="G6642" s="58" t="s">
        <v>87</v>
      </c>
      <c r="H6642" s="58" t="s">
        <v>87</v>
      </c>
      <c r="I6642" s="60" t="s">
        <v>85</v>
      </c>
    </row>
    <row r="6643" spans="1:9" x14ac:dyDescent="0.2">
      <c r="A6643" t="s">
        <v>108</v>
      </c>
      <c r="B6643" t="s">
        <v>110</v>
      </c>
      <c r="C6643" t="s">
        <v>22</v>
      </c>
      <c r="D6643" s="55">
        <v>44136</v>
      </c>
      <c r="E6643">
        <v>-0.05</v>
      </c>
      <c r="F6643">
        <v>3133126</v>
      </c>
      <c r="G6643" s="58" t="s">
        <v>87</v>
      </c>
      <c r="H6643" s="58" t="s">
        <v>87</v>
      </c>
      <c r="I6643" s="60" t="s">
        <v>85</v>
      </c>
    </row>
    <row r="6644" spans="1:9" x14ac:dyDescent="0.2">
      <c r="A6644" t="s">
        <v>109</v>
      </c>
      <c r="B6644" t="s">
        <v>110</v>
      </c>
      <c r="C6644" t="s">
        <v>22</v>
      </c>
      <c r="D6644" s="55">
        <v>44136</v>
      </c>
      <c r="E6644">
        <v>5.5E-2</v>
      </c>
      <c r="F6644">
        <v>3133127</v>
      </c>
      <c r="G6644" s="58" t="s">
        <v>87</v>
      </c>
      <c r="H6644" s="58" t="s">
        <v>87</v>
      </c>
      <c r="I6644" s="60" t="s">
        <v>85</v>
      </c>
    </row>
    <row r="6645" spans="1:9" x14ac:dyDescent="0.2">
      <c r="A6645" t="s">
        <v>11</v>
      </c>
      <c r="B6645" t="s">
        <v>110</v>
      </c>
      <c r="C6645" t="s">
        <v>22</v>
      </c>
      <c r="D6645" s="55">
        <v>44136</v>
      </c>
      <c r="E6645" s="155">
        <v>44166</v>
      </c>
      <c r="F6645">
        <v>2756509</v>
      </c>
      <c r="G6645" s="58" t="s">
        <v>87</v>
      </c>
      <c r="H6645" s="58" t="s">
        <v>87</v>
      </c>
      <c r="I6645" s="60" t="s">
        <v>86</v>
      </c>
    </row>
    <row r="6646" spans="1:9" x14ac:dyDescent="0.2">
      <c r="A6646" t="s">
        <v>78</v>
      </c>
      <c r="B6646" t="s">
        <v>80</v>
      </c>
      <c r="C6646" t="s">
        <v>22</v>
      </c>
      <c r="D6646" s="55">
        <v>44166</v>
      </c>
      <c r="E6646">
        <v>0.91</v>
      </c>
      <c r="F6646">
        <v>3133100</v>
      </c>
      <c r="G6646" s="58" t="s">
        <v>87</v>
      </c>
      <c r="H6646" s="58" t="s">
        <v>87</v>
      </c>
      <c r="I6646" s="60" t="s">
        <v>85</v>
      </c>
    </row>
    <row r="6647" spans="1:9" x14ac:dyDescent="0.2">
      <c r="A6647" t="s">
        <v>78</v>
      </c>
      <c r="B6647" t="s">
        <v>81</v>
      </c>
      <c r="C6647" t="s">
        <v>22</v>
      </c>
      <c r="D6647" s="55">
        <v>44166</v>
      </c>
      <c r="E6647">
        <v>0.05</v>
      </c>
      <c r="F6647">
        <v>3133101</v>
      </c>
      <c r="G6647" s="58" t="s">
        <v>87</v>
      </c>
      <c r="H6647" s="58" t="s">
        <v>87</v>
      </c>
      <c r="I6647" s="60" t="s">
        <v>85</v>
      </c>
    </row>
    <row r="6648" spans="1:9" x14ac:dyDescent="0.2">
      <c r="A6648" t="s">
        <v>35</v>
      </c>
      <c r="B6648" t="s">
        <v>80</v>
      </c>
      <c r="C6648" t="s">
        <v>22</v>
      </c>
      <c r="D6648" s="55">
        <v>44166</v>
      </c>
      <c r="E6648">
        <v>0.91</v>
      </c>
      <c r="F6648">
        <v>3133102</v>
      </c>
      <c r="G6648" s="58" t="s">
        <v>87</v>
      </c>
      <c r="H6648" s="58" t="s">
        <v>87</v>
      </c>
      <c r="I6648" s="60" t="s">
        <v>85</v>
      </c>
    </row>
    <row r="6649" spans="1:9" x14ac:dyDescent="0.2">
      <c r="A6649" t="s">
        <v>35</v>
      </c>
      <c r="B6649" t="s">
        <v>81</v>
      </c>
      <c r="C6649" t="s">
        <v>22</v>
      </c>
      <c r="D6649" s="55">
        <v>44166</v>
      </c>
      <c r="E6649">
        <v>0.28999999999999998</v>
      </c>
      <c r="F6649">
        <v>3133103</v>
      </c>
      <c r="G6649" s="58" t="s">
        <v>87</v>
      </c>
      <c r="H6649" s="58" t="s">
        <v>87</v>
      </c>
      <c r="I6649" s="60" t="s">
        <v>85</v>
      </c>
    </row>
    <row r="6650" spans="1:9" x14ac:dyDescent="0.2">
      <c r="A6650" t="s">
        <v>36</v>
      </c>
      <c r="B6650" t="s">
        <v>80</v>
      </c>
      <c r="C6650" t="s">
        <v>22</v>
      </c>
      <c r="D6650" s="55">
        <v>44166</v>
      </c>
      <c r="E6650">
        <v>0.91</v>
      </c>
      <c r="F6650">
        <v>3133104</v>
      </c>
      <c r="G6650" s="58" t="s">
        <v>87</v>
      </c>
      <c r="H6650" s="58" t="s">
        <v>87</v>
      </c>
      <c r="I6650" s="60" t="s">
        <v>85</v>
      </c>
    </row>
    <row r="6651" spans="1:9" x14ac:dyDescent="0.2">
      <c r="A6651" t="s">
        <v>36</v>
      </c>
      <c r="B6651" t="s">
        <v>81</v>
      </c>
      <c r="C6651" t="s">
        <v>22</v>
      </c>
      <c r="D6651" s="55">
        <v>44166</v>
      </c>
      <c r="E6651">
        <v>0.05</v>
      </c>
      <c r="F6651">
        <v>3133105</v>
      </c>
      <c r="G6651" s="58" t="s">
        <v>87</v>
      </c>
      <c r="H6651" s="58" t="s">
        <v>87</v>
      </c>
      <c r="I6651" s="60" t="s">
        <v>85</v>
      </c>
    </row>
    <row r="6652" spans="1:9" x14ac:dyDescent="0.2">
      <c r="A6652" t="s">
        <v>37</v>
      </c>
      <c r="B6652" t="s">
        <v>80</v>
      </c>
      <c r="C6652" t="s">
        <v>22</v>
      </c>
      <c r="D6652" s="55">
        <v>44166</v>
      </c>
      <c r="E6652">
        <v>0.91</v>
      </c>
      <c r="F6652">
        <v>3133106</v>
      </c>
      <c r="G6652" s="58" t="s">
        <v>87</v>
      </c>
      <c r="H6652" s="58" t="s">
        <v>87</v>
      </c>
      <c r="I6652" s="60" t="s">
        <v>85</v>
      </c>
    </row>
    <row r="6653" spans="1:9" x14ac:dyDescent="0.2">
      <c r="A6653" t="s">
        <v>37</v>
      </c>
      <c r="B6653" t="s">
        <v>81</v>
      </c>
      <c r="C6653" t="s">
        <v>22</v>
      </c>
      <c r="D6653" s="55">
        <v>44166</v>
      </c>
      <c r="E6653">
        <v>0.28999999999999998</v>
      </c>
      <c r="F6653">
        <v>3133107</v>
      </c>
      <c r="G6653" s="58" t="s">
        <v>87</v>
      </c>
      <c r="H6653" s="58" t="s">
        <v>87</v>
      </c>
      <c r="I6653" s="60" t="s">
        <v>85</v>
      </c>
    </row>
    <row r="6654" spans="1:9" x14ac:dyDescent="0.2">
      <c r="A6654" t="s">
        <v>58</v>
      </c>
      <c r="B6654" t="s">
        <v>80</v>
      </c>
      <c r="C6654" t="s">
        <v>22</v>
      </c>
      <c r="D6654" s="55">
        <v>44166</v>
      </c>
      <c r="E6654">
        <v>0.77</v>
      </c>
      <c r="F6654">
        <v>3133108</v>
      </c>
      <c r="G6654" s="58" t="s">
        <v>87</v>
      </c>
      <c r="H6654" s="58" t="s">
        <v>87</v>
      </c>
      <c r="I6654" s="60" t="s">
        <v>85</v>
      </c>
    </row>
    <row r="6655" spans="1:9" x14ac:dyDescent="0.2">
      <c r="A6655" t="s">
        <v>58</v>
      </c>
      <c r="B6655" t="s">
        <v>81</v>
      </c>
      <c r="C6655" t="s">
        <v>22</v>
      </c>
      <c r="D6655" s="55">
        <v>44166</v>
      </c>
      <c r="E6655">
        <v>0.05</v>
      </c>
      <c r="F6655">
        <v>3133109</v>
      </c>
      <c r="G6655" s="58" t="s">
        <v>87</v>
      </c>
      <c r="H6655" s="58" t="s">
        <v>87</v>
      </c>
      <c r="I6655" s="60" t="s">
        <v>85</v>
      </c>
    </row>
    <row r="6656" spans="1:9" x14ac:dyDescent="0.2">
      <c r="A6656" t="s">
        <v>59</v>
      </c>
      <c r="B6656" t="s">
        <v>80</v>
      </c>
      <c r="C6656" t="s">
        <v>22</v>
      </c>
      <c r="D6656" s="55">
        <v>44166</v>
      </c>
      <c r="E6656">
        <v>0.98</v>
      </c>
      <c r="F6656">
        <v>3133110</v>
      </c>
      <c r="G6656" s="58" t="s">
        <v>87</v>
      </c>
      <c r="H6656" s="58" t="s">
        <v>87</v>
      </c>
      <c r="I6656" s="60" t="s">
        <v>85</v>
      </c>
    </row>
    <row r="6657" spans="1:9" x14ac:dyDescent="0.2">
      <c r="A6657" t="s">
        <v>59</v>
      </c>
      <c r="B6657" t="s">
        <v>81</v>
      </c>
      <c r="C6657" t="s">
        <v>22</v>
      </c>
      <c r="D6657" s="55">
        <v>44166</v>
      </c>
      <c r="E6657">
        <v>-0.13</v>
      </c>
      <c r="F6657">
        <v>3133111</v>
      </c>
      <c r="G6657" s="58" t="s">
        <v>87</v>
      </c>
      <c r="H6657" s="58" t="s">
        <v>87</v>
      </c>
      <c r="I6657" s="60" t="s">
        <v>85</v>
      </c>
    </row>
    <row r="6658" spans="1:9" x14ac:dyDescent="0.2">
      <c r="A6658" t="s">
        <v>60</v>
      </c>
      <c r="B6658" t="s">
        <v>80</v>
      </c>
      <c r="C6658" t="s">
        <v>22</v>
      </c>
      <c r="D6658" s="55">
        <v>44166</v>
      </c>
      <c r="E6658">
        <v>0.98</v>
      </c>
      <c r="F6658">
        <v>3133112</v>
      </c>
      <c r="G6658" s="58" t="s">
        <v>87</v>
      </c>
      <c r="H6658" s="58" t="s">
        <v>87</v>
      </c>
      <c r="I6658" s="60" t="s">
        <v>85</v>
      </c>
    </row>
    <row r="6659" spans="1:9" x14ac:dyDescent="0.2">
      <c r="A6659" t="s">
        <v>60</v>
      </c>
      <c r="B6659" t="s">
        <v>81</v>
      </c>
      <c r="C6659" t="s">
        <v>22</v>
      </c>
      <c r="D6659" s="55">
        <v>44166</v>
      </c>
      <c r="E6659">
        <v>0.25</v>
      </c>
      <c r="F6659">
        <v>3133113</v>
      </c>
      <c r="G6659" s="58" t="s">
        <v>87</v>
      </c>
      <c r="H6659" s="58" t="s">
        <v>87</v>
      </c>
      <c r="I6659" s="60" t="s">
        <v>85</v>
      </c>
    </row>
    <row r="6660" spans="1:9" x14ac:dyDescent="0.2">
      <c r="A6660" t="s">
        <v>61</v>
      </c>
      <c r="B6660" t="s">
        <v>80</v>
      </c>
      <c r="C6660" t="s">
        <v>22</v>
      </c>
      <c r="D6660" s="55">
        <v>44166</v>
      </c>
      <c r="E6660">
        <v>0.98</v>
      </c>
      <c r="F6660">
        <v>3133114</v>
      </c>
      <c r="G6660" s="58" t="s">
        <v>87</v>
      </c>
      <c r="H6660" s="58" t="s">
        <v>87</v>
      </c>
      <c r="I6660" s="60" t="s">
        <v>85</v>
      </c>
    </row>
    <row r="6661" spans="1:9" x14ac:dyDescent="0.2">
      <c r="A6661" t="s">
        <v>61</v>
      </c>
      <c r="B6661" t="s">
        <v>81</v>
      </c>
      <c r="C6661" t="s">
        <v>22</v>
      </c>
      <c r="D6661" s="55">
        <v>44166</v>
      </c>
      <c r="E6661">
        <v>-0.05</v>
      </c>
      <c r="F6661">
        <v>3133115</v>
      </c>
      <c r="G6661" s="58" t="s">
        <v>87</v>
      </c>
      <c r="H6661" s="58" t="s">
        <v>87</v>
      </c>
      <c r="I6661" s="60" t="s">
        <v>85</v>
      </c>
    </row>
    <row r="6662" spans="1:9" x14ac:dyDescent="0.2">
      <c r="A6662" t="s">
        <v>63</v>
      </c>
      <c r="B6662" t="s">
        <v>80</v>
      </c>
      <c r="C6662" t="s">
        <v>22</v>
      </c>
      <c r="D6662" s="55">
        <v>44166</v>
      </c>
      <c r="E6662">
        <v>0</v>
      </c>
      <c r="F6662">
        <v>3133116</v>
      </c>
      <c r="G6662" s="58" t="s">
        <v>87</v>
      </c>
      <c r="H6662" s="58" t="s">
        <v>87</v>
      </c>
      <c r="I6662" s="60" t="s">
        <v>85</v>
      </c>
    </row>
    <row r="6663" spans="1:9" x14ac:dyDescent="0.2">
      <c r="A6663" t="s">
        <v>63</v>
      </c>
      <c r="B6663" t="s">
        <v>81</v>
      </c>
      <c r="C6663" t="s">
        <v>22</v>
      </c>
      <c r="D6663" s="55">
        <v>44166</v>
      </c>
      <c r="E6663">
        <v>0</v>
      </c>
      <c r="F6663">
        <v>3133117</v>
      </c>
      <c r="G6663" s="58" t="s">
        <v>87</v>
      </c>
      <c r="H6663" s="58" t="s">
        <v>87</v>
      </c>
      <c r="I6663" s="60" t="s">
        <v>85</v>
      </c>
    </row>
    <row r="6664" spans="1:9" x14ac:dyDescent="0.2">
      <c r="A6664" t="s">
        <v>64</v>
      </c>
      <c r="B6664" t="s">
        <v>80</v>
      </c>
      <c r="C6664" t="s">
        <v>22</v>
      </c>
      <c r="D6664" s="55">
        <v>44166</v>
      </c>
      <c r="E6664">
        <v>0</v>
      </c>
      <c r="F6664">
        <v>3133118</v>
      </c>
      <c r="G6664" s="58" t="s">
        <v>87</v>
      </c>
      <c r="H6664" s="58" t="s">
        <v>87</v>
      </c>
      <c r="I6664" s="60" t="s">
        <v>85</v>
      </c>
    </row>
    <row r="6665" spans="1:9" x14ac:dyDescent="0.2">
      <c r="A6665" t="s">
        <v>64</v>
      </c>
      <c r="B6665" t="s">
        <v>81</v>
      </c>
      <c r="C6665" t="s">
        <v>22</v>
      </c>
      <c r="D6665" s="55">
        <v>44166</v>
      </c>
      <c r="E6665">
        <v>0</v>
      </c>
      <c r="F6665">
        <v>3133119</v>
      </c>
      <c r="G6665" s="58" t="s">
        <v>87</v>
      </c>
      <c r="H6665" s="58" t="s">
        <v>87</v>
      </c>
      <c r="I6665" s="60" t="s">
        <v>85</v>
      </c>
    </row>
    <row r="6666" spans="1:9" x14ac:dyDescent="0.2">
      <c r="A6666" t="s">
        <v>79</v>
      </c>
      <c r="B6666" t="s">
        <v>80</v>
      </c>
      <c r="C6666" t="s">
        <v>22</v>
      </c>
      <c r="D6666" s="55">
        <v>44166</v>
      </c>
      <c r="E6666">
        <v>0</v>
      </c>
      <c r="F6666">
        <v>3133120</v>
      </c>
      <c r="G6666" s="58" t="s">
        <v>87</v>
      </c>
      <c r="H6666" s="58" t="s">
        <v>87</v>
      </c>
      <c r="I6666" s="60" t="s">
        <v>85</v>
      </c>
    </row>
    <row r="6667" spans="1:9" x14ac:dyDescent="0.2">
      <c r="A6667" t="s">
        <v>79</v>
      </c>
      <c r="B6667" t="s">
        <v>81</v>
      </c>
      <c r="C6667" t="s">
        <v>22</v>
      </c>
      <c r="D6667" s="55">
        <v>44166</v>
      </c>
      <c r="E6667">
        <v>0</v>
      </c>
      <c r="F6667">
        <v>3133121</v>
      </c>
      <c r="G6667" s="58" t="s">
        <v>87</v>
      </c>
      <c r="H6667" s="58" t="s">
        <v>87</v>
      </c>
      <c r="I6667" s="60" t="s">
        <v>85</v>
      </c>
    </row>
    <row r="6668" spans="1:9" x14ac:dyDescent="0.2">
      <c r="A6668" t="s">
        <v>65</v>
      </c>
      <c r="B6668" t="s">
        <v>80</v>
      </c>
      <c r="C6668" t="s">
        <v>22</v>
      </c>
      <c r="D6668" s="55">
        <v>44166</v>
      </c>
      <c r="E6668">
        <v>0</v>
      </c>
      <c r="F6668">
        <v>3133122</v>
      </c>
      <c r="G6668" s="58" t="s">
        <v>87</v>
      </c>
      <c r="H6668" s="58" t="s">
        <v>87</v>
      </c>
      <c r="I6668" s="60" t="s">
        <v>85</v>
      </c>
    </row>
    <row r="6669" spans="1:9" x14ac:dyDescent="0.2">
      <c r="A6669" t="s">
        <v>65</v>
      </c>
      <c r="B6669" t="s">
        <v>81</v>
      </c>
      <c r="C6669" t="s">
        <v>22</v>
      </c>
      <c r="D6669" s="55">
        <v>44166</v>
      </c>
      <c r="E6669">
        <v>0</v>
      </c>
      <c r="F6669">
        <v>3133123</v>
      </c>
      <c r="G6669" s="58" t="s">
        <v>87</v>
      </c>
      <c r="H6669" s="58" t="s">
        <v>87</v>
      </c>
      <c r="I6669" s="60" t="s">
        <v>85</v>
      </c>
    </row>
    <row r="6670" spans="1:9" x14ac:dyDescent="0.2">
      <c r="A6670" t="s">
        <v>111</v>
      </c>
      <c r="B6670" t="s">
        <v>110</v>
      </c>
      <c r="C6670" t="s">
        <v>22</v>
      </c>
      <c r="D6670" s="55">
        <v>44166</v>
      </c>
      <c r="E6670">
        <v>0.05</v>
      </c>
      <c r="F6670">
        <v>3133124</v>
      </c>
      <c r="G6670" s="58" t="s">
        <v>87</v>
      </c>
      <c r="H6670" s="58" t="s">
        <v>87</v>
      </c>
      <c r="I6670" s="60" t="s">
        <v>85</v>
      </c>
    </row>
    <row r="6671" spans="1:9" x14ac:dyDescent="0.2">
      <c r="A6671" t="s">
        <v>112</v>
      </c>
      <c r="B6671" t="s">
        <v>110</v>
      </c>
      <c r="C6671" t="s">
        <v>22</v>
      </c>
      <c r="D6671" s="55">
        <v>44166</v>
      </c>
      <c r="E6671">
        <v>0.25</v>
      </c>
      <c r="F6671">
        <v>3133125</v>
      </c>
      <c r="G6671" s="58" t="s">
        <v>87</v>
      </c>
      <c r="H6671" s="58" t="s">
        <v>87</v>
      </c>
      <c r="I6671" s="60" t="s">
        <v>85</v>
      </c>
    </row>
    <row r="6672" spans="1:9" x14ac:dyDescent="0.2">
      <c r="A6672" t="s">
        <v>108</v>
      </c>
      <c r="B6672" t="s">
        <v>110</v>
      </c>
      <c r="C6672" t="s">
        <v>22</v>
      </c>
      <c r="D6672" s="55">
        <v>44166</v>
      </c>
      <c r="E6672">
        <v>-0.05</v>
      </c>
      <c r="F6672">
        <v>3133126</v>
      </c>
      <c r="G6672" s="58" t="s">
        <v>87</v>
      </c>
      <c r="H6672" s="58" t="s">
        <v>87</v>
      </c>
      <c r="I6672" s="60" t="s">
        <v>85</v>
      </c>
    </row>
    <row r="6673" spans="1:9" x14ac:dyDescent="0.2">
      <c r="A6673" t="s">
        <v>109</v>
      </c>
      <c r="B6673" t="s">
        <v>110</v>
      </c>
      <c r="C6673" t="s">
        <v>22</v>
      </c>
      <c r="D6673" s="55">
        <v>44166</v>
      </c>
      <c r="E6673">
        <v>0.25</v>
      </c>
      <c r="F6673">
        <v>3133127</v>
      </c>
      <c r="G6673" s="58" t="s">
        <v>87</v>
      </c>
      <c r="H6673" s="58" t="s">
        <v>87</v>
      </c>
      <c r="I6673" s="60" t="s">
        <v>85</v>
      </c>
    </row>
    <row r="6674" spans="1:9" x14ac:dyDescent="0.2">
      <c r="A6674" t="s">
        <v>11</v>
      </c>
      <c r="B6674" t="s">
        <v>110</v>
      </c>
      <c r="C6674" t="s">
        <v>22</v>
      </c>
      <c r="D6674" s="55">
        <v>44166</v>
      </c>
      <c r="E6674" s="155">
        <v>44197</v>
      </c>
      <c r="F6674">
        <v>2756538</v>
      </c>
      <c r="G6674" s="58" t="s">
        <v>87</v>
      </c>
      <c r="H6674" s="58" t="s">
        <v>87</v>
      </c>
      <c r="I6674" s="60" t="s">
        <v>86</v>
      </c>
    </row>
    <row r="6675" spans="1:9" x14ac:dyDescent="0.2">
      <c r="A6675" t="s">
        <v>78</v>
      </c>
      <c r="B6675" t="s">
        <v>80</v>
      </c>
      <c r="C6675" t="s">
        <v>22</v>
      </c>
      <c r="D6675" s="55">
        <v>44197</v>
      </c>
      <c r="E6675">
        <v>1.2150000000000001</v>
      </c>
      <c r="F6675">
        <v>3133100</v>
      </c>
      <c r="G6675" s="58" t="s">
        <v>87</v>
      </c>
      <c r="H6675" s="58" t="s">
        <v>87</v>
      </c>
      <c r="I6675" s="60" t="s">
        <v>85</v>
      </c>
    </row>
    <row r="6676" spans="1:9" x14ac:dyDescent="0.2">
      <c r="A6676" t="s">
        <v>78</v>
      </c>
      <c r="B6676" t="s">
        <v>81</v>
      </c>
      <c r="C6676" t="s">
        <v>22</v>
      </c>
      <c r="D6676" s="55">
        <v>44197</v>
      </c>
      <c r="E6676">
        <v>0.05</v>
      </c>
      <c r="F6676">
        <v>3133101</v>
      </c>
      <c r="G6676" s="58" t="s">
        <v>87</v>
      </c>
      <c r="H6676" s="58" t="s">
        <v>87</v>
      </c>
      <c r="I6676" s="60" t="s">
        <v>85</v>
      </c>
    </row>
    <row r="6677" spans="1:9" x14ac:dyDescent="0.2">
      <c r="A6677" t="s">
        <v>35</v>
      </c>
      <c r="B6677" t="s">
        <v>80</v>
      </c>
      <c r="C6677" t="s">
        <v>22</v>
      </c>
      <c r="D6677" s="55">
        <v>44197</v>
      </c>
      <c r="E6677">
        <v>1.2150000000000001</v>
      </c>
      <c r="F6677">
        <v>3133102</v>
      </c>
      <c r="G6677" s="58" t="s">
        <v>87</v>
      </c>
      <c r="H6677" s="58" t="s">
        <v>87</v>
      </c>
      <c r="I6677" s="60" t="s">
        <v>85</v>
      </c>
    </row>
    <row r="6678" spans="1:9" x14ac:dyDescent="0.2">
      <c r="A6678" t="s">
        <v>35</v>
      </c>
      <c r="B6678" t="s">
        <v>81</v>
      </c>
      <c r="C6678" t="s">
        <v>22</v>
      </c>
      <c r="D6678" s="55">
        <v>44197</v>
      </c>
      <c r="E6678">
        <v>0.32</v>
      </c>
      <c r="F6678">
        <v>3133103</v>
      </c>
      <c r="G6678" s="58" t="s">
        <v>87</v>
      </c>
      <c r="H6678" s="58" t="s">
        <v>87</v>
      </c>
      <c r="I6678" s="60" t="s">
        <v>85</v>
      </c>
    </row>
    <row r="6679" spans="1:9" x14ac:dyDescent="0.2">
      <c r="A6679" t="s">
        <v>36</v>
      </c>
      <c r="B6679" t="s">
        <v>80</v>
      </c>
      <c r="C6679" t="s">
        <v>22</v>
      </c>
      <c r="D6679" s="55">
        <v>44197</v>
      </c>
      <c r="E6679">
        <v>1.2150000000000001</v>
      </c>
      <c r="F6679">
        <v>3133104</v>
      </c>
      <c r="G6679" s="58" t="s">
        <v>87</v>
      </c>
      <c r="H6679" s="58" t="s">
        <v>87</v>
      </c>
      <c r="I6679" s="60" t="s">
        <v>85</v>
      </c>
    </row>
    <row r="6680" spans="1:9" x14ac:dyDescent="0.2">
      <c r="A6680" t="s">
        <v>36</v>
      </c>
      <c r="B6680" t="s">
        <v>81</v>
      </c>
      <c r="C6680" t="s">
        <v>22</v>
      </c>
      <c r="D6680" s="55">
        <v>44197</v>
      </c>
      <c r="E6680">
        <v>0.05</v>
      </c>
      <c r="F6680">
        <v>3133105</v>
      </c>
      <c r="G6680" s="58" t="s">
        <v>87</v>
      </c>
      <c r="H6680" s="58" t="s">
        <v>87</v>
      </c>
      <c r="I6680" s="60" t="s">
        <v>85</v>
      </c>
    </row>
    <row r="6681" spans="1:9" x14ac:dyDescent="0.2">
      <c r="A6681" t="s">
        <v>37</v>
      </c>
      <c r="B6681" t="s">
        <v>80</v>
      </c>
      <c r="C6681" t="s">
        <v>22</v>
      </c>
      <c r="D6681" s="55">
        <v>44197</v>
      </c>
      <c r="E6681">
        <v>1.2150000000000001</v>
      </c>
      <c r="F6681">
        <v>3133106</v>
      </c>
      <c r="G6681" s="58" t="s">
        <v>87</v>
      </c>
      <c r="H6681" s="58" t="s">
        <v>87</v>
      </c>
      <c r="I6681" s="60" t="s">
        <v>85</v>
      </c>
    </row>
    <row r="6682" spans="1:9" x14ac:dyDescent="0.2">
      <c r="A6682" t="s">
        <v>37</v>
      </c>
      <c r="B6682" t="s">
        <v>81</v>
      </c>
      <c r="C6682" t="s">
        <v>22</v>
      </c>
      <c r="D6682" s="55">
        <v>44197</v>
      </c>
      <c r="E6682">
        <v>0.32</v>
      </c>
      <c r="F6682">
        <v>3133107</v>
      </c>
      <c r="G6682" s="58" t="s">
        <v>87</v>
      </c>
      <c r="H6682" s="58" t="s">
        <v>87</v>
      </c>
      <c r="I6682" s="60" t="s">
        <v>85</v>
      </c>
    </row>
    <row r="6683" spans="1:9" x14ac:dyDescent="0.2">
      <c r="A6683" t="s">
        <v>58</v>
      </c>
      <c r="B6683" t="s">
        <v>80</v>
      </c>
      <c r="C6683" t="s">
        <v>22</v>
      </c>
      <c r="D6683" s="55">
        <v>44197</v>
      </c>
      <c r="E6683">
        <v>1.04</v>
      </c>
      <c r="F6683">
        <v>3133108</v>
      </c>
      <c r="G6683" s="58" t="s">
        <v>87</v>
      </c>
      <c r="H6683" s="58" t="s">
        <v>87</v>
      </c>
      <c r="I6683" s="60" t="s">
        <v>85</v>
      </c>
    </row>
    <row r="6684" spans="1:9" x14ac:dyDescent="0.2">
      <c r="A6684" t="s">
        <v>58</v>
      </c>
      <c r="B6684" t="s">
        <v>81</v>
      </c>
      <c r="C6684" t="s">
        <v>22</v>
      </c>
      <c r="D6684" s="55">
        <v>44197</v>
      </c>
      <c r="E6684">
        <v>0.05</v>
      </c>
      <c r="F6684">
        <v>3133109</v>
      </c>
      <c r="G6684" s="58" t="s">
        <v>87</v>
      </c>
      <c r="H6684" s="58" t="s">
        <v>87</v>
      </c>
      <c r="I6684" s="60" t="s">
        <v>85</v>
      </c>
    </row>
    <row r="6685" spans="1:9" x14ac:dyDescent="0.2">
      <c r="A6685" t="s">
        <v>59</v>
      </c>
      <c r="B6685" t="s">
        <v>80</v>
      </c>
      <c r="C6685" t="s">
        <v>22</v>
      </c>
      <c r="D6685" s="55">
        <v>44197</v>
      </c>
      <c r="E6685">
        <v>1.6</v>
      </c>
      <c r="F6685">
        <v>3133110</v>
      </c>
      <c r="G6685" s="58" t="s">
        <v>87</v>
      </c>
      <c r="H6685" s="58" t="s">
        <v>87</v>
      </c>
      <c r="I6685" s="60" t="s">
        <v>85</v>
      </c>
    </row>
    <row r="6686" spans="1:9" x14ac:dyDescent="0.2">
      <c r="A6686" t="s">
        <v>59</v>
      </c>
      <c r="B6686" t="s">
        <v>81</v>
      </c>
      <c r="C6686" t="s">
        <v>22</v>
      </c>
      <c r="D6686" s="55">
        <v>44197</v>
      </c>
      <c r="E6686">
        <v>-0.25</v>
      </c>
      <c r="F6686">
        <v>3133111</v>
      </c>
      <c r="G6686" s="58" t="s">
        <v>87</v>
      </c>
      <c r="H6686" s="58" t="s">
        <v>87</v>
      </c>
      <c r="I6686" s="60" t="s">
        <v>85</v>
      </c>
    </row>
    <row r="6687" spans="1:9" x14ac:dyDescent="0.2">
      <c r="A6687" t="s">
        <v>60</v>
      </c>
      <c r="B6687" t="s">
        <v>80</v>
      </c>
      <c r="C6687" t="s">
        <v>22</v>
      </c>
      <c r="D6687" s="55">
        <v>44197</v>
      </c>
      <c r="E6687">
        <v>1.6</v>
      </c>
      <c r="F6687">
        <v>3133112</v>
      </c>
      <c r="G6687" s="58" t="s">
        <v>87</v>
      </c>
      <c r="H6687" s="58" t="s">
        <v>87</v>
      </c>
      <c r="I6687" s="60" t="s">
        <v>85</v>
      </c>
    </row>
    <row r="6688" spans="1:9" x14ac:dyDescent="0.2">
      <c r="A6688" t="s">
        <v>60</v>
      </c>
      <c r="B6688" t="s">
        <v>81</v>
      </c>
      <c r="C6688" t="s">
        <v>22</v>
      </c>
      <c r="D6688" s="55">
        <v>44197</v>
      </c>
      <c r="E6688">
        <v>0.45</v>
      </c>
      <c r="F6688">
        <v>3133113</v>
      </c>
      <c r="G6688" s="58" t="s">
        <v>87</v>
      </c>
      <c r="H6688" s="58" t="s">
        <v>87</v>
      </c>
      <c r="I6688" s="60" t="s">
        <v>85</v>
      </c>
    </row>
    <row r="6689" spans="1:9" x14ac:dyDescent="0.2">
      <c r="A6689" t="s">
        <v>61</v>
      </c>
      <c r="B6689" t="s">
        <v>80</v>
      </c>
      <c r="C6689" t="s">
        <v>22</v>
      </c>
      <c r="D6689" s="55">
        <v>44197</v>
      </c>
      <c r="E6689">
        <v>1.6</v>
      </c>
      <c r="F6689">
        <v>3133114</v>
      </c>
      <c r="G6689" s="58" t="s">
        <v>87</v>
      </c>
      <c r="H6689" s="58" t="s">
        <v>87</v>
      </c>
      <c r="I6689" s="60" t="s">
        <v>85</v>
      </c>
    </row>
    <row r="6690" spans="1:9" x14ac:dyDescent="0.2">
      <c r="A6690" t="s">
        <v>61</v>
      </c>
      <c r="B6690" t="s">
        <v>81</v>
      </c>
      <c r="C6690" t="s">
        <v>22</v>
      </c>
      <c r="D6690" s="55">
        <v>44197</v>
      </c>
      <c r="E6690">
        <v>-0.2</v>
      </c>
      <c r="F6690">
        <v>3133115</v>
      </c>
      <c r="G6690" s="58" t="s">
        <v>87</v>
      </c>
      <c r="H6690" s="58" t="s">
        <v>87</v>
      </c>
      <c r="I6690" s="60" t="s">
        <v>85</v>
      </c>
    </row>
    <row r="6691" spans="1:9" x14ac:dyDescent="0.2">
      <c r="A6691" t="s">
        <v>63</v>
      </c>
      <c r="B6691" t="s">
        <v>80</v>
      </c>
      <c r="C6691" t="s">
        <v>22</v>
      </c>
      <c r="D6691" s="55">
        <v>44197</v>
      </c>
      <c r="E6691">
        <v>0</v>
      </c>
      <c r="F6691">
        <v>3133116</v>
      </c>
      <c r="G6691" s="58" t="s">
        <v>87</v>
      </c>
      <c r="H6691" s="58" t="s">
        <v>87</v>
      </c>
      <c r="I6691" s="60" t="s">
        <v>85</v>
      </c>
    </row>
    <row r="6692" spans="1:9" x14ac:dyDescent="0.2">
      <c r="A6692" t="s">
        <v>63</v>
      </c>
      <c r="B6692" t="s">
        <v>81</v>
      </c>
      <c r="C6692" t="s">
        <v>22</v>
      </c>
      <c r="D6692" s="55">
        <v>44197</v>
      </c>
      <c r="E6692">
        <v>0</v>
      </c>
      <c r="F6692">
        <v>3133117</v>
      </c>
      <c r="G6692" s="58" t="s">
        <v>87</v>
      </c>
      <c r="H6692" s="58" t="s">
        <v>87</v>
      </c>
      <c r="I6692" s="60" t="s">
        <v>85</v>
      </c>
    </row>
    <row r="6693" spans="1:9" x14ac:dyDescent="0.2">
      <c r="A6693" t="s">
        <v>64</v>
      </c>
      <c r="B6693" t="s">
        <v>80</v>
      </c>
      <c r="C6693" t="s">
        <v>22</v>
      </c>
      <c r="D6693" s="55">
        <v>44197</v>
      </c>
      <c r="E6693">
        <v>0</v>
      </c>
      <c r="F6693">
        <v>3133118</v>
      </c>
      <c r="G6693" s="58" t="s">
        <v>87</v>
      </c>
      <c r="H6693" s="58" t="s">
        <v>87</v>
      </c>
      <c r="I6693" s="60" t="s">
        <v>85</v>
      </c>
    </row>
    <row r="6694" spans="1:9" x14ac:dyDescent="0.2">
      <c r="A6694" t="s">
        <v>64</v>
      </c>
      <c r="B6694" t="s">
        <v>81</v>
      </c>
      <c r="C6694" t="s">
        <v>22</v>
      </c>
      <c r="D6694" s="55">
        <v>44197</v>
      </c>
      <c r="E6694">
        <v>0</v>
      </c>
      <c r="F6694">
        <v>3133119</v>
      </c>
      <c r="G6694" s="58" t="s">
        <v>87</v>
      </c>
      <c r="H6694" s="58" t="s">
        <v>87</v>
      </c>
      <c r="I6694" s="60" t="s">
        <v>85</v>
      </c>
    </row>
    <row r="6695" spans="1:9" x14ac:dyDescent="0.2">
      <c r="A6695" t="s">
        <v>79</v>
      </c>
      <c r="B6695" t="s">
        <v>80</v>
      </c>
      <c r="C6695" t="s">
        <v>22</v>
      </c>
      <c r="D6695" s="55">
        <v>44197</v>
      </c>
      <c r="E6695">
        <v>0</v>
      </c>
      <c r="F6695">
        <v>3133120</v>
      </c>
      <c r="G6695" s="58" t="s">
        <v>87</v>
      </c>
      <c r="H6695" s="58" t="s">
        <v>87</v>
      </c>
      <c r="I6695" s="60" t="s">
        <v>85</v>
      </c>
    </row>
    <row r="6696" spans="1:9" x14ac:dyDescent="0.2">
      <c r="A6696" t="s">
        <v>79</v>
      </c>
      <c r="B6696" t="s">
        <v>81</v>
      </c>
      <c r="C6696" t="s">
        <v>22</v>
      </c>
      <c r="D6696" s="55">
        <v>44197</v>
      </c>
      <c r="E6696">
        <v>0</v>
      </c>
      <c r="F6696">
        <v>3133121</v>
      </c>
      <c r="G6696" s="58" t="s">
        <v>87</v>
      </c>
      <c r="H6696" s="58" t="s">
        <v>87</v>
      </c>
      <c r="I6696" s="60" t="s">
        <v>85</v>
      </c>
    </row>
    <row r="6697" spans="1:9" x14ac:dyDescent="0.2">
      <c r="A6697" t="s">
        <v>65</v>
      </c>
      <c r="B6697" t="s">
        <v>80</v>
      </c>
      <c r="C6697" t="s">
        <v>22</v>
      </c>
      <c r="D6697" s="55">
        <v>44197</v>
      </c>
      <c r="E6697">
        <v>0</v>
      </c>
      <c r="F6697">
        <v>3133122</v>
      </c>
      <c r="G6697" s="58" t="s">
        <v>87</v>
      </c>
      <c r="H6697" s="58" t="s">
        <v>87</v>
      </c>
      <c r="I6697" s="60" t="s">
        <v>85</v>
      </c>
    </row>
    <row r="6698" spans="1:9" x14ac:dyDescent="0.2">
      <c r="A6698" t="s">
        <v>65</v>
      </c>
      <c r="B6698" t="s">
        <v>81</v>
      </c>
      <c r="C6698" t="s">
        <v>22</v>
      </c>
      <c r="D6698" s="55">
        <v>44197</v>
      </c>
      <c r="E6698">
        <v>0</v>
      </c>
      <c r="F6698">
        <v>3133123</v>
      </c>
      <c r="G6698" s="58" t="s">
        <v>87</v>
      </c>
      <c r="H6698" s="58" t="s">
        <v>87</v>
      </c>
      <c r="I6698" s="60" t="s">
        <v>85</v>
      </c>
    </row>
    <row r="6699" spans="1:9" x14ac:dyDescent="0.2">
      <c r="A6699" t="s">
        <v>111</v>
      </c>
      <c r="B6699" t="s">
        <v>110</v>
      </c>
      <c r="C6699" t="s">
        <v>22</v>
      </c>
      <c r="D6699" s="55">
        <v>44197</v>
      </c>
      <c r="E6699">
        <v>0.05</v>
      </c>
      <c r="F6699">
        <v>3133124</v>
      </c>
      <c r="G6699" s="58" t="s">
        <v>87</v>
      </c>
      <c r="H6699" s="58" t="s">
        <v>87</v>
      </c>
      <c r="I6699" s="60" t="s">
        <v>85</v>
      </c>
    </row>
    <row r="6700" spans="1:9" x14ac:dyDescent="0.2">
      <c r="A6700" t="s">
        <v>112</v>
      </c>
      <c r="B6700" t="s">
        <v>110</v>
      </c>
      <c r="C6700" t="s">
        <v>22</v>
      </c>
      <c r="D6700" s="55">
        <v>44197</v>
      </c>
      <c r="E6700">
        <v>0.45</v>
      </c>
      <c r="F6700">
        <v>3133125</v>
      </c>
      <c r="G6700" s="58" t="s">
        <v>87</v>
      </c>
      <c r="H6700" s="58" t="s">
        <v>87</v>
      </c>
      <c r="I6700" s="60" t="s">
        <v>85</v>
      </c>
    </row>
    <row r="6701" spans="1:9" x14ac:dyDescent="0.2">
      <c r="A6701" t="s">
        <v>108</v>
      </c>
      <c r="B6701" t="s">
        <v>110</v>
      </c>
      <c r="C6701" t="s">
        <v>22</v>
      </c>
      <c r="D6701" s="55">
        <v>44197</v>
      </c>
      <c r="E6701">
        <v>-0.2</v>
      </c>
      <c r="F6701">
        <v>3133126</v>
      </c>
      <c r="G6701" s="58" t="s">
        <v>87</v>
      </c>
      <c r="H6701" s="58" t="s">
        <v>87</v>
      </c>
      <c r="I6701" s="60" t="s">
        <v>85</v>
      </c>
    </row>
    <row r="6702" spans="1:9" x14ac:dyDescent="0.2">
      <c r="A6702" t="s">
        <v>109</v>
      </c>
      <c r="B6702" t="s">
        <v>110</v>
      </c>
      <c r="C6702" t="s">
        <v>22</v>
      </c>
      <c r="D6702" s="55">
        <v>44197</v>
      </c>
      <c r="E6702">
        <v>0.45</v>
      </c>
      <c r="F6702">
        <v>3133127</v>
      </c>
      <c r="G6702" s="58" t="s">
        <v>87</v>
      </c>
      <c r="H6702" s="58" t="s">
        <v>87</v>
      </c>
      <c r="I6702" s="60" t="s">
        <v>85</v>
      </c>
    </row>
    <row r="6703" spans="1:9" x14ac:dyDescent="0.2">
      <c r="A6703" t="s">
        <v>11</v>
      </c>
      <c r="B6703" t="s">
        <v>110</v>
      </c>
      <c r="C6703" t="s">
        <v>22</v>
      </c>
      <c r="D6703" s="55">
        <v>44197</v>
      </c>
      <c r="E6703" s="155">
        <v>44228</v>
      </c>
      <c r="F6703">
        <v>2756516</v>
      </c>
      <c r="G6703" s="58" t="s">
        <v>87</v>
      </c>
      <c r="H6703" s="58" t="s">
        <v>87</v>
      </c>
      <c r="I6703" s="60" t="s">
        <v>86</v>
      </c>
    </row>
    <row r="6704" spans="1:9" x14ac:dyDescent="0.2">
      <c r="A6704" t="s">
        <v>78</v>
      </c>
      <c r="B6704" t="s">
        <v>80</v>
      </c>
      <c r="C6704" t="s">
        <v>22</v>
      </c>
      <c r="D6704" s="55">
        <v>44228</v>
      </c>
      <c r="E6704">
        <v>1.2150000000000001</v>
      </c>
      <c r="F6704">
        <v>3133100</v>
      </c>
      <c r="G6704" s="58" t="s">
        <v>87</v>
      </c>
      <c r="H6704" s="58" t="s">
        <v>87</v>
      </c>
      <c r="I6704" s="60" t="s">
        <v>85</v>
      </c>
    </row>
    <row r="6705" spans="1:9" x14ac:dyDescent="0.2">
      <c r="A6705" t="s">
        <v>78</v>
      </c>
      <c r="B6705" t="s">
        <v>81</v>
      </c>
      <c r="C6705" t="s">
        <v>22</v>
      </c>
      <c r="D6705" s="55">
        <v>44228</v>
      </c>
      <c r="E6705">
        <v>0.05</v>
      </c>
      <c r="F6705">
        <v>3133101</v>
      </c>
      <c r="G6705" s="58" t="s">
        <v>87</v>
      </c>
      <c r="H6705" s="58" t="s">
        <v>87</v>
      </c>
      <c r="I6705" s="60" t="s">
        <v>85</v>
      </c>
    </row>
    <row r="6706" spans="1:9" x14ac:dyDescent="0.2">
      <c r="A6706" t="s">
        <v>35</v>
      </c>
      <c r="B6706" t="s">
        <v>80</v>
      </c>
      <c r="C6706" t="s">
        <v>22</v>
      </c>
      <c r="D6706" s="55">
        <v>44228</v>
      </c>
      <c r="E6706">
        <v>1.2150000000000001</v>
      </c>
      <c r="F6706">
        <v>3133102</v>
      </c>
      <c r="G6706" s="58" t="s">
        <v>87</v>
      </c>
      <c r="H6706" s="58" t="s">
        <v>87</v>
      </c>
      <c r="I6706" s="60" t="s">
        <v>85</v>
      </c>
    </row>
    <row r="6707" spans="1:9" x14ac:dyDescent="0.2">
      <c r="A6707" t="s">
        <v>35</v>
      </c>
      <c r="B6707" t="s">
        <v>81</v>
      </c>
      <c r="C6707" t="s">
        <v>22</v>
      </c>
      <c r="D6707" s="55">
        <v>44228</v>
      </c>
      <c r="E6707">
        <v>0.32</v>
      </c>
      <c r="F6707">
        <v>3133103</v>
      </c>
      <c r="G6707" s="58" t="s">
        <v>87</v>
      </c>
      <c r="H6707" s="58" t="s">
        <v>87</v>
      </c>
      <c r="I6707" s="60" t="s">
        <v>85</v>
      </c>
    </row>
    <row r="6708" spans="1:9" x14ac:dyDescent="0.2">
      <c r="A6708" t="s">
        <v>36</v>
      </c>
      <c r="B6708" t="s">
        <v>80</v>
      </c>
      <c r="C6708" t="s">
        <v>22</v>
      </c>
      <c r="D6708" s="55">
        <v>44228</v>
      </c>
      <c r="E6708">
        <v>1.2150000000000001</v>
      </c>
      <c r="F6708">
        <v>3133104</v>
      </c>
      <c r="G6708" s="58" t="s">
        <v>87</v>
      </c>
      <c r="H6708" s="58" t="s">
        <v>87</v>
      </c>
      <c r="I6708" s="60" t="s">
        <v>85</v>
      </c>
    </row>
    <row r="6709" spans="1:9" x14ac:dyDescent="0.2">
      <c r="A6709" t="s">
        <v>36</v>
      </c>
      <c r="B6709" t="s">
        <v>81</v>
      </c>
      <c r="C6709" t="s">
        <v>22</v>
      </c>
      <c r="D6709" s="55">
        <v>44228</v>
      </c>
      <c r="E6709">
        <v>0.05</v>
      </c>
      <c r="F6709">
        <v>3133105</v>
      </c>
      <c r="G6709" s="58" t="s">
        <v>87</v>
      </c>
      <c r="H6709" s="58" t="s">
        <v>87</v>
      </c>
      <c r="I6709" s="60" t="s">
        <v>85</v>
      </c>
    </row>
    <row r="6710" spans="1:9" x14ac:dyDescent="0.2">
      <c r="A6710" t="s">
        <v>37</v>
      </c>
      <c r="B6710" t="s">
        <v>80</v>
      </c>
      <c r="C6710" t="s">
        <v>22</v>
      </c>
      <c r="D6710" s="55">
        <v>44228</v>
      </c>
      <c r="E6710">
        <v>1.2150000000000001</v>
      </c>
      <c r="F6710">
        <v>3133106</v>
      </c>
      <c r="G6710" s="58" t="s">
        <v>87</v>
      </c>
      <c r="H6710" s="58" t="s">
        <v>87</v>
      </c>
      <c r="I6710" s="60" t="s">
        <v>85</v>
      </c>
    </row>
    <row r="6711" spans="1:9" x14ac:dyDescent="0.2">
      <c r="A6711" t="s">
        <v>37</v>
      </c>
      <c r="B6711" t="s">
        <v>81</v>
      </c>
      <c r="C6711" t="s">
        <v>22</v>
      </c>
      <c r="D6711" s="55">
        <v>44228</v>
      </c>
      <c r="E6711">
        <v>0.32</v>
      </c>
      <c r="F6711">
        <v>3133107</v>
      </c>
      <c r="G6711" s="58" t="s">
        <v>87</v>
      </c>
      <c r="H6711" s="58" t="s">
        <v>87</v>
      </c>
      <c r="I6711" s="60" t="s">
        <v>85</v>
      </c>
    </row>
    <row r="6712" spans="1:9" x14ac:dyDescent="0.2">
      <c r="A6712" t="s">
        <v>58</v>
      </c>
      <c r="B6712" t="s">
        <v>80</v>
      </c>
      <c r="C6712" t="s">
        <v>22</v>
      </c>
      <c r="D6712" s="55">
        <v>44228</v>
      </c>
      <c r="E6712">
        <v>1.04</v>
      </c>
      <c r="F6712">
        <v>3133108</v>
      </c>
      <c r="G6712" s="58" t="s">
        <v>87</v>
      </c>
      <c r="H6712" s="58" t="s">
        <v>87</v>
      </c>
      <c r="I6712" s="60" t="s">
        <v>85</v>
      </c>
    </row>
    <row r="6713" spans="1:9" x14ac:dyDescent="0.2">
      <c r="A6713" t="s">
        <v>58</v>
      </c>
      <c r="B6713" t="s">
        <v>81</v>
      </c>
      <c r="C6713" t="s">
        <v>22</v>
      </c>
      <c r="D6713" s="55">
        <v>44228</v>
      </c>
      <c r="E6713">
        <v>0.05</v>
      </c>
      <c r="F6713">
        <v>3133109</v>
      </c>
      <c r="G6713" s="58" t="s">
        <v>87</v>
      </c>
      <c r="H6713" s="58" t="s">
        <v>87</v>
      </c>
      <c r="I6713" s="60" t="s">
        <v>85</v>
      </c>
    </row>
    <row r="6714" spans="1:9" x14ac:dyDescent="0.2">
      <c r="A6714" t="s">
        <v>59</v>
      </c>
      <c r="B6714" t="s">
        <v>80</v>
      </c>
      <c r="C6714" t="s">
        <v>22</v>
      </c>
      <c r="D6714" s="55">
        <v>44228</v>
      </c>
      <c r="E6714">
        <v>1.6</v>
      </c>
      <c r="F6714">
        <v>3133110</v>
      </c>
      <c r="G6714" s="58" t="s">
        <v>87</v>
      </c>
      <c r="H6714" s="58" t="s">
        <v>87</v>
      </c>
      <c r="I6714" s="60" t="s">
        <v>85</v>
      </c>
    </row>
    <row r="6715" spans="1:9" x14ac:dyDescent="0.2">
      <c r="A6715" t="s">
        <v>59</v>
      </c>
      <c r="B6715" t="s">
        <v>81</v>
      </c>
      <c r="C6715" t="s">
        <v>22</v>
      </c>
      <c r="D6715" s="55">
        <v>44228</v>
      </c>
      <c r="E6715">
        <v>-0.28000000000000003</v>
      </c>
      <c r="F6715">
        <v>3133111</v>
      </c>
      <c r="G6715" s="58" t="s">
        <v>87</v>
      </c>
      <c r="H6715" s="58" t="s">
        <v>87</v>
      </c>
      <c r="I6715" s="60" t="s">
        <v>85</v>
      </c>
    </row>
    <row r="6716" spans="1:9" x14ac:dyDescent="0.2">
      <c r="A6716" t="s">
        <v>60</v>
      </c>
      <c r="B6716" t="s">
        <v>80</v>
      </c>
      <c r="C6716" t="s">
        <v>22</v>
      </c>
      <c r="D6716" s="55">
        <v>44228</v>
      </c>
      <c r="E6716">
        <v>1.6</v>
      </c>
      <c r="F6716">
        <v>3133112</v>
      </c>
      <c r="G6716" s="58" t="s">
        <v>87</v>
      </c>
      <c r="H6716" s="58" t="s">
        <v>87</v>
      </c>
      <c r="I6716" s="60" t="s">
        <v>85</v>
      </c>
    </row>
    <row r="6717" spans="1:9" x14ac:dyDescent="0.2">
      <c r="A6717" t="s">
        <v>60</v>
      </c>
      <c r="B6717" t="s">
        <v>81</v>
      </c>
      <c r="C6717" t="s">
        <v>22</v>
      </c>
      <c r="D6717" s="55">
        <v>44228</v>
      </c>
      <c r="E6717">
        <v>0.45</v>
      </c>
      <c r="F6717">
        <v>3133113</v>
      </c>
      <c r="G6717" s="58" t="s">
        <v>87</v>
      </c>
      <c r="H6717" s="58" t="s">
        <v>87</v>
      </c>
      <c r="I6717" s="60" t="s">
        <v>85</v>
      </c>
    </row>
    <row r="6718" spans="1:9" x14ac:dyDescent="0.2">
      <c r="A6718" t="s">
        <v>61</v>
      </c>
      <c r="B6718" t="s">
        <v>80</v>
      </c>
      <c r="C6718" t="s">
        <v>22</v>
      </c>
      <c r="D6718" s="55">
        <v>44228</v>
      </c>
      <c r="E6718">
        <v>1.6</v>
      </c>
      <c r="F6718">
        <v>3133114</v>
      </c>
      <c r="G6718" s="58" t="s">
        <v>87</v>
      </c>
      <c r="H6718" s="58" t="s">
        <v>87</v>
      </c>
      <c r="I6718" s="60" t="s">
        <v>85</v>
      </c>
    </row>
    <row r="6719" spans="1:9" x14ac:dyDescent="0.2">
      <c r="A6719" t="s">
        <v>61</v>
      </c>
      <c r="B6719" t="s">
        <v>81</v>
      </c>
      <c r="C6719" t="s">
        <v>22</v>
      </c>
      <c r="D6719" s="55">
        <v>44228</v>
      </c>
      <c r="E6719">
        <v>-0.2</v>
      </c>
      <c r="F6719">
        <v>3133115</v>
      </c>
      <c r="G6719" s="58" t="s">
        <v>87</v>
      </c>
      <c r="H6719" s="58" t="s">
        <v>87</v>
      </c>
      <c r="I6719" s="60" t="s">
        <v>85</v>
      </c>
    </row>
    <row r="6720" spans="1:9" x14ac:dyDescent="0.2">
      <c r="A6720" t="s">
        <v>63</v>
      </c>
      <c r="B6720" t="s">
        <v>80</v>
      </c>
      <c r="C6720" t="s">
        <v>22</v>
      </c>
      <c r="D6720" s="55">
        <v>44228</v>
      </c>
      <c r="E6720">
        <v>0</v>
      </c>
      <c r="F6720">
        <v>3133116</v>
      </c>
      <c r="G6720" s="58" t="s">
        <v>87</v>
      </c>
      <c r="H6720" s="58" t="s">
        <v>87</v>
      </c>
      <c r="I6720" s="60" t="s">
        <v>85</v>
      </c>
    </row>
    <row r="6721" spans="1:9" x14ac:dyDescent="0.2">
      <c r="A6721" t="s">
        <v>63</v>
      </c>
      <c r="B6721" t="s">
        <v>81</v>
      </c>
      <c r="C6721" t="s">
        <v>22</v>
      </c>
      <c r="D6721" s="55">
        <v>44228</v>
      </c>
      <c r="E6721">
        <v>0</v>
      </c>
      <c r="F6721">
        <v>3133117</v>
      </c>
      <c r="G6721" s="58" t="s">
        <v>87</v>
      </c>
      <c r="H6721" s="58" t="s">
        <v>87</v>
      </c>
      <c r="I6721" s="60" t="s">
        <v>85</v>
      </c>
    </row>
    <row r="6722" spans="1:9" x14ac:dyDescent="0.2">
      <c r="A6722" t="s">
        <v>64</v>
      </c>
      <c r="B6722" t="s">
        <v>80</v>
      </c>
      <c r="C6722" t="s">
        <v>22</v>
      </c>
      <c r="D6722" s="55">
        <v>44228</v>
      </c>
      <c r="E6722">
        <v>0</v>
      </c>
      <c r="F6722">
        <v>3133118</v>
      </c>
      <c r="G6722" s="58" t="s">
        <v>87</v>
      </c>
      <c r="H6722" s="58" t="s">
        <v>87</v>
      </c>
      <c r="I6722" s="60" t="s">
        <v>85</v>
      </c>
    </row>
    <row r="6723" spans="1:9" x14ac:dyDescent="0.2">
      <c r="A6723" t="s">
        <v>64</v>
      </c>
      <c r="B6723" t="s">
        <v>81</v>
      </c>
      <c r="C6723" t="s">
        <v>22</v>
      </c>
      <c r="D6723" s="55">
        <v>44228</v>
      </c>
      <c r="E6723">
        <v>0</v>
      </c>
      <c r="F6723">
        <v>3133119</v>
      </c>
      <c r="G6723" s="58" t="s">
        <v>87</v>
      </c>
      <c r="H6723" s="58" t="s">
        <v>87</v>
      </c>
      <c r="I6723" s="60" t="s">
        <v>85</v>
      </c>
    </row>
    <row r="6724" spans="1:9" x14ac:dyDescent="0.2">
      <c r="A6724" t="s">
        <v>79</v>
      </c>
      <c r="B6724" t="s">
        <v>80</v>
      </c>
      <c r="C6724" t="s">
        <v>22</v>
      </c>
      <c r="D6724" s="55">
        <v>44228</v>
      </c>
      <c r="E6724">
        <v>0</v>
      </c>
      <c r="F6724">
        <v>3133120</v>
      </c>
      <c r="G6724" s="58" t="s">
        <v>87</v>
      </c>
      <c r="H6724" s="58" t="s">
        <v>87</v>
      </c>
      <c r="I6724" s="60" t="s">
        <v>85</v>
      </c>
    </row>
    <row r="6725" spans="1:9" x14ac:dyDescent="0.2">
      <c r="A6725" t="s">
        <v>79</v>
      </c>
      <c r="B6725" t="s">
        <v>81</v>
      </c>
      <c r="C6725" t="s">
        <v>22</v>
      </c>
      <c r="D6725" s="55">
        <v>44228</v>
      </c>
      <c r="E6725">
        <v>0</v>
      </c>
      <c r="F6725">
        <v>3133121</v>
      </c>
      <c r="G6725" s="58" t="s">
        <v>87</v>
      </c>
      <c r="H6725" s="58" t="s">
        <v>87</v>
      </c>
      <c r="I6725" s="60" t="s">
        <v>85</v>
      </c>
    </row>
    <row r="6726" spans="1:9" x14ac:dyDescent="0.2">
      <c r="A6726" t="s">
        <v>65</v>
      </c>
      <c r="B6726" t="s">
        <v>80</v>
      </c>
      <c r="C6726" t="s">
        <v>22</v>
      </c>
      <c r="D6726" s="55">
        <v>44228</v>
      </c>
      <c r="E6726">
        <v>0</v>
      </c>
      <c r="F6726">
        <v>3133122</v>
      </c>
      <c r="G6726" s="58" t="s">
        <v>87</v>
      </c>
      <c r="H6726" s="58" t="s">
        <v>87</v>
      </c>
      <c r="I6726" s="60" t="s">
        <v>85</v>
      </c>
    </row>
    <row r="6727" spans="1:9" x14ac:dyDescent="0.2">
      <c r="A6727" t="s">
        <v>65</v>
      </c>
      <c r="B6727" t="s">
        <v>81</v>
      </c>
      <c r="C6727" t="s">
        <v>22</v>
      </c>
      <c r="D6727" s="55">
        <v>44228</v>
      </c>
      <c r="E6727">
        <v>0</v>
      </c>
      <c r="F6727">
        <v>3133123</v>
      </c>
      <c r="G6727" s="58" t="s">
        <v>87</v>
      </c>
      <c r="H6727" s="58" t="s">
        <v>87</v>
      </c>
      <c r="I6727" s="60" t="s">
        <v>85</v>
      </c>
    </row>
    <row r="6728" spans="1:9" x14ac:dyDescent="0.2">
      <c r="A6728" t="s">
        <v>111</v>
      </c>
      <c r="B6728" t="s">
        <v>110</v>
      </c>
      <c r="C6728" t="s">
        <v>22</v>
      </c>
      <c r="D6728" s="55">
        <v>44228</v>
      </c>
      <c r="E6728">
        <v>0.05</v>
      </c>
      <c r="F6728">
        <v>3133124</v>
      </c>
      <c r="G6728" s="58" t="s">
        <v>87</v>
      </c>
      <c r="H6728" s="58" t="s">
        <v>87</v>
      </c>
      <c r="I6728" s="60" t="s">
        <v>85</v>
      </c>
    </row>
    <row r="6729" spans="1:9" x14ac:dyDescent="0.2">
      <c r="A6729" t="s">
        <v>112</v>
      </c>
      <c r="B6729" t="s">
        <v>110</v>
      </c>
      <c r="C6729" t="s">
        <v>22</v>
      </c>
      <c r="D6729" s="55">
        <v>44228</v>
      </c>
      <c r="E6729">
        <v>0.45</v>
      </c>
      <c r="F6729">
        <v>3133125</v>
      </c>
      <c r="G6729" s="58" t="s">
        <v>87</v>
      </c>
      <c r="H6729" s="58" t="s">
        <v>87</v>
      </c>
      <c r="I6729" s="60" t="s">
        <v>85</v>
      </c>
    </row>
    <row r="6730" spans="1:9" x14ac:dyDescent="0.2">
      <c r="A6730" t="s">
        <v>108</v>
      </c>
      <c r="B6730" t="s">
        <v>110</v>
      </c>
      <c r="C6730" t="s">
        <v>22</v>
      </c>
      <c r="D6730" s="55">
        <v>44228</v>
      </c>
      <c r="E6730">
        <v>-0.2</v>
      </c>
      <c r="F6730">
        <v>3133126</v>
      </c>
      <c r="G6730" s="58" t="s">
        <v>87</v>
      </c>
      <c r="H6730" s="58" t="s">
        <v>87</v>
      </c>
      <c r="I6730" s="60" t="s">
        <v>85</v>
      </c>
    </row>
    <row r="6731" spans="1:9" x14ac:dyDescent="0.2">
      <c r="A6731" t="s">
        <v>109</v>
      </c>
      <c r="B6731" t="s">
        <v>110</v>
      </c>
      <c r="C6731" t="s">
        <v>22</v>
      </c>
      <c r="D6731" s="55">
        <v>44228</v>
      </c>
      <c r="E6731">
        <v>0.45</v>
      </c>
      <c r="F6731">
        <v>3133127</v>
      </c>
      <c r="G6731" s="58" t="s">
        <v>87</v>
      </c>
      <c r="H6731" s="58" t="s">
        <v>87</v>
      </c>
      <c r="I6731" s="60" t="s">
        <v>85</v>
      </c>
    </row>
    <row r="6732" spans="1:9" x14ac:dyDescent="0.2">
      <c r="A6732" t="s">
        <v>11</v>
      </c>
      <c r="B6732" t="s">
        <v>110</v>
      </c>
      <c r="C6732" t="s">
        <v>22</v>
      </c>
      <c r="D6732" s="55">
        <v>44228</v>
      </c>
      <c r="E6732" s="155">
        <v>44256</v>
      </c>
      <c r="F6732">
        <v>2756545</v>
      </c>
      <c r="G6732" s="58" t="s">
        <v>87</v>
      </c>
      <c r="H6732" s="58" t="s">
        <v>87</v>
      </c>
      <c r="I6732" s="60" t="s">
        <v>86</v>
      </c>
    </row>
    <row r="6733" spans="1:9" x14ac:dyDescent="0.2">
      <c r="A6733" t="s">
        <v>78</v>
      </c>
      <c r="B6733" t="s">
        <v>80</v>
      </c>
      <c r="C6733" t="s">
        <v>22</v>
      </c>
      <c r="D6733" s="55">
        <v>44256</v>
      </c>
      <c r="E6733">
        <v>0.65500000000000003</v>
      </c>
      <c r="F6733">
        <v>3133100</v>
      </c>
      <c r="G6733" s="58" t="s">
        <v>87</v>
      </c>
      <c r="H6733" s="58" t="s">
        <v>87</v>
      </c>
      <c r="I6733" s="60" t="s">
        <v>85</v>
      </c>
    </row>
    <row r="6734" spans="1:9" x14ac:dyDescent="0.2">
      <c r="A6734" t="s">
        <v>78</v>
      </c>
      <c r="B6734" t="s">
        <v>81</v>
      </c>
      <c r="C6734" t="s">
        <v>22</v>
      </c>
      <c r="D6734" s="55">
        <v>44256</v>
      </c>
      <c r="E6734">
        <v>0.05</v>
      </c>
      <c r="F6734">
        <v>3133101</v>
      </c>
      <c r="G6734" s="58" t="s">
        <v>87</v>
      </c>
      <c r="H6734" s="58" t="s">
        <v>87</v>
      </c>
      <c r="I6734" s="60" t="s">
        <v>85</v>
      </c>
    </row>
    <row r="6735" spans="1:9" x14ac:dyDescent="0.2">
      <c r="A6735" t="s">
        <v>35</v>
      </c>
      <c r="B6735" t="s">
        <v>80</v>
      </c>
      <c r="C6735" t="s">
        <v>22</v>
      </c>
      <c r="D6735" s="55">
        <v>44256</v>
      </c>
      <c r="E6735">
        <v>0.65500000000000003</v>
      </c>
      <c r="F6735">
        <v>3133102</v>
      </c>
      <c r="G6735" s="58" t="s">
        <v>87</v>
      </c>
      <c r="H6735" s="58" t="s">
        <v>87</v>
      </c>
      <c r="I6735" s="60" t="s">
        <v>85</v>
      </c>
    </row>
    <row r="6736" spans="1:9" x14ac:dyDescent="0.2">
      <c r="A6736" t="s">
        <v>35</v>
      </c>
      <c r="B6736" t="s">
        <v>81</v>
      </c>
      <c r="C6736" t="s">
        <v>22</v>
      </c>
      <c r="D6736" s="55">
        <v>44256</v>
      </c>
      <c r="E6736">
        <v>0.15</v>
      </c>
      <c r="F6736">
        <v>3133103</v>
      </c>
      <c r="G6736" s="58" t="s">
        <v>87</v>
      </c>
      <c r="H6736" s="58" t="s">
        <v>87</v>
      </c>
      <c r="I6736" s="60" t="s">
        <v>85</v>
      </c>
    </row>
    <row r="6737" spans="1:9" x14ac:dyDescent="0.2">
      <c r="A6737" t="s">
        <v>36</v>
      </c>
      <c r="B6737" t="s">
        <v>80</v>
      </c>
      <c r="C6737" t="s">
        <v>22</v>
      </c>
      <c r="D6737" s="55">
        <v>44256</v>
      </c>
      <c r="E6737">
        <v>0.65500000000000003</v>
      </c>
      <c r="F6737">
        <v>3133104</v>
      </c>
      <c r="G6737" s="58" t="s">
        <v>87</v>
      </c>
      <c r="H6737" s="58" t="s">
        <v>87</v>
      </c>
      <c r="I6737" s="60" t="s">
        <v>85</v>
      </c>
    </row>
    <row r="6738" spans="1:9" x14ac:dyDescent="0.2">
      <c r="A6738" t="s">
        <v>36</v>
      </c>
      <c r="B6738" t="s">
        <v>81</v>
      </c>
      <c r="C6738" t="s">
        <v>22</v>
      </c>
      <c r="D6738" s="55">
        <v>44256</v>
      </c>
      <c r="E6738">
        <v>0.05</v>
      </c>
      <c r="F6738">
        <v>3133105</v>
      </c>
      <c r="G6738" s="58" t="s">
        <v>87</v>
      </c>
      <c r="H6738" s="58" t="s">
        <v>87</v>
      </c>
      <c r="I6738" s="60" t="s">
        <v>85</v>
      </c>
    </row>
    <row r="6739" spans="1:9" x14ac:dyDescent="0.2">
      <c r="A6739" t="s">
        <v>37</v>
      </c>
      <c r="B6739" t="s">
        <v>80</v>
      </c>
      <c r="C6739" t="s">
        <v>22</v>
      </c>
      <c r="D6739" s="55">
        <v>44256</v>
      </c>
      <c r="E6739">
        <v>0.65500000000000003</v>
      </c>
      <c r="F6739">
        <v>3133106</v>
      </c>
      <c r="G6739" s="58" t="s">
        <v>87</v>
      </c>
      <c r="H6739" s="58" t="s">
        <v>87</v>
      </c>
      <c r="I6739" s="60" t="s">
        <v>85</v>
      </c>
    </row>
    <row r="6740" spans="1:9" x14ac:dyDescent="0.2">
      <c r="A6740" t="s">
        <v>37</v>
      </c>
      <c r="B6740" t="s">
        <v>81</v>
      </c>
      <c r="C6740" t="s">
        <v>22</v>
      </c>
      <c r="D6740" s="55">
        <v>44256</v>
      </c>
      <c r="E6740">
        <v>0.15</v>
      </c>
      <c r="F6740">
        <v>3133107</v>
      </c>
      <c r="G6740" s="58" t="s">
        <v>87</v>
      </c>
      <c r="H6740" s="58" t="s">
        <v>87</v>
      </c>
      <c r="I6740" s="60" t="s">
        <v>85</v>
      </c>
    </row>
    <row r="6741" spans="1:9" x14ac:dyDescent="0.2">
      <c r="A6741" t="s">
        <v>58</v>
      </c>
      <c r="B6741" t="s">
        <v>80</v>
      </c>
      <c r="C6741" t="s">
        <v>22</v>
      </c>
      <c r="D6741" s="55">
        <v>44256</v>
      </c>
      <c r="E6741">
        <v>0.54</v>
      </c>
      <c r="F6741">
        <v>3133108</v>
      </c>
      <c r="G6741" s="58" t="s">
        <v>87</v>
      </c>
      <c r="H6741" s="58" t="s">
        <v>87</v>
      </c>
      <c r="I6741" s="60" t="s">
        <v>85</v>
      </c>
    </row>
    <row r="6742" spans="1:9" x14ac:dyDescent="0.2">
      <c r="A6742" t="s">
        <v>58</v>
      </c>
      <c r="B6742" t="s">
        <v>81</v>
      </c>
      <c r="C6742" t="s">
        <v>22</v>
      </c>
      <c r="D6742" s="55">
        <v>44256</v>
      </c>
      <c r="E6742">
        <v>0.05</v>
      </c>
      <c r="F6742">
        <v>3133109</v>
      </c>
      <c r="G6742" s="58" t="s">
        <v>87</v>
      </c>
      <c r="H6742" s="58" t="s">
        <v>87</v>
      </c>
      <c r="I6742" s="60" t="s">
        <v>85</v>
      </c>
    </row>
    <row r="6743" spans="1:9" x14ac:dyDescent="0.2">
      <c r="A6743" t="s">
        <v>59</v>
      </c>
      <c r="B6743" t="s">
        <v>80</v>
      </c>
      <c r="C6743" t="s">
        <v>22</v>
      </c>
      <c r="D6743" s="55">
        <v>44256</v>
      </c>
      <c r="E6743">
        <v>0.69</v>
      </c>
      <c r="F6743">
        <v>3133110</v>
      </c>
      <c r="G6743" s="58" t="s">
        <v>87</v>
      </c>
      <c r="H6743" s="58" t="s">
        <v>87</v>
      </c>
      <c r="I6743" s="60" t="s">
        <v>85</v>
      </c>
    </row>
    <row r="6744" spans="1:9" x14ac:dyDescent="0.2">
      <c r="A6744" t="s">
        <v>59</v>
      </c>
      <c r="B6744" t="s">
        <v>81</v>
      </c>
      <c r="C6744" t="s">
        <v>22</v>
      </c>
      <c r="D6744" s="55">
        <v>44256</v>
      </c>
      <c r="E6744">
        <v>-0.17</v>
      </c>
      <c r="F6744">
        <v>3133111</v>
      </c>
      <c r="G6744" s="58" t="s">
        <v>87</v>
      </c>
      <c r="H6744" s="58" t="s">
        <v>87</v>
      </c>
      <c r="I6744" s="60" t="s">
        <v>85</v>
      </c>
    </row>
    <row r="6745" spans="1:9" x14ac:dyDescent="0.2">
      <c r="A6745" t="s">
        <v>60</v>
      </c>
      <c r="B6745" t="s">
        <v>80</v>
      </c>
      <c r="C6745" t="s">
        <v>22</v>
      </c>
      <c r="D6745" s="55">
        <v>44256</v>
      </c>
      <c r="E6745">
        <v>0.69</v>
      </c>
      <c r="F6745">
        <v>3133112</v>
      </c>
      <c r="G6745" s="58" t="s">
        <v>87</v>
      </c>
      <c r="H6745" s="58" t="s">
        <v>87</v>
      </c>
      <c r="I6745" s="60" t="s">
        <v>85</v>
      </c>
    </row>
    <row r="6746" spans="1:9" x14ac:dyDescent="0.2">
      <c r="A6746" t="s">
        <v>60</v>
      </c>
      <c r="B6746" t="s">
        <v>81</v>
      </c>
      <c r="C6746" t="s">
        <v>22</v>
      </c>
      <c r="D6746" s="55">
        <v>44256</v>
      </c>
      <c r="E6746">
        <v>0.1</v>
      </c>
      <c r="F6746">
        <v>3133113</v>
      </c>
      <c r="G6746" s="58" t="s">
        <v>87</v>
      </c>
      <c r="H6746" s="58" t="s">
        <v>87</v>
      </c>
      <c r="I6746" s="60" t="s">
        <v>85</v>
      </c>
    </row>
    <row r="6747" spans="1:9" x14ac:dyDescent="0.2">
      <c r="A6747" t="s">
        <v>61</v>
      </c>
      <c r="B6747" t="s">
        <v>80</v>
      </c>
      <c r="C6747" t="s">
        <v>22</v>
      </c>
      <c r="D6747" s="55">
        <v>44256</v>
      </c>
      <c r="E6747">
        <v>0.69</v>
      </c>
      <c r="F6747">
        <v>3133114</v>
      </c>
      <c r="G6747" s="58" t="s">
        <v>87</v>
      </c>
      <c r="H6747" s="58" t="s">
        <v>87</v>
      </c>
      <c r="I6747" s="60" t="s">
        <v>85</v>
      </c>
    </row>
    <row r="6748" spans="1:9" x14ac:dyDescent="0.2">
      <c r="A6748" t="s">
        <v>61</v>
      </c>
      <c r="B6748" t="s">
        <v>81</v>
      </c>
      <c r="C6748" t="s">
        <v>22</v>
      </c>
      <c r="D6748" s="55">
        <v>44256</v>
      </c>
      <c r="E6748">
        <v>-0.05</v>
      </c>
      <c r="F6748">
        <v>3133115</v>
      </c>
      <c r="G6748" s="58" t="s">
        <v>87</v>
      </c>
      <c r="H6748" s="58" t="s">
        <v>87</v>
      </c>
      <c r="I6748" s="60" t="s">
        <v>85</v>
      </c>
    </row>
    <row r="6749" spans="1:9" x14ac:dyDescent="0.2">
      <c r="A6749" t="s">
        <v>63</v>
      </c>
      <c r="B6749" t="s">
        <v>80</v>
      </c>
      <c r="C6749" t="s">
        <v>22</v>
      </c>
      <c r="D6749" s="55">
        <v>44256</v>
      </c>
      <c r="E6749">
        <v>0</v>
      </c>
      <c r="F6749">
        <v>3133116</v>
      </c>
      <c r="G6749" s="58" t="s">
        <v>87</v>
      </c>
      <c r="H6749" s="58" t="s">
        <v>87</v>
      </c>
      <c r="I6749" s="60" t="s">
        <v>85</v>
      </c>
    </row>
    <row r="6750" spans="1:9" x14ac:dyDescent="0.2">
      <c r="A6750" t="s">
        <v>63</v>
      </c>
      <c r="B6750" t="s">
        <v>81</v>
      </c>
      <c r="C6750" t="s">
        <v>22</v>
      </c>
      <c r="D6750" s="55">
        <v>44256</v>
      </c>
      <c r="E6750">
        <v>0</v>
      </c>
      <c r="F6750">
        <v>3133117</v>
      </c>
      <c r="G6750" s="58" t="s">
        <v>87</v>
      </c>
      <c r="H6750" s="58" t="s">
        <v>87</v>
      </c>
      <c r="I6750" s="60" t="s">
        <v>85</v>
      </c>
    </row>
    <row r="6751" spans="1:9" x14ac:dyDescent="0.2">
      <c r="A6751" t="s">
        <v>64</v>
      </c>
      <c r="B6751" t="s">
        <v>80</v>
      </c>
      <c r="C6751" t="s">
        <v>22</v>
      </c>
      <c r="D6751" s="55">
        <v>44256</v>
      </c>
      <c r="E6751">
        <v>0</v>
      </c>
      <c r="F6751">
        <v>3133118</v>
      </c>
      <c r="G6751" s="58" t="s">
        <v>87</v>
      </c>
      <c r="H6751" s="58" t="s">
        <v>87</v>
      </c>
      <c r="I6751" s="60" t="s">
        <v>85</v>
      </c>
    </row>
    <row r="6752" spans="1:9" x14ac:dyDescent="0.2">
      <c r="A6752" t="s">
        <v>64</v>
      </c>
      <c r="B6752" t="s">
        <v>81</v>
      </c>
      <c r="C6752" t="s">
        <v>22</v>
      </c>
      <c r="D6752" s="55">
        <v>44256</v>
      </c>
      <c r="E6752">
        <v>0</v>
      </c>
      <c r="F6752">
        <v>3133119</v>
      </c>
      <c r="G6752" s="58" t="s">
        <v>87</v>
      </c>
      <c r="H6752" s="58" t="s">
        <v>87</v>
      </c>
      <c r="I6752" s="60" t="s">
        <v>85</v>
      </c>
    </row>
    <row r="6753" spans="1:9" x14ac:dyDescent="0.2">
      <c r="A6753" t="s">
        <v>79</v>
      </c>
      <c r="B6753" t="s">
        <v>80</v>
      </c>
      <c r="C6753" t="s">
        <v>22</v>
      </c>
      <c r="D6753" s="55">
        <v>44256</v>
      </c>
      <c r="E6753">
        <v>0</v>
      </c>
      <c r="F6753">
        <v>3133120</v>
      </c>
      <c r="G6753" s="58" t="s">
        <v>87</v>
      </c>
      <c r="H6753" s="58" t="s">
        <v>87</v>
      </c>
      <c r="I6753" s="60" t="s">
        <v>85</v>
      </c>
    </row>
    <row r="6754" spans="1:9" x14ac:dyDescent="0.2">
      <c r="A6754" t="s">
        <v>79</v>
      </c>
      <c r="B6754" t="s">
        <v>81</v>
      </c>
      <c r="C6754" t="s">
        <v>22</v>
      </c>
      <c r="D6754" s="55">
        <v>44256</v>
      </c>
      <c r="E6754">
        <v>0</v>
      </c>
      <c r="F6754">
        <v>3133121</v>
      </c>
      <c r="G6754" s="58" t="s">
        <v>87</v>
      </c>
      <c r="H6754" s="58" t="s">
        <v>87</v>
      </c>
      <c r="I6754" s="60" t="s">
        <v>85</v>
      </c>
    </row>
    <row r="6755" spans="1:9" x14ac:dyDescent="0.2">
      <c r="A6755" t="s">
        <v>65</v>
      </c>
      <c r="B6755" t="s">
        <v>80</v>
      </c>
      <c r="C6755" t="s">
        <v>22</v>
      </c>
      <c r="D6755" s="55">
        <v>44256</v>
      </c>
      <c r="E6755">
        <v>0</v>
      </c>
      <c r="F6755">
        <v>3133122</v>
      </c>
      <c r="G6755" s="58" t="s">
        <v>87</v>
      </c>
      <c r="H6755" s="58" t="s">
        <v>87</v>
      </c>
      <c r="I6755" s="60" t="s">
        <v>85</v>
      </c>
    </row>
    <row r="6756" spans="1:9" x14ac:dyDescent="0.2">
      <c r="A6756" t="s">
        <v>65</v>
      </c>
      <c r="B6756" t="s">
        <v>81</v>
      </c>
      <c r="C6756" t="s">
        <v>22</v>
      </c>
      <c r="D6756" s="55">
        <v>44256</v>
      </c>
      <c r="E6756">
        <v>0</v>
      </c>
      <c r="F6756">
        <v>3133123</v>
      </c>
      <c r="G6756" s="58" t="s">
        <v>87</v>
      </c>
      <c r="H6756" s="58" t="s">
        <v>87</v>
      </c>
      <c r="I6756" s="60" t="s">
        <v>85</v>
      </c>
    </row>
    <row r="6757" spans="1:9" x14ac:dyDescent="0.2">
      <c r="A6757" t="s">
        <v>111</v>
      </c>
      <c r="B6757" t="s">
        <v>110</v>
      </c>
      <c r="C6757" t="s">
        <v>22</v>
      </c>
      <c r="D6757" s="55">
        <v>44256</v>
      </c>
      <c r="E6757">
        <v>0.05</v>
      </c>
      <c r="F6757">
        <v>3133124</v>
      </c>
      <c r="G6757" s="58" t="s">
        <v>87</v>
      </c>
      <c r="H6757" s="58" t="s">
        <v>87</v>
      </c>
      <c r="I6757" s="60" t="s">
        <v>85</v>
      </c>
    </row>
    <row r="6758" spans="1:9" x14ac:dyDescent="0.2">
      <c r="A6758" t="s">
        <v>112</v>
      </c>
      <c r="B6758" t="s">
        <v>110</v>
      </c>
      <c r="C6758" t="s">
        <v>22</v>
      </c>
      <c r="D6758" s="55">
        <v>44256</v>
      </c>
      <c r="E6758">
        <v>0.1</v>
      </c>
      <c r="F6758">
        <v>3133125</v>
      </c>
      <c r="G6758" s="58" t="s">
        <v>87</v>
      </c>
      <c r="H6758" s="58" t="s">
        <v>87</v>
      </c>
      <c r="I6758" s="60" t="s">
        <v>85</v>
      </c>
    </row>
    <row r="6759" spans="1:9" x14ac:dyDescent="0.2">
      <c r="A6759" t="s">
        <v>108</v>
      </c>
      <c r="B6759" t="s">
        <v>110</v>
      </c>
      <c r="C6759" t="s">
        <v>22</v>
      </c>
      <c r="D6759" s="55">
        <v>44256</v>
      </c>
      <c r="E6759">
        <v>-0.05</v>
      </c>
      <c r="F6759">
        <v>3133126</v>
      </c>
      <c r="G6759" s="58" t="s">
        <v>87</v>
      </c>
      <c r="H6759" s="58" t="s">
        <v>87</v>
      </c>
      <c r="I6759" s="60" t="s">
        <v>85</v>
      </c>
    </row>
    <row r="6760" spans="1:9" x14ac:dyDescent="0.2">
      <c r="A6760" t="s">
        <v>109</v>
      </c>
      <c r="B6760" t="s">
        <v>110</v>
      </c>
      <c r="C6760" t="s">
        <v>22</v>
      </c>
      <c r="D6760" s="55">
        <v>44256</v>
      </c>
      <c r="E6760">
        <v>0.1</v>
      </c>
      <c r="F6760">
        <v>3133127</v>
      </c>
      <c r="G6760" s="58" t="s">
        <v>87</v>
      </c>
      <c r="H6760" s="58" t="s">
        <v>87</v>
      </c>
      <c r="I6760" s="60" t="s">
        <v>85</v>
      </c>
    </row>
    <row r="6761" spans="1:9" x14ac:dyDescent="0.2">
      <c r="A6761" t="s">
        <v>11</v>
      </c>
      <c r="B6761" t="s">
        <v>110</v>
      </c>
      <c r="C6761" t="s">
        <v>22</v>
      </c>
      <c r="D6761" s="55">
        <v>44256</v>
      </c>
      <c r="E6761" s="155">
        <v>44287</v>
      </c>
      <c r="F6761">
        <v>2756523</v>
      </c>
      <c r="G6761" s="58" t="s">
        <v>87</v>
      </c>
      <c r="H6761" s="58" t="s">
        <v>87</v>
      </c>
      <c r="I6761" s="60" t="s">
        <v>86</v>
      </c>
    </row>
    <row r="6762" spans="1:9" x14ac:dyDescent="0.2">
      <c r="A6762" t="s">
        <v>78</v>
      </c>
      <c r="B6762" t="s">
        <v>80</v>
      </c>
      <c r="C6762" t="s">
        <v>22</v>
      </c>
      <c r="D6762" s="55">
        <v>44287</v>
      </c>
      <c r="E6762">
        <v>0.435</v>
      </c>
      <c r="F6762">
        <v>3133100</v>
      </c>
      <c r="G6762" s="58" t="s">
        <v>87</v>
      </c>
      <c r="H6762" s="58" t="s">
        <v>87</v>
      </c>
      <c r="I6762" s="60" t="s">
        <v>85</v>
      </c>
    </row>
    <row r="6763" spans="1:9" x14ac:dyDescent="0.2">
      <c r="A6763" t="s">
        <v>78</v>
      </c>
      <c r="B6763" t="s">
        <v>81</v>
      </c>
      <c r="C6763" t="s">
        <v>22</v>
      </c>
      <c r="D6763" s="55">
        <v>44287</v>
      </c>
      <c r="E6763">
        <v>0.02</v>
      </c>
      <c r="F6763">
        <v>3133101</v>
      </c>
      <c r="G6763" s="58" t="s">
        <v>87</v>
      </c>
      <c r="H6763" s="58" t="s">
        <v>87</v>
      </c>
      <c r="I6763" s="60" t="s">
        <v>85</v>
      </c>
    </row>
    <row r="6764" spans="1:9" x14ac:dyDescent="0.2">
      <c r="A6764" t="s">
        <v>35</v>
      </c>
      <c r="B6764" t="s">
        <v>80</v>
      </c>
      <c r="C6764" t="s">
        <v>22</v>
      </c>
      <c r="D6764" s="55">
        <v>44287</v>
      </c>
      <c r="E6764">
        <v>0.435</v>
      </c>
      <c r="F6764">
        <v>3133102</v>
      </c>
      <c r="G6764" s="58" t="s">
        <v>87</v>
      </c>
      <c r="H6764" s="58" t="s">
        <v>87</v>
      </c>
      <c r="I6764" s="60" t="s">
        <v>85</v>
      </c>
    </row>
    <row r="6765" spans="1:9" x14ac:dyDescent="0.2">
      <c r="A6765" t="s">
        <v>35</v>
      </c>
      <c r="B6765" t="s">
        <v>81</v>
      </c>
      <c r="C6765" t="s">
        <v>22</v>
      </c>
      <c r="D6765" s="55">
        <v>44287</v>
      </c>
      <c r="E6765">
        <v>0.05</v>
      </c>
      <c r="F6765">
        <v>3133103</v>
      </c>
      <c r="G6765" s="58" t="s">
        <v>87</v>
      </c>
      <c r="H6765" s="58" t="s">
        <v>87</v>
      </c>
      <c r="I6765" s="60" t="s">
        <v>85</v>
      </c>
    </row>
    <row r="6766" spans="1:9" x14ac:dyDescent="0.2">
      <c r="A6766" t="s">
        <v>36</v>
      </c>
      <c r="B6766" t="s">
        <v>80</v>
      </c>
      <c r="C6766" t="s">
        <v>22</v>
      </c>
      <c r="D6766" s="55">
        <v>44287</v>
      </c>
      <c r="E6766">
        <v>0.435</v>
      </c>
      <c r="F6766">
        <v>3133104</v>
      </c>
      <c r="G6766" s="58" t="s">
        <v>87</v>
      </c>
      <c r="H6766" s="58" t="s">
        <v>87</v>
      </c>
      <c r="I6766" s="60" t="s">
        <v>85</v>
      </c>
    </row>
    <row r="6767" spans="1:9" x14ac:dyDescent="0.2">
      <c r="A6767" t="s">
        <v>36</v>
      </c>
      <c r="B6767" t="s">
        <v>81</v>
      </c>
      <c r="C6767" t="s">
        <v>22</v>
      </c>
      <c r="D6767" s="55">
        <v>44287</v>
      </c>
      <c r="E6767">
        <v>0.02</v>
      </c>
      <c r="F6767">
        <v>3133105</v>
      </c>
      <c r="G6767" s="58" t="s">
        <v>87</v>
      </c>
      <c r="H6767" s="58" t="s">
        <v>87</v>
      </c>
      <c r="I6767" s="60" t="s">
        <v>85</v>
      </c>
    </row>
    <row r="6768" spans="1:9" x14ac:dyDescent="0.2">
      <c r="A6768" t="s">
        <v>37</v>
      </c>
      <c r="B6768" t="s">
        <v>80</v>
      </c>
      <c r="C6768" t="s">
        <v>22</v>
      </c>
      <c r="D6768" s="55">
        <v>44287</v>
      </c>
      <c r="E6768">
        <v>0.435</v>
      </c>
      <c r="F6768">
        <v>3133106</v>
      </c>
      <c r="G6768" s="58" t="s">
        <v>87</v>
      </c>
      <c r="H6768" s="58" t="s">
        <v>87</v>
      </c>
      <c r="I6768" s="60" t="s">
        <v>85</v>
      </c>
    </row>
    <row r="6769" spans="1:9" x14ac:dyDescent="0.2">
      <c r="A6769" t="s">
        <v>37</v>
      </c>
      <c r="B6769" t="s">
        <v>81</v>
      </c>
      <c r="C6769" t="s">
        <v>22</v>
      </c>
      <c r="D6769" s="55">
        <v>44287</v>
      </c>
      <c r="E6769">
        <v>0.05</v>
      </c>
      <c r="F6769">
        <v>3133107</v>
      </c>
      <c r="G6769" s="58" t="s">
        <v>87</v>
      </c>
      <c r="H6769" s="58" t="s">
        <v>87</v>
      </c>
      <c r="I6769" s="60" t="s">
        <v>85</v>
      </c>
    </row>
    <row r="6770" spans="1:9" x14ac:dyDescent="0.2">
      <c r="A6770" t="s">
        <v>58</v>
      </c>
      <c r="B6770" t="s">
        <v>80</v>
      </c>
      <c r="C6770" t="s">
        <v>22</v>
      </c>
      <c r="D6770" s="55">
        <v>44287</v>
      </c>
      <c r="E6770">
        <v>0.36</v>
      </c>
      <c r="F6770">
        <v>3133108</v>
      </c>
      <c r="G6770" s="58" t="s">
        <v>87</v>
      </c>
      <c r="H6770" s="58" t="s">
        <v>87</v>
      </c>
      <c r="I6770" s="60" t="s">
        <v>85</v>
      </c>
    </row>
    <row r="6771" spans="1:9" x14ac:dyDescent="0.2">
      <c r="A6771" t="s">
        <v>58</v>
      </c>
      <c r="B6771" t="s">
        <v>81</v>
      </c>
      <c r="C6771" t="s">
        <v>22</v>
      </c>
      <c r="D6771" s="55">
        <v>44287</v>
      </c>
      <c r="E6771">
        <v>5.0000000000000001E-3</v>
      </c>
      <c r="F6771">
        <v>3133109</v>
      </c>
      <c r="G6771" s="58" t="s">
        <v>87</v>
      </c>
      <c r="H6771" s="58" t="s">
        <v>87</v>
      </c>
      <c r="I6771" s="60" t="s">
        <v>85</v>
      </c>
    </row>
    <row r="6772" spans="1:9" x14ac:dyDescent="0.2">
      <c r="A6772" t="s">
        <v>59</v>
      </c>
      <c r="B6772" t="s">
        <v>80</v>
      </c>
      <c r="C6772" t="s">
        <v>22</v>
      </c>
      <c r="D6772" s="55">
        <v>44287</v>
      </c>
      <c r="E6772">
        <v>0.38</v>
      </c>
      <c r="F6772">
        <v>3133110</v>
      </c>
      <c r="G6772" s="58" t="s">
        <v>87</v>
      </c>
      <c r="H6772" s="58" t="s">
        <v>87</v>
      </c>
      <c r="I6772" s="60" t="s">
        <v>85</v>
      </c>
    </row>
    <row r="6773" spans="1:9" x14ac:dyDescent="0.2">
      <c r="A6773" t="s">
        <v>59</v>
      </c>
      <c r="B6773" t="s">
        <v>81</v>
      </c>
      <c r="C6773" t="s">
        <v>22</v>
      </c>
      <c r="D6773" s="55">
        <v>44287</v>
      </c>
      <c r="E6773">
        <v>-8.5000000000000006E-2</v>
      </c>
      <c r="F6773">
        <v>3133111</v>
      </c>
      <c r="G6773" s="58" t="s">
        <v>87</v>
      </c>
      <c r="H6773" s="58" t="s">
        <v>87</v>
      </c>
      <c r="I6773" s="60" t="s">
        <v>85</v>
      </c>
    </row>
    <row r="6774" spans="1:9" x14ac:dyDescent="0.2">
      <c r="A6774" t="s">
        <v>60</v>
      </c>
      <c r="B6774" t="s">
        <v>80</v>
      </c>
      <c r="C6774" t="s">
        <v>22</v>
      </c>
      <c r="D6774" s="55">
        <v>44287</v>
      </c>
      <c r="E6774">
        <v>0.38</v>
      </c>
      <c r="F6774">
        <v>3133112</v>
      </c>
      <c r="G6774" s="58" t="s">
        <v>87</v>
      </c>
      <c r="H6774" s="58" t="s">
        <v>87</v>
      </c>
      <c r="I6774" s="60" t="s">
        <v>85</v>
      </c>
    </row>
    <row r="6775" spans="1:9" x14ac:dyDescent="0.2">
      <c r="A6775" t="s">
        <v>60</v>
      </c>
      <c r="B6775" t="s">
        <v>81</v>
      </c>
      <c r="C6775" t="s">
        <v>22</v>
      </c>
      <c r="D6775" s="55">
        <v>44287</v>
      </c>
      <c r="E6775">
        <v>0.02</v>
      </c>
      <c r="F6775">
        <v>3133113</v>
      </c>
      <c r="G6775" s="58" t="s">
        <v>87</v>
      </c>
      <c r="H6775" s="58" t="s">
        <v>87</v>
      </c>
      <c r="I6775" s="60" t="s">
        <v>85</v>
      </c>
    </row>
    <row r="6776" spans="1:9" x14ac:dyDescent="0.2">
      <c r="A6776" t="s">
        <v>61</v>
      </c>
      <c r="B6776" t="s">
        <v>80</v>
      </c>
      <c r="C6776" t="s">
        <v>22</v>
      </c>
      <c r="D6776" s="55">
        <v>44287</v>
      </c>
      <c r="E6776">
        <v>0.38</v>
      </c>
      <c r="F6776">
        <v>3133114</v>
      </c>
      <c r="G6776" s="58" t="s">
        <v>87</v>
      </c>
      <c r="H6776" s="58" t="s">
        <v>87</v>
      </c>
      <c r="I6776" s="60" t="s">
        <v>85</v>
      </c>
    </row>
    <row r="6777" spans="1:9" x14ac:dyDescent="0.2">
      <c r="A6777" t="s">
        <v>61</v>
      </c>
      <c r="B6777" t="s">
        <v>81</v>
      </c>
      <c r="C6777" t="s">
        <v>22</v>
      </c>
      <c r="D6777" s="55">
        <v>44287</v>
      </c>
      <c r="E6777">
        <v>-4.4999999999999998E-2</v>
      </c>
      <c r="F6777">
        <v>3133115</v>
      </c>
      <c r="G6777" s="58" t="s">
        <v>87</v>
      </c>
      <c r="H6777" s="58" t="s">
        <v>87</v>
      </c>
      <c r="I6777" s="60" t="s">
        <v>85</v>
      </c>
    </row>
    <row r="6778" spans="1:9" x14ac:dyDescent="0.2">
      <c r="A6778" t="s">
        <v>63</v>
      </c>
      <c r="B6778" t="s">
        <v>80</v>
      </c>
      <c r="C6778" t="s">
        <v>22</v>
      </c>
      <c r="D6778" s="55">
        <v>44287</v>
      </c>
      <c r="E6778">
        <v>0</v>
      </c>
      <c r="F6778">
        <v>3133116</v>
      </c>
      <c r="G6778" s="58" t="s">
        <v>87</v>
      </c>
      <c r="H6778" s="58" t="s">
        <v>87</v>
      </c>
      <c r="I6778" s="60" t="s">
        <v>85</v>
      </c>
    </row>
    <row r="6779" spans="1:9" x14ac:dyDescent="0.2">
      <c r="A6779" t="s">
        <v>63</v>
      </c>
      <c r="B6779" t="s">
        <v>81</v>
      </c>
      <c r="C6779" t="s">
        <v>22</v>
      </c>
      <c r="D6779" s="55">
        <v>44287</v>
      </c>
      <c r="E6779">
        <v>0</v>
      </c>
      <c r="F6779">
        <v>3133117</v>
      </c>
      <c r="G6779" s="58" t="s">
        <v>87</v>
      </c>
      <c r="H6779" s="58" t="s">
        <v>87</v>
      </c>
      <c r="I6779" s="60" t="s">
        <v>85</v>
      </c>
    </row>
    <row r="6780" spans="1:9" x14ac:dyDescent="0.2">
      <c r="A6780" t="s">
        <v>64</v>
      </c>
      <c r="B6780" t="s">
        <v>80</v>
      </c>
      <c r="C6780" t="s">
        <v>22</v>
      </c>
      <c r="D6780" s="55">
        <v>44287</v>
      </c>
      <c r="E6780">
        <v>0</v>
      </c>
      <c r="F6780">
        <v>3133118</v>
      </c>
      <c r="G6780" s="58" t="s">
        <v>87</v>
      </c>
      <c r="H6780" s="58" t="s">
        <v>87</v>
      </c>
      <c r="I6780" s="60" t="s">
        <v>85</v>
      </c>
    </row>
    <row r="6781" spans="1:9" x14ac:dyDescent="0.2">
      <c r="A6781" t="s">
        <v>64</v>
      </c>
      <c r="B6781" t="s">
        <v>81</v>
      </c>
      <c r="C6781" t="s">
        <v>22</v>
      </c>
      <c r="D6781" s="55">
        <v>44287</v>
      </c>
      <c r="E6781">
        <v>0</v>
      </c>
      <c r="F6781">
        <v>3133119</v>
      </c>
      <c r="G6781" s="58" t="s">
        <v>87</v>
      </c>
      <c r="H6781" s="58" t="s">
        <v>87</v>
      </c>
      <c r="I6781" s="60" t="s">
        <v>85</v>
      </c>
    </row>
    <row r="6782" spans="1:9" x14ac:dyDescent="0.2">
      <c r="A6782" t="s">
        <v>79</v>
      </c>
      <c r="B6782" t="s">
        <v>80</v>
      </c>
      <c r="C6782" t="s">
        <v>22</v>
      </c>
      <c r="D6782" s="55">
        <v>44287</v>
      </c>
      <c r="E6782">
        <v>0</v>
      </c>
      <c r="F6782">
        <v>3133120</v>
      </c>
      <c r="G6782" s="58" t="s">
        <v>87</v>
      </c>
      <c r="H6782" s="58" t="s">
        <v>87</v>
      </c>
      <c r="I6782" s="60" t="s">
        <v>85</v>
      </c>
    </row>
    <row r="6783" spans="1:9" x14ac:dyDescent="0.2">
      <c r="A6783" t="s">
        <v>79</v>
      </c>
      <c r="B6783" t="s">
        <v>81</v>
      </c>
      <c r="C6783" t="s">
        <v>22</v>
      </c>
      <c r="D6783" s="55">
        <v>44287</v>
      </c>
      <c r="E6783">
        <v>0</v>
      </c>
      <c r="F6783">
        <v>3133121</v>
      </c>
      <c r="G6783" s="58" t="s">
        <v>87</v>
      </c>
      <c r="H6783" s="58" t="s">
        <v>87</v>
      </c>
      <c r="I6783" s="60" t="s">
        <v>85</v>
      </c>
    </row>
    <row r="6784" spans="1:9" x14ac:dyDescent="0.2">
      <c r="A6784" t="s">
        <v>65</v>
      </c>
      <c r="B6784" t="s">
        <v>80</v>
      </c>
      <c r="C6784" t="s">
        <v>22</v>
      </c>
      <c r="D6784" s="55">
        <v>44287</v>
      </c>
      <c r="E6784">
        <v>0</v>
      </c>
      <c r="F6784">
        <v>3133122</v>
      </c>
      <c r="G6784" s="58" t="s">
        <v>87</v>
      </c>
      <c r="H6784" s="58" t="s">
        <v>87</v>
      </c>
      <c r="I6784" s="60" t="s">
        <v>85</v>
      </c>
    </row>
    <row r="6785" spans="1:9" x14ac:dyDescent="0.2">
      <c r="A6785" t="s">
        <v>65</v>
      </c>
      <c r="B6785" t="s">
        <v>81</v>
      </c>
      <c r="C6785" t="s">
        <v>22</v>
      </c>
      <c r="D6785" s="55">
        <v>44287</v>
      </c>
      <c r="E6785">
        <v>0</v>
      </c>
      <c r="F6785">
        <v>3133123</v>
      </c>
      <c r="G6785" s="58" t="s">
        <v>87</v>
      </c>
      <c r="H6785" s="58" t="s">
        <v>87</v>
      </c>
      <c r="I6785" s="60" t="s">
        <v>85</v>
      </c>
    </row>
    <row r="6786" spans="1:9" x14ac:dyDescent="0.2">
      <c r="A6786" t="s">
        <v>111</v>
      </c>
      <c r="B6786" t="s">
        <v>110</v>
      </c>
      <c r="C6786" t="s">
        <v>22</v>
      </c>
      <c r="D6786" s="55">
        <v>44287</v>
      </c>
      <c r="E6786">
        <v>5.0000000000000001E-3</v>
      </c>
      <c r="F6786">
        <v>3133124</v>
      </c>
      <c r="G6786" s="58" t="s">
        <v>87</v>
      </c>
      <c r="H6786" s="58" t="s">
        <v>87</v>
      </c>
      <c r="I6786" s="60" t="s">
        <v>85</v>
      </c>
    </row>
    <row r="6787" spans="1:9" x14ac:dyDescent="0.2">
      <c r="A6787" t="s">
        <v>112</v>
      </c>
      <c r="B6787" t="s">
        <v>110</v>
      </c>
      <c r="C6787" t="s">
        <v>22</v>
      </c>
      <c r="D6787" s="55">
        <v>44287</v>
      </c>
      <c r="E6787">
        <v>0.02</v>
      </c>
      <c r="F6787">
        <v>3133125</v>
      </c>
      <c r="G6787" s="58" t="s">
        <v>87</v>
      </c>
      <c r="H6787" s="58" t="s">
        <v>87</v>
      </c>
      <c r="I6787" s="60" t="s">
        <v>85</v>
      </c>
    </row>
    <row r="6788" spans="1:9" x14ac:dyDescent="0.2">
      <c r="A6788" t="s">
        <v>108</v>
      </c>
      <c r="B6788" t="s">
        <v>110</v>
      </c>
      <c r="C6788" t="s">
        <v>22</v>
      </c>
      <c r="D6788" s="55">
        <v>44287</v>
      </c>
      <c r="E6788">
        <v>-4.4999999999999998E-2</v>
      </c>
      <c r="F6788">
        <v>3133126</v>
      </c>
      <c r="G6788" s="58" t="s">
        <v>87</v>
      </c>
      <c r="H6788" s="58" t="s">
        <v>87</v>
      </c>
      <c r="I6788" s="60" t="s">
        <v>85</v>
      </c>
    </row>
    <row r="6789" spans="1:9" x14ac:dyDescent="0.2">
      <c r="A6789" t="s">
        <v>109</v>
      </c>
      <c r="B6789" t="s">
        <v>110</v>
      </c>
      <c r="C6789" t="s">
        <v>22</v>
      </c>
      <c r="D6789" s="55">
        <v>44287</v>
      </c>
      <c r="E6789">
        <v>0.02</v>
      </c>
      <c r="F6789">
        <v>3133127</v>
      </c>
      <c r="G6789" s="58" t="s">
        <v>87</v>
      </c>
      <c r="H6789" s="58" t="s">
        <v>87</v>
      </c>
      <c r="I6789" s="60" t="s">
        <v>85</v>
      </c>
    </row>
    <row r="6790" spans="1:9" x14ac:dyDescent="0.2">
      <c r="A6790" t="s">
        <v>11</v>
      </c>
      <c r="B6790" t="s">
        <v>110</v>
      </c>
      <c r="C6790" t="s">
        <v>22</v>
      </c>
      <c r="D6790" s="55">
        <v>44287</v>
      </c>
      <c r="E6790" s="155">
        <v>44317</v>
      </c>
      <c r="F6790">
        <v>2756501</v>
      </c>
      <c r="G6790" s="58" t="s">
        <v>87</v>
      </c>
      <c r="H6790" s="58" t="s">
        <v>87</v>
      </c>
      <c r="I6790" s="60" t="s">
        <v>86</v>
      </c>
    </row>
    <row r="6791" spans="1:9" x14ac:dyDescent="0.2">
      <c r="A6791" t="s">
        <v>78</v>
      </c>
      <c r="B6791" t="s">
        <v>80</v>
      </c>
      <c r="C6791" t="s">
        <v>22</v>
      </c>
      <c r="D6791" s="55">
        <v>44317</v>
      </c>
      <c r="E6791">
        <v>0.38500000000000001</v>
      </c>
      <c r="F6791">
        <v>3133100</v>
      </c>
      <c r="G6791" s="58" t="s">
        <v>87</v>
      </c>
      <c r="H6791" s="58" t="s">
        <v>87</v>
      </c>
      <c r="I6791" s="60" t="s">
        <v>85</v>
      </c>
    </row>
    <row r="6792" spans="1:9" x14ac:dyDescent="0.2">
      <c r="A6792" t="s">
        <v>78</v>
      </c>
      <c r="B6792" t="s">
        <v>81</v>
      </c>
      <c r="C6792" t="s">
        <v>22</v>
      </c>
      <c r="D6792" s="55">
        <v>44317</v>
      </c>
      <c r="E6792">
        <v>0.02</v>
      </c>
      <c r="F6792">
        <v>3133101</v>
      </c>
      <c r="G6792" s="58" t="s">
        <v>87</v>
      </c>
      <c r="H6792" s="58" t="s">
        <v>87</v>
      </c>
      <c r="I6792" s="60" t="s">
        <v>85</v>
      </c>
    </row>
    <row r="6793" spans="1:9" x14ac:dyDescent="0.2">
      <c r="A6793" t="s">
        <v>35</v>
      </c>
      <c r="B6793" t="s">
        <v>80</v>
      </c>
      <c r="C6793" t="s">
        <v>22</v>
      </c>
      <c r="D6793" s="55">
        <v>44317</v>
      </c>
      <c r="E6793">
        <v>0.38500000000000001</v>
      </c>
      <c r="F6793">
        <v>3133102</v>
      </c>
      <c r="G6793" s="58" t="s">
        <v>87</v>
      </c>
      <c r="H6793" s="58" t="s">
        <v>87</v>
      </c>
      <c r="I6793" s="60" t="s">
        <v>85</v>
      </c>
    </row>
    <row r="6794" spans="1:9" x14ac:dyDescent="0.2">
      <c r="A6794" t="s">
        <v>35</v>
      </c>
      <c r="B6794" t="s">
        <v>81</v>
      </c>
      <c r="C6794" t="s">
        <v>22</v>
      </c>
      <c r="D6794" s="55">
        <v>44317</v>
      </c>
      <c r="E6794">
        <v>0.05</v>
      </c>
      <c r="F6794">
        <v>3133103</v>
      </c>
      <c r="G6794" s="58" t="s">
        <v>87</v>
      </c>
      <c r="H6794" s="58" t="s">
        <v>87</v>
      </c>
      <c r="I6794" s="60" t="s">
        <v>85</v>
      </c>
    </row>
    <row r="6795" spans="1:9" x14ac:dyDescent="0.2">
      <c r="A6795" t="s">
        <v>36</v>
      </c>
      <c r="B6795" t="s">
        <v>80</v>
      </c>
      <c r="C6795" t="s">
        <v>22</v>
      </c>
      <c r="D6795" s="55">
        <v>44317</v>
      </c>
      <c r="E6795">
        <v>0.38500000000000001</v>
      </c>
      <c r="F6795">
        <v>3133104</v>
      </c>
      <c r="G6795" s="58" t="s">
        <v>87</v>
      </c>
      <c r="H6795" s="58" t="s">
        <v>87</v>
      </c>
      <c r="I6795" s="60" t="s">
        <v>85</v>
      </c>
    </row>
    <row r="6796" spans="1:9" x14ac:dyDescent="0.2">
      <c r="A6796" t="s">
        <v>36</v>
      </c>
      <c r="B6796" t="s">
        <v>81</v>
      </c>
      <c r="C6796" t="s">
        <v>22</v>
      </c>
      <c r="D6796" s="55">
        <v>44317</v>
      </c>
      <c r="E6796">
        <v>0.02</v>
      </c>
      <c r="F6796">
        <v>3133105</v>
      </c>
      <c r="G6796" s="58" t="s">
        <v>87</v>
      </c>
      <c r="H6796" s="58" t="s">
        <v>87</v>
      </c>
      <c r="I6796" s="60" t="s">
        <v>85</v>
      </c>
    </row>
    <row r="6797" spans="1:9" x14ac:dyDescent="0.2">
      <c r="A6797" t="s">
        <v>37</v>
      </c>
      <c r="B6797" t="s">
        <v>80</v>
      </c>
      <c r="C6797" t="s">
        <v>22</v>
      </c>
      <c r="D6797" s="55">
        <v>44317</v>
      </c>
      <c r="E6797">
        <v>0.38500000000000001</v>
      </c>
      <c r="F6797">
        <v>3133106</v>
      </c>
      <c r="G6797" s="58" t="s">
        <v>87</v>
      </c>
      <c r="H6797" s="58" t="s">
        <v>87</v>
      </c>
      <c r="I6797" s="60" t="s">
        <v>85</v>
      </c>
    </row>
    <row r="6798" spans="1:9" x14ac:dyDescent="0.2">
      <c r="A6798" t="s">
        <v>37</v>
      </c>
      <c r="B6798" t="s">
        <v>81</v>
      </c>
      <c r="C6798" t="s">
        <v>22</v>
      </c>
      <c r="D6798" s="55">
        <v>44317</v>
      </c>
      <c r="E6798">
        <v>0.05</v>
      </c>
      <c r="F6798">
        <v>3133107</v>
      </c>
      <c r="G6798" s="58" t="s">
        <v>87</v>
      </c>
      <c r="H6798" s="58" t="s">
        <v>87</v>
      </c>
      <c r="I6798" s="60" t="s">
        <v>85</v>
      </c>
    </row>
    <row r="6799" spans="1:9" x14ac:dyDescent="0.2">
      <c r="A6799" t="s">
        <v>58</v>
      </c>
      <c r="B6799" t="s">
        <v>80</v>
      </c>
      <c r="C6799" t="s">
        <v>22</v>
      </c>
      <c r="D6799" s="55">
        <v>44317</v>
      </c>
      <c r="E6799">
        <v>0.32500000000000001</v>
      </c>
      <c r="F6799">
        <v>3133108</v>
      </c>
      <c r="G6799" s="58" t="s">
        <v>87</v>
      </c>
      <c r="H6799" s="58" t="s">
        <v>87</v>
      </c>
      <c r="I6799" s="60" t="s">
        <v>85</v>
      </c>
    </row>
    <row r="6800" spans="1:9" x14ac:dyDescent="0.2">
      <c r="A6800" t="s">
        <v>58</v>
      </c>
      <c r="B6800" t="s">
        <v>81</v>
      </c>
      <c r="C6800" t="s">
        <v>22</v>
      </c>
      <c r="D6800" s="55">
        <v>44317</v>
      </c>
      <c r="E6800">
        <v>5.0000000000000001E-3</v>
      </c>
      <c r="F6800">
        <v>3133109</v>
      </c>
      <c r="G6800" s="58" t="s">
        <v>87</v>
      </c>
      <c r="H6800" s="58" t="s">
        <v>87</v>
      </c>
      <c r="I6800" s="60" t="s">
        <v>85</v>
      </c>
    </row>
    <row r="6801" spans="1:9" x14ac:dyDescent="0.2">
      <c r="A6801" t="s">
        <v>59</v>
      </c>
      <c r="B6801" t="s">
        <v>80</v>
      </c>
      <c r="C6801" t="s">
        <v>22</v>
      </c>
      <c r="D6801" s="55">
        <v>44317</v>
      </c>
      <c r="E6801">
        <v>0.33</v>
      </c>
      <c r="F6801">
        <v>3133110</v>
      </c>
      <c r="G6801" s="58" t="s">
        <v>87</v>
      </c>
      <c r="H6801" s="58" t="s">
        <v>87</v>
      </c>
      <c r="I6801" s="60" t="s">
        <v>85</v>
      </c>
    </row>
    <row r="6802" spans="1:9" x14ac:dyDescent="0.2">
      <c r="A6802" t="s">
        <v>59</v>
      </c>
      <c r="B6802" t="s">
        <v>81</v>
      </c>
      <c r="C6802" t="s">
        <v>22</v>
      </c>
      <c r="D6802" s="55">
        <v>44317</v>
      </c>
      <c r="E6802">
        <v>-6.5000000000000002E-2</v>
      </c>
      <c r="F6802">
        <v>3133111</v>
      </c>
      <c r="G6802" s="58" t="s">
        <v>87</v>
      </c>
      <c r="H6802" s="58" t="s">
        <v>87</v>
      </c>
      <c r="I6802" s="60" t="s">
        <v>85</v>
      </c>
    </row>
    <row r="6803" spans="1:9" x14ac:dyDescent="0.2">
      <c r="A6803" t="s">
        <v>60</v>
      </c>
      <c r="B6803" t="s">
        <v>80</v>
      </c>
      <c r="C6803" t="s">
        <v>22</v>
      </c>
      <c r="D6803" s="55">
        <v>44317</v>
      </c>
      <c r="E6803">
        <v>0.33</v>
      </c>
      <c r="F6803">
        <v>3133112</v>
      </c>
      <c r="G6803" s="58" t="s">
        <v>87</v>
      </c>
      <c r="H6803" s="58" t="s">
        <v>87</v>
      </c>
      <c r="I6803" s="60" t="s">
        <v>85</v>
      </c>
    </row>
    <row r="6804" spans="1:9" x14ac:dyDescent="0.2">
      <c r="A6804" t="s">
        <v>60</v>
      </c>
      <c r="B6804" t="s">
        <v>81</v>
      </c>
      <c r="C6804" t="s">
        <v>22</v>
      </c>
      <c r="D6804" s="55">
        <v>44317</v>
      </c>
      <c r="E6804">
        <v>0.02</v>
      </c>
      <c r="F6804">
        <v>3133113</v>
      </c>
      <c r="G6804" s="58" t="s">
        <v>87</v>
      </c>
      <c r="H6804" s="58" t="s">
        <v>87</v>
      </c>
      <c r="I6804" s="60" t="s">
        <v>85</v>
      </c>
    </row>
    <row r="6805" spans="1:9" x14ac:dyDescent="0.2">
      <c r="A6805" t="s">
        <v>61</v>
      </c>
      <c r="B6805" t="s">
        <v>80</v>
      </c>
      <c r="C6805" t="s">
        <v>22</v>
      </c>
      <c r="D6805" s="55">
        <v>44317</v>
      </c>
      <c r="E6805">
        <v>0.33</v>
      </c>
      <c r="F6805">
        <v>3133114</v>
      </c>
      <c r="G6805" s="58" t="s">
        <v>87</v>
      </c>
      <c r="H6805" s="58" t="s">
        <v>87</v>
      </c>
      <c r="I6805" s="60" t="s">
        <v>85</v>
      </c>
    </row>
    <row r="6806" spans="1:9" x14ac:dyDescent="0.2">
      <c r="A6806" t="s">
        <v>61</v>
      </c>
      <c r="B6806" t="s">
        <v>81</v>
      </c>
      <c r="C6806" t="s">
        <v>22</v>
      </c>
      <c r="D6806" s="55">
        <v>44317</v>
      </c>
      <c r="E6806">
        <v>-3.5000000000000003E-2</v>
      </c>
      <c r="F6806">
        <v>3133115</v>
      </c>
      <c r="G6806" s="58" t="s">
        <v>87</v>
      </c>
      <c r="H6806" s="58" t="s">
        <v>87</v>
      </c>
      <c r="I6806" s="60" t="s">
        <v>85</v>
      </c>
    </row>
    <row r="6807" spans="1:9" x14ac:dyDescent="0.2">
      <c r="A6807" t="s">
        <v>63</v>
      </c>
      <c r="B6807" t="s">
        <v>80</v>
      </c>
      <c r="C6807" t="s">
        <v>22</v>
      </c>
      <c r="D6807" s="55">
        <v>44317</v>
      </c>
      <c r="E6807">
        <v>0</v>
      </c>
      <c r="F6807">
        <v>3133116</v>
      </c>
      <c r="G6807" s="58" t="s">
        <v>87</v>
      </c>
      <c r="H6807" s="58" t="s">
        <v>87</v>
      </c>
      <c r="I6807" s="60" t="s">
        <v>85</v>
      </c>
    </row>
    <row r="6808" spans="1:9" x14ac:dyDescent="0.2">
      <c r="A6808" t="s">
        <v>63</v>
      </c>
      <c r="B6808" t="s">
        <v>81</v>
      </c>
      <c r="C6808" t="s">
        <v>22</v>
      </c>
      <c r="D6808" s="55">
        <v>44317</v>
      </c>
      <c r="E6808">
        <v>0</v>
      </c>
      <c r="F6808">
        <v>3133117</v>
      </c>
      <c r="G6808" s="58" t="s">
        <v>87</v>
      </c>
      <c r="H6808" s="58" t="s">
        <v>87</v>
      </c>
      <c r="I6808" s="60" t="s">
        <v>85</v>
      </c>
    </row>
    <row r="6809" spans="1:9" x14ac:dyDescent="0.2">
      <c r="A6809" t="s">
        <v>64</v>
      </c>
      <c r="B6809" t="s">
        <v>80</v>
      </c>
      <c r="C6809" t="s">
        <v>22</v>
      </c>
      <c r="D6809" s="55">
        <v>44317</v>
      </c>
      <c r="E6809">
        <v>0</v>
      </c>
      <c r="F6809">
        <v>3133118</v>
      </c>
      <c r="G6809" s="58" t="s">
        <v>87</v>
      </c>
      <c r="H6809" s="58" t="s">
        <v>87</v>
      </c>
      <c r="I6809" s="60" t="s">
        <v>85</v>
      </c>
    </row>
    <row r="6810" spans="1:9" x14ac:dyDescent="0.2">
      <c r="A6810" t="s">
        <v>64</v>
      </c>
      <c r="B6810" t="s">
        <v>81</v>
      </c>
      <c r="C6810" t="s">
        <v>22</v>
      </c>
      <c r="D6810" s="55">
        <v>44317</v>
      </c>
      <c r="E6810">
        <v>0</v>
      </c>
      <c r="F6810">
        <v>3133119</v>
      </c>
      <c r="G6810" s="58" t="s">
        <v>87</v>
      </c>
      <c r="H6810" s="58" t="s">
        <v>87</v>
      </c>
      <c r="I6810" s="60" t="s">
        <v>85</v>
      </c>
    </row>
    <row r="6811" spans="1:9" x14ac:dyDescent="0.2">
      <c r="A6811" t="s">
        <v>79</v>
      </c>
      <c r="B6811" t="s">
        <v>80</v>
      </c>
      <c r="C6811" t="s">
        <v>22</v>
      </c>
      <c r="D6811" s="55">
        <v>44317</v>
      </c>
      <c r="E6811">
        <v>0</v>
      </c>
      <c r="F6811">
        <v>3133120</v>
      </c>
      <c r="G6811" s="58" t="s">
        <v>87</v>
      </c>
      <c r="H6811" s="58" t="s">
        <v>87</v>
      </c>
      <c r="I6811" s="60" t="s">
        <v>85</v>
      </c>
    </row>
    <row r="6812" spans="1:9" x14ac:dyDescent="0.2">
      <c r="A6812" t="s">
        <v>79</v>
      </c>
      <c r="B6812" t="s">
        <v>81</v>
      </c>
      <c r="C6812" t="s">
        <v>22</v>
      </c>
      <c r="D6812" s="55">
        <v>44317</v>
      </c>
      <c r="E6812">
        <v>0</v>
      </c>
      <c r="F6812">
        <v>3133121</v>
      </c>
      <c r="G6812" s="58" t="s">
        <v>87</v>
      </c>
      <c r="H6812" s="58" t="s">
        <v>87</v>
      </c>
      <c r="I6812" s="60" t="s">
        <v>85</v>
      </c>
    </row>
    <row r="6813" spans="1:9" x14ac:dyDescent="0.2">
      <c r="A6813" t="s">
        <v>65</v>
      </c>
      <c r="B6813" t="s">
        <v>80</v>
      </c>
      <c r="C6813" t="s">
        <v>22</v>
      </c>
      <c r="D6813" s="55">
        <v>44317</v>
      </c>
      <c r="E6813">
        <v>0</v>
      </c>
      <c r="F6813">
        <v>3133122</v>
      </c>
      <c r="G6813" s="58" t="s">
        <v>87</v>
      </c>
      <c r="H6813" s="58" t="s">
        <v>87</v>
      </c>
      <c r="I6813" s="60" t="s">
        <v>85</v>
      </c>
    </row>
    <row r="6814" spans="1:9" x14ac:dyDescent="0.2">
      <c r="A6814" t="s">
        <v>65</v>
      </c>
      <c r="B6814" t="s">
        <v>81</v>
      </c>
      <c r="C6814" t="s">
        <v>22</v>
      </c>
      <c r="D6814" s="55">
        <v>44317</v>
      </c>
      <c r="E6814">
        <v>0</v>
      </c>
      <c r="F6814">
        <v>3133123</v>
      </c>
      <c r="G6814" s="58" t="s">
        <v>87</v>
      </c>
      <c r="H6814" s="58" t="s">
        <v>87</v>
      </c>
      <c r="I6814" s="60" t="s">
        <v>85</v>
      </c>
    </row>
    <row r="6815" spans="1:9" x14ac:dyDescent="0.2">
      <c r="A6815" t="s">
        <v>111</v>
      </c>
      <c r="B6815" t="s">
        <v>110</v>
      </c>
      <c r="C6815" t="s">
        <v>22</v>
      </c>
      <c r="D6815" s="55">
        <v>44317</v>
      </c>
      <c r="E6815">
        <v>5.0000000000000001E-3</v>
      </c>
      <c r="F6815">
        <v>3133124</v>
      </c>
      <c r="G6815" s="58" t="s">
        <v>87</v>
      </c>
      <c r="H6815" s="58" t="s">
        <v>87</v>
      </c>
      <c r="I6815" s="60" t="s">
        <v>85</v>
      </c>
    </row>
    <row r="6816" spans="1:9" x14ac:dyDescent="0.2">
      <c r="A6816" t="s">
        <v>112</v>
      </c>
      <c r="B6816" t="s">
        <v>110</v>
      </c>
      <c r="C6816" t="s">
        <v>22</v>
      </c>
      <c r="D6816" s="55">
        <v>44317</v>
      </c>
      <c r="E6816">
        <v>0.02</v>
      </c>
      <c r="F6816">
        <v>3133125</v>
      </c>
      <c r="G6816" s="58" t="s">
        <v>87</v>
      </c>
      <c r="H6816" s="58" t="s">
        <v>87</v>
      </c>
      <c r="I6816" s="60" t="s">
        <v>85</v>
      </c>
    </row>
    <row r="6817" spans="1:9" x14ac:dyDescent="0.2">
      <c r="A6817" t="s">
        <v>108</v>
      </c>
      <c r="B6817" t="s">
        <v>110</v>
      </c>
      <c r="C6817" t="s">
        <v>22</v>
      </c>
      <c r="D6817" s="55">
        <v>44317</v>
      </c>
      <c r="E6817">
        <v>-3.5000000000000003E-2</v>
      </c>
      <c r="F6817">
        <v>3133126</v>
      </c>
      <c r="G6817" s="58" t="s">
        <v>87</v>
      </c>
      <c r="H6817" s="58" t="s">
        <v>87</v>
      </c>
      <c r="I6817" s="60" t="s">
        <v>85</v>
      </c>
    </row>
    <row r="6818" spans="1:9" x14ac:dyDescent="0.2">
      <c r="A6818" t="s">
        <v>109</v>
      </c>
      <c r="B6818" t="s">
        <v>110</v>
      </c>
      <c r="C6818" t="s">
        <v>22</v>
      </c>
      <c r="D6818" s="55">
        <v>44317</v>
      </c>
      <c r="E6818">
        <v>0.02</v>
      </c>
      <c r="F6818">
        <v>3133127</v>
      </c>
      <c r="G6818" s="58" t="s">
        <v>87</v>
      </c>
      <c r="H6818" s="58" t="s">
        <v>87</v>
      </c>
      <c r="I6818" s="60" t="s">
        <v>85</v>
      </c>
    </row>
    <row r="6819" spans="1:9" x14ac:dyDescent="0.2">
      <c r="A6819" t="s">
        <v>11</v>
      </c>
      <c r="B6819" t="s">
        <v>110</v>
      </c>
      <c r="C6819" t="s">
        <v>22</v>
      </c>
      <c r="D6819" s="55">
        <v>44317</v>
      </c>
      <c r="E6819" s="155">
        <v>44348</v>
      </c>
      <c r="F6819">
        <v>2756530</v>
      </c>
      <c r="G6819" s="58" t="s">
        <v>87</v>
      </c>
      <c r="H6819" s="58" t="s">
        <v>87</v>
      </c>
      <c r="I6819" s="60" t="s">
        <v>86</v>
      </c>
    </row>
    <row r="6820" spans="1:9" x14ac:dyDescent="0.2">
      <c r="A6820" t="s">
        <v>78</v>
      </c>
      <c r="B6820" t="s">
        <v>80</v>
      </c>
      <c r="C6820" t="s">
        <v>22</v>
      </c>
      <c r="D6820" s="55">
        <v>44348</v>
      </c>
      <c r="E6820">
        <v>0.38500000000000001</v>
      </c>
      <c r="F6820">
        <v>3133100</v>
      </c>
      <c r="G6820" s="58" t="s">
        <v>87</v>
      </c>
      <c r="H6820" s="58" t="s">
        <v>87</v>
      </c>
      <c r="I6820" s="60" t="s">
        <v>85</v>
      </c>
    </row>
    <row r="6821" spans="1:9" x14ac:dyDescent="0.2">
      <c r="A6821" t="s">
        <v>78</v>
      </c>
      <c r="B6821" t="s">
        <v>81</v>
      </c>
      <c r="C6821" t="s">
        <v>22</v>
      </c>
      <c r="D6821" s="55">
        <v>44348</v>
      </c>
      <c r="E6821">
        <v>0.02</v>
      </c>
      <c r="F6821">
        <v>3133101</v>
      </c>
      <c r="G6821" s="58" t="s">
        <v>87</v>
      </c>
      <c r="H6821" s="58" t="s">
        <v>87</v>
      </c>
      <c r="I6821" s="60" t="s">
        <v>85</v>
      </c>
    </row>
    <row r="6822" spans="1:9" x14ac:dyDescent="0.2">
      <c r="A6822" t="s">
        <v>35</v>
      </c>
      <c r="B6822" t="s">
        <v>80</v>
      </c>
      <c r="C6822" t="s">
        <v>22</v>
      </c>
      <c r="D6822" s="55">
        <v>44348</v>
      </c>
      <c r="E6822">
        <v>0.38500000000000001</v>
      </c>
      <c r="F6822">
        <v>3133102</v>
      </c>
      <c r="G6822" s="58" t="s">
        <v>87</v>
      </c>
      <c r="H6822" s="58" t="s">
        <v>87</v>
      </c>
      <c r="I6822" s="60" t="s">
        <v>85</v>
      </c>
    </row>
    <row r="6823" spans="1:9" x14ac:dyDescent="0.2">
      <c r="A6823" t="s">
        <v>35</v>
      </c>
      <c r="B6823" t="s">
        <v>81</v>
      </c>
      <c r="C6823" t="s">
        <v>22</v>
      </c>
      <c r="D6823" s="55">
        <v>44348</v>
      </c>
      <c r="E6823">
        <v>0.06</v>
      </c>
      <c r="F6823">
        <v>3133103</v>
      </c>
      <c r="G6823" s="58" t="s">
        <v>87</v>
      </c>
      <c r="H6823" s="58" t="s">
        <v>87</v>
      </c>
      <c r="I6823" s="60" t="s">
        <v>85</v>
      </c>
    </row>
    <row r="6824" spans="1:9" x14ac:dyDescent="0.2">
      <c r="A6824" t="s">
        <v>36</v>
      </c>
      <c r="B6824" t="s">
        <v>80</v>
      </c>
      <c r="C6824" t="s">
        <v>22</v>
      </c>
      <c r="D6824" s="55">
        <v>44348</v>
      </c>
      <c r="E6824">
        <v>0.38500000000000001</v>
      </c>
      <c r="F6824">
        <v>3133104</v>
      </c>
      <c r="G6824" s="58" t="s">
        <v>87</v>
      </c>
      <c r="H6824" s="58" t="s">
        <v>87</v>
      </c>
      <c r="I6824" s="60" t="s">
        <v>85</v>
      </c>
    </row>
    <row r="6825" spans="1:9" x14ac:dyDescent="0.2">
      <c r="A6825" t="s">
        <v>36</v>
      </c>
      <c r="B6825" t="s">
        <v>81</v>
      </c>
      <c r="C6825" t="s">
        <v>22</v>
      </c>
      <c r="D6825" s="55">
        <v>44348</v>
      </c>
      <c r="E6825">
        <v>0.02</v>
      </c>
      <c r="F6825">
        <v>3133105</v>
      </c>
      <c r="G6825" s="58" t="s">
        <v>87</v>
      </c>
      <c r="H6825" s="58" t="s">
        <v>87</v>
      </c>
      <c r="I6825" s="60" t="s">
        <v>85</v>
      </c>
    </row>
    <row r="6826" spans="1:9" x14ac:dyDescent="0.2">
      <c r="A6826" t="s">
        <v>37</v>
      </c>
      <c r="B6826" t="s">
        <v>80</v>
      </c>
      <c r="C6826" t="s">
        <v>22</v>
      </c>
      <c r="D6826" s="55">
        <v>44348</v>
      </c>
      <c r="E6826">
        <v>0.38500000000000001</v>
      </c>
      <c r="F6826">
        <v>3133106</v>
      </c>
      <c r="G6826" s="58" t="s">
        <v>87</v>
      </c>
      <c r="H6826" s="58" t="s">
        <v>87</v>
      </c>
      <c r="I6826" s="60" t="s">
        <v>85</v>
      </c>
    </row>
    <row r="6827" spans="1:9" x14ac:dyDescent="0.2">
      <c r="A6827" t="s">
        <v>37</v>
      </c>
      <c r="B6827" t="s">
        <v>81</v>
      </c>
      <c r="C6827" t="s">
        <v>22</v>
      </c>
      <c r="D6827" s="55">
        <v>44348</v>
      </c>
      <c r="E6827">
        <v>0.06</v>
      </c>
      <c r="F6827">
        <v>3133107</v>
      </c>
      <c r="G6827" s="58" t="s">
        <v>87</v>
      </c>
      <c r="H6827" s="58" t="s">
        <v>87</v>
      </c>
      <c r="I6827" s="60" t="s">
        <v>85</v>
      </c>
    </row>
    <row r="6828" spans="1:9" x14ac:dyDescent="0.2">
      <c r="A6828" t="s">
        <v>58</v>
      </c>
      <c r="B6828" t="s">
        <v>80</v>
      </c>
      <c r="C6828" t="s">
        <v>22</v>
      </c>
      <c r="D6828" s="55">
        <v>44348</v>
      </c>
      <c r="E6828">
        <v>0.33500000000000002</v>
      </c>
      <c r="F6828">
        <v>3133108</v>
      </c>
      <c r="G6828" s="58" t="s">
        <v>87</v>
      </c>
      <c r="H6828" s="58" t="s">
        <v>87</v>
      </c>
      <c r="I6828" s="60" t="s">
        <v>85</v>
      </c>
    </row>
    <row r="6829" spans="1:9" x14ac:dyDescent="0.2">
      <c r="A6829" t="s">
        <v>58</v>
      </c>
      <c r="B6829" t="s">
        <v>81</v>
      </c>
      <c r="C6829" t="s">
        <v>22</v>
      </c>
      <c r="D6829" s="55">
        <v>44348</v>
      </c>
      <c r="E6829">
        <v>5.0000000000000001E-3</v>
      </c>
      <c r="F6829">
        <v>3133109</v>
      </c>
      <c r="G6829" s="58" t="s">
        <v>87</v>
      </c>
      <c r="H6829" s="58" t="s">
        <v>87</v>
      </c>
      <c r="I6829" s="60" t="s">
        <v>85</v>
      </c>
    </row>
    <row r="6830" spans="1:9" x14ac:dyDescent="0.2">
      <c r="A6830" t="s">
        <v>59</v>
      </c>
      <c r="B6830" t="s">
        <v>80</v>
      </c>
      <c r="C6830" t="s">
        <v>22</v>
      </c>
      <c r="D6830" s="55">
        <v>44348</v>
      </c>
      <c r="E6830">
        <v>0.37</v>
      </c>
      <c r="F6830">
        <v>3133110</v>
      </c>
      <c r="G6830" s="58" t="s">
        <v>87</v>
      </c>
      <c r="H6830" s="58" t="s">
        <v>87</v>
      </c>
      <c r="I6830" s="60" t="s">
        <v>85</v>
      </c>
    </row>
    <row r="6831" spans="1:9" x14ac:dyDescent="0.2">
      <c r="A6831" t="s">
        <v>59</v>
      </c>
      <c r="B6831" t="s">
        <v>81</v>
      </c>
      <c r="C6831" t="s">
        <v>22</v>
      </c>
      <c r="D6831" s="55">
        <v>44348</v>
      </c>
      <c r="E6831">
        <v>-5.5E-2</v>
      </c>
      <c r="F6831">
        <v>3133111</v>
      </c>
      <c r="G6831" s="58" t="s">
        <v>87</v>
      </c>
      <c r="H6831" s="58" t="s">
        <v>87</v>
      </c>
      <c r="I6831" s="60" t="s">
        <v>85</v>
      </c>
    </row>
    <row r="6832" spans="1:9" x14ac:dyDescent="0.2">
      <c r="A6832" t="s">
        <v>60</v>
      </c>
      <c r="B6832" t="s">
        <v>80</v>
      </c>
      <c r="C6832" t="s">
        <v>22</v>
      </c>
      <c r="D6832" s="55">
        <v>44348</v>
      </c>
      <c r="E6832">
        <v>0.37</v>
      </c>
      <c r="F6832">
        <v>3133112</v>
      </c>
      <c r="G6832" s="58" t="s">
        <v>87</v>
      </c>
      <c r="H6832" s="58" t="s">
        <v>87</v>
      </c>
      <c r="I6832" s="60" t="s">
        <v>85</v>
      </c>
    </row>
    <row r="6833" spans="1:9" x14ac:dyDescent="0.2">
      <c r="A6833" t="s">
        <v>60</v>
      </c>
      <c r="B6833" t="s">
        <v>81</v>
      </c>
      <c r="C6833" t="s">
        <v>22</v>
      </c>
      <c r="D6833" s="55">
        <v>44348</v>
      </c>
      <c r="E6833">
        <v>3.5000000000000003E-2</v>
      </c>
      <c r="F6833">
        <v>3133113</v>
      </c>
      <c r="G6833" s="58" t="s">
        <v>87</v>
      </c>
      <c r="H6833" s="58" t="s">
        <v>87</v>
      </c>
      <c r="I6833" s="60" t="s">
        <v>85</v>
      </c>
    </row>
    <row r="6834" spans="1:9" x14ac:dyDescent="0.2">
      <c r="A6834" t="s">
        <v>61</v>
      </c>
      <c r="B6834" t="s">
        <v>80</v>
      </c>
      <c r="C6834" t="s">
        <v>22</v>
      </c>
      <c r="D6834" s="55">
        <v>44348</v>
      </c>
      <c r="E6834">
        <v>0.37</v>
      </c>
      <c r="F6834">
        <v>3133114</v>
      </c>
      <c r="G6834" s="58" t="s">
        <v>87</v>
      </c>
      <c r="H6834" s="58" t="s">
        <v>87</v>
      </c>
      <c r="I6834" s="60" t="s">
        <v>85</v>
      </c>
    </row>
    <row r="6835" spans="1:9" x14ac:dyDescent="0.2">
      <c r="A6835" t="s">
        <v>61</v>
      </c>
      <c r="B6835" t="s">
        <v>81</v>
      </c>
      <c r="C6835" t="s">
        <v>22</v>
      </c>
      <c r="D6835" s="55">
        <v>44348</v>
      </c>
      <c r="E6835">
        <v>-3.5000000000000003E-2</v>
      </c>
      <c r="F6835">
        <v>3133115</v>
      </c>
      <c r="G6835" s="58" t="s">
        <v>87</v>
      </c>
      <c r="H6835" s="58" t="s">
        <v>87</v>
      </c>
      <c r="I6835" s="60" t="s">
        <v>85</v>
      </c>
    </row>
    <row r="6836" spans="1:9" x14ac:dyDescent="0.2">
      <c r="A6836" t="s">
        <v>63</v>
      </c>
      <c r="B6836" t="s">
        <v>80</v>
      </c>
      <c r="C6836" t="s">
        <v>22</v>
      </c>
      <c r="D6836" s="55">
        <v>44348</v>
      </c>
      <c r="E6836">
        <v>0</v>
      </c>
      <c r="F6836">
        <v>3133116</v>
      </c>
      <c r="G6836" s="58" t="s">
        <v>87</v>
      </c>
      <c r="H6836" s="58" t="s">
        <v>87</v>
      </c>
      <c r="I6836" s="60" t="s">
        <v>85</v>
      </c>
    </row>
    <row r="6837" spans="1:9" x14ac:dyDescent="0.2">
      <c r="A6837" t="s">
        <v>63</v>
      </c>
      <c r="B6837" t="s">
        <v>81</v>
      </c>
      <c r="C6837" t="s">
        <v>22</v>
      </c>
      <c r="D6837" s="55">
        <v>44348</v>
      </c>
      <c r="E6837">
        <v>0</v>
      </c>
      <c r="F6837">
        <v>3133117</v>
      </c>
      <c r="G6837" s="58" t="s">
        <v>87</v>
      </c>
      <c r="H6837" s="58" t="s">
        <v>87</v>
      </c>
      <c r="I6837" s="60" t="s">
        <v>85</v>
      </c>
    </row>
    <row r="6838" spans="1:9" x14ac:dyDescent="0.2">
      <c r="A6838" t="s">
        <v>64</v>
      </c>
      <c r="B6838" t="s">
        <v>80</v>
      </c>
      <c r="C6838" t="s">
        <v>22</v>
      </c>
      <c r="D6838" s="55">
        <v>44348</v>
      </c>
      <c r="E6838">
        <v>0</v>
      </c>
      <c r="F6838">
        <v>3133118</v>
      </c>
      <c r="G6838" s="58" t="s">
        <v>87</v>
      </c>
      <c r="H6838" s="58" t="s">
        <v>87</v>
      </c>
      <c r="I6838" s="60" t="s">
        <v>85</v>
      </c>
    </row>
    <row r="6839" spans="1:9" x14ac:dyDescent="0.2">
      <c r="A6839" t="s">
        <v>64</v>
      </c>
      <c r="B6839" t="s">
        <v>81</v>
      </c>
      <c r="C6839" t="s">
        <v>22</v>
      </c>
      <c r="D6839" s="55">
        <v>44348</v>
      </c>
      <c r="E6839">
        <v>0</v>
      </c>
      <c r="F6839">
        <v>3133119</v>
      </c>
      <c r="G6839" s="58" t="s">
        <v>87</v>
      </c>
      <c r="H6839" s="58" t="s">
        <v>87</v>
      </c>
      <c r="I6839" s="60" t="s">
        <v>85</v>
      </c>
    </row>
    <row r="6840" spans="1:9" x14ac:dyDescent="0.2">
      <c r="A6840" t="s">
        <v>79</v>
      </c>
      <c r="B6840" t="s">
        <v>80</v>
      </c>
      <c r="C6840" t="s">
        <v>22</v>
      </c>
      <c r="D6840" s="55">
        <v>44348</v>
      </c>
      <c r="E6840">
        <v>0</v>
      </c>
      <c r="F6840">
        <v>3133120</v>
      </c>
      <c r="G6840" s="58" t="s">
        <v>87</v>
      </c>
      <c r="H6840" s="58" t="s">
        <v>87</v>
      </c>
      <c r="I6840" s="60" t="s">
        <v>85</v>
      </c>
    </row>
    <row r="6841" spans="1:9" x14ac:dyDescent="0.2">
      <c r="A6841" t="s">
        <v>79</v>
      </c>
      <c r="B6841" t="s">
        <v>81</v>
      </c>
      <c r="C6841" t="s">
        <v>22</v>
      </c>
      <c r="D6841" s="55">
        <v>44348</v>
      </c>
      <c r="E6841">
        <v>0</v>
      </c>
      <c r="F6841">
        <v>3133121</v>
      </c>
      <c r="G6841" s="58" t="s">
        <v>87</v>
      </c>
      <c r="H6841" s="58" t="s">
        <v>87</v>
      </c>
      <c r="I6841" s="60" t="s">
        <v>85</v>
      </c>
    </row>
    <row r="6842" spans="1:9" x14ac:dyDescent="0.2">
      <c r="A6842" t="s">
        <v>65</v>
      </c>
      <c r="B6842" t="s">
        <v>80</v>
      </c>
      <c r="C6842" t="s">
        <v>22</v>
      </c>
      <c r="D6842" s="55">
        <v>44348</v>
      </c>
      <c r="E6842">
        <v>0</v>
      </c>
      <c r="F6842">
        <v>3133122</v>
      </c>
      <c r="G6842" s="58" t="s">
        <v>87</v>
      </c>
      <c r="H6842" s="58" t="s">
        <v>87</v>
      </c>
      <c r="I6842" s="60" t="s">
        <v>85</v>
      </c>
    </row>
    <row r="6843" spans="1:9" x14ac:dyDescent="0.2">
      <c r="A6843" t="s">
        <v>65</v>
      </c>
      <c r="B6843" t="s">
        <v>81</v>
      </c>
      <c r="C6843" t="s">
        <v>22</v>
      </c>
      <c r="D6843" s="55">
        <v>44348</v>
      </c>
      <c r="E6843">
        <v>0</v>
      </c>
      <c r="F6843">
        <v>3133123</v>
      </c>
      <c r="G6843" s="58" t="s">
        <v>87</v>
      </c>
      <c r="H6843" s="58" t="s">
        <v>87</v>
      </c>
      <c r="I6843" s="60" t="s">
        <v>85</v>
      </c>
    </row>
    <row r="6844" spans="1:9" x14ac:dyDescent="0.2">
      <c r="A6844" t="s">
        <v>111</v>
      </c>
      <c r="B6844" t="s">
        <v>110</v>
      </c>
      <c r="C6844" t="s">
        <v>22</v>
      </c>
      <c r="D6844" s="55">
        <v>44348</v>
      </c>
      <c r="E6844">
        <v>5.0000000000000001E-3</v>
      </c>
      <c r="F6844">
        <v>3133124</v>
      </c>
      <c r="G6844" s="58" t="s">
        <v>87</v>
      </c>
      <c r="H6844" s="58" t="s">
        <v>87</v>
      </c>
      <c r="I6844" s="60" t="s">
        <v>85</v>
      </c>
    </row>
    <row r="6845" spans="1:9" x14ac:dyDescent="0.2">
      <c r="A6845" t="s">
        <v>112</v>
      </c>
      <c r="B6845" t="s">
        <v>110</v>
      </c>
      <c r="C6845" t="s">
        <v>22</v>
      </c>
      <c r="D6845" s="55">
        <v>44348</v>
      </c>
      <c r="E6845">
        <v>3.5000000000000003E-2</v>
      </c>
      <c r="F6845">
        <v>3133125</v>
      </c>
      <c r="G6845" s="58" t="s">
        <v>87</v>
      </c>
      <c r="H6845" s="58" t="s">
        <v>87</v>
      </c>
      <c r="I6845" s="60" t="s">
        <v>85</v>
      </c>
    </row>
    <row r="6846" spans="1:9" x14ac:dyDescent="0.2">
      <c r="A6846" t="s">
        <v>108</v>
      </c>
      <c r="B6846" t="s">
        <v>110</v>
      </c>
      <c r="C6846" t="s">
        <v>22</v>
      </c>
      <c r="D6846" s="55">
        <v>44348</v>
      </c>
      <c r="E6846">
        <v>-3.5000000000000003E-2</v>
      </c>
      <c r="F6846">
        <v>3133126</v>
      </c>
      <c r="G6846" s="58" t="s">
        <v>87</v>
      </c>
      <c r="H6846" s="58" t="s">
        <v>87</v>
      </c>
      <c r="I6846" s="60" t="s">
        <v>85</v>
      </c>
    </row>
    <row r="6847" spans="1:9" x14ac:dyDescent="0.2">
      <c r="A6847" t="s">
        <v>109</v>
      </c>
      <c r="B6847" t="s">
        <v>110</v>
      </c>
      <c r="C6847" t="s">
        <v>22</v>
      </c>
      <c r="D6847" s="55">
        <v>44348</v>
      </c>
      <c r="E6847">
        <v>3.5000000000000003E-2</v>
      </c>
      <c r="F6847">
        <v>3133127</v>
      </c>
      <c r="G6847" s="58" t="s">
        <v>87</v>
      </c>
      <c r="H6847" s="58" t="s">
        <v>87</v>
      </c>
      <c r="I6847" s="60" t="s">
        <v>85</v>
      </c>
    </row>
    <row r="6848" spans="1:9" x14ac:dyDescent="0.2">
      <c r="A6848" t="s">
        <v>11</v>
      </c>
      <c r="B6848" t="s">
        <v>110</v>
      </c>
      <c r="C6848" t="s">
        <v>22</v>
      </c>
      <c r="D6848" s="55">
        <v>44348</v>
      </c>
      <c r="E6848" s="155">
        <v>44378</v>
      </c>
      <c r="F6848">
        <v>2756508</v>
      </c>
      <c r="G6848" s="58" t="s">
        <v>87</v>
      </c>
      <c r="H6848" s="58" t="s">
        <v>87</v>
      </c>
      <c r="I6848" s="60" t="s">
        <v>86</v>
      </c>
    </row>
    <row r="6849" spans="1:9" x14ac:dyDescent="0.2">
      <c r="A6849" t="s">
        <v>78</v>
      </c>
      <c r="B6849" t="s">
        <v>80</v>
      </c>
      <c r="C6849" t="s">
        <v>22</v>
      </c>
      <c r="D6849" s="55">
        <v>44378</v>
      </c>
      <c r="E6849">
        <v>0.39750000000000002</v>
      </c>
      <c r="F6849">
        <v>3133100</v>
      </c>
      <c r="G6849" s="58" t="s">
        <v>87</v>
      </c>
      <c r="H6849" s="58" t="s">
        <v>87</v>
      </c>
      <c r="I6849" s="60" t="s">
        <v>85</v>
      </c>
    </row>
    <row r="6850" spans="1:9" x14ac:dyDescent="0.2">
      <c r="A6850" t="s">
        <v>78</v>
      </c>
      <c r="B6850" t="s">
        <v>81</v>
      </c>
      <c r="C6850" t="s">
        <v>22</v>
      </c>
      <c r="D6850" s="55">
        <v>44378</v>
      </c>
      <c r="E6850">
        <v>0.02</v>
      </c>
      <c r="F6850">
        <v>3133101</v>
      </c>
      <c r="G6850" s="58" t="s">
        <v>87</v>
      </c>
      <c r="H6850" s="58" t="s">
        <v>87</v>
      </c>
      <c r="I6850" s="60" t="s">
        <v>85</v>
      </c>
    </row>
    <row r="6851" spans="1:9" x14ac:dyDescent="0.2">
      <c r="A6851" t="s">
        <v>35</v>
      </c>
      <c r="B6851" t="s">
        <v>80</v>
      </c>
      <c r="C6851" t="s">
        <v>22</v>
      </c>
      <c r="D6851" s="55">
        <v>44378</v>
      </c>
      <c r="E6851">
        <v>0.39750000000000002</v>
      </c>
      <c r="F6851">
        <v>3133102</v>
      </c>
      <c r="G6851" s="58" t="s">
        <v>87</v>
      </c>
      <c r="H6851" s="58" t="s">
        <v>87</v>
      </c>
      <c r="I6851" s="60" t="s">
        <v>85</v>
      </c>
    </row>
    <row r="6852" spans="1:9" x14ac:dyDescent="0.2">
      <c r="A6852" t="s">
        <v>35</v>
      </c>
      <c r="B6852" t="s">
        <v>81</v>
      </c>
      <c r="C6852" t="s">
        <v>22</v>
      </c>
      <c r="D6852" s="55">
        <v>44378</v>
      </c>
      <c r="E6852">
        <v>7.0000000000000007E-2</v>
      </c>
      <c r="F6852">
        <v>3133103</v>
      </c>
      <c r="G6852" s="58" t="s">
        <v>87</v>
      </c>
      <c r="H6852" s="58" t="s">
        <v>87</v>
      </c>
      <c r="I6852" s="60" t="s">
        <v>85</v>
      </c>
    </row>
    <row r="6853" spans="1:9" x14ac:dyDescent="0.2">
      <c r="A6853" t="s">
        <v>36</v>
      </c>
      <c r="B6853" t="s">
        <v>80</v>
      </c>
      <c r="C6853" t="s">
        <v>22</v>
      </c>
      <c r="D6853" s="55">
        <v>44378</v>
      </c>
      <c r="E6853">
        <v>0.39750000000000002</v>
      </c>
      <c r="F6853">
        <v>3133104</v>
      </c>
      <c r="G6853" s="58" t="s">
        <v>87</v>
      </c>
      <c r="H6853" s="58" t="s">
        <v>87</v>
      </c>
      <c r="I6853" s="60" t="s">
        <v>85</v>
      </c>
    </row>
    <row r="6854" spans="1:9" x14ac:dyDescent="0.2">
      <c r="A6854" t="s">
        <v>36</v>
      </c>
      <c r="B6854" t="s">
        <v>81</v>
      </c>
      <c r="C6854" t="s">
        <v>22</v>
      </c>
      <c r="D6854" s="55">
        <v>44378</v>
      </c>
      <c r="E6854">
        <v>0.02</v>
      </c>
      <c r="F6854">
        <v>3133105</v>
      </c>
      <c r="G6854" s="58" t="s">
        <v>87</v>
      </c>
      <c r="H6854" s="58" t="s">
        <v>87</v>
      </c>
      <c r="I6854" s="60" t="s">
        <v>85</v>
      </c>
    </row>
    <row r="6855" spans="1:9" x14ac:dyDescent="0.2">
      <c r="A6855" t="s">
        <v>37</v>
      </c>
      <c r="B6855" t="s">
        <v>80</v>
      </c>
      <c r="C6855" t="s">
        <v>22</v>
      </c>
      <c r="D6855" s="55">
        <v>44378</v>
      </c>
      <c r="E6855">
        <v>0.39750000000000002</v>
      </c>
      <c r="F6855">
        <v>3133106</v>
      </c>
      <c r="G6855" s="58" t="s">
        <v>87</v>
      </c>
      <c r="H6855" s="58" t="s">
        <v>87</v>
      </c>
      <c r="I6855" s="60" t="s">
        <v>85</v>
      </c>
    </row>
    <row r="6856" spans="1:9" x14ac:dyDescent="0.2">
      <c r="A6856" t="s">
        <v>37</v>
      </c>
      <c r="B6856" t="s">
        <v>81</v>
      </c>
      <c r="C6856" t="s">
        <v>22</v>
      </c>
      <c r="D6856" s="55">
        <v>44378</v>
      </c>
      <c r="E6856">
        <v>7.0000000000000007E-2</v>
      </c>
      <c r="F6856">
        <v>3133107</v>
      </c>
      <c r="G6856" s="58" t="s">
        <v>87</v>
      </c>
      <c r="H6856" s="58" t="s">
        <v>87</v>
      </c>
      <c r="I6856" s="60" t="s">
        <v>85</v>
      </c>
    </row>
    <row r="6857" spans="1:9" x14ac:dyDescent="0.2">
      <c r="A6857" t="s">
        <v>58</v>
      </c>
      <c r="B6857" t="s">
        <v>80</v>
      </c>
      <c r="C6857" t="s">
        <v>22</v>
      </c>
      <c r="D6857" s="55">
        <v>44378</v>
      </c>
      <c r="E6857">
        <v>0.35</v>
      </c>
      <c r="F6857">
        <v>3133108</v>
      </c>
      <c r="G6857" s="58" t="s">
        <v>87</v>
      </c>
      <c r="H6857" s="58" t="s">
        <v>87</v>
      </c>
      <c r="I6857" s="60" t="s">
        <v>85</v>
      </c>
    </row>
    <row r="6858" spans="1:9" x14ac:dyDescent="0.2">
      <c r="A6858" t="s">
        <v>58</v>
      </c>
      <c r="B6858" t="s">
        <v>81</v>
      </c>
      <c r="C6858" t="s">
        <v>22</v>
      </c>
      <c r="D6858" s="55">
        <v>44378</v>
      </c>
      <c r="E6858">
        <v>5.0000000000000001E-3</v>
      </c>
      <c r="F6858">
        <v>3133109</v>
      </c>
      <c r="G6858" s="58" t="s">
        <v>87</v>
      </c>
      <c r="H6858" s="58" t="s">
        <v>87</v>
      </c>
      <c r="I6858" s="60" t="s">
        <v>85</v>
      </c>
    </row>
    <row r="6859" spans="1:9" x14ac:dyDescent="0.2">
      <c r="A6859" t="s">
        <v>59</v>
      </c>
      <c r="B6859" t="s">
        <v>80</v>
      </c>
      <c r="C6859" t="s">
        <v>22</v>
      </c>
      <c r="D6859" s="55">
        <v>44378</v>
      </c>
      <c r="E6859">
        <v>0.41</v>
      </c>
      <c r="F6859">
        <v>3133110</v>
      </c>
      <c r="G6859" s="58" t="s">
        <v>87</v>
      </c>
      <c r="H6859" s="58" t="s">
        <v>87</v>
      </c>
      <c r="I6859" s="60" t="s">
        <v>85</v>
      </c>
    </row>
    <row r="6860" spans="1:9" x14ac:dyDescent="0.2">
      <c r="A6860" t="s">
        <v>59</v>
      </c>
      <c r="B6860" t="s">
        <v>81</v>
      </c>
      <c r="C6860" t="s">
        <v>22</v>
      </c>
      <c r="D6860" s="55">
        <v>44378</v>
      </c>
      <c r="E6860">
        <v>-0.02</v>
      </c>
      <c r="F6860">
        <v>3133111</v>
      </c>
      <c r="G6860" s="58" t="s">
        <v>87</v>
      </c>
      <c r="H6860" s="58" t="s">
        <v>87</v>
      </c>
      <c r="I6860" s="60" t="s">
        <v>85</v>
      </c>
    </row>
    <row r="6861" spans="1:9" x14ac:dyDescent="0.2">
      <c r="A6861" t="s">
        <v>60</v>
      </c>
      <c r="B6861" t="s">
        <v>80</v>
      </c>
      <c r="C6861" t="s">
        <v>22</v>
      </c>
      <c r="D6861" s="55">
        <v>44378</v>
      </c>
      <c r="E6861">
        <v>0.41</v>
      </c>
      <c r="F6861">
        <v>3133112</v>
      </c>
      <c r="G6861" s="58" t="s">
        <v>87</v>
      </c>
      <c r="H6861" s="58" t="s">
        <v>87</v>
      </c>
      <c r="I6861" s="60" t="s">
        <v>85</v>
      </c>
    </row>
    <row r="6862" spans="1:9" x14ac:dyDescent="0.2">
      <c r="A6862" t="s">
        <v>60</v>
      </c>
      <c r="B6862" t="s">
        <v>81</v>
      </c>
      <c r="C6862" t="s">
        <v>22</v>
      </c>
      <c r="D6862" s="55">
        <v>44378</v>
      </c>
      <c r="E6862">
        <v>3.5000000000000003E-2</v>
      </c>
      <c r="F6862">
        <v>3133113</v>
      </c>
      <c r="G6862" s="58" t="s">
        <v>87</v>
      </c>
      <c r="H6862" s="58" t="s">
        <v>87</v>
      </c>
      <c r="I6862" s="60" t="s">
        <v>85</v>
      </c>
    </row>
    <row r="6863" spans="1:9" x14ac:dyDescent="0.2">
      <c r="A6863" t="s">
        <v>61</v>
      </c>
      <c r="B6863" t="s">
        <v>80</v>
      </c>
      <c r="C6863" t="s">
        <v>22</v>
      </c>
      <c r="D6863" s="55">
        <v>44378</v>
      </c>
      <c r="E6863">
        <v>0.41</v>
      </c>
      <c r="F6863">
        <v>3133114</v>
      </c>
      <c r="G6863" s="58" t="s">
        <v>87</v>
      </c>
      <c r="H6863" s="58" t="s">
        <v>87</v>
      </c>
      <c r="I6863" s="60" t="s">
        <v>85</v>
      </c>
    </row>
    <row r="6864" spans="1:9" x14ac:dyDescent="0.2">
      <c r="A6864" t="s">
        <v>61</v>
      </c>
      <c r="B6864" t="s">
        <v>81</v>
      </c>
      <c r="C6864" t="s">
        <v>22</v>
      </c>
      <c r="D6864" s="55">
        <v>44378</v>
      </c>
      <c r="E6864">
        <v>-0.02</v>
      </c>
      <c r="F6864">
        <v>3133115</v>
      </c>
      <c r="G6864" s="58" t="s">
        <v>87</v>
      </c>
      <c r="H6864" s="58" t="s">
        <v>87</v>
      </c>
      <c r="I6864" s="60" t="s">
        <v>85</v>
      </c>
    </row>
    <row r="6865" spans="1:9" x14ac:dyDescent="0.2">
      <c r="A6865" t="s">
        <v>63</v>
      </c>
      <c r="B6865" t="s">
        <v>80</v>
      </c>
      <c r="C6865" t="s">
        <v>22</v>
      </c>
      <c r="D6865" s="55">
        <v>44378</v>
      </c>
      <c r="E6865">
        <v>0</v>
      </c>
      <c r="F6865">
        <v>3133116</v>
      </c>
      <c r="G6865" s="58" t="s">
        <v>87</v>
      </c>
      <c r="H6865" s="58" t="s">
        <v>87</v>
      </c>
      <c r="I6865" s="60" t="s">
        <v>85</v>
      </c>
    </row>
    <row r="6866" spans="1:9" x14ac:dyDescent="0.2">
      <c r="A6866" t="s">
        <v>63</v>
      </c>
      <c r="B6866" t="s">
        <v>81</v>
      </c>
      <c r="C6866" t="s">
        <v>22</v>
      </c>
      <c r="D6866" s="55">
        <v>44378</v>
      </c>
      <c r="E6866">
        <v>0</v>
      </c>
      <c r="F6866">
        <v>3133117</v>
      </c>
      <c r="G6866" s="58" t="s">
        <v>87</v>
      </c>
      <c r="H6866" s="58" t="s">
        <v>87</v>
      </c>
      <c r="I6866" s="60" t="s">
        <v>85</v>
      </c>
    </row>
    <row r="6867" spans="1:9" x14ac:dyDescent="0.2">
      <c r="A6867" t="s">
        <v>64</v>
      </c>
      <c r="B6867" t="s">
        <v>80</v>
      </c>
      <c r="C6867" t="s">
        <v>22</v>
      </c>
      <c r="D6867" s="55">
        <v>44378</v>
      </c>
      <c r="E6867">
        <v>0</v>
      </c>
      <c r="F6867">
        <v>3133118</v>
      </c>
      <c r="G6867" s="58" t="s">
        <v>87</v>
      </c>
      <c r="H6867" s="58" t="s">
        <v>87</v>
      </c>
      <c r="I6867" s="60" t="s">
        <v>85</v>
      </c>
    </row>
    <row r="6868" spans="1:9" x14ac:dyDescent="0.2">
      <c r="A6868" t="s">
        <v>64</v>
      </c>
      <c r="B6868" t="s">
        <v>81</v>
      </c>
      <c r="C6868" t="s">
        <v>22</v>
      </c>
      <c r="D6868" s="55">
        <v>44378</v>
      </c>
      <c r="E6868">
        <v>0</v>
      </c>
      <c r="F6868">
        <v>3133119</v>
      </c>
      <c r="G6868" s="58" t="s">
        <v>87</v>
      </c>
      <c r="H6868" s="58" t="s">
        <v>87</v>
      </c>
      <c r="I6868" s="60" t="s">
        <v>85</v>
      </c>
    </row>
    <row r="6869" spans="1:9" x14ac:dyDescent="0.2">
      <c r="A6869" t="s">
        <v>79</v>
      </c>
      <c r="B6869" t="s">
        <v>80</v>
      </c>
      <c r="C6869" t="s">
        <v>22</v>
      </c>
      <c r="D6869" s="55">
        <v>44378</v>
      </c>
      <c r="E6869">
        <v>0</v>
      </c>
      <c r="F6869">
        <v>3133120</v>
      </c>
      <c r="G6869" s="58" t="s">
        <v>87</v>
      </c>
      <c r="H6869" s="58" t="s">
        <v>87</v>
      </c>
      <c r="I6869" s="60" t="s">
        <v>85</v>
      </c>
    </row>
    <row r="6870" spans="1:9" x14ac:dyDescent="0.2">
      <c r="A6870" t="s">
        <v>79</v>
      </c>
      <c r="B6870" t="s">
        <v>81</v>
      </c>
      <c r="C6870" t="s">
        <v>22</v>
      </c>
      <c r="D6870" s="55">
        <v>44378</v>
      </c>
      <c r="E6870">
        <v>0</v>
      </c>
      <c r="F6870">
        <v>3133121</v>
      </c>
      <c r="G6870" s="58" t="s">
        <v>87</v>
      </c>
      <c r="H6870" s="58" t="s">
        <v>87</v>
      </c>
      <c r="I6870" s="60" t="s">
        <v>85</v>
      </c>
    </row>
    <row r="6871" spans="1:9" x14ac:dyDescent="0.2">
      <c r="A6871" t="s">
        <v>65</v>
      </c>
      <c r="B6871" t="s">
        <v>80</v>
      </c>
      <c r="C6871" t="s">
        <v>22</v>
      </c>
      <c r="D6871" s="55">
        <v>44378</v>
      </c>
      <c r="E6871">
        <v>0</v>
      </c>
      <c r="F6871">
        <v>3133122</v>
      </c>
      <c r="G6871" s="58" t="s">
        <v>87</v>
      </c>
      <c r="H6871" s="58" t="s">
        <v>87</v>
      </c>
      <c r="I6871" s="60" t="s">
        <v>85</v>
      </c>
    </row>
    <row r="6872" spans="1:9" x14ac:dyDescent="0.2">
      <c r="A6872" t="s">
        <v>65</v>
      </c>
      <c r="B6872" t="s">
        <v>81</v>
      </c>
      <c r="C6872" t="s">
        <v>22</v>
      </c>
      <c r="D6872" s="55">
        <v>44378</v>
      </c>
      <c r="E6872">
        <v>0</v>
      </c>
      <c r="F6872">
        <v>3133123</v>
      </c>
      <c r="G6872" s="58" t="s">
        <v>87</v>
      </c>
      <c r="H6872" s="58" t="s">
        <v>87</v>
      </c>
      <c r="I6872" s="60" t="s">
        <v>85</v>
      </c>
    </row>
    <row r="6873" spans="1:9" x14ac:dyDescent="0.2">
      <c r="A6873" t="s">
        <v>111</v>
      </c>
      <c r="B6873" t="s">
        <v>110</v>
      </c>
      <c r="C6873" t="s">
        <v>22</v>
      </c>
      <c r="D6873" s="55">
        <v>44378</v>
      </c>
      <c r="E6873">
        <v>5.0000000000000001E-3</v>
      </c>
      <c r="F6873">
        <v>3133124</v>
      </c>
      <c r="G6873" s="58" t="s">
        <v>87</v>
      </c>
      <c r="H6873" s="58" t="s">
        <v>87</v>
      </c>
      <c r="I6873" s="60" t="s">
        <v>85</v>
      </c>
    </row>
    <row r="6874" spans="1:9" x14ac:dyDescent="0.2">
      <c r="A6874" t="s">
        <v>112</v>
      </c>
      <c r="B6874" t="s">
        <v>110</v>
      </c>
      <c r="C6874" t="s">
        <v>22</v>
      </c>
      <c r="D6874" s="55">
        <v>44378</v>
      </c>
      <c r="E6874">
        <v>3.5000000000000003E-2</v>
      </c>
      <c r="F6874">
        <v>3133125</v>
      </c>
      <c r="G6874" s="58" t="s">
        <v>87</v>
      </c>
      <c r="H6874" s="58" t="s">
        <v>87</v>
      </c>
      <c r="I6874" s="60" t="s">
        <v>85</v>
      </c>
    </row>
    <row r="6875" spans="1:9" x14ac:dyDescent="0.2">
      <c r="A6875" t="s">
        <v>108</v>
      </c>
      <c r="B6875" t="s">
        <v>110</v>
      </c>
      <c r="C6875" t="s">
        <v>22</v>
      </c>
      <c r="D6875" s="55">
        <v>44378</v>
      </c>
      <c r="E6875">
        <v>-0.02</v>
      </c>
      <c r="F6875">
        <v>3133126</v>
      </c>
      <c r="G6875" s="58" t="s">
        <v>87</v>
      </c>
      <c r="H6875" s="58" t="s">
        <v>87</v>
      </c>
      <c r="I6875" s="60" t="s">
        <v>85</v>
      </c>
    </row>
    <row r="6876" spans="1:9" x14ac:dyDescent="0.2">
      <c r="A6876" t="s">
        <v>109</v>
      </c>
      <c r="B6876" t="s">
        <v>110</v>
      </c>
      <c r="C6876" t="s">
        <v>22</v>
      </c>
      <c r="D6876" s="55">
        <v>44378</v>
      </c>
      <c r="E6876">
        <v>3.5000000000000003E-2</v>
      </c>
      <c r="F6876">
        <v>3133127</v>
      </c>
      <c r="G6876" s="58" t="s">
        <v>87</v>
      </c>
      <c r="H6876" s="58" t="s">
        <v>87</v>
      </c>
      <c r="I6876" s="60" t="s">
        <v>85</v>
      </c>
    </row>
    <row r="6877" spans="1:9" x14ac:dyDescent="0.2">
      <c r="A6877" t="s">
        <v>11</v>
      </c>
      <c r="B6877" t="s">
        <v>110</v>
      </c>
      <c r="C6877" t="s">
        <v>22</v>
      </c>
      <c r="D6877" s="55">
        <v>44378</v>
      </c>
      <c r="E6877" s="155">
        <v>44409</v>
      </c>
      <c r="F6877">
        <v>2756537</v>
      </c>
      <c r="G6877" s="58" t="s">
        <v>87</v>
      </c>
      <c r="H6877" s="58" t="s">
        <v>87</v>
      </c>
      <c r="I6877" s="60" t="s">
        <v>86</v>
      </c>
    </row>
    <row r="6878" spans="1:9" x14ac:dyDescent="0.2">
      <c r="A6878" t="s">
        <v>78</v>
      </c>
      <c r="B6878" t="s">
        <v>80</v>
      </c>
      <c r="C6878" t="s">
        <v>22</v>
      </c>
      <c r="D6878" s="55">
        <v>44409</v>
      </c>
      <c r="E6878">
        <v>0.4</v>
      </c>
      <c r="F6878">
        <v>3133100</v>
      </c>
      <c r="G6878" s="58" t="s">
        <v>87</v>
      </c>
      <c r="H6878" s="58" t="s">
        <v>87</v>
      </c>
      <c r="I6878" s="60" t="s">
        <v>85</v>
      </c>
    </row>
    <row r="6879" spans="1:9" x14ac:dyDescent="0.2">
      <c r="A6879" t="s">
        <v>78</v>
      </c>
      <c r="B6879" t="s">
        <v>81</v>
      </c>
      <c r="C6879" t="s">
        <v>22</v>
      </c>
      <c r="D6879" s="55">
        <v>44409</v>
      </c>
      <c r="E6879">
        <v>0.02</v>
      </c>
      <c r="F6879">
        <v>3133101</v>
      </c>
      <c r="G6879" s="58" t="s">
        <v>87</v>
      </c>
      <c r="H6879" s="58" t="s">
        <v>87</v>
      </c>
      <c r="I6879" s="60" t="s">
        <v>85</v>
      </c>
    </row>
    <row r="6880" spans="1:9" x14ac:dyDescent="0.2">
      <c r="A6880" t="s">
        <v>35</v>
      </c>
      <c r="B6880" t="s">
        <v>80</v>
      </c>
      <c r="C6880" t="s">
        <v>22</v>
      </c>
      <c r="D6880" s="55">
        <v>44409</v>
      </c>
      <c r="E6880">
        <v>0.4</v>
      </c>
      <c r="F6880">
        <v>3133102</v>
      </c>
      <c r="G6880" s="58" t="s">
        <v>87</v>
      </c>
      <c r="H6880" s="58" t="s">
        <v>87</v>
      </c>
      <c r="I6880" s="60" t="s">
        <v>85</v>
      </c>
    </row>
    <row r="6881" spans="1:9" x14ac:dyDescent="0.2">
      <c r="A6881" t="s">
        <v>35</v>
      </c>
      <c r="B6881" t="s">
        <v>81</v>
      </c>
      <c r="C6881" t="s">
        <v>22</v>
      </c>
      <c r="D6881" s="55">
        <v>44409</v>
      </c>
      <c r="E6881">
        <v>7.0000000000000007E-2</v>
      </c>
      <c r="F6881">
        <v>3133103</v>
      </c>
      <c r="G6881" s="58" t="s">
        <v>87</v>
      </c>
      <c r="H6881" s="58" t="s">
        <v>87</v>
      </c>
      <c r="I6881" s="60" t="s">
        <v>85</v>
      </c>
    </row>
    <row r="6882" spans="1:9" x14ac:dyDescent="0.2">
      <c r="A6882" t="s">
        <v>36</v>
      </c>
      <c r="B6882" t="s">
        <v>80</v>
      </c>
      <c r="C6882" t="s">
        <v>22</v>
      </c>
      <c r="D6882" s="55">
        <v>44409</v>
      </c>
      <c r="E6882">
        <v>0.4</v>
      </c>
      <c r="F6882">
        <v>3133104</v>
      </c>
      <c r="G6882" s="58" t="s">
        <v>87</v>
      </c>
      <c r="H6882" s="58" t="s">
        <v>87</v>
      </c>
      <c r="I6882" s="60" t="s">
        <v>85</v>
      </c>
    </row>
    <row r="6883" spans="1:9" x14ac:dyDescent="0.2">
      <c r="A6883" t="s">
        <v>36</v>
      </c>
      <c r="B6883" t="s">
        <v>81</v>
      </c>
      <c r="C6883" t="s">
        <v>22</v>
      </c>
      <c r="D6883" s="55">
        <v>44409</v>
      </c>
      <c r="E6883">
        <v>0.02</v>
      </c>
      <c r="F6883">
        <v>3133105</v>
      </c>
      <c r="G6883" s="58" t="s">
        <v>87</v>
      </c>
      <c r="H6883" s="58" t="s">
        <v>87</v>
      </c>
      <c r="I6883" s="60" t="s">
        <v>85</v>
      </c>
    </row>
    <row r="6884" spans="1:9" x14ac:dyDescent="0.2">
      <c r="A6884" t="s">
        <v>37</v>
      </c>
      <c r="B6884" t="s">
        <v>80</v>
      </c>
      <c r="C6884" t="s">
        <v>22</v>
      </c>
      <c r="D6884" s="55">
        <v>44409</v>
      </c>
      <c r="E6884">
        <v>0.4</v>
      </c>
      <c r="F6884">
        <v>3133106</v>
      </c>
      <c r="G6884" s="58" t="s">
        <v>87</v>
      </c>
      <c r="H6884" s="58" t="s">
        <v>87</v>
      </c>
      <c r="I6884" s="60" t="s">
        <v>85</v>
      </c>
    </row>
    <row r="6885" spans="1:9" x14ac:dyDescent="0.2">
      <c r="A6885" t="s">
        <v>37</v>
      </c>
      <c r="B6885" t="s">
        <v>81</v>
      </c>
      <c r="C6885" t="s">
        <v>22</v>
      </c>
      <c r="D6885" s="55">
        <v>44409</v>
      </c>
      <c r="E6885">
        <v>7.0000000000000007E-2</v>
      </c>
      <c r="F6885">
        <v>3133107</v>
      </c>
      <c r="G6885" s="58" t="s">
        <v>87</v>
      </c>
      <c r="H6885" s="58" t="s">
        <v>87</v>
      </c>
      <c r="I6885" s="60" t="s">
        <v>85</v>
      </c>
    </row>
    <row r="6886" spans="1:9" x14ac:dyDescent="0.2">
      <c r="A6886" t="s">
        <v>58</v>
      </c>
      <c r="B6886" t="s">
        <v>80</v>
      </c>
      <c r="C6886" t="s">
        <v>22</v>
      </c>
      <c r="D6886" s="55">
        <v>44409</v>
      </c>
      <c r="E6886">
        <v>0.35</v>
      </c>
      <c r="F6886">
        <v>3133108</v>
      </c>
      <c r="G6886" s="58" t="s">
        <v>87</v>
      </c>
      <c r="H6886" s="58" t="s">
        <v>87</v>
      </c>
      <c r="I6886" s="60" t="s">
        <v>85</v>
      </c>
    </row>
    <row r="6887" spans="1:9" x14ac:dyDescent="0.2">
      <c r="A6887" t="s">
        <v>58</v>
      </c>
      <c r="B6887" t="s">
        <v>81</v>
      </c>
      <c r="C6887" t="s">
        <v>22</v>
      </c>
      <c r="D6887" s="55">
        <v>44409</v>
      </c>
      <c r="E6887">
        <v>-5.0000000000000001E-3</v>
      </c>
      <c r="F6887">
        <v>3133109</v>
      </c>
      <c r="G6887" s="58" t="s">
        <v>87</v>
      </c>
      <c r="H6887" s="58" t="s">
        <v>87</v>
      </c>
      <c r="I6887" s="60" t="s">
        <v>85</v>
      </c>
    </row>
    <row r="6888" spans="1:9" x14ac:dyDescent="0.2">
      <c r="A6888" t="s">
        <v>59</v>
      </c>
      <c r="B6888" t="s">
        <v>80</v>
      </c>
      <c r="C6888" t="s">
        <v>22</v>
      </c>
      <c r="D6888" s="55">
        <v>44409</v>
      </c>
      <c r="E6888">
        <v>0.41</v>
      </c>
      <c r="F6888">
        <v>3133110</v>
      </c>
      <c r="G6888" s="58" t="s">
        <v>87</v>
      </c>
      <c r="H6888" s="58" t="s">
        <v>87</v>
      </c>
      <c r="I6888" s="60" t="s">
        <v>85</v>
      </c>
    </row>
    <row r="6889" spans="1:9" x14ac:dyDescent="0.2">
      <c r="A6889" t="s">
        <v>59</v>
      </c>
      <c r="B6889" t="s">
        <v>81</v>
      </c>
      <c r="C6889" t="s">
        <v>22</v>
      </c>
      <c r="D6889" s="55">
        <v>44409</v>
      </c>
      <c r="E6889">
        <v>-0.02</v>
      </c>
      <c r="F6889">
        <v>3133111</v>
      </c>
      <c r="G6889" s="58" t="s">
        <v>87</v>
      </c>
      <c r="H6889" s="58" t="s">
        <v>87</v>
      </c>
      <c r="I6889" s="60" t="s">
        <v>85</v>
      </c>
    </row>
    <row r="6890" spans="1:9" x14ac:dyDescent="0.2">
      <c r="A6890" t="s">
        <v>60</v>
      </c>
      <c r="B6890" t="s">
        <v>80</v>
      </c>
      <c r="C6890" t="s">
        <v>22</v>
      </c>
      <c r="D6890" s="55">
        <v>44409</v>
      </c>
      <c r="E6890">
        <v>0.41</v>
      </c>
      <c r="F6890">
        <v>3133112</v>
      </c>
      <c r="G6890" s="58" t="s">
        <v>87</v>
      </c>
      <c r="H6890" s="58" t="s">
        <v>87</v>
      </c>
      <c r="I6890" s="60" t="s">
        <v>85</v>
      </c>
    </row>
    <row r="6891" spans="1:9" x14ac:dyDescent="0.2">
      <c r="A6891" t="s">
        <v>60</v>
      </c>
      <c r="B6891" t="s">
        <v>81</v>
      </c>
      <c r="C6891" t="s">
        <v>22</v>
      </c>
      <c r="D6891" s="55">
        <v>44409</v>
      </c>
      <c r="E6891">
        <v>0.01</v>
      </c>
      <c r="F6891">
        <v>3133113</v>
      </c>
      <c r="G6891" s="58" t="s">
        <v>87</v>
      </c>
      <c r="H6891" s="58" t="s">
        <v>87</v>
      </c>
      <c r="I6891" s="60" t="s">
        <v>85</v>
      </c>
    </row>
    <row r="6892" spans="1:9" x14ac:dyDescent="0.2">
      <c r="A6892" t="s">
        <v>61</v>
      </c>
      <c r="B6892" t="s">
        <v>80</v>
      </c>
      <c r="C6892" t="s">
        <v>22</v>
      </c>
      <c r="D6892" s="55">
        <v>44409</v>
      </c>
      <c r="E6892">
        <v>0.41</v>
      </c>
      <c r="F6892">
        <v>3133114</v>
      </c>
      <c r="G6892" s="58" t="s">
        <v>87</v>
      </c>
      <c r="H6892" s="58" t="s">
        <v>87</v>
      </c>
      <c r="I6892" s="60" t="s">
        <v>85</v>
      </c>
    </row>
    <row r="6893" spans="1:9" x14ac:dyDescent="0.2">
      <c r="A6893" t="s">
        <v>61</v>
      </c>
      <c r="B6893" t="s">
        <v>81</v>
      </c>
      <c r="C6893" t="s">
        <v>22</v>
      </c>
      <c r="D6893" s="55">
        <v>44409</v>
      </c>
      <c r="E6893">
        <v>-0.02</v>
      </c>
      <c r="F6893">
        <v>3133115</v>
      </c>
      <c r="G6893" s="58" t="s">
        <v>87</v>
      </c>
      <c r="H6893" s="58" t="s">
        <v>87</v>
      </c>
      <c r="I6893" s="60" t="s">
        <v>85</v>
      </c>
    </row>
    <row r="6894" spans="1:9" x14ac:dyDescent="0.2">
      <c r="A6894" t="s">
        <v>63</v>
      </c>
      <c r="B6894" t="s">
        <v>80</v>
      </c>
      <c r="C6894" t="s">
        <v>22</v>
      </c>
      <c r="D6894" s="55">
        <v>44409</v>
      </c>
      <c r="E6894">
        <v>0</v>
      </c>
      <c r="F6894">
        <v>3133116</v>
      </c>
      <c r="G6894" s="58" t="s">
        <v>87</v>
      </c>
      <c r="H6894" s="58" t="s">
        <v>87</v>
      </c>
      <c r="I6894" s="60" t="s">
        <v>85</v>
      </c>
    </row>
    <row r="6895" spans="1:9" x14ac:dyDescent="0.2">
      <c r="A6895" t="s">
        <v>63</v>
      </c>
      <c r="B6895" t="s">
        <v>81</v>
      </c>
      <c r="C6895" t="s">
        <v>22</v>
      </c>
      <c r="D6895" s="55">
        <v>44409</v>
      </c>
      <c r="E6895">
        <v>0</v>
      </c>
      <c r="F6895">
        <v>3133117</v>
      </c>
      <c r="G6895" s="58" t="s">
        <v>87</v>
      </c>
      <c r="H6895" s="58" t="s">
        <v>87</v>
      </c>
      <c r="I6895" s="60" t="s">
        <v>85</v>
      </c>
    </row>
    <row r="6896" spans="1:9" x14ac:dyDescent="0.2">
      <c r="A6896" t="s">
        <v>64</v>
      </c>
      <c r="B6896" t="s">
        <v>80</v>
      </c>
      <c r="C6896" t="s">
        <v>22</v>
      </c>
      <c r="D6896" s="55">
        <v>44409</v>
      </c>
      <c r="E6896">
        <v>0</v>
      </c>
      <c r="F6896">
        <v>3133118</v>
      </c>
      <c r="G6896" s="58" t="s">
        <v>87</v>
      </c>
      <c r="H6896" s="58" t="s">
        <v>87</v>
      </c>
      <c r="I6896" s="60" t="s">
        <v>85</v>
      </c>
    </row>
    <row r="6897" spans="1:9" x14ac:dyDescent="0.2">
      <c r="A6897" t="s">
        <v>64</v>
      </c>
      <c r="B6897" t="s">
        <v>81</v>
      </c>
      <c r="C6897" t="s">
        <v>22</v>
      </c>
      <c r="D6897" s="55">
        <v>44409</v>
      </c>
      <c r="E6897">
        <v>0</v>
      </c>
      <c r="F6897">
        <v>3133119</v>
      </c>
      <c r="G6897" s="58" t="s">
        <v>87</v>
      </c>
      <c r="H6897" s="58" t="s">
        <v>87</v>
      </c>
      <c r="I6897" s="60" t="s">
        <v>85</v>
      </c>
    </row>
    <row r="6898" spans="1:9" x14ac:dyDescent="0.2">
      <c r="A6898" t="s">
        <v>79</v>
      </c>
      <c r="B6898" t="s">
        <v>80</v>
      </c>
      <c r="C6898" t="s">
        <v>22</v>
      </c>
      <c r="D6898" s="55">
        <v>44409</v>
      </c>
      <c r="E6898">
        <v>0</v>
      </c>
      <c r="F6898">
        <v>3133120</v>
      </c>
      <c r="G6898" s="58" t="s">
        <v>87</v>
      </c>
      <c r="H6898" s="58" t="s">
        <v>87</v>
      </c>
      <c r="I6898" s="60" t="s">
        <v>85</v>
      </c>
    </row>
    <row r="6899" spans="1:9" x14ac:dyDescent="0.2">
      <c r="A6899" t="s">
        <v>79</v>
      </c>
      <c r="B6899" t="s">
        <v>81</v>
      </c>
      <c r="C6899" t="s">
        <v>22</v>
      </c>
      <c r="D6899" s="55">
        <v>44409</v>
      </c>
      <c r="E6899">
        <v>0</v>
      </c>
      <c r="F6899">
        <v>3133121</v>
      </c>
      <c r="G6899" s="58" t="s">
        <v>87</v>
      </c>
      <c r="H6899" s="58" t="s">
        <v>87</v>
      </c>
      <c r="I6899" s="60" t="s">
        <v>85</v>
      </c>
    </row>
    <row r="6900" spans="1:9" x14ac:dyDescent="0.2">
      <c r="A6900" t="s">
        <v>65</v>
      </c>
      <c r="B6900" t="s">
        <v>80</v>
      </c>
      <c r="C6900" t="s">
        <v>22</v>
      </c>
      <c r="D6900" s="55">
        <v>44409</v>
      </c>
      <c r="E6900">
        <v>0</v>
      </c>
      <c r="F6900">
        <v>3133122</v>
      </c>
      <c r="G6900" s="58" t="s">
        <v>87</v>
      </c>
      <c r="H6900" s="58" t="s">
        <v>87</v>
      </c>
      <c r="I6900" s="60" t="s">
        <v>85</v>
      </c>
    </row>
    <row r="6901" spans="1:9" x14ac:dyDescent="0.2">
      <c r="A6901" t="s">
        <v>65</v>
      </c>
      <c r="B6901" t="s">
        <v>81</v>
      </c>
      <c r="C6901" t="s">
        <v>22</v>
      </c>
      <c r="D6901" s="55">
        <v>44409</v>
      </c>
      <c r="E6901">
        <v>0</v>
      </c>
      <c r="F6901">
        <v>3133123</v>
      </c>
      <c r="G6901" s="58" t="s">
        <v>87</v>
      </c>
      <c r="H6901" s="58" t="s">
        <v>87</v>
      </c>
      <c r="I6901" s="60" t="s">
        <v>85</v>
      </c>
    </row>
    <row r="6902" spans="1:9" x14ac:dyDescent="0.2">
      <c r="A6902" t="s">
        <v>111</v>
      </c>
      <c r="B6902" t="s">
        <v>110</v>
      </c>
      <c r="C6902" t="s">
        <v>22</v>
      </c>
      <c r="D6902" s="55">
        <v>44409</v>
      </c>
      <c r="E6902">
        <v>-5.0000000000000001E-3</v>
      </c>
      <c r="F6902">
        <v>3133124</v>
      </c>
      <c r="G6902" s="58" t="s">
        <v>87</v>
      </c>
      <c r="H6902" s="58" t="s">
        <v>87</v>
      </c>
      <c r="I6902" s="60" t="s">
        <v>85</v>
      </c>
    </row>
    <row r="6903" spans="1:9" x14ac:dyDescent="0.2">
      <c r="A6903" t="s">
        <v>112</v>
      </c>
      <c r="B6903" t="s">
        <v>110</v>
      </c>
      <c r="C6903" t="s">
        <v>22</v>
      </c>
      <c r="D6903" s="55">
        <v>44409</v>
      </c>
      <c r="E6903">
        <v>0.01</v>
      </c>
      <c r="F6903">
        <v>3133125</v>
      </c>
      <c r="G6903" s="58" t="s">
        <v>87</v>
      </c>
      <c r="H6903" s="58" t="s">
        <v>87</v>
      </c>
      <c r="I6903" s="60" t="s">
        <v>85</v>
      </c>
    </row>
    <row r="6904" spans="1:9" x14ac:dyDescent="0.2">
      <c r="A6904" t="s">
        <v>108</v>
      </c>
      <c r="B6904" t="s">
        <v>110</v>
      </c>
      <c r="C6904" t="s">
        <v>22</v>
      </c>
      <c r="D6904" s="55">
        <v>44409</v>
      </c>
      <c r="E6904">
        <v>-0.02</v>
      </c>
      <c r="F6904">
        <v>3133126</v>
      </c>
      <c r="G6904" s="58" t="s">
        <v>87</v>
      </c>
      <c r="H6904" s="58" t="s">
        <v>87</v>
      </c>
      <c r="I6904" s="60" t="s">
        <v>85</v>
      </c>
    </row>
    <row r="6905" spans="1:9" x14ac:dyDescent="0.2">
      <c r="A6905" t="s">
        <v>109</v>
      </c>
      <c r="B6905" t="s">
        <v>110</v>
      </c>
      <c r="C6905" t="s">
        <v>22</v>
      </c>
      <c r="D6905" s="55">
        <v>44409</v>
      </c>
      <c r="E6905">
        <v>0.01</v>
      </c>
      <c r="F6905">
        <v>3133127</v>
      </c>
      <c r="G6905" s="58" t="s">
        <v>87</v>
      </c>
      <c r="H6905" s="58" t="s">
        <v>87</v>
      </c>
      <c r="I6905" s="60" t="s">
        <v>85</v>
      </c>
    </row>
    <row r="6906" spans="1:9" x14ac:dyDescent="0.2">
      <c r="A6906" t="s">
        <v>11</v>
      </c>
      <c r="B6906" t="s">
        <v>110</v>
      </c>
      <c r="C6906" t="s">
        <v>22</v>
      </c>
      <c r="D6906" s="55">
        <v>44409</v>
      </c>
      <c r="E6906" s="155">
        <v>44440</v>
      </c>
      <c r="F6906">
        <v>2756515</v>
      </c>
      <c r="G6906" s="58" t="s">
        <v>87</v>
      </c>
      <c r="H6906" s="58" t="s">
        <v>87</v>
      </c>
      <c r="I6906" s="60" t="s">
        <v>86</v>
      </c>
    </row>
    <row r="6907" spans="1:9" x14ac:dyDescent="0.2">
      <c r="A6907" t="s">
        <v>78</v>
      </c>
      <c r="B6907" t="s">
        <v>80</v>
      </c>
      <c r="C6907" t="s">
        <v>22</v>
      </c>
      <c r="D6907" s="55">
        <v>44440</v>
      </c>
      <c r="E6907">
        <v>0.39750000000000002</v>
      </c>
      <c r="F6907">
        <v>3133100</v>
      </c>
      <c r="G6907" s="58" t="s">
        <v>87</v>
      </c>
      <c r="H6907" s="58" t="s">
        <v>87</v>
      </c>
      <c r="I6907" s="60" t="s">
        <v>85</v>
      </c>
    </row>
    <row r="6908" spans="1:9" x14ac:dyDescent="0.2">
      <c r="A6908" t="s">
        <v>78</v>
      </c>
      <c r="B6908" t="s">
        <v>81</v>
      </c>
      <c r="C6908" t="s">
        <v>22</v>
      </c>
      <c r="D6908" s="55">
        <v>44440</v>
      </c>
      <c r="E6908">
        <v>0.02</v>
      </c>
      <c r="F6908">
        <v>3133101</v>
      </c>
      <c r="G6908" s="58" t="s">
        <v>87</v>
      </c>
      <c r="H6908" s="58" t="s">
        <v>87</v>
      </c>
      <c r="I6908" s="60" t="s">
        <v>85</v>
      </c>
    </row>
    <row r="6909" spans="1:9" x14ac:dyDescent="0.2">
      <c r="A6909" t="s">
        <v>35</v>
      </c>
      <c r="B6909" t="s">
        <v>80</v>
      </c>
      <c r="C6909" t="s">
        <v>22</v>
      </c>
      <c r="D6909" s="55">
        <v>44440</v>
      </c>
      <c r="E6909">
        <v>0.39750000000000002</v>
      </c>
      <c r="F6909">
        <v>3133102</v>
      </c>
      <c r="G6909" s="58" t="s">
        <v>87</v>
      </c>
      <c r="H6909" s="58" t="s">
        <v>87</v>
      </c>
      <c r="I6909" s="60" t="s">
        <v>85</v>
      </c>
    </row>
    <row r="6910" spans="1:9" x14ac:dyDescent="0.2">
      <c r="A6910" t="s">
        <v>35</v>
      </c>
      <c r="B6910" t="s">
        <v>81</v>
      </c>
      <c r="C6910" t="s">
        <v>22</v>
      </c>
      <c r="D6910" s="55">
        <v>44440</v>
      </c>
      <c r="E6910">
        <v>0.05</v>
      </c>
      <c r="F6910">
        <v>3133103</v>
      </c>
      <c r="G6910" s="58" t="s">
        <v>87</v>
      </c>
      <c r="H6910" s="58" t="s">
        <v>87</v>
      </c>
      <c r="I6910" s="60" t="s">
        <v>85</v>
      </c>
    </row>
    <row r="6911" spans="1:9" x14ac:dyDescent="0.2">
      <c r="A6911" t="s">
        <v>36</v>
      </c>
      <c r="B6911" t="s">
        <v>80</v>
      </c>
      <c r="C6911" t="s">
        <v>22</v>
      </c>
      <c r="D6911" s="55">
        <v>44440</v>
      </c>
      <c r="E6911">
        <v>0.39750000000000002</v>
      </c>
      <c r="F6911">
        <v>3133104</v>
      </c>
      <c r="G6911" s="58" t="s">
        <v>87</v>
      </c>
      <c r="H6911" s="58" t="s">
        <v>87</v>
      </c>
      <c r="I6911" s="60" t="s">
        <v>85</v>
      </c>
    </row>
    <row r="6912" spans="1:9" x14ac:dyDescent="0.2">
      <c r="A6912" t="s">
        <v>36</v>
      </c>
      <c r="B6912" t="s">
        <v>81</v>
      </c>
      <c r="C6912" t="s">
        <v>22</v>
      </c>
      <c r="D6912" s="55">
        <v>44440</v>
      </c>
      <c r="E6912">
        <v>0.02</v>
      </c>
      <c r="F6912">
        <v>3133105</v>
      </c>
      <c r="G6912" s="58" t="s">
        <v>87</v>
      </c>
      <c r="H6912" s="58" t="s">
        <v>87</v>
      </c>
      <c r="I6912" s="60" t="s">
        <v>85</v>
      </c>
    </row>
    <row r="6913" spans="1:9" x14ac:dyDescent="0.2">
      <c r="A6913" t="s">
        <v>37</v>
      </c>
      <c r="B6913" t="s">
        <v>80</v>
      </c>
      <c r="C6913" t="s">
        <v>22</v>
      </c>
      <c r="D6913" s="55">
        <v>44440</v>
      </c>
      <c r="E6913">
        <v>0.39750000000000002</v>
      </c>
      <c r="F6913">
        <v>3133106</v>
      </c>
      <c r="G6913" s="58" t="s">
        <v>87</v>
      </c>
      <c r="H6913" s="58" t="s">
        <v>87</v>
      </c>
      <c r="I6913" s="60" t="s">
        <v>85</v>
      </c>
    </row>
    <row r="6914" spans="1:9" x14ac:dyDescent="0.2">
      <c r="A6914" t="s">
        <v>37</v>
      </c>
      <c r="B6914" t="s">
        <v>81</v>
      </c>
      <c r="C6914" t="s">
        <v>22</v>
      </c>
      <c r="D6914" s="55">
        <v>44440</v>
      </c>
      <c r="E6914">
        <v>0.05</v>
      </c>
      <c r="F6914">
        <v>3133107</v>
      </c>
      <c r="G6914" s="58" t="s">
        <v>87</v>
      </c>
      <c r="H6914" s="58" t="s">
        <v>87</v>
      </c>
      <c r="I6914" s="60" t="s">
        <v>85</v>
      </c>
    </row>
    <row r="6915" spans="1:9" x14ac:dyDescent="0.2">
      <c r="A6915" t="s">
        <v>58</v>
      </c>
      <c r="B6915" t="s">
        <v>80</v>
      </c>
      <c r="C6915" t="s">
        <v>22</v>
      </c>
      <c r="D6915" s="55">
        <v>44440</v>
      </c>
      <c r="E6915">
        <v>0.315</v>
      </c>
      <c r="F6915">
        <v>3133108</v>
      </c>
      <c r="G6915" s="58" t="s">
        <v>87</v>
      </c>
      <c r="H6915" s="58" t="s">
        <v>87</v>
      </c>
      <c r="I6915" s="60" t="s">
        <v>85</v>
      </c>
    </row>
    <row r="6916" spans="1:9" x14ac:dyDescent="0.2">
      <c r="A6916" t="s">
        <v>58</v>
      </c>
      <c r="B6916" t="s">
        <v>81</v>
      </c>
      <c r="C6916" t="s">
        <v>22</v>
      </c>
      <c r="D6916" s="55">
        <v>44440</v>
      </c>
      <c r="E6916">
        <v>-5.0000000000000001E-3</v>
      </c>
      <c r="F6916">
        <v>3133109</v>
      </c>
      <c r="G6916" s="58" t="s">
        <v>87</v>
      </c>
      <c r="H6916" s="58" t="s">
        <v>87</v>
      </c>
      <c r="I6916" s="60" t="s">
        <v>85</v>
      </c>
    </row>
    <row r="6917" spans="1:9" x14ac:dyDescent="0.2">
      <c r="A6917" t="s">
        <v>59</v>
      </c>
      <c r="B6917" t="s">
        <v>80</v>
      </c>
      <c r="C6917" t="s">
        <v>22</v>
      </c>
      <c r="D6917" s="55">
        <v>44440</v>
      </c>
      <c r="E6917">
        <v>0.36</v>
      </c>
      <c r="F6917">
        <v>3133110</v>
      </c>
      <c r="G6917" s="58" t="s">
        <v>87</v>
      </c>
      <c r="H6917" s="58" t="s">
        <v>87</v>
      </c>
      <c r="I6917" s="60" t="s">
        <v>85</v>
      </c>
    </row>
    <row r="6918" spans="1:9" x14ac:dyDescent="0.2">
      <c r="A6918" t="s">
        <v>59</v>
      </c>
      <c r="B6918" t="s">
        <v>81</v>
      </c>
      <c r="C6918" t="s">
        <v>22</v>
      </c>
      <c r="D6918" s="55">
        <v>44440</v>
      </c>
      <c r="E6918">
        <v>-0.04</v>
      </c>
      <c r="F6918">
        <v>3133111</v>
      </c>
      <c r="G6918" s="58" t="s">
        <v>87</v>
      </c>
      <c r="H6918" s="58" t="s">
        <v>87</v>
      </c>
      <c r="I6918" s="60" t="s">
        <v>85</v>
      </c>
    </row>
    <row r="6919" spans="1:9" x14ac:dyDescent="0.2">
      <c r="A6919" t="s">
        <v>60</v>
      </c>
      <c r="B6919" t="s">
        <v>80</v>
      </c>
      <c r="C6919" t="s">
        <v>22</v>
      </c>
      <c r="D6919" s="55">
        <v>44440</v>
      </c>
      <c r="E6919">
        <v>0.36</v>
      </c>
      <c r="F6919">
        <v>3133112</v>
      </c>
      <c r="G6919" s="58" t="s">
        <v>87</v>
      </c>
      <c r="H6919" s="58" t="s">
        <v>87</v>
      </c>
      <c r="I6919" s="60" t="s">
        <v>85</v>
      </c>
    </row>
    <row r="6920" spans="1:9" x14ac:dyDescent="0.2">
      <c r="A6920" t="s">
        <v>60</v>
      </c>
      <c r="B6920" t="s">
        <v>81</v>
      </c>
      <c r="C6920" t="s">
        <v>22</v>
      </c>
      <c r="D6920" s="55">
        <v>44440</v>
      </c>
      <c r="E6920">
        <v>0.01</v>
      </c>
      <c r="F6920">
        <v>3133113</v>
      </c>
      <c r="G6920" s="58" t="s">
        <v>87</v>
      </c>
      <c r="H6920" s="58" t="s">
        <v>87</v>
      </c>
      <c r="I6920" s="60" t="s">
        <v>85</v>
      </c>
    </row>
    <row r="6921" spans="1:9" x14ac:dyDescent="0.2">
      <c r="A6921" t="s">
        <v>61</v>
      </c>
      <c r="B6921" t="s">
        <v>80</v>
      </c>
      <c r="C6921" t="s">
        <v>22</v>
      </c>
      <c r="D6921" s="55">
        <v>44440</v>
      </c>
      <c r="E6921">
        <v>0.36</v>
      </c>
      <c r="F6921">
        <v>3133114</v>
      </c>
      <c r="G6921" s="58" t="s">
        <v>87</v>
      </c>
      <c r="H6921" s="58" t="s">
        <v>87</v>
      </c>
      <c r="I6921" s="60" t="s">
        <v>85</v>
      </c>
    </row>
    <row r="6922" spans="1:9" x14ac:dyDescent="0.2">
      <c r="A6922" t="s">
        <v>61</v>
      </c>
      <c r="B6922" t="s">
        <v>81</v>
      </c>
      <c r="C6922" t="s">
        <v>22</v>
      </c>
      <c r="D6922" s="55">
        <v>44440</v>
      </c>
      <c r="E6922">
        <v>-0.02</v>
      </c>
      <c r="F6922">
        <v>3133115</v>
      </c>
      <c r="G6922" s="58" t="s">
        <v>87</v>
      </c>
      <c r="H6922" s="58" t="s">
        <v>87</v>
      </c>
      <c r="I6922" s="60" t="s">
        <v>85</v>
      </c>
    </row>
    <row r="6923" spans="1:9" x14ac:dyDescent="0.2">
      <c r="A6923" t="s">
        <v>63</v>
      </c>
      <c r="B6923" t="s">
        <v>80</v>
      </c>
      <c r="C6923" t="s">
        <v>22</v>
      </c>
      <c r="D6923" s="55">
        <v>44440</v>
      </c>
      <c r="E6923">
        <v>0</v>
      </c>
      <c r="F6923">
        <v>3133116</v>
      </c>
      <c r="G6923" s="58" t="s">
        <v>87</v>
      </c>
      <c r="H6923" s="58" t="s">
        <v>87</v>
      </c>
      <c r="I6923" s="60" t="s">
        <v>85</v>
      </c>
    </row>
    <row r="6924" spans="1:9" x14ac:dyDescent="0.2">
      <c r="A6924" t="s">
        <v>63</v>
      </c>
      <c r="B6924" t="s">
        <v>81</v>
      </c>
      <c r="C6924" t="s">
        <v>22</v>
      </c>
      <c r="D6924" s="55">
        <v>44440</v>
      </c>
      <c r="E6924">
        <v>0</v>
      </c>
      <c r="F6924">
        <v>3133117</v>
      </c>
      <c r="G6924" s="58" t="s">
        <v>87</v>
      </c>
      <c r="H6924" s="58" t="s">
        <v>87</v>
      </c>
      <c r="I6924" s="60" t="s">
        <v>85</v>
      </c>
    </row>
    <row r="6925" spans="1:9" x14ac:dyDescent="0.2">
      <c r="A6925" t="s">
        <v>64</v>
      </c>
      <c r="B6925" t="s">
        <v>80</v>
      </c>
      <c r="C6925" t="s">
        <v>22</v>
      </c>
      <c r="D6925" s="55">
        <v>44440</v>
      </c>
      <c r="E6925">
        <v>0</v>
      </c>
      <c r="F6925">
        <v>3133118</v>
      </c>
      <c r="G6925" s="58" t="s">
        <v>87</v>
      </c>
      <c r="H6925" s="58" t="s">
        <v>87</v>
      </c>
      <c r="I6925" s="60" t="s">
        <v>85</v>
      </c>
    </row>
    <row r="6926" spans="1:9" x14ac:dyDescent="0.2">
      <c r="A6926" t="s">
        <v>64</v>
      </c>
      <c r="B6926" t="s">
        <v>81</v>
      </c>
      <c r="C6926" t="s">
        <v>22</v>
      </c>
      <c r="D6926" s="55">
        <v>44440</v>
      </c>
      <c r="E6926">
        <v>0</v>
      </c>
      <c r="F6926">
        <v>3133119</v>
      </c>
      <c r="G6926" s="58" t="s">
        <v>87</v>
      </c>
      <c r="H6926" s="58" t="s">
        <v>87</v>
      </c>
      <c r="I6926" s="60" t="s">
        <v>85</v>
      </c>
    </row>
    <row r="6927" spans="1:9" x14ac:dyDescent="0.2">
      <c r="A6927" t="s">
        <v>79</v>
      </c>
      <c r="B6927" t="s">
        <v>80</v>
      </c>
      <c r="C6927" t="s">
        <v>22</v>
      </c>
      <c r="D6927" s="55">
        <v>44440</v>
      </c>
      <c r="E6927">
        <v>0</v>
      </c>
      <c r="F6927">
        <v>3133120</v>
      </c>
      <c r="G6927" s="58" t="s">
        <v>87</v>
      </c>
      <c r="H6927" s="58" t="s">
        <v>87</v>
      </c>
      <c r="I6927" s="60" t="s">
        <v>85</v>
      </c>
    </row>
    <row r="6928" spans="1:9" x14ac:dyDescent="0.2">
      <c r="A6928" t="s">
        <v>79</v>
      </c>
      <c r="B6928" t="s">
        <v>81</v>
      </c>
      <c r="C6928" t="s">
        <v>22</v>
      </c>
      <c r="D6928" s="55">
        <v>44440</v>
      </c>
      <c r="E6928">
        <v>0</v>
      </c>
      <c r="F6928">
        <v>3133121</v>
      </c>
      <c r="G6928" s="58" t="s">
        <v>87</v>
      </c>
      <c r="H6928" s="58" t="s">
        <v>87</v>
      </c>
      <c r="I6928" s="60" t="s">
        <v>85</v>
      </c>
    </row>
    <row r="6929" spans="1:9" x14ac:dyDescent="0.2">
      <c r="A6929" t="s">
        <v>65</v>
      </c>
      <c r="B6929" t="s">
        <v>80</v>
      </c>
      <c r="C6929" t="s">
        <v>22</v>
      </c>
      <c r="D6929" s="55">
        <v>44440</v>
      </c>
      <c r="E6929">
        <v>0</v>
      </c>
      <c r="F6929">
        <v>3133122</v>
      </c>
      <c r="G6929" s="58" t="s">
        <v>87</v>
      </c>
      <c r="H6929" s="58" t="s">
        <v>87</v>
      </c>
      <c r="I6929" s="60" t="s">
        <v>85</v>
      </c>
    </row>
    <row r="6930" spans="1:9" x14ac:dyDescent="0.2">
      <c r="A6930" t="s">
        <v>65</v>
      </c>
      <c r="B6930" t="s">
        <v>81</v>
      </c>
      <c r="C6930" t="s">
        <v>22</v>
      </c>
      <c r="D6930" s="55">
        <v>44440</v>
      </c>
      <c r="E6930">
        <v>0</v>
      </c>
      <c r="F6930">
        <v>3133123</v>
      </c>
      <c r="G6930" s="58" t="s">
        <v>87</v>
      </c>
      <c r="H6930" s="58" t="s">
        <v>87</v>
      </c>
      <c r="I6930" s="60" t="s">
        <v>85</v>
      </c>
    </row>
    <row r="6931" spans="1:9" x14ac:dyDescent="0.2">
      <c r="A6931" t="s">
        <v>111</v>
      </c>
      <c r="B6931" t="s">
        <v>110</v>
      </c>
      <c r="C6931" t="s">
        <v>22</v>
      </c>
      <c r="D6931" s="55">
        <v>44440</v>
      </c>
      <c r="E6931">
        <v>-5.0000000000000001E-3</v>
      </c>
      <c r="F6931">
        <v>3133124</v>
      </c>
      <c r="G6931" s="58" t="s">
        <v>87</v>
      </c>
      <c r="H6931" s="58" t="s">
        <v>87</v>
      </c>
      <c r="I6931" s="60" t="s">
        <v>85</v>
      </c>
    </row>
    <row r="6932" spans="1:9" x14ac:dyDescent="0.2">
      <c r="A6932" t="s">
        <v>112</v>
      </c>
      <c r="B6932" t="s">
        <v>110</v>
      </c>
      <c r="C6932" t="s">
        <v>22</v>
      </c>
      <c r="D6932" s="55">
        <v>44440</v>
      </c>
      <c r="E6932">
        <v>0.01</v>
      </c>
      <c r="F6932">
        <v>3133125</v>
      </c>
      <c r="G6932" s="58" t="s">
        <v>87</v>
      </c>
      <c r="H6932" s="58" t="s">
        <v>87</v>
      </c>
      <c r="I6932" s="60" t="s">
        <v>85</v>
      </c>
    </row>
    <row r="6933" spans="1:9" x14ac:dyDescent="0.2">
      <c r="A6933" t="s">
        <v>108</v>
      </c>
      <c r="B6933" t="s">
        <v>110</v>
      </c>
      <c r="C6933" t="s">
        <v>22</v>
      </c>
      <c r="D6933" s="55">
        <v>44440</v>
      </c>
      <c r="E6933">
        <v>-0.02</v>
      </c>
      <c r="F6933">
        <v>3133126</v>
      </c>
      <c r="G6933" s="58" t="s">
        <v>87</v>
      </c>
      <c r="H6933" s="58" t="s">
        <v>87</v>
      </c>
      <c r="I6933" s="60" t="s">
        <v>85</v>
      </c>
    </row>
    <row r="6934" spans="1:9" x14ac:dyDescent="0.2">
      <c r="A6934" t="s">
        <v>109</v>
      </c>
      <c r="B6934" t="s">
        <v>110</v>
      </c>
      <c r="C6934" t="s">
        <v>22</v>
      </c>
      <c r="D6934" s="55">
        <v>44440</v>
      </c>
      <c r="E6934">
        <v>0.01</v>
      </c>
      <c r="F6934">
        <v>3133127</v>
      </c>
      <c r="G6934" s="58" t="s">
        <v>87</v>
      </c>
      <c r="H6934" s="58" t="s">
        <v>87</v>
      </c>
      <c r="I6934" s="60" t="s">
        <v>85</v>
      </c>
    </row>
    <row r="6935" spans="1:9" x14ac:dyDescent="0.2">
      <c r="A6935" t="s">
        <v>11</v>
      </c>
      <c r="B6935" t="s">
        <v>110</v>
      </c>
      <c r="C6935" t="s">
        <v>22</v>
      </c>
      <c r="D6935" s="55">
        <v>44440</v>
      </c>
      <c r="E6935" s="155">
        <v>44470</v>
      </c>
      <c r="F6935">
        <v>2756544</v>
      </c>
      <c r="G6935" s="58" t="s">
        <v>87</v>
      </c>
      <c r="H6935" s="58" t="s">
        <v>87</v>
      </c>
      <c r="I6935" s="60" t="s">
        <v>86</v>
      </c>
    </row>
    <row r="6936" spans="1:9" x14ac:dyDescent="0.2">
      <c r="A6936" t="s">
        <v>78</v>
      </c>
      <c r="B6936" t="s">
        <v>80</v>
      </c>
      <c r="C6936" t="s">
        <v>22</v>
      </c>
      <c r="D6936" s="55">
        <v>44470</v>
      </c>
      <c r="E6936">
        <v>0.4</v>
      </c>
      <c r="F6936">
        <v>3133100</v>
      </c>
      <c r="G6936" s="58" t="s">
        <v>87</v>
      </c>
      <c r="H6936" s="58" t="s">
        <v>87</v>
      </c>
      <c r="I6936" s="60" t="s">
        <v>85</v>
      </c>
    </row>
    <row r="6937" spans="1:9" x14ac:dyDescent="0.2">
      <c r="A6937" t="s">
        <v>78</v>
      </c>
      <c r="B6937" t="s">
        <v>81</v>
      </c>
      <c r="C6937" t="s">
        <v>22</v>
      </c>
      <c r="D6937" s="55">
        <v>44470</v>
      </c>
      <c r="E6937">
        <v>0.02</v>
      </c>
      <c r="F6937">
        <v>3133101</v>
      </c>
      <c r="G6937" s="58" t="s">
        <v>87</v>
      </c>
      <c r="H6937" s="58" t="s">
        <v>87</v>
      </c>
      <c r="I6937" s="60" t="s">
        <v>85</v>
      </c>
    </row>
    <row r="6938" spans="1:9" x14ac:dyDescent="0.2">
      <c r="A6938" t="s">
        <v>35</v>
      </c>
      <c r="B6938" t="s">
        <v>80</v>
      </c>
      <c r="C6938" t="s">
        <v>22</v>
      </c>
      <c r="D6938" s="55">
        <v>44470</v>
      </c>
      <c r="E6938">
        <v>0.4</v>
      </c>
      <c r="F6938">
        <v>3133102</v>
      </c>
      <c r="G6938" s="58" t="s">
        <v>87</v>
      </c>
      <c r="H6938" s="58" t="s">
        <v>87</v>
      </c>
      <c r="I6938" s="60" t="s">
        <v>85</v>
      </c>
    </row>
    <row r="6939" spans="1:9" x14ac:dyDescent="0.2">
      <c r="A6939" t="s">
        <v>35</v>
      </c>
      <c r="B6939" t="s">
        <v>81</v>
      </c>
      <c r="C6939" t="s">
        <v>22</v>
      </c>
      <c r="D6939" s="55">
        <v>44470</v>
      </c>
      <c r="E6939">
        <v>0.05</v>
      </c>
      <c r="F6939">
        <v>3133103</v>
      </c>
      <c r="G6939" s="58" t="s">
        <v>87</v>
      </c>
      <c r="H6939" s="58" t="s">
        <v>87</v>
      </c>
      <c r="I6939" s="60" t="s">
        <v>85</v>
      </c>
    </row>
    <row r="6940" spans="1:9" x14ac:dyDescent="0.2">
      <c r="A6940" t="s">
        <v>36</v>
      </c>
      <c r="B6940" t="s">
        <v>80</v>
      </c>
      <c r="C6940" t="s">
        <v>22</v>
      </c>
      <c r="D6940" s="55">
        <v>44470</v>
      </c>
      <c r="E6940">
        <v>0.4</v>
      </c>
      <c r="F6940">
        <v>3133104</v>
      </c>
      <c r="G6940" s="58" t="s">
        <v>87</v>
      </c>
      <c r="H6940" s="58" t="s">
        <v>87</v>
      </c>
      <c r="I6940" s="60" t="s">
        <v>85</v>
      </c>
    </row>
    <row r="6941" spans="1:9" x14ac:dyDescent="0.2">
      <c r="A6941" t="s">
        <v>36</v>
      </c>
      <c r="B6941" t="s">
        <v>81</v>
      </c>
      <c r="C6941" t="s">
        <v>22</v>
      </c>
      <c r="D6941" s="55">
        <v>44470</v>
      </c>
      <c r="E6941">
        <v>0.02</v>
      </c>
      <c r="F6941">
        <v>3133105</v>
      </c>
      <c r="G6941" s="58" t="s">
        <v>87</v>
      </c>
      <c r="H6941" s="58" t="s">
        <v>87</v>
      </c>
      <c r="I6941" s="60" t="s">
        <v>85</v>
      </c>
    </row>
    <row r="6942" spans="1:9" x14ac:dyDescent="0.2">
      <c r="A6942" t="s">
        <v>37</v>
      </c>
      <c r="B6942" t="s">
        <v>80</v>
      </c>
      <c r="C6942" t="s">
        <v>22</v>
      </c>
      <c r="D6942" s="55">
        <v>44470</v>
      </c>
      <c r="E6942">
        <v>0.4</v>
      </c>
      <c r="F6942">
        <v>3133106</v>
      </c>
      <c r="G6942" s="58" t="s">
        <v>87</v>
      </c>
      <c r="H6942" s="58" t="s">
        <v>87</v>
      </c>
      <c r="I6942" s="60" t="s">
        <v>85</v>
      </c>
    </row>
    <row r="6943" spans="1:9" x14ac:dyDescent="0.2">
      <c r="A6943" t="s">
        <v>37</v>
      </c>
      <c r="B6943" t="s">
        <v>81</v>
      </c>
      <c r="C6943" t="s">
        <v>22</v>
      </c>
      <c r="D6943" s="55">
        <v>44470</v>
      </c>
      <c r="E6943">
        <v>0.05</v>
      </c>
      <c r="F6943">
        <v>3133107</v>
      </c>
      <c r="G6943" s="58" t="s">
        <v>87</v>
      </c>
      <c r="H6943" s="58" t="s">
        <v>87</v>
      </c>
      <c r="I6943" s="60" t="s">
        <v>85</v>
      </c>
    </row>
    <row r="6944" spans="1:9" x14ac:dyDescent="0.2">
      <c r="A6944" t="s">
        <v>58</v>
      </c>
      <c r="B6944" t="s">
        <v>80</v>
      </c>
      <c r="C6944" t="s">
        <v>22</v>
      </c>
      <c r="D6944" s="55">
        <v>44470</v>
      </c>
      <c r="E6944">
        <v>0.36</v>
      </c>
      <c r="F6944">
        <v>3133108</v>
      </c>
      <c r="G6944" s="58" t="s">
        <v>87</v>
      </c>
      <c r="H6944" s="58" t="s">
        <v>87</v>
      </c>
      <c r="I6944" s="60" t="s">
        <v>85</v>
      </c>
    </row>
    <row r="6945" spans="1:9" x14ac:dyDescent="0.2">
      <c r="A6945" t="s">
        <v>58</v>
      </c>
      <c r="B6945" t="s">
        <v>81</v>
      </c>
      <c r="C6945" t="s">
        <v>22</v>
      </c>
      <c r="D6945" s="55">
        <v>44470</v>
      </c>
      <c r="E6945">
        <v>-5.0000000000000001E-3</v>
      </c>
      <c r="F6945">
        <v>3133109</v>
      </c>
      <c r="G6945" s="58" t="s">
        <v>87</v>
      </c>
      <c r="H6945" s="58" t="s">
        <v>87</v>
      </c>
      <c r="I6945" s="60" t="s">
        <v>85</v>
      </c>
    </row>
    <row r="6946" spans="1:9" x14ac:dyDescent="0.2">
      <c r="A6946" t="s">
        <v>59</v>
      </c>
      <c r="B6946" t="s">
        <v>80</v>
      </c>
      <c r="C6946" t="s">
        <v>22</v>
      </c>
      <c r="D6946" s="55">
        <v>44470</v>
      </c>
      <c r="E6946">
        <v>0.4</v>
      </c>
      <c r="F6946">
        <v>3133110</v>
      </c>
      <c r="G6946" s="58" t="s">
        <v>87</v>
      </c>
      <c r="H6946" s="58" t="s">
        <v>87</v>
      </c>
      <c r="I6946" s="60" t="s">
        <v>85</v>
      </c>
    </row>
    <row r="6947" spans="1:9" x14ac:dyDescent="0.2">
      <c r="A6947" t="s">
        <v>59</v>
      </c>
      <c r="B6947" t="s">
        <v>81</v>
      </c>
      <c r="C6947" t="s">
        <v>22</v>
      </c>
      <c r="D6947" s="55">
        <v>44470</v>
      </c>
      <c r="E6947">
        <v>-8.5000000000000006E-2</v>
      </c>
      <c r="F6947">
        <v>3133111</v>
      </c>
      <c r="G6947" s="58" t="s">
        <v>87</v>
      </c>
      <c r="H6947" s="58" t="s">
        <v>87</v>
      </c>
      <c r="I6947" s="60" t="s">
        <v>85</v>
      </c>
    </row>
    <row r="6948" spans="1:9" x14ac:dyDescent="0.2">
      <c r="A6948" t="s">
        <v>60</v>
      </c>
      <c r="B6948" t="s">
        <v>80</v>
      </c>
      <c r="C6948" t="s">
        <v>22</v>
      </c>
      <c r="D6948" s="55">
        <v>44470</v>
      </c>
      <c r="E6948">
        <v>0.4</v>
      </c>
      <c r="F6948">
        <v>3133112</v>
      </c>
      <c r="G6948" s="58" t="s">
        <v>87</v>
      </c>
      <c r="H6948" s="58" t="s">
        <v>87</v>
      </c>
      <c r="I6948" s="60" t="s">
        <v>85</v>
      </c>
    </row>
    <row r="6949" spans="1:9" x14ac:dyDescent="0.2">
      <c r="A6949" t="s">
        <v>60</v>
      </c>
      <c r="B6949" t="s">
        <v>81</v>
      </c>
      <c r="C6949" t="s">
        <v>22</v>
      </c>
      <c r="D6949" s="55">
        <v>44470</v>
      </c>
      <c r="E6949">
        <v>0.01</v>
      </c>
      <c r="F6949">
        <v>3133113</v>
      </c>
      <c r="G6949" s="58" t="s">
        <v>87</v>
      </c>
      <c r="H6949" s="58" t="s">
        <v>87</v>
      </c>
      <c r="I6949" s="60" t="s">
        <v>85</v>
      </c>
    </row>
    <row r="6950" spans="1:9" x14ac:dyDescent="0.2">
      <c r="A6950" t="s">
        <v>61</v>
      </c>
      <c r="B6950" t="s">
        <v>80</v>
      </c>
      <c r="C6950" t="s">
        <v>22</v>
      </c>
      <c r="D6950" s="55">
        <v>44470</v>
      </c>
      <c r="E6950">
        <v>0.4</v>
      </c>
      <c r="F6950">
        <v>3133114</v>
      </c>
      <c r="G6950" s="58" t="s">
        <v>87</v>
      </c>
      <c r="H6950" s="58" t="s">
        <v>87</v>
      </c>
      <c r="I6950" s="60" t="s">
        <v>85</v>
      </c>
    </row>
    <row r="6951" spans="1:9" x14ac:dyDescent="0.2">
      <c r="A6951" t="s">
        <v>61</v>
      </c>
      <c r="B6951" t="s">
        <v>81</v>
      </c>
      <c r="C6951" t="s">
        <v>22</v>
      </c>
      <c r="D6951" s="55">
        <v>44470</v>
      </c>
      <c r="E6951">
        <v>-5.5E-2</v>
      </c>
      <c r="F6951">
        <v>3133115</v>
      </c>
      <c r="G6951" s="58" t="s">
        <v>87</v>
      </c>
      <c r="H6951" s="58" t="s">
        <v>87</v>
      </c>
      <c r="I6951" s="60" t="s">
        <v>85</v>
      </c>
    </row>
    <row r="6952" spans="1:9" x14ac:dyDescent="0.2">
      <c r="A6952" t="s">
        <v>63</v>
      </c>
      <c r="B6952" t="s">
        <v>80</v>
      </c>
      <c r="C6952" t="s">
        <v>22</v>
      </c>
      <c r="D6952" s="55">
        <v>44470</v>
      </c>
      <c r="E6952">
        <v>0</v>
      </c>
      <c r="F6952">
        <v>3133116</v>
      </c>
      <c r="G6952" s="58" t="s">
        <v>87</v>
      </c>
      <c r="H6952" s="58" t="s">
        <v>87</v>
      </c>
      <c r="I6952" s="60" t="s">
        <v>85</v>
      </c>
    </row>
    <row r="6953" spans="1:9" x14ac:dyDescent="0.2">
      <c r="A6953" t="s">
        <v>63</v>
      </c>
      <c r="B6953" t="s">
        <v>81</v>
      </c>
      <c r="C6953" t="s">
        <v>22</v>
      </c>
      <c r="D6953" s="55">
        <v>44470</v>
      </c>
      <c r="E6953">
        <v>0</v>
      </c>
      <c r="F6953">
        <v>3133117</v>
      </c>
      <c r="G6953" s="58" t="s">
        <v>87</v>
      </c>
      <c r="H6953" s="58" t="s">
        <v>87</v>
      </c>
      <c r="I6953" s="60" t="s">
        <v>85</v>
      </c>
    </row>
    <row r="6954" spans="1:9" x14ac:dyDescent="0.2">
      <c r="A6954" t="s">
        <v>64</v>
      </c>
      <c r="B6954" t="s">
        <v>80</v>
      </c>
      <c r="C6954" t="s">
        <v>22</v>
      </c>
      <c r="D6954" s="55">
        <v>44470</v>
      </c>
      <c r="E6954">
        <v>0</v>
      </c>
      <c r="F6954">
        <v>3133118</v>
      </c>
      <c r="G6954" s="58" t="s">
        <v>87</v>
      </c>
      <c r="H6954" s="58" t="s">
        <v>87</v>
      </c>
      <c r="I6954" s="60" t="s">
        <v>85</v>
      </c>
    </row>
    <row r="6955" spans="1:9" x14ac:dyDescent="0.2">
      <c r="A6955" t="s">
        <v>64</v>
      </c>
      <c r="B6955" t="s">
        <v>81</v>
      </c>
      <c r="C6955" t="s">
        <v>22</v>
      </c>
      <c r="D6955" s="55">
        <v>44470</v>
      </c>
      <c r="E6955">
        <v>0</v>
      </c>
      <c r="F6955">
        <v>3133119</v>
      </c>
      <c r="G6955" s="58" t="s">
        <v>87</v>
      </c>
      <c r="H6955" s="58" t="s">
        <v>87</v>
      </c>
      <c r="I6955" s="60" t="s">
        <v>85</v>
      </c>
    </row>
    <row r="6956" spans="1:9" x14ac:dyDescent="0.2">
      <c r="A6956" t="s">
        <v>79</v>
      </c>
      <c r="B6956" t="s">
        <v>80</v>
      </c>
      <c r="C6956" t="s">
        <v>22</v>
      </c>
      <c r="D6956" s="55">
        <v>44470</v>
      </c>
      <c r="E6956">
        <v>0</v>
      </c>
      <c r="F6956">
        <v>3133120</v>
      </c>
      <c r="G6956" s="58" t="s">
        <v>87</v>
      </c>
      <c r="H6956" s="58" t="s">
        <v>87</v>
      </c>
      <c r="I6956" s="60" t="s">
        <v>85</v>
      </c>
    </row>
    <row r="6957" spans="1:9" x14ac:dyDescent="0.2">
      <c r="A6957" t="s">
        <v>79</v>
      </c>
      <c r="B6957" t="s">
        <v>81</v>
      </c>
      <c r="C6957" t="s">
        <v>22</v>
      </c>
      <c r="D6957" s="55">
        <v>44470</v>
      </c>
      <c r="E6957">
        <v>0</v>
      </c>
      <c r="F6957">
        <v>3133121</v>
      </c>
      <c r="G6957" s="58" t="s">
        <v>87</v>
      </c>
      <c r="H6957" s="58" t="s">
        <v>87</v>
      </c>
      <c r="I6957" s="60" t="s">
        <v>85</v>
      </c>
    </row>
    <row r="6958" spans="1:9" x14ac:dyDescent="0.2">
      <c r="A6958" t="s">
        <v>65</v>
      </c>
      <c r="B6958" t="s">
        <v>80</v>
      </c>
      <c r="C6958" t="s">
        <v>22</v>
      </c>
      <c r="D6958" s="55">
        <v>44470</v>
      </c>
      <c r="E6958">
        <v>0</v>
      </c>
      <c r="F6958">
        <v>3133122</v>
      </c>
      <c r="G6958" s="58" t="s">
        <v>87</v>
      </c>
      <c r="H6958" s="58" t="s">
        <v>87</v>
      </c>
      <c r="I6958" s="60" t="s">
        <v>85</v>
      </c>
    </row>
    <row r="6959" spans="1:9" x14ac:dyDescent="0.2">
      <c r="A6959" t="s">
        <v>65</v>
      </c>
      <c r="B6959" t="s">
        <v>81</v>
      </c>
      <c r="C6959" t="s">
        <v>22</v>
      </c>
      <c r="D6959" s="55">
        <v>44470</v>
      </c>
      <c r="E6959">
        <v>0</v>
      </c>
      <c r="F6959">
        <v>3133123</v>
      </c>
      <c r="G6959" s="58" t="s">
        <v>87</v>
      </c>
      <c r="H6959" s="58" t="s">
        <v>87</v>
      </c>
      <c r="I6959" s="60" t="s">
        <v>85</v>
      </c>
    </row>
    <row r="6960" spans="1:9" x14ac:dyDescent="0.2">
      <c r="A6960" t="s">
        <v>111</v>
      </c>
      <c r="B6960" t="s">
        <v>110</v>
      </c>
      <c r="C6960" t="s">
        <v>22</v>
      </c>
      <c r="D6960" s="55">
        <v>44470</v>
      </c>
      <c r="E6960">
        <v>-5.0000000000000001E-3</v>
      </c>
      <c r="F6960">
        <v>3133124</v>
      </c>
      <c r="G6960" s="58" t="s">
        <v>87</v>
      </c>
      <c r="H6960" s="58" t="s">
        <v>87</v>
      </c>
      <c r="I6960" s="60" t="s">
        <v>85</v>
      </c>
    </row>
    <row r="6961" spans="1:9" x14ac:dyDescent="0.2">
      <c r="A6961" t="s">
        <v>112</v>
      </c>
      <c r="B6961" t="s">
        <v>110</v>
      </c>
      <c r="C6961" t="s">
        <v>22</v>
      </c>
      <c r="D6961" s="55">
        <v>44470</v>
      </c>
      <c r="E6961">
        <v>0.01</v>
      </c>
      <c r="F6961">
        <v>3133125</v>
      </c>
      <c r="G6961" s="58" t="s">
        <v>87</v>
      </c>
      <c r="H6961" s="58" t="s">
        <v>87</v>
      </c>
      <c r="I6961" s="60" t="s">
        <v>85</v>
      </c>
    </row>
    <row r="6962" spans="1:9" x14ac:dyDescent="0.2">
      <c r="A6962" t="s">
        <v>108</v>
      </c>
      <c r="B6962" t="s">
        <v>110</v>
      </c>
      <c r="C6962" t="s">
        <v>22</v>
      </c>
      <c r="D6962" s="55">
        <v>44470</v>
      </c>
      <c r="E6962">
        <v>-5.5E-2</v>
      </c>
      <c r="F6962">
        <v>3133126</v>
      </c>
      <c r="G6962" s="58" t="s">
        <v>87</v>
      </c>
      <c r="H6962" s="58" t="s">
        <v>87</v>
      </c>
      <c r="I6962" s="60" t="s">
        <v>85</v>
      </c>
    </row>
    <row r="6963" spans="1:9" x14ac:dyDescent="0.2">
      <c r="A6963" t="s">
        <v>109</v>
      </c>
      <c r="B6963" t="s">
        <v>110</v>
      </c>
      <c r="C6963" t="s">
        <v>22</v>
      </c>
      <c r="D6963" s="55">
        <v>44470</v>
      </c>
      <c r="E6963">
        <v>0.01</v>
      </c>
      <c r="F6963">
        <v>3133127</v>
      </c>
      <c r="G6963" s="58" t="s">
        <v>87</v>
      </c>
      <c r="H6963" s="58" t="s">
        <v>87</v>
      </c>
      <c r="I6963" s="60" t="s">
        <v>85</v>
      </c>
    </row>
    <row r="6964" spans="1:9" x14ac:dyDescent="0.2">
      <c r="A6964" t="s">
        <v>11</v>
      </c>
      <c r="B6964" t="s">
        <v>110</v>
      </c>
      <c r="C6964" t="s">
        <v>22</v>
      </c>
      <c r="D6964" s="55">
        <v>44470</v>
      </c>
      <c r="E6964" s="155">
        <v>44501</v>
      </c>
      <c r="F6964">
        <v>2756522</v>
      </c>
      <c r="G6964" s="58" t="s">
        <v>87</v>
      </c>
      <c r="H6964" s="58" t="s">
        <v>87</v>
      </c>
      <c r="I6964" s="60" t="s">
        <v>86</v>
      </c>
    </row>
    <row r="6965" spans="1:9" x14ac:dyDescent="0.2">
      <c r="A6965" t="s">
        <v>78</v>
      </c>
      <c r="B6965" t="s">
        <v>80</v>
      </c>
      <c r="C6965" t="s">
        <v>22</v>
      </c>
      <c r="D6965" s="55">
        <v>44501</v>
      </c>
      <c r="E6965">
        <v>0.55500000000000005</v>
      </c>
      <c r="F6965">
        <v>3133100</v>
      </c>
      <c r="G6965" s="58" t="s">
        <v>87</v>
      </c>
      <c r="H6965" s="58" t="s">
        <v>87</v>
      </c>
      <c r="I6965" s="60" t="s">
        <v>85</v>
      </c>
    </row>
    <row r="6966" spans="1:9" x14ac:dyDescent="0.2">
      <c r="A6966" t="s">
        <v>78</v>
      </c>
      <c r="B6966" t="s">
        <v>81</v>
      </c>
      <c r="C6966" t="s">
        <v>22</v>
      </c>
      <c r="D6966" s="55">
        <v>44501</v>
      </c>
      <c r="E6966">
        <v>0.05</v>
      </c>
      <c r="F6966">
        <v>3133101</v>
      </c>
      <c r="G6966" s="58" t="s">
        <v>87</v>
      </c>
      <c r="H6966" s="58" t="s">
        <v>87</v>
      </c>
      <c r="I6966" s="60" t="s">
        <v>85</v>
      </c>
    </row>
    <row r="6967" spans="1:9" x14ac:dyDescent="0.2">
      <c r="A6967" t="s">
        <v>35</v>
      </c>
      <c r="B6967" t="s">
        <v>80</v>
      </c>
      <c r="C6967" t="s">
        <v>22</v>
      </c>
      <c r="D6967" s="55">
        <v>44501</v>
      </c>
      <c r="E6967">
        <v>0.55500000000000005</v>
      </c>
      <c r="F6967">
        <v>3133102</v>
      </c>
      <c r="G6967" s="58" t="s">
        <v>87</v>
      </c>
      <c r="H6967" s="58" t="s">
        <v>87</v>
      </c>
      <c r="I6967" s="60" t="s">
        <v>85</v>
      </c>
    </row>
    <row r="6968" spans="1:9" x14ac:dyDescent="0.2">
      <c r="A6968" t="s">
        <v>35</v>
      </c>
      <c r="B6968" t="s">
        <v>81</v>
      </c>
      <c r="C6968" t="s">
        <v>22</v>
      </c>
      <c r="D6968" s="55">
        <v>44501</v>
      </c>
      <c r="E6968">
        <v>0.14000000000000001</v>
      </c>
      <c r="F6968">
        <v>3133103</v>
      </c>
      <c r="G6968" s="58" t="s">
        <v>87</v>
      </c>
      <c r="H6968" s="58" t="s">
        <v>87</v>
      </c>
      <c r="I6968" s="60" t="s">
        <v>85</v>
      </c>
    </row>
    <row r="6969" spans="1:9" x14ac:dyDescent="0.2">
      <c r="A6969" t="s">
        <v>36</v>
      </c>
      <c r="B6969" t="s">
        <v>80</v>
      </c>
      <c r="C6969" t="s">
        <v>22</v>
      </c>
      <c r="D6969" s="55">
        <v>44501</v>
      </c>
      <c r="E6969">
        <v>0.55500000000000005</v>
      </c>
      <c r="F6969">
        <v>3133104</v>
      </c>
      <c r="G6969" s="58" t="s">
        <v>87</v>
      </c>
      <c r="H6969" s="58" t="s">
        <v>87</v>
      </c>
      <c r="I6969" s="60" t="s">
        <v>85</v>
      </c>
    </row>
    <row r="6970" spans="1:9" x14ac:dyDescent="0.2">
      <c r="A6970" t="s">
        <v>36</v>
      </c>
      <c r="B6970" t="s">
        <v>81</v>
      </c>
      <c r="C6970" t="s">
        <v>22</v>
      </c>
      <c r="D6970" s="55">
        <v>44501</v>
      </c>
      <c r="E6970">
        <v>0.05</v>
      </c>
      <c r="F6970">
        <v>3133105</v>
      </c>
      <c r="G6970" s="58" t="s">
        <v>87</v>
      </c>
      <c r="H6970" s="58" t="s">
        <v>87</v>
      </c>
      <c r="I6970" s="60" t="s">
        <v>85</v>
      </c>
    </row>
    <row r="6971" spans="1:9" x14ac:dyDescent="0.2">
      <c r="A6971" t="s">
        <v>37</v>
      </c>
      <c r="B6971" t="s">
        <v>80</v>
      </c>
      <c r="C6971" t="s">
        <v>22</v>
      </c>
      <c r="D6971" s="55">
        <v>44501</v>
      </c>
      <c r="E6971">
        <v>0.55500000000000005</v>
      </c>
      <c r="F6971">
        <v>3133106</v>
      </c>
      <c r="G6971" s="58" t="s">
        <v>87</v>
      </c>
      <c r="H6971" s="58" t="s">
        <v>87</v>
      </c>
      <c r="I6971" s="60" t="s">
        <v>85</v>
      </c>
    </row>
    <row r="6972" spans="1:9" x14ac:dyDescent="0.2">
      <c r="A6972" t="s">
        <v>37</v>
      </c>
      <c r="B6972" t="s">
        <v>81</v>
      </c>
      <c r="C6972" t="s">
        <v>22</v>
      </c>
      <c r="D6972" s="55">
        <v>44501</v>
      </c>
      <c r="E6972">
        <v>0.14000000000000001</v>
      </c>
      <c r="F6972">
        <v>3133107</v>
      </c>
      <c r="G6972" s="58" t="s">
        <v>87</v>
      </c>
      <c r="H6972" s="58" t="s">
        <v>87</v>
      </c>
      <c r="I6972" s="60" t="s">
        <v>85</v>
      </c>
    </row>
    <row r="6973" spans="1:9" x14ac:dyDescent="0.2">
      <c r="A6973" t="s">
        <v>58</v>
      </c>
      <c r="B6973" t="s">
        <v>80</v>
      </c>
      <c r="C6973" t="s">
        <v>22</v>
      </c>
      <c r="D6973" s="55">
        <v>44501</v>
      </c>
      <c r="E6973">
        <v>0.46</v>
      </c>
      <c r="F6973">
        <v>3133108</v>
      </c>
      <c r="G6973" s="58" t="s">
        <v>87</v>
      </c>
      <c r="H6973" s="58" t="s">
        <v>87</v>
      </c>
      <c r="I6973" s="60" t="s">
        <v>85</v>
      </c>
    </row>
    <row r="6974" spans="1:9" x14ac:dyDescent="0.2">
      <c r="A6974" t="s">
        <v>58</v>
      </c>
      <c r="B6974" t="s">
        <v>81</v>
      </c>
      <c r="C6974" t="s">
        <v>22</v>
      </c>
      <c r="D6974" s="55">
        <v>44501</v>
      </c>
      <c r="E6974">
        <v>0.05</v>
      </c>
      <c r="F6974">
        <v>3133109</v>
      </c>
      <c r="G6974" s="58" t="s">
        <v>87</v>
      </c>
      <c r="H6974" s="58" t="s">
        <v>87</v>
      </c>
      <c r="I6974" s="60" t="s">
        <v>85</v>
      </c>
    </row>
    <row r="6975" spans="1:9" x14ac:dyDescent="0.2">
      <c r="A6975" t="s">
        <v>59</v>
      </c>
      <c r="B6975" t="s">
        <v>80</v>
      </c>
      <c r="C6975" t="s">
        <v>22</v>
      </c>
      <c r="D6975" s="55">
        <v>44501</v>
      </c>
      <c r="E6975">
        <v>0.7</v>
      </c>
      <c r="F6975">
        <v>3133110</v>
      </c>
      <c r="G6975" s="58" t="s">
        <v>87</v>
      </c>
      <c r="H6975" s="58" t="s">
        <v>87</v>
      </c>
      <c r="I6975" s="60" t="s">
        <v>85</v>
      </c>
    </row>
    <row r="6976" spans="1:9" x14ac:dyDescent="0.2">
      <c r="A6976" t="s">
        <v>59</v>
      </c>
      <c r="B6976" t="s">
        <v>81</v>
      </c>
      <c r="C6976" t="s">
        <v>22</v>
      </c>
      <c r="D6976" s="55">
        <v>44501</v>
      </c>
      <c r="E6976">
        <v>-0.17</v>
      </c>
      <c r="F6976">
        <v>3133111</v>
      </c>
      <c r="G6976" s="58" t="s">
        <v>87</v>
      </c>
      <c r="H6976" s="58" t="s">
        <v>87</v>
      </c>
      <c r="I6976" s="60" t="s">
        <v>85</v>
      </c>
    </row>
    <row r="6977" spans="1:9" x14ac:dyDescent="0.2">
      <c r="A6977" t="s">
        <v>60</v>
      </c>
      <c r="B6977" t="s">
        <v>80</v>
      </c>
      <c r="C6977" t="s">
        <v>22</v>
      </c>
      <c r="D6977" s="55">
        <v>44501</v>
      </c>
      <c r="E6977">
        <v>0.7</v>
      </c>
      <c r="F6977">
        <v>3133112</v>
      </c>
      <c r="G6977" s="58" t="s">
        <v>87</v>
      </c>
      <c r="H6977" s="58" t="s">
        <v>87</v>
      </c>
      <c r="I6977" s="60" t="s">
        <v>85</v>
      </c>
    </row>
    <row r="6978" spans="1:9" x14ac:dyDescent="0.2">
      <c r="A6978" t="s">
        <v>60</v>
      </c>
      <c r="B6978" t="s">
        <v>81</v>
      </c>
      <c r="C6978" t="s">
        <v>22</v>
      </c>
      <c r="D6978" s="55">
        <v>44501</v>
      </c>
      <c r="E6978">
        <v>5.5E-2</v>
      </c>
      <c r="F6978">
        <v>3133113</v>
      </c>
      <c r="G6978" s="58" t="s">
        <v>87</v>
      </c>
      <c r="H6978" s="58" t="s">
        <v>87</v>
      </c>
      <c r="I6978" s="60" t="s">
        <v>85</v>
      </c>
    </row>
    <row r="6979" spans="1:9" x14ac:dyDescent="0.2">
      <c r="A6979" t="s">
        <v>61</v>
      </c>
      <c r="B6979" t="s">
        <v>80</v>
      </c>
      <c r="C6979" t="s">
        <v>22</v>
      </c>
      <c r="D6979" s="55">
        <v>44501</v>
      </c>
      <c r="E6979">
        <v>0.7</v>
      </c>
      <c r="F6979">
        <v>3133114</v>
      </c>
      <c r="G6979" s="58" t="s">
        <v>87</v>
      </c>
      <c r="H6979" s="58" t="s">
        <v>87</v>
      </c>
      <c r="I6979" s="60" t="s">
        <v>85</v>
      </c>
    </row>
    <row r="6980" spans="1:9" x14ac:dyDescent="0.2">
      <c r="A6980" t="s">
        <v>61</v>
      </c>
      <c r="B6980" t="s">
        <v>81</v>
      </c>
      <c r="C6980" t="s">
        <v>22</v>
      </c>
      <c r="D6980" s="55">
        <v>44501</v>
      </c>
      <c r="E6980">
        <v>-0.05</v>
      </c>
      <c r="F6980">
        <v>3133115</v>
      </c>
      <c r="G6980" s="58" t="s">
        <v>87</v>
      </c>
      <c r="H6980" s="58" t="s">
        <v>87</v>
      </c>
      <c r="I6980" s="60" t="s">
        <v>85</v>
      </c>
    </row>
    <row r="6981" spans="1:9" x14ac:dyDescent="0.2">
      <c r="A6981" t="s">
        <v>63</v>
      </c>
      <c r="B6981" t="s">
        <v>80</v>
      </c>
      <c r="C6981" t="s">
        <v>22</v>
      </c>
      <c r="D6981" s="55">
        <v>44501</v>
      </c>
      <c r="E6981">
        <v>0</v>
      </c>
      <c r="F6981">
        <v>3133116</v>
      </c>
      <c r="G6981" s="58" t="s">
        <v>87</v>
      </c>
      <c r="H6981" s="58" t="s">
        <v>87</v>
      </c>
      <c r="I6981" s="60" t="s">
        <v>85</v>
      </c>
    </row>
    <row r="6982" spans="1:9" x14ac:dyDescent="0.2">
      <c r="A6982" t="s">
        <v>63</v>
      </c>
      <c r="B6982" t="s">
        <v>81</v>
      </c>
      <c r="C6982" t="s">
        <v>22</v>
      </c>
      <c r="D6982" s="55">
        <v>44501</v>
      </c>
      <c r="E6982">
        <v>0</v>
      </c>
      <c r="F6982">
        <v>3133117</v>
      </c>
      <c r="G6982" s="58" t="s">
        <v>87</v>
      </c>
      <c r="H6982" s="58" t="s">
        <v>87</v>
      </c>
      <c r="I6982" s="60" t="s">
        <v>85</v>
      </c>
    </row>
    <row r="6983" spans="1:9" x14ac:dyDescent="0.2">
      <c r="A6983" t="s">
        <v>64</v>
      </c>
      <c r="B6983" t="s">
        <v>80</v>
      </c>
      <c r="C6983" t="s">
        <v>22</v>
      </c>
      <c r="D6983" s="55">
        <v>44501</v>
      </c>
      <c r="E6983">
        <v>0</v>
      </c>
      <c r="F6983">
        <v>3133118</v>
      </c>
      <c r="G6983" s="58" t="s">
        <v>87</v>
      </c>
      <c r="H6983" s="58" t="s">
        <v>87</v>
      </c>
      <c r="I6983" s="60" t="s">
        <v>85</v>
      </c>
    </row>
    <row r="6984" spans="1:9" x14ac:dyDescent="0.2">
      <c r="A6984" t="s">
        <v>64</v>
      </c>
      <c r="B6984" t="s">
        <v>81</v>
      </c>
      <c r="C6984" t="s">
        <v>22</v>
      </c>
      <c r="D6984" s="55">
        <v>44501</v>
      </c>
      <c r="E6984">
        <v>0</v>
      </c>
      <c r="F6984">
        <v>3133119</v>
      </c>
      <c r="G6984" s="58" t="s">
        <v>87</v>
      </c>
      <c r="H6984" s="58" t="s">
        <v>87</v>
      </c>
      <c r="I6984" s="60" t="s">
        <v>85</v>
      </c>
    </row>
    <row r="6985" spans="1:9" x14ac:dyDescent="0.2">
      <c r="A6985" t="s">
        <v>79</v>
      </c>
      <c r="B6985" t="s">
        <v>80</v>
      </c>
      <c r="C6985" t="s">
        <v>22</v>
      </c>
      <c r="D6985" s="55">
        <v>44501</v>
      </c>
      <c r="E6985">
        <v>0</v>
      </c>
      <c r="F6985">
        <v>3133120</v>
      </c>
      <c r="G6985" s="58" t="s">
        <v>87</v>
      </c>
      <c r="H6985" s="58" t="s">
        <v>87</v>
      </c>
      <c r="I6985" s="60" t="s">
        <v>85</v>
      </c>
    </row>
    <row r="6986" spans="1:9" x14ac:dyDescent="0.2">
      <c r="A6986" t="s">
        <v>79</v>
      </c>
      <c r="B6986" t="s">
        <v>81</v>
      </c>
      <c r="C6986" t="s">
        <v>22</v>
      </c>
      <c r="D6986" s="55">
        <v>44501</v>
      </c>
      <c r="E6986">
        <v>0</v>
      </c>
      <c r="F6986">
        <v>3133121</v>
      </c>
      <c r="G6986" s="58" t="s">
        <v>87</v>
      </c>
      <c r="H6986" s="58" t="s">
        <v>87</v>
      </c>
      <c r="I6986" s="60" t="s">
        <v>85</v>
      </c>
    </row>
    <row r="6987" spans="1:9" x14ac:dyDescent="0.2">
      <c r="A6987" t="s">
        <v>65</v>
      </c>
      <c r="B6987" t="s">
        <v>80</v>
      </c>
      <c r="C6987" t="s">
        <v>22</v>
      </c>
      <c r="D6987" s="55">
        <v>44501</v>
      </c>
      <c r="E6987">
        <v>0</v>
      </c>
      <c r="F6987">
        <v>3133122</v>
      </c>
      <c r="G6987" s="58" t="s">
        <v>87</v>
      </c>
      <c r="H6987" s="58" t="s">
        <v>87</v>
      </c>
      <c r="I6987" s="60" t="s">
        <v>85</v>
      </c>
    </row>
    <row r="6988" spans="1:9" x14ac:dyDescent="0.2">
      <c r="A6988" t="s">
        <v>65</v>
      </c>
      <c r="B6988" t="s">
        <v>81</v>
      </c>
      <c r="C6988" t="s">
        <v>22</v>
      </c>
      <c r="D6988" s="55">
        <v>44501</v>
      </c>
      <c r="E6988">
        <v>0</v>
      </c>
      <c r="F6988">
        <v>3133123</v>
      </c>
      <c r="G6988" s="58" t="s">
        <v>87</v>
      </c>
      <c r="H6988" s="58" t="s">
        <v>87</v>
      </c>
      <c r="I6988" s="60" t="s">
        <v>85</v>
      </c>
    </row>
    <row r="6989" spans="1:9" x14ac:dyDescent="0.2">
      <c r="A6989" t="s">
        <v>111</v>
      </c>
      <c r="B6989" t="s">
        <v>110</v>
      </c>
      <c r="C6989" t="s">
        <v>22</v>
      </c>
      <c r="D6989" s="55">
        <v>44501</v>
      </c>
      <c r="E6989">
        <v>0.05</v>
      </c>
      <c r="F6989">
        <v>3133124</v>
      </c>
      <c r="G6989" s="58" t="s">
        <v>87</v>
      </c>
      <c r="H6989" s="58" t="s">
        <v>87</v>
      </c>
      <c r="I6989" s="60" t="s">
        <v>85</v>
      </c>
    </row>
    <row r="6990" spans="1:9" x14ac:dyDescent="0.2">
      <c r="A6990" t="s">
        <v>112</v>
      </c>
      <c r="B6990" t="s">
        <v>110</v>
      </c>
      <c r="C6990" t="s">
        <v>22</v>
      </c>
      <c r="D6990" s="55">
        <v>44501</v>
      </c>
      <c r="E6990">
        <v>5.5E-2</v>
      </c>
      <c r="F6990">
        <v>3133125</v>
      </c>
      <c r="G6990" s="58" t="s">
        <v>87</v>
      </c>
      <c r="H6990" s="58" t="s">
        <v>87</v>
      </c>
      <c r="I6990" s="60" t="s">
        <v>85</v>
      </c>
    </row>
    <row r="6991" spans="1:9" x14ac:dyDescent="0.2">
      <c r="A6991" t="s">
        <v>108</v>
      </c>
      <c r="B6991" t="s">
        <v>110</v>
      </c>
      <c r="C6991" t="s">
        <v>22</v>
      </c>
      <c r="D6991" s="55">
        <v>44501</v>
      </c>
      <c r="E6991">
        <v>-0.05</v>
      </c>
      <c r="F6991">
        <v>3133126</v>
      </c>
      <c r="G6991" s="58" t="s">
        <v>87</v>
      </c>
      <c r="H6991" s="58" t="s">
        <v>87</v>
      </c>
      <c r="I6991" s="60" t="s">
        <v>85</v>
      </c>
    </row>
    <row r="6992" spans="1:9" x14ac:dyDescent="0.2">
      <c r="A6992" t="s">
        <v>109</v>
      </c>
      <c r="B6992" t="s">
        <v>110</v>
      </c>
      <c r="C6992" t="s">
        <v>22</v>
      </c>
      <c r="D6992" s="55">
        <v>44501</v>
      </c>
      <c r="E6992">
        <v>5.5E-2</v>
      </c>
      <c r="F6992">
        <v>3133127</v>
      </c>
      <c r="G6992" s="58" t="s">
        <v>87</v>
      </c>
      <c r="H6992" s="58" t="s">
        <v>87</v>
      </c>
      <c r="I6992" s="60" t="s">
        <v>85</v>
      </c>
    </row>
    <row r="6993" spans="1:9" x14ac:dyDescent="0.2">
      <c r="A6993" t="s">
        <v>11</v>
      </c>
      <c r="B6993" t="s">
        <v>110</v>
      </c>
      <c r="C6993" t="s">
        <v>22</v>
      </c>
      <c r="D6993" s="55">
        <v>44501</v>
      </c>
      <c r="E6993" s="155">
        <v>44531</v>
      </c>
      <c r="F6993">
        <v>2756500</v>
      </c>
      <c r="G6993" s="58" t="s">
        <v>87</v>
      </c>
      <c r="H6993" s="58" t="s">
        <v>87</v>
      </c>
      <c r="I6993" s="60" t="s">
        <v>86</v>
      </c>
    </row>
    <row r="6994" spans="1:9" x14ac:dyDescent="0.2">
      <c r="A6994" t="s">
        <v>78</v>
      </c>
      <c r="B6994" t="s">
        <v>80</v>
      </c>
      <c r="C6994" t="s">
        <v>22</v>
      </c>
      <c r="D6994" s="55">
        <v>44531</v>
      </c>
      <c r="E6994">
        <v>0.91</v>
      </c>
      <c r="F6994">
        <v>3133100</v>
      </c>
      <c r="G6994" s="58" t="s">
        <v>87</v>
      </c>
      <c r="H6994" s="58" t="s">
        <v>87</v>
      </c>
      <c r="I6994" s="60" t="s">
        <v>85</v>
      </c>
    </row>
    <row r="6995" spans="1:9" x14ac:dyDescent="0.2">
      <c r="A6995" t="s">
        <v>78</v>
      </c>
      <c r="B6995" t="s">
        <v>81</v>
      </c>
      <c r="C6995" t="s">
        <v>22</v>
      </c>
      <c r="D6995" s="55">
        <v>44531</v>
      </c>
      <c r="E6995">
        <v>0.05</v>
      </c>
      <c r="F6995">
        <v>3133101</v>
      </c>
      <c r="G6995" s="58" t="s">
        <v>87</v>
      </c>
      <c r="H6995" s="58" t="s">
        <v>87</v>
      </c>
      <c r="I6995" s="60" t="s">
        <v>85</v>
      </c>
    </row>
    <row r="6996" spans="1:9" x14ac:dyDescent="0.2">
      <c r="A6996" t="s">
        <v>35</v>
      </c>
      <c r="B6996" t="s">
        <v>80</v>
      </c>
      <c r="C6996" t="s">
        <v>22</v>
      </c>
      <c r="D6996" s="55">
        <v>44531</v>
      </c>
      <c r="E6996">
        <v>0.91</v>
      </c>
      <c r="F6996">
        <v>3133102</v>
      </c>
      <c r="G6996" s="58" t="s">
        <v>87</v>
      </c>
      <c r="H6996" s="58" t="s">
        <v>87</v>
      </c>
      <c r="I6996" s="60" t="s">
        <v>85</v>
      </c>
    </row>
    <row r="6997" spans="1:9" x14ac:dyDescent="0.2">
      <c r="A6997" t="s">
        <v>35</v>
      </c>
      <c r="B6997" t="s">
        <v>81</v>
      </c>
      <c r="C6997" t="s">
        <v>22</v>
      </c>
      <c r="D6997" s="55">
        <v>44531</v>
      </c>
      <c r="E6997">
        <v>0.28999999999999998</v>
      </c>
      <c r="F6997">
        <v>3133103</v>
      </c>
      <c r="G6997" s="58" t="s">
        <v>87</v>
      </c>
      <c r="H6997" s="58" t="s">
        <v>87</v>
      </c>
      <c r="I6997" s="60" t="s">
        <v>85</v>
      </c>
    </row>
    <row r="6998" spans="1:9" x14ac:dyDescent="0.2">
      <c r="A6998" t="s">
        <v>36</v>
      </c>
      <c r="B6998" t="s">
        <v>80</v>
      </c>
      <c r="C6998" t="s">
        <v>22</v>
      </c>
      <c r="D6998" s="55">
        <v>44531</v>
      </c>
      <c r="E6998">
        <v>0.91</v>
      </c>
      <c r="F6998">
        <v>3133104</v>
      </c>
      <c r="G6998" s="58" t="s">
        <v>87</v>
      </c>
      <c r="H6998" s="58" t="s">
        <v>87</v>
      </c>
      <c r="I6998" s="60" t="s">
        <v>85</v>
      </c>
    </row>
    <row r="6999" spans="1:9" x14ac:dyDescent="0.2">
      <c r="A6999" t="s">
        <v>36</v>
      </c>
      <c r="B6999" t="s">
        <v>81</v>
      </c>
      <c r="C6999" t="s">
        <v>22</v>
      </c>
      <c r="D6999" s="55">
        <v>44531</v>
      </c>
      <c r="E6999">
        <v>0.05</v>
      </c>
      <c r="F6999">
        <v>3133105</v>
      </c>
      <c r="G6999" s="58" t="s">
        <v>87</v>
      </c>
      <c r="H6999" s="58" t="s">
        <v>87</v>
      </c>
      <c r="I6999" s="60" t="s">
        <v>85</v>
      </c>
    </row>
    <row r="7000" spans="1:9" x14ac:dyDescent="0.2">
      <c r="A7000" t="s">
        <v>37</v>
      </c>
      <c r="B7000" t="s">
        <v>80</v>
      </c>
      <c r="C7000" t="s">
        <v>22</v>
      </c>
      <c r="D7000" s="55">
        <v>44531</v>
      </c>
      <c r="E7000">
        <v>0.91</v>
      </c>
      <c r="F7000">
        <v>3133106</v>
      </c>
      <c r="G7000" s="58" t="s">
        <v>87</v>
      </c>
      <c r="H7000" s="58" t="s">
        <v>87</v>
      </c>
      <c r="I7000" s="60" t="s">
        <v>85</v>
      </c>
    </row>
    <row r="7001" spans="1:9" x14ac:dyDescent="0.2">
      <c r="A7001" t="s">
        <v>37</v>
      </c>
      <c r="B7001" t="s">
        <v>81</v>
      </c>
      <c r="C7001" t="s">
        <v>22</v>
      </c>
      <c r="D7001" s="55">
        <v>44531</v>
      </c>
      <c r="E7001">
        <v>0.28999999999999998</v>
      </c>
      <c r="F7001">
        <v>3133107</v>
      </c>
      <c r="G7001" s="58" t="s">
        <v>87</v>
      </c>
      <c r="H7001" s="58" t="s">
        <v>87</v>
      </c>
      <c r="I7001" s="60" t="s">
        <v>85</v>
      </c>
    </row>
    <row r="7002" spans="1:9" x14ac:dyDescent="0.2">
      <c r="A7002" t="s">
        <v>58</v>
      </c>
      <c r="B7002" t="s">
        <v>80</v>
      </c>
      <c r="C7002" t="s">
        <v>22</v>
      </c>
      <c r="D7002" s="55">
        <v>44531</v>
      </c>
      <c r="E7002">
        <v>0.77</v>
      </c>
      <c r="F7002">
        <v>3133108</v>
      </c>
      <c r="G7002" s="58" t="s">
        <v>87</v>
      </c>
      <c r="H7002" s="58" t="s">
        <v>87</v>
      </c>
      <c r="I7002" s="60" t="s">
        <v>85</v>
      </c>
    </row>
    <row r="7003" spans="1:9" x14ac:dyDescent="0.2">
      <c r="A7003" t="s">
        <v>58</v>
      </c>
      <c r="B7003" t="s">
        <v>81</v>
      </c>
      <c r="C7003" t="s">
        <v>22</v>
      </c>
      <c r="D7003" s="55">
        <v>44531</v>
      </c>
      <c r="E7003">
        <v>0.05</v>
      </c>
      <c r="F7003">
        <v>3133109</v>
      </c>
      <c r="G7003" s="58" t="s">
        <v>87</v>
      </c>
      <c r="H7003" s="58" t="s">
        <v>87</v>
      </c>
      <c r="I7003" s="60" t="s">
        <v>85</v>
      </c>
    </row>
    <row r="7004" spans="1:9" x14ac:dyDescent="0.2">
      <c r="A7004" t="s">
        <v>59</v>
      </c>
      <c r="B7004" t="s">
        <v>80</v>
      </c>
      <c r="C7004" t="s">
        <v>22</v>
      </c>
      <c r="D7004" s="55">
        <v>44531</v>
      </c>
      <c r="E7004">
        <v>0.98</v>
      </c>
      <c r="F7004">
        <v>3133110</v>
      </c>
      <c r="G7004" s="58" t="s">
        <v>87</v>
      </c>
      <c r="H7004" s="58" t="s">
        <v>87</v>
      </c>
      <c r="I7004" s="60" t="s">
        <v>85</v>
      </c>
    </row>
    <row r="7005" spans="1:9" x14ac:dyDescent="0.2">
      <c r="A7005" t="s">
        <v>59</v>
      </c>
      <c r="B7005" t="s">
        <v>81</v>
      </c>
      <c r="C7005" t="s">
        <v>22</v>
      </c>
      <c r="D7005" s="55">
        <v>44531</v>
      </c>
      <c r="E7005">
        <v>-0.13</v>
      </c>
      <c r="F7005">
        <v>3133111</v>
      </c>
      <c r="G7005" s="58" t="s">
        <v>87</v>
      </c>
      <c r="H7005" s="58" t="s">
        <v>87</v>
      </c>
      <c r="I7005" s="60" t="s">
        <v>85</v>
      </c>
    </row>
    <row r="7006" spans="1:9" x14ac:dyDescent="0.2">
      <c r="A7006" t="s">
        <v>60</v>
      </c>
      <c r="B7006" t="s">
        <v>80</v>
      </c>
      <c r="C7006" t="s">
        <v>22</v>
      </c>
      <c r="D7006" s="55">
        <v>44531</v>
      </c>
      <c r="E7006">
        <v>0.98</v>
      </c>
      <c r="F7006">
        <v>3133112</v>
      </c>
      <c r="G7006" s="58" t="s">
        <v>87</v>
      </c>
      <c r="H7006" s="58" t="s">
        <v>87</v>
      </c>
      <c r="I7006" s="60" t="s">
        <v>85</v>
      </c>
    </row>
    <row r="7007" spans="1:9" x14ac:dyDescent="0.2">
      <c r="A7007" t="s">
        <v>60</v>
      </c>
      <c r="B7007" t="s">
        <v>81</v>
      </c>
      <c r="C7007" t="s">
        <v>22</v>
      </c>
      <c r="D7007" s="55">
        <v>44531</v>
      </c>
      <c r="E7007">
        <v>0.25</v>
      </c>
      <c r="F7007">
        <v>3133113</v>
      </c>
      <c r="G7007" s="58" t="s">
        <v>87</v>
      </c>
      <c r="H7007" s="58" t="s">
        <v>87</v>
      </c>
      <c r="I7007" s="60" t="s">
        <v>85</v>
      </c>
    </row>
    <row r="7008" spans="1:9" x14ac:dyDescent="0.2">
      <c r="A7008" t="s">
        <v>61</v>
      </c>
      <c r="B7008" t="s">
        <v>80</v>
      </c>
      <c r="C7008" t="s">
        <v>22</v>
      </c>
      <c r="D7008" s="55">
        <v>44531</v>
      </c>
      <c r="E7008">
        <v>0.98</v>
      </c>
      <c r="F7008">
        <v>3133114</v>
      </c>
      <c r="G7008" s="58" t="s">
        <v>87</v>
      </c>
      <c r="H7008" s="58" t="s">
        <v>87</v>
      </c>
      <c r="I7008" s="60" t="s">
        <v>85</v>
      </c>
    </row>
    <row r="7009" spans="1:9" x14ac:dyDescent="0.2">
      <c r="A7009" t="s">
        <v>61</v>
      </c>
      <c r="B7009" t="s">
        <v>81</v>
      </c>
      <c r="C7009" t="s">
        <v>22</v>
      </c>
      <c r="D7009" s="55">
        <v>44531</v>
      </c>
      <c r="E7009">
        <v>-0.05</v>
      </c>
      <c r="F7009">
        <v>3133115</v>
      </c>
      <c r="G7009" s="58" t="s">
        <v>87</v>
      </c>
      <c r="H7009" s="58" t="s">
        <v>87</v>
      </c>
      <c r="I7009" s="60" t="s">
        <v>85</v>
      </c>
    </row>
    <row r="7010" spans="1:9" x14ac:dyDescent="0.2">
      <c r="A7010" t="s">
        <v>63</v>
      </c>
      <c r="B7010" t="s">
        <v>80</v>
      </c>
      <c r="C7010" t="s">
        <v>22</v>
      </c>
      <c r="D7010" s="55">
        <v>44531</v>
      </c>
      <c r="E7010">
        <v>0</v>
      </c>
      <c r="F7010">
        <v>3133116</v>
      </c>
      <c r="G7010" s="58" t="s">
        <v>87</v>
      </c>
      <c r="H7010" s="58" t="s">
        <v>87</v>
      </c>
      <c r="I7010" s="60" t="s">
        <v>85</v>
      </c>
    </row>
    <row r="7011" spans="1:9" x14ac:dyDescent="0.2">
      <c r="A7011" t="s">
        <v>63</v>
      </c>
      <c r="B7011" t="s">
        <v>81</v>
      </c>
      <c r="C7011" t="s">
        <v>22</v>
      </c>
      <c r="D7011" s="55">
        <v>44531</v>
      </c>
      <c r="E7011">
        <v>0</v>
      </c>
      <c r="F7011">
        <v>3133117</v>
      </c>
      <c r="G7011" s="58" t="s">
        <v>87</v>
      </c>
      <c r="H7011" s="58" t="s">
        <v>87</v>
      </c>
      <c r="I7011" s="60" t="s">
        <v>85</v>
      </c>
    </row>
    <row r="7012" spans="1:9" x14ac:dyDescent="0.2">
      <c r="A7012" t="s">
        <v>64</v>
      </c>
      <c r="B7012" t="s">
        <v>80</v>
      </c>
      <c r="C7012" t="s">
        <v>22</v>
      </c>
      <c r="D7012" s="55">
        <v>44531</v>
      </c>
      <c r="E7012">
        <v>0</v>
      </c>
      <c r="F7012">
        <v>3133118</v>
      </c>
      <c r="G7012" s="58" t="s">
        <v>87</v>
      </c>
      <c r="H7012" s="58" t="s">
        <v>87</v>
      </c>
      <c r="I7012" s="60" t="s">
        <v>85</v>
      </c>
    </row>
    <row r="7013" spans="1:9" x14ac:dyDescent="0.2">
      <c r="A7013" t="s">
        <v>64</v>
      </c>
      <c r="B7013" t="s">
        <v>81</v>
      </c>
      <c r="C7013" t="s">
        <v>22</v>
      </c>
      <c r="D7013" s="55">
        <v>44531</v>
      </c>
      <c r="E7013">
        <v>0</v>
      </c>
      <c r="F7013">
        <v>3133119</v>
      </c>
      <c r="G7013" s="58" t="s">
        <v>87</v>
      </c>
      <c r="H7013" s="58" t="s">
        <v>87</v>
      </c>
      <c r="I7013" s="60" t="s">
        <v>85</v>
      </c>
    </row>
    <row r="7014" spans="1:9" x14ac:dyDescent="0.2">
      <c r="A7014" t="s">
        <v>79</v>
      </c>
      <c r="B7014" t="s">
        <v>80</v>
      </c>
      <c r="C7014" t="s">
        <v>22</v>
      </c>
      <c r="D7014" s="55">
        <v>44531</v>
      </c>
      <c r="E7014">
        <v>0</v>
      </c>
      <c r="F7014">
        <v>3133120</v>
      </c>
      <c r="G7014" s="58" t="s">
        <v>87</v>
      </c>
      <c r="H7014" s="58" t="s">
        <v>87</v>
      </c>
      <c r="I7014" s="60" t="s">
        <v>85</v>
      </c>
    </row>
    <row r="7015" spans="1:9" x14ac:dyDescent="0.2">
      <c r="A7015" t="s">
        <v>79</v>
      </c>
      <c r="B7015" t="s">
        <v>81</v>
      </c>
      <c r="C7015" t="s">
        <v>22</v>
      </c>
      <c r="D7015" s="55">
        <v>44531</v>
      </c>
      <c r="E7015">
        <v>0</v>
      </c>
      <c r="F7015">
        <v>3133121</v>
      </c>
      <c r="G7015" s="58" t="s">
        <v>87</v>
      </c>
      <c r="H7015" s="58" t="s">
        <v>87</v>
      </c>
      <c r="I7015" s="60" t="s">
        <v>85</v>
      </c>
    </row>
    <row r="7016" spans="1:9" x14ac:dyDescent="0.2">
      <c r="A7016" t="s">
        <v>65</v>
      </c>
      <c r="B7016" t="s">
        <v>80</v>
      </c>
      <c r="C7016" t="s">
        <v>22</v>
      </c>
      <c r="D7016" s="55">
        <v>44531</v>
      </c>
      <c r="E7016">
        <v>0</v>
      </c>
      <c r="F7016">
        <v>3133122</v>
      </c>
      <c r="G7016" s="58" t="s">
        <v>87</v>
      </c>
      <c r="H7016" s="58" t="s">
        <v>87</v>
      </c>
      <c r="I7016" s="60" t="s">
        <v>85</v>
      </c>
    </row>
    <row r="7017" spans="1:9" x14ac:dyDescent="0.2">
      <c r="A7017" t="s">
        <v>65</v>
      </c>
      <c r="B7017" t="s">
        <v>81</v>
      </c>
      <c r="C7017" t="s">
        <v>22</v>
      </c>
      <c r="D7017" s="55">
        <v>44531</v>
      </c>
      <c r="E7017">
        <v>0</v>
      </c>
      <c r="F7017">
        <v>3133123</v>
      </c>
      <c r="G7017" s="58" t="s">
        <v>87</v>
      </c>
      <c r="H7017" s="58" t="s">
        <v>87</v>
      </c>
      <c r="I7017" s="60" t="s">
        <v>85</v>
      </c>
    </row>
    <row r="7018" spans="1:9" x14ac:dyDescent="0.2">
      <c r="A7018" t="s">
        <v>111</v>
      </c>
      <c r="B7018" t="s">
        <v>110</v>
      </c>
      <c r="C7018" t="s">
        <v>22</v>
      </c>
      <c r="D7018" s="55">
        <v>44531</v>
      </c>
      <c r="E7018">
        <v>0.05</v>
      </c>
      <c r="F7018">
        <v>3133124</v>
      </c>
      <c r="G7018" s="58" t="s">
        <v>87</v>
      </c>
      <c r="H7018" s="58" t="s">
        <v>87</v>
      </c>
      <c r="I7018" s="60" t="s">
        <v>85</v>
      </c>
    </row>
    <row r="7019" spans="1:9" x14ac:dyDescent="0.2">
      <c r="A7019" t="s">
        <v>112</v>
      </c>
      <c r="B7019" t="s">
        <v>110</v>
      </c>
      <c r="C7019" t="s">
        <v>22</v>
      </c>
      <c r="D7019" s="55">
        <v>44531</v>
      </c>
      <c r="E7019">
        <v>0.25</v>
      </c>
      <c r="F7019">
        <v>3133125</v>
      </c>
      <c r="G7019" s="58" t="s">
        <v>87</v>
      </c>
      <c r="H7019" s="58" t="s">
        <v>87</v>
      </c>
      <c r="I7019" s="60" t="s">
        <v>85</v>
      </c>
    </row>
    <row r="7020" spans="1:9" x14ac:dyDescent="0.2">
      <c r="A7020" t="s">
        <v>108</v>
      </c>
      <c r="B7020" t="s">
        <v>110</v>
      </c>
      <c r="C7020" t="s">
        <v>22</v>
      </c>
      <c r="D7020" s="55">
        <v>44531</v>
      </c>
      <c r="E7020">
        <v>-0.05</v>
      </c>
      <c r="F7020">
        <v>3133126</v>
      </c>
      <c r="G7020" s="58" t="s">
        <v>87</v>
      </c>
      <c r="H7020" s="58" t="s">
        <v>87</v>
      </c>
      <c r="I7020" s="60" t="s">
        <v>85</v>
      </c>
    </row>
    <row r="7021" spans="1:9" x14ac:dyDescent="0.2">
      <c r="A7021" t="s">
        <v>109</v>
      </c>
      <c r="B7021" t="s">
        <v>110</v>
      </c>
      <c r="C7021" t="s">
        <v>22</v>
      </c>
      <c r="D7021" s="55">
        <v>44531</v>
      </c>
      <c r="E7021">
        <v>0.25</v>
      </c>
      <c r="F7021">
        <v>3133127</v>
      </c>
      <c r="G7021" s="58" t="s">
        <v>87</v>
      </c>
      <c r="H7021" s="58" t="s">
        <v>87</v>
      </c>
      <c r="I7021" s="60" t="s">
        <v>85</v>
      </c>
    </row>
    <row r="7022" spans="1:9" x14ac:dyDescent="0.2">
      <c r="A7022" t="s">
        <v>11</v>
      </c>
      <c r="B7022" t="s">
        <v>110</v>
      </c>
      <c r="C7022" t="s">
        <v>22</v>
      </c>
      <c r="D7022" s="55">
        <v>44531</v>
      </c>
      <c r="E7022" s="155">
        <v>44562</v>
      </c>
      <c r="F7022">
        <v>2756529</v>
      </c>
      <c r="G7022" s="58" t="s">
        <v>87</v>
      </c>
      <c r="H7022" s="58" t="s">
        <v>87</v>
      </c>
      <c r="I7022" s="60" t="s">
        <v>86</v>
      </c>
    </row>
    <row r="7023" spans="1:9" x14ac:dyDescent="0.2">
      <c r="A7023" t="s">
        <v>78</v>
      </c>
      <c r="B7023" t="s">
        <v>80</v>
      </c>
      <c r="C7023" t="s">
        <v>22</v>
      </c>
      <c r="D7023" s="55">
        <v>44562</v>
      </c>
      <c r="E7023">
        <v>1.2150000000000001</v>
      </c>
      <c r="F7023">
        <v>3133100</v>
      </c>
      <c r="G7023" s="58" t="s">
        <v>87</v>
      </c>
      <c r="H7023" s="58" t="s">
        <v>87</v>
      </c>
      <c r="I7023" s="60" t="s">
        <v>85</v>
      </c>
    </row>
    <row r="7024" spans="1:9" x14ac:dyDescent="0.2">
      <c r="A7024" t="s">
        <v>78</v>
      </c>
      <c r="B7024" t="s">
        <v>81</v>
      </c>
      <c r="C7024" t="s">
        <v>22</v>
      </c>
      <c r="D7024" s="55">
        <v>44562</v>
      </c>
      <c r="E7024">
        <v>0.05</v>
      </c>
      <c r="F7024">
        <v>3133101</v>
      </c>
      <c r="G7024" s="58" t="s">
        <v>87</v>
      </c>
      <c r="H7024" s="58" t="s">
        <v>87</v>
      </c>
      <c r="I7024" s="60" t="s">
        <v>85</v>
      </c>
    </row>
    <row r="7025" spans="1:9" x14ac:dyDescent="0.2">
      <c r="A7025" t="s">
        <v>35</v>
      </c>
      <c r="B7025" t="s">
        <v>80</v>
      </c>
      <c r="C7025" t="s">
        <v>22</v>
      </c>
      <c r="D7025" s="55">
        <v>44562</v>
      </c>
      <c r="E7025">
        <v>1.2150000000000001</v>
      </c>
      <c r="F7025">
        <v>3133102</v>
      </c>
      <c r="G7025" s="58" t="s">
        <v>87</v>
      </c>
      <c r="H7025" s="58" t="s">
        <v>87</v>
      </c>
      <c r="I7025" s="60" t="s">
        <v>85</v>
      </c>
    </row>
    <row r="7026" spans="1:9" x14ac:dyDescent="0.2">
      <c r="A7026" t="s">
        <v>35</v>
      </c>
      <c r="B7026" t="s">
        <v>81</v>
      </c>
      <c r="C7026" t="s">
        <v>22</v>
      </c>
      <c r="D7026" s="55">
        <v>44562</v>
      </c>
      <c r="E7026">
        <v>0.32</v>
      </c>
      <c r="F7026">
        <v>3133103</v>
      </c>
      <c r="G7026" s="58" t="s">
        <v>87</v>
      </c>
      <c r="H7026" s="58" t="s">
        <v>87</v>
      </c>
      <c r="I7026" s="60" t="s">
        <v>85</v>
      </c>
    </row>
    <row r="7027" spans="1:9" x14ac:dyDescent="0.2">
      <c r="A7027" t="s">
        <v>36</v>
      </c>
      <c r="B7027" t="s">
        <v>80</v>
      </c>
      <c r="C7027" t="s">
        <v>22</v>
      </c>
      <c r="D7027" s="55">
        <v>44562</v>
      </c>
      <c r="E7027">
        <v>1.2150000000000001</v>
      </c>
      <c r="F7027">
        <v>3133104</v>
      </c>
      <c r="G7027" s="58" t="s">
        <v>87</v>
      </c>
      <c r="H7027" s="58" t="s">
        <v>87</v>
      </c>
      <c r="I7027" s="60" t="s">
        <v>85</v>
      </c>
    </row>
    <row r="7028" spans="1:9" x14ac:dyDescent="0.2">
      <c r="A7028" t="s">
        <v>36</v>
      </c>
      <c r="B7028" t="s">
        <v>81</v>
      </c>
      <c r="C7028" t="s">
        <v>22</v>
      </c>
      <c r="D7028" s="55">
        <v>44562</v>
      </c>
      <c r="E7028">
        <v>0.05</v>
      </c>
      <c r="F7028">
        <v>3133105</v>
      </c>
      <c r="G7028" s="58" t="s">
        <v>87</v>
      </c>
      <c r="H7028" s="58" t="s">
        <v>87</v>
      </c>
      <c r="I7028" s="60" t="s">
        <v>85</v>
      </c>
    </row>
    <row r="7029" spans="1:9" x14ac:dyDescent="0.2">
      <c r="A7029" t="s">
        <v>37</v>
      </c>
      <c r="B7029" t="s">
        <v>80</v>
      </c>
      <c r="C7029" t="s">
        <v>22</v>
      </c>
      <c r="D7029" s="55">
        <v>44562</v>
      </c>
      <c r="E7029">
        <v>1.2150000000000001</v>
      </c>
      <c r="F7029">
        <v>3133106</v>
      </c>
      <c r="G7029" s="58" t="s">
        <v>87</v>
      </c>
      <c r="H7029" s="58" t="s">
        <v>87</v>
      </c>
      <c r="I7029" s="60" t="s">
        <v>85</v>
      </c>
    </row>
    <row r="7030" spans="1:9" x14ac:dyDescent="0.2">
      <c r="A7030" t="s">
        <v>37</v>
      </c>
      <c r="B7030" t="s">
        <v>81</v>
      </c>
      <c r="C7030" t="s">
        <v>22</v>
      </c>
      <c r="D7030" s="55">
        <v>44562</v>
      </c>
      <c r="E7030">
        <v>0.32</v>
      </c>
      <c r="F7030">
        <v>3133107</v>
      </c>
      <c r="G7030" s="58" t="s">
        <v>87</v>
      </c>
      <c r="H7030" s="58" t="s">
        <v>87</v>
      </c>
      <c r="I7030" s="60" t="s">
        <v>85</v>
      </c>
    </row>
    <row r="7031" spans="1:9" x14ac:dyDescent="0.2">
      <c r="A7031" t="s">
        <v>58</v>
      </c>
      <c r="B7031" t="s">
        <v>80</v>
      </c>
      <c r="C7031" t="s">
        <v>22</v>
      </c>
      <c r="D7031" s="55">
        <v>44562</v>
      </c>
      <c r="E7031">
        <v>1.04</v>
      </c>
      <c r="F7031">
        <v>3133108</v>
      </c>
      <c r="G7031" s="58" t="s">
        <v>87</v>
      </c>
      <c r="H7031" s="58" t="s">
        <v>87</v>
      </c>
      <c r="I7031" s="60" t="s">
        <v>85</v>
      </c>
    </row>
    <row r="7032" spans="1:9" x14ac:dyDescent="0.2">
      <c r="A7032" t="s">
        <v>58</v>
      </c>
      <c r="B7032" t="s">
        <v>81</v>
      </c>
      <c r="C7032" t="s">
        <v>22</v>
      </c>
      <c r="D7032" s="55">
        <v>44562</v>
      </c>
      <c r="E7032">
        <v>0.05</v>
      </c>
      <c r="F7032">
        <v>3133109</v>
      </c>
      <c r="G7032" s="58" t="s">
        <v>87</v>
      </c>
      <c r="H7032" s="58" t="s">
        <v>87</v>
      </c>
      <c r="I7032" s="60" t="s">
        <v>85</v>
      </c>
    </row>
    <row r="7033" spans="1:9" x14ac:dyDescent="0.2">
      <c r="A7033" t="s">
        <v>59</v>
      </c>
      <c r="B7033" t="s">
        <v>80</v>
      </c>
      <c r="C7033" t="s">
        <v>22</v>
      </c>
      <c r="D7033" s="55">
        <v>44562</v>
      </c>
      <c r="E7033">
        <v>1.6</v>
      </c>
      <c r="F7033">
        <v>3133110</v>
      </c>
      <c r="G7033" s="58" t="s">
        <v>87</v>
      </c>
      <c r="H7033" s="58" t="s">
        <v>87</v>
      </c>
      <c r="I7033" s="60" t="s">
        <v>85</v>
      </c>
    </row>
    <row r="7034" spans="1:9" x14ac:dyDescent="0.2">
      <c r="A7034" t="s">
        <v>59</v>
      </c>
      <c r="B7034" t="s">
        <v>81</v>
      </c>
      <c r="C7034" t="s">
        <v>22</v>
      </c>
      <c r="D7034" s="55">
        <v>44562</v>
      </c>
      <c r="E7034">
        <v>-0.25</v>
      </c>
      <c r="F7034">
        <v>3133111</v>
      </c>
      <c r="G7034" s="58" t="s">
        <v>87</v>
      </c>
      <c r="H7034" s="58" t="s">
        <v>87</v>
      </c>
      <c r="I7034" s="60" t="s">
        <v>85</v>
      </c>
    </row>
    <row r="7035" spans="1:9" x14ac:dyDescent="0.2">
      <c r="A7035" t="s">
        <v>60</v>
      </c>
      <c r="B7035" t="s">
        <v>80</v>
      </c>
      <c r="C7035" t="s">
        <v>22</v>
      </c>
      <c r="D7035" s="55">
        <v>44562</v>
      </c>
      <c r="E7035">
        <v>1.6</v>
      </c>
      <c r="F7035">
        <v>3133112</v>
      </c>
      <c r="G7035" s="58" t="s">
        <v>87</v>
      </c>
      <c r="H7035" s="58" t="s">
        <v>87</v>
      </c>
      <c r="I7035" s="60" t="s">
        <v>85</v>
      </c>
    </row>
    <row r="7036" spans="1:9" x14ac:dyDescent="0.2">
      <c r="A7036" t="s">
        <v>60</v>
      </c>
      <c r="B7036" t="s">
        <v>81</v>
      </c>
      <c r="C7036" t="s">
        <v>22</v>
      </c>
      <c r="D7036" s="55">
        <v>44562</v>
      </c>
      <c r="E7036">
        <v>0.45</v>
      </c>
      <c r="F7036">
        <v>3133113</v>
      </c>
      <c r="G7036" s="58" t="s">
        <v>87</v>
      </c>
      <c r="H7036" s="58" t="s">
        <v>87</v>
      </c>
      <c r="I7036" s="60" t="s">
        <v>85</v>
      </c>
    </row>
    <row r="7037" spans="1:9" x14ac:dyDescent="0.2">
      <c r="A7037" t="s">
        <v>61</v>
      </c>
      <c r="B7037" t="s">
        <v>80</v>
      </c>
      <c r="C7037" t="s">
        <v>22</v>
      </c>
      <c r="D7037" s="55">
        <v>44562</v>
      </c>
      <c r="E7037">
        <v>1.6</v>
      </c>
      <c r="F7037">
        <v>3133114</v>
      </c>
      <c r="G7037" s="58" t="s">
        <v>87</v>
      </c>
      <c r="H7037" s="58" t="s">
        <v>87</v>
      </c>
      <c r="I7037" s="60" t="s">
        <v>85</v>
      </c>
    </row>
    <row r="7038" spans="1:9" x14ac:dyDescent="0.2">
      <c r="A7038" t="s">
        <v>61</v>
      </c>
      <c r="B7038" t="s">
        <v>81</v>
      </c>
      <c r="C7038" t="s">
        <v>22</v>
      </c>
      <c r="D7038" s="55">
        <v>44562</v>
      </c>
      <c r="E7038">
        <v>-0.2</v>
      </c>
      <c r="F7038">
        <v>3133115</v>
      </c>
      <c r="G7038" s="58" t="s">
        <v>87</v>
      </c>
      <c r="H7038" s="58" t="s">
        <v>87</v>
      </c>
      <c r="I7038" s="60" t="s">
        <v>85</v>
      </c>
    </row>
    <row r="7039" spans="1:9" x14ac:dyDescent="0.2">
      <c r="A7039" t="s">
        <v>63</v>
      </c>
      <c r="B7039" t="s">
        <v>80</v>
      </c>
      <c r="C7039" t="s">
        <v>22</v>
      </c>
      <c r="D7039" s="55">
        <v>44562</v>
      </c>
      <c r="E7039">
        <v>0</v>
      </c>
      <c r="F7039">
        <v>3133116</v>
      </c>
      <c r="G7039" s="58" t="s">
        <v>87</v>
      </c>
      <c r="H7039" s="58" t="s">
        <v>87</v>
      </c>
      <c r="I7039" s="60" t="s">
        <v>85</v>
      </c>
    </row>
    <row r="7040" spans="1:9" x14ac:dyDescent="0.2">
      <c r="A7040" t="s">
        <v>63</v>
      </c>
      <c r="B7040" t="s">
        <v>81</v>
      </c>
      <c r="C7040" t="s">
        <v>22</v>
      </c>
      <c r="D7040" s="55">
        <v>44562</v>
      </c>
      <c r="E7040">
        <v>0</v>
      </c>
      <c r="F7040">
        <v>3133117</v>
      </c>
      <c r="G7040" s="58" t="s">
        <v>87</v>
      </c>
      <c r="H7040" s="58" t="s">
        <v>87</v>
      </c>
      <c r="I7040" s="60" t="s">
        <v>85</v>
      </c>
    </row>
    <row r="7041" spans="1:9" x14ac:dyDescent="0.2">
      <c r="A7041" t="s">
        <v>64</v>
      </c>
      <c r="B7041" t="s">
        <v>80</v>
      </c>
      <c r="C7041" t="s">
        <v>22</v>
      </c>
      <c r="D7041" s="55">
        <v>44562</v>
      </c>
      <c r="E7041">
        <v>0</v>
      </c>
      <c r="F7041">
        <v>3133118</v>
      </c>
      <c r="G7041" s="58" t="s">
        <v>87</v>
      </c>
      <c r="H7041" s="58" t="s">
        <v>87</v>
      </c>
      <c r="I7041" s="60" t="s">
        <v>85</v>
      </c>
    </row>
    <row r="7042" spans="1:9" x14ac:dyDescent="0.2">
      <c r="A7042" t="s">
        <v>64</v>
      </c>
      <c r="B7042" t="s">
        <v>81</v>
      </c>
      <c r="C7042" t="s">
        <v>22</v>
      </c>
      <c r="D7042" s="55">
        <v>44562</v>
      </c>
      <c r="E7042">
        <v>0</v>
      </c>
      <c r="F7042">
        <v>3133119</v>
      </c>
      <c r="G7042" s="58" t="s">
        <v>87</v>
      </c>
      <c r="H7042" s="58" t="s">
        <v>87</v>
      </c>
      <c r="I7042" s="60" t="s">
        <v>85</v>
      </c>
    </row>
    <row r="7043" spans="1:9" x14ac:dyDescent="0.2">
      <c r="A7043" t="s">
        <v>79</v>
      </c>
      <c r="B7043" t="s">
        <v>80</v>
      </c>
      <c r="C7043" t="s">
        <v>22</v>
      </c>
      <c r="D7043" s="55">
        <v>44562</v>
      </c>
      <c r="E7043">
        <v>0</v>
      </c>
      <c r="F7043">
        <v>3133120</v>
      </c>
      <c r="G7043" s="58" t="s">
        <v>87</v>
      </c>
      <c r="H7043" s="58" t="s">
        <v>87</v>
      </c>
      <c r="I7043" s="60" t="s">
        <v>85</v>
      </c>
    </row>
    <row r="7044" spans="1:9" x14ac:dyDescent="0.2">
      <c r="A7044" t="s">
        <v>79</v>
      </c>
      <c r="B7044" t="s">
        <v>81</v>
      </c>
      <c r="C7044" t="s">
        <v>22</v>
      </c>
      <c r="D7044" s="55">
        <v>44562</v>
      </c>
      <c r="E7044">
        <v>0</v>
      </c>
      <c r="F7044">
        <v>3133121</v>
      </c>
      <c r="G7044" s="58" t="s">
        <v>87</v>
      </c>
      <c r="H7044" s="58" t="s">
        <v>87</v>
      </c>
      <c r="I7044" s="60" t="s">
        <v>85</v>
      </c>
    </row>
    <row r="7045" spans="1:9" x14ac:dyDescent="0.2">
      <c r="A7045" t="s">
        <v>65</v>
      </c>
      <c r="B7045" t="s">
        <v>80</v>
      </c>
      <c r="C7045" t="s">
        <v>22</v>
      </c>
      <c r="D7045" s="55">
        <v>44562</v>
      </c>
      <c r="E7045">
        <v>0</v>
      </c>
      <c r="F7045">
        <v>3133122</v>
      </c>
      <c r="G7045" s="58" t="s">
        <v>87</v>
      </c>
      <c r="H7045" s="58" t="s">
        <v>87</v>
      </c>
      <c r="I7045" s="60" t="s">
        <v>85</v>
      </c>
    </row>
    <row r="7046" spans="1:9" x14ac:dyDescent="0.2">
      <c r="A7046" t="s">
        <v>65</v>
      </c>
      <c r="B7046" t="s">
        <v>81</v>
      </c>
      <c r="C7046" t="s">
        <v>22</v>
      </c>
      <c r="D7046" s="55">
        <v>44562</v>
      </c>
      <c r="E7046">
        <v>0</v>
      </c>
      <c r="F7046">
        <v>3133123</v>
      </c>
      <c r="G7046" s="58" t="s">
        <v>87</v>
      </c>
      <c r="H7046" s="58" t="s">
        <v>87</v>
      </c>
      <c r="I7046" s="60" t="s">
        <v>85</v>
      </c>
    </row>
    <row r="7047" spans="1:9" x14ac:dyDescent="0.2">
      <c r="A7047" t="s">
        <v>111</v>
      </c>
      <c r="B7047" t="s">
        <v>110</v>
      </c>
      <c r="C7047" t="s">
        <v>22</v>
      </c>
      <c r="D7047" s="55">
        <v>44562</v>
      </c>
      <c r="E7047">
        <v>0.05</v>
      </c>
      <c r="F7047">
        <v>3133124</v>
      </c>
      <c r="G7047" s="58" t="s">
        <v>87</v>
      </c>
      <c r="H7047" s="58" t="s">
        <v>87</v>
      </c>
      <c r="I7047" s="60" t="s">
        <v>85</v>
      </c>
    </row>
    <row r="7048" spans="1:9" x14ac:dyDescent="0.2">
      <c r="A7048" t="s">
        <v>112</v>
      </c>
      <c r="B7048" t="s">
        <v>110</v>
      </c>
      <c r="C7048" t="s">
        <v>22</v>
      </c>
      <c r="D7048" s="55">
        <v>44562</v>
      </c>
      <c r="E7048">
        <v>0.45</v>
      </c>
      <c r="F7048">
        <v>3133125</v>
      </c>
      <c r="G7048" s="58" t="s">
        <v>87</v>
      </c>
      <c r="H7048" s="58" t="s">
        <v>87</v>
      </c>
      <c r="I7048" s="60" t="s">
        <v>85</v>
      </c>
    </row>
    <row r="7049" spans="1:9" x14ac:dyDescent="0.2">
      <c r="A7049" t="s">
        <v>108</v>
      </c>
      <c r="B7049" t="s">
        <v>110</v>
      </c>
      <c r="C7049" t="s">
        <v>22</v>
      </c>
      <c r="D7049" s="55">
        <v>44562</v>
      </c>
      <c r="E7049">
        <v>-0.2</v>
      </c>
      <c r="F7049">
        <v>3133126</v>
      </c>
      <c r="G7049" s="58" t="s">
        <v>87</v>
      </c>
      <c r="H7049" s="58" t="s">
        <v>87</v>
      </c>
      <c r="I7049" s="60" t="s">
        <v>85</v>
      </c>
    </row>
    <row r="7050" spans="1:9" x14ac:dyDescent="0.2">
      <c r="A7050" t="s">
        <v>109</v>
      </c>
      <c r="B7050" t="s">
        <v>110</v>
      </c>
      <c r="C7050" t="s">
        <v>22</v>
      </c>
      <c r="D7050" s="55">
        <v>44562</v>
      </c>
      <c r="E7050">
        <v>0.45</v>
      </c>
      <c r="F7050">
        <v>3133127</v>
      </c>
      <c r="G7050" s="58" t="s">
        <v>87</v>
      </c>
      <c r="H7050" s="58" t="s">
        <v>87</v>
      </c>
      <c r="I7050" s="60" t="s">
        <v>85</v>
      </c>
    </row>
    <row r="7051" spans="1:9" x14ac:dyDescent="0.2">
      <c r="A7051" t="s">
        <v>11</v>
      </c>
      <c r="B7051" t="s">
        <v>110</v>
      </c>
      <c r="C7051" t="s">
        <v>22</v>
      </c>
      <c r="D7051" s="55">
        <v>44562</v>
      </c>
      <c r="E7051" s="155">
        <v>44593</v>
      </c>
      <c r="F7051">
        <v>2756507</v>
      </c>
      <c r="G7051" s="58" t="s">
        <v>87</v>
      </c>
      <c r="H7051" s="58" t="s">
        <v>87</v>
      </c>
      <c r="I7051" s="60" t="s">
        <v>86</v>
      </c>
    </row>
    <row r="7052" spans="1:9" x14ac:dyDescent="0.2">
      <c r="A7052" t="s">
        <v>78</v>
      </c>
      <c r="B7052" t="s">
        <v>80</v>
      </c>
      <c r="C7052" t="s">
        <v>22</v>
      </c>
      <c r="D7052" s="55">
        <v>44593</v>
      </c>
      <c r="E7052">
        <v>1.2150000000000001</v>
      </c>
      <c r="F7052">
        <v>3133100</v>
      </c>
      <c r="G7052" s="58" t="s">
        <v>87</v>
      </c>
      <c r="H7052" s="58" t="s">
        <v>87</v>
      </c>
      <c r="I7052" s="60" t="s">
        <v>85</v>
      </c>
    </row>
    <row r="7053" spans="1:9" x14ac:dyDescent="0.2">
      <c r="A7053" t="s">
        <v>78</v>
      </c>
      <c r="B7053" t="s">
        <v>81</v>
      </c>
      <c r="C7053" t="s">
        <v>22</v>
      </c>
      <c r="D7053" s="55">
        <v>44593</v>
      </c>
      <c r="E7053">
        <v>0.05</v>
      </c>
      <c r="F7053">
        <v>3133101</v>
      </c>
      <c r="G7053" s="58" t="s">
        <v>87</v>
      </c>
      <c r="H7053" s="58" t="s">
        <v>87</v>
      </c>
      <c r="I7053" s="60" t="s">
        <v>85</v>
      </c>
    </row>
    <row r="7054" spans="1:9" x14ac:dyDescent="0.2">
      <c r="A7054" t="s">
        <v>35</v>
      </c>
      <c r="B7054" t="s">
        <v>80</v>
      </c>
      <c r="C7054" t="s">
        <v>22</v>
      </c>
      <c r="D7054" s="55">
        <v>44593</v>
      </c>
      <c r="E7054">
        <v>1.2150000000000001</v>
      </c>
      <c r="F7054">
        <v>3133102</v>
      </c>
      <c r="G7054" s="58" t="s">
        <v>87</v>
      </c>
      <c r="H7054" s="58" t="s">
        <v>87</v>
      </c>
      <c r="I7054" s="60" t="s">
        <v>85</v>
      </c>
    </row>
    <row r="7055" spans="1:9" x14ac:dyDescent="0.2">
      <c r="A7055" t="s">
        <v>35</v>
      </c>
      <c r="B7055" t="s">
        <v>81</v>
      </c>
      <c r="C7055" t="s">
        <v>22</v>
      </c>
      <c r="D7055" s="55">
        <v>44593</v>
      </c>
      <c r="E7055">
        <v>0.32</v>
      </c>
      <c r="F7055">
        <v>3133103</v>
      </c>
      <c r="G7055" s="58" t="s">
        <v>87</v>
      </c>
      <c r="H7055" s="58" t="s">
        <v>87</v>
      </c>
      <c r="I7055" s="60" t="s">
        <v>85</v>
      </c>
    </row>
    <row r="7056" spans="1:9" x14ac:dyDescent="0.2">
      <c r="A7056" t="s">
        <v>36</v>
      </c>
      <c r="B7056" t="s">
        <v>80</v>
      </c>
      <c r="C7056" t="s">
        <v>22</v>
      </c>
      <c r="D7056" s="55">
        <v>44593</v>
      </c>
      <c r="E7056">
        <v>1.2150000000000001</v>
      </c>
      <c r="F7056">
        <v>3133104</v>
      </c>
      <c r="G7056" s="58" t="s">
        <v>87</v>
      </c>
      <c r="H7056" s="58" t="s">
        <v>87</v>
      </c>
      <c r="I7056" s="60" t="s">
        <v>85</v>
      </c>
    </row>
    <row r="7057" spans="1:9" x14ac:dyDescent="0.2">
      <c r="A7057" t="s">
        <v>36</v>
      </c>
      <c r="B7057" t="s">
        <v>81</v>
      </c>
      <c r="C7057" t="s">
        <v>22</v>
      </c>
      <c r="D7057" s="55">
        <v>44593</v>
      </c>
      <c r="E7057">
        <v>0.05</v>
      </c>
      <c r="F7057">
        <v>3133105</v>
      </c>
      <c r="G7057" s="58" t="s">
        <v>87</v>
      </c>
      <c r="H7057" s="58" t="s">
        <v>87</v>
      </c>
      <c r="I7057" s="60" t="s">
        <v>85</v>
      </c>
    </row>
    <row r="7058" spans="1:9" x14ac:dyDescent="0.2">
      <c r="A7058" t="s">
        <v>37</v>
      </c>
      <c r="B7058" t="s">
        <v>80</v>
      </c>
      <c r="C7058" t="s">
        <v>22</v>
      </c>
      <c r="D7058" s="55">
        <v>44593</v>
      </c>
      <c r="E7058">
        <v>1.2150000000000001</v>
      </c>
      <c r="F7058">
        <v>3133106</v>
      </c>
      <c r="G7058" s="58" t="s">
        <v>87</v>
      </c>
      <c r="H7058" s="58" t="s">
        <v>87</v>
      </c>
      <c r="I7058" s="60" t="s">
        <v>85</v>
      </c>
    </row>
    <row r="7059" spans="1:9" x14ac:dyDescent="0.2">
      <c r="A7059" t="s">
        <v>37</v>
      </c>
      <c r="B7059" t="s">
        <v>81</v>
      </c>
      <c r="C7059" t="s">
        <v>22</v>
      </c>
      <c r="D7059" s="55">
        <v>44593</v>
      </c>
      <c r="E7059">
        <v>0.32</v>
      </c>
      <c r="F7059">
        <v>3133107</v>
      </c>
      <c r="G7059" s="58" t="s">
        <v>87</v>
      </c>
      <c r="H7059" s="58" t="s">
        <v>87</v>
      </c>
      <c r="I7059" s="60" t="s">
        <v>85</v>
      </c>
    </row>
    <row r="7060" spans="1:9" x14ac:dyDescent="0.2">
      <c r="A7060" t="s">
        <v>58</v>
      </c>
      <c r="B7060" t="s">
        <v>80</v>
      </c>
      <c r="C7060" t="s">
        <v>22</v>
      </c>
      <c r="D7060" s="55">
        <v>44593</v>
      </c>
      <c r="E7060">
        <v>1.04</v>
      </c>
      <c r="F7060">
        <v>3133108</v>
      </c>
      <c r="G7060" s="58" t="s">
        <v>87</v>
      </c>
      <c r="H7060" s="58" t="s">
        <v>87</v>
      </c>
      <c r="I7060" s="60" t="s">
        <v>85</v>
      </c>
    </row>
    <row r="7061" spans="1:9" x14ac:dyDescent="0.2">
      <c r="A7061" t="s">
        <v>58</v>
      </c>
      <c r="B7061" t="s">
        <v>81</v>
      </c>
      <c r="C7061" t="s">
        <v>22</v>
      </c>
      <c r="D7061" s="55">
        <v>44593</v>
      </c>
      <c r="E7061">
        <v>0.05</v>
      </c>
      <c r="F7061">
        <v>3133109</v>
      </c>
      <c r="G7061" s="58" t="s">
        <v>87</v>
      </c>
      <c r="H7061" s="58" t="s">
        <v>87</v>
      </c>
      <c r="I7061" s="60" t="s">
        <v>85</v>
      </c>
    </row>
    <row r="7062" spans="1:9" x14ac:dyDescent="0.2">
      <c r="A7062" t="s">
        <v>59</v>
      </c>
      <c r="B7062" t="s">
        <v>80</v>
      </c>
      <c r="C7062" t="s">
        <v>22</v>
      </c>
      <c r="D7062" s="55">
        <v>44593</v>
      </c>
      <c r="E7062">
        <v>1.6</v>
      </c>
      <c r="F7062">
        <v>3133110</v>
      </c>
      <c r="G7062" s="58" t="s">
        <v>87</v>
      </c>
      <c r="H7062" s="58" t="s">
        <v>87</v>
      </c>
      <c r="I7062" s="60" t="s">
        <v>85</v>
      </c>
    </row>
    <row r="7063" spans="1:9" x14ac:dyDescent="0.2">
      <c r="A7063" t="s">
        <v>59</v>
      </c>
      <c r="B7063" t="s">
        <v>81</v>
      </c>
      <c r="C7063" t="s">
        <v>22</v>
      </c>
      <c r="D7063" s="55">
        <v>44593</v>
      </c>
      <c r="E7063">
        <v>-0.28000000000000003</v>
      </c>
      <c r="F7063">
        <v>3133111</v>
      </c>
      <c r="G7063" s="58" t="s">
        <v>87</v>
      </c>
      <c r="H7063" s="58" t="s">
        <v>87</v>
      </c>
      <c r="I7063" s="60" t="s">
        <v>85</v>
      </c>
    </row>
    <row r="7064" spans="1:9" x14ac:dyDescent="0.2">
      <c r="A7064" t="s">
        <v>60</v>
      </c>
      <c r="B7064" t="s">
        <v>80</v>
      </c>
      <c r="C7064" t="s">
        <v>22</v>
      </c>
      <c r="D7064" s="55">
        <v>44593</v>
      </c>
      <c r="E7064">
        <v>1.6</v>
      </c>
      <c r="F7064">
        <v>3133112</v>
      </c>
      <c r="G7064" s="58" t="s">
        <v>87</v>
      </c>
      <c r="H7064" s="58" t="s">
        <v>87</v>
      </c>
      <c r="I7064" s="60" t="s">
        <v>85</v>
      </c>
    </row>
    <row r="7065" spans="1:9" x14ac:dyDescent="0.2">
      <c r="A7065" t="s">
        <v>60</v>
      </c>
      <c r="B7065" t="s">
        <v>81</v>
      </c>
      <c r="C7065" t="s">
        <v>22</v>
      </c>
      <c r="D7065" s="55">
        <v>44593</v>
      </c>
      <c r="E7065">
        <v>0.45</v>
      </c>
      <c r="F7065">
        <v>3133113</v>
      </c>
      <c r="G7065" s="58" t="s">
        <v>87</v>
      </c>
      <c r="H7065" s="58" t="s">
        <v>87</v>
      </c>
      <c r="I7065" s="60" t="s">
        <v>85</v>
      </c>
    </row>
    <row r="7066" spans="1:9" x14ac:dyDescent="0.2">
      <c r="A7066" t="s">
        <v>61</v>
      </c>
      <c r="B7066" t="s">
        <v>80</v>
      </c>
      <c r="C7066" t="s">
        <v>22</v>
      </c>
      <c r="D7066" s="55">
        <v>44593</v>
      </c>
      <c r="E7066">
        <v>1.6</v>
      </c>
      <c r="F7066">
        <v>3133114</v>
      </c>
      <c r="G7066" s="58" t="s">
        <v>87</v>
      </c>
      <c r="H7066" s="58" t="s">
        <v>87</v>
      </c>
      <c r="I7066" s="60" t="s">
        <v>85</v>
      </c>
    </row>
    <row r="7067" spans="1:9" x14ac:dyDescent="0.2">
      <c r="A7067" t="s">
        <v>61</v>
      </c>
      <c r="B7067" t="s">
        <v>81</v>
      </c>
      <c r="C7067" t="s">
        <v>22</v>
      </c>
      <c r="D7067" s="55">
        <v>44593</v>
      </c>
      <c r="E7067">
        <v>-0.2</v>
      </c>
      <c r="F7067">
        <v>3133115</v>
      </c>
      <c r="G7067" s="58" t="s">
        <v>87</v>
      </c>
      <c r="H7067" s="58" t="s">
        <v>87</v>
      </c>
      <c r="I7067" s="60" t="s">
        <v>85</v>
      </c>
    </row>
    <row r="7068" spans="1:9" x14ac:dyDescent="0.2">
      <c r="A7068" t="s">
        <v>63</v>
      </c>
      <c r="B7068" t="s">
        <v>80</v>
      </c>
      <c r="C7068" t="s">
        <v>22</v>
      </c>
      <c r="D7068" s="55">
        <v>44593</v>
      </c>
      <c r="E7068">
        <v>0</v>
      </c>
      <c r="F7068">
        <v>3133116</v>
      </c>
      <c r="G7068" s="58" t="s">
        <v>87</v>
      </c>
      <c r="H7068" s="58" t="s">
        <v>87</v>
      </c>
      <c r="I7068" s="60" t="s">
        <v>85</v>
      </c>
    </row>
    <row r="7069" spans="1:9" x14ac:dyDescent="0.2">
      <c r="A7069" t="s">
        <v>63</v>
      </c>
      <c r="B7069" t="s">
        <v>81</v>
      </c>
      <c r="C7069" t="s">
        <v>22</v>
      </c>
      <c r="D7069" s="55">
        <v>44593</v>
      </c>
      <c r="E7069">
        <v>0</v>
      </c>
      <c r="F7069">
        <v>3133117</v>
      </c>
      <c r="G7069" s="58" t="s">
        <v>87</v>
      </c>
      <c r="H7069" s="58" t="s">
        <v>87</v>
      </c>
      <c r="I7069" s="60" t="s">
        <v>85</v>
      </c>
    </row>
    <row r="7070" spans="1:9" x14ac:dyDescent="0.2">
      <c r="A7070" t="s">
        <v>64</v>
      </c>
      <c r="B7070" t="s">
        <v>80</v>
      </c>
      <c r="C7070" t="s">
        <v>22</v>
      </c>
      <c r="D7070" s="55">
        <v>44593</v>
      </c>
      <c r="E7070">
        <v>0</v>
      </c>
      <c r="F7070">
        <v>3133118</v>
      </c>
      <c r="G7070" s="58" t="s">
        <v>87</v>
      </c>
      <c r="H7070" s="58" t="s">
        <v>87</v>
      </c>
      <c r="I7070" s="60" t="s">
        <v>85</v>
      </c>
    </row>
    <row r="7071" spans="1:9" x14ac:dyDescent="0.2">
      <c r="A7071" t="s">
        <v>64</v>
      </c>
      <c r="B7071" t="s">
        <v>81</v>
      </c>
      <c r="C7071" t="s">
        <v>22</v>
      </c>
      <c r="D7071" s="55">
        <v>44593</v>
      </c>
      <c r="E7071">
        <v>0</v>
      </c>
      <c r="F7071">
        <v>3133119</v>
      </c>
      <c r="G7071" s="58" t="s">
        <v>87</v>
      </c>
      <c r="H7071" s="58" t="s">
        <v>87</v>
      </c>
      <c r="I7071" s="60" t="s">
        <v>85</v>
      </c>
    </row>
    <row r="7072" spans="1:9" x14ac:dyDescent="0.2">
      <c r="A7072" t="s">
        <v>79</v>
      </c>
      <c r="B7072" t="s">
        <v>80</v>
      </c>
      <c r="C7072" t="s">
        <v>22</v>
      </c>
      <c r="D7072" s="55">
        <v>44593</v>
      </c>
      <c r="E7072">
        <v>0</v>
      </c>
      <c r="F7072">
        <v>3133120</v>
      </c>
      <c r="G7072" s="58" t="s">
        <v>87</v>
      </c>
      <c r="H7072" s="58" t="s">
        <v>87</v>
      </c>
      <c r="I7072" s="60" t="s">
        <v>85</v>
      </c>
    </row>
    <row r="7073" spans="1:9" x14ac:dyDescent="0.2">
      <c r="A7073" t="s">
        <v>79</v>
      </c>
      <c r="B7073" t="s">
        <v>81</v>
      </c>
      <c r="C7073" t="s">
        <v>22</v>
      </c>
      <c r="D7073" s="55">
        <v>44593</v>
      </c>
      <c r="E7073">
        <v>0</v>
      </c>
      <c r="F7073">
        <v>3133121</v>
      </c>
      <c r="G7073" s="58" t="s">
        <v>87</v>
      </c>
      <c r="H7073" s="58" t="s">
        <v>87</v>
      </c>
      <c r="I7073" s="60" t="s">
        <v>85</v>
      </c>
    </row>
    <row r="7074" spans="1:9" x14ac:dyDescent="0.2">
      <c r="A7074" t="s">
        <v>65</v>
      </c>
      <c r="B7074" t="s">
        <v>80</v>
      </c>
      <c r="C7074" t="s">
        <v>22</v>
      </c>
      <c r="D7074" s="55">
        <v>44593</v>
      </c>
      <c r="E7074">
        <v>0</v>
      </c>
      <c r="F7074">
        <v>3133122</v>
      </c>
      <c r="G7074" s="58" t="s">
        <v>87</v>
      </c>
      <c r="H7074" s="58" t="s">
        <v>87</v>
      </c>
      <c r="I7074" s="60" t="s">
        <v>85</v>
      </c>
    </row>
    <row r="7075" spans="1:9" x14ac:dyDescent="0.2">
      <c r="A7075" t="s">
        <v>65</v>
      </c>
      <c r="B7075" t="s">
        <v>81</v>
      </c>
      <c r="C7075" t="s">
        <v>22</v>
      </c>
      <c r="D7075" s="55">
        <v>44593</v>
      </c>
      <c r="E7075">
        <v>0</v>
      </c>
      <c r="F7075">
        <v>3133123</v>
      </c>
      <c r="G7075" s="58" t="s">
        <v>87</v>
      </c>
      <c r="H7075" s="58" t="s">
        <v>87</v>
      </c>
      <c r="I7075" s="60" t="s">
        <v>85</v>
      </c>
    </row>
    <row r="7076" spans="1:9" x14ac:dyDescent="0.2">
      <c r="A7076" t="s">
        <v>111</v>
      </c>
      <c r="B7076" t="s">
        <v>110</v>
      </c>
      <c r="C7076" t="s">
        <v>22</v>
      </c>
      <c r="D7076" s="55">
        <v>44593</v>
      </c>
      <c r="E7076">
        <v>0.05</v>
      </c>
      <c r="F7076">
        <v>3133124</v>
      </c>
      <c r="G7076" s="58" t="s">
        <v>87</v>
      </c>
      <c r="H7076" s="58" t="s">
        <v>87</v>
      </c>
      <c r="I7076" s="60" t="s">
        <v>85</v>
      </c>
    </row>
    <row r="7077" spans="1:9" x14ac:dyDescent="0.2">
      <c r="A7077" t="s">
        <v>112</v>
      </c>
      <c r="B7077" t="s">
        <v>110</v>
      </c>
      <c r="C7077" t="s">
        <v>22</v>
      </c>
      <c r="D7077" s="55">
        <v>44593</v>
      </c>
      <c r="E7077">
        <v>0.45</v>
      </c>
      <c r="F7077">
        <v>3133125</v>
      </c>
      <c r="G7077" s="58" t="s">
        <v>87</v>
      </c>
      <c r="H7077" s="58" t="s">
        <v>87</v>
      </c>
      <c r="I7077" s="60" t="s">
        <v>85</v>
      </c>
    </row>
    <row r="7078" spans="1:9" x14ac:dyDescent="0.2">
      <c r="A7078" t="s">
        <v>108</v>
      </c>
      <c r="B7078" t="s">
        <v>110</v>
      </c>
      <c r="C7078" t="s">
        <v>22</v>
      </c>
      <c r="D7078" s="55">
        <v>44593</v>
      </c>
      <c r="E7078">
        <v>-0.2</v>
      </c>
      <c r="F7078">
        <v>3133126</v>
      </c>
      <c r="G7078" s="58" t="s">
        <v>87</v>
      </c>
      <c r="H7078" s="58" t="s">
        <v>87</v>
      </c>
      <c r="I7078" s="60" t="s">
        <v>85</v>
      </c>
    </row>
    <row r="7079" spans="1:9" x14ac:dyDescent="0.2">
      <c r="A7079" t="s">
        <v>109</v>
      </c>
      <c r="B7079" t="s">
        <v>110</v>
      </c>
      <c r="C7079" t="s">
        <v>22</v>
      </c>
      <c r="D7079" s="55">
        <v>44593</v>
      </c>
      <c r="E7079">
        <v>0.45</v>
      </c>
      <c r="F7079">
        <v>3133127</v>
      </c>
      <c r="G7079" s="58" t="s">
        <v>87</v>
      </c>
      <c r="H7079" s="58" t="s">
        <v>87</v>
      </c>
      <c r="I7079" s="60" t="s">
        <v>85</v>
      </c>
    </row>
    <row r="7080" spans="1:9" x14ac:dyDescent="0.2">
      <c r="A7080" t="s">
        <v>11</v>
      </c>
      <c r="B7080" t="s">
        <v>110</v>
      </c>
      <c r="C7080" t="s">
        <v>22</v>
      </c>
      <c r="D7080" s="55">
        <v>44593</v>
      </c>
      <c r="E7080" s="155">
        <v>44621</v>
      </c>
      <c r="F7080">
        <v>2756536</v>
      </c>
      <c r="G7080" s="58" t="s">
        <v>87</v>
      </c>
      <c r="H7080" s="58" t="s">
        <v>87</v>
      </c>
      <c r="I7080" s="60" t="s">
        <v>86</v>
      </c>
    </row>
    <row r="7081" spans="1:9" x14ac:dyDescent="0.2">
      <c r="A7081" t="s">
        <v>78</v>
      </c>
      <c r="B7081" t="s">
        <v>80</v>
      </c>
      <c r="C7081" t="s">
        <v>22</v>
      </c>
      <c r="D7081" s="55">
        <v>44621</v>
      </c>
      <c r="E7081">
        <v>0.65500000000000003</v>
      </c>
      <c r="F7081">
        <v>3133100</v>
      </c>
      <c r="G7081" s="58" t="s">
        <v>87</v>
      </c>
      <c r="H7081" s="58" t="s">
        <v>87</v>
      </c>
      <c r="I7081" s="60" t="s">
        <v>85</v>
      </c>
    </row>
    <row r="7082" spans="1:9" x14ac:dyDescent="0.2">
      <c r="A7082" t="s">
        <v>78</v>
      </c>
      <c r="B7082" t="s">
        <v>81</v>
      </c>
      <c r="C7082" t="s">
        <v>22</v>
      </c>
      <c r="D7082" s="55">
        <v>44621</v>
      </c>
      <c r="E7082">
        <v>0.05</v>
      </c>
      <c r="F7082">
        <v>3133101</v>
      </c>
      <c r="G7082" s="58" t="s">
        <v>87</v>
      </c>
      <c r="H7082" s="58" t="s">
        <v>87</v>
      </c>
      <c r="I7082" s="60" t="s">
        <v>85</v>
      </c>
    </row>
    <row r="7083" spans="1:9" x14ac:dyDescent="0.2">
      <c r="A7083" t="s">
        <v>35</v>
      </c>
      <c r="B7083" t="s">
        <v>80</v>
      </c>
      <c r="C7083" t="s">
        <v>22</v>
      </c>
      <c r="D7083" s="55">
        <v>44621</v>
      </c>
      <c r="E7083">
        <v>0.65500000000000003</v>
      </c>
      <c r="F7083">
        <v>3133102</v>
      </c>
      <c r="G7083" s="58" t="s">
        <v>87</v>
      </c>
      <c r="H7083" s="58" t="s">
        <v>87</v>
      </c>
      <c r="I7083" s="60" t="s">
        <v>85</v>
      </c>
    </row>
    <row r="7084" spans="1:9" x14ac:dyDescent="0.2">
      <c r="A7084" t="s">
        <v>35</v>
      </c>
      <c r="B7084" t="s">
        <v>81</v>
      </c>
      <c r="C7084" t="s">
        <v>22</v>
      </c>
      <c r="D7084" s="55">
        <v>44621</v>
      </c>
      <c r="E7084">
        <v>0.15</v>
      </c>
      <c r="F7084">
        <v>3133103</v>
      </c>
      <c r="G7084" s="58" t="s">
        <v>87</v>
      </c>
      <c r="H7084" s="58" t="s">
        <v>87</v>
      </c>
      <c r="I7084" s="60" t="s">
        <v>85</v>
      </c>
    </row>
    <row r="7085" spans="1:9" x14ac:dyDescent="0.2">
      <c r="A7085" t="s">
        <v>36</v>
      </c>
      <c r="B7085" t="s">
        <v>80</v>
      </c>
      <c r="C7085" t="s">
        <v>22</v>
      </c>
      <c r="D7085" s="55">
        <v>44621</v>
      </c>
      <c r="E7085">
        <v>0.65500000000000003</v>
      </c>
      <c r="F7085">
        <v>3133104</v>
      </c>
      <c r="G7085" s="58" t="s">
        <v>87</v>
      </c>
      <c r="H7085" s="58" t="s">
        <v>87</v>
      </c>
      <c r="I7085" s="60" t="s">
        <v>85</v>
      </c>
    </row>
    <row r="7086" spans="1:9" x14ac:dyDescent="0.2">
      <c r="A7086" t="s">
        <v>36</v>
      </c>
      <c r="B7086" t="s">
        <v>81</v>
      </c>
      <c r="C7086" t="s">
        <v>22</v>
      </c>
      <c r="D7086" s="55">
        <v>44621</v>
      </c>
      <c r="E7086">
        <v>0.05</v>
      </c>
      <c r="F7086">
        <v>3133105</v>
      </c>
      <c r="G7086" s="58" t="s">
        <v>87</v>
      </c>
      <c r="H7086" s="58" t="s">
        <v>87</v>
      </c>
      <c r="I7086" s="60" t="s">
        <v>85</v>
      </c>
    </row>
    <row r="7087" spans="1:9" x14ac:dyDescent="0.2">
      <c r="A7087" t="s">
        <v>37</v>
      </c>
      <c r="B7087" t="s">
        <v>80</v>
      </c>
      <c r="C7087" t="s">
        <v>22</v>
      </c>
      <c r="D7087" s="55">
        <v>44621</v>
      </c>
      <c r="E7087">
        <v>0.65500000000000003</v>
      </c>
      <c r="F7087">
        <v>3133106</v>
      </c>
      <c r="G7087" s="58" t="s">
        <v>87</v>
      </c>
      <c r="H7087" s="58" t="s">
        <v>87</v>
      </c>
      <c r="I7087" s="60" t="s">
        <v>85</v>
      </c>
    </row>
    <row r="7088" spans="1:9" x14ac:dyDescent="0.2">
      <c r="A7088" t="s">
        <v>37</v>
      </c>
      <c r="B7088" t="s">
        <v>81</v>
      </c>
      <c r="C7088" t="s">
        <v>22</v>
      </c>
      <c r="D7088" s="55">
        <v>44621</v>
      </c>
      <c r="E7088">
        <v>0.15</v>
      </c>
      <c r="F7088">
        <v>3133107</v>
      </c>
      <c r="G7088" s="58" t="s">
        <v>87</v>
      </c>
      <c r="H7088" s="58" t="s">
        <v>87</v>
      </c>
      <c r="I7088" s="60" t="s">
        <v>85</v>
      </c>
    </row>
    <row r="7089" spans="1:9" x14ac:dyDescent="0.2">
      <c r="A7089" t="s">
        <v>58</v>
      </c>
      <c r="B7089" t="s">
        <v>80</v>
      </c>
      <c r="C7089" t="s">
        <v>22</v>
      </c>
      <c r="D7089" s="55">
        <v>44621</v>
      </c>
      <c r="E7089">
        <v>0.54</v>
      </c>
      <c r="F7089">
        <v>3133108</v>
      </c>
      <c r="G7089" s="58" t="s">
        <v>87</v>
      </c>
      <c r="H7089" s="58" t="s">
        <v>87</v>
      </c>
      <c r="I7089" s="60" t="s">
        <v>85</v>
      </c>
    </row>
    <row r="7090" spans="1:9" x14ac:dyDescent="0.2">
      <c r="A7090" t="s">
        <v>58</v>
      </c>
      <c r="B7090" t="s">
        <v>81</v>
      </c>
      <c r="C7090" t="s">
        <v>22</v>
      </c>
      <c r="D7090" s="55">
        <v>44621</v>
      </c>
      <c r="E7090">
        <v>0.05</v>
      </c>
      <c r="F7090">
        <v>3133109</v>
      </c>
      <c r="G7090" s="58" t="s">
        <v>87</v>
      </c>
      <c r="H7090" s="58" t="s">
        <v>87</v>
      </c>
      <c r="I7090" s="60" t="s">
        <v>85</v>
      </c>
    </row>
    <row r="7091" spans="1:9" x14ac:dyDescent="0.2">
      <c r="A7091" t="s">
        <v>59</v>
      </c>
      <c r="B7091" t="s">
        <v>80</v>
      </c>
      <c r="C7091" t="s">
        <v>22</v>
      </c>
      <c r="D7091" s="55">
        <v>44621</v>
      </c>
      <c r="E7091">
        <v>0.69</v>
      </c>
      <c r="F7091">
        <v>3133110</v>
      </c>
      <c r="G7091" s="58" t="s">
        <v>87</v>
      </c>
      <c r="H7091" s="58" t="s">
        <v>87</v>
      </c>
      <c r="I7091" s="60" t="s">
        <v>85</v>
      </c>
    </row>
    <row r="7092" spans="1:9" x14ac:dyDescent="0.2">
      <c r="A7092" t="s">
        <v>59</v>
      </c>
      <c r="B7092" t="s">
        <v>81</v>
      </c>
      <c r="C7092" t="s">
        <v>22</v>
      </c>
      <c r="D7092" s="55">
        <v>44621</v>
      </c>
      <c r="E7092">
        <v>-0.17</v>
      </c>
      <c r="F7092">
        <v>3133111</v>
      </c>
      <c r="G7092" s="58" t="s">
        <v>87</v>
      </c>
      <c r="H7092" s="58" t="s">
        <v>87</v>
      </c>
      <c r="I7092" s="60" t="s">
        <v>85</v>
      </c>
    </row>
    <row r="7093" spans="1:9" x14ac:dyDescent="0.2">
      <c r="A7093" t="s">
        <v>60</v>
      </c>
      <c r="B7093" t="s">
        <v>80</v>
      </c>
      <c r="C7093" t="s">
        <v>22</v>
      </c>
      <c r="D7093" s="55">
        <v>44621</v>
      </c>
      <c r="E7093">
        <v>0.69</v>
      </c>
      <c r="F7093">
        <v>3133112</v>
      </c>
      <c r="G7093" s="58" t="s">
        <v>87</v>
      </c>
      <c r="H7093" s="58" t="s">
        <v>87</v>
      </c>
      <c r="I7093" s="60" t="s">
        <v>85</v>
      </c>
    </row>
    <row r="7094" spans="1:9" x14ac:dyDescent="0.2">
      <c r="A7094" t="s">
        <v>60</v>
      </c>
      <c r="B7094" t="s">
        <v>81</v>
      </c>
      <c r="C7094" t="s">
        <v>22</v>
      </c>
      <c r="D7094" s="55">
        <v>44621</v>
      </c>
      <c r="E7094">
        <v>0.1</v>
      </c>
      <c r="F7094">
        <v>3133113</v>
      </c>
      <c r="G7094" s="58" t="s">
        <v>87</v>
      </c>
      <c r="H7094" s="58" t="s">
        <v>87</v>
      </c>
      <c r="I7094" s="60" t="s">
        <v>85</v>
      </c>
    </row>
    <row r="7095" spans="1:9" x14ac:dyDescent="0.2">
      <c r="A7095" t="s">
        <v>61</v>
      </c>
      <c r="B7095" t="s">
        <v>80</v>
      </c>
      <c r="C7095" t="s">
        <v>22</v>
      </c>
      <c r="D7095" s="55">
        <v>44621</v>
      </c>
      <c r="E7095">
        <v>0.69</v>
      </c>
      <c r="F7095">
        <v>3133114</v>
      </c>
      <c r="G7095" s="58" t="s">
        <v>87</v>
      </c>
      <c r="H7095" s="58" t="s">
        <v>87</v>
      </c>
      <c r="I7095" s="60" t="s">
        <v>85</v>
      </c>
    </row>
    <row r="7096" spans="1:9" x14ac:dyDescent="0.2">
      <c r="A7096" t="s">
        <v>61</v>
      </c>
      <c r="B7096" t="s">
        <v>81</v>
      </c>
      <c r="C7096" t="s">
        <v>22</v>
      </c>
      <c r="D7096" s="55">
        <v>44621</v>
      </c>
      <c r="E7096">
        <v>-0.05</v>
      </c>
      <c r="F7096">
        <v>3133115</v>
      </c>
      <c r="G7096" s="58" t="s">
        <v>87</v>
      </c>
      <c r="H7096" s="58" t="s">
        <v>87</v>
      </c>
      <c r="I7096" s="60" t="s">
        <v>85</v>
      </c>
    </row>
    <row r="7097" spans="1:9" x14ac:dyDescent="0.2">
      <c r="A7097" t="s">
        <v>63</v>
      </c>
      <c r="B7097" t="s">
        <v>80</v>
      </c>
      <c r="C7097" t="s">
        <v>22</v>
      </c>
      <c r="D7097" s="55">
        <v>44621</v>
      </c>
      <c r="E7097">
        <v>0</v>
      </c>
      <c r="F7097">
        <v>3133116</v>
      </c>
      <c r="G7097" s="58" t="s">
        <v>87</v>
      </c>
      <c r="H7097" s="58" t="s">
        <v>87</v>
      </c>
      <c r="I7097" s="60" t="s">
        <v>85</v>
      </c>
    </row>
    <row r="7098" spans="1:9" x14ac:dyDescent="0.2">
      <c r="A7098" t="s">
        <v>63</v>
      </c>
      <c r="B7098" t="s">
        <v>81</v>
      </c>
      <c r="C7098" t="s">
        <v>22</v>
      </c>
      <c r="D7098" s="55">
        <v>44621</v>
      </c>
      <c r="E7098">
        <v>0</v>
      </c>
      <c r="F7098">
        <v>3133117</v>
      </c>
      <c r="G7098" s="58" t="s">
        <v>87</v>
      </c>
      <c r="H7098" s="58" t="s">
        <v>87</v>
      </c>
      <c r="I7098" s="60" t="s">
        <v>85</v>
      </c>
    </row>
    <row r="7099" spans="1:9" x14ac:dyDescent="0.2">
      <c r="A7099" t="s">
        <v>64</v>
      </c>
      <c r="B7099" t="s">
        <v>80</v>
      </c>
      <c r="C7099" t="s">
        <v>22</v>
      </c>
      <c r="D7099" s="55">
        <v>44621</v>
      </c>
      <c r="E7099">
        <v>0</v>
      </c>
      <c r="F7099">
        <v>3133118</v>
      </c>
      <c r="G7099" s="58" t="s">
        <v>87</v>
      </c>
      <c r="H7099" s="58" t="s">
        <v>87</v>
      </c>
      <c r="I7099" s="60" t="s">
        <v>85</v>
      </c>
    </row>
    <row r="7100" spans="1:9" x14ac:dyDescent="0.2">
      <c r="A7100" t="s">
        <v>64</v>
      </c>
      <c r="B7100" t="s">
        <v>81</v>
      </c>
      <c r="C7100" t="s">
        <v>22</v>
      </c>
      <c r="D7100" s="55">
        <v>44621</v>
      </c>
      <c r="E7100">
        <v>0</v>
      </c>
      <c r="F7100">
        <v>3133119</v>
      </c>
      <c r="G7100" s="58" t="s">
        <v>87</v>
      </c>
      <c r="H7100" s="58" t="s">
        <v>87</v>
      </c>
      <c r="I7100" s="60" t="s">
        <v>85</v>
      </c>
    </row>
    <row r="7101" spans="1:9" x14ac:dyDescent="0.2">
      <c r="A7101" t="s">
        <v>79</v>
      </c>
      <c r="B7101" t="s">
        <v>80</v>
      </c>
      <c r="C7101" t="s">
        <v>22</v>
      </c>
      <c r="D7101" s="55">
        <v>44621</v>
      </c>
      <c r="E7101">
        <v>0</v>
      </c>
      <c r="F7101">
        <v>3133120</v>
      </c>
      <c r="G7101" s="58" t="s">
        <v>87</v>
      </c>
      <c r="H7101" s="58" t="s">
        <v>87</v>
      </c>
      <c r="I7101" s="60" t="s">
        <v>85</v>
      </c>
    </row>
    <row r="7102" spans="1:9" x14ac:dyDescent="0.2">
      <c r="A7102" t="s">
        <v>79</v>
      </c>
      <c r="B7102" t="s">
        <v>81</v>
      </c>
      <c r="C7102" t="s">
        <v>22</v>
      </c>
      <c r="D7102" s="55">
        <v>44621</v>
      </c>
      <c r="E7102">
        <v>0</v>
      </c>
      <c r="F7102">
        <v>3133121</v>
      </c>
      <c r="G7102" s="58" t="s">
        <v>87</v>
      </c>
      <c r="H7102" s="58" t="s">
        <v>87</v>
      </c>
      <c r="I7102" s="60" t="s">
        <v>85</v>
      </c>
    </row>
    <row r="7103" spans="1:9" x14ac:dyDescent="0.2">
      <c r="A7103" t="s">
        <v>65</v>
      </c>
      <c r="B7103" t="s">
        <v>80</v>
      </c>
      <c r="C7103" t="s">
        <v>22</v>
      </c>
      <c r="D7103" s="55">
        <v>44621</v>
      </c>
      <c r="E7103">
        <v>0</v>
      </c>
      <c r="F7103">
        <v>3133122</v>
      </c>
      <c r="G7103" s="58" t="s">
        <v>87</v>
      </c>
      <c r="H7103" s="58" t="s">
        <v>87</v>
      </c>
      <c r="I7103" s="60" t="s">
        <v>85</v>
      </c>
    </row>
    <row r="7104" spans="1:9" x14ac:dyDescent="0.2">
      <c r="A7104" t="s">
        <v>65</v>
      </c>
      <c r="B7104" t="s">
        <v>81</v>
      </c>
      <c r="C7104" t="s">
        <v>22</v>
      </c>
      <c r="D7104" s="55">
        <v>44621</v>
      </c>
      <c r="E7104">
        <v>0</v>
      </c>
      <c r="F7104">
        <v>3133123</v>
      </c>
      <c r="G7104" s="58" t="s">
        <v>87</v>
      </c>
      <c r="H7104" s="58" t="s">
        <v>87</v>
      </c>
      <c r="I7104" s="60" t="s">
        <v>85</v>
      </c>
    </row>
    <row r="7105" spans="1:9" x14ac:dyDescent="0.2">
      <c r="A7105" t="s">
        <v>111</v>
      </c>
      <c r="B7105" t="s">
        <v>110</v>
      </c>
      <c r="C7105" t="s">
        <v>22</v>
      </c>
      <c r="D7105" s="55">
        <v>44621</v>
      </c>
      <c r="E7105">
        <v>0.05</v>
      </c>
      <c r="F7105">
        <v>3133124</v>
      </c>
      <c r="G7105" s="58" t="s">
        <v>87</v>
      </c>
      <c r="H7105" s="58" t="s">
        <v>87</v>
      </c>
      <c r="I7105" s="60" t="s">
        <v>85</v>
      </c>
    </row>
    <row r="7106" spans="1:9" x14ac:dyDescent="0.2">
      <c r="A7106" t="s">
        <v>112</v>
      </c>
      <c r="B7106" t="s">
        <v>110</v>
      </c>
      <c r="C7106" t="s">
        <v>22</v>
      </c>
      <c r="D7106" s="55">
        <v>44621</v>
      </c>
      <c r="E7106">
        <v>0.1</v>
      </c>
      <c r="F7106">
        <v>3133125</v>
      </c>
      <c r="G7106" s="58" t="s">
        <v>87</v>
      </c>
      <c r="H7106" s="58" t="s">
        <v>87</v>
      </c>
      <c r="I7106" s="60" t="s">
        <v>85</v>
      </c>
    </row>
    <row r="7107" spans="1:9" x14ac:dyDescent="0.2">
      <c r="A7107" t="s">
        <v>108</v>
      </c>
      <c r="B7107" t="s">
        <v>110</v>
      </c>
      <c r="C7107" t="s">
        <v>22</v>
      </c>
      <c r="D7107" s="55">
        <v>44621</v>
      </c>
      <c r="E7107">
        <v>-0.05</v>
      </c>
      <c r="F7107">
        <v>3133126</v>
      </c>
      <c r="G7107" s="58" t="s">
        <v>87</v>
      </c>
      <c r="H7107" s="58" t="s">
        <v>87</v>
      </c>
      <c r="I7107" s="60" t="s">
        <v>85</v>
      </c>
    </row>
    <row r="7108" spans="1:9" x14ac:dyDescent="0.2">
      <c r="A7108" t="s">
        <v>109</v>
      </c>
      <c r="B7108" t="s">
        <v>110</v>
      </c>
      <c r="C7108" t="s">
        <v>22</v>
      </c>
      <c r="D7108" s="55">
        <v>44621</v>
      </c>
      <c r="E7108">
        <v>0.1</v>
      </c>
      <c r="F7108">
        <v>3133127</v>
      </c>
      <c r="G7108" s="58" t="s">
        <v>87</v>
      </c>
      <c r="H7108" s="58" t="s">
        <v>87</v>
      </c>
      <c r="I7108" s="60" t="s">
        <v>85</v>
      </c>
    </row>
    <row r="7109" spans="1:9" x14ac:dyDescent="0.2">
      <c r="A7109" t="s">
        <v>11</v>
      </c>
      <c r="B7109" t="s">
        <v>110</v>
      </c>
      <c r="C7109" t="s">
        <v>22</v>
      </c>
      <c r="D7109" s="55">
        <v>44621</v>
      </c>
      <c r="E7109" s="155">
        <v>44652</v>
      </c>
      <c r="F7109">
        <v>2756514</v>
      </c>
      <c r="G7109" s="58" t="s">
        <v>87</v>
      </c>
      <c r="H7109" s="58" t="s">
        <v>87</v>
      </c>
      <c r="I7109" s="60" t="s">
        <v>86</v>
      </c>
    </row>
    <row r="7110" spans="1:9" x14ac:dyDescent="0.2">
      <c r="A7110" t="s">
        <v>78</v>
      </c>
      <c r="B7110" t="s">
        <v>80</v>
      </c>
      <c r="C7110" t="s">
        <v>22</v>
      </c>
      <c r="D7110" s="55">
        <v>44652</v>
      </c>
      <c r="E7110">
        <v>0.435</v>
      </c>
      <c r="F7110">
        <v>3133100</v>
      </c>
      <c r="G7110" s="58" t="s">
        <v>87</v>
      </c>
      <c r="H7110" s="58" t="s">
        <v>87</v>
      </c>
      <c r="I7110" s="60" t="s">
        <v>85</v>
      </c>
    </row>
    <row r="7111" spans="1:9" x14ac:dyDescent="0.2">
      <c r="A7111" t="s">
        <v>78</v>
      </c>
      <c r="B7111" t="s">
        <v>81</v>
      </c>
      <c r="C7111" t="s">
        <v>22</v>
      </c>
      <c r="D7111" s="55">
        <v>44652</v>
      </c>
      <c r="E7111">
        <v>0.02</v>
      </c>
      <c r="F7111">
        <v>3133101</v>
      </c>
      <c r="G7111" s="58" t="s">
        <v>87</v>
      </c>
      <c r="H7111" s="58" t="s">
        <v>87</v>
      </c>
      <c r="I7111" s="60" t="s">
        <v>85</v>
      </c>
    </row>
    <row r="7112" spans="1:9" x14ac:dyDescent="0.2">
      <c r="A7112" t="s">
        <v>35</v>
      </c>
      <c r="B7112" t="s">
        <v>80</v>
      </c>
      <c r="C7112" t="s">
        <v>22</v>
      </c>
      <c r="D7112" s="55">
        <v>44652</v>
      </c>
      <c r="E7112">
        <v>0.435</v>
      </c>
      <c r="F7112">
        <v>3133102</v>
      </c>
      <c r="G7112" s="58" t="s">
        <v>87</v>
      </c>
      <c r="H7112" s="58" t="s">
        <v>87</v>
      </c>
      <c r="I7112" s="60" t="s">
        <v>85</v>
      </c>
    </row>
    <row r="7113" spans="1:9" x14ac:dyDescent="0.2">
      <c r="A7113" t="s">
        <v>35</v>
      </c>
      <c r="B7113" t="s">
        <v>81</v>
      </c>
      <c r="C7113" t="s">
        <v>22</v>
      </c>
      <c r="D7113" s="55">
        <v>44652</v>
      </c>
      <c r="E7113">
        <v>0.05</v>
      </c>
      <c r="F7113">
        <v>3133103</v>
      </c>
      <c r="G7113" s="58" t="s">
        <v>87</v>
      </c>
      <c r="H7113" s="58" t="s">
        <v>87</v>
      </c>
      <c r="I7113" s="60" t="s">
        <v>85</v>
      </c>
    </row>
    <row r="7114" spans="1:9" x14ac:dyDescent="0.2">
      <c r="A7114" t="s">
        <v>36</v>
      </c>
      <c r="B7114" t="s">
        <v>80</v>
      </c>
      <c r="C7114" t="s">
        <v>22</v>
      </c>
      <c r="D7114" s="55">
        <v>44652</v>
      </c>
      <c r="E7114">
        <v>0.435</v>
      </c>
      <c r="F7114">
        <v>3133104</v>
      </c>
      <c r="G7114" s="58" t="s">
        <v>87</v>
      </c>
      <c r="H7114" s="58" t="s">
        <v>87</v>
      </c>
      <c r="I7114" s="60" t="s">
        <v>85</v>
      </c>
    </row>
    <row r="7115" spans="1:9" x14ac:dyDescent="0.2">
      <c r="A7115" t="s">
        <v>36</v>
      </c>
      <c r="B7115" t="s">
        <v>81</v>
      </c>
      <c r="C7115" t="s">
        <v>22</v>
      </c>
      <c r="D7115" s="55">
        <v>44652</v>
      </c>
      <c r="E7115">
        <v>0.02</v>
      </c>
      <c r="F7115">
        <v>3133105</v>
      </c>
      <c r="G7115" s="58" t="s">
        <v>87</v>
      </c>
      <c r="H7115" s="58" t="s">
        <v>87</v>
      </c>
      <c r="I7115" s="60" t="s">
        <v>85</v>
      </c>
    </row>
    <row r="7116" spans="1:9" x14ac:dyDescent="0.2">
      <c r="A7116" t="s">
        <v>37</v>
      </c>
      <c r="B7116" t="s">
        <v>80</v>
      </c>
      <c r="C7116" t="s">
        <v>22</v>
      </c>
      <c r="D7116" s="55">
        <v>44652</v>
      </c>
      <c r="E7116">
        <v>0.435</v>
      </c>
      <c r="F7116">
        <v>3133106</v>
      </c>
      <c r="G7116" s="58" t="s">
        <v>87</v>
      </c>
      <c r="H7116" s="58" t="s">
        <v>87</v>
      </c>
      <c r="I7116" s="60" t="s">
        <v>85</v>
      </c>
    </row>
    <row r="7117" spans="1:9" x14ac:dyDescent="0.2">
      <c r="A7117" t="s">
        <v>37</v>
      </c>
      <c r="B7117" t="s">
        <v>81</v>
      </c>
      <c r="C7117" t="s">
        <v>22</v>
      </c>
      <c r="D7117" s="55">
        <v>44652</v>
      </c>
      <c r="E7117">
        <v>0.05</v>
      </c>
      <c r="F7117">
        <v>3133107</v>
      </c>
      <c r="G7117" s="58" t="s">
        <v>87</v>
      </c>
      <c r="H7117" s="58" t="s">
        <v>87</v>
      </c>
      <c r="I7117" s="60" t="s">
        <v>85</v>
      </c>
    </row>
    <row r="7118" spans="1:9" x14ac:dyDescent="0.2">
      <c r="A7118" t="s">
        <v>58</v>
      </c>
      <c r="B7118" t="s">
        <v>80</v>
      </c>
      <c r="C7118" t="s">
        <v>22</v>
      </c>
      <c r="D7118" s="55">
        <v>44652</v>
      </c>
      <c r="E7118">
        <v>0.36</v>
      </c>
      <c r="F7118">
        <v>3133108</v>
      </c>
      <c r="G7118" s="58" t="s">
        <v>87</v>
      </c>
      <c r="H7118" s="58" t="s">
        <v>87</v>
      </c>
      <c r="I7118" s="60" t="s">
        <v>85</v>
      </c>
    </row>
    <row r="7119" spans="1:9" x14ac:dyDescent="0.2">
      <c r="A7119" t="s">
        <v>58</v>
      </c>
      <c r="B7119" t="s">
        <v>81</v>
      </c>
      <c r="C7119" t="s">
        <v>22</v>
      </c>
      <c r="D7119" s="55">
        <v>44652</v>
      </c>
      <c r="E7119">
        <v>5.0000000000000001E-3</v>
      </c>
      <c r="F7119">
        <v>3133109</v>
      </c>
      <c r="G7119" s="58" t="s">
        <v>87</v>
      </c>
      <c r="H7119" s="58" t="s">
        <v>87</v>
      </c>
      <c r="I7119" s="60" t="s">
        <v>85</v>
      </c>
    </row>
    <row r="7120" spans="1:9" x14ac:dyDescent="0.2">
      <c r="A7120" t="s">
        <v>59</v>
      </c>
      <c r="B7120" t="s">
        <v>80</v>
      </c>
      <c r="C7120" t="s">
        <v>22</v>
      </c>
      <c r="D7120" s="55">
        <v>44652</v>
      </c>
      <c r="E7120">
        <v>0.38</v>
      </c>
      <c r="F7120">
        <v>3133110</v>
      </c>
      <c r="G7120" s="58" t="s">
        <v>87</v>
      </c>
      <c r="H7120" s="58" t="s">
        <v>87</v>
      </c>
      <c r="I7120" s="60" t="s">
        <v>85</v>
      </c>
    </row>
    <row r="7121" spans="1:9" x14ac:dyDescent="0.2">
      <c r="A7121" t="s">
        <v>59</v>
      </c>
      <c r="B7121" t="s">
        <v>81</v>
      </c>
      <c r="C7121" t="s">
        <v>22</v>
      </c>
      <c r="D7121" s="55">
        <v>44652</v>
      </c>
      <c r="E7121">
        <v>-8.5000000000000006E-2</v>
      </c>
      <c r="F7121">
        <v>3133111</v>
      </c>
      <c r="G7121" s="58" t="s">
        <v>87</v>
      </c>
      <c r="H7121" s="58" t="s">
        <v>87</v>
      </c>
      <c r="I7121" s="60" t="s">
        <v>85</v>
      </c>
    </row>
    <row r="7122" spans="1:9" x14ac:dyDescent="0.2">
      <c r="A7122" t="s">
        <v>60</v>
      </c>
      <c r="B7122" t="s">
        <v>80</v>
      </c>
      <c r="C7122" t="s">
        <v>22</v>
      </c>
      <c r="D7122" s="55">
        <v>44652</v>
      </c>
      <c r="E7122">
        <v>0.38</v>
      </c>
      <c r="F7122">
        <v>3133112</v>
      </c>
      <c r="G7122" s="58" t="s">
        <v>87</v>
      </c>
      <c r="H7122" s="58" t="s">
        <v>87</v>
      </c>
      <c r="I7122" s="60" t="s">
        <v>85</v>
      </c>
    </row>
    <row r="7123" spans="1:9" x14ac:dyDescent="0.2">
      <c r="A7123" t="s">
        <v>60</v>
      </c>
      <c r="B7123" t="s">
        <v>81</v>
      </c>
      <c r="C7123" t="s">
        <v>22</v>
      </c>
      <c r="D7123" s="55">
        <v>44652</v>
      </c>
      <c r="E7123">
        <v>0.02</v>
      </c>
      <c r="F7123">
        <v>3133113</v>
      </c>
      <c r="G7123" s="58" t="s">
        <v>87</v>
      </c>
      <c r="H7123" s="58" t="s">
        <v>87</v>
      </c>
      <c r="I7123" s="60" t="s">
        <v>85</v>
      </c>
    </row>
    <row r="7124" spans="1:9" x14ac:dyDescent="0.2">
      <c r="A7124" t="s">
        <v>61</v>
      </c>
      <c r="B7124" t="s">
        <v>80</v>
      </c>
      <c r="C7124" t="s">
        <v>22</v>
      </c>
      <c r="D7124" s="55">
        <v>44652</v>
      </c>
      <c r="E7124">
        <v>0.38</v>
      </c>
      <c r="F7124">
        <v>3133114</v>
      </c>
      <c r="G7124" s="58" t="s">
        <v>87</v>
      </c>
      <c r="H7124" s="58" t="s">
        <v>87</v>
      </c>
      <c r="I7124" s="60" t="s">
        <v>85</v>
      </c>
    </row>
    <row r="7125" spans="1:9" x14ac:dyDescent="0.2">
      <c r="A7125" t="s">
        <v>61</v>
      </c>
      <c r="B7125" t="s">
        <v>81</v>
      </c>
      <c r="C7125" t="s">
        <v>22</v>
      </c>
      <c r="D7125" s="55">
        <v>44652</v>
      </c>
      <c r="E7125">
        <v>-4.4999999999999998E-2</v>
      </c>
      <c r="F7125">
        <v>3133115</v>
      </c>
      <c r="G7125" s="58" t="s">
        <v>87</v>
      </c>
      <c r="H7125" s="58" t="s">
        <v>87</v>
      </c>
      <c r="I7125" s="60" t="s">
        <v>85</v>
      </c>
    </row>
    <row r="7126" spans="1:9" x14ac:dyDescent="0.2">
      <c r="A7126" t="s">
        <v>63</v>
      </c>
      <c r="B7126" t="s">
        <v>80</v>
      </c>
      <c r="C7126" t="s">
        <v>22</v>
      </c>
      <c r="D7126" s="55">
        <v>44652</v>
      </c>
      <c r="E7126">
        <v>0</v>
      </c>
      <c r="F7126">
        <v>3133116</v>
      </c>
      <c r="G7126" s="58" t="s">
        <v>87</v>
      </c>
      <c r="H7126" s="58" t="s">
        <v>87</v>
      </c>
      <c r="I7126" s="60" t="s">
        <v>85</v>
      </c>
    </row>
    <row r="7127" spans="1:9" x14ac:dyDescent="0.2">
      <c r="A7127" t="s">
        <v>63</v>
      </c>
      <c r="B7127" t="s">
        <v>81</v>
      </c>
      <c r="C7127" t="s">
        <v>22</v>
      </c>
      <c r="D7127" s="55">
        <v>44652</v>
      </c>
      <c r="E7127">
        <v>0</v>
      </c>
      <c r="F7127">
        <v>3133117</v>
      </c>
      <c r="G7127" s="58" t="s">
        <v>87</v>
      </c>
      <c r="H7127" s="58" t="s">
        <v>87</v>
      </c>
      <c r="I7127" s="60" t="s">
        <v>85</v>
      </c>
    </row>
    <row r="7128" spans="1:9" x14ac:dyDescent="0.2">
      <c r="A7128" t="s">
        <v>64</v>
      </c>
      <c r="B7128" t="s">
        <v>80</v>
      </c>
      <c r="C7128" t="s">
        <v>22</v>
      </c>
      <c r="D7128" s="55">
        <v>44652</v>
      </c>
      <c r="E7128">
        <v>0</v>
      </c>
      <c r="F7128">
        <v>3133118</v>
      </c>
      <c r="G7128" s="58" t="s">
        <v>87</v>
      </c>
      <c r="H7128" s="58" t="s">
        <v>87</v>
      </c>
      <c r="I7128" s="60" t="s">
        <v>85</v>
      </c>
    </row>
    <row r="7129" spans="1:9" x14ac:dyDescent="0.2">
      <c r="A7129" t="s">
        <v>64</v>
      </c>
      <c r="B7129" t="s">
        <v>81</v>
      </c>
      <c r="C7129" t="s">
        <v>22</v>
      </c>
      <c r="D7129" s="55">
        <v>44652</v>
      </c>
      <c r="E7129">
        <v>0</v>
      </c>
      <c r="F7129">
        <v>3133119</v>
      </c>
      <c r="G7129" s="58" t="s">
        <v>87</v>
      </c>
      <c r="H7129" s="58" t="s">
        <v>87</v>
      </c>
      <c r="I7129" s="60" t="s">
        <v>85</v>
      </c>
    </row>
    <row r="7130" spans="1:9" x14ac:dyDescent="0.2">
      <c r="A7130" t="s">
        <v>79</v>
      </c>
      <c r="B7130" t="s">
        <v>80</v>
      </c>
      <c r="C7130" t="s">
        <v>22</v>
      </c>
      <c r="D7130" s="55">
        <v>44652</v>
      </c>
      <c r="E7130">
        <v>0</v>
      </c>
      <c r="F7130">
        <v>3133120</v>
      </c>
      <c r="G7130" s="58" t="s">
        <v>87</v>
      </c>
      <c r="H7130" s="58" t="s">
        <v>87</v>
      </c>
      <c r="I7130" s="60" t="s">
        <v>85</v>
      </c>
    </row>
    <row r="7131" spans="1:9" x14ac:dyDescent="0.2">
      <c r="A7131" t="s">
        <v>79</v>
      </c>
      <c r="B7131" t="s">
        <v>81</v>
      </c>
      <c r="C7131" t="s">
        <v>22</v>
      </c>
      <c r="D7131" s="55">
        <v>44652</v>
      </c>
      <c r="E7131">
        <v>0</v>
      </c>
      <c r="F7131">
        <v>3133121</v>
      </c>
      <c r="G7131" s="58" t="s">
        <v>87</v>
      </c>
      <c r="H7131" s="58" t="s">
        <v>87</v>
      </c>
      <c r="I7131" s="60" t="s">
        <v>85</v>
      </c>
    </row>
    <row r="7132" spans="1:9" x14ac:dyDescent="0.2">
      <c r="A7132" t="s">
        <v>65</v>
      </c>
      <c r="B7132" t="s">
        <v>80</v>
      </c>
      <c r="C7132" t="s">
        <v>22</v>
      </c>
      <c r="D7132" s="55">
        <v>44652</v>
      </c>
      <c r="E7132">
        <v>0</v>
      </c>
      <c r="F7132">
        <v>3133122</v>
      </c>
      <c r="G7132" s="58" t="s">
        <v>87</v>
      </c>
      <c r="H7132" s="58" t="s">
        <v>87</v>
      </c>
      <c r="I7132" s="60" t="s">
        <v>85</v>
      </c>
    </row>
    <row r="7133" spans="1:9" x14ac:dyDescent="0.2">
      <c r="A7133" t="s">
        <v>65</v>
      </c>
      <c r="B7133" t="s">
        <v>81</v>
      </c>
      <c r="C7133" t="s">
        <v>22</v>
      </c>
      <c r="D7133" s="55">
        <v>44652</v>
      </c>
      <c r="E7133">
        <v>0</v>
      </c>
      <c r="F7133">
        <v>3133123</v>
      </c>
      <c r="G7133" s="58" t="s">
        <v>87</v>
      </c>
      <c r="H7133" s="58" t="s">
        <v>87</v>
      </c>
      <c r="I7133" s="60" t="s">
        <v>85</v>
      </c>
    </row>
    <row r="7134" spans="1:9" x14ac:dyDescent="0.2">
      <c r="A7134" t="s">
        <v>111</v>
      </c>
      <c r="B7134" t="s">
        <v>110</v>
      </c>
      <c r="C7134" t="s">
        <v>22</v>
      </c>
      <c r="D7134" s="55">
        <v>44652</v>
      </c>
      <c r="E7134">
        <v>5.0000000000000001E-3</v>
      </c>
      <c r="F7134">
        <v>3133124</v>
      </c>
      <c r="G7134" s="58" t="s">
        <v>87</v>
      </c>
      <c r="H7134" s="58" t="s">
        <v>87</v>
      </c>
      <c r="I7134" s="60" t="s">
        <v>85</v>
      </c>
    </row>
    <row r="7135" spans="1:9" x14ac:dyDescent="0.2">
      <c r="A7135" t="s">
        <v>112</v>
      </c>
      <c r="B7135" t="s">
        <v>110</v>
      </c>
      <c r="C7135" t="s">
        <v>22</v>
      </c>
      <c r="D7135" s="55">
        <v>44652</v>
      </c>
      <c r="E7135">
        <v>0.02</v>
      </c>
      <c r="F7135">
        <v>3133125</v>
      </c>
      <c r="G7135" s="58" t="s">
        <v>87</v>
      </c>
      <c r="H7135" s="58" t="s">
        <v>87</v>
      </c>
      <c r="I7135" s="60" t="s">
        <v>85</v>
      </c>
    </row>
    <row r="7136" spans="1:9" x14ac:dyDescent="0.2">
      <c r="A7136" t="s">
        <v>108</v>
      </c>
      <c r="B7136" t="s">
        <v>110</v>
      </c>
      <c r="C7136" t="s">
        <v>22</v>
      </c>
      <c r="D7136" s="55">
        <v>44652</v>
      </c>
      <c r="E7136">
        <v>-4.4999999999999998E-2</v>
      </c>
      <c r="F7136">
        <v>3133126</v>
      </c>
      <c r="G7136" s="58" t="s">
        <v>87</v>
      </c>
      <c r="H7136" s="58" t="s">
        <v>87</v>
      </c>
      <c r="I7136" s="60" t="s">
        <v>85</v>
      </c>
    </row>
    <row r="7137" spans="1:9" x14ac:dyDescent="0.2">
      <c r="A7137" t="s">
        <v>109</v>
      </c>
      <c r="B7137" t="s">
        <v>110</v>
      </c>
      <c r="C7137" t="s">
        <v>22</v>
      </c>
      <c r="D7137" s="55">
        <v>44652</v>
      </c>
      <c r="E7137">
        <v>0.02</v>
      </c>
      <c r="F7137">
        <v>3133127</v>
      </c>
      <c r="G7137" s="58" t="s">
        <v>87</v>
      </c>
      <c r="H7137" s="58" t="s">
        <v>87</v>
      </c>
      <c r="I7137" s="60" t="s">
        <v>85</v>
      </c>
    </row>
    <row r="7138" spans="1:9" x14ac:dyDescent="0.2">
      <c r="A7138" t="s">
        <v>11</v>
      </c>
      <c r="B7138" t="s">
        <v>110</v>
      </c>
      <c r="C7138" t="s">
        <v>22</v>
      </c>
      <c r="D7138" s="55">
        <v>44652</v>
      </c>
      <c r="E7138" s="155">
        <v>44682</v>
      </c>
      <c r="F7138">
        <v>2756543</v>
      </c>
      <c r="G7138" s="58" t="s">
        <v>87</v>
      </c>
      <c r="H7138" s="58" t="s">
        <v>87</v>
      </c>
      <c r="I7138" s="60" t="s">
        <v>86</v>
      </c>
    </row>
    <row r="7139" spans="1:9" x14ac:dyDescent="0.2">
      <c r="A7139" t="s">
        <v>78</v>
      </c>
      <c r="B7139" t="s">
        <v>80</v>
      </c>
      <c r="C7139" t="s">
        <v>22</v>
      </c>
      <c r="D7139" s="55">
        <v>44682</v>
      </c>
      <c r="E7139">
        <v>0.38500000000000001</v>
      </c>
      <c r="F7139">
        <v>3133100</v>
      </c>
      <c r="G7139" s="58" t="s">
        <v>87</v>
      </c>
      <c r="H7139" s="58" t="s">
        <v>87</v>
      </c>
      <c r="I7139" s="60" t="s">
        <v>85</v>
      </c>
    </row>
    <row r="7140" spans="1:9" x14ac:dyDescent="0.2">
      <c r="A7140" t="s">
        <v>78</v>
      </c>
      <c r="B7140" t="s">
        <v>81</v>
      </c>
      <c r="C7140" t="s">
        <v>22</v>
      </c>
      <c r="D7140" s="55">
        <v>44682</v>
      </c>
      <c r="E7140">
        <v>0.02</v>
      </c>
      <c r="F7140">
        <v>3133101</v>
      </c>
      <c r="G7140" s="58" t="s">
        <v>87</v>
      </c>
      <c r="H7140" s="58" t="s">
        <v>87</v>
      </c>
      <c r="I7140" s="60" t="s">
        <v>85</v>
      </c>
    </row>
    <row r="7141" spans="1:9" x14ac:dyDescent="0.2">
      <c r="A7141" t="s">
        <v>35</v>
      </c>
      <c r="B7141" t="s">
        <v>80</v>
      </c>
      <c r="C7141" t="s">
        <v>22</v>
      </c>
      <c r="D7141" s="55">
        <v>44682</v>
      </c>
      <c r="E7141">
        <v>0.38500000000000001</v>
      </c>
      <c r="F7141">
        <v>3133102</v>
      </c>
      <c r="G7141" s="58" t="s">
        <v>87</v>
      </c>
      <c r="H7141" s="58" t="s">
        <v>87</v>
      </c>
      <c r="I7141" s="60" t="s">
        <v>85</v>
      </c>
    </row>
    <row r="7142" spans="1:9" x14ac:dyDescent="0.2">
      <c r="A7142" t="s">
        <v>35</v>
      </c>
      <c r="B7142" t="s">
        <v>81</v>
      </c>
      <c r="C7142" t="s">
        <v>22</v>
      </c>
      <c r="D7142" s="55">
        <v>44682</v>
      </c>
      <c r="E7142">
        <v>0.05</v>
      </c>
      <c r="F7142">
        <v>3133103</v>
      </c>
      <c r="G7142" s="58" t="s">
        <v>87</v>
      </c>
      <c r="H7142" s="58" t="s">
        <v>87</v>
      </c>
      <c r="I7142" s="60" t="s">
        <v>85</v>
      </c>
    </row>
    <row r="7143" spans="1:9" x14ac:dyDescent="0.2">
      <c r="A7143" t="s">
        <v>36</v>
      </c>
      <c r="B7143" t="s">
        <v>80</v>
      </c>
      <c r="C7143" t="s">
        <v>22</v>
      </c>
      <c r="D7143" s="55">
        <v>44682</v>
      </c>
      <c r="E7143">
        <v>0.38500000000000001</v>
      </c>
      <c r="F7143">
        <v>3133104</v>
      </c>
      <c r="G7143" s="58" t="s">
        <v>87</v>
      </c>
      <c r="H7143" s="58" t="s">
        <v>87</v>
      </c>
      <c r="I7143" s="60" t="s">
        <v>85</v>
      </c>
    </row>
    <row r="7144" spans="1:9" x14ac:dyDescent="0.2">
      <c r="A7144" t="s">
        <v>36</v>
      </c>
      <c r="B7144" t="s">
        <v>81</v>
      </c>
      <c r="C7144" t="s">
        <v>22</v>
      </c>
      <c r="D7144" s="55">
        <v>44682</v>
      </c>
      <c r="E7144">
        <v>0.02</v>
      </c>
      <c r="F7144">
        <v>3133105</v>
      </c>
      <c r="G7144" s="58" t="s">
        <v>87</v>
      </c>
      <c r="H7144" s="58" t="s">
        <v>87</v>
      </c>
      <c r="I7144" s="60" t="s">
        <v>85</v>
      </c>
    </row>
    <row r="7145" spans="1:9" x14ac:dyDescent="0.2">
      <c r="A7145" t="s">
        <v>37</v>
      </c>
      <c r="B7145" t="s">
        <v>80</v>
      </c>
      <c r="C7145" t="s">
        <v>22</v>
      </c>
      <c r="D7145" s="55">
        <v>44682</v>
      </c>
      <c r="E7145">
        <v>0.38500000000000001</v>
      </c>
      <c r="F7145">
        <v>3133106</v>
      </c>
      <c r="G7145" s="58" t="s">
        <v>87</v>
      </c>
      <c r="H7145" s="58" t="s">
        <v>87</v>
      </c>
      <c r="I7145" s="60" t="s">
        <v>85</v>
      </c>
    </row>
    <row r="7146" spans="1:9" x14ac:dyDescent="0.2">
      <c r="A7146" t="s">
        <v>37</v>
      </c>
      <c r="B7146" t="s">
        <v>81</v>
      </c>
      <c r="C7146" t="s">
        <v>22</v>
      </c>
      <c r="D7146" s="55">
        <v>44682</v>
      </c>
      <c r="E7146">
        <v>0.05</v>
      </c>
      <c r="F7146">
        <v>3133107</v>
      </c>
      <c r="G7146" s="58" t="s">
        <v>87</v>
      </c>
      <c r="H7146" s="58" t="s">
        <v>87</v>
      </c>
      <c r="I7146" s="60" t="s">
        <v>85</v>
      </c>
    </row>
    <row r="7147" spans="1:9" x14ac:dyDescent="0.2">
      <c r="A7147" t="s">
        <v>58</v>
      </c>
      <c r="B7147" t="s">
        <v>80</v>
      </c>
      <c r="C7147" t="s">
        <v>22</v>
      </c>
      <c r="D7147" s="55">
        <v>44682</v>
      </c>
      <c r="E7147">
        <v>0.32500000000000001</v>
      </c>
      <c r="F7147">
        <v>3133108</v>
      </c>
      <c r="G7147" s="58" t="s">
        <v>87</v>
      </c>
      <c r="H7147" s="58" t="s">
        <v>87</v>
      </c>
      <c r="I7147" s="60" t="s">
        <v>85</v>
      </c>
    </row>
    <row r="7148" spans="1:9" x14ac:dyDescent="0.2">
      <c r="A7148" t="s">
        <v>58</v>
      </c>
      <c r="B7148" t="s">
        <v>81</v>
      </c>
      <c r="C7148" t="s">
        <v>22</v>
      </c>
      <c r="D7148" s="55">
        <v>44682</v>
      </c>
      <c r="E7148">
        <v>5.0000000000000001E-3</v>
      </c>
      <c r="F7148">
        <v>3133109</v>
      </c>
      <c r="G7148" s="58" t="s">
        <v>87</v>
      </c>
      <c r="H7148" s="58" t="s">
        <v>87</v>
      </c>
      <c r="I7148" s="60" t="s">
        <v>85</v>
      </c>
    </row>
    <row r="7149" spans="1:9" x14ac:dyDescent="0.2">
      <c r="A7149" t="s">
        <v>59</v>
      </c>
      <c r="B7149" t="s">
        <v>80</v>
      </c>
      <c r="C7149" t="s">
        <v>22</v>
      </c>
      <c r="D7149" s="55">
        <v>44682</v>
      </c>
      <c r="E7149">
        <v>0.33</v>
      </c>
      <c r="F7149">
        <v>3133110</v>
      </c>
      <c r="G7149" s="58" t="s">
        <v>87</v>
      </c>
      <c r="H7149" s="58" t="s">
        <v>87</v>
      </c>
      <c r="I7149" s="60" t="s">
        <v>85</v>
      </c>
    </row>
    <row r="7150" spans="1:9" x14ac:dyDescent="0.2">
      <c r="A7150" t="s">
        <v>59</v>
      </c>
      <c r="B7150" t="s">
        <v>81</v>
      </c>
      <c r="C7150" t="s">
        <v>22</v>
      </c>
      <c r="D7150" s="55">
        <v>44682</v>
      </c>
      <c r="E7150">
        <v>-6.5000000000000002E-2</v>
      </c>
      <c r="F7150">
        <v>3133111</v>
      </c>
      <c r="G7150" s="58" t="s">
        <v>87</v>
      </c>
      <c r="H7150" s="58" t="s">
        <v>87</v>
      </c>
      <c r="I7150" s="60" t="s">
        <v>85</v>
      </c>
    </row>
    <row r="7151" spans="1:9" x14ac:dyDescent="0.2">
      <c r="A7151" t="s">
        <v>60</v>
      </c>
      <c r="B7151" t="s">
        <v>80</v>
      </c>
      <c r="C7151" t="s">
        <v>22</v>
      </c>
      <c r="D7151" s="55">
        <v>44682</v>
      </c>
      <c r="E7151">
        <v>0.33</v>
      </c>
      <c r="F7151">
        <v>3133112</v>
      </c>
      <c r="G7151" s="58" t="s">
        <v>87</v>
      </c>
      <c r="H7151" s="58" t="s">
        <v>87</v>
      </c>
      <c r="I7151" s="60" t="s">
        <v>85</v>
      </c>
    </row>
    <row r="7152" spans="1:9" x14ac:dyDescent="0.2">
      <c r="A7152" t="s">
        <v>60</v>
      </c>
      <c r="B7152" t="s">
        <v>81</v>
      </c>
      <c r="C7152" t="s">
        <v>22</v>
      </c>
      <c r="D7152" s="55">
        <v>44682</v>
      </c>
      <c r="E7152">
        <v>0.02</v>
      </c>
      <c r="F7152">
        <v>3133113</v>
      </c>
      <c r="G7152" s="58" t="s">
        <v>87</v>
      </c>
      <c r="H7152" s="58" t="s">
        <v>87</v>
      </c>
      <c r="I7152" s="60" t="s">
        <v>85</v>
      </c>
    </row>
    <row r="7153" spans="1:9" x14ac:dyDescent="0.2">
      <c r="A7153" t="s">
        <v>61</v>
      </c>
      <c r="B7153" t="s">
        <v>80</v>
      </c>
      <c r="C7153" t="s">
        <v>22</v>
      </c>
      <c r="D7153" s="55">
        <v>44682</v>
      </c>
      <c r="E7153">
        <v>0.33</v>
      </c>
      <c r="F7153">
        <v>3133114</v>
      </c>
      <c r="G7153" s="58" t="s">
        <v>87</v>
      </c>
      <c r="H7153" s="58" t="s">
        <v>87</v>
      </c>
      <c r="I7153" s="60" t="s">
        <v>85</v>
      </c>
    </row>
    <row r="7154" spans="1:9" x14ac:dyDescent="0.2">
      <c r="A7154" t="s">
        <v>61</v>
      </c>
      <c r="B7154" t="s">
        <v>81</v>
      </c>
      <c r="C7154" t="s">
        <v>22</v>
      </c>
      <c r="D7154" s="55">
        <v>44682</v>
      </c>
      <c r="E7154">
        <v>-3.5000000000000003E-2</v>
      </c>
      <c r="F7154">
        <v>3133115</v>
      </c>
      <c r="G7154" s="58" t="s">
        <v>87</v>
      </c>
      <c r="H7154" s="58" t="s">
        <v>87</v>
      </c>
      <c r="I7154" s="60" t="s">
        <v>85</v>
      </c>
    </row>
    <row r="7155" spans="1:9" x14ac:dyDescent="0.2">
      <c r="A7155" t="s">
        <v>63</v>
      </c>
      <c r="B7155" t="s">
        <v>80</v>
      </c>
      <c r="C7155" t="s">
        <v>22</v>
      </c>
      <c r="D7155" s="55">
        <v>44682</v>
      </c>
      <c r="E7155">
        <v>0</v>
      </c>
      <c r="F7155">
        <v>3133116</v>
      </c>
      <c r="G7155" s="58" t="s">
        <v>87</v>
      </c>
      <c r="H7155" s="58" t="s">
        <v>87</v>
      </c>
      <c r="I7155" s="60" t="s">
        <v>85</v>
      </c>
    </row>
    <row r="7156" spans="1:9" x14ac:dyDescent="0.2">
      <c r="A7156" t="s">
        <v>63</v>
      </c>
      <c r="B7156" t="s">
        <v>81</v>
      </c>
      <c r="C7156" t="s">
        <v>22</v>
      </c>
      <c r="D7156" s="55">
        <v>44682</v>
      </c>
      <c r="E7156">
        <v>0</v>
      </c>
      <c r="F7156">
        <v>3133117</v>
      </c>
      <c r="G7156" s="58" t="s">
        <v>87</v>
      </c>
      <c r="H7156" s="58" t="s">
        <v>87</v>
      </c>
      <c r="I7156" s="60" t="s">
        <v>85</v>
      </c>
    </row>
    <row r="7157" spans="1:9" x14ac:dyDescent="0.2">
      <c r="A7157" t="s">
        <v>64</v>
      </c>
      <c r="B7157" t="s">
        <v>80</v>
      </c>
      <c r="C7157" t="s">
        <v>22</v>
      </c>
      <c r="D7157" s="55">
        <v>44682</v>
      </c>
      <c r="E7157">
        <v>0</v>
      </c>
      <c r="F7157">
        <v>3133118</v>
      </c>
      <c r="G7157" s="58" t="s">
        <v>87</v>
      </c>
      <c r="H7157" s="58" t="s">
        <v>87</v>
      </c>
      <c r="I7157" s="60" t="s">
        <v>85</v>
      </c>
    </row>
    <row r="7158" spans="1:9" x14ac:dyDescent="0.2">
      <c r="A7158" t="s">
        <v>64</v>
      </c>
      <c r="B7158" t="s">
        <v>81</v>
      </c>
      <c r="C7158" t="s">
        <v>22</v>
      </c>
      <c r="D7158" s="55">
        <v>44682</v>
      </c>
      <c r="E7158">
        <v>0</v>
      </c>
      <c r="F7158">
        <v>3133119</v>
      </c>
      <c r="G7158" s="58" t="s">
        <v>87</v>
      </c>
      <c r="H7158" s="58" t="s">
        <v>87</v>
      </c>
      <c r="I7158" s="60" t="s">
        <v>85</v>
      </c>
    </row>
    <row r="7159" spans="1:9" x14ac:dyDescent="0.2">
      <c r="A7159" t="s">
        <v>79</v>
      </c>
      <c r="B7159" t="s">
        <v>80</v>
      </c>
      <c r="C7159" t="s">
        <v>22</v>
      </c>
      <c r="D7159" s="55">
        <v>44682</v>
      </c>
      <c r="E7159">
        <v>0</v>
      </c>
      <c r="F7159">
        <v>3133120</v>
      </c>
      <c r="G7159" s="58" t="s">
        <v>87</v>
      </c>
      <c r="H7159" s="58" t="s">
        <v>87</v>
      </c>
      <c r="I7159" s="60" t="s">
        <v>85</v>
      </c>
    </row>
    <row r="7160" spans="1:9" x14ac:dyDescent="0.2">
      <c r="A7160" t="s">
        <v>79</v>
      </c>
      <c r="B7160" t="s">
        <v>81</v>
      </c>
      <c r="C7160" t="s">
        <v>22</v>
      </c>
      <c r="D7160" s="55">
        <v>44682</v>
      </c>
      <c r="E7160">
        <v>0</v>
      </c>
      <c r="F7160">
        <v>3133121</v>
      </c>
      <c r="G7160" s="58" t="s">
        <v>87</v>
      </c>
      <c r="H7160" s="58" t="s">
        <v>87</v>
      </c>
      <c r="I7160" s="60" t="s">
        <v>85</v>
      </c>
    </row>
    <row r="7161" spans="1:9" x14ac:dyDescent="0.2">
      <c r="A7161" t="s">
        <v>65</v>
      </c>
      <c r="B7161" t="s">
        <v>80</v>
      </c>
      <c r="C7161" t="s">
        <v>22</v>
      </c>
      <c r="D7161" s="55">
        <v>44682</v>
      </c>
      <c r="E7161">
        <v>0</v>
      </c>
      <c r="F7161">
        <v>3133122</v>
      </c>
      <c r="G7161" s="58" t="s">
        <v>87</v>
      </c>
      <c r="H7161" s="58" t="s">
        <v>87</v>
      </c>
      <c r="I7161" s="60" t="s">
        <v>85</v>
      </c>
    </row>
    <row r="7162" spans="1:9" x14ac:dyDescent="0.2">
      <c r="A7162" t="s">
        <v>65</v>
      </c>
      <c r="B7162" t="s">
        <v>81</v>
      </c>
      <c r="C7162" t="s">
        <v>22</v>
      </c>
      <c r="D7162" s="55">
        <v>44682</v>
      </c>
      <c r="E7162">
        <v>0</v>
      </c>
      <c r="F7162">
        <v>3133123</v>
      </c>
      <c r="G7162" s="58" t="s">
        <v>87</v>
      </c>
      <c r="H7162" s="58" t="s">
        <v>87</v>
      </c>
      <c r="I7162" s="60" t="s">
        <v>85</v>
      </c>
    </row>
    <row r="7163" spans="1:9" x14ac:dyDescent="0.2">
      <c r="A7163" t="s">
        <v>111</v>
      </c>
      <c r="B7163" t="s">
        <v>110</v>
      </c>
      <c r="C7163" t="s">
        <v>22</v>
      </c>
      <c r="D7163" s="55">
        <v>44682</v>
      </c>
      <c r="E7163">
        <v>5.0000000000000001E-3</v>
      </c>
      <c r="F7163">
        <v>3133124</v>
      </c>
      <c r="G7163" s="58" t="s">
        <v>87</v>
      </c>
      <c r="H7163" s="58" t="s">
        <v>87</v>
      </c>
      <c r="I7163" s="60" t="s">
        <v>85</v>
      </c>
    </row>
    <row r="7164" spans="1:9" x14ac:dyDescent="0.2">
      <c r="A7164" t="s">
        <v>112</v>
      </c>
      <c r="B7164" t="s">
        <v>110</v>
      </c>
      <c r="C7164" t="s">
        <v>22</v>
      </c>
      <c r="D7164" s="55">
        <v>44682</v>
      </c>
      <c r="E7164">
        <v>0.02</v>
      </c>
      <c r="F7164">
        <v>3133125</v>
      </c>
      <c r="G7164" s="58" t="s">
        <v>87</v>
      </c>
      <c r="H7164" s="58" t="s">
        <v>87</v>
      </c>
      <c r="I7164" s="60" t="s">
        <v>85</v>
      </c>
    </row>
    <row r="7165" spans="1:9" x14ac:dyDescent="0.2">
      <c r="A7165" t="s">
        <v>108</v>
      </c>
      <c r="B7165" t="s">
        <v>110</v>
      </c>
      <c r="C7165" t="s">
        <v>22</v>
      </c>
      <c r="D7165" s="55">
        <v>44682</v>
      </c>
      <c r="E7165">
        <v>-3.5000000000000003E-2</v>
      </c>
      <c r="F7165">
        <v>3133126</v>
      </c>
      <c r="G7165" s="58" t="s">
        <v>87</v>
      </c>
      <c r="H7165" s="58" t="s">
        <v>87</v>
      </c>
      <c r="I7165" s="60" t="s">
        <v>85</v>
      </c>
    </row>
    <row r="7166" spans="1:9" x14ac:dyDescent="0.2">
      <c r="A7166" t="s">
        <v>109</v>
      </c>
      <c r="B7166" t="s">
        <v>110</v>
      </c>
      <c r="C7166" t="s">
        <v>22</v>
      </c>
      <c r="D7166" s="55">
        <v>44682</v>
      </c>
      <c r="E7166">
        <v>0.02</v>
      </c>
      <c r="F7166">
        <v>3133127</v>
      </c>
      <c r="G7166" s="58" t="s">
        <v>87</v>
      </c>
      <c r="H7166" s="58" t="s">
        <v>87</v>
      </c>
      <c r="I7166" s="60" t="s">
        <v>85</v>
      </c>
    </row>
    <row r="7167" spans="1:9" x14ac:dyDescent="0.2">
      <c r="A7167" t="s">
        <v>11</v>
      </c>
      <c r="B7167" t="s">
        <v>110</v>
      </c>
      <c r="C7167" t="s">
        <v>22</v>
      </c>
      <c r="D7167" s="55">
        <v>44682</v>
      </c>
      <c r="E7167" s="155">
        <v>44713</v>
      </c>
      <c r="F7167">
        <v>2756521</v>
      </c>
      <c r="G7167" s="58" t="s">
        <v>87</v>
      </c>
      <c r="H7167" s="58" t="s">
        <v>87</v>
      </c>
      <c r="I7167" s="60" t="s">
        <v>86</v>
      </c>
    </row>
    <row r="7168" spans="1:9" x14ac:dyDescent="0.2">
      <c r="A7168" t="s">
        <v>78</v>
      </c>
      <c r="B7168" t="s">
        <v>80</v>
      </c>
      <c r="C7168" t="s">
        <v>22</v>
      </c>
      <c r="D7168" s="55">
        <v>44713</v>
      </c>
      <c r="E7168">
        <v>0.38500000000000001</v>
      </c>
      <c r="F7168">
        <v>3133100</v>
      </c>
      <c r="G7168" s="58" t="s">
        <v>87</v>
      </c>
      <c r="H7168" s="58" t="s">
        <v>87</v>
      </c>
      <c r="I7168" s="60" t="s">
        <v>85</v>
      </c>
    </row>
    <row r="7169" spans="1:9" x14ac:dyDescent="0.2">
      <c r="A7169" t="s">
        <v>78</v>
      </c>
      <c r="B7169" t="s">
        <v>81</v>
      </c>
      <c r="C7169" t="s">
        <v>22</v>
      </c>
      <c r="D7169" s="55">
        <v>44713</v>
      </c>
      <c r="E7169">
        <v>0.02</v>
      </c>
      <c r="F7169">
        <v>3133101</v>
      </c>
      <c r="G7169" s="58" t="s">
        <v>87</v>
      </c>
      <c r="H7169" s="58" t="s">
        <v>87</v>
      </c>
      <c r="I7169" s="60" t="s">
        <v>85</v>
      </c>
    </row>
    <row r="7170" spans="1:9" x14ac:dyDescent="0.2">
      <c r="A7170" t="s">
        <v>35</v>
      </c>
      <c r="B7170" t="s">
        <v>80</v>
      </c>
      <c r="C7170" t="s">
        <v>22</v>
      </c>
      <c r="D7170" s="55">
        <v>44713</v>
      </c>
      <c r="E7170">
        <v>0.38500000000000001</v>
      </c>
      <c r="F7170">
        <v>3133102</v>
      </c>
      <c r="G7170" s="58" t="s">
        <v>87</v>
      </c>
      <c r="H7170" s="58" t="s">
        <v>87</v>
      </c>
      <c r="I7170" s="60" t="s">
        <v>85</v>
      </c>
    </row>
    <row r="7171" spans="1:9" x14ac:dyDescent="0.2">
      <c r="A7171" t="s">
        <v>35</v>
      </c>
      <c r="B7171" t="s">
        <v>81</v>
      </c>
      <c r="C7171" t="s">
        <v>22</v>
      </c>
      <c r="D7171" s="55">
        <v>44713</v>
      </c>
      <c r="E7171">
        <v>0.06</v>
      </c>
      <c r="F7171">
        <v>3133103</v>
      </c>
      <c r="G7171" s="58" t="s">
        <v>87</v>
      </c>
      <c r="H7171" s="58" t="s">
        <v>87</v>
      </c>
      <c r="I7171" s="60" t="s">
        <v>85</v>
      </c>
    </row>
    <row r="7172" spans="1:9" x14ac:dyDescent="0.2">
      <c r="A7172" t="s">
        <v>36</v>
      </c>
      <c r="B7172" t="s">
        <v>80</v>
      </c>
      <c r="C7172" t="s">
        <v>22</v>
      </c>
      <c r="D7172" s="55">
        <v>44713</v>
      </c>
      <c r="E7172">
        <v>0.38500000000000001</v>
      </c>
      <c r="F7172">
        <v>3133104</v>
      </c>
      <c r="G7172" s="58" t="s">
        <v>87</v>
      </c>
      <c r="H7172" s="58" t="s">
        <v>87</v>
      </c>
      <c r="I7172" s="60" t="s">
        <v>85</v>
      </c>
    </row>
    <row r="7173" spans="1:9" x14ac:dyDescent="0.2">
      <c r="A7173" t="s">
        <v>36</v>
      </c>
      <c r="B7173" t="s">
        <v>81</v>
      </c>
      <c r="C7173" t="s">
        <v>22</v>
      </c>
      <c r="D7173" s="55">
        <v>44713</v>
      </c>
      <c r="E7173">
        <v>0.02</v>
      </c>
      <c r="F7173">
        <v>3133105</v>
      </c>
      <c r="G7173" s="58" t="s">
        <v>87</v>
      </c>
      <c r="H7173" s="58" t="s">
        <v>87</v>
      </c>
      <c r="I7173" s="60" t="s">
        <v>85</v>
      </c>
    </row>
    <row r="7174" spans="1:9" x14ac:dyDescent="0.2">
      <c r="A7174" t="s">
        <v>37</v>
      </c>
      <c r="B7174" t="s">
        <v>80</v>
      </c>
      <c r="C7174" t="s">
        <v>22</v>
      </c>
      <c r="D7174" s="55">
        <v>44713</v>
      </c>
      <c r="E7174">
        <v>0.38500000000000001</v>
      </c>
      <c r="F7174">
        <v>3133106</v>
      </c>
      <c r="G7174" s="58" t="s">
        <v>87</v>
      </c>
      <c r="H7174" s="58" t="s">
        <v>87</v>
      </c>
      <c r="I7174" s="60" t="s">
        <v>85</v>
      </c>
    </row>
    <row r="7175" spans="1:9" x14ac:dyDescent="0.2">
      <c r="A7175" t="s">
        <v>37</v>
      </c>
      <c r="B7175" t="s">
        <v>81</v>
      </c>
      <c r="C7175" t="s">
        <v>22</v>
      </c>
      <c r="D7175" s="55">
        <v>44713</v>
      </c>
      <c r="E7175">
        <v>0.06</v>
      </c>
      <c r="F7175">
        <v>3133107</v>
      </c>
      <c r="G7175" s="58" t="s">
        <v>87</v>
      </c>
      <c r="H7175" s="58" t="s">
        <v>87</v>
      </c>
      <c r="I7175" s="60" t="s">
        <v>85</v>
      </c>
    </row>
    <row r="7176" spans="1:9" x14ac:dyDescent="0.2">
      <c r="A7176" t="s">
        <v>58</v>
      </c>
      <c r="B7176" t="s">
        <v>80</v>
      </c>
      <c r="C7176" t="s">
        <v>22</v>
      </c>
      <c r="D7176" s="55">
        <v>44713</v>
      </c>
      <c r="E7176">
        <v>0.33500000000000002</v>
      </c>
      <c r="F7176">
        <v>3133108</v>
      </c>
      <c r="G7176" s="58" t="s">
        <v>87</v>
      </c>
      <c r="H7176" s="58" t="s">
        <v>87</v>
      </c>
      <c r="I7176" s="60" t="s">
        <v>85</v>
      </c>
    </row>
    <row r="7177" spans="1:9" x14ac:dyDescent="0.2">
      <c r="A7177" t="s">
        <v>58</v>
      </c>
      <c r="B7177" t="s">
        <v>81</v>
      </c>
      <c r="C7177" t="s">
        <v>22</v>
      </c>
      <c r="D7177" s="55">
        <v>44713</v>
      </c>
      <c r="E7177">
        <v>5.0000000000000001E-3</v>
      </c>
      <c r="F7177">
        <v>3133109</v>
      </c>
      <c r="G7177" s="58" t="s">
        <v>87</v>
      </c>
      <c r="H7177" s="58" t="s">
        <v>87</v>
      </c>
      <c r="I7177" s="60" t="s">
        <v>85</v>
      </c>
    </row>
    <row r="7178" spans="1:9" x14ac:dyDescent="0.2">
      <c r="A7178" t="s">
        <v>59</v>
      </c>
      <c r="B7178" t="s">
        <v>80</v>
      </c>
      <c r="C7178" t="s">
        <v>22</v>
      </c>
      <c r="D7178" s="55">
        <v>44713</v>
      </c>
      <c r="E7178">
        <v>0.37</v>
      </c>
      <c r="F7178">
        <v>3133110</v>
      </c>
      <c r="G7178" s="58" t="s">
        <v>87</v>
      </c>
      <c r="H7178" s="58" t="s">
        <v>87</v>
      </c>
      <c r="I7178" s="60" t="s">
        <v>85</v>
      </c>
    </row>
    <row r="7179" spans="1:9" x14ac:dyDescent="0.2">
      <c r="A7179" t="s">
        <v>59</v>
      </c>
      <c r="B7179" t="s">
        <v>81</v>
      </c>
      <c r="C7179" t="s">
        <v>22</v>
      </c>
      <c r="D7179" s="55">
        <v>44713</v>
      </c>
      <c r="E7179">
        <v>-5.5E-2</v>
      </c>
      <c r="F7179">
        <v>3133111</v>
      </c>
      <c r="G7179" s="58" t="s">
        <v>87</v>
      </c>
      <c r="H7179" s="58" t="s">
        <v>87</v>
      </c>
      <c r="I7179" s="60" t="s">
        <v>85</v>
      </c>
    </row>
    <row r="7180" spans="1:9" x14ac:dyDescent="0.2">
      <c r="A7180" t="s">
        <v>60</v>
      </c>
      <c r="B7180" t="s">
        <v>80</v>
      </c>
      <c r="C7180" t="s">
        <v>22</v>
      </c>
      <c r="D7180" s="55">
        <v>44713</v>
      </c>
      <c r="E7180">
        <v>0.37</v>
      </c>
      <c r="F7180">
        <v>3133112</v>
      </c>
      <c r="G7180" s="58" t="s">
        <v>87</v>
      </c>
      <c r="H7180" s="58" t="s">
        <v>87</v>
      </c>
      <c r="I7180" s="60" t="s">
        <v>85</v>
      </c>
    </row>
    <row r="7181" spans="1:9" x14ac:dyDescent="0.2">
      <c r="A7181" t="s">
        <v>60</v>
      </c>
      <c r="B7181" t="s">
        <v>81</v>
      </c>
      <c r="C7181" t="s">
        <v>22</v>
      </c>
      <c r="D7181" s="55">
        <v>44713</v>
      </c>
      <c r="E7181">
        <v>3.5000000000000003E-2</v>
      </c>
      <c r="F7181">
        <v>3133113</v>
      </c>
      <c r="G7181" s="58" t="s">
        <v>87</v>
      </c>
      <c r="H7181" s="58" t="s">
        <v>87</v>
      </c>
      <c r="I7181" s="60" t="s">
        <v>85</v>
      </c>
    </row>
    <row r="7182" spans="1:9" x14ac:dyDescent="0.2">
      <c r="A7182" t="s">
        <v>61</v>
      </c>
      <c r="B7182" t="s">
        <v>80</v>
      </c>
      <c r="C7182" t="s">
        <v>22</v>
      </c>
      <c r="D7182" s="55">
        <v>44713</v>
      </c>
      <c r="E7182">
        <v>0.37</v>
      </c>
      <c r="F7182">
        <v>3133114</v>
      </c>
      <c r="G7182" s="58" t="s">
        <v>87</v>
      </c>
      <c r="H7182" s="58" t="s">
        <v>87</v>
      </c>
      <c r="I7182" s="60" t="s">
        <v>85</v>
      </c>
    </row>
    <row r="7183" spans="1:9" x14ac:dyDescent="0.2">
      <c r="A7183" t="s">
        <v>61</v>
      </c>
      <c r="B7183" t="s">
        <v>81</v>
      </c>
      <c r="C7183" t="s">
        <v>22</v>
      </c>
      <c r="D7183" s="55">
        <v>44713</v>
      </c>
      <c r="E7183">
        <v>-3.5000000000000003E-2</v>
      </c>
      <c r="F7183">
        <v>3133115</v>
      </c>
      <c r="G7183" s="58" t="s">
        <v>87</v>
      </c>
      <c r="H7183" s="58" t="s">
        <v>87</v>
      </c>
      <c r="I7183" s="60" t="s">
        <v>85</v>
      </c>
    </row>
    <row r="7184" spans="1:9" x14ac:dyDescent="0.2">
      <c r="A7184" t="s">
        <v>63</v>
      </c>
      <c r="B7184" t="s">
        <v>80</v>
      </c>
      <c r="C7184" t="s">
        <v>22</v>
      </c>
      <c r="D7184" s="55">
        <v>44713</v>
      </c>
      <c r="E7184">
        <v>0</v>
      </c>
      <c r="F7184">
        <v>3133116</v>
      </c>
      <c r="G7184" s="58" t="s">
        <v>87</v>
      </c>
      <c r="H7184" s="58" t="s">
        <v>87</v>
      </c>
      <c r="I7184" s="60" t="s">
        <v>85</v>
      </c>
    </row>
    <row r="7185" spans="1:9" x14ac:dyDescent="0.2">
      <c r="A7185" t="s">
        <v>63</v>
      </c>
      <c r="B7185" t="s">
        <v>81</v>
      </c>
      <c r="C7185" t="s">
        <v>22</v>
      </c>
      <c r="D7185" s="55">
        <v>44713</v>
      </c>
      <c r="E7185">
        <v>0</v>
      </c>
      <c r="F7185">
        <v>3133117</v>
      </c>
      <c r="G7185" s="58" t="s">
        <v>87</v>
      </c>
      <c r="H7185" s="58" t="s">
        <v>87</v>
      </c>
      <c r="I7185" s="60" t="s">
        <v>85</v>
      </c>
    </row>
    <row r="7186" spans="1:9" x14ac:dyDescent="0.2">
      <c r="A7186" t="s">
        <v>64</v>
      </c>
      <c r="B7186" t="s">
        <v>80</v>
      </c>
      <c r="C7186" t="s">
        <v>22</v>
      </c>
      <c r="D7186" s="55">
        <v>44713</v>
      </c>
      <c r="E7186">
        <v>0</v>
      </c>
      <c r="F7186">
        <v>3133118</v>
      </c>
      <c r="G7186" s="58" t="s">
        <v>87</v>
      </c>
      <c r="H7186" s="58" t="s">
        <v>87</v>
      </c>
      <c r="I7186" s="60" t="s">
        <v>85</v>
      </c>
    </row>
    <row r="7187" spans="1:9" x14ac:dyDescent="0.2">
      <c r="A7187" t="s">
        <v>64</v>
      </c>
      <c r="B7187" t="s">
        <v>81</v>
      </c>
      <c r="C7187" t="s">
        <v>22</v>
      </c>
      <c r="D7187" s="55">
        <v>44713</v>
      </c>
      <c r="E7187">
        <v>0</v>
      </c>
      <c r="F7187">
        <v>3133119</v>
      </c>
      <c r="G7187" s="58" t="s">
        <v>87</v>
      </c>
      <c r="H7187" s="58" t="s">
        <v>87</v>
      </c>
      <c r="I7187" s="60" t="s">
        <v>85</v>
      </c>
    </row>
    <row r="7188" spans="1:9" x14ac:dyDescent="0.2">
      <c r="A7188" t="s">
        <v>79</v>
      </c>
      <c r="B7188" t="s">
        <v>80</v>
      </c>
      <c r="C7188" t="s">
        <v>22</v>
      </c>
      <c r="D7188" s="55">
        <v>44713</v>
      </c>
      <c r="E7188">
        <v>0</v>
      </c>
      <c r="F7188">
        <v>3133120</v>
      </c>
      <c r="G7188" s="58" t="s">
        <v>87</v>
      </c>
      <c r="H7188" s="58" t="s">
        <v>87</v>
      </c>
      <c r="I7188" s="60" t="s">
        <v>85</v>
      </c>
    </row>
    <row r="7189" spans="1:9" x14ac:dyDescent="0.2">
      <c r="A7189" t="s">
        <v>79</v>
      </c>
      <c r="B7189" t="s">
        <v>81</v>
      </c>
      <c r="C7189" t="s">
        <v>22</v>
      </c>
      <c r="D7189" s="55">
        <v>44713</v>
      </c>
      <c r="E7189">
        <v>0</v>
      </c>
      <c r="F7189">
        <v>3133121</v>
      </c>
      <c r="G7189" s="58" t="s">
        <v>87</v>
      </c>
      <c r="H7189" s="58" t="s">
        <v>87</v>
      </c>
      <c r="I7189" s="60" t="s">
        <v>85</v>
      </c>
    </row>
    <row r="7190" spans="1:9" x14ac:dyDescent="0.2">
      <c r="A7190" t="s">
        <v>65</v>
      </c>
      <c r="B7190" t="s">
        <v>80</v>
      </c>
      <c r="C7190" t="s">
        <v>22</v>
      </c>
      <c r="D7190" s="55">
        <v>44713</v>
      </c>
      <c r="E7190">
        <v>0</v>
      </c>
      <c r="F7190">
        <v>3133122</v>
      </c>
      <c r="G7190" s="58" t="s">
        <v>87</v>
      </c>
      <c r="H7190" s="58" t="s">
        <v>87</v>
      </c>
      <c r="I7190" s="60" t="s">
        <v>85</v>
      </c>
    </row>
    <row r="7191" spans="1:9" x14ac:dyDescent="0.2">
      <c r="A7191" t="s">
        <v>65</v>
      </c>
      <c r="B7191" t="s">
        <v>81</v>
      </c>
      <c r="C7191" t="s">
        <v>22</v>
      </c>
      <c r="D7191" s="55">
        <v>44713</v>
      </c>
      <c r="E7191">
        <v>0</v>
      </c>
      <c r="F7191">
        <v>3133123</v>
      </c>
      <c r="G7191" s="58" t="s">
        <v>87</v>
      </c>
      <c r="H7191" s="58" t="s">
        <v>87</v>
      </c>
      <c r="I7191" s="60" t="s">
        <v>85</v>
      </c>
    </row>
    <row r="7192" spans="1:9" x14ac:dyDescent="0.2">
      <c r="A7192" t="s">
        <v>111</v>
      </c>
      <c r="B7192" t="s">
        <v>110</v>
      </c>
      <c r="C7192" t="s">
        <v>22</v>
      </c>
      <c r="D7192" s="55">
        <v>44713</v>
      </c>
      <c r="E7192">
        <v>5.0000000000000001E-3</v>
      </c>
      <c r="F7192">
        <v>3133124</v>
      </c>
      <c r="G7192" s="58" t="s">
        <v>87</v>
      </c>
      <c r="H7192" s="58" t="s">
        <v>87</v>
      </c>
      <c r="I7192" s="60" t="s">
        <v>85</v>
      </c>
    </row>
    <row r="7193" spans="1:9" x14ac:dyDescent="0.2">
      <c r="A7193" t="s">
        <v>112</v>
      </c>
      <c r="B7193" t="s">
        <v>110</v>
      </c>
      <c r="C7193" t="s">
        <v>22</v>
      </c>
      <c r="D7193" s="55">
        <v>44713</v>
      </c>
      <c r="E7193">
        <v>3.5000000000000003E-2</v>
      </c>
      <c r="F7193">
        <v>3133125</v>
      </c>
      <c r="G7193" s="58" t="s">
        <v>87</v>
      </c>
      <c r="H7193" s="58" t="s">
        <v>87</v>
      </c>
      <c r="I7193" s="60" t="s">
        <v>85</v>
      </c>
    </row>
    <row r="7194" spans="1:9" x14ac:dyDescent="0.2">
      <c r="A7194" t="s">
        <v>108</v>
      </c>
      <c r="B7194" t="s">
        <v>110</v>
      </c>
      <c r="C7194" t="s">
        <v>22</v>
      </c>
      <c r="D7194" s="55">
        <v>44713</v>
      </c>
      <c r="E7194">
        <v>-3.5000000000000003E-2</v>
      </c>
      <c r="F7194">
        <v>3133126</v>
      </c>
      <c r="G7194" s="58" t="s">
        <v>87</v>
      </c>
      <c r="H7194" s="58" t="s">
        <v>87</v>
      </c>
      <c r="I7194" s="60" t="s">
        <v>85</v>
      </c>
    </row>
    <row r="7195" spans="1:9" x14ac:dyDescent="0.2">
      <c r="A7195" t="s">
        <v>109</v>
      </c>
      <c r="B7195" t="s">
        <v>110</v>
      </c>
      <c r="C7195" t="s">
        <v>22</v>
      </c>
      <c r="D7195" s="55">
        <v>44713</v>
      </c>
      <c r="E7195">
        <v>3.5000000000000003E-2</v>
      </c>
      <c r="F7195">
        <v>3133127</v>
      </c>
      <c r="G7195" s="58" t="s">
        <v>87</v>
      </c>
      <c r="H7195" s="58" t="s">
        <v>87</v>
      </c>
      <c r="I7195" s="60" t="s">
        <v>85</v>
      </c>
    </row>
    <row r="7196" spans="1:9" x14ac:dyDescent="0.2">
      <c r="A7196" t="s">
        <v>11</v>
      </c>
      <c r="B7196" t="s">
        <v>110</v>
      </c>
      <c r="C7196" t="s">
        <v>22</v>
      </c>
      <c r="D7196" s="55">
        <v>44713</v>
      </c>
      <c r="E7196" s="155">
        <v>44743</v>
      </c>
      <c r="F7196">
        <v>2756499</v>
      </c>
      <c r="G7196" s="58" t="s">
        <v>87</v>
      </c>
      <c r="H7196" s="58" t="s">
        <v>87</v>
      </c>
      <c r="I7196" s="60" t="s">
        <v>86</v>
      </c>
    </row>
    <row r="7197" spans="1:9" x14ac:dyDescent="0.2">
      <c r="A7197" t="s">
        <v>78</v>
      </c>
      <c r="B7197" t="s">
        <v>80</v>
      </c>
      <c r="C7197" t="s">
        <v>22</v>
      </c>
      <c r="D7197" s="55">
        <v>44743</v>
      </c>
      <c r="E7197">
        <v>0.39750000000000002</v>
      </c>
      <c r="F7197">
        <v>3133100</v>
      </c>
      <c r="G7197" s="58" t="s">
        <v>87</v>
      </c>
      <c r="H7197" s="58" t="s">
        <v>87</v>
      </c>
      <c r="I7197" s="60" t="s">
        <v>85</v>
      </c>
    </row>
    <row r="7198" spans="1:9" x14ac:dyDescent="0.2">
      <c r="A7198" t="s">
        <v>78</v>
      </c>
      <c r="B7198" t="s">
        <v>81</v>
      </c>
      <c r="C7198" t="s">
        <v>22</v>
      </c>
      <c r="D7198" s="55">
        <v>44743</v>
      </c>
      <c r="E7198">
        <v>0.02</v>
      </c>
      <c r="F7198">
        <v>3133101</v>
      </c>
      <c r="G7198" s="58" t="s">
        <v>87</v>
      </c>
      <c r="H7198" s="58" t="s">
        <v>87</v>
      </c>
      <c r="I7198" s="60" t="s">
        <v>85</v>
      </c>
    </row>
    <row r="7199" spans="1:9" x14ac:dyDescent="0.2">
      <c r="A7199" t="s">
        <v>35</v>
      </c>
      <c r="B7199" t="s">
        <v>80</v>
      </c>
      <c r="C7199" t="s">
        <v>22</v>
      </c>
      <c r="D7199" s="55">
        <v>44743</v>
      </c>
      <c r="E7199">
        <v>0.39750000000000002</v>
      </c>
      <c r="F7199">
        <v>3133102</v>
      </c>
      <c r="G7199" s="58" t="s">
        <v>87</v>
      </c>
      <c r="H7199" s="58" t="s">
        <v>87</v>
      </c>
      <c r="I7199" s="60" t="s">
        <v>85</v>
      </c>
    </row>
    <row r="7200" spans="1:9" x14ac:dyDescent="0.2">
      <c r="A7200" t="s">
        <v>35</v>
      </c>
      <c r="B7200" t="s">
        <v>81</v>
      </c>
      <c r="C7200" t="s">
        <v>22</v>
      </c>
      <c r="D7200" s="55">
        <v>44743</v>
      </c>
      <c r="E7200">
        <v>7.0000000000000007E-2</v>
      </c>
      <c r="F7200">
        <v>3133103</v>
      </c>
      <c r="G7200" s="58" t="s">
        <v>87</v>
      </c>
      <c r="H7200" s="58" t="s">
        <v>87</v>
      </c>
      <c r="I7200" s="60" t="s">
        <v>85</v>
      </c>
    </row>
    <row r="7201" spans="1:9" x14ac:dyDescent="0.2">
      <c r="A7201" t="s">
        <v>36</v>
      </c>
      <c r="B7201" t="s">
        <v>80</v>
      </c>
      <c r="C7201" t="s">
        <v>22</v>
      </c>
      <c r="D7201" s="55">
        <v>44743</v>
      </c>
      <c r="E7201">
        <v>0.39750000000000002</v>
      </c>
      <c r="F7201">
        <v>3133104</v>
      </c>
      <c r="G7201" s="58" t="s">
        <v>87</v>
      </c>
      <c r="H7201" s="58" t="s">
        <v>87</v>
      </c>
      <c r="I7201" s="60" t="s">
        <v>85</v>
      </c>
    </row>
    <row r="7202" spans="1:9" x14ac:dyDescent="0.2">
      <c r="A7202" t="s">
        <v>36</v>
      </c>
      <c r="B7202" t="s">
        <v>81</v>
      </c>
      <c r="C7202" t="s">
        <v>22</v>
      </c>
      <c r="D7202" s="55">
        <v>44743</v>
      </c>
      <c r="E7202">
        <v>0.02</v>
      </c>
      <c r="F7202">
        <v>3133105</v>
      </c>
      <c r="G7202" s="58" t="s">
        <v>87</v>
      </c>
      <c r="H7202" s="58" t="s">
        <v>87</v>
      </c>
      <c r="I7202" s="60" t="s">
        <v>85</v>
      </c>
    </row>
    <row r="7203" spans="1:9" x14ac:dyDescent="0.2">
      <c r="A7203" t="s">
        <v>37</v>
      </c>
      <c r="B7203" t="s">
        <v>80</v>
      </c>
      <c r="C7203" t="s">
        <v>22</v>
      </c>
      <c r="D7203" s="55">
        <v>44743</v>
      </c>
      <c r="E7203">
        <v>0.39750000000000002</v>
      </c>
      <c r="F7203">
        <v>3133106</v>
      </c>
      <c r="G7203" s="58" t="s">
        <v>87</v>
      </c>
      <c r="H7203" s="58" t="s">
        <v>87</v>
      </c>
      <c r="I7203" s="60" t="s">
        <v>85</v>
      </c>
    </row>
    <row r="7204" spans="1:9" x14ac:dyDescent="0.2">
      <c r="A7204" t="s">
        <v>37</v>
      </c>
      <c r="B7204" t="s">
        <v>81</v>
      </c>
      <c r="C7204" t="s">
        <v>22</v>
      </c>
      <c r="D7204" s="55">
        <v>44743</v>
      </c>
      <c r="E7204">
        <v>7.0000000000000007E-2</v>
      </c>
      <c r="F7204">
        <v>3133107</v>
      </c>
      <c r="G7204" s="58" t="s">
        <v>87</v>
      </c>
      <c r="H7204" s="58" t="s">
        <v>87</v>
      </c>
      <c r="I7204" s="60" t="s">
        <v>85</v>
      </c>
    </row>
    <row r="7205" spans="1:9" x14ac:dyDescent="0.2">
      <c r="A7205" t="s">
        <v>58</v>
      </c>
      <c r="B7205" t="s">
        <v>80</v>
      </c>
      <c r="C7205" t="s">
        <v>22</v>
      </c>
      <c r="D7205" s="55">
        <v>44743</v>
      </c>
      <c r="E7205">
        <v>0.35</v>
      </c>
      <c r="F7205">
        <v>3133108</v>
      </c>
      <c r="G7205" s="58" t="s">
        <v>87</v>
      </c>
      <c r="H7205" s="58" t="s">
        <v>87</v>
      </c>
      <c r="I7205" s="60" t="s">
        <v>85</v>
      </c>
    </row>
    <row r="7206" spans="1:9" x14ac:dyDescent="0.2">
      <c r="A7206" t="s">
        <v>58</v>
      </c>
      <c r="B7206" t="s">
        <v>81</v>
      </c>
      <c r="C7206" t="s">
        <v>22</v>
      </c>
      <c r="D7206" s="55">
        <v>44743</v>
      </c>
      <c r="E7206">
        <v>5.0000000000000001E-3</v>
      </c>
      <c r="F7206">
        <v>3133109</v>
      </c>
      <c r="G7206" s="58" t="s">
        <v>87</v>
      </c>
      <c r="H7206" s="58" t="s">
        <v>87</v>
      </c>
      <c r="I7206" s="60" t="s">
        <v>85</v>
      </c>
    </row>
    <row r="7207" spans="1:9" x14ac:dyDescent="0.2">
      <c r="A7207" t="s">
        <v>59</v>
      </c>
      <c r="B7207" t="s">
        <v>80</v>
      </c>
      <c r="C7207" t="s">
        <v>22</v>
      </c>
      <c r="D7207" s="55">
        <v>44743</v>
      </c>
      <c r="E7207">
        <v>0.41</v>
      </c>
      <c r="F7207">
        <v>3133110</v>
      </c>
      <c r="G7207" s="58" t="s">
        <v>87</v>
      </c>
      <c r="H7207" s="58" t="s">
        <v>87</v>
      </c>
      <c r="I7207" s="60" t="s">
        <v>85</v>
      </c>
    </row>
    <row r="7208" spans="1:9" x14ac:dyDescent="0.2">
      <c r="A7208" t="s">
        <v>59</v>
      </c>
      <c r="B7208" t="s">
        <v>81</v>
      </c>
      <c r="C7208" t="s">
        <v>22</v>
      </c>
      <c r="D7208" s="55">
        <v>44743</v>
      </c>
      <c r="E7208">
        <v>-0.02</v>
      </c>
      <c r="F7208">
        <v>3133111</v>
      </c>
      <c r="G7208" s="58" t="s">
        <v>87</v>
      </c>
      <c r="H7208" s="58" t="s">
        <v>87</v>
      </c>
      <c r="I7208" s="60" t="s">
        <v>85</v>
      </c>
    </row>
    <row r="7209" spans="1:9" x14ac:dyDescent="0.2">
      <c r="A7209" t="s">
        <v>60</v>
      </c>
      <c r="B7209" t="s">
        <v>80</v>
      </c>
      <c r="C7209" t="s">
        <v>22</v>
      </c>
      <c r="D7209" s="55">
        <v>44743</v>
      </c>
      <c r="E7209">
        <v>0.41</v>
      </c>
      <c r="F7209">
        <v>3133112</v>
      </c>
      <c r="G7209" s="58" t="s">
        <v>87</v>
      </c>
      <c r="H7209" s="58" t="s">
        <v>87</v>
      </c>
      <c r="I7209" s="60" t="s">
        <v>85</v>
      </c>
    </row>
    <row r="7210" spans="1:9" x14ac:dyDescent="0.2">
      <c r="A7210" t="s">
        <v>60</v>
      </c>
      <c r="B7210" t="s">
        <v>81</v>
      </c>
      <c r="C7210" t="s">
        <v>22</v>
      </c>
      <c r="D7210" s="55">
        <v>44743</v>
      </c>
      <c r="E7210">
        <v>3.5000000000000003E-2</v>
      </c>
      <c r="F7210">
        <v>3133113</v>
      </c>
      <c r="G7210" s="58" t="s">
        <v>87</v>
      </c>
      <c r="H7210" s="58" t="s">
        <v>87</v>
      </c>
      <c r="I7210" s="60" t="s">
        <v>85</v>
      </c>
    </row>
    <row r="7211" spans="1:9" x14ac:dyDescent="0.2">
      <c r="A7211" t="s">
        <v>61</v>
      </c>
      <c r="B7211" t="s">
        <v>80</v>
      </c>
      <c r="C7211" t="s">
        <v>22</v>
      </c>
      <c r="D7211" s="55">
        <v>44743</v>
      </c>
      <c r="E7211">
        <v>0.41</v>
      </c>
      <c r="F7211">
        <v>3133114</v>
      </c>
      <c r="G7211" s="58" t="s">
        <v>87</v>
      </c>
      <c r="H7211" s="58" t="s">
        <v>87</v>
      </c>
      <c r="I7211" s="60" t="s">
        <v>85</v>
      </c>
    </row>
    <row r="7212" spans="1:9" x14ac:dyDescent="0.2">
      <c r="A7212" t="s">
        <v>61</v>
      </c>
      <c r="B7212" t="s">
        <v>81</v>
      </c>
      <c r="C7212" t="s">
        <v>22</v>
      </c>
      <c r="D7212" s="55">
        <v>44743</v>
      </c>
      <c r="E7212">
        <v>-0.02</v>
      </c>
      <c r="F7212">
        <v>3133115</v>
      </c>
      <c r="G7212" s="58" t="s">
        <v>87</v>
      </c>
      <c r="H7212" s="58" t="s">
        <v>87</v>
      </c>
      <c r="I7212" s="60" t="s">
        <v>85</v>
      </c>
    </row>
    <row r="7213" spans="1:9" x14ac:dyDescent="0.2">
      <c r="A7213" t="s">
        <v>63</v>
      </c>
      <c r="B7213" t="s">
        <v>80</v>
      </c>
      <c r="C7213" t="s">
        <v>22</v>
      </c>
      <c r="D7213" s="55">
        <v>44743</v>
      </c>
      <c r="E7213">
        <v>0</v>
      </c>
      <c r="F7213">
        <v>3133116</v>
      </c>
      <c r="G7213" s="58" t="s">
        <v>87</v>
      </c>
      <c r="H7213" s="58" t="s">
        <v>87</v>
      </c>
      <c r="I7213" s="60" t="s">
        <v>85</v>
      </c>
    </row>
    <row r="7214" spans="1:9" x14ac:dyDescent="0.2">
      <c r="A7214" t="s">
        <v>63</v>
      </c>
      <c r="B7214" t="s">
        <v>81</v>
      </c>
      <c r="C7214" t="s">
        <v>22</v>
      </c>
      <c r="D7214" s="55">
        <v>44743</v>
      </c>
      <c r="E7214">
        <v>0</v>
      </c>
      <c r="F7214">
        <v>3133117</v>
      </c>
      <c r="G7214" s="58" t="s">
        <v>87</v>
      </c>
      <c r="H7214" s="58" t="s">
        <v>87</v>
      </c>
      <c r="I7214" s="60" t="s">
        <v>85</v>
      </c>
    </row>
    <row r="7215" spans="1:9" x14ac:dyDescent="0.2">
      <c r="A7215" t="s">
        <v>64</v>
      </c>
      <c r="B7215" t="s">
        <v>80</v>
      </c>
      <c r="C7215" t="s">
        <v>22</v>
      </c>
      <c r="D7215" s="55">
        <v>44743</v>
      </c>
      <c r="E7215">
        <v>0</v>
      </c>
      <c r="F7215">
        <v>3133118</v>
      </c>
      <c r="G7215" s="58" t="s">
        <v>87</v>
      </c>
      <c r="H7215" s="58" t="s">
        <v>87</v>
      </c>
      <c r="I7215" s="60" t="s">
        <v>85</v>
      </c>
    </row>
    <row r="7216" spans="1:9" x14ac:dyDescent="0.2">
      <c r="A7216" t="s">
        <v>64</v>
      </c>
      <c r="B7216" t="s">
        <v>81</v>
      </c>
      <c r="C7216" t="s">
        <v>22</v>
      </c>
      <c r="D7216" s="55">
        <v>44743</v>
      </c>
      <c r="E7216">
        <v>0</v>
      </c>
      <c r="F7216">
        <v>3133119</v>
      </c>
      <c r="G7216" s="58" t="s">
        <v>87</v>
      </c>
      <c r="H7216" s="58" t="s">
        <v>87</v>
      </c>
      <c r="I7216" s="60" t="s">
        <v>85</v>
      </c>
    </row>
    <row r="7217" spans="1:9" x14ac:dyDescent="0.2">
      <c r="A7217" t="s">
        <v>79</v>
      </c>
      <c r="B7217" t="s">
        <v>80</v>
      </c>
      <c r="C7217" t="s">
        <v>22</v>
      </c>
      <c r="D7217" s="55">
        <v>44743</v>
      </c>
      <c r="E7217">
        <v>0</v>
      </c>
      <c r="F7217">
        <v>3133120</v>
      </c>
      <c r="G7217" s="58" t="s">
        <v>87</v>
      </c>
      <c r="H7217" s="58" t="s">
        <v>87</v>
      </c>
      <c r="I7217" s="60" t="s">
        <v>85</v>
      </c>
    </row>
    <row r="7218" spans="1:9" x14ac:dyDescent="0.2">
      <c r="A7218" t="s">
        <v>79</v>
      </c>
      <c r="B7218" t="s">
        <v>81</v>
      </c>
      <c r="C7218" t="s">
        <v>22</v>
      </c>
      <c r="D7218" s="55">
        <v>44743</v>
      </c>
      <c r="E7218">
        <v>0</v>
      </c>
      <c r="F7218">
        <v>3133121</v>
      </c>
      <c r="G7218" s="58" t="s">
        <v>87</v>
      </c>
      <c r="H7218" s="58" t="s">
        <v>87</v>
      </c>
      <c r="I7218" s="60" t="s">
        <v>85</v>
      </c>
    </row>
    <row r="7219" spans="1:9" x14ac:dyDescent="0.2">
      <c r="A7219" t="s">
        <v>65</v>
      </c>
      <c r="B7219" t="s">
        <v>80</v>
      </c>
      <c r="C7219" t="s">
        <v>22</v>
      </c>
      <c r="D7219" s="55">
        <v>44743</v>
      </c>
      <c r="E7219">
        <v>0</v>
      </c>
      <c r="F7219">
        <v>3133122</v>
      </c>
      <c r="G7219" s="58" t="s">
        <v>87</v>
      </c>
      <c r="H7219" s="58" t="s">
        <v>87</v>
      </c>
      <c r="I7219" s="60" t="s">
        <v>85</v>
      </c>
    </row>
    <row r="7220" spans="1:9" x14ac:dyDescent="0.2">
      <c r="A7220" t="s">
        <v>65</v>
      </c>
      <c r="B7220" t="s">
        <v>81</v>
      </c>
      <c r="C7220" t="s">
        <v>22</v>
      </c>
      <c r="D7220" s="55">
        <v>44743</v>
      </c>
      <c r="E7220">
        <v>0</v>
      </c>
      <c r="F7220">
        <v>3133123</v>
      </c>
      <c r="G7220" s="58" t="s">
        <v>87</v>
      </c>
      <c r="H7220" s="58" t="s">
        <v>87</v>
      </c>
      <c r="I7220" s="60" t="s">
        <v>85</v>
      </c>
    </row>
    <row r="7221" spans="1:9" x14ac:dyDescent="0.2">
      <c r="A7221" t="s">
        <v>111</v>
      </c>
      <c r="B7221" t="s">
        <v>110</v>
      </c>
      <c r="C7221" t="s">
        <v>22</v>
      </c>
      <c r="D7221" s="55">
        <v>44743</v>
      </c>
      <c r="E7221">
        <v>5.0000000000000001E-3</v>
      </c>
      <c r="F7221">
        <v>3133124</v>
      </c>
      <c r="G7221" s="58" t="s">
        <v>87</v>
      </c>
      <c r="H7221" s="58" t="s">
        <v>87</v>
      </c>
      <c r="I7221" s="60" t="s">
        <v>85</v>
      </c>
    </row>
    <row r="7222" spans="1:9" x14ac:dyDescent="0.2">
      <c r="A7222" t="s">
        <v>112</v>
      </c>
      <c r="B7222" t="s">
        <v>110</v>
      </c>
      <c r="C7222" t="s">
        <v>22</v>
      </c>
      <c r="D7222" s="55">
        <v>44743</v>
      </c>
      <c r="E7222">
        <v>3.5000000000000003E-2</v>
      </c>
      <c r="F7222">
        <v>3133125</v>
      </c>
      <c r="G7222" s="58" t="s">
        <v>87</v>
      </c>
      <c r="H7222" s="58" t="s">
        <v>87</v>
      </c>
      <c r="I7222" s="60" t="s">
        <v>85</v>
      </c>
    </row>
    <row r="7223" spans="1:9" x14ac:dyDescent="0.2">
      <c r="A7223" t="s">
        <v>108</v>
      </c>
      <c r="B7223" t="s">
        <v>110</v>
      </c>
      <c r="C7223" t="s">
        <v>22</v>
      </c>
      <c r="D7223" s="55">
        <v>44743</v>
      </c>
      <c r="E7223">
        <v>-0.02</v>
      </c>
      <c r="F7223">
        <v>3133126</v>
      </c>
      <c r="G7223" s="58" t="s">
        <v>87</v>
      </c>
      <c r="H7223" s="58" t="s">
        <v>87</v>
      </c>
      <c r="I7223" s="60" t="s">
        <v>85</v>
      </c>
    </row>
    <row r="7224" spans="1:9" x14ac:dyDescent="0.2">
      <c r="A7224" t="s">
        <v>109</v>
      </c>
      <c r="B7224" t="s">
        <v>110</v>
      </c>
      <c r="C7224" t="s">
        <v>22</v>
      </c>
      <c r="D7224" s="55">
        <v>44743</v>
      </c>
      <c r="E7224">
        <v>3.5000000000000003E-2</v>
      </c>
      <c r="F7224">
        <v>3133127</v>
      </c>
      <c r="G7224" s="58" t="s">
        <v>87</v>
      </c>
      <c r="H7224" s="58" t="s">
        <v>87</v>
      </c>
      <c r="I7224" s="60" t="s">
        <v>85</v>
      </c>
    </row>
    <row r="7225" spans="1:9" x14ac:dyDescent="0.2">
      <c r="A7225" t="s">
        <v>11</v>
      </c>
      <c r="B7225" t="s">
        <v>110</v>
      </c>
      <c r="C7225" t="s">
        <v>22</v>
      </c>
      <c r="D7225" s="55">
        <v>44743</v>
      </c>
      <c r="E7225" s="155">
        <v>44774</v>
      </c>
      <c r="F7225">
        <v>2756528</v>
      </c>
      <c r="G7225" s="58" t="s">
        <v>87</v>
      </c>
      <c r="H7225" s="58" t="s">
        <v>87</v>
      </c>
      <c r="I7225" s="60" t="s">
        <v>86</v>
      </c>
    </row>
    <row r="7226" spans="1:9" x14ac:dyDescent="0.2">
      <c r="A7226" t="s">
        <v>78</v>
      </c>
      <c r="B7226" t="s">
        <v>80</v>
      </c>
      <c r="C7226" t="s">
        <v>22</v>
      </c>
      <c r="D7226" s="55">
        <v>44774</v>
      </c>
      <c r="E7226">
        <v>0.4</v>
      </c>
      <c r="F7226">
        <v>3133100</v>
      </c>
      <c r="G7226" s="58" t="s">
        <v>87</v>
      </c>
      <c r="H7226" s="58" t="s">
        <v>87</v>
      </c>
      <c r="I7226" s="60" t="s">
        <v>85</v>
      </c>
    </row>
    <row r="7227" spans="1:9" x14ac:dyDescent="0.2">
      <c r="A7227" t="s">
        <v>78</v>
      </c>
      <c r="B7227" t="s">
        <v>81</v>
      </c>
      <c r="C7227" t="s">
        <v>22</v>
      </c>
      <c r="D7227" s="55">
        <v>44774</v>
      </c>
      <c r="E7227">
        <v>0.02</v>
      </c>
      <c r="F7227">
        <v>3133101</v>
      </c>
      <c r="G7227" s="58" t="s">
        <v>87</v>
      </c>
      <c r="H7227" s="58" t="s">
        <v>87</v>
      </c>
      <c r="I7227" s="60" t="s">
        <v>85</v>
      </c>
    </row>
    <row r="7228" spans="1:9" x14ac:dyDescent="0.2">
      <c r="A7228" t="s">
        <v>35</v>
      </c>
      <c r="B7228" t="s">
        <v>80</v>
      </c>
      <c r="C7228" t="s">
        <v>22</v>
      </c>
      <c r="D7228" s="55">
        <v>44774</v>
      </c>
      <c r="E7228">
        <v>0.4</v>
      </c>
      <c r="F7228">
        <v>3133102</v>
      </c>
      <c r="G7228" s="58" t="s">
        <v>87</v>
      </c>
      <c r="H7228" s="58" t="s">
        <v>87</v>
      </c>
      <c r="I7228" s="60" t="s">
        <v>85</v>
      </c>
    </row>
    <row r="7229" spans="1:9" x14ac:dyDescent="0.2">
      <c r="A7229" t="s">
        <v>35</v>
      </c>
      <c r="B7229" t="s">
        <v>81</v>
      </c>
      <c r="C7229" t="s">
        <v>22</v>
      </c>
      <c r="D7229" s="55">
        <v>44774</v>
      </c>
      <c r="E7229">
        <v>7.0000000000000007E-2</v>
      </c>
      <c r="F7229">
        <v>3133103</v>
      </c>
      <c r="G7229" s="58" t="s">
        <v>87</v>
      </c>
      <c r="H7229" s="58" t="s">
        <v>87</v>
      </c>
      <c r="I7229" s="60" t="s">
        <v>85</v>
      </c>
    </row>
    <row r="7230" spans="1:9" x14ac:dyDescent="0.2">
      <c r="A7230" t="s">
        <v>36</v>
      </c>
      <c r="B7230" t="s">
        <v>80</v>
      </c>
      <c r="C7230" t="s">
        <v>22</v>
      </c>
      <c r="D7230" s="55">
        <v>44774</v>
      </c>
      <c r="E7230">
        <v>0.4</v>
      </c>
      <c r="F7230">
        <v>3133104</v>
      </c>
      <c r="G7230" s="58" t="s">
        <v>87</v>
      </c>
      <c r="H7230" s="58" t="s">
        <v>87</v>
      </c>
      <c r="I7230" s="60" t="s">
        <v>85</v>
      </c>
    </row>
    <row r="7231" spans="1:9" x14ac:dyDescent="0.2">
      <c r="A7231" t="s">
        <v>36</v>
      </c>
      <c r="B7231" t="s">
        <v>81</v>
      </c>
      <c r="C7231" t="s">
        <v>22</v>
      </c>
      <c r="D7231" s="55">
        <v>44774</v>
      </c>
      <c r="E7231">
        <v>0.02</v>
      </c>
      <c r="F7231">
        <v>3133105</v>
      </c>
      <c r="G7231" s="58" t="s">
        <v>87</v>
      </c>
      <c r="H7231" s="58" t="s">
        <v>87</v>
      </c>
      <c r="I7231" s="60" t="s">
        <v>85</v>
      </c>
    </row>
    <row r="7232" spans="1:9" x14ac:dyDescent="0.2">
      <c r="A7232" t="s">
        <v>37</v>
      </c>
      <c r="B7232" t="s">
        <v>80</v>
      </c>
      <c r="C7232" t="s">
        <v>22</v>
      </c>
      <c r="D7232" s="55">
        <v>44774</v>
      </c>
      <c r="E7232">
        <v>0.4</v>
      </c>
      <c r="F7232">
        <v>3133106</v>
      </c>
      <c r="G7232" s="58" t="s">
        <v>87</v>
      </c>
      <c r="H7232" s="58" t="s">
        <v>87</v>
      </c>
      <c r="I7232" s="60" t="s">
        <v>85</v>
      </c>
    </row>
    <row r="7233" spans="1:9" x14ac:dyDescent="0.2">
      <c r="A7233" t="s">
        <v>37</v>
      </c>
      <c r="B7233" t="s">
        <v>81</v>
      </c>
      <c r="C7233" t="s">
        <v>22</v>
      </c>
      <c r="D7233" s="55">
        <v>44774</v>
      </c>
      <c r="E7233">
        <v>7.0000000000000007E-2</v>
      </c>
      <c r="F7233">
        <v>3133107</v>
      </c>
      <c r="G7233" s="58" t="s">
        <v>87</v>
      </c>
      <c r="H7233" s="58" t="s">
        <v>87</v>
      </c>
      <c r="I7233" s="60" t="s">
        <v>85</v>
      </c>
    </row>
    <row r="7234" spans="1:9" x14ac:dyDescent="0.2">
      <c r="A7234" t="s">
        <v>58</v>
      </c>
      <c r="B7234" t="s">
        <v>80</v>
      </c>
      <c r="C7234" t="s">
        <v>22</v>
      </c>
      <c r="D7234" s="55">
        <v>44774</v>
      </c>
      <c r="E7234">
        <v>0.35</v>
      </c>
      <c r="F7234">
        <v>3133108</v>
      </c>
      <c r="G7234" s="58" t="s">
        <v>87</v>
      </c>
      <c r="H7234" s="58" t="s">
        <v>87</v>
      </c>
      <c r="I7234" s="60" t="s">
        <v>85</v>
      </c>
    </row>
    <row r="7235" spans="1:9" x14ac:dyDescent="0.2">
      <c r="A7235" t="s">
        <v>58</v>
      </c>
      <c r="B7235" t="s">
        <v>81</v>
      </c>
      <c r="C7235" t="s">
        <v>22</v>
      </c>
      <c r="D7235" s="55">
        <v>44774</v>
      </c>
      <c r="E7235">
        <v>-5.0000000000000001E-3</v>
      </c>
      <c r="F7235">
        <v>3133109</v>
      </c>
      <c r="G7235" s="58" t="s">
        <v>87</v>
      </c>
      <c r="H7235" s="58" t="s">
        <v>87</v>
      </c>
      <c r="I7235" s="60" t="s">
        <v>85</v>
      </c>
    </row>
    <row r="7236" spans="1:9" x14ac:dyDescent="0.2">
      <c r="A7236" t="s">
        <v>59</v>
      </c>
      <c r="B7236" t="s">
        <v>80</v>
      </c>
      <c r="C7236" t="s">
        <v>22</v>
      </c>
      <c r="D7236" s="55">
        <v>44774</v>
      </c>
      <c r="E7236">
        <v>0.41</v>
      </c>
      <c r="F7236">
        <v>3133110</v>
      </c>
      <c r="G7236" s="58" t="s">
        <v>87</v>
      </c>
      <c r="H7236" s="58" t="s">
        <v>87</v>
      </c>
      <c r="I7236" s="60" t="s">
        <v>85</v>
      </c>
    </row>
    <row r="7237" spans="1:9" x14ac:dyDescent="0.2">
      <c r="A7237" t="s">
        <v>59</v>
      </c>
      <c r="B7237" t="s">
        <v>81</v>
      </c>
      <c r="C7237" t="s">
        <v>22</v>
      </c>
      <c r="D7237" s="55">
        <v>44774</v>
      </c>
      <c r="E7237">
        <v>-0.02</v>
      </c>
      <c r="F7237">
        <v>3133111</v>
      </c>
      <c r="G7237" s="58" t="s">
        <v>87</v>
      </c>
      <c r="H7237" s="58" t="s">
        <v>87</v>
      </c>
      <c r="I7237" s="60" t="s">
        <v>85</v>
      </c>
    </row>
    <row r="7238" spans="1:9" x14ac:dyDescent="0.2">
      <c r="A7238" t="s">
        <v>60</v>
      </c>
      <c r="B7238" t="s">
        <v>80</v>
      </c>
      <c r="C7238" t="s">
        <v>22</v>
      </c>
      <c r="D7238" s="55">
        <v>44774</v>
      </c>
      <c r="E7238">
        <v>0.41</v>
      </c>
      <c r="F7238">
        <v>3133112</v>
      </c>
      <c r="G7238" s="58" t="s">
        <v>87</v>
      </c>
      <c r="H7238" s="58" t="s">
        <v>87</v>
      </c>
      <c r="I7238" s="60" t="s">
        <v>85</v>
      </c>
    </row>
    <row r="7239" spans="1:9" x14ac:dyDescent="0.2">
      <c r="A7239" t="s">
        <v>60</v>
      </c>
      <c r="B7239" t="s">
        <v>81</v>
      </c>
      <c r="C7239" t="s">
        <v>22</v>
      </c>
      <c r="D7239" s="55">
        <v>44774</v>
      </c>
      <c r="E7239">
        <v>0.01</v>
      </c>
      <c r="F7239">
        <v>3133113</v>
      </c>
      <c r="G7239" s="58" t="s">
        <v>87</v>
      </c>
      <c r="H7239" s="58" t="s">
        <v>87</v>
      </c>
      <c r="I7239" s="60" t="s">
        <v>85</v>
      </c>
    </row>
    <row r="7240" spans="1:9" x14ac:dyDescent="0.2">
      <c r="A7240" t="s">
        <v>61</v>
      </c>
      <c r="B7240" t="s">
        <v>80</v>
      </c>
      <c r="C7240" t="s">
        <v>22</v>
      </c>
      <c r="D7240" s="55">
        <v>44774</v>
      </c>
      <c r="E7240">
        <v>0.41</v>
      </c>
      <c r="F7240">
        <v>3133114</v>
      </c>
      <c r="G7240" s="58" t="s">
        <v>87</v>
      </c>
      <c r="H7240" s="58" t="s">
        <v>87</v>
      </c>
      <c r="I7240" s="60" t="s">
        <v>85</v>
      </c>
    </row>
    <row r="7241" spans="1:9" x14ac:dyDescent="0.2">
      <c r="A7241" t="s">
        <v>61</v>
      </c>
      <c r="B7241" t="s">
        <v>81</v>
      </c>
      <c r="C7241" t="s">
        <v>22</v>
      </c>
      <c r="D7241" s="55">
        <v>44774</v>
      </c>
      <c r="E7241">
        <v>-0.02</v>
      </c>
      <c r="F7241">
        <v>3133115</v>
      </c>
      <c r="G7241" s="58" t="s">
        <v>87</v>
      </c>
      <c r="H7241" s="58" t="s">
        <v>87</v>
      </c>
      <c r="I7241" s="60" t="s">
        <v>85</v>
      </c>
    </row>
    <row r="7242" spans="1:9" x14ac:dyDescent="0.2">
      <c r="A7242" t="s">
        <v>63</v>
      </c>
      <c r="B7242" t="s">
        <v>80</v>
      </c>
      <c r="C7242" t="s">
        <v>22</v>
      </c>
      <c r="D7242" s="55">
        <v>44774</v>
      </c>
      <c r="E7242">
        <v>0</v>
      </c>
      <c r="F7242">
        <v>3133116</v>
      </c>
      <c r="G7242" s="58" t="s">
        <v>87</v>
      </c>
      <c r="H7242" s="58" t="s">
        <v>87</v>
      </c>
      <c r="I7242" s="60" t="s">
        <v>85</v>
      </c>
    </row>
    <row r="7243" spans="1:9" x14ac:dyDescent="0.2">
      <c r="A7243" t="s">
        <v>63</v>
      </c>
      <c r="B7243" t="s">
        <v>81</v>
      </c>
      <c r="C7243" t="s">
        <v>22</v>
      </c>
      <c r="D7243" s="55">
        <v>44774</v>
      </c>
      <c r="E7243">
        <v>0</v>
      </c>
      <c r="F7243">
        <v>3133117</v>
      </c>
      <c r="G7243" s="58" t="s">
        <v>87</v>
      </c>
      <c r="H7243" s="58" t="s">
        <v>87</v>
      </c>
      <c r="I7243" s="60" t="s">
        <v>85</v>
      </c>
    </row>
    <row r="7244" spans="1:9" x14ac:dyDescent="0.2">
      <c r="A7244" t="s">
        <v>64</v>
      </c>
      <c r="B7244" t="s">
        <v>80</v>
      </c>
      <c r="C7244" t="s">
        <v>22</v>
      </c>
      <c r="D7244" s="55">
        <v>44774</v>
      </c>
      <c r="E7244">
        <v>0</v>
      </c>
      <c r="F7244">
        <v>3133118</v>
      </c>
      <c r="G7244" s="58" t="s">
        <v>87</v>
      </c>
      <c r="H7244" s="58" t="s">
        <v>87</v>
      </c>
      <c r="I7244" s="60" t="s">
        <v>85</v>
      </c>
    </row>
    <row r="7245" spans="1:9" x14ac:dyDescent="0.2">
      <c r="A7245" t="s">
        <v>64</v>
      </c>
      <c r="B7245" t="s">
        <v>81</v>
      </c>
      <c r="C7245" t="s">
        <v>22</v>
      </c>
      <c r="D7245" s="55">
        <v>44774</v>
      </c>
      <c r="E7245">
        <v>0</v>
      </c>
      <c r="F7245">
        <v>3133119</v>
      </c>
      <c r="G7245" s="58" t="s">
        <v>87</v>
      </c>
      <c r="H7245" s="58" t="s">
        <v>87</v>
      </c>
      <c r="I7245" s="60" t="s">
        <v>85</v>
      </c>
    </row>
    <row r="7246" spans="1:9" x14ac:dyDescent="0.2">
      <c r="A7246" t="s">
        <v>79</v>
      </c>
      <c r="B7246" t="s">
        <v>80</v>
      </c>
      <c r="C7246" t="s">
        <v>22</v>
      </c>
      <c r="D7246" s="55">
        <v>44774</v>
      </c>
      <c r="E7246">
        <v>0</v>
      </c>
      <c r="F7246">
        <v>3133120</v>
      </c>
      <c r="G7246" s="58" t="s">
        <v>87</v>
      </c>
      <c r="H7246" s="58" t="s">
        <v>87</v>
      </c>
      <c r="I7246" s="60" t="s">
        <v>85</v>
      </c>
    </row>
    <row r="7247" spans="1:9" x14ac:dyDescent="0.2">
      <c r="A7247" t="s">
        <v>79</v>
      </c>
      <c r="B7247" t="s">
        <v>81</v>
      </c>
      <c r="C7247" t="s">
        <v>22</v>
      </c>
      <c r="D7247" s="55">
        <v>44774</v>
      </c>
      <c r="E7247">
        <v>0</v>
      </c>
      <c r="F7247">
        <v>3133121</v>
      </c>
      <c r="G7247" s="58" t="s">
        <v>87</v>
      </c>
      <c r="H7247" s="58" t="s">
        <v>87</v>
      </c>
      <c r="I7247" s="60" t="s">
        <v>85</v>
      </c>
    </row>
    <row r="7248" spans="1:9" x14ac:dyDescent="0.2">
      <c r="A7248" t="s">
        <v>65</v>
      </c>
      <c r="B7248" t="s">
        <v>80</v>
      </c>
      <c r="C7248" t="s">
        <v>22</v>
      </c>
      <c r="D7248" s="55">
        <v>44774</v>
      </c>
      <c r="E7248">
        <v>0</v>
      </c>
      <c r="F7248">
        <v>3133122</v>
      </c>
      <c r="G7248" s="58" t="s">
        <v>87</v>
      </c>
      <c r="H7248" s="58" t="s">
        <v>87</v>
      </c>
      <c r="I7248" s="60" t="s">
        <v>85</v>
      </c>
    </row>
    <row r="7249" spans="1:9" x14ac:dyDescent="0.2">
      <c r="A7249" t="s">
        <v>65</v>
      </c>
      <c r="B7249" t="s">
        <v>81</v>
      </c>
      <c r="C7249" t="s">
        <v>22</v>
      </c>
      <c r="D7249" s="55">
        <v>44774</v>
      </c>
      <c r="E7249">
        <v>0</v>
      </c>
      <c r="F7249">
        <v>3133123</v>
      </c>
      <c r="G7249" s="58" t="s">
        <v>87</v>
      </c>
      <c r="H7249" s="58" t="s">
        <v>87</v>
      </c>
      <c r="I7249" s="60" t="s">
        <v>85</v>
      </c>
    </row>
    <row r="7250" spans="1:9" x14ac:dyDescent="0.2">
      <c r="A7250" t="s">
        <v>111</v>
      </c>
      <c r="B7250" t="s">
        <v>110</v>
      </c>
      <c r="C7250" t="s">
        <v>22</v>
      </c>
      <c r="D7250" s="55">
        <v>44774</v>
      </c>
      <c r="E7250">
        <v>-5.0000000000000001E-3</v>
      </c>
      <c r="F7250">
        <v>3133124</v>
      </c>
      <c r="G7250" s="58" t="s">
        <v>87</v>
      </c>
      <c r="H7250" s="58" t="s">
        <v>87</v>
      </c>
      <c r="I7250" s="60" t="s">
        <v>85</v>
      </c>
    </row>
    <row r="7251" spans="1:9" x14ac:dyDescent="0.2">
      <c r="A7251" t="s">
        <v>112</v>
      </c>
      <c r="B7251" t="s">
        <v>110</v>
      </c>
      <c r="C7251" t="s">
        <v>22</v>
      </c>
      <c r="D7251" s="55">
        <v>44774</v>
      </c>
      <c r="E7251">
        <v>0.01</v>
      </c>
      <c r="F7251">
        <v>3133125</v>
      </c>
      <c r="G7251" s="58" t="s">
        <v>87</v>
      </c>
      <c r="H7251" s="58" t="s">
        <v>87</v>
      </c>
      <c r="I7251" s="60" t="s">
        <v>85</v>
      </c>
    </row>
    <row r="7252" spans="1:9" x14ac:dyDescent="0.2">
      <c r="A7252" t="s">
        <v>108</v>
      </c>
      <c r="B7252" t="s">
        <v>110</v>
      </c>
      <c r="C7252" t="s">
        <v>22</v>
      </c>
      <c r="D7252" s="55">
        <v>44774</v>
      </c>
      <c r="E7252">
        <v>-0.02</v>
      </c>
      <c r="F7252">
        <v>3133126</v>
      </c>
      <c r="G7252" s="58" t="s">
        <v>87</v>
      </c>
      <c r="H7252" s="58" t="s">
        <v>87</v>
      </c>
      <c r="I7252" s="60" t="s">
        <v>85</v>
      </c>
    </row>
    <row r="7253" spans="1:9" x14ac:dyDescent="0.2">
      <c r="A7253" t="s">
        <v>109</v>
      </c>
      <c r="B7253" t="s">
        <v>110</v>
      </c>
      <c r="C7253" t="s">
        <v>22</v>
      </c>
      <c r="D7253" s="55">
        <v>44774</v>
      </c>
      <c r="E7253">
        <v>0.01</v>
      </c>
      <c r="F7253">
        <v>3133127</v>
      </c>
      <c r="G7253" s="58" t="s">
        <v>87</v>
      </c>
      <c r="H7253" s="58" t="s">
        <v>87</v>
      </c>
      <c r="I7253" s="60" t="s">
        <v>85</v>
      </c>
    </row>
    <row r="7254" spans="1:9" x14ac:dyDescent="0.2">
      <c r="A7254" t="s">
        <v>11</v>
      </c>
      <c r="B7254" t="s">
        <v>110</v>
      </c>
      <c r="C7254" t="s">
        <v>22</v>
      </c>
      <c r="D7254" s="55">
        <v>44774</v>
      </c>
      <c r="E7254" s="155">
        <v>44805</v>
      </c>
      <c r="F7254">
        <v>2756506</v>
      </c>
      <c r="G7254" s="58" t="s">
        <v>87</v>
      </c>
      <c r="H7254" s="58" t="s">
        <v>87</v>
      </c>
      <c r="I7254" s="60" t="s">
        <v>86</v>
      </c>
    </row>
    <row r="7255" spans="1:9" x14ac:dyDescent="0.2">
      <c r="A7255" t="s">
        <v>78</v>
      </c>
      <c r="B7255" t="s">
        <v>80</v>
      </c>
      <c r="C7255" t="s">
        <v>22</v>
      </c>
      <c r="D7255" s="55">
        <v>44805</v>
      </c>
      <c r="E7255">
        <v>0.39750000000000002</v>
      </c>
      <c r="F7255">
        <v>3133100</v>
      </c>
      <c r="G7255" s="58" t="s">
        <v>87</v>
      </c>
      <c r="H7255" s="58" t="s">
        <v>87</v>
      </c>
      <c r="I7255" s="60" t="s">
        <v>85</v>
      </c>
    </row>
    <row r="7256" spans="1:9" x14ac:dyDescent="0.2">
      <c r="A7256" t="s">
        <v>78</v>
      </c>
      <c r="B7256" t="s">
        <v>81</v>
      </c>
      <c r="C7256" t="s">
        <v>22</v>
      </c>
      <c r="D7256" s="55">
        <v>44805</v>
      </c>
      <c r="E7256">
        <v>0.02</v>
      </c>
      <c r="F7256">
        <v>3133101</v>
      </c>
      <c r="G7256" s="58" t="s">
        <v>87</v>
      </c>
      <c r="H7256" s="58" t="s">
        <v>87</v>
      </c>
      <c r="I7256" s="60" t="s">
        <v>85</v>
      </c>
    </row>
    <row r="7257" spans="1:9" x14ac:dyDescent="0.2">
      <c r="A7257" t="s">
        <v>35</v>
      </c>
      <c r="B7257" t="s">
        <v>80</v>
      </c>
      <c r="C7257" t="s">
        <v>22</v>
      </c>
      <c r="D7257" s="55">
        <v>44805</v>
      </c>
      <c r="E7257">
        <v>0.39750000000000002</v>
      </c>
      <c r="F7257">
        <v>3133102</v>
      </c>
      <c r="G7257" s="58" t="s">
        <v>87</v>
      </c>
      <c r="H7257" s="58" t="s">
        <v>87</v>
      </c>
      <c r="I7257" s="60" t="s">
        <v>85</v>
      </c>
    </row>
    <row r="7258" spans="1:9" x14ac:dyDescent="0.2">
      <c r="A7258" t="s">
        <v>35</v>
      </c>
      <c r="B7258" t="s">
        <v>81</v>
      </c>
      <c r="C7258" t="s">
        <v>22</v>
      </c>
      <c r="D7258" s="55">
        <v>44805</v>
      </c>
      <c r="E7258">
        <v>0.05</v>
      </c>
      <c r="F7258">
        <v>3133103</v>
      </c>
      <c r="G7258" s="58" t="s">
        <v>87</v>
      </c>
      <c r="H7258" s="58" t="s">
        <v>87</v>
      </c>
      <c r="I7258" s="60" t="s">
        <v>85</v>
      </c>
    </row>
    <row r="7259" spans="1:9" x14ac:dyDescent="0.2">
      <c r="A7259" t="s">
        <v>36</v>
      </c>
      <c r="B7259" t="s">
        <v>80</v>
      </c>
      <c r="C7259" t="s">
        <v>22</v>
      </c>
      <c r="D7259" s="55">
        <v>44805</v>
      </c>
      <c r="E7259">
        <v>0.39750000000000002</v>
      </c>
      <c r="F7259">
        <v>3133104</v>
      </c>
      <c r="G7259" s="58" t="s">
        <v>87</v>
      </c>
      <c r="H7259" s="58" t="s">
        <v>87</v>
      </c>
      <c r="I7259" s="60" t="s">
        <v>85</v>
      </c>
    </row>
    <row r="7260" spans="1:9" x14ac:dyDescent="0.2">
      <c r="A7260" t="s">
        <v>36</v>
      </c>
      <c r="B7260" t="s">
        <v>81</v>
      </c>
      <c r="C7260" t="s">
        <v>22</v>
      </c>
      <c r="D7260" s="55">
        <v>44805</v>
      </c>
      <c r="E7260">
        <v>0.02</v>
      </c>
      <c r="F7260">
        <v>3133105</v>
      </c>
      <c r="G7260" s="58" t="s">
        <v>87</v>
      </c>
      <c r="H7260" s="58" t="s">
        <v>87</v>
      </c>
      <c r="I7260" s="60" t="s">
        <v>85</v>
      </c>
    </row>
    <row r="7261" spans="1:9" x14ac:dyDescent="0.2">
      <c r="A7261" t="s">
        <v>37</v>
      </c>
      <c r="B7261" t="s">
        <v>80</v>
      </c>
      <c r="C7261" t="s">
        <v>22</v>
      </c>
      <c r="D7261" s="55">
        <v>44805</v>
      </c>
      <c r="E7261">
        <v>0.39750000000000002</v>
      </c>
      <c r="F7261">
        <v>3133106</v>
      </c>
      <c r="G7261" s="58" t="s">
        <v>87</v>
      </c>
      <c r="H7261" s="58" t="s">
        <v>87</v>
      </c>
      <c r="I7261" s="60" t="s">
        <v>85</v>
      </c>
    </row>
    <row r="7262" spans="1:9" x14ac:dyDescent="0.2">
      <c r="A7262" t="s">
        <v>37</v>
      </c>
      <c r="B7262" t="s">
        <v>81</v>
      </c>
      <c r="C7262" t="s">
        <v>22</v>
      </c>
      <c r="D7262" s="55">
        <v>44805</v>
      </c>
      <c r="E7262">
        <v>0.05</v>
      </c>
      <c r="F7262">
        <v>3133107</v>
      </c>
      <c r="G7262" s="58" t="s">
        <v>87</v>
      </c>
      <c r="H7262" s="58" t="s">
        <v>87</v>
      </c>
      <c r="I7262" s="60" t="s">
        <v>85</v>
      </c>
    </row>
    <row r="7263" spans="1:9" x14ac:dyDescent="0.2">
      <c r="A7263" t="s">
        <v>58</v>
      </c>
      <c r="B7263" t="s">
        <v>80</v>
      </c>
      <c r="C7263" t="s">
        <v>22</v>
      </c>
      <c r="D7263" s="55">
        <v>44805</v>
      </c>
      <c r="E7263">
        <v>0.315</v>
      </c>
      <c r="F7263">
        <v>3133108</v>
      </c>
      <c r="G7263" s="58" t="s">
        <v>87</v>
      </c>
      <c r="H7263" s="58" t="s">
        <v>87</v>
      </c>
      <c r="I7263" s="60" t="s">
        <v>85</v>
      </c>
    </row>
    <row r="7264" spans="1:9" x14ac:dyDescent="0.2">
      <c r="A7264" t="s">
        <v>58</v>
      </c>
      <c r="B7264" t="s">
        <v>81</v>
      </c>
      <c r="C7264" t="s">
        <v>22</v>
      </c>
      <c r="D7264" s="55">
        <v>44805</v>
      </c>
      <c r="E7264">
        <v>-5.0000000000000001E-3</v>
      </c>
      <c r="F7264">
        <v>3133109</v>
      </c>
      <c r="G7264" s="58" t="s">
        <v>87</v>
      </c>
      <c r="H7264" s="58" t="s">
        <v>87</v>
      </c>
      <c r="I7264" s="60" t="s">
        <v>85</v>
      </c>
    </row>
    <row r="7265" spans="1:9" x14ac:dyDescent="0.2">
      <c r="A7265" t="s">
        <v>59</v>
      </c>
      <c r="B7265" t="s">
        <v>80</v>
      </c>
      <c r="C7265" t="s">
        <v>22</v>
      </c>
      <c r="D7265" s="55">
        <v>44805</v>
      </c>
      <c r="E7265">
        <v>0.36</v>
      </c>
      <c r="F7265">
        <v>3133110</v>
      </c>
      <c r="G7265" s="58" t="s">
        <v>87</v>
      </c>
      <c r="H7265" s="58" t="s">
        <v>87</v>
      </c>
      <c r="I7265" s="60" t="s">
        <v>85</v>
      </c>
    </row>
    <row r="7266" spans="1:9" x14ac:dyDescent="0.2">
      <c r="A7266" t="s">
        <v>59</v>
      </c>
      <c r="B7266" t="s">
        <v>81</v>
      </c>
      <c r="C7266" t="s">
        <v>22</v>
      </c>
      <c r="D7266" s="55">
        <v>44805</v>
      </c>
      <c r="E7266">
        <v>-0.04</v>
      </c>
      <c r="F7266">
        <v>3133111</v>
      </c>
      <c r="G7266" s="58" t="s">
        <v>87</v>
      </c>
      <c r="H7266" s="58" t="s">
        <v>87</v>
      </c>
      <c r="I7266" s="60" t="s">
        <v>85</v>
      </c>
    </row>
    <row r="7267" spans="1:9" x14ac:dyDescent="0.2">
      <c r="A7267" t="s">
        <v>60</v>
      </c>
      <c r="B7267" t="s">
        <v>80</v>
      </c>
      <c r="C7267" t="s">
        <v>22</v>
      </c>
      <c r="D7267" s="55">
        <v>44805</v>
      </c>
      <c r="E7267">
        <v>0.36</v>
      </c>
      <c r="F7267">
        <v>3133112</v>
      </c>
      <c r="G7267" s="58" t="s">
        <v>87</v>
      </c>
      <c r="H7267" s="58" t="s">
        <v>87</v>
      </c>
      <c r="I7267" s="60" t="s">
        <v>85</v>
      </c>
    </row>
    <row r="7268" spans="1:9" x14ac:dyDescent="0.2">
      <c r="A7268" t="s">
        <v>60</v>
      </c>
      <c r="B7268" t="s">
        <v>81</v>
      </c>
      <c r="C7268" t="s">
        <v>22</v>
      </c>
      <c r="D7268" s="55">
        <v>44805</v>
      </c>
      <c r="E7268">
        <v>0.01</v>
      </c>
      <c r="F7268">
        <v>3133113</v>
      </c>
      <c r="G7268" s="58" t="s">
        <v>87</v>
      </c>
      <c r="H7268" s="58" t="s">
        <v>87</v>
      </c>
      <c r="I7268" s="60" t="s">
        <v>85</v>
      </c>
    </row>
    <row r="7269" spans="1:9" x14ac:dyDescent="0.2">
      <c r="A7269" t="s">
        <v>61</v>
      </c>
      <c r="B7269" t="s">
        <v>80</v>
      </c>
      <c r="C7269" t="s">
        <v>22</v>
      </c>
      <c r="D7269" s="55">
        <v>44805</v>
      </c>
      <c r="E7269">
        <v>0.36</v>
      </c>
      <c r="F7269">
        <v>3133114</v>
      </c>
      <c r="G7269" s="58" t="s">
        <v>87</v>
      </c>
      <c r="H7269" s="58" t="s">
        <v>87</v>
      </c>
      <c r="I7269" s="60" t="s">
        <v>85</v>
      </c>
    </row>
    <row r="7270" spans="1:9" x14ac:dyDescent="0.2">
      <c r="A7270" t="s">
        <v>61</v>
      </c>
      <c r="B7270" t="s">
        <v>81</v>
      </c>
      <c r="C7270" t="s">
        <v>22</v>
      </c>
      <c r="D7270" s="55">
        <v>44805</v>
      </c>
      <c r="E7270">
        <v>-0.02</v>
      </c>
      <c r="F7270">
        <v>3133115</v>
      </c>
      <c r="G7270" s="58" t="s">
        <v>87</v>
      </c>
      <c r="H7270" s="58" t="s">
        <v>87</v>
      </c>
      <c r="I7270" s="60" t="s">
        <v>85</v>
      </c>
    </row>
    <row r="7271" spans="1:9" x14ac:dyDescent="0.2">
      <c r="A7271" t="s">
        <v>63</v>
      </c>
      <c r="B7271" t="s">
        <v>80</v>
      </c>
      <c r="C7271" t="s">
        <v>22</v>
      </c>
      <c r="D7271" s="55">
        <v>44805</v>
      </c>
      <c r="E7271">
        <v>0</v>
      </c>
      <c r="F7271">
        <v>3133116</v>
      </c>
      <c r="G7271" s="58" t="s">
        <v>87</v>
      </c>
      <c r="H7271" s="58" t="s">
        <v>87</v>
      </c>
      <c r="I7271" s="60" t="s">
        <v>85</v>
      </c>
    </row>
    <row r="7272" spans="1:9" x14ac:dyDescent="0.2">
      <c r="A7272" t="s">
        <v>63</v>
      </c>
      <c r="B7272" t="s">
        <v>81</v>
      </c>
      <c r="C7272" t="s">
        <v>22</v>
      </c>
      <c r="D7272" s="55">
        <v>44805</v>
      </c>
      <c r="E7272">
        <v>0</v>
      </c>
      <c r="F7272">
        <v>3133117</v>
      </c>
      <c r="G7272" s="58" t="s">
        <v>87</v>
      </c>
      <c r="H7272" s="58" t="s">
        <v>87</v>
      </c>
      <c r="I7272" s="60" t="s">
        <v>85</v>
      </c>
    </row>
    <row r="7273" spans="1:9" x14ac:dyDescent="0.2">
      <c r="A7273" t="s">
        <v>64</v>
      </c>
      <c r="B7273" t="s">
        <v>80</v>
      </c>
      <c r="C7273" t="s">
        <v>22</v>
      </c>
      <c r="D7273" s="55">
        <v>44805</v>
      </c>
      <c r="E7273">
        <v>0</v>
      </c>
      <c r="F7273">
        <v>3133118</v>
      </c>
      <c r="G7273" s="58" t="s">
        <v>87</v>
      </c>
      <c r="H7273" s="58" t="s">
        <v>87</v>
      </c>
      <c r="I7273" s="60" t="s">
        <v>85</v>
      </c>
    </row>
    <row r="7274" spans="1:9" x14ac:dyDescent="0.2">
      <c r="A7274" t="s">
        <v>64</v>
      </c>
      <c r="B7274" t="s">
        <v>81</v>
      </c>
      <c r="C7274" t="s">
        <v>22</v>
      </c>
      <c r="D7274" s="55">
        <v>44805</v>
      </c>
      <c r="E7274">
        <v>0</v>
      </c>
      <c r="F7274">
        <v>3133119</v>
      </c>
      <c r="G7274" s="58" t="s">
        <v>87</v>
      </c>
      <c r="H7274" s="58" t="s">
        <v>87</v>
      </c>
      <c r="I7274" s="60" t="s">
        <v>85</v>
      </c>
    </row>
    <row r="7275" spans="1:9" x14ac:dyDescent="0.2">
      <c r="A7275" t="s">
        <v>79</v>
      </c>
      <c r="B7275" t="s">
        <v>80</v>
      </c>
      <c r="C7275" t="s">
        <v>22</v>
      </c>
      <c r="D7275" s="55">
        <v>44805</v>
      </c>
      <c r="E7275">
        <v>0</v>
      </c>
      <c r="F7275">
        <v>3133120</v>
      </c>
      <c r="G7275" s="58" t="s">
        <v>87</v>
      </c>
      <c r="H7275" s="58" t="s">
        <v>87</v>
      </c>
      <c r="I7275" s="60" t="s">
        <v>85</v>
      </c>
    </row>
    <row r="7276" spans="1:9" x14ac:dyDescent="0.2">
      <c r="A7276" t="s">
        <v>79</v>
      </c>
      <c r="B7276" t="s">
        <v>81</v>
      </c>
      <c r="C7276" t="s">
        <v>22</v>
      </c>
      <c r="D7276" s="55">
        <v>44805</v>
      </c>
      <c r="E7276">
        <v>0</v>
      </c>
      <c r="F7276">
        <v>3133121</v>
      </c>
      <c r="G7276" s="58" t="s">
        <v>87</v>
      </c>
      <c r="H7276" s="58" t="s">
        <v>87</v>
      </c>
      <c r="I7276" s="60" t="s">
        <v>85</v>
      </c>
    </row>
    <row r="7277" spans="1:9" x14ac:dyDescent="0.2">
      <c r="A7277" t="s">
        <v>65</v>
      </c>
      <c r="B7277" t="s">
        <v>80</v>
      </c>
      <c r="C7277" t="s">
        <v>22</v>
      </c>
      <c r="D7277" s="55">
        <v>44805</v>
      </c>
      <c r="E7277">
        <v>0</v>
      </c>
      <c r="F7277">
        <v>3133122</v>
      </c>
      <c r="G7277" s="58" t="s">
        <v>87</v>
      </c>
      <c r="H7277" s="58" t="s">
        <v>87</v>
      </c>
      <c r="I7277" s="60" t="s">
        <v>85</v>
      </c>
    </row>
    <row r="7278" spans="1:9" x14ac:dyDescent="0.2">
      <c r="A7278" t="s">
        <v>65</v>
      </c>
      <c r="B7278" t="s">
        <v>81</v>
      </c>
      <c r="C7278" t="s">
        <v>22</v>
      </c>
      <c r="D7278" s="55">
        <v>44805</v>
      </c>
      <c r="E7278">
        <v>0</v>
      </c>
      <c r="F7278">
        <v>3133123</v>
      </c>
      <c r="G7278" s="58" t="s">
        <v>87</v>
      </c>
      <c r="H7278" s="58" t="s">
        <v>87</v>
      </c>
      <c r="I7278" s="60" t="s">
        <v>85</v>
      </c>
    </row>
    <row r="7279" spans="1:9" x14ac:dyDescent="0.2">
      <c r="A7279" t="s">
        <v>111</v>
      </c>
      <c r="B7279" t="s">
        <v>110</v>
      </c>
      <c r="C7279" t="s">
        <v>22</v>
      </c>
      <c r="D7279" s="55">
        <v>44805</v>
      </c>
      <c r="E7279">
        <v>-5.0000000000000001E-3</v>
      </c>
      <c r="F7279">
        <v>3133124</v>
      </c>
      <c r="G7279" s="58" t="s">
        <v>87</v>
      </c>
      <c r="H7279" s="58" t="s">
        <v>87</v>
      </c>
      <c r="I7279" s="60" t="s">
        <v>85</v>
      </c>
    </row>
    <row r="7280" spans="1:9" x14ac:dyDescent="0.2">
      <c r="A7280" t="s">
        <v>112</v>
      </c>
      <c r="B7280" t="s">
        <v>110</v>
      </c>
      <c r="C7280" t="s">
        <v>22</v>
      </c>
      <c r="D7280" s="55">
        <v>44805</v>
      </c>
      <c r="E7280">
        <v>0.01</v>
      </c>
      <c r="F7280">
        <v>3133125</v>
      </c>
      <c r="G7280" s="58" t="s">
        <v>87</v>
      </c>
      <c r="H7280" s="58" t="s">
        <v>87</v>
      </c>
      <c r="I7280" s="60" t="s">
        <v>85</v>
      </c>
    </row>
    <row r="7281" spans="1:9" x14ac:dyDescent="0.2">
      <c r="A7281" t="s">
        <v>108</v>
      </c>
      <c r="B7281" t="s">
        <v>110</v>
      </c>
      <c r="C7281" t="s">
        <v>22</v>
      </c>
      <c r="D7281" s="55">
        <v>44805</v>
      </c>
      <c r="E7281">
        <v>-0.02</v>
      </c>
      <c r="F7281">
        <v>3133126</v>
      </c>
      <c r="G7281" s="58" t="s">
        <v>87</v>
      </c>
      <c r="H7281" s="58" t="s">
        <v>87</v>
      </c>
      <c r="I7281" s="60" t="s">
        <v>85</v>
      </c>
    </row>
    <row r="7282" spans="1:9" x14ac:dyDescent="0.2">
      <c r="A7282" t="s">
        <v>109</v>
      </c>
      <c r="B7282" t="s">
        <v>110</v>
      </c>
      <c r="C7282" t="s">
        <v>22</v>
      </c>
      <c r="D7282" s="55">
        <v>44805</v>
      </c>
      <c r="E7282">
        <v>0.01</v>
      </c>
      <c r="F7282">
        <v>3133127</v>
      </c>
      <c r="G7282" s="58" t="s">
        <v>87</v>
      </c>
      <c r="H7282" s="58" t="s">
        <v>87</v>
      </c>
      <c r="I7282" s="60" t="s">
        <v>85</v>
      </c>
    </row>
    <row r="7283" spans="1:9" x14ac:dyDescent="0.2">
      <c r="A7283" t="s">
        <v>11</v>
      </c>
      <c r="B7283" t="s">
        <v>110</v>
      </c>
      <c r="C7283" t="s">
        <v>22</v>
      </c>
      <c r="D7283" s="55">
        <v>44805</v>
      </c>
      <c r="E7283" s="155">
        <v>44835</v>
      </c>
      <c r="F7283">
        <v>2756535</v>
      </c>
      <c r="G7283" s="58" t="s">
        <v>87</v>
      </c>
      <c r="H7283" s="58" t="s">
        <v>87</v>
      </c>
      <c r="I7283" s="60" t="s">
        <v>86</v>
      </c>
    </row>
    <row r="7284" spans="1:9" x14ac:dyDescent="0.2">
      <c r="A7284" t="s">
        <v>78</v>
      </c>
      <c r="B7284" t="s">
        <v>80</v>
      </c>
      <c r="C7284" t="s">
        <v>22</v>
      </c>
      <c r="D7284" s="55">
        <v>44835</v>
      </c>
      <c r="E7284">
        <v>0.4</v>
      </c>
      <c r="F7284">
        <v>3133100</v>
      </c>
      <c r="G7284" s="58" t="s">
        <v>87</v>
      </c>
      <c r="H7284" s="58" t="s">
        <v>87</v>
      </c>
      <c r="I7284" s="60" t="s">
        <v>85</v>
      </c>
    </row>
    <row r="7285" spans="1:9" x14ac:dyDescent="0.2">
      <c r="A7285" t="s">
        <v>78</v>
      </c>
      <c r="B7285" t="s">
        <v>81</v>
      </c>
      <c r="C7285" t="s">
        <v>22</v>
      </c>
      <c r="D7285" s="55">
        <v>44835</v>
      </c>
      <c r="E7285">
        <v>0.02</v>
      </c>
      <c r="F7285">
        <v>3133101</v>
      </c>
      <c r="G7285" s="58" t="s">
        <v>87</v>
      </c>
      <c r="H7285" s="58" t="s">
        <v>87</v>
      </c>
      <c r="I7285" s="60" t="s">
        <v>85</v>
      </c>
    </row>
    <row r="7286" spans="1:9" x14ac:dyDescent="0.2">
      <c r="A7286" t="s">
        <v>35</v>
      </c>
      <c r="B7286" t="s">
        <v>80</v>
      </c>
      <c r="C7286" t="s">
        <v>22</v>
      </c>
      <c r="D7286" s="55">
        <v>44835</v>
      </c>
      <c r="E7286">
        <v>0.4</v>
      </c>
      <c r="F7286">
        <v>3133102</v>
      </c>
      <c r="G7286" s="58" t="s">
        <v>87</v>
      </c>
      <c r="H7286" s="58" t="s">
        <v>87</v>
      </c>
      <c r="I7286" s="60" t="s">
        <v>85</v>
      </c>
    </row>
    <row r="7287" spans="1:9" x14ac:dyDescent="0.2">
      <c r="A7287" t="s">
        <v>35</v>
      </c>
      <c r="B7287" t="s">
        <v>81</v>
      </c>
      <c r="C7287" t="s">
        <v>22</v>
      </c>
      <c r="D7287" s="55">
        <v>44835</v>
      </c>
      <c r="E7287">
        <v>0.05</v>
      </c>
      <c r="F7287">
        <v>3133103</v>
      </c>
      <c r="G7287" s="58" t="s">
        <v>87</v>
      </c>
      <c r="H7287" s="58" t="s">
        <v>87</v>
      </c>
      <c r="I7287" s="60" t="s">
        <v>85</v>
      </c>
    </row>
    <row r="7288" spans="1:9" x14ac:dyDescent="0.2">
      <c r="A7288" t="s">
        <v>36</v>
      </c>
      <c r="B7288" t="s">
        <v>80</v>
      </c>
      <c r="C7288" t="s">
        <v>22</v>
      </c>
      <c r="D7288" s="55">
        <v>44835</v>
      </c>
      <c r="E7288">
        <v>0.4</v>
      </c>
      <c r="F7288">
        <v>3133104</v>
      </c>
      <c r="G7288" s="58" t="s">
        <v>87</v>
      </c>
      <c r="H7288" s="58" t="s">
        <v>87</v>
      </c>
      <c r="I7288" s="60" t="s">
        <v>85</v>
      </c>
    </row>
    <row r="7289" spans="1:9" x14ac:dyDescent="0.2">
      <c r="A7289" t="s">
        <v>36</v>
      </c>
      <c r="B7289" t="s">
        <v>81</v>
      </c>
      <c r="C7289" t="s">
        <v>22</v>
      </c>
      <c r="D7289" s="55">
        <v>44835</v>
      </c>
      <c r="E7289">
        <v>0.02</v>
      </c>
      <c r="F7289">
        <v>3133105</v>
      </c>
      <c r="G7289" s="58" t="s">
        <v>87</v>
      </c>
      <c r="H7289" s="58" t="s">
        <v>87</v>
      </c>
      <c r="I7289" s="60" t="s">
        <v>85</v>
      </c>
    </row>
    <row r="7290" spans="1:9" x14ac:dyDescent="0.2">
      <c r="A7290" t="s">
        <v>37</v>
      </c>
      <c r="B7290" t="s">
        <v>80</v>
      </c>
      <c r="C7290" t="s">
        <v>22</v>
      </c>
      <c r="D7290" s="55">
        <v>44835</v>
      </c>
      <c r="E7290">
        <v>0.4</v>
      </c>
      <c r="F7290">
        <v>3133106</v>
      </c>
      <c r="G7290" s="58" t="s">
        <v>87</v>
      </c>
      <c r="H7290" s="58" t="s">
        <v>87</v>
      </c>
      <c r="I7290" s="60" t="s">
        <v>85</v>
      </c>
    </row>
    <row r="7291" spans="1:9" x14ac:dyDescent="0.2">
      <c r="A7291" t="s">
        <v>37</v>
      </c>
      <c r="B7291" t="s">
        <v>81</v>
      </c>
      <c r="C7291" t="s">
        <v>22</v>
      </c>
      <c r="D7291" s="55">
        <v>44835</v>
      </c>
      <c r="E7291">
        <v>0.05</v>
      </c>
      <c r="F7291">
        <v>3133107</v>
      </c>
      <c r="G7291" s="58" t="s">
        <v>87</v>
      </c>
      <c r="H7291" s="58" t="s">
        <v>87</v>
      </c>
      <c r="I7291" s="60" t="s">
        <v>85</v>
      </c>
    </row>
    <row r="7292" spans="1:9" x14ac:dyDescent="0.2">
      <c r="A7292" t="s">
        <v>58</v>
      </c>
      <c r="B7292" t="s">
        <v>80</v>
      </c>
      <c r="C7292" t="s">
        <v>22</v>
      </c>
      <c r="D7292" s="55">
        <v>44835</v>
      </c>
      <c r="E7292">
        <v>0.36</v>
      </c>
      <c r="F7292">
        <v>3133108</v>
      </c>
      <c r="G7292" s="58" t="s">
        <v>87</v>
      </c>
      <c r="H7292" s="58" t="s">
        <v>87</v>
      </c>
      <c r="I7292" s="60" t="s">
        <v>85</v>
      </c>
    </row>
    <row r="7293" spans="1:9" x14ac:dyDescent="0.2">
      <c r="A7293" t="s">
        <v>58</v>
      </c>
      <c r="B7293" t="s">
        <v>81</v>
      </c>
      <c r="C7293" t="s">
        <v>22</v>
      </c>
      <c r="D7293" s="55">
        <v>44835</v>
      </c>
      <c r="E7293">
        <v>-5.0000000000000001E-3</v>
      </c>
      <c r="F7293">
        <v>3133109</v>
      </c>
      <c r="G7293" s="58" t="s">
        <v>87</v>
      </c>
      <c r="H7293" s="58" t="s">
        <v>87</v>
      </c>
      <c r="I7293" s="60" t="s">
        <v>85</v>
      </c>
    </row>
    <row r="7294" spans="1:9" x14ac:dyDescent="0.2">
      <c r="A7294" t="s">
        <v>59</v>
      </c>
      <c r="B7294" t="s">
        <v>80</v>
      </c>
      <c r="C7294" t="s">
        <v>22</v>
      </c>
      <c r="D7294" s="55">
        <v>44835</v>
      </c>
      <c r="E7294">
        <v>0.4</v>
      </c>
      <c r="F7294">
        <v>3133110</v>
      </c>
      <c r="G7294" s="58" t="s">
        <v>87</v>
      </c>
      <c r="H7294" s="58" t="s">
        <v>87</v>
      </c>
      <c r="I7294" s="60" t="s">
        <v>85</v>
      </c>
    </row>
    <row r="7295" spans="1:9" x14ac:dyDescent="0.2">
      <c r="A7295" t="s">
        <v>59</v>
      </c>
      <c r="B7295" t="s">
        <v>81</v>
      </c>
      <c r="C7295" t="s">
        <v>22</v>
      </c>
      <c r="D7295" s="55">
        <v>44835</v>
      </c>
      <c r="E7295">
        <v>-8.5000000000000006E-2</v>
      </c>
      <c r="F7295">
        <v>3133111</v>
      </c>
      <c r="G7295" s="58" t="s">
        <v>87</v>
      </c>
      <c r="H7295" s="58" t="s">
        <v>87</v>
      </c>
      <c r="I7295" s="60" t="s">
        <v>85</v>
      </c>
    </row>
    <row r="7296" spans="1:9" x14ac:dyDescent="0.2">
      <c r="A7296" t="s">
        <v>60</v>
      </c>
      <c r="B7296" t="s">
        <v>80</v>
      </c>
      <c r="C7296" t="s">
        <v>22</v>
      </c>
      <c r="D7296" s="55">
        <v>44835</v>
      </c>
      <c r="E7296">
        <v>0.4</v>
      </c>
      <c r="F7296">
        <v>3133112</v>
      </c>
      <c r="G7296" s="58" t="s">
        <v>87</v>
      </c>
      <c r="H7296" s="58" t="s">
        <v>87</v>
      </c>
      <c r="I7296" s="60" t="s">
        <v>85</v>
      </c>
    </row>
    <row r="7297" spans="1:9" x14ac:dyDescent="0.2">
      <c r="A7297" t="s">
        <v>60</v>
      </c>
      <c r="B7297" t="s">
        <v>81</v>
      </c>
      <c r="C7297" t="s">
        <v>22</v>
      </c>
      <c r="D7297" s="55">
        <v>44835</v>
      </c>
      <c r="E7297">
        <v>0.01</v>
      </c>
      <c r="F7297">
        <v>3133113</v>
      </c>
      <c r="G7297" s="58" t="s">
        <v>87</v>
      </c>
      <c r="H7297" s="58" t="s">
        <v>87</v>
      </c>
      <c r="I7297" s="60" t="s">
        <v>85</v>
      </c>
    </row>
    <row r="7298" spans="1:9" x14ac:dyDescent="0.2">
      <c r="A7298" t="s">
        <v>61</v>
      </c>
      <c r="B7298" t="s">
        <v>80</v>
      </c>
      <c r="C7298" t="s">
        <v>22</v>
      </c>
      <c r="D7298" s="55">
        <v>44835</v>
      </c>
      <c r="E7298">
        <v>0.4</v>
      </c>
      <c r="F7298">
        <v>3133114</v>
      </c>
      <c r="G7298" s="58" t="s">
        <v>87</v>
      </c>
      <c r="H7298" s="58" t="s">
        <v>87</v>
      </c>
      <c r="I7298" s="60" t="s">
        <v>85</v>
      </c>
    </row>
    <row r="7299" spans="1:9" x14ac:dyDescent="0.2">
      <c r="A7299" t="s">
        <v>61</v>
      </c>
      <c r="B7299" t="s">
        <v>81</v>
      </c>
      <c r="C7299" t="s">
        <v>22</v>
      </c>
      <c r="D7299" s="55">
        <v>44835</v>
      </c>
      <c r="E7299">
        <v>-5.5E-2</v>
      </c>
      <c r="F7299">
        <v>3133115</v>
      </c>
      <c r="G7299" s="58" t="s">
        <v>87</v>
      </c>
      <c r="H7299" s="58" t="s">
        <v>87</v>
      </c>
      <c r="I7299" s="60" t="s">
        <v>85</v>
      </c>
    </row>
    <row r="7300" spans="1:9" x14ac:dyDescent="0.2">
      <c r="A7300" t="s">
        <v>63</v>
      </c>
      <c r="B7300" t="s">
        <v>80</v>
      </c>
      <c r="C7300" t="s">
        <v>22</v>
      </c>
      <c r="D7300" s="55">
        <v>44835</v>
      </c>
      <c r="E7300">
        <v>0</v>
      </c>
      <c r="F7300">
        <v>3133116</v>
      </c>
      <c r="G7300" s="58" t="s">
        <v>87</v>
      </c>
      <c r="H7300" s="58" t="s">
        <v>87</v>
      </c>
      <c r="I7300" s="60" t="s">
        <v>85</v>
      </c>
    </row>
    <row r="7301" spans="1:9" x14ac:dyDescent="0.2">
      <c r="A7301" t="s">
        <v>63</v>
      </c>
      <c r="B7301" t="s">
        <v>81</v>
      </c>
      <c r="C7301" t="s">
        <v>22</v>
      </c>
      <c r="D7301" s="55">
        <v>44835</v>
      </c>
      <c r="E7301">
        <v>0</v>
      </c>
      <c r="F7301">
        <v>3133117</v>
      </c>
      <c r="G7301" s="58" t="s">
        <v>87</v>
      </c>
      <c r="H7301" s="58" t="s">
        <v>87</v>
      </c>
      <c r="I7301" s="60" t="s">
        <v>85</v>
      </c>
    </row>
    <row r="7302" spans="1:9" x14ac:dyDescent="0.2">
      <c r="A7302" t="s">
        <v>64</v>
      </c>
      <c r="B7302" t="s">
        <v>80</v>
      </c>
      <c r="C7302" t="s">
        <v>22</v>
      </c>
      <c r="D7302" s="55">
        <v>44835</v>
      </c>
      <c r="E7302">
        <v>0</v>
      </c>
      <c r="F7302">
        <v>3133118</v>
      </c>
      <c r="G7302" s="58" t="s">
        <v>87</v>
      </c>
      <c r="H7302" s="58" t="s">
        <v>87</v>
      </c>
      <c r="I7302" s="60" t="s">
        <v>85</v>
      </c>
    </row>
    <row r="7303" spans="1:9" x14ac:dyDescent="0.2">
      <c r="A7303" t="s">
        <v>64</v>
      </c>
      <c r="B7303" t="s">
        <v>81</v>
      </c>
      <c r="C7303" t="s">
        <v>22</v>
      </c>
      <c r="D7303" s="55">
        <v>44835</v>
      </c>
      <c r="E7303">
        <v>0</v>
      </c>
      <c r="F7303">
        <v>3133119</v>
      </c>
      <c r="G7303" s="58" t="s">
        <v>87</v>
      </c>
      <c r="H7303" s="58" t="s">
        <v>87</v>
      </c>
      <c r="I7303" s="60" t="s">
        <v>85</v>
      </c>
    </row>
    <row r="7304" spans="1:9" x14ac:dyDescent="0.2">
      <c r="A7304" t="s">
        <v>79</v>
      </c>
      <c r="B7304" t="s">
        <v>80</v>
      </c>
      <c r="C7304" t="s">
        <v>22</v>
      </c>
      <c r="D7304" s="55">
        <v>44835</v>
      </c>
      <c r="E7304">
        <v>0</v>
      </c>
      <c r="F7304">
        <v>3133120</v>
      </c>
      <c r="G7304" s="58" t="s">
        <v>87</v>
      </c>
      <c r="H7304" s="58" t="s">
        <v>87</v>
      </c>
      <c r="I7304" s="60" t="s">
        <v>85</v>
      </c>
    </row>
    <row r="7305" spans="1:9" x14ac:dyDescent="0.2">
      <c r="A7305" t="s">
        <v>79</v>
      </c>
      <c r="B7305" t="s">
        <v>81</v>
      </c>
      <c r="C7305" t="s">
        <v>22</v>
      </c>
      <c r="D7305" s="55">
        <v>44835</v>
      </c>
      <c r="E7305">
        <v>0</v>
      </c>
      <c r="F7305">
        <v>3133121</v>
      </c>
      <c r="G7305" s="58" t="s">
        <v>87</v>
      </c>
      <c r="H7305" s="58" t="s">
        <v>87</v>
      </c>
      <c r="I7305" s="60" t="s">
        <v>85</v>
      </c>
    </row>
    <row r="7306" spans="1:9" x14ac:dyDescent="0.2">
      <c r="A7306" t="s">
        <v>65</v>
      </c>
      <c r="B7306" t="s">
        <v>80</v>
      </c>
      <c r="C7306" t="s">
        <v>22</v>
      </c>
      <c r="D7306" s="55">
        <v>44835</v>
      </c>
      <c r="E7306">
        <v>0</v>
      </c>
      <c r="F7306">
        <v>3133122</v>
      </c>
      <c r="G7306" s="58" t="s">
        <v>87</v>
      </c>
      <c r="H7306" s="58" t="s">
        <v>87</v>
      </c>
      <c r="I7306" s="60" t="s">
        <v>85</v>
      </c>
    </row>
    <row r="7307" spans="1:9" x14ac:dyDescent="0.2">
      <c r="A7307" t="s">
        <v>65</v>
      </c>
      <c r="B7307" t="s">
        <v>81</v>
      </c>
      <c r="C7307" t="s">
        <v>22</v>
      </c>
      <c r="D7307" s="55">
        <v>44835</v>
      </c>
      <c r="E7307">
        <v>0</v>
      </c>
      <c r="F7307">
        <v>3133123</v>
      </c>
      <c r="G7307" s="58" t="s">
        <v>87</v>
      </c>
      <c r="H7307" s="58" t="s">
        <v>87</v>
      </c>
      <c r="I7307" s="60" t="s">
        <v>85</v>
      </c>
    </row>
    <row r="7308" spans="1:9" x14ac:dyDescent="0.2">
      <c r="A7308" t="s">
        <v>111</v>
      </c>
      <c r="B7308" t="s">
        <v>110</v>
      </c>
      <c r="C7308" t="s">
        <v>22</v>
      </c>
      <c r="D7308" s="55">
        <v>44835</v>
      </c>
      <c r="E7308">
        <v>-5.0000000000000001E-3</v>
      </c>
      <c r="F7308">
        <v>3133124</v>
      </c>
      <c r="G7308" s="58" t="s">
        <v>87</v>
      </c>
      <c r="H7308" s="58" t="s">
        <v>87</v>
      </c>
      <c r="I7308" s="60" t="s">
        <v>85</v>
      </c>
    </row>
    <row r="7309" spans="1:9" x14ac:dyDescent="0.2">
      <c r="A7309" t="s">
        <v>112</v>
      </c>
      <c r="B7309" t="s">
        <v>110</v>
      </c>
      <c r="C7309" t="s">
        <v>22</v>
      </c>
      <c r="D7309" s="55">
        <v>44835</v>
      </c>
      <c r="E7309">
        <v>0.01</v>
      </c>
      <c r="F7309">
        <v>3133125</v>
      </c>
      <c r="G7309" s="58" t="s">
        <v>87</v>
      </c>
      <c r="H7309" s="58" t="s">
        <v>87</v>
      </c>
      <c r="I7309" s="60" t="s">
        <v>85</v>
      </c>
    </row>
    <row r="7310" spans="1:9" x14ac:dyDescent="0.2">
      <c r="A7310" t="s">
        <v>108</v>
      </c>
      <c r="B7310" t="s">
        <v>110</v>
      </c>
      <c r="C7310" t="s">
        <v>22</v>
      </c>
      <c r="D7310" s="55">
        <v>44835</v>
      </c>
      <c r="E7310">
        <v>-5.5E-2</v>
      </c>
      <c r="F7310">
        <v>3133126</v>
      </c>
      <c r="G7310" s="58" t="s">
        <v>87</v>
      </c>
      <c r="H7310" s="58" t="s">
        <v>87</v>
      </c>
      <c r="I7310" s="60" t="s">
        <v>85</v>
      </c>
    </row>
    <row r="7311" spans="1:9" x14ac:dyDescent="0.2">
      <c r="A7311" t="s">
        <v>109</v>
      </c>
      <c r="B7311" t="s">
        <v>110</v>
      </c>
      <c r="C7311" t="s">
        <v>22</v>
      </c>
      <c r="D7311" s="55">
        <v>44835</v>
      </c>
      <c r="E7311">
        <v>0.01</v>
      </c>
      <c r="F7311">
        <v>3133127</v>
      </c>
      <c r="G7311" s="58" t="s">
        <v>87</v>
      </c>
      <c r="H7311" s="58" t="s">
        <v>87</v>
      </c>
      <c r="I7311" s="60" t="s">
        <v>85</v>
      </c>
    </row>
    <row r="7312" spans="1:9" x14ac:dyDescent="0.2">
      <c r="A7312" t="s">
        <v>11</v>
      </c>
      <c r="B7312" t="s">
        <v>110</v>
      </c>
      <c r="C7312" t="s">
        <v>22</v>
      </c>
      <c r="D7312" s="55">
        <v>44835</v>
      </c>
      <c r="E7312" s="155">
        <v>44866</v>
      </c>
      <c r="F7312">
        <v>2756513</v>
      </c>
      <c r="G7312" s="58" t="s">
        <v>87</v>
      </c>
      <c r="H7312" s="58" t="s">
        <v>87</v>
      </c>
      <c r="I7312" s="60" t="s">
        <v>86</v>
      </c>
    </row>
    <row r="7313" spans="1:9" x14ac:dyDescent="0.2">
      <c r="A7313" t="s">
        <v>78</v>
      </c>
      <c r="B7313" t="s">
        <v>80</v>
      </c>
      <c r="C7313" t="s">
        <v>22</v>
      </c>
      <c r="D7313" s="55">
        <v>44866</v>
      </c>
      <c r="E7313">
        <v>0.55500000000000005</v>
      </c>
      <c r="F7313">
        <v>3133100</v>
      </c>
      <c r="G7313" s="58" t="s">
        <v>87</v>
      </c>
      <c r="H7313" s="58" t="s">
        <v>87</v>
      </c>
      <c r="I7313" s="60" t="s">
        <v>85</v>
      </c>
    </row>
    <row r="7314" spans="1:9" x14ac:dyDescent="0.2">
      <c r="A7314" t="s">
        <v>78</v>
      </c>
      <c r="B7314" t="s">
        <v>81</v>
      </c>
      <c r="C7314" t="s">
        <v>22</v>
      </c>
      <c r="D7314" s="55">
        <v>44866</v>
      </c>
      <c r="E7314">
        <v>0.05</v>
      </c>
      <c r="F7314">
        <v>3133101</v>
      </c>
      <c r="G7314" s="58" t="s">
        <v>87</v>
      </c>
      <c r="H7314" s="58" t="s">
        <v>87</v>
      </c>
      <c r="I7314" s="60" t="s">
        <v>85</v>
      </c>
    </row>
    <row r="7315" spans="1:9" x14ac:dyDescent="0.2">
      <c r="A7315" t="s">
        <v>35</v>
      </c>
      <c r="B7315" t="s">
        <v>80</v>
      </c>
      <c r="C7315" t="s">
        <v>22</v>
      </c>
      <c r="D7315" s="55">
        <v>44866</v>
      </c>
      <c r="E7315">
        <v>0.55500000000000005</v>
      </c>
      <c r="F7315">
        <v>3133102</v>
      </c>
      <c r="G7315" s="58" t="s">
        <v>87</v>
      </c>
      <c r="H7315" s="58" t="s">
        <v>87</v>
      </c>
      <c r="I7315" s="60" t="s">
        <v>85</v>
      </c>
    </row>
    <row r="7316" spans="1:9" x14ac:dyDescent="0.2">
      <c r="A7316" t="s">
        <v>35</v>
      </c>
      <c r="B7316" t="s">
        <v>81</v>
      </c>
      <c r="C7316" t="s">
        <v>22</v>
      </c>
      <c r="D7316" s="55">
        <v>44866</v>
      </c>
      <c r="E7316">
        <v>0.14000000000000001</v>
      </c>
      <c r="F7316">
        <v>3133103</v>
      </c>
      <c r="G7316" s="58" t="s">
        <v>87</v>
      </c>
      <c r="H7316" s="58" t="s">
        <v>87</v>
      </c>
      <c r="I7316" s="60" t="s">
        <v>85</v>
      </c>
    </row>
    <row r="7317" spans="1:9" x14ac:dyDescent="0.2">
      <c r="A7317" t="s">
        <v>36</v>
      </c>
      <c r="B7317" t="s">
        <v>80</v>
      </c>
      <c r="C7317" t="s">
        <v>22</v>
      </c>
      <c r="D7317" s="55">
        <v>44866</v>
      </c>
      <c r="E7317">
        <v>0.55500000000000005</v>
      </c>
      <c r="F7317">
        <v>3133104</v>
      </c>
      <c r="G7317" s="58" t="s">
        <v>87</v>
      </c>
      <c r="H7317" s="58" t="s">
        <v>87</v>
      </c>
      <c r="I7317" s="60" t="s">
        <v>85</v>
      </c>
    </row>
    <row r="7318" spans="1:9" x14ac:dyDescent="0.2">
      <c r="A7318" t="s">
        <v>36</v>
      </c>
      <c r="B7318" t="s">
        <v>81</v>
      </c>
      <c r="C7318" t="s">
        <v>22</v>
      </c>
      <c r="D7318" s="55">
        <v>44866</v>
      </c>
      <c r="E7318">
        <v>0.05</v>
      </c>
      <c r="F7318">
        <v>3133105</v>
      </c>
      <c r="G7318" s="58" t="s">
        <v>87</v>
      </c>
      <c r="H7318" s="58" t="s">
        <v>87</v>
      </c>
      <c r="I7318" s="60" t="s">
        <v>85</v>
      </c>
    </row>
    <row r="7319" spans="1:9" x14ac:dyDescent="0.2">
      <c r="A7319" t="s">
        <v>37</v>
      </c>
      <c r="B7319" t="s">
        <v>80</v>
      </c>
      <c r="C7319" t="s">
        <v>22</v>
      </c>
      <c r="D7319" s="55">
        <v>44866</v>
      </c>
      <c r="E7319">
        <v>0.55500000000000005</v>
      </c>
      <c r="F7319">
        <v>3133106</v>
      </c>
      <c r="G7319" s="58" t="s">
        <v>87</v>
      </c>
      <c r="H7319" s="58" t="s">
        <v>87</v>
      </c>
      <c r="I7319" s="60" t="s">
        <v>85</v>
      </c>
    </row>
    <row r="7320" spans="1:9" x14ac:dyDescent="0.2">
      <c r="A7320" t="s">
        <v>37</v>
      </c>
      <c r="B7320" t="s">
        <v>81</v>
      </c>
      <c r="C7320" t="s">
        <v>22</v>
      </c>
      <c r="D7320" s="55">
        <v>44866</v>
      </c>
      <c r="E7320">
        <v>0.14000000000000001</v>
      </c>
      <c r="F7320">
        <v>3133107</v>
      </c>
      <c r="G7320" s="58" t="s">
        <v>87</v>
      </c>
      <c r="H7320" s="58" t="s">
        <v>87</v>
      </c>
      <c r="I7320" s="60" t="s">
        <v>85</v>
      </c>
    </row>
    <row r="7321" spans="1:9" x14ac:dyDescent="0.2">
      <c r="A7321" t="s">
        <v>58</v>
      </c>
      <c r="B7321" t="s">
        <v>80</v>
      </c>
      <c r="C7321" t="s">
        <v>22</v>
      </c>
      <c r="D7321" s="55">
        <v>44866</v>
      </c>
      <c r="E7321">
        <v>0.46</v>
      </c>
      <c r="F7321">
        <v>3133108</v>
      </c>
      <c r="G7321" s="58" t="s">
        <v>87</v>
      </c>
      <c r="H7321" s="58" t="s">
        <v>87</v>
      </c>
      <c r="I7321" s="60" t="s">
        <v>85</v>
      </c>
    </row>
    <row r="7322" spans="1:9" x14ac:dyDescent="0.2">
      <c r="A7322" t="s">
        <v>58</v>
      </c>
      <c r="B7322" t="s">
        <v>81</v>
      </c>
      <c r="C7322" t="s">
        <v>22</v>
      </c>
      <c r="D7322" s="55">
        <v>44866</v>
      </c>
      <c r="E7322">
        <v>0.05</v>
      </c>
      <c r="F7322">
        <v>3133109</v>
      </c>
      <c r="G7322" s="58" t="s">
        <v>87</v>
      </c>
      <c r="H7322" s="58" t="s">
        <v>87</v>
      </c>
      <c r="I7322" s="60" t="s">
        <v>85</v>
      </c>
    </row>
    <row r="7323" spans="1:9" x14ac:dyDescent="0.2">
      <c r="A7323" t="s">
        <v>59</v>
      </c>
      <c r="B7323" t="s">
        <v>80</v>
      </c>
      <c r="C7323" t="s">
        <v>22</v>
      </c>
      <c r="D7323" s="55">
        <v>44866</v>
      </c>
      <c r="E7323">
        <v>0.7</v>
      </c>
      <c r="F7323">
        <v>3133110</v>
      </c>
      <c r="G7323" s="58" t="s">
        <v>87</v>
      </c>
      <c r="H7323" s="58" t="s">
        <v>87</v>
      </c>
      <c r="I7323" s="60" t="s">
        <v>85</v>
      </c>
    </row>
    <row r="7324" spans="1:9" x14ac:dyDescent="0.2">
      <c r="A7324" t="s">
        <v>59</v>
      </c>
      <c r="B7324" t="s">
        <v>81</v>
      </c>
      <c r="C7324" t="s">
        <v>22</v>
      </c>
      <c r="D7324" s="55">
        <v>44866</v>
      </c>
      <c r="E7324">
        <v>-0.17</v>
      </c>
      <c r="F7324">
        <v>3133111</v>
      </c>
      <c r="G7324" s="58" t="s">
        <v>87</v>
      </c>
      <c r="H7324" s="58" t="s">
        <v>87</v>
      </c>
      <c r="I7324" s="60" t="s">
        <v>85</v>
      </c>
    </row>
    <row r="7325" spans="1:9" x14ac:dyDescent="0.2">
      <c r="A7325" t="s">
        <v>60</v>
      </c>
      <c r="B7325" t="s">
        <v>80</v>
      </c>
      <c r="C7325" t="s">
        <v>22</v>
      </c>
      <c r="D7325" s="55">
        <v>44866</v>
      </c>
      <c r="E7325">
        <v>0.7</v>
      </c>
      <c r="F7325">
        <v>3133112</v>
      </c>
      <c r="G7325" s="58" t="s">
        <v>87</v>
      </c>
      <c r="H7325" s="58" t="s">
        <v>87</v>
      </c>
      <c r="I7325" s="60" t="s">
        <v>85</v>
      </c>
    </row>
    <row r="7326" spans="1:9" x14ac:dyDescent="0.2">
      <c r="A7326" t="s">
        <v>60</v>
      </c>
      <c r="B7326" t="s">
        <v>81</v>
      </c>
      <c r="C7326" t="s">
        <v>22</v>
      </c>
      <c r="D7326" s="55">
        <v>44866</v>
      </c>
      <c r="E7326">
        <v>5.5E-2</v>
      </c>
      <c r="F7326">
        <v>3133113</v>
      </c>
      <c r="G7326" s="58" t="s">
        <v>87</v>
      </c>
      <c r="H7326" s="58" t="s">
        <v>87</v>
      </c>
      <c r="I7326" s="60" t="s">
        <v>85</v>
      </c>
    </row>
    <row r="7327" spans="1:9" x14ac:dyDescent="0.2">
      <c r="A7327" t="s">
        <v>61</v>
      </c>
      <c r="B7327" t="s">
        <v>80</v>
      </c>
      <c r="C7327" t="s">
        <v>22</v>
      </c>
      <c r="D7327" s="55">
        <v>44866</v>
      </c>
      <c r="E7327">
        <v>0.7</v>
      </c>
      <c r="F7327">
        <v>3133114</v>
      </c>
      <c r="G7327" s="58" t="s">
        <v>87</v>
      </c>
      <c r="H7327" s="58" t="s">
        <v>87</v>
      </c>
      <c r="I7327" s="60" t="s">
        <v>85</v>
      </c>
    </row>
    <row r="7328" spans="1:9" x14ac:dyDescent="0.2">
      <c r="A7328" t="s">
        <v>61</v>
      </c>
      <c r="B7328" t="s">
        <v>81</v>
      </c>
      <c r="C7328" t="s">
        <v>22</v>
      </c>
      <c r="D7328" s="55">
        <v>44866</v>
      </c>
      <c r="E7328">
        <v>-0.05</v>
      </c>
      <c r="F7328">
        <v>3133115</v>
      </c>
      <c r="G7328" s="58" t="s">
        <v>87</v>
      </c>
      <c r="H7328" s="58" t="s">
        <v>87</v>
      </c>
      <c r="I7328" s="60" t="s">
        <v>85</v>
      </c>
    </row>
    <row r="7329" spans="1:9" x14ac:dyDescent="0.2">
      <c r="A7329" t="s">
        <v>63</v>
      </c>
      <c r="B7329" t="s">
        <v>80</v>
      </c>
      <c r="C7329" t="s">
        <v>22</v>
      </c>
      <c r="D7329" s="55">
        <v>44866</v>
      </c>
      <c r="E7329">
        <v>0</v>
      </c>
      <c r="F7329">
        <v>3133116</v>
      </c>
      <c r="G7329" s="58" t="s">
        <v>87</v>
      </c>
      <c r="H7329" s="58" t="s">
        <v>87</v>
      </c>
      <c r="I7329" s="60" t="s">
        <v>85</v>
      </c>
    </row>
    <row r="7330" spans="1:9" x14ac:dyDescent="0.2">
      <c r="A7330" t="s">
        <v>63</v>
      </c>
      <c r="B7330" t="s">
        <v>81</v>
      </c>
      <c r="C7330" t="s">
        <v>22</v>
      </c>
      <c r="D7330" s="55">
        <v>44866</v>
      </c>
      <c r="E7330">
        <v>0</v>
      </c>
      <c r="F7330">
        <v>3133117</v>
      </c>
      <c r="G7330" s="58" t="s">
        <v>87</v>
      </c>
      <c r="H7330" s="58" t="s">
        <v>87</v>
      </c>
      <c r="I7330" s="60" t="s">
        <v>85</v>
      </c>
    </row>
    <row r="7331" spans="1:9" x14ac:dyDescent="0.2">
      <c r="A7331" t="s">
        <v>64</v>
      </c>
      <c r="B7331" t="s">
        <v>80</v>
      </c>
      <c r="C7331" t="s">
        <v>22</v>
      </c>
      <c r="D7331" s="55">
        <v>44866</v>
      </c>
      <c r="E7331">
        <v>0</v>
      </c>
      <c r="F7331">
        <v>3133118</v>
      </c>
      <c r="G7331" s="58" t="s">
        <v>87</v>
      </c>
      <c r="H7331" s="58" t="s">
        <v>87</v>
      </c>
      <c r="I7331" s="60" t="s">
        <v>85</v>
      </c>
    </row>
    <row r="7332" spans="1:9" x14ac:dyDescent="0.2">
      <c r="A7332" t="s">
        <v>64</v>
      </c>
      <c r="B7332" t="s">
        <v>81</v>
      </c>
      <c r="C7332" t="s">
        <v>22</v>
      </c>
      <c r="D7332" s="55">
        <v>44866</v>
      </c>
      <c r="E7332">
        <v>0</v>
      </c>
      <c r="F7332">
        <v>3133119</v>
      </c>
      <c r="G7332" s="58" t="s">
        <v>87</v>
      </c>
      <c r="H7332" s="58" t="s">
        <v>87</v>
      </c>
      <c r="I7332" s="60" t="s">
        <v>85</v>
      </c>
    </row>
    <row r="7333" spans="1:9" x14ac:dyDescent="0.2">
      <c r="A7333" t="s">
        <v>79</v>
      </c>
      <c r="B7333" t="s">
        <v>80</v>
      </c>
      <c r="C7333" t="s">
        <v>22</v>
      </c>
      <c r="D7333" s="55">
        <v>44866</v>
      </c>
      <c r="E7333">
        <v>0</v>
      </c>
      <c r="F7333">
        <v>3133120</v>
      </c>
      <c r="G7333" s="58" t="s">
        <v>87</v>
      </c>
      <c r="H7333" s="58" t="s">
        <v>87</v>
      </c>
      <c r="I7333" s="60" t="s">
        <v>85</v>
      </c>
    </row>
    <row r="7334" spans="1:9" x14ac:dyDescent="0.2">
      <c r="A7334" t="s">
        <v>79</v>
      </c>
      <c r="B7334" t="s">
        <v>81</v>
      </c>
      <c r="C7334" t="s">
        <v>22</v>
      </c>
      <c r="D7334" s="55">
        <v>44866</v>
      </c>
      <c r="E7334">
        <v>0</v>
      </c>
      <c r="F7334">
        <v>3133121</v>
      </c>
      <c r="G7334" s="58" t="s">
        <v>87</v>
      </c>
      <c r="H7334" s="58" t="s">
        <v>87</v>
      </c>
      <c r="I7334" s="60" t="s">
        <v>85</v>
      </c>
    </row>
    <row r="7335" spans="1:9" x14ac:dyDescent="0.2">
      <c r="A7335" t="s">
        <v>65</v>
      </c>
      <c r="B7335" t="s">
        <v>80</v>
      </c>
      <c r="C7335" t="s">
        <v>22</v>
      </c>
      <c r="D7335" s="55">
        <v>44866</v>
      </c>
      <c r="E7335">
        <v>0</v>
      </c>
      <c r="F7335">
        <v>3133122</v>
      </c>
      <c r="G7335" s="58" t="s">
        <v>87</v>
      </c>
      <c r="H7335" s="58" t="s">
        <v>87</v>
      </c>
      <c r="I7335" s="60" t="s">
        <v>85</v>
      </c>
    </row>
    <row r="7336" spans="1:9" x14ac:dyDescent="0.2">
      <c r="A7336" t="s">
        <v>65</v>
      </c>
      <c r="B7336" t="s">
        <v>81</v>
      </c>
      <c r="C7336" t="s">
        <v>22</v>
      </c>
      <c r="D7336" s="55">
        <v>44866</v>
      </c>
      <c r="E7336">
        <v>0</v>
      </c>
      <c r="F7336">
        <v>3133123</v>
      </c>
      <c r="G7336" s="58" t="s">
        <v>87</v>
      </c>
      <c r="H7336" s="58" t="s">
        <v>87</v>
      </c>
      <c r="I7336" s="60" t="s">
        <v>85</v>
      </c>
    </row>
    <row r="7337" spans="1:9" x14ac:dyDescent="0.2">
      <c r="A7337" t="s">
        <v>111</v>
      </c>
      <c r="B7337" t="s">
        <v>110</v>
      </c>
      <c r="C7337" t="s">
        <v>22</v>
      </c>
      <c r="D7337" s="55">
        <v>44866</v>
      </c>
      <c r="E7337">
        <v>0.05</v>
      </c>
      <c r="F7337">
        <v>3133124</v>
      </c>
      <c r="G7337" s="58" t="s">
        <v>87</v>
      </c>
      <c r="H7337" s="58" t="s">
        <v>87</v>
      </c>
      <c r="I7337" s="60" t="s">
        <v>85</v>
      </c>
    </row>
    <row r="7338" spans="1:9" x14ac:dyDescent="0.2">
      <c r="A7338" t="s">
        <v>112</v>
      </c>
      <c r="B7338" t="s">
        <v>110</v>
      </c>
      <c r="C7338" t="s">
        <v>22</v>
      </c>
      <c r="D7338" s="55">
        <v>44866</v>
      </c>
      <c r="E7338">
        <v>5.5E-2</v>
      </c>
      <c r="F7338">
        <v>3133125</v>
      </c>
      <c r="G7338" s="58" t="s">
        <v>87</v>
      </c>
      <c r="H7338" s="58" t="s">
        <v>87</v>
      </c>
      <c r="I7338" s="60" t="s">
        <v>85</v>
      </c>
    </row>
    <row r="7339" spans="1:9" x14ac:dyDescent="0.2">
      <c r="A7339" t="s">
        <v>108</v>
      </c>
      <c r="B7339" t="s">
        <v>110</v>
      </c>
      <c r="C7339" t="s">
        <v>22</v>
      </c>
      <c r="D7339" s="55">
        <v>44866</v>
      </c>
      <c r="E7339">
        <v>-0.05</v>
      </c>
      <c r="F7339">
        <v>3133126</v>
      </c>
      <c r="G7339" s="58" t="s">
        <v>87</v>
      </c>
      <c r="H7339" s="58" t="s">
        <v>87</v>
      </c>
      <c r="I7339" s="60" t="s">
        <v>85</v>
      </c>
    </row>
    <row r="7340" spans="1:9" x14ac:dyDescent="0.2">
      <c r="A7340" t="s">
        <v>109</v>
      </c>
      <c r="B7340" t="s">
        <v>110</v>
      </c>
      <c r="C7340" t="s">
        <v>22</v>
      </c>
      <c r="D7340" s="55">
        <v>44866</v>
      </c>
      <c r="E7340">
        <v>5.5E-2</v>
      </c>
      <c r="F7340">
        <v>3133127</v>
      </c>
      <c r="G7340" s="58" t="s">
        <v>87</v>
      </c>
      <c r="H7340" s="58" t="s">
        <v>87</v>
      </c>
      <c r="I7340" s="60" t="s">
        <v>85</v>
      </c>
    </row>
    <row r="7341" spans="1:9" x14ac:dyDescent="0.2">
      <c r="A7341" t="s">
        <v>11</v>
      </c>
      <c r="B7341" t="s">
        <v>110</v>
      </c>
      <c r="C7341" t="s">
        <v>22</v>
      </c>
      <c r="D7341" s="55">
        <v>44866</v>
      </c>
      <c r="E7341" s="155">
        <v>44896</v>
      </c>
      <c r="F7341">
        <v>2756542</v>
      </c>
      <c r="G7341" s="58" t="s">
        <v>87</v>
      </c>
      <c r="H7341" s="58" t="s">
        <v>87</v>
      </c>
      <c r="I7341" s="60" t="s">
        <v>86</v>
      </c>
    </row>
    <row r="7342" spans="1:9" x14ac:dyDescent="0.2">
      <c r="A7342" t="s">
        <v>78</v>
      </c>
      <c r="B7342" t="s">
        <v>80</v>
      </c>
      <c r="C7342" t="s">
        <v>22</v>
      </c>
      <c r="D7342" s="55">
        <v>44896</v>
      </c>
      <c r="E7342">
        <v>0.91</v>
      </c>
      <c r="F7342">
        <v>3133100</v>
      </c>
      <c r="G7342" s="58" t="s">
        <v>87</v>
      </c>
      <c r="H7342" s="58" t="s">
        <v>87</v>
      </c>
      <c r="I7342" s="60" t="s">
        <v>85</v>
      </c>
    </row>
    <row r="7343" spans="1:9" x14ac:dyDescent="0.2">
      <c r="A7343" t="s">
        <v>78</v>
      </c>
      <c r="B7343" t="s">
        <v>81</v>
      </c>
      <c r="C7343" t="s">
        <v>22</v>
      </c>
      <c r="D7343" s="55">
        <v>44896</v>
      </c>
      <c r="E7343">
        <v>0.05</v>
      </c>
      <c r="F7343">
        <v>3133101</v>
      </c>
      <c r="G7343" s="58" t="s">
        <v>87</v>
      </c>
      <c r="H7343" s="58" t="s">
        <v>87</v>
      </c>
      <c r="I7343" s="60" t="s">
        <v>85</v>
      </c>
    </row>
    <row r="7344" spans="1:9" x14ac:dyDescent="0.2">
      <c r="A7344" t="s">
        <v>35</v>
      </c>
      <c r="B7344" t="s">
        <v>80</v>
      </c>
      <c r="C7344" t="s">
        <v>22</v>
      </c>
      <c r="D7344" s="55">
        <v>44896</v>
      </c>
      <c r="E7344">
        <v>0.91</v>
      </c>
      <c r="F7344">
        <v>3133102</v>
      </c>
      <c r="G7344" s="58" t="s">
        <v>87</v>
      </c>
      <c r="H7344" s="58" t="s">
        <v>87</v>
      </c>
      <c r="I7344" s="60" t="s">
        <v>85</v>
      </c>
    </row>
    <row r="7345" spans="1:9" x14ac:dyDescent="0.2">
      <c r="A7345" t="s">
        <v>35</v>
      </c>
      <c r="B7345" t="s">
        <v>81</v>
      </c>
      <c r="C7345" t="s">
        <v>22</v>
      </c>
      <c r="D7345" s="55">
        <v>44896</v>
      </c>
      <c r="E7345">
        <v>0.28999999999999998</v>
      </c>
      <c r="F7345">
        <v>3133103</v>
      </c>
      <c r="G7345" s="58" t="s">
        <v>87</v>
      </c>
      <c r="H7345" s="58" t="s">
        <v>87</v>
      </c>
      <c r="I7345" s="60" t="s">
        <v>85</v>
      </c>
    </row>
    <row r="7346" spans="1:9" x14ac:dyDescent="0.2">
      <c r="A7346" t="s">
        <v>36</v>
      </c>
      <c r="B7346" t="s">
        <v>80</v>
      </c>
      <c r="C7346" t="s">
        <v>22</v>
      </c>
      <c r="D7346" s="55">
        <v>44896</v>
      </c>
      <c r="E7346">
        <v>0.91</v>
      </c>
      <c r="F7346">
        <v>3133104</v>
      </c>
      <c r="G7346" s="58" t="s">
        <v>87</v>
      </c>
      <c r="H7346" s="58" t="s">
        <v>87</v>
      </c>
      <c r="I7346" s="60" t="s">
        <v>85</v>
      </c>
    </row>
    <row r="7347" spans="1:9" x14ac:dyDescent="0.2">
      <c r="A7347" t="s">
        <v>36</v>
      </c>
      <c r="B7347" t="s">
        <v>81</v>
      </c>
      <c r="C7347" t="s">
        <v>22</v>
      </c>
      <c r="D7347" s="55">
        <v>44896</v>
      </c>
      <c r="E7347">
        <v>0.05</v>
      </c>
      <c r="F7347">
        <v>3133105</v>
      </c>
      <c r="G7347" s="58" t="s">
        <v>87</v>
      </c>
      <c r="H7347" s="58" t="s">
        <v>87</v>
      </c>
      <c r="I7347" s="60" t="s">
        <v>85</v>
      </c>
    </row>
    <row r="7348" spans="1:9" x14ac:dyDescent="0.2">
      <c r="A7348" t="s">
        <v>37</v>
      </c>
      <c r="B7348" t="s">
        <v>80</v>
      </c>
      <c r="C7348" t="s">
        <v>22</v>
      </c>
      <c r="D7348" s="55">
        <v>44896</v>
      </c>
      <c r="E7348">
        <v>0.91</v>
      </c>
      <c r="F7348">
        <v>3133106</v>
      </c>
      <c r="G7348" s="58" t="s">
        <v>87</v>
      </c>
      <c r="H7348" s="58" t="s">
        <v>87</v>
      </c>
      <c r="I7348" s="60" t="s">
        <v>85</v>
      </c>
    </row>
    <row r="7349" spans="1:9" x14ac:dyDescent="0.2">
      <c r="A7349" t="s">
        <v>37</v>
      </c>
      <c r="B7349" t="s">
        <v>81</v>
      </c>
      <c r="C7349" t="s">
        <v>22</v>
      </c>
      <c r="D7349" s="55">
        <v>44896</v>
      </c>
      <c r="E7349">
        <v>0.28999999999999998</v>
      </c>
      <c r="F7349">
        <v>3133107</v>
      </c>
      <c r="G7349" s="58" t="s">
        <v>87</v>
      </c>
      <c r="H7349" s="58" t="s">
        <v>87</v>
      </c>
      <c r="I7349" s="60" t="s">
        <v>85</v>
      </c>
    </row>
    <row r="7350" spans="1:9" x14ac:dyDescent="0.2">
      <c r="A7350" t="s">
        <v>58</v>
      </c>
      <c r="B7350" t="s">
        <v>80</v>
      </c>
      <c r="C7350" t="s">
        <v>22</v>
      </c>
      <c r="D7350" s="55">
        <v>44896</v>
      </c>
      <c r="E7350">
        <v>0.77</v>
      </c>
      <c r="F7350">
        <v>3133108</v>
      </c>
      <c r="G7350" s="58" t="s">
        <v>87</v>
      </c>
      <c r="H7350" s="58" t="s">
        <v>87</v>
      </c>
      <c r="I7350" s="60" t="s">
        <v>85</v>
      </c>
    </row>
    <row r="7351" spans="1:9" x14ac:dyDescent="0.2">
      <c r="A7351" t="s">
        <v>58</v>
      </c>
      <c r="B7351" t="s">
        <v>81</v>
      </c>
      <c r="C7351" t="s">
        <v>22</v>
      </c>
      <c r="D7351" s="55">
        <v>44896</v>
      </c>
      <c r="E7351">
        <v>0.05</v>
      </c>
      <c r="F7351">
        <v>3133109</v>
      </c>
      <c r="G7351" s="58" t="s">
        <v>87</v>
      </c>
      <c r="H7351" s="58" t="s">
        <v>87</v>
      </c>
      <c r="I7351" s="60" t="s">
        <v>85</v>
      </c>
    </row>
    <row r="7352" spans="1:9" x14ac:dyDescent="0.2">
      <c r="A7352" t="s">
        <v>59</v>
      </c>
      <c r="B7352" t="s">
        <v>80</v>
      </c>
      <c r="C7352" t="s">
        <v>22</v>
      </c>
      <c r="D7352" s="55">
        <v>44896</v>
      </c>
      <c r="E7352">
        <v>0.98</v>
      </c>
      <c r="F7352">
        <v>3133110</v>
      </c>
      <c r="G7352" s="58" t="s">
        <v>87</v>
      </c>
      <c r="H7352" s="58" t="s">
        <v>87</v>
      </c>
      <c r="I7352" s="60" t="s">
        <v>85</v>
      </c>
    </row>
    <row r="7353" spans="1:9" x14ac:dyDescent="0.2">
      <c r="A7353" t="s">
        <v>59</v>
      </c>
      <c r="B7353" t="s">
        <v>81</v>
      </c>
      <c r="C7353" t="s">
        <v>22</v>
      </c>
      <c r="D7353" s="55">
        <v>44896</v>
      </c>
      <c r="E7353">
        <v>-0.13</v>
      </c>
      <c r="F7353">
        <v>3133111</v>
      </c>
      <c r="G7353" s="58" t="s">
        <v>87</v>
      </c>
      <c r="H7353" s="58" t="s">
        <v>87</v>
      </c>
      <c r="I7353" s="60" t="s">
        <v>85</v>
      </c>
    </row>
    <row r="7354" spans="1:9" x14ac:dyDescent="0.2">
      <c r="A7354" t="s">
        <v>60</v>
      </c>
      <c r="B7354" t="s">
        <v>80</v>
      </c>
      <c r="C7354" t="s">
        <v>22</v>
      </c>
      <c r="D7354" s="55">
        <v>44896</v>
      </c>
      <c r="E7354">
        <v>0.98</v>
      </c>
      <c r="F7354">
        <v>3133112</v>
      </c>
      <c r="G7354" s="58" t="s">
        <v>87</v>
      </c>
      <c r="H7354" s="58" t="s">
        <v>87</v>
      </c>
      <c r="I7354" s="60" t="s">
        <v>85</v>
      </c>
    </row>
    <row r="7355" spans="1:9" x14ac:dyDescent="0.2">
      <c r="A7355" t="s">
        <v>60</v>
      </c>
      <c r="B7355" t="s">
        <v>81</v>
      </c>
      <c r="C7355" t="s">
        <v>22</v>
      </c>
      <c r="D7355" s="55">
        <v>44896</v>
      </c>
      <c r="E7355">
        <v>0.25</v>
      </c>
      <c r="F7355">
        <v>3133113</v>
      </c>
      <c r="G7355" s="58" t="s">
        <v>87</v>
      </c>
      <c r="H7355" s="58" t="s">
        <v>87</v>
      </c>
      <c r="I7355" s="60" t="s">
        <v>85</v>
      </c>
    </row>
    <row r="7356" spans="1:9" x14ac:dyDescent="0.2">
      <c r="A7356" t="s">
        <v>61</v>
      </c>
      <c r="B7356" t="s">
        <v>80</v>
      </c>
      <c r="C7356" t="s">
        <v>22</v>
      </c>
      <c r="D7356" s="55">
        <v>44896</v>
      </c>
      <c r="E7356">
        <v>0.98</v>
      </c>
      <c r="F7356">
        <v>3133114</v>
      </c>
      <c r="G7356" s="58" t="s">
        <v>87</v>
      </c>
      <c r="H7356" s="58" t="s">
        <v>87</v>
      </c>
      <c r="I7356" s="60" t="s">
        <v>85</v>
      </c>
    </row>
    <row r="7357" spans="1:9" x14ac:dyDescent="0.2">
      <c r="A7357" t="s">
        <v>61</v>
      </c>
      <c r="B7357" t="s">
        <v>81</v>
      </c>
      <c r="C7357" t="s">
        <v>22</v>
      </c>
      <c r="D7357" s="55">
        <v>44896</v>
      </c>
      <c r="E7357">
        <v>-0.05</v>
      </c>
      <c r="F7357">
        <v>3133115</v>
      </c>
      <c r="G7357" s="58" t="s">
        <v>87</v>
      </c>
      <c r="H7357" s="58" t="s">
        <v>87</v>
      </c>
      <c r="I7357" s="60" t="s">
        <v>85</v>
      </c>
    </row>
    <row r="7358" spans="1:9" x14ac:dyDescent="0.2">
      <c r="A7358" t="s">
        <v>63</v>
      </c>
      <c r="B7358" t="s">
        <v>80</v>
      </c>
      <c r="C7358" t="s">
        <v>22</v>
      </c>
      <c r="D7358" s="55">
        <v>44896</v>
      </c>
      <c r="E7358">
        <v>0</v>
      </c>
      <c r="F7358">
        <v>3133116</v>
      </c>
      <c r="G7358" s="58" t="s">
        <v>87</v>
      </c>
      <c r="H7358" s="58" t="s">
        <v>87</v>
      </c>
      <c r="I7358" s="60" t="s">
        <v>85</v>
      </c>
    </row>
    <row r="7359" spans="1:9" x14ac:dyDescent="0.2">
      <c r="A7359" t="s">
        <v>63</v>
      </c>
      <c r="B7359" t="s">
        <v>81</v>
      </c>
      <c r="C7359" t="s">
        <v>22</v>
      </c>
      <c r="D7359" s="55">
        <v>44896</v>
      </c>
      <c r="E7359">
        <v>0</v>
      </c>
      <c r="F7359">
        <v>3133117</v>
      </c>
      <c r="G7359" s="58" t="s">
        <v>87</v>
      </c>
      <c r="H7359" s="58" t="s">
        <v>87</v>
      </c>
      <c r="I7359" s="60" t="s">
        <v>85</v>
      </c>
    </row>
    <row r="7360" spans="1:9" x14ac:dyDescent="0.2">
      <c r="A7360" t="s">
        <v>64</v>
      </c>
      <c r="B7360" t="s">
        <v>80</v>
      </c>
      <c r="C7360" t="s">
        <v>22</v>
      </c>
      <c r="D7360" s="55">
        <v>44896</v>
      </c>
      <c r="E7360">
        <v>0</v>
      </c>
      <c r="F7360">
        <v>3133118</v>
      </c>
      <c r="G7360" s="58" t="s">
        <v>87</v>
      </c>
      <c r="H7360" s="58" t="s">
        <v>87</v>
      </c>
      <c r="I7360" s="60" t="s">
        <v>85</v>
      </c>
    </row>
    <row r="7361" spans="1:9" x14ac:dyDescent="0.2">
      <c r="A7361" t="s">
        <v>64</v>
      </c>
      <c r="B7361" t="s">
        <v>81</v>
      </c>
      <c r="C7361" t="s">
        <v>22</v>
      </c>
      <c r="D7361" s="55">
        <v>44896</v>
      </c>
      <c r="E7361">
        <v>0</v>
      </c>
      <c r="F7361">
        <v>3133119</v>
      </c>
      <c r="G7361" s="58" t="s">
        <v>87</v>
      </c>
      <c r="H7361" s="58" t="s">
        <v>87</v>
      </c>
      <c r="I7361" s="60" t="s">
        <v>85</v>
      </c>
    </row>
    <row r="7362" spans="1:9" x14ac:dyDescent="0.2">
      <c r="A7362" t="s">
        <v>79</v>
      </c>
      <c r="B7362" t="s">
        <v>80</v>
      </c>
      <c r="C7362" t="s">
        <v>22</v>
      </c>
      <c r="D7362" s="55">
        <v>44896</v>
      </c>
      <c r="E7362">
        <v>0</v>
      </c>
      <c r="F7362">
        <v>3133120</v>
      </c>
      <c r="G7362" s="58" t="s">
        <v>87</v>
      </c>
      <c r="H7362" s="58" t="s">
        <v>87</v>
      </c>
      <c r="I7362" s="60" t="s">
        <v>85</v>
      </c>
    </row>
    <row r="7363" spans="1:9" x14ac:dyDescent="0.2">
      <c r="A7363" t="s">
        <v>79</v>
      </c>
      <c r="B7363" t="s">
        <v>81</v>
      </c>
      <c r="C7363" t="s">
        <v>22</v>
      </c>
      <c r="D7363" s="55">
        <v>44896</v>
      </c>
      <c r="E7363">
        <v>0</v>
      </c>
      <c r="F7363">
        <v>3133121</v>
      </c>
      <c r="G7363" s="58" t="s">
        <v>87</v>
      </c>
      <c r="H7363" s="58" t="s">
        <v>87</v>
      </c>
      <c r="I7363" s="60" t="s">
        <v>85</v>
      </c>
    </row>
    <row r="7364" spans="1:9" x14ac:dyDescent="0.2">
      <c r="A7364" t="s">
        <v>65</v>
      </c>
      <c r="B7364" t="s">
        <v>80</v>
      </c>
      <c r="C7364" t="s">
        <v>22</v>
      </c>
      <c r="D7364" s="55">
        <v>44896</v>
      </c>
      <c r="E7364">
        <v>0</v>
      </c>
      <c r="F7364">
        <v>3133122</v>
      </c>
      <c r="G7364" s="58" t="s">
        <v>87</v>
      </c>
      <c r="H7364" s="58" t="s">
        <v>87</v>
      </c>
      <c r="I7364" s="60" t="s">
        <v>85</v>
      </c>
    </row>
    <row r="7365" spans="1:9" x14ac:dyDescent="0.2">
      <c r="A7365" t="s">
        <v>65</v>
      </c>
      <c r="B7365" t="s">
        <v>81</v>
      </c>
      <c r="C7365" t="s">
        <v>22</v>
      </c>
      <c r="D7365" s="55">
        <v>44896</v>
      </c>
      <c r="E7365">
        <v>0</v>
      </c>
      <c r="F7365">
        <v>3133123</v>
      </c>
      <c r="G7365" s="58" t="s">
        <v>87</v>
      </c>
      <c r="H7365" s="58" t="s">
        <v>87</v>
      </c>
      <c r="I7365" s="60" t="s">
        <v>85</v>
      </c>
    </row>
    <row r="7366" spans="1:9" x14ac:dyDescent="0.2">
      <c r="A7366" t="s">
        <v>111</v>
      </c>
      <c r="B7366" t="s">
        <v>110</v>
      </c>
      <c r="C7366" t="s">
        <v>22</v>
      </c>
      <c r="D7366" s="55">
        <v>44896</v>
      </c>
      <c r="E7366">
        <v>0.05</v>
      </c>
      <c r="F7366">
        <v>3133124</v>
      </c>
      <c r="G7366" s="58" t="s">
        <v>87</v>
      </c>
      <c r="H7366" s="58" t="s">
        <v>87</v>
      </c>
      <c r="I7366" s="60" t="s">
        <v>85</v>
      </c>
    </row>
    <row r="7367" spans="1:9" x14ac:dyDescent="0.2">
      <c r="A7367" t="s">
        <v>112</v>
      </c>
      <c r="B7367" t="s">
        <v>110</v>
      </c>
      <c r="C7367" t="s">
        <v>22</v>
      </c>
      <c r="D7367" s="55">
        <v>44896</v>
      </c>
      <c r="E7367">
        <v>0.25</v>
      </c>
      <c r="F7367">
        <v>3133125</v>
      </c>
      <c r="G7367" s="58" t="s">
        <v>87</v>
      </c>
      <c r="H7367" s="58" t="s">
        <v>87</v>
      </c>
      <c r="I7367" s="60" t="s">
        <v>85</v>
      </c>
    </row>
    <row r="7368" spans="1:9" x14ac:dyDescent="0.2">
      <c r="A7368" t="s">
        <v>108</v>
      </c>
      <c r="B7368" t="s">
        <v>110</v>
      </c>
      <c r="C7368" t="s">
        <v>22</v>
      </c>
      <c r="D7368" s="55">
        <v>44896</v>
      </c>
      <c r="E7368">
        <v>-0.05</v>
      </c>
      <c r="F7368">
        <v>3133126</v>
      </c>
      <c r="G7368" s="58" t="s">
        <v>87</v>
      </c>
      <c r="H7368" s="58" t="s">
        <v>87</v>
      </c>
      <c r="I7368" s="60" t="s">
        <v>85</v>
      </c>
    </row>
    <row r="7369" spans="1:9" x14ac:dyDescent="0.2">
      <c r="A7369" t="s">
        <v>109</v>
      </c>
      <c r="B7369" t="s">
        <v>110</v>
      </c>
      <c r="C7369" t="s">
        <v>22</v>
      </c>
      <c r="D7369" s="55">
        <v>44896</v>
      </c>
      <c r="E7369">
        <v>0.25</v>
      </c>
      <c r="F7369">
        <v>3133127</v>
      </c>
      <c r="G7369" s="58" t="s">
        <v>87</v>
      </c>
      <c r="H7369" s="58" t="s">
        <v>87</v>
      </c>
      <c r="I7369" s="60" t="s">
        <v>85</v>
      </c>
    </row>
    <row r="7370" spans="1:9" x14ac:dyDescent="0.2">
      <c r="A7370" t="s">
        <v>11</v>
      </c>
      <c r="B7370" t="s">
        <v>110</v>
      </c>
      <c r="C7370" t="s">
        <v>22</v>
      </c>
      <c r="D7370" s="55">
        <v>44896</v>
      </c>
      <c r="E7370" s="155">
        <v>44927</v>
      </c>
      <c r="F7370">
        <v>2756520</v>
      </c>
      <c r="G7370" s="58" t="s">
        <v>87</v>
      </c>
      <c r="H7370" s="58" t="s">
        <v>87</v>
      </c>
      <c r="I7370" s="60" t="s">
        <v>86</v>
      </c>
    </row>
    <row r="7371" spans="1:9" x14ac:dyDescent="0.2">
      <c r="A7371" t="s">
        <v>78</v>
      </c>
      <c r="B7371" t="s">
        <v>80</v>
      </c>
      <c r="C7371" t="s">
        <v>22</v>
      </c>
      <c r="D7371" s="55">
        <v>44927</v>
      </c>
      <c r="E7371">
        <v>1.2150000000000001</v>
      </c>
      <c r="F7371">
        <v>3133100</v>
      </c>
      <c r="G7371" s="58" t="s">
        <v>87</v>
      </c>
      <c r="H7371" s="58" t="s">
        <v>87</v>
      </c>
      <c r="I7371" s="60" t="s">
        <v>85</v>
      </c>
    </row>
    <row r="7372" spans="1:9" x14ac:dyDescent="0.2">
      <c r="A7372" t="s">
        <v>78</v>
      </c>
      <c r="B7372" t="s">
        <v>81</v>
      </c>
      <c r="C7372" t="s">
        <v>22</v>
      </c>
      <c r="D7372" s="55">
        <v>44927</v>
      </c>
      <c r="E7372">
        <v>0.05</v>
      </c>
      <c r="F7372">
        <v>3133101</v>
      </c>
      <c r="G7372" s="58" t="s">
        <v>87</v>
      </c>
      <c r="H7372" s="58" t="s">
        <v>87</v>
      </c>
      <c r="I7372" s="60" t="s">
        <v>85</v>
      </c>
    </row>
    <row r="7373" spans="1:9" x14ac:dyDescent="0.2">
      <c r="A7373" t="s">
        <v>35</v>
      </c>
      <c r="B7373" t="s">
        <v>80</v>
      </c>
      <c r="C7373" t="s">
        <v>22</v>
      </c>
      <c r="D7373" s="55">
        <v>44927</v>
      </c>
      <c r="E7373">
        <v>1.2150000000000001</v>
      </c>
      <c r="F7373">
        <v>3133102</v>
      </c>
      <c r="G7373" s="58" t="s">
        <v>87</v>
      </c>
      <c r="H7373" s="58" t="s">
        <v>87</v>
      </c>
      <c r="I7373" s="60" t="s">
        <v>85</v>
      </c>
    </row>
    <row r="7374" spans="1:9" x14ac:dyDescent="0.2">
      <c r="A7374" t="s">
        <v>35</v>
      </c>
      <c r="B7374" t="s">
        <v>81</v>
      </c>
      <c r="C7374" t="s">
        <v>22</v>
      </c>
      <c r="D7374" s="55">
        <v>44927</v>
      </c>
      <c r="E7374">
        <v>0.32</v>
      </c>
      <c r="F7374">
        <v>3133103</v>
      </c>
      <c r="G7374" s="58" t="s">
        <v>87</v>
      </c>
      <c r="H7374" s="58" t="s">
        <v>87</v>
      </c>
      <c r="I7374" s="60" t="s">
        <v>85</v>
      </c>
    </row>
    <row r="7375" spans="1:9" x14ac:dyDescent="0.2">
      <c r="A7375" t="s">
        <v>36</v>
      </c>
      <c r="B7375" t="s">
        <v>80</v>
      </c>
      <c r="C7375" t="s">
        <v>22</v>
      </c>
      <c r="D7375" s="55">
        <v>44927</v>
      </c>
      <c r="E7375">
        <v>1.2150000000000001</v>
      </c>
      <c r="F7375">
        <v>3133104</v>
      </c>
      <c r="G7375" s="58" t="s">
        <v>87</v>
      </c>
      <c r="H7375" s="58" t="s">
        <v>87</v>
      </c>
      <c r="I7375" s="60" t="s">
        <v>85</v>
      </c>
    </row>
    <row r="7376" spans="1:9" x14ac:dyDescent="0.2">
      <c r="A7376" t="s">
        <v>36</v>
      </c>
      <c r="B7376" t="s">
        <v>81</v>
      </c>
      <c r="C7376" t="s">
        <v>22</v>
      </c>
      <c r="D7376" s="55">
        <v>44927</v>
      </c>
      <c r="E7376">
        <v>0.05</v>
      </c>
      <c r="F7376">
        <v>3133105</v>
      </c>
      <c r="G7376" s="58" t="s">
        <v>87</v>
      </c>
      <c r="H7376" s="58" t="s">
        <v>87</v>
      </c>
      <c r="I7376" s="60" t="s">
        <v>85</v>
      </c>
    </row>
    <row r="7377" spans="1:9" x14ac:dyDescent="0.2">
      <c r="A7377" t="s">
        <v>37</v>
      </c>
      <c r="B7377" t="s">
        <v>80</v>
      </c>
      <c r="C7377" t="s">
        <v>22</v>
      </c>
      <c r="D7377" s="55">
        <v>44927</v>
      </c>
      <c r="E7377">
        <v>1.2150000000000001</v>
      </c>
      <c r="F7377">
        <v>3133106</v>
      </c>
      <c r="G7377" s="58" t="s">
        <v>87</v>
      </c>
      <c r="H7377" s="58" t="s">
        <v>87</v>
      </c>
      <c r="I7377" s="60" t="s">
        <v>85</v>
      </c>
    </row>
    <row r="7378" spans="1:9" x14ac:dyDescent="0.2">
      <c r="A7378" t="s">
        <v>37</v>
      </c>
      <c r="B7378" t="s">
        <v>81</v>
      </c>
      <c r="C7378" t="s">
        <v>22</v>
      </c>
      <c r="D7378" s="55">
        <v>44927</v>
      </c>
      <c r="E7378">
        <v>0.32</v>
      </c>
      <c r="F7378">
        <v>3133107</v>
      </c>
      <c r="G7378" s="58" t="s">
        <v>87</v>
      </c>
      <c r="H7378" s="58" t="s">
        <v>87</v>
      </c>
      <c r="I7378" s="60" t="s">
        <v>85</v>
      </c>
    </row>
    <row r="7379" spans="1:9" x14ac:dyDescent="0.2">
      <c r="A7379" t="s">
        <v>58</v>
      </c>
      <c r="B7379" t="s">
        <v>80</v>
      </c>
      <c r="C7379" t="s">
        <v>22</v>
      </c>
      <c r="D7379" s="55">
        <v>44927</v>
      </c>
      <c r="E7379">
        <v>1.04</v>
      </c>
      <c r="F7379">
        <v>3133108</v>
      </c>
      <c r="G7379" s="58" t="s">
        <v>87</v>
      </c>
      <c r="H7379" s="58" t="s">
        <v>87</v>
      </c>
      <c r="I7379" s="60" t="s">
        <v>85</v>
      </c>
    </row>
    <row r="7380" spans="1:9" x14ac:dyDescent="0.2">
      <c r="A7380" t="s">
        <v>58</v>
      </c>
      <c r="B7380" t="s">
        <v>81</v>
      </c>
      <c r="C7380" t="s">
        <v>22</v>
      </c>
      <c r="D7380" s="55">
        <v>44927</v>
      </c>
      <c r="E7380">
        <v>0.05</v>
      </c>
      <c r="F7380">
        <v>3133109</v>
      </c>
      <c r="G7380" s="58" t="s">
        <v>87</v>
      </c>
      <c r="H7380" s="58" t="s">
        <v>87</v>
      </c>
      <c r="I7380" s="60" t="s">
        <v>85</v>
      </c>
    </row>
    <row r="7381" spans="1:9" x14ac:dyDescent="0.2">
      <c r="A7381" t="s">
        <v>59</v>
      </c>
      <c r="B7381" t="s">
        <v>80</v>
      </c>
      <c r="C7381" t="s">
        <v>22</v>
      </c>
      <c r="D7381" s="55">
        <v>44927</v>
      </c>
      <c r="E7381">
        <v>1.6</v>
      </c>
      <c r="F7381">
        <v>3133110</v>
      </c>
      <c r="G7381" s="58" t="s">
        <v>87</v>
      </c>
      <c r="H7381" s="58" t="s">
        <v>87</v>
      </c>
      <c r="I7381" s="60" t="s">
        <v>85</v>
      </c>
    </row>
    <row r="7382" spans="1:9" x14ac:dyDescent="0.2">
      <c r="A7382" t="s">
        <v>59</v>
      </c>
      <c r="B7382" t="s">
        <v>81</v>
      </c>
      <c r="C7382" t="s">
        <v>22</v>
      </c>
      <c r="D7382" s="55">
        <v>44927</v>
      </c>
      <c r="E7382">
        <v>-0.25</v>
      </c>
      <c r="F7382">
        <v>3133111</v>
      </c>
      <c r="G7382" s="58" t="s">
        <v>87</v>
      </c>
      <c r="H7382" s="58" t="s">
        <v>87</v>
      </c>
      <c r="I7382" s="60" t="s">
        <v>85</v>
      </c>
    </row>
    <row r="7383" spans="1:9" x14ac:dyDescent="0.2">
      <c r="A7383" t="s">
        <v>60</v>
      </c>
      <c r="B7383" t="s">
        <v>80</v>
      </c>
      <c r="C7383" t="s">
        <v>22</v>
      </c>
      <c r="D7383" s="55">
        <v>44927</v>
      </c>
      <c r="E7383">
        <v>1.6</v>
      </c>
      <c r="F7383">
        <v>3133112</v>
      </c>
      <c r="G7383" s="58" t="s">
        <v>87</v>
      </c>
      <c r="H7383" s="58" t="s">
        <v>87</v>
      </c>
      <c r="I7383" s="60" t="s">
        <v>85</v>
      </c>
    </row>
    <row r="7384" spans="1:9" x14ac:dyDescent="0.2">
      <c r="A7384" t="s">
        <v>60</v>
      </c>
      <c r="B7384" t="s">
        <v>81</v>
      </c>
      <c r="C7384" t="s">
        <v>22</v>
      </c>
      <c r="D7384" s="55">
        <v>44927</v>
      </c>
      <c r="E7384">
        <v>0.45</v>
      </c>
      <c r="F7384">
        <v>3133113</v>
      </c>
      <c r="G7384" s="58" t="s">
        <v>87</v>
      </c>
      <c r="H7384" s="58" t="s">
        <v>87</v>
      </c>
      <c r="I7384" s="60" t="s">
        <v>85</v>
      </c>
    </row>
    <row r="7385" spans="1:9" x14ac:dyDescent="0.2">
      <c r="A7385" t="s">
        <v>61</v>
      </c>
      <c r="B7385" t="s">
        <v>80</v>
      </c>
      <c r="C7385" t="s">
        <v>22</v>
      </c>
      <c r="D7385" s="55">
        <v>44927</v>
      </c>
      <c r="E7385">
        <v>1.6</v>
      </c>
      <c r="F7385">
        <v>3133114</v>
      </c>
      <c r="G7385" s="58" t="s">
        <v>87</v>
      </c>
      <c r="H7385" s="58" t="s">
        <v>87</v>
      </c>
      <c r="I7385" s="60" t="s">
        <v>85</v>
      </c>
    </row>
    <row r="7386" spans="1:9" x14ac:dyDescent="0.2">
      <c r="A7386" t="s">
        <v>61</v>
      </c>
      <c r="B7386" t="s">
        <v>81</v>
      </c>
      <c r="C7386" t="s">
        <v>22</v>
      </c>
      <c r="D7386" s="55">
        <v>44927</v>
      </c>
      <c r="E7386">
        <v>-0.2</v>
      </c>
      <c r="F7386">
        <v>3133115</v>
      </c>
      <c r="G7386" s="58" t="s">
        <v>87</v>
      </c>
      <c r="H7386" s="58" t="s">
        <v>87</v>
      </c>
      <c r="I7386" s="60" t="s">
        <v>85</v>
      </c>
    </row>
    <row r="7387" spans="1:9" x14ac:dyDescent="0.2">
      <c r="A7387" t="s">
        <v>63</v>
      </c>
      <c r="B7387" t="s">
        <v>80</v>
      </c>
      <c r="C7387" t="s">
        <v>22</v>
      </c>
      <c r="D7387" s="55">
        <v>44927</v>
      </c>
      <c r="E7387">
        <v>0</v>
      </c>
      <c r="F7387">
        <v>3133116</v>
      </c>
      <c r="G7387" s="58" t="s">
        <v>87</v>
      </c>
      <c r="H7387" s="58" t="s">
        <v>87</v>
      </c>
      <c r="I7387" s="60" t="s">
        <v>85</v>
      </c>
    </row>
    <row r="7388" spans="1:9" x14ac:dyDescent="0.2">
      <c r="A7388" t="s">
        <v>63</v>
      </c>
      <c r="B7388" t="s">
        <v>81</v>
      </c>
      <c r="C7388" t="s">
        <v>22</v>
      </c>
      <c r="D7388" s="55">
        <v>44927</v>
      </c>
      <c r="E7388">
        <v>0</v>
      </c>
      <c r="F7388">
        <v>3133117</v>
      </c>
      <c r="G7388" s="58" t="s">
        <v>87</v>
      </c>
      <c r="H7388" s="58" t="s">
        <v>87</v>
      </c>
      <c r="I7388" s="60" t="s">
        <v>85</v>
      </c>
    </row>
    <row r="7389" spans="1:9" x14ac:dyDescent="0.2">
      <c r="A7389" t="s">
        <v>64</v>
      </c>
      <c r="B7389" t="s">
        <v>80</v>
      </c>
      <c r="C7389" t="s">
        <v>22</v>
      </c>
      <c r="D7389" s="55">
        <v>44927</v>
      </c>
      <c r="E7389">
        <v>0</v>
      </c>
      <c r="F7389">
        <v>3133118</v>
      </c>
      <c r="G7389" s="58" t="s">
        <v>87</v>
      </c>
      <c r="H7389" s="58" t="s">
        <v>87</v>
      </c>
      <c r="I7389" s="60" t="s">
        <v>85</v>
      </c>
    </row>
    <row r="7390" spans="1:9" x14ac:dyDescent="0.2">
      <c r="A7390" t="s">
        <v>64</v>
      </c>
      <c r="B7390" t="s">
        <v>81</v>
      </c>
      <c r="C7390" t="s">
        <v>22</v>
      </c>
      <c r="D7390" s="55">
        <v>44927</v>
      </c>
      <c r="E7390">
        <v>0</v>
      </c>
      <c r="F7390">
        <v>3133119</v>
      </c>
      <c r="G7390" s="58" t="s">
        <v>87</v>
      </c>
      <c r="H7390" s="58" t="s">
        <v>87</v>
      </c>
      <c r="I7390" s="60" t="s">
        <v>85</v>
      </c>
    </row>
    <row r="7391" spans="1:9" x14ac:dyDescent="0.2">
      <c r="A7391" t="s">
        <v>79</v>
      </c>
      <c r="B7391" t="s">
        <v>80</v>
      </c>
      <c r="C7391" t="s">
        <v>22</v>
      </c>
      <c r="D7391" s="55">
        <v>44927</v>
      </c>
      <c r="E7391">
        <v>0</v>
      </c>
      <c r="F7391">
        <v>3133120</v>
      </c>
      <c r="G7391" s="58" t="s">
        <v>87</v>
      </c>
      <c r="H7391" s="58" t="s">
        <v>87</v>
      </c>
      <c r="I7391" s="60" t="s">
        <v>85</v>
      </c>
    </row>
    <row r="7392" spans="1:9" x14ac:dyDescent="0.2">
      <c r="A7392" t="s">
        <v>79</v>
      </c>
      <c r="B7392" t="s">
        <v>81</v>
      </c>
      <c r="C7392" t="s">
        <v>22</v>
      </c>
      <c r="D7392" s="55">
        <v>44927</v>
      </c>
      <c r="E7392">
        <v>0</v>
      </c>
      <c r="F7392">
        <v>3133121</v>
      </c>
      <c r="G7392" s="58" t="s">
        <v>87</v>
      </c>
      <c r="H7392" s="58" t="s">
        <v>87</v>
      </c>
      <c r="I7392" s="60" t="s">
        <v>85</v>
      </c>
    </row>
    <row r="7393" spans="1:9" x14ac:dyDescent="0.2">
      <c r="A7393" t="s">
        <v>65</v>
      </c>
      <c r="B7393" t="s">
        <v>80</v>
      </c>
      <c r="C7393" t="s">
        <v>22</v>
      </c>
      <c r="D7393" s="55">
        <v>44927</v>
      </c>
      <c r="E7393">
        <v>0</v>
      </c>
      <c r="F7393">
        <v>3133122</v>
      </c>
      <c r="G7393" s="58" t="s">
        <v>87</v>
      </c>
      <c r="H7393" s="58" t="s">
        <v>87</v>
      </c>
      <c r="I7393" s="60" t="s">
        <v>85</v>
      </c>
    </row>
    <row r="7394" spans="1:9" x14ac:dyDescent="0.2">
      <c r="A7394" t="s">
        <v>65</v>
      </c>
      <c r="B7394" t="s">
        <v>81</v>
      </c>
      <c r="C7394" t="s">
        <v>22</v>
      </c>
      <c r="D7394" s="55">
        <v>44927</v>
      </c>
      <c r="E7394">
        <v>0</v>
      </c>
      <c r="F7394">
        <v>3133123</v>
      </c>
      <c r="G7394" s="58" t="s">
        <v>87</v>
      </c>
      <c r="H7394" s="58" t="s">
        <v>87</v>
      </c>
      <c r="I7394" s="60" t="s">
        <v>85</v>
      </c>
    </row>
    <row r="7395" spans="1:9" x14ac:dyDescent="0.2">
      <c r="A7395" t="s">
        <v>111</v>
      </c>
      <c r="B7395" t="s">
        <v>110</v>
      </c>
      <c r="C7395" t="s">
        <v>22</v>
      </c>
      <c r="D7395" s="55">
        <v>44927</v>
      </c>
      <c r="E7395">
        <v>0.05</v>
      </c>
      <c r="F7395">
        <v>3133124</v>
      </c>
      <c r="G7395" s="58" t="s">
        <v>87</v>
      </c>
      <c r="H7395" s="58" t="s">
        <v>87</v>
      </c>
      <c r="I7395" s="60" t="s">
        <v>85</v>
      </c>
    </row>
    <row r="7396" spans="1:9" x14ac:dyDescent="0.2">
      <c r="A7396" t="s">
        <v>112</v>
      </c>
      <c r="B7396" t="s">
        <v>110</v>
      </c>
      <c r="C7396" t="s">
        <v>22</v>
      </c>
      <c r="D7396" s="55">
        <v>44927</v>
      </c>
      <c r="E7396">
        <v>0.45</v>
      </c>
      <c r="F7396">
        <v>3133125</v>
      </c>
      <c r="G7396" s="58" t="s">
        <v>87</v>
      </c>
      <c r="H7396" s="58" t="s">
        <v>87</v>
      </c>
      <c r="I7396" s="60" t="s">
        <v>85</v>
      </c>
    </row>
    <row r="7397" spans="1:9" x14ac:dyDescent="0.2">
      <c r="A7397" t="s">
        <v>108</v>
      </c>
      <c r="B7397" t="s">
        <v>110</v>
      </c>
      <c r="C7397" t="s">
        <v>22</v>
      </c>
      <c r="D7397" s="55">
        <v>44927</v>
      </c>
      <c r="E7397">
        <v>-0.2</v>
      </c>
      <c r="F7397">
        <v>3133126</v>
      </c>
      <c r="G7397" s="58" t="s">
        <v>87</v>
      </c>
      <c r="H7397" s="58" t="s">
        <v>87</v>
      </c>
      <c r="I7397" s="60" t="s">
        <v>85</v>
      </c>
    </row>
    <row r="7398" spans="1:9" x14ac:dyDescent="0.2">
      <c r="A7398" t="s">
        <v>109</v>
      </c>
      <c r="B7398" t="s">
        <v>110</v>
      </c>
      <c r="C7398" t="s">
        <v>22</v>
      </c>
      <c r="D7398" s="55">
        <v>44927</v>
      </c>
      <c r="E7398">
        <v>0.45</v>
      </c>
      <c r="F7398">
        <v>3133127</v>
      </c>
      <c r="G7398" s="58" t="s">
        <v>87</v>
      </c>
      <c r="H7398" s="58" t="s">
        <v>87</v>
      </c>
      <c r="I7398" s="60" t="s">
        <v>85</v>
      </c>
    </row>
    <row r="7399" spans="1:9" x14ac:dyDescent="0.2">
      <c r="A7399" t="s">
        <v>11</v>
      </c>
      <c r="B7399" t="s">
        <v>110</v>
      </c>
      <c r="C7399" t="s">
        <v>22</v>
      </c>
      <c r="D7399" s="55">
        <v>44927</v>
      </c>
      <c r="E7399" s="155">
        <v>44958</v>
      </c>
      <c r="F7399">
        <v>2756498</v>
      </c>
      <c r="G7399" s="58" t="s">
        <v>87</v>
      </c>
      <c r="H7399" s="58" t="s">
        <v>87</v>
      </c>
      <c r="I7399" s="60" t="s">
        <v>86</v>
      </c>
    </row>
    <row r="7400" spans="1:9" x14ac:dyDescent="0.2">
      <c r="A7400" t="s">
        <v>78</v>
      </c>
      <c r="B7400" t="s">
        <v>80</v>
      </c>
      <c r="C7400" t="s">
        <v>22</v>
      </c>
      <c r="D7400" s="55">
        <v>44958</v>
      </c>
      <c r="E7400">
        <v>1.2150000000000001</v>
      </c>
      <c r="F7400">
        <v>3133100</v>
      </c>
      <c r="G7400" s="58" t="s">
        <v>87</v>
      </c>
      <c r="H7400" s="58" t="s">
        <v>87</v>
      </c>
      <c r="I7400" s="60" t="s">
        <v>85</v>
      </c>
    </row>
    <row r="7401" spans="1:9" x14ac:dyDescent="0.2">
      <c r="A7401" t="s">
        <v>78</v>
      </c>
      <c r="B7401" t="s">
        <v>81</v>
      </c>
      <c r="C7401" t="s">
        <v>22</v>
      </c>
      <c r="D7401" s="55">
        <v>44958</v>
      </c>
      <c r="E7401">
        <v>0.05</v>
      </c>
      <c r="F7401">
        <v>3133101</v>
      </c>
      <c r="G7401" s="58" t="s">
        <v>87</v>
      </c>
      <c r="H7401" s="58" t="s">
        <v>87</v>
      </c>
      <c r="I7401" s="60" t="s">
        <v>85</v>
      </c>
    </row>
    <row r="7402" spans="1:9" x14ac:dyDescent="0.2">
      <c r="A7402" t="s">
        <v>35</v>
      </c>
      <c r="B7402" t="s">
        <v>80</v>
      </c>
      <c r="C7402" t="s">
        <v>22</v>
      </c>
      <c r="D7402" s="55">
        <v>44958</v>
      </c>
      <c r="E7402">
        <v>1.2150000000000001</v>
      </c>
      <c r="F7402">
        <v>3133102</v>
      </c>
      <c r="G7402" s="58" t="s">
        <v>87</v>
      </c>
      <c r="H7402" s="58" t="s">
        <v>87</v>
      </c>
      <c r="I7402" s="60" t="s">
        <v>85</v>
      </c>
    </row>
    <row r="7403" spans="1:9" x14ac:dyDescent="0.2">
      <c r="A7403" t="s">
        <v>35</v>
      </c>
      <c r="B7403" t="s">
        <v>81</v>
      </c>
      <c r="C7403" t="s">
        <v>22</v>
      </c>
      <c r="D7403" s="55">
        <v>44958</v>
      </c>
      <c r="E7403">
        <v>0.32</v>
      </c>
      <c r="F7403">
        <v>3133103</v>
      </c>
      <c r="G7403" s="58" t="s">
        <v>87</v>
      </c>
      <c r="H7403" s="58" t="s">
        <v>87</v>
      </c>
      <c r="I7403" s="60" t="s">
        <v>85</v>
      </c>
    </row>
    <row r="7404" spans="1:9" x14ac:dyDescent="0.2">
      <c r="A7404" t="s">
        <v>36</v>
      </c>
      <c r="B7404" t="s">
        <v>80</v>
      </c>
      <c r="C7404" t="s">
        <v>22</v>
      </c>
      <c r="D7404" s="55">
        <v>44958</v>
      </c>
      <c r="E7404">
        <v>1.2150000000000001</v>
      </c>
      <c r="F7404">
        <v>3133104</v>
      </c>
      <c r="G7404" s="58" t="s">
        <v>87</v>
      </c>
      <c r="H7404" s="58" t="s">
        <v>87</v>
      </c>
      <c r="I7404" s="60" t="s">
        <v>85</v>
      </c>
    </row>
    <row r="7405" spans="1:9" x14ac:dyDescent="0.2">
      <c r="A7405" t="s">
        <v>36</v>
      </c>
      <c r="B7405" t="s">
        <v>81</v>
      </c>
      <c r="C7405" t="s">
        <v>22</v>
      </c>
      <c r="D7405" s="55">
        <v>44958</v>
      </c>
      <c r="E7405">
        <v>0.05</v>
      </c>
      <c r="F7405">
        <v>3133105</v>
      </c>
      <c r="G7405" s="58" t="s">
        <v>87</v>
      </c>
      <c r="H7405" s="58" t="s">
        <v>87</v>
      </c>
      <c r="I7405" s="60" t="s">
        <v>85</v>
      </c>
    </row>
    <row r="7406" spans="1:9" x14ac:dyDescent="0.2">
      <c r="A7406" t="s">
        <v>37</v>
      </c>
      <c r="B7406" t="s">
        <v>80</v>
      </c>
      <c r="C7406" t="s">
        <v>22</v>
      </c>
      <c r="D7406" s="55">
        <v>44958</v>
      </c>
      <c r="E7406">
        <v>1.2150000000000001</v>
      </c>
      <c r="F7406">
        <v>3133106</v>
      </c>
      <c r="G7406" s="58" t="s">
        <v>87</v>
      </c>
      <c r="H7406" s="58" t="s">
        <v>87</v>
      </c>
      <c r="I7406" s="60" t="s">
        <v>85</v>
      </c>
    </row>
    <row r="7407" spans="1:9" x14ac:dyDescent="0.2">
      <c r="A7407" t="s">
        <v>37</v>
      </c>
      <c r="B7407" t="s">
        <v>81</v>
      </c>
      <c r="C7407" t="s">
        <v>22</v>
      </c>
      <c r="D7407" s="55">
        <v>44958</v>
      </c>
      <c r="E7407">
        <v>0.32</v>
      </c>
      <c r="F7407">
        <v>3133107</v>
      </c>
      <c r="G7407" s="58" t="s">
        <v>87</v>
      </c>
      <c r="H7407" s="58" t="s">
        <v>87</v>
      </c>
      <c r="I7407" s="60" t="s">
        <v>85</v>
      </c>
    </row>
    <row r="7408" spans="1:9" x14ac:dyDescent="0.2">
      <c r="A7408" t="s">
        <v>58</v>
      </c>
      <c r="B7408" t="s">
        <v>80</v>
      </c>
      <c r="C7408" t="s">
        <v>22</v>
      </c>
      <c r="D7408" s="55">
        <v>44958</v>
      </c>
      <c r="E7408">
        <v>1.04</v>
      </c>
      <c r="F7408">
        <v>3133108</v>
      </c>
      <c r="G7408" s="58" t="s">
        <v>87</v>
      </c>
      <c r="H7408" s="58" t="s">
        <v>87</v>
      </c>
      <c r="I7408" s="60" t="s">
        <v>85</v>
      </c>
    </row>
    <row r="7409" spans="1:9" x14ac:dyDescent="0.2">
      <c r="A7409" t="s">
        <v>58</v>
      </c>
      <c r="B7409" t="s">
        <v>81</v>
      </c>
      <c r="C7409" t="s">
        <v>22</v>
      </c>
      <c r="D7409" s="55">
        <v>44958</v>
      </c>
      <c r="E7409">
        <v>0.05</v>
      </c>
      <c r="F7409">
        <v>3133109</v>
      </c>
      <c r="G7409" s="58" t="s">
        <v>87</v>
      </c>
      <c r="H7409" s="58" t="s">
        <v>87</v>
      </c>
      <c r="I7409" s="60" t="s">
        <v>85</v>
      </c>
    </row>
    <row r="7410" spans="1:9" x14ac:dyDescent="0.2">
      <c r="A7410" t="s">
        <v>59</v>
      </c>
      <c r="B7410" t="s">
        <v>80</v>
      </c>
      <c r="C7410" t="s">
        <v>22</v>
      </c>
      <c r="D7410" s="55">
        <v>44958</v>
      </c>
      <c r="E7410">
        <v>1.6</v>
      </c>
      <c r="F7410">
        <v>3133110</v>
      </c>
      <c r="G7410" s="58" t="s">
        <v>87</v>
      </c>
      <c r="H7410" s="58" t="s">
        <v>87</v>
      </c>
      <c r="I7410" s="60" t="s">
        <v>85</v>
      </c>
    </row>
    <row r="7411" spans="1:9" x14ac:dyDescent="0.2">
      <c r="A7411" t="s">
        <v>59</v>
      </c>
      <c r="B7411" t="s">
        <v>81</v>
      </c>
      <c r="C7411" t="s">
        <v>22</v>
      </c>
      <c r="D7411" s="55">
        <v>44958</v>
      </c>
      <c r="E7411">
        <v>-0.28000000000000003</v>
      </c>
      <c r="F7411">
        <v>3133111</v>
      </c>
      <c r="G7411" s="58" t="s">
        <v>87</v>
      </c>
      <c r="H7411" s="58" t="s">
        <v>87</v>
      </c>
      <c r="I7411" s="60" t="s">
        <v>85</v>
      </c>
    </row>
    <row r="7412" spans="1:9" x14ac:dyDescent="0.2">
      <c r="A7412" t="s">
        <v>60</v>
      </c>
      <c r="B7412" t="s">
        <v>80</v>
      </c>
      <c r="C7412" t="s">
        <v>22</v>
      </c>
      <c r="D7412" s="55">
        <v>44958</v>
      </c>
      <c r="E7412">
        <v>1.6</v>
      </c>
      <c r="F7412">
        <v>3133112</v>
      </c>
      <c r="G7412" s="58" t="s">
        <v>87</v>
      </c>
      <c r="H7412" s="58" t="s">
        <v>87</v>
      </c>
      <c r="I7412" s="60" t="s">
        <v>85</v>
      </c>
    </row>
    <row r="7413" spans="1:9" x14ac:dyDescent="0.2">
      <c r="A7413" t="s">
        <v>60</v>
      </c>
      <c r="B7413" t="s">
        <v>81</v>
      </c>
      <c r="C7413" t="s">
        <v>22</v>
      </c>
      <c r="D7413" s="55">
        <v>44958</v>
      </c>
      <c r="E7413">
        <v>0.45</v>
      </c>
      <c r="F7413">
        <v>3133113</v>
      </c>
      <c r="G7413" s="58" t="s">
        <v>87</v>
      </c>
      <c r="H7413" s="58" t="s">
        <v>87</v>
      </c>
      <c r="I7413" s="60" t="s">
        <v>85</v>
      </c>
    </row>
    <row r="7414" spans="1:9" x14ac:dyDescent="0.2">
      <c r="A7414" t="s">
        <v>61</v>
      </c>
      <c r="B7414" t="s">
        <v>80</v>
      </c>
      <c r="C7414" t="s">
        <v>22</v>
      </c>
      <c r="D7414" s="55">
        <v>44958</v>
      </c>
      <c r="E7414">
        <v>1.6</v>
      </c>
      <c r="F7414">
        <v>3133114</v>
      </c>
      <c r="G7414" s="58" t="s">
        <v>87</v>
      </c>
      <c r="H7414" s="58" t="s">
        <v>87</v>
      </c>
      <c r="I7414" s="60" t="s">
        <v>85</v>
      </c>
    </row>
    <row r="7415" spans="1:9" x14ac:dyDescent="0.2">
      <c r="A7415" t="s">
        <v>61</v>
      </c>
      <c r="B7415" t="s">
        <v>81</v>
      </c>
      <c r="C7415" t="s">
        <v>22</v>
      </c>
      <c r="D7415" s="55">
        <v>44958</v>
      </c>
      <c r="E7415">
        <v>-0.2</v>
      </c>
      <c r="F7415">
        <v>3133115</v>
      </c>
      <c r="G7415" s="58" t="s">
        <v>87</v>
      </c>
      <c r="H7415" s="58" t="s">
        <v>87</v>
      </c>
      <c r="I7415" s="60" t="s">
        <v>85</v>
      </c>
    </row>
    <row r="7416" spans="1:9" x14ac:dyDescent="0.2">
      <c r="A7416" t="s">
        <v>63</v>
      </c>
      <c r="B7416" t="s">
        <v>80</v>
      </c>
      <c r="C7416" t="s">
        <v>22</v>
      </c>
      <c r="D7416" s="55">
        <v>44958</v>
      </c>
      <c r="E7416">
        <v>0</v>
      </c>
      <c r="F7416">
        <v>3133116</v>
      </c>
      <c r="G7416" s="58" t="s">
        <v>87</v>
      </c>
      <c r="H7416" s="58" t="s">
        <v>87</v>
      </c>
      <c r="I7416" s="60" t="s">
        <v>85</v>
      </c>
    </row>
    <row r="7417" spans="1:9" x14ac:dyDescent="0.2">
      <c r="A7417" t="s">
        <v>63</v>
      </c>
      <c r="B7417" t="s">
        <v>81</v>
      </c>
      <c r="C7417" t="s">
        <v>22</v>
      </c>
      <c r="D7417" s="55">
        <v>44958</v>
      </c>
      <c r="E7417">
        <v>0</v>
      </c>
      <c r="F7417">
        <v>3133117</v>
      </c>
      <c r="G7417" s="58" t="s">
        <v>87</v>
      </c>
      <c r="H7417" s="58" t="s">
        <v>87</v>
      </c>
      <c r="I7417" s="60" t="s">
        <v>85</v>
      </c>
    </row>
    <row r="7418" spans="1:9" x14ac:dyDescent="0.2">
      <c r="A7418" t="s">
        <v>64</v>
      </c>
      <c r="B7418" t="s">
        <v>80</v>
      </c>
      <c r="C7418" t="s">
        <v>22</v>
      </c>
      <c r="D7418" s="55">
        <v>44958</v>
      </c>
      <c r="E7418">
        <v>0</v>
      </c>
      <c r="F7418">
        <v>3133118</v>
      </c>
      <c r="G7418" s="58" t="s">
        <v>87</v>
      </c>
      <c r="H7418" s="58" t="s">
        <v>87</v>
      </c>
      <c r="I7418" s="60" t="s">
        <v>85</v>
      </c>
    </row>
    <row r="7419" spans="1:9" x14ac:dyDescent="0.2">
      <c r="A7419" t="s">
        <v>64</v>
      </c>
      <c r="B7419" t="s">
        <v>81</v>
      </c>
      <c r="C7419" t="s">
        <v>22</v>
      </c>
      <c r="D7419" s="55">
        <v>44958</v>
      </c>
      <c r="E7419">
        <v>0</v>
      </c>
      <c r="F7419">
        <v>3133119</v>
      </c>
      <c r="G7419" s="58" t="s">
        <v>87</v>
      </c>
      <c r="H7419" s="58" t="s">
        <v>87</v>
      </c>
      <c r="I7419" s="60" t="s">
        <v>85</v>
      </c>
    </row>
    <row r="7420" spans="1:9" x14ac:dyDescent="0.2">
      <c r="A7420" t="s">
        <v>79</v>
      </c>
      <c r="B7420" t="s">
        <v>80</v>
      </c>
      <c r="C7420" t="s">
        <v>22</v>
      </c>
      <c r="D7420" s="55">
        <v>44958</v>
      </c>
      <c r="E7420">
        <v>0</v>
      </c>
      <c r="F7420">
        <v>3133120</v>
      </c>
      <c r="G7420" s="58" t="s">
        <v>87</v>
      </c>
      <c r="H7420" s="58" t="s">
        <v>87</v>
      </c>
      <c r="I7420" s="60" t="s">
        <v>85</v>
      </c>
    </row>
    <row r="7421" spans="1:9" x14ac:dyDescent="0.2">
      <c r="A7421" t="s">
        <v>79</v>
      </c>
      <c r="B7421" t="s">
        <v>81</v>
      </c>
      <c r="C7421" t="s">
        <v>22</v>
      </c>
      <c r="D7421" s="55">
        <v>44958</v>
      </c>
      <c r="E7421">
        <v>0</v>
      </c>
      <c r="F7421">
        <v>3133121</v>
      </c>
      <c r="G7421" s="58" t="s">
        <v>87</v>
      </c>
      <c r="H7421" s="58" t="s">
        <v>87</v>
      </c>
      <c r="I7421" s="60" t="s">
        <v>85</v>
      </c>
    </row>
    <row r="7422" spans="1:9" x14ac:dyDescent="0.2">
      <c r="A7422" t="s">
        <v>65</v>
      </c>
      <c r="B7422" t="s">
        <v>80</v>
      </c>
      <c r="C7422" t="s">
        <v>22</v>
      </c>
      <c r="D7422" s="55">
        <v>44958</v>
      </c>
      <c r="E7422">
        <v>0</v>
      </c>
      <c r="F7422">
        <v>3133122</v>
      </c>
      <c r="G7422" s="58" t="s">
        <v>87</v>
      </c>
      <c r="H7422" s="58" t="s">
        <v>87</v>
      </c>
      <c r="I7422" s="60" t="s">
        <v>85</v>
      </c>
    </row>
    <row r="7423" spans="1:9" x14ac:dyDescent="0.2">
      <c r="A7423" t="s">
        <v>65</v>
      </c>
      <c r="B7423" t="s">
        <v>81</v>
      </c>
      <c r="C7423" t="s">
        <v>22</v>
      </c>
      <c r="D7423" s="55">
        <v>44958</v>
      </c>
      <c r="E7423">
        <v>0</v>
      </c>
      <c r="F7423">
        <v>3133123</v>
      </c>
      <c r="G7423" s="58" t="s">
        <v>87</v>
      </c>
      <c r="H7423" s="58" t="s">
        <v>87</v>
      </c>
      <c r="I7423" s="60" t="s">
        <v>85</v>
      </c>
    </row>
    <row r="7424" spans="1:9" x14ac:dyDescent="0.2">
      <c r="A7424" t="s">
        <v>111</v>
      </c>
      <c r="B7424" t="s">
        <v>110</v>
      </c>
      <c r="C7424" t="s">
        <v>22</v>
      </c>
      <c r="D7424" s="55">
        <v>44958</v>
      </c>
      <c r="E7424">
        <v>0.05</v>
      </c>
      <c r="F7424">
        <v>3133124</v>
      </c>
      <c r="G7424" s="58" t="s">
        <v>87</v>
      </c>
      <c r="H7424" s="58" t="s">
        <v>87</v>
      </c>
      <c r="I7424" s="60" t="s">
        <v>85</v>
      </c>
    </row>
    <row r="7425" spans="1:9" x14ac:dyDescent="0.2">
      <c r="A7425" t="s">
        <v>112</v>
      </c>
      <c r="B7425" t="s">
        <v>110</v>
      </c>
      <c r="C7425" t="s">
        <v>22</v>
      </c>
      <c r="D7425" s="55">
        <v>44958</v>
      </c>
      <c r="E7425">
        <v>0.45</v>
      </c>
      <c r="F7425">
        <v>3133125</v>
      </c>
      <c r="G7425" s="58" t="s">
        <v>87</v>
      </c>
      <c r="H7425" s="58" t="s">
        <v>87</v>
      </c>
      <c r="I7425" s="60" t="s">
        <v>85</v>
      </c>
    </row>
    <row r="7426" spans="1:9" x14ac:dyDescent="0.2">
      <c r="A7426" t="s">
        <v>108</v>
      </c>
      <c r="B7426" t="s">
        <v>110</v>
      </c>
      <c r="C7426" t="s">
        <v>22</v>
      </c>
      <c r="D7426" s="55">
        <v>44958</v>
      </c>
      <c r="E7426">
        <v>-0.2</v>
      </c>
      <c r="F7426">
        <v>3133126</v>
      </c>
      <c r="G7426" s="58" t="s">
        <v>87</v>
      </c>
      <c r="H7426" s="58" t="s">
        <v>87</v>
      </c>
      <c r="I7426" s="60" t="s">
        <v>85</v>
      </c>
    </row>
    <row r="7427" spans="1:9" x14ac:dyDescent="0.2">
      <c r="A7427" t="s">
        <v>109</v>
      </c>
      <c r="B7427" t="s">
        <v>110</v>
      </c>
      <c r="C7427" t="s">
        <v>22</v>
      </c>
      <c r="D7427" s="55">
        <v>44958</v>
      </c>
      <c r="E7427">
        <v>0.45</v>
      </c>
      <c r="F7427">
        <v>3133127</v>
      </c>
      <c r="G7427" s="58" t="s">
        <v>87</v>
      </c>
      <c r="H7427" s="58" t="s">
        <v>87</v>
      </c>
      <c r="I7427" s="60" t="s">
        <v>85</v>
      </c>
    </row>
    <row r="7428" spans="1:9" x14ac:dyDescent="0.2">
      <c r="A7428" t="s">
        <v>11</v>
      </c>
      <c r="B7428" t="s">
        <v>110</v>
      </c>
      <c r="C7428" t="s">
        <v>22</v>
      </c>
      <c r="D7428" s="55">
        <v>44958</v>
      </c>
      <c r="E7428" s="155">
        <v>44986</v>
      </c>
      <c r="F7428">
        <v>2756527</v>
      </c>
      <c r="G7428" s="58" t="s">
        <v>87</v>
      </c>
      <c r="H7428" s="58" t="s">
        <v>87</v>
      </c>
      <c r="I7428" s="60" t="s">
        <v>86</v>
      </c>
    </row>
    <row r="7429" spans="1:9" x14ac:dyDescent="0.2">
      <c r="A7429" t="s">
        <v>78</v>
      </c>
      <c r="B7429" t="s">
        <v>80</v>
      </c>
      <c r="C7429" t="s">
        <v>22</v>
      </c>
      <c r="D7429" s="55">
        <v>44986</v>
      </c>
      <c r="E7429">
        <v>0.65500000000000003</v>
      </c>
      <c r="F7429">
        <v>3133100</v>
      </c>
      <c r="G7429" s="58" t="s">
        <v>87</v>
      </c>
      <c r="H7429" s="58" t="s">
        <v>87</v>
      </c>
      <c r="I7429" s="60" t="s">
        <v>85</v>
      </c>
    </row>
    <row r="7430" spans="1:9" x14ac:dyDescent="0.2">
      <c r="A7430" t="s">
        <v>78</v>
      </c>
      <c r="B7430" t="s">
        <v>81</v>
      </c>
      <c r="C7430" t="s">
        <v>22</v>
      </c>
      <c r="D7430" s="55">
        <v>44986</v>
      </c>
      <c r="E7430">
        <v>0.05</v>
      </c>
      <c r="F7430">
        <v>3133101</v>
      </c>
      <c r="G7430" s="58" t="s">
        <v>87</v>
      </c>
      <c r="H7430" s="58" t="s">
        <v>87</v>
      </c>
      <c r="I7430" s="60" t="s">
        <v>85</v>
      </c>
    </row>
    <row r="7431" spans="1:9" x14ac:dyDescent="0.2">
      <c r="A7431" t="s">
        <v>35</v>
      </c>
      <c r="B7431" t="s">
        <v>80</v>
      </c>
      <c r="C7431" t="s">
        <v>22</v>
      </c>
      <c r="D7431" s="55">
        <v>44986</v>
      </c>
      <c r="E7431">
        <v>0.65500000000000003</v>
      </c>
      <c r="F7431">
        <v>3133102</v>
      </c>
      <c r="G7431" s="58" t="s">
        <v>87</v>
      </c>
      <c r="H7431" s="58" t="s">
        <v>87</v>
      </c>
      <c r="I7431" s="60" t="s">
        <v>85</v>
      </c>
    </row>
    <row r="7432" spans="1:9" x14ac:dyDescent="0.2">
      <c r="A7432" t="s">
        <v>35</v>
      </c>
      <c r="B7432" t="s">
        <v>81</v>
      </c>
      <c r="C7432" t="s">
        <v>22</v>
      </c>
      <c r="D7432" s="55">
        <v>44986</v>
      </c>
      <c r="E7432">
        <v>0.15</v>
      </c>
      <c r="F7432">
        <v>3133103</v>
      </c>
      <c r="G7432" s="58" t="s">
        <v>87</v>
      </c>
      <c r="H7432" s="58" t="s">
        <v>87</v>
      </c>
      <c r="I7432" s="60" t="s">
        <v>85</v>
      </c>
    </row>
    <row r="7433" spans="1:9" x14ac:dyDescent="0.2">
      <c r="A7433" t="s">
        <v>36</v>
      </c>
      <c r="B7433" t="s">
        <v>80</v>
      </c>
      <c r="C7433" t="s">
        <v>22</v>
      </c>
      <c r="D7433" s="55">
        <v>44986</v>
      </c>
      <c r="E7433">
        <v>0.65500000000000003</v>
      </c>
      <c r="F7433">
        <v>3133104</v>
      </c>
      <c r="G7433" s="58" t="s">
        <v>87</v>
      </c>
      <c r="H7433" s="58" t="s">
        <v>87</v>
      </c>
      <c r="I7433" s="60" t="s">
        <v>85</v>
      </c>
    </row>
    <row r="7434" spans="1:9" x14ac:dyDescent="0.2">
      <c r="A7434" t="s">
        <v>36</v>
      </c>
      <c r="B7434" t="s">
        <v>81</v>
      </c>
      <c r="C7434" t="s">
        <v>22</v>
      </c>
      <c r="D7434" s="55">
        <v>44986</v>
      </c>
      <c r="E7434">
        <v>0.05</v>
      </c>
      <c r="F7434">
        <v>3133105</v>
      </c>
      <c r="G7434" s="58" t="s">
        <v>87</v>
      </c>
      <c r="H7434" s="58" t="s">
        <v>87</v>
      </c>
      <c r="I7434" s="60" t="s">
        <v>85</v>
      </c>
    </row>
    <row r="7435" spans="1:9" x14ac:dyDescent="0.2">
      <c r="A7435" t="s">
        <v>37</v>
      </c>
      <c r="B7435" t="s">
        <v>80</v>
      </c>
      <c r="C7435" t="s">
        <v>22</v>
      </c>
      <c r="D7435" s="55">
        <v>44986</v>
      </c>
      <c r="E7435">
        <v>0.65500000000000003</v>
      </c>
      <c r="F7435">
        <v>3133106</v>
      </c>
      <c r="G7435" s="58" t="s">
        <v>87</v>
      </c>
      <c r="H7435" s="58" t="s">
        <v>87</v>
      </c>
      <c r="I7435" s="60" t="s">
        <v>85</v>
      </c>
    </row>
    <row r="7436" spans="1:9" x14ac:dyDescent="0.2">
      <c r="A7436" t="s">
        <v>37</v>
      </c>
      <c r="B7436" t="s">
        <v>81</v>
      </c>
      <c r="C7436" t="s">
        <v>22</v>
      </c>
      <c r="D7436" s="55">
        <v>44986</v>
      </c>
      <c r="E7436">
        <v>0.15</v>
      </c>
      <c r="F7436">
        <v>3133107</v>
      </c>
      <c r="G7436" s="58" t="s">
        <v>87</v>
      </c>
      <c r="H7436" s="58" t="s">
        <v>87</v>
      </c>
      <c r="I7436" s="60" t="s">
        <v>85</v>
      </c>
    </row>
    <row r="7437" spans="1:9" x14ac:dyDescent="0.2">
      <c r="A7437" t="s">
        <v>58</v>
      </c>
      <c r="B7437" t="s">
        <v>80</v>
      </c>
      <c r="C7437" t="s">
        <v>22</v>
      </c>
      <c r="D7437" s="55">
        <v>44986</v>
      </c>
      <c r="E7437">
        <v>0.54</v>
      </c>
      <c r="F7437">
        <v>3133108</v>
      </c>
      <c r="G7437" s="58" t="s">
        <v>87</v>
      </c>
      <c r="H7437" s="58" t="s">
        <v>87</v>
      </c>
      <c r="I7437" s="60" t="s">
        <v>85</v>
      </c>
    </row>
    <row r="7438" spans="1:9" x14ac:dyDescent="0.2">
      <c r="A7438" t="s">
        <v>58</v>
      </c>
      <c r="B7438" t="s">
        <v>81</v>
      </c>
      <c r="C7438" t="s">
        <v>22</v>
      </c>
      <c r="D7438" s="55">
        <v>44986</v>
      </c>
      <c r="E7438">
        <v>0.05</v>
      </c>
      <c r="F7438">
        <v>3133109</v>
      </c>
      <c r="G7438" s="58" t="s">
        <v>87</v>
      </c>
      <c r="H7438" s="58" t="s">
        <v>87</v>
      </c>
      <c r="I7438" s="60" t="s">
        <v>85</v>
      </c>
    </row>
    <row r="7439" spans="1:9" x14ac:dyDescent="0.2">
      <c r="A7439" t="s">
        <v>59</v>
      </c>
      <c r="B7439" t="s">
        <v>80</v>
      </c>
      <c r="C7439" t="s">
        <v>22</v>
      </c>
      <c r="D7439" s="55">
        <v>44986</v>
      </c>
      <c r="E7439">
        <v>0.69</v>
      </c>
      <c r="F7439">
        <v>3133110</v>
      </c>
      <c r="G7439" s="58" t="s">
        <v>87</v>
      </c>
      <c r="H7439" s="58" t="s">
        <v>87</v>
      </c>
      <c r="I7439" s="60" t="s">
        <v>85</v>
      </c>
    </row>
    <row r="7440" spans="1:9" x14ac:dyDescent="0.2">
      <c r="A7440" t="s">
        <v>59</v>
      </c>
      <c r="B7440" t="s">
        <v>81</v>
      </c>
      <c r="C7440" t="s">
        <v>22</v>
      </c>
      <c r="D7440" s="55">
        <v>44986</v>
      </c>
      <c r="E7440">
        <v>-0.17</v>
      </c>
      <c r="F7440">
        <v>3133111</v>
      </c>
      <c r="G7440" s="58" t="s">
        <v>87</v>
      </c>
      <c r="H7440" s="58" t="s">
        <v>87</v>
      </c>
      <c r="I7440" s="60" t="s">
        <v>85</v>
      </c>
    </row>
    <row r="7441" spans="1:9" x14ac:dyDescent="0.2">
      <c r="A7441" t="s">
        <v>60</v>
      </c>
      <c r="B7441" t="s">
        <v>80</v>
      </c>
      <c r="C7441" t="s">
        <v>22</v>
      </c>
      <c r="D7441" s="55">
        <v>44986</v>
      </c>
      <c r="E7441">
        <v>0.69</v>
      </c>
      <c r="F7441">
        <v>3133112</v>
      </c>
      <c r="G7441" s="58" t="s">
        <v>87</v>
      </c>
      <c r="H7441" s="58" t="s">
        <v>87</v>
      </c>
      <c r="I7441" s="60" t="s">
        <v>85</v>
      </c>
    </row>
    <row r="7442" spans="1:9" x14ac:dyDescent="0.2">
      <c r="A7442" t="s">
        <v>60</v>
      </c>
      <c r="B7442" t="s">
        <v>81</v>
      </c>
      <c r="C7442" t="s">
        <v>22</v>
      </c>
      <c r="D7442" s="55">
        <v>44986</v>
      </c>
      <c r="E7442">
        <v>0.1</v>
      </c>
      <c r="F7442">
        <v>3133113</v>
      </c>
      <c r="G7442" s="58" t="s">
        <v>87</v>
      </c>
      <c r="H7442" s="58" t="s">
        <v>87</v>
      </c>
      <c r="I7442" s="60" t="s">
        <v>85</v>
      </c>
    </row>
    <row r="7443" spans="1:9" x14ac:dyDescent="0.2">
      <c r="A7443" t="s">
        <v>61</v>
      </c>
      <c r="B7443" t="s">
        <v>80</v>
      </c>
      <c r="C7443" t="s">
        <v>22</v>
      </c>
      <c r="D7443" s="55">
        <v>44986</v>
      </c>
      <c r="E7443">
        <v>0.69</v>
      </c>
      <c r="F7443">
        <v>3133114</v>
      </c>
      <c r="G7443" s="58" t="s">
        <v>87</v>
      </c>
      <c r="H7443" s="58" t="s">
        <v>87</v>
      </c>
      <c r="I7443" s="60" t="s">
        <v>85</v>
      </c>
    </row>
    <row r="7444" spans="1:9" x14ac:dyDescent="0.2">
      <c r="A7444" t="s">
        <v>61</v>
      </c>
      <c r="B7444" t="s">
        <v>81</v>
      </c>
      <c r="C7444" t="s">
        <v>22</v>
      </c>
      <c r="D7444" s="55">
        <v>44986</v>
      </c>
      <c r="E7444">
        <v>-0.05</v>
      </c>
      <c r="F7444">
        <v>3133115</v>
      </c>
      <c r="G7444" s="58" t="s">
        <v>87</v>
      </c>
      <c r="H7444" s="58" t="s">
        <v>87</v>
      </c>
      <c r="I7444" s="60" t="s">
        <v>85</v>
      </c>
    </row>
    <row r="7445" spans="1:9" x14ac:dyDescent="0.2">
      <c r="A7445" t="s">
        <v>63</v>
      </c>
      <c r="B7445" t="s">
        <v>80</v>
      </c>
      <c r="C7445" t="s">
        <v>22</v>
      </c>
      <c r="D7445" s="55">
        <v>44986</v>
      </c>
      <c r="E7445">
        <v>0</v>
      </c>
      <c r="F7445">
        <v>3133116</v>
      </c>
      <c r="G7445" s="58" t="s">
        <v>87</v>
      </c>
      <c r="H7445" s="58" t="s">
        <v>87</v>
      </c>
      <c r="I7445" s="60" t="s">
        <v>85</v>
      </c>
    </row>
    <row r="7446" spans="1:9" x14ac:dyDescent="0.2">
      <c r="A7446" t="s">
        <v>63</v>
      </c>
      <c r="B7446" t="s">
        <v>81</v>
      </c>
      <c r="C7446" t="s">
        <v>22</v>
      </c>
      <c r="D7446" s="55">
        <v>44986</v>
      </c>
      <c r="E7446">
        <v>0</v>
      </c>
      <c r="F7446">
        <v>3133117</v>
      </c>
      <c r="G7446" s="58" t="s">
        <v>87</v>
      </c>
      <c r="H7446" s="58" t="s">
        <v>87</v>
      </c>
      <c r="I7446" s="60" t="s">
        <v>85</v>
      </c>
    </row>
    <row r="7447" spans="1:9" x14ac:dyDescent="0.2">
      <c r="A7447" t="s">
        <v>64</v>
      </c>
      <c r="B7447" t="s">
        <v>80</v>
      </c>
      <c r="C7447" t="s">
        <v>22</v>
      </c>
      <c r="D7447" s="55">
        <v>44986</v>
      </c>
      <c r="E7447">
        <v>0</v>
      </c>
      <c r="F7447">
        <v>3133118</v>
      </c>
      <c r="G7447" s="58" t="s">
        <v>87</v>
      </c>
      <c r="H7447" s="58" t="s">
        <v>87</v>
      </c>
      <c r="I7447" s="60" t="s">
        <v>85</v>
      </c>
    </row>
    <row r="7448" spans="1:9" x14ac:dyDescent="0.2">
      <c r="A7448" t="s">
        <v>64</v>
      </c>
      <c r="B7448" t="s">
        <v>81</v>
      </c>
      <c r="C7448" t="s">
        <v>22</v>
      </c>
      <c r="D7448" s="55">
        <v>44986</v>
      </c>
      <c r="E7448">
        <v>0</v>
      </c>
      <c r="F7448">
        <v>3133119</v>
      </c>
      <c r="G7448" s="58" t="s">
        <v>87</v>
      </c>
      <c r="H7448" s="58" t="s">
        <v>87</v>
      </c>
      <c r="I7448" s="60" t="s">
        <v>85</v>
      </c>
    </row>
    <row r="7449" spans="1:9" x14ac:dyDescent="0.2">
      <c r="A7449" t="s">
        <v>79</v>
      </c>
      <c r="B7449" t="s">
        <v>80</v>
      </c>
      <c r="C7449" t="s">
        <v>22</v>
      </c>
      <c r="D7449" s="55">
        <v>44986</v>
      </c>
      <c r="E7449">
        <v>0</v>
      </c>
      <c r="F7449">
        <v>3133120</v>
      </c>
      <c r="G7449" s="58" t="s">
        <v>87</v>
      </c>
      <c r="H7449" s="58" t="s">
        <v>87</v>
      </c>
      <c r="I7449" s="60" t="s">
        <v>85</v>
      </c>
    </row>
    <row r="7450" spans="1:9" x14ac:dyDescent="0.2">
      <c r="A7450" t="s">
        <v>79</v>
      </c>
      <c r="B7450" t="s">
        <v>81</v>
      </c>
      <c r="C7450" t="s">
        <v>22</v>
      </c>
      <c r="D7450" s="55">
        <v>44986</v>
      </c>
      <c r="E7450">
        <v>0</v>
      </c>
      <c r="F7450">
        <v>3133121</v>
      </c>
      <c r="G7450" s="58" t="s">
        <v>87</v>
      </c>
      <c r="H7450" s="58" t="s">
        <v>87</v>
      </c>
      <c r="I7450" s="60" t="s">
        <v>85</v>
      </c>
    </row>
    <row r="7451" spans="1:9" x14ac:dyDescent="0.2">
      <c r="A7451" t="s">
        <v>65</v>
      </c>
      <c r="B7451" t="s">
        <v>80</v>
      </c>
      <c r="C7451" t="s">
        <v>22</v>
      </c>
      <c r="D7451" s="55">
        <v>44986</v>
      </c>
      <c r="E7451">
        <v>0</v>
      </c>
      <c r="F7451">
        <v>3133122</v>
      </c>
      <c r="G7451" s="58" t="s">
        <v>87</v>
      </c>
      <c r="H7451" s="58" t="s">
        <v>87</v>
      </c>
      <c r="I7451" s="60" t="s">
        <v>85</v>
      </c>
    </row>
    <row r="7452" spans="1:9" x14ac:dyDescent="0.2">
      <c r="A7452" t="s">
        <v>65</v>
      </c>
      <c r="B7452" t="s">
        <v>81</v>
      </c>
      <c r="C7452" t="s">
        <v>22</v>
      </c>
      <c r="D7452" s="55">
        <v>44986</v>
      </c>
      <c r="E7452">
        <v>0</v>
      </c>
      <c r="F7452">
        <v>3133123</v>
      </c>
      <c r="G7452" s="58" t="s">
        <v>87</v>
      </c>
      <c r="H7452" s="58" t="s">
        <v>87</v>
      </c>
      <c r="I7452" s="60" t="s">
        <v>85</v>
      </c>
    </row>
    <row r="7453" spans="1:9" x14ac:dyDescent="0.2">
      <c r="A7453" t="s">
        <v>111</v>
      </c>
      <c r="B7453" t="s">
        <v>110</v>
      </c>
      <c r="C7453" t="s">
        <v>22</v>
      </c>
      <c r="D7453" s="55">
        <v>44986</v>
      </c>
      <c r="E7453">
        <v>0.05</v>
      </c>
      <c r="F7453">
        <v>3133124</v>
      </c>
      <c r="G7453" s="58" t="s">
        <v>87</v>
      </c>
      <c r="H7453" s="58" t="s">
        <v>87</v>
      </c>
      <c r="I7453" s="60" t="s">
        <v>85</v>
      </c>
    </row>
    <row r="7454" spans="1:9" x14ac:dyDescent="0.2">
      <c r="A7454" t="s">
        <v>112</v>
      </c>
      <c r="B7454" t="s">
        <v>110</v>
      </c>
      <c r="C7454" t="s">
        <v>22</v>
      </c>
      <c r="D7454" s="55">
        <v>44986</v>
      </c>
      <c r="E7454">
        <v>0.1</v>
      </c>
      <c r="F7454">
        <v>3133125</v>
      </c>
      <c r="G7454" s="58" t="s">
        <v>87</v>
      </c>
      <c r="H7454" s="58" t="s">
        <v>87</v>
      </c>
      <c r="I7454" s="60" t="s">
        <v>85</v>
      </c>
    </row>
    <row r="7455" spans="1:9" x14ac:dyDescent="0.2">
      <c r="A7455" t="s">
        <v>108</v>
      </c>
      <c r="B7455" t="s">
        <v>110</v>
      </c>
      <c r="C7455" t="s">
        <v>22</v>
      </c>
      <c r="D7455" s="55">
        <v>44986</v>
      </c>
      <c r="E7455">
        <v>-0.05</v>
      </c>
      <c r="F7455">
        <v>3133126</v>
      </c>
      <c r="G7455" s="58" t="s">
        <v>87</v>
      </c>
      <c r="H7455" s="58" t="s">
        <v>87</v>
      </c>
      <c r="I7455" s="60" t="s">
        <v>85</v>
      </c>
    </row>
    <row r="7456" spans="1:9" x14ac:dyDescent="0.2">
      <c r="A7456" t="s">
        <v>109</v>
      </c>
      <c r="B7456" t="s">
        <v>110</v>
      </c>
      <c r="C7456" t="s">
        <v>22</v>
      </c>
      <c r="D7456" s="55">
        <v>44986</v>
      </c>
      <c r="E7456">
        <v>0.1</v>
      </c>
      <c r="F7456">
        <v>3133127</v>
      </c>
      <c r="G7456" s="58" t="s">
        <v>87</v>
      </c>
      <c r="H7456" s="58" t="s">
        <v>87</v>
      </c>
      <c r="I7456" s="60" t="s">
        <v>85</v>
      </c>
    </row>
    <row r="7457" spans="1:9" x14ac:dyDescent="0.2">
      <c r="A7457" t="s">
        <v>11</v>
      </c>
      <c r="B7457" t="s">
        <v>110</v>
      </c>
      <c r="C7457" t="s">
        <v>22</v>
      </c>
      <c r="D7457" s="55">
        <v>44986</v>
      </c>
      <c r="E7457" s="155">
        <v>45017</v>
      </c>
      <c r="F7457">
        <v>2756505</v>
      </c>
      <c r="G7457" s="58" t="s">
        <v>87</v>
      </c>
      <c r="H7457" s="58" t="s">
        <v>87</v>
      </c>
      <c r="I7457" s="60" t="s">
        <v>86</v>
      </c>
    </row>
    <row r="7458" spans="1:9" x14ac:dyDescent="0.2">
      <c r="A7458" t="s">
        <v>78</v>
      </c>
      <c r="B7458" t="s">
        <v>80</v>
      </c>
      <c r="C7458" t="s">
        <v>22</v>
      </c>
      <c r="D7458" s="55">
        <v>45017</v>
      </c>
      <c r="E7458">
        <v>0.435</v>
      </c>
      <c r="F7458">
        <v>3133100</v>
      </c>
      <c r="G7458" s="58" t="s">
        <v>87</v>
      </c>
      <c r="H7458" s="58" t="s">
        <v>87</v>
      </c>
      <c r="I7458" s="60" t="s">
        <v>85</v>
      </c>
    </row>
    <row r="7459" spans="1:9" x14ac:dyDescent="0.2">
      <c r="A7459" t="s">
        <v>78</v>
      </c>
      <c r="B7459" t="s">
        <v>81</v>
      </c>
      <c r="C7459" t="s">
        <v>22</v>
      </c>
      <c r="D7459" s="55">
        <v>45017</v>
      </c>
      <c r="E7459">
        <v>0.02</v>
      </c>
      <c r="F7459">
        <v>3133101</v>
      </c>
      <c r="G7459" s="58" t="s">
        <v>87</v>
      </c>
      <c r="H7459" s="58" t="s">
        <v>87</v>
      </c>
      <c r="I7459" s="60" t="s">
        <v>85</v>
      </c>
    </row>
    <row r="7460" spans="1:9" x14ac:dyDescent="0.2">
      <c r="A7460" t="s">
        <v>35</v>
      </c>
      <c r="B7460" t="s">
        <v>80</v>
      </c>
      <c r="C7460" t="s">
        <v>22</v>
      </c>
      <c r="D7460" s="55">
        <v>45017</v>
      </c>
      <c r="E7460">
        <v>0.435</v>
      </c>
      <c r="F7460">
        <v>3133102</v>
      </c>
      <c r="G7460" s="58" t="s">
        <v>87</v>
      </c>
      <c r="H7460" s="58" t="s">
        <v>87</v>
      </c>
      <c r="I7460" s="60" t="s">
        <v>85</v>
      </c>
    </row>
    <row r="7461" spans="1:9" x14ac:dyDescent="0.2">
      <c r="A7461" t="s">
        <v>35</v>
      </c>
      <c r="B7461" t="s">
        <v>81</v>
      </c>
      <c r="C7461" t="s">
        <v>22</v>
      </c>
      <c r="D7461" s="55">
        <v>45017</v>
      </c>
      <c r="E7461">
        <v>0.05</v>
      </c>
      <c r="F7461">
        <v>3133103</v>
      </c>
      <c r="G7461" s="58" t="s">
        <v>87</v>
      </c>
      <c r="H7461" s="58" t="s">
        <v>87</v>
      </c>
      <c r="I7461" s="60" t="s">
        <v>85</v>
      </c>
    </row>
    <row r="7462" spans="1:9" x14ac:dyDescent="0.2">
      <c r="A7462" t="s">
        <v>36</v>
      </c>
      <c r="B7462" t="s">
        <v>80</v>
      </c>
      <c r="C7462" t="s">
        <v>22</v>
      </c>
      <c r="D7462" s="55">
        <v>45017</v>
      </c>
      <c r="E7462">
        <v>0.435</v>
      </c>
      <c r="F7462">
        <v>3133104</v>
      </c>
      <c r="G7462" s="58" t="s">
        <v>87</v>
      </c>
      <c r="H7462" s="58" t="s">
        <v>87</v>
      </c>
      <c r="I7462" s="60" t="s">
        <v>85</v>
      </c>
    </row>
    <row r="7463" spans="1:9" x14ac:dyDescent="0.2">
      <c r="A7463" t="s">
        <v>36</v>
      </c>
      <c r="B7463" t="s">
        <v>81</v>
      </c>
      <c r="C7463" t="s">
        <v>22</v>
      </c>
      <c r="D7463" s="55">
        <v>45017</v>
      </c>
      <c r="E7463">
        <v>0.02</v>
      </c>
      <c r="F7463">
        <v>3133105</v>
      </c>
      <c r="G7463" s="58" t="s">
        <v>87</v>
      </c>
      <c r="H7463" s="58" t="s">
        <v>87</v>
      </c>
      <c r="I7463" s="60" t="s">
        <v>85</v>
      </c>
    </row>
    <row r="7464" spans="1:9" x14ac:dyDescent="0.2">
      <c r="A7464" t="s">
        <v>37</v>
      </c>
      <c r="B7464" t="s">
        <v>80</v>
      </c>
      <c r="C7464" t="s">
        <v>22</v>
      </c>
      <c r="D7464" s="55">
        <v>45017</v>
      </c>
      <c r="E7464">
        <v>0.435</v>
      </c>
      <c r="F7464">
        <v>3133106</v>
      </c>
      <c r="G7464" s="58" t="s">
        <v>87</v>
      </c>
      <c r="H7464" s="58" t="s">
        <v>87</v>
      </c>
      <c r="I7464" s="60" t="s">
        <v>85</v>
      </c>
    </row>
    <row r="7465" spans="1:9" x14ac:dyDescent="0.2">
      <c r="A7465" t="s">
        <v>37</v>
      </c>
      <c r="B7465" t="s">
        <v>81</v>
      </c>
      <c r="C7465" t="s">
        <v>22</v>
      </c>
      <c r="D7465" s="55">
        <v>45017</v>
      </c>
      <c r="E7465">
        <v>0.05</v>
      </c>
      <c r="F7465">
        <v>3133107</v>
      </c>
      <c r="G7465" s="58" t="s">
        <v>87</v>
      </c>
      <c r="H7465" s="58" t="s">
        <v>87</v>
      </c>
      <c r="I7465" s="60" t="s">
        <v>85</v>
      </c>
    </row>
    <row r="7466" spans="1:9" x14ac:dyDescent="0.2">
      <c r="A7466" t="s">
        <v>58</v>
      </c>
      <c r="B7466" t="s">
        <v>80</v>
      </c>
      <c r="C7466" t="s">
        <v>22</v>
      </c>
      <c r="D7466" s="55">
        <v>45017</v>
      </c>
      <c r="E7466">
        <v>0.36</v>
      </c>
      <c r="F7466">
        <v>3133108</v>
      </c>
      <c r="G7466" s="58" t="s">
        <v>87</v>
      </c>
      <c r="H7466" s="58" t="s">
        <v>87</v>
      </c>
      <c r="I7466" s="60" t="s">
        <v>85</v>
      </c>
    </row>
    <row r="7467" spans="1:9" x14ac:dyDescent="0.2">
      <c r="A7467" t="s">
        <v>58</v>
      </c>
      <c r="B7467" t="s">
        <v>81</v>
      </c>
      <c r="C7467" t="s">
        <v>22</v>
      </c>
      <c r="D7467" s="55">
        <v>45017</v>
      </c>
      <c r="E7467">
        <v>5.0000000000000001E-3</v>
      </c>
      <c r="F7467">
        <v>3133109</v>
      </c>
      <c r="G7467" s="58" t="s">
        <v>87</v>
      </c>
      <c r="H7467" s="58" t="s">
        <v>87</v>
      </c>
      <c r="I7467" s="60" t="s">
        <v>85</v>
      </c>
    </row>
    <row r="7468" spans="1:9" x14ac:dyDescent="0.2">
      <c r="A7468" t="s">
        <v>59</v>
      </c>
      <c r="B7468" t="s">
        <v>80</v>
      </c>
      <c r="C7468" t="s">
        <v>22</v>
      </c>
      <c r="D7468" s="55">
        <v>45017</v>
      </c>
      <c r="E7468">
        <v>0.38</v>
      </c>
      <c r="F7468">
        <v>3133110</v>
      </c>
      <c r="G7468" s="58" t="s">
        <v>87</v>
      </c>
      <c r="H7468" s="58" t="s">
        <v>87</v>
      </c>
      <c r="I7468" s="60" t="s">
        <v>85</v>
      </c>
    </row>
    <row r="7469" spans="1:9" x14ac:dyDescent="0.2">
      <c r="A7469" t="s">
        <v>59</v>
      </c>
      <c r="B7469" t="s">
        <v>81</v>
      </c>
      <c r="C7469" t="s">
        <v>22</v>
      </c>
      <c r="D7469" s="55">
        <v>45017</v>
      </c>
      <c r="E7469">
        <v>-8.5000000000000006E-2</v>
      </c>
      <c r="F7469">
        <v>3133111</v>
      </c>
      <c r="G7469" s="58" t="s">
        <v>87</v>
      </c>
      <c r="H7469" s="58" t="s">
        <v>87</v>
      </c>
      <c r="I7469" s="60" t="s">
        <v>85</v>
      </c>
    </row>
    <row r="7470" spans="1:9" x14ac:dyDescent="0.2">
      <c r="A7470" t="s">
        <v>60</v>
      </c>
      <c r="B7470" t="s">
        <v>80</v>
      </c>
      <c r="C7470" t="s">
        <v>22</v>
      </c>
      <c r="D7470" s="55">
        <v>45017</v>
      </c>
      <c r="E7470">
        <v>0.38</v>
      </c>
      <c r="F7470">
        <v>3133112</v>
      </c>
      <c r="G7470" s="58" t="s">
        <v>87</v>
      </c>
      <c r="H7470" s="58" t="s">
        <v>87</v>
      </c>
      <c r="I7470" s="60" t="s">
        <v>85</v>
      </c>
    </row>
    <row r="7471" spans="1:9" x14ac:dyDescent="0.2">
      <c r="A7471" t="s">
        <v>60</v>
      </c>
      <c r="B7471" t="s">
        <v>81</v>
      </c>
      <c r="C7471" t="s">
        <v>22</v>
      </c>
      <c r="D7471" s="55">
        <v>45017</v>
      </c>
      <c r="E7471">
        <v>0.02</v>
      </c>
      <c r="F7471">
        <v>3133113</v>
      </c>
      <c r="G7471" s="58" t="s">
        <v>87</v>
      </c>
      <c r="H7471" s="58" t="s">
        <v>87</v>
      </c>
      <c r="I7471" s="60" t="s">
        <v>85</v>
      </c>
    </row>
    <row r="7472" spans="1:9" x14ac:dyDescent="0.2">
      <c r="A7472" t="s">
        <v>61</v>
      </c>
      <c r="B7472" t="s">
        <v>80</v>
      </c>
      <c r="C7472" t="s">
        <v>22</v>
      </c>
      <c r="D7472" s="55">
        <v>45017</v>
      </c>
      <c r="E7472">
        <v>0.38</v>
      </c>
      <c r="F7472">
        <v>3133114</v>
      </c>
      <c r="G7472" s="58" t="s">
        <v>87</v>
      </c>
      <c r="H7472" s="58" t="s">
        <v>87</v>
      </c>
      <c r="I7472" s="60" t="s">
        <v>85</v>
      </c>
    </row>
    <row r="7473" spans="1:9" x14ac:dyDescent="0.2">
      <c r="A7473" t="s">
        <v>61</v>
      </c>
      <c r="B7473" t="s">
        <v>81</v>
      </c>
      <c r="C7473" t="s">
        <v>22</v>
      </c>
      <c r="D7473" s="55">
        <v>45017</v>
      </c>
      <c r="E7473">
        <v>-4.4999999999999998E-2</v>
      </c>
      <c r="F7473">
        <v>3133115</v>
      </c>
      <c r="G7473" s="58" t="s">
        <v>87</v>
      </c>
      <c r="H7473" s="58" t="s">
        <v>87</v>
      </c>
      <c r="I7473" s="60" t="s">
        <v>85</v>
      </c>
    </row>
    <row r="7474" spans="1:9" x14ac:dyDescent="0.2">
      <c r="A7474" t="s">
        <v>63</v>
      </c>
      <c r="B7474" t="s">
        <v>80</v>
      </c>
      <c r="C7474" t="s">
        <v>22</v>
      </c>
      <c r="D7474" s="55">
        <v>45017</v>
      </c>
      <c r="E7474">
        <v>0</v>
      </c>
      <c r="F7474">
        <v>3133116</v>
      </c>
      <c r="G7474" s="58" t="s">
        <v>87</v>
      </c>
      <c r="H7474" s="58" t="s">
        <v>87</v>
      </c>
      <c r="I7474" s="60" t="s">
        <v>85</v>
      </c>
    </row>
    <row r="7475" spans="1:9" x14ac:dyDescent="0.2">
      <c r="A7475" t="s">
        <v>63</v>
      </c>
      <c r="B7475" t="s">
        <v>81</v>
      </c>
      <c r="C7475" t="s">
        <v>22</v>
      </c>
      <c r="D7475" s="55">
        <v>45017</v>
      </c>
      <c r="E7475">
        <v>0</v>
      </c>
      <c r="F7475">
        <v>3133117</v>
      </c>
      <c r="G7475" s="58" t="s">
        <v>87</v>
      </c>
      <c r="H7475" s="58" t="s">
        <v>87</v>
      </c>
      <c r="I7475" s="60" t="s">
        <v>85</v>
      </c>
    </row>
    <row r="7476" spans="1:9" x14ac:dyDescent="0.2">
      <c r="A7476" t="s">
        <v>64</v>
      </c>
      <c r="B7476" t="s">
        <v>80</v>
      </c>
      <c r="C7476" t="s">
        <v>22</v>
      </c>
      <c r="D7476" s="55">
        <v>45017</v>
      </c>
      <c r="E7476">
        <v>0</v>
      </c>
      <c r="F7476">
        <v>3133118</v>
      </c>
      <c r="G7476" s="58" t="s">
        <v>87</v>
      </c>
      <c r="H7476" s="58" t="s">
        <v>87</v>
      </c>
      <c r="I7476" s="60" t="s">
        <v>85</v>
      </c>
    </row>
    <row r="7477" spans="1:9" x14ac:dyDescent="0.2">
      <c r="A7477" t="s">
        <v>64</v>
      </c>
      <c r="B7477" t="s">
        <v>81</v>
      </c>
      <c r="C7477" t="s">
        <v>22</v>
      </c>
      <c r="D7477" s="55">
        <v>45017</v>
      </c>
      <c r="E7477">
        <v>0</v>
      </c>
      <c r="F7477">
        <v>3133119</v>
      </c>
      <c r="G7477" s="58" t="s">
        <v>87</v>
      </c>
      <c r="H7477" s="58" t="s">
        <v>87</v>
      </c>
      <c r="I7477" s="60" t="s">
        <v>85</v>
      </c>
    </row>
    <row r="7478" spans="1:9" x14ac:dyDescent="0.2">
      <c r="A7478" t="s">
        <v>79</v>
      </c>
      <c r="B7478" t="s">
        <v>80</v>
      </c>
      <c r="C7478" t="s">
        <v>22</v>
      </c>
      <c r="D7478" s="55">
        <v>45017</v>
      </c>
      <c r="E7478">
        <v>0</v>
      </c>
      <c r="F7478">
        <v>3133120</v>
      </c>
      <c r="G7478" s="58" t="s">
        <v>87</v>
      </c>
      <c r="H7478" s="58" t="s">
        <v>87</v>
      </c>
      <c r="I7478" s="60" t="s">
        <v>85</v>
      </c>
    </row>
    <row r="7479" spans="1:9" x14ac:dyDescent="0.2">
      <c r="A7479" t="s">
        <v>79</v>
      </c>
      <c r="B7479" t="s">
        <v>81</v>
      </c>
      <c r="C7479" t="s">
        <v>22</v>
      </c>
      <c r="D7479" s="55">
        <v>45017</v>
      </c>
      <c r="E7479">
        <v>0</v>
      </c>
      <c r="F7479">
        <v>3133121</v>
      </c>
      <c r="G7479" s="58" t="s">
        <v>87</v>
      </c>
      <c r="H7479" s="58" t="s">
        <v>87</v>
      </c>
      <c r="I7479" s="60" t="s">
        <v>85</v>
      </c>
    </row>
    <row r="7480" spans="1:9" x14ac:dyDescent="0.2">
      <c r="A7480" t="s">
        <v>65</v>
      </c>
      <c r="B7480" t="s">
        <v>80</v>
      </c>
      <c r="C7480" t="s">
        <v>22</v>
      </c>
      <c r="D7480" s="55">
        <v>45017</v>
      </c>
      <c r="E7480">
        <v>0</v>
      </c>
      <c r="F7480">
        <v>3133122</v>
      </c>
      <c r="G7480" s="58" t="s">
        <v>87</v>
      </c>
      <c r="H7480" s="58" t="s">
        <v>87</v>
      </c>
      <c r="I7480" s="60" t="s">
        <v>85</v>
      </c>
    </row>
    <row r="7481" spans="1:9" x14ac:dyDescent="0.2">
      <c r="A7481" t="s">
        <v>65</v>
      </c>
      <c r="B7481" t="s">
        <v>81</v>
      </c>
      <c r="C7481" t="s">
        <v>22</v>
      </c>
      <c r="D7481" s="55">
        <v>45017</v>
      </c>
      <c r="E7481">
        <v>0</v>
      </c>
      <c r="F7481">
        <v>3133123</v>
      </c>
      <c r="G7481" s="58" t="s">
        <v>87</v>
      </c>
      <c r="H7481" s="58" t="s">
        <v>87</v>
      </c>
      <c r="I7481" s="60" t="s">
        <v>85</v>
      </c>
    </row>
    <row r="7482" spans="1:9" x14ac:dyDescent="0.2">
      <c r="A7482" t="s">
        <v>111</v>
      </c>
      <c r="B7482" t="s">
        <v>110</v>
      </c>
      <c r="C7482" t="s">
        <v>22</v>
      </c>
      <c r="D7482" s="55">
        <v>45017</v>
      </c>
      <c r="E7482">
        <v>5.0000000000000001E-3</v>
      </c>
      <c r="F7482">
        <v>3133124</v>
      </c>
      <c r="G7482" s="58" t="s">
        <v>87</v>
      </c>
      <c r="H7482" s="58" t="s">
        <v>87</v>
      </c>
      <c r="I7482" s="60" t="s">
        <v>85</v>
      </c>
    </row>
    <row r="7483" spans="1:9" x14ac:dyDescent="0.2">
      <c r="A7483" t="s">
        <v>112</v>
      </c>
      <c r="B7483" t="s">
        <v>110</v>
      </c>
      <c r="C7483" t="s">
        <v>22</v>
      </c>
      <c r="D7483" s="55">
        <v>45017</v>
      </c>
      <c r="E7483">
        <v>0.02</v>
      </c>
      <c r="F7483">
        <v>3133125</v>
      </c>
      <c r="G7483" s="58" t="s">
        <v>87</v>
      </c>
      <c r="H7483" s="58" t="s">
        <v>87</v>
      </c>
      <c r="I7483" s="60" t="s">
        <v>85</v>
      </c>
    </row>
    <row r="7484" spans="1:9" x14ac:dyDescent="0.2">
      <c r="A7484" t="s">
        <v>108</v>
      </c>
      <c r="B7484" t="s">
        <v>110</v>
      </c>
      <c r="C7484" t="s">
        <v>22</v>
      </c>
      <c r="D7484" s="55">
        <v>45017</v>
      </c>
      <c r="E7484">
        <v>-4.4999999999999998E-2</v>
      </c>
      <c r="F7484">
        <v>3133126</v>
      </c>
      <c r="G7484" s="58" t="s">
        <v>87</v>
      </c>
      <c r="H7484" s="58" t="s">
        <v>87</v>
      </c>
      <c r="I7484" s="60" t="s">
        <v>85</v>
      </c>
    </row>
    <row r="7485" spans="1:9" x14ac:dyDescent="0.2">
      <c r="A7485" t="s">
        <v>109</v>
      </c>
      <c r="B7485" t="s">
        <v>110</v>
      </c>
      <c r="C7485" t="s">
        <v>22</v>
      </c>
      <c r="D7485" s="55">
        <v>45017</v>
      </c>
      <c r="E7485">
        <v>0.02</v>
      </c>
      <c r="F7485">
        <v>3133127</v>
      </c>
      <c r="G7485" s="58" t="s">
        <v>87</v>
      </c>
      <c r="H7485" s="58" t="s">
        <v>87</v>
      </c>
      <c r="I7485" s="60" t="s">
        <v>85</v>
      </c>
    </row>
    <row r="7486" spans="1:9" x14ac:dyDescent="0.2">
      <c r="A7486" t="s">
        <v>11</v>
      </c>
      <c r="B7486" t="s">
        <v>110</v>
      </c>
      <c r="C7486" t="s">
        <v>22</v>
      </c>
      <c r="D7486" s="55">
        <v>45017</v>
      </c>
      <c r="E7486" s="155">
        <v>45047</v>
      </c>
      <c r="F7486">
        <v>2756534</v>
      </c>
      <c r="G7486" s="58" t="s">
        <v>87</v>
      </c>
      <c r="H7486" s="58" t="s">
        <v>87</v>
      </c>
      <c r="I7486" s="60" t="s">
        <v>86</v>
      </c>
    </row>
    <row r="7487" spans="1:9" x14ac:dyDescent="0.2">
      <c r="A7487" t="s">
        <v>78</v>
      </c>
      <c r="B7487" t="s">
        <v>80</v>
      </c>
      <c r="C7487" t="s">
        <v>22</v>
      </c>
      <c r="D7487" s="55">
        <v>45047</v>
      </c>
      <c r="E7487">
        <v>0.38500000000000001</v>
      </c>
      <c r="F7487">
        <v>3133100</v>
      </c>
      <c r="G7487" s="58" t="s">
        <v>87</v>
      </c>
      <c r="H7487" s="58" t="s">
        <v>87</v>
      </c>
      <c r="I7487" s="60" t="s">
        <v>85</v>
      </c>
    </row>
    <row r="7488" spans="1:9" x14ac:dyDescent="0.2">
      <c r="A7488" t="s">
        <v>78</v>
      </c>
      <c r="B7488" t="s">
        <v>81</v>
      </c>
      <c r="C7488" t="s">
        <v>22</v>
      </c>
      <c r="D7488" s="55">
        <v>45047</v>
      </c>
      <c r="E7488">
        <v>0.02</v>
      </c>
      <c r="F7488">
        <v>3133101</v>
      </c>
      <c r="G7488" s="58" t="s">
        <v>87</v>
      </c>
      <c r="H7488" s="58" t="s">
        <v>87</v>
      </c>
      <c r="I7488" s="60" t="s">
        <v>85</v>
      </c>
    </row>
    <row r="7489" spans="1:9" x14ac:dyDescent="0.2">
      <c r="A7489" t="s">
        <v>35</v>
      </c>
      <c r="B7489" t="s">
        <v>80</v>
      </c>
      <c r="C7489" t="s">
        <v>22</v>
      </c>
      <c r="D7489" s="55">
        <v>45047</v>
      </c>
      <c r="E7489">
        <v>0.38500000000000001</v>
      </c>
      <c r="F7489">
        <v>3133102</v>
      </c>
      <c r="G7489" s="58" t="s">
        <v>87</v>
      </c>
      <c r="H7489" s="58" t="s">
        <v>87</v>
      </c>
      <c r="I7489" s="60" t="s">
        <v>85</v>
      </c>
    </row>
    <row r="7490" spans="1:9" x14ac:dyDescent="0.2">
      <c r="A7490" t="s">
        <v>35</v>
      </c>
      <c r="B7490" t="s">
        <v>81</v>
      </c>
      <c r="C7490" t="s">
        <v>22</v>
      </c>
      <c r="D7490" s="55">
        <v>45047</v>
      </c>
      <c r="E7490">
        <v>0.05</v>
      </c>
      <c r="F7490">
        <v>3133103</v>
      </c>
      <c r="G7490" s="58" t="s">
        <v>87</v>
      </c>
      <c r="H7490" s="58" t="s">
        <v>87</v>
      </c>
      <c r="I7490" s="60" t="s">
        <v>85</v>
      </c>
    </row>
    <row r="7491" spans="1:9" x14ac:dyDescent="0.2">
      <c r="A7491" t="s">
        <v>36</v>
      </c>
      <c r="B7491" t="s">
        <v>80</v>
      </c>
      <c r="C7491" t="s">
        <v>22</v>
      </c>
      <c r="D7491" s="55">
        <v>45047</v>
      </c>
      <c r="E7491">
        <v>0.38500000000000001</v>
      </c>
      <c r="F7491">
        <v>3133104</v>
      </c>
      <c r="G7491" s="58" t="s">
        <v>87</v>
      </c>
      <c r="H7491" s="58" t="s">
        <v>87</v>
      </c>
      <c r="I7491" s="60" t="s">
        <v>85</v>
      </c>
    </row>
    <row r="7492" spans="1:9" x14ac:dyDescent="0.2">
      <c r="A7492" t="s">
        <v>36</v>
      </c>
      <c r="B7492" t="s">
        <v>81</v>
      </c>
      <c r="C7492" t="s">
        <v>22</v>
      </c>
      <c r="D7492" s="55">
        <v>45047</v>
      </c>
      <c r="E7492">
        <v>0.02</v>
      </c>
      <c r="F7492">
        <v>3133105</v>
      </c>
      <c r="G7492" s="58" t="s">
        <v>87</v>
      </c>
      <c r="H7492" s="58" t="s">
        <v>87</v>
      </c>
      <c r="I7492" s="60" t="s">
        <v>85</v>
      </c>
    </row>
    <row r="7493" spans="1:9" x14ac:dyDescent="0.2">
      <c r="A7493" t="s">
        <v>37</v>
      </c>
      <c r="B7493" t="s">
        <v>80</v>
      </c>
      <c r="C7493" t="s">
        <v>22</v>
      </c>
      <c r="D7493" s="55">
        <v>45047</v>
      </c>
      <c r="E7493">
        <v>0.38500000000000001</v>
      </c>
      <c r="F7493">
        <v>3133106</v>
      </c>
      <c r="G7493" s="58" t="s">
        <v>87</v>
      </c>
      <c r="H7493" s="58" t="s">
        <v>87</v>
      </c>
      <c r="I7493" s="60" t="s">
        <v>85</v>
      </c>
    </row>
    <row r="7494" spans="1:9" x14ac:dyDescent="0.2">
      <c r="A7494" t="s">
        <v>37</v>
      </c>
      <c r="B7494" t="s">
        <v>81</v>
      </c>
      <c r="C7494" t="s">
        <v>22</v>
      </c>
      <c r="D7494" s="55">
        <v>45047</v>
      </c>
      <c r="E7494">
        <v>0.05</v>
      </c>
      <c r="F7494">
        <v>3133107</v>
      </c>
      <c r="G7494" s="58" t="s">
        <v>87</v>
      </c>
      <c r="H7494" s="58" t="s">
        <v>87</v>
      </c>
      <c r="I7494" s="60" t="s">
        <v>85</v>
      </c>
    </row>
    <row r="7495" spans="1:9" x14ac:dyDescent="0.2">
      <c r="A7495" t="s">
        <v>58</v>
      </c>
      <c r="B7495" t="s">
        <v>80</v>
      </c>
      <c r="C7495" t="s">
        <v>22</v>
      </c>
      <c r="D7495" s="55">
        <v>45047</v>
      </c>
      <c r="E7495">
        <v>0.32500000000000001</v>
      </c>
      <c r="F7495">
        <v>3133108</v>
      </c>
      <c r="G7495" s="58" t="s">
        <v>87</v>
      </c>
      <c r="H7495" s="58" t="s">
        <v>87</v>
      </c>
      <c r="I7495" s="60" t="s">
        <v>85</v>
      </c>
    </row>
    <row r="7496" spans="1:9" x14ac:dyDescent="0.2">
      <c r="A7496" t="s">
        <v>58</v>
      </c>
      <c r="B7496" t="s">
        <v>81</v>
      </c>
      <c r="C7496" t="s">
        <v>22</v>
      </c>
      <c r="D7496" s="55">
        <v>45047</v>
      </c>
      <c r="E7496">
        <v>5.0000000000000001E-3</v>
      </c>
      <c r="F7496">
        <v>3133109</v>
      </c>
      <c r="G7496" s="58" t="s">
        <v>87</v>
      </c>
      <c r="H7496" s="58" t="s">
        <v>87</v>
      </c>
      <c r="I7496" s="60" t="s">
        <v>85</v>
      </c>
    </row>
    <row r="7497" spans="1:9" x14ac:dyDescent="0.2">
      <c r="A7497" t="s">
        <v>59</v>
      </c>
      <c r="B7497" t="s">
        <v>80</v>
      </c>
      <c r="C7497" t="s">
        <v>22</v>
      </c>
      <c r="D7497" s="55">
        <v>45047</v>
      </c>
      <c r="E7497">
        <v>0.33</v>
      </c>
      <c r="F7497">
        <v>3133110</v>
      </c>
      <c r="G7497" s="58" t="s">
        <v>87</v>
      </c>
      <c r="H7497" s="58" t="s">
        <v>87</v>
      </c>
      <c r="I7497" s="60" t="s">
        <v>85</v>
      </c>
    </row>
    <row r="7498" spans="1:9" x14ac:dyDescent="0.2">
      <c r="A7498" t="s">
        <v>59</v>
      </c>
      <c r="B7498" t="s">
        <v>81</v>
      </c>
      <c r="C7498" t="s">
        <v>22</v>
      </c>
      <c r="D7498" s="55">
        <v>45047</v>
      </c>
      <c r="E7498">
        <v>-6.5000000000000002E-2</v>
      </c>
      <c r="F7498">
        <v>3133111</v>
      </c>
      <c r="G7498" s="58" t="s">
        <v>87</v>
      </c>
      <c r="H7498" s="58" t="s">
        <v>87</v>
      </c>
      <c r="I7498" s="60" t="s">
        <v>85</v>
      </c>
    </row>
    <row r="7499" spans="1:9" x14ac:dyDescent="0.2">
      <c r="A7499" t="s">
        <v>60</v>
      </c>
      <c r="B7499" t="s">
        <v>80</v>
      </c>
      <c r="C7499" t="s">
        <v>22</v>
      </c>
      <c r="D7499" s="55">
        <v>45047</v>
      </c>
      <c r="E7499">
        <v>0.33</v>
      </c>
      <c r="F7499">
        <v>3133112</v>
      </c>
      <c r="G7499" s="58" t="s">
        <v>87</v>
      </c>
      <c r="H7499" s="58" t="s">
        <v>87</v>
      </c>
      <c r="I7499" s="60" t="s">
        <v>85</v>
      </c>
    </row>
    <row r="7500" spans="1:9" x14ac:dyDescent="0.2">
      <c r="A7500" t="s">
        <v>60</v>
      </c>
      <c r="B7500" t="s">
        <v>81</v>
      </c>
      <c r="C7500" t="s">
        <v>22</v>
      </c>
      <c r="D7500" s="55">
        <v>45047</v>
      </c>
      <c r="E7500">
        <v>0.02</v>
      </c>
      <c r="F7500">
        <v>3133113</v>
      </c>
      <c r="G7500" s="58" t="s">
        <v>87</v>
      </c>
      <c r="H7500" s="58" t="s">
        <v>87</v>
      </c>
      <c r="I7500" s="60" t="s">
        <v>85</v>
      </c>
    </row>
    <row r="7501" spans="1:9" x14ac:dyDescent="0.2">
      <c r="A7501" t="s">
        <v>61</v>
      </c>
      <c r="B7501" t="s">
        <v>80</v>
      </c>
      <c r="C7501" t="s">
        <v>22</v>
      </c>
      <c r="D7501" s="55">
        <v>45047</v>
      </c>
      <c r="E7501">
        <v>0.33</v>
      </c>
      <c r="F7501">
        <v>3133114</v>
      </c>
      <c r="G7501" s="58" t="s">
        <v>87</v>
      </c>
      <c r="H7501" s="58" t="s">
        <v>87</v>
      </c>
      <c r="I7501" s="60" t="s">
        <v>85</v>
      </c>
    </row>
    <row r="7502" spans="1:9" x14ac:dyDescent="0.2">
      <c r="A7502" t="s">
        <v>61</v>
      </c>
      <c r="B7502" t="s">
        <v>81</v>
      </c>
      <c r="C7502" t="s">
        <v>22</v>
      </c>
      <c r="D7502" s="55">
        <v>45047</v>
      </c>
      <c r="E7502">
        <v>-3.5000000000000003E-2</v>
      </c>
      <c r="F7502">
        <v>3133115</v>
      </c>
      <c r="G7502" s="58" t="s">
        <v>87</v>
      </c>
      <c r="H7502" s="58" t="s">
        <v>87</v>
      </c>
      <c r="I7502" s="60" t="s">
        <v>85</v>
      </c>
    </row>
    <row r="7503" spans="1:9" x14ac:dyDescent="0.2">
      <c r="A7503" t="s">
        <v>63</v>
      </c>
      <c r="B7503" t="s">
        <v>80</v>
      </c>
      <c r="C7503" t="s">
        <v>22</v>
      </c>
      <c r="D7503" s="55">
        <v>45047</v>
      </c>
      <c r="E7503">
        <v>0</v>
      </c>
      <c r="F7503">
        <v>3133116</v>
      </c>
      <c r="G7503" s="58" t="s">
        <v>87</v>
      </c>
      <c r="H7503" s="58" t="s">
        <v>87</v>
      </c>
      <c r="I7503" s="60" t="s">
        <v>85</v>
      </c>
    </row>
    <row r="7504" spans="1:9" x14ac:dyDescent="0.2">
      <c r="A7504" t="s">
        <v>63</v>
      </c>
      <c r="B7504" t="s">
        <v>81</v>
      </c>
      <c r="C7504" t="s">
        <v>22</v>
      </c>
      <c r="D7504" s="55">
        <v>45047</v>
      </c>
      <c r="E7504">
        <v>0</v>
      </c>
      <c r="F7504">
        <v>3133117</v>
      </c>
      <c r="G7504" s="58" t="s">
        <v>87</v>
      </c>
      <c r="H7504" s="58" t="s">
        <v>87</v>
      </c>
      <c r="I7504" s="60" t="s">
        <v>85</v>
      </c>
    </row>
    <row r="7505" spans="1:9" x14ac:dyDescent="0.2">
      <c r="A7505" t="s">
        <v>64</v>
      </c>
      <c r="B7505" t="s">
        <v>80</v>
      </c>
      <c r="C7505" t="s">
        <v>22</v>
      </c>
      <c r="D7505" s="55">
        <v>45047</v>
      </c>
      <c r="E7505">
        <v>0</v>
      </c>
      <c r="F7505">
        <v>3133118</v>
      </c>
      <c r="G7505" s="58" t="s">
        <v>87</v>
      </c>
      <c r="H7505" s="58" t="s">
        <v>87</v>
      </c>
      <c r="I7505" s="60" t="s">
        <v>85</v>
      </c>
    </row>
    <row r="7506" spans="1:9" x14ac:dyDescent="0.2">
      <c r="A7506" t="s">
        <v>64</v>
      </c>
      <c r="B7506" t="s">
        <v>81</v>
      </c>
      <c r="C7506" t="s">
        <v>22</v>
      </c>
      <c r="D7506" s="55">
        <v>45047</v>
      </c>
      <c r="E7506">
        <v>0</v>
      </c>
      <c r="F7506">
        <v>3133119</v>
      </c>
      <c r="G7506" s="58" t="s">
        <v>87</v>
      </c>
      <c r="H7506" s="58" t="s">
        <v>87</v>
      </c>
      <c r="I7506" s="60" t="s">
        <v>85</v>
      </c>
    </row>
    <row r="7507" spans="1:9" x14ac:dyDescent="0.2">
      <c r="A7507" t="s">
        <v>79</v>
      </c>
      <c r="B7507" t="s">
        <v>80</v>
      </c>
      <c r="C7507" t="s">
        <v>22</v>
      </c>
      <c r="D7507" s="55">
        <v>45047</v>
      </c>
      <c r="E7507">
        <v>0</v>
      </c>
      <c r="F7507">
        <v>3133120</v>
      </c>
      <c r="G7507" s="58" t="s">
        <v>87</v>
      </c>
      <c r="H7507" s="58" t="s">
        <v>87</v>
      </c>
      <c r="I7507" s="60" t="s">
        <v>85</v>
      </c>
    </row>
    <row r="7508" spans="1:9" x14ac:dyDescent="0.2">
      <c r="A7508" t="s">
        <v>79</v>
      </c>
      <c r="B7508" t="s">
        <v>81</v>
      </c>
      <c r="C7508" t="s">
        <v>22</v>
      </c>
      <c r="D7508" s="55">
        <v>45047</v>
      </c>
      <c r="E7508">
        <v>0</v>
      </c>
      <c r="F7508">
        <v>3133121</v>
      </c>
      <c r="G7508" s="58" t="s">
        <v>87</v>
      </c>
      <c r="H7508" s="58" t="s">
        <v>87</v>
      </c>
      <c r="I7508" s="60" t="s">
        <v>85</v>
      </c>
    </row>
    <row r="7509" spans="1:9" x14ac:dyDescent="0.2">
      <c r="A7509" t="s">
        <v>65</v>
      </c>
      <c r="B7509" t="s">
        <v>80</v>
      </c>
      <c r="C7509" t="s">
        <v>22</v>
      </c>
      <c r="D7509" s="55">
        <v>45047</v>
      </c>
      <c r="E7509">
        <v>0</v>
      </c>
      <c r="F7509">
        <v>3133122</v>
      </c>
      <c r="G7509" s="58" t="s">
        <v>87</v>
      </c>
      <c r="H7509" s="58" t="s">
        <v>87</v>
      </c>
      <c r="I7509" s="60" t="s">
        <v>85</v>
      </c>
    </row>
    <row r="7510" spans="1:9" x14ac:dyDescent="0.2">
      <c r="A7510" t="s">
        <v>65</v>
      </c>
      <c r="B7510" t="s">
        <v>81</v>
      </c>
      <c r="C7510" t="s">
        <v>22</v>
      </c>
      <c r="D7510" s="55">
        <v>45047</v>
      </c>
      <c r="E7510">
        <v>0</v>
      </c>
      <c r="F7510">
        <v>3133123</v>
      </c>
      <c r="G7510" s="58" t="s">
        <v>87</v>
      </c>
      <c r="H7510" s="58" t="s">
        <v>87</v>
      </c>
      <c r="I7510" s="60" t="s">
        <v>85</v>
      </c>
    </row>
    <row r="7511" spans="1:9" x14ac:dyDescent="0.2">
      <c r="A7511" t="s">
        <v>111</v>
      </c>
      <c r="B7511" t="s">
        <v>110</v>
      </c>
      <c r="C7511" t="s">
        <v>22</v>
      </c>
      <c r="D7511" s="55">
        <v>45047</v>
      </c>
      <c r="E7511">
        <v>5.0000000000000001E-3</v>
      </c>
      <c r="F7511">
        <v>3133124</v>
      </c>
      <c r="G7511" s="58" t="s">
        <v>87</v>
      </c>
      <c r="H7511" s="58" t="s">
        <v>87</v>
      </c>
      <c r="I7511" s="60" t="s">
        <v>85</v>
      </c>
    </row>
    <row r="7512" spans="1:9" x14ac:dyDescent="0.2">
      <c r="A7512" t="s">
        <v>112</v>
      </c>
      <c r="B7512" t="s">
        <v>110</v>
      </c>
      <c r="C7512" t="s">
        <v>22</v>
      </c>
      <c r="D7512" s="55">
        <v>45047</v>
      </c>
      <c r="E7512">
        <v>0.02</v>
      </c>
      <c r="F7512">
        <v>3133125</v>
      </c>
      <c r="G7512" s="58" t="s">
        <v>87</v>
      </c>
      <c r="H7512" s="58" t="s">
        <v>87</v>
      </c>
      <c r="I7512" s="60" t="s">
        <v>85</v>
      </c>
    </row>
    <row r="7513" spans="1:9" x14ac:dyDescent="0.2">
      <c r="A7513" t="s">
        <v>108</v>
      </c>
      <c r="B7513" t="s">
        <v>110</v>
      </c>
      <c r="C7513" t="s">
        <v>22</v>
      </c>
      <c r="D7513" s="55">
        <v>45047</v>
      </c>
      <c r="E7513">
        <v>-3.5000000000000003E-2</v>
      </c>
      <c r="F7513">
        <v>3133126</v>
      </c>
      <c r="G7513" s="58" t="s">
        <v>87</v>
      </c>
      <c r="H7513" s="58" t="s">
        <v>87</v>
      </c>
      <c r="I7513" s="60" t="s">
        <v>85</v>
      </c>
    </row>
    <row r="7514" spans="1:9" x14ac:dyDescent="0.2">
      <c r="A7514" t="s">
        <v>109</v>
      </c>
      <c r="B7514" t="s">
        <v>110</v>
      </c>
      <c r="C7514" t="s">
        <v>22</v>
      </c>
      <c r="D7514" s="55">
        <v>45047</v>
      </c>
      <c r="E7514">
        <v>0.02</v>
      </c>
      <c r="F7514">
        <v>3133127</v>
      </c>
      <c r="G7514" s="58" t="s">
        <v>87</v>
      </c>
      <c r="H7514" s="58" t="s">
        <v>87</v>
      </c>
      <c r="I7514" s="60" t="s">
        <v>85</v>
      </c>
    </row>
    <row r="7515" spans="1:9" x14ac:dyDescent="0.2">
      <c r="A7515" t="s">
        <v>11</v>
      </c>
      <c r="B7515" t="s">
        <v>110</v>
      </c>
      <c r="C7515" t="s">
        <v>22</v>
      </c>
      <c r="D7515" s="55">
        <v>45047</v>
      </c>
      <c r="E7515" s="155">
        <v>45078</v>
      </c>
      <c r="F7515">
        <v>2756512</v>
      </c>
      <c r="G7515" s="58" t="s">
        <v>87</v>
      </c>
      <c r="H7515" s="58" t="s">
        <v>87</v>
      </c>
      <c r="I7515" s="60" t="s">
        <v>86</v>
      </c>
    </row>
    <row r="7516" spans="1:9" x14ac:dyDescent="0.2">
      <c r="A7516" t="s">
        <v>78</v>
      </c>
      <c r="B7516" t="s">
        <v>80</v>
      </c>
      <c r="C7516" t="s">
        <v>22</v>
      </c>
      <c r="D7516" s="55">
        <v>45078</v>
      </c>
      <c r="E7516">
        <v>0.38500000000000001</v>
      </c>
      <c r="F7516">
        <v>3133100</v>
      </c>
      <c r="G7516" s="58" t="s">
        <v>87</v>
      </c>
      <c r="H7516" s="58" t="s">
        <v>87</v>
      </c>
      <c r="I7516" s="60" t="s">
        <v>85</v>
      </c>
    </row>
    <row r="7517" spans="1:9" x14ac:dyDescent="0.2">
      <c r="A7517" t="s">
        <v>78</v>
      </c>
      <c r="B7517" t="s">
        <v>81</v>
      </c>
      <c r="C7517" t="s">
        <v>22</v>
      </c>
      <c r="D7517" s="55">
        <v>45078</v>
      </c>
      <c r="E7517">
        <v>0.02</v>
      </c>
      <c r="F7517">
        <v>3133101</v>
      </c>
      <c r="G7517" s="58" t="s">
        <v>87</v>
      </c>
      <c r="H7517" s="58" t="s">
        <v>87</v>
      </c>
      <c r="I7517" s="60" t="s">
        <v>85</v>
      </c>
    </row>
    <row r="7518" spans="1:9" x14ac:dyDescent="0.2">
      <c r="A7518" t="s">
        <v>35</v>
      </c>
      <c r="B7518" t="s">
        <v>80</v>
      </c>
      <c r="C7518" t="s">
        <v>22</v>
      </c>
      <c r="D7518" s="55">
        <v>45078</v>
      </c>
      <c r="E7518">
        <v>0.38500000000000001</v>
      </c>
      <c r="F7518">
        <v>3133102</v>
      </c>
      <c r="G7518" s="58" t="s">
        <v>87</v>
      </c>
      <c r="H7518" s="58" t="s">
        <v>87</v>
      </c>
      <c r="I7518" s="60" t="s">
        <v>85</v>
      </c>
    </row>
    <row r="7519" spans="1:9" x14ac:dyDescent="0.2">
      <c r="A7519" t="s">
        <v>35</v>
      </c>
      <c r="B7519" t="s">
        <v>81</v>
      </c>
      <c r="C7519" t="s">
        <v>22</v>
      </c>
      <c r="D7519" s="55">
        <v>45078</v>
      </c>
      <c r="E7519">
        <v>0.06</v>
      </c>
      <c r="F7519">
        <v>3133103</v>
      </c>
      <c r="G7519" s="58" t="s">
        <v>87</v>
      </c>
      <c r="H7519" s="58" t="s">
        <v>87</v>
      </c>
      <c r="I7519" s="60" t="s">
        <v>85</v>
      </c>
    </row>
    <row r="7520" spans="1:9" x14ac:dyDescent="0.2">
      <c r="A7520" t="s">
        <v>36</v>
      </c>
      <c r="B7520" t="s">
        <v>80</v>
      </c>
      <c r="C7520" t="s">
        <v>22</v>
      </c>
      <c r="D7520" s="55">
        <v>45078</v>
      </c>
      <c r="E7520">
        <v>0.38500000000000001</v>
      </c>
      <c r="F7520">
        <v>3133104</v>
      </c>
      <c r="G7520" s="58" t="s">
        <v>87</v>
      </c>
      <c r="H7520" s="58" t="s">
        <v>87</v>
      </c>
      <c r="I7520" s="60" t="s">
        <v>85</v>
      </c>
    </row>
    <row r="7521" spans="1:9" x14ac:dyDescent="0.2">
      <c r="A7521" t="s">
        <v>36</v>
      </c>
      <c r="B7521" t="s">
        <v>81</v>
      </c>
      <c r="C7521" t="s">
        <v>22</v>
      </c>
      <c r="D7521" s="55">
        <v>45078</v>
      </c>
      <c r="E7521">
        <v>0.02</v>
      </c>
      <c r="F7521">
        <v>3133105</v>
      </c>
      <c r="G7521" s="58" t="s">
        <v>87</v>
      </c>
      <c r="H7521" s="58" t="s">
        <v>87</v>
      </c>
      <c r="I7521" s="60" t="s">
        <v>85</v>
      </c>
    </row>
    <row r="7522" spans="1:9" x14ac:dyDescent="0.2">
      <c r="A7522" t="s">
        <v>37</v>
      </c>
      <c r="B7522" t="s">
        <v>80</v>
      </c>
      <c r="C7522" t="s">
        <v>22</v>
      </c>
      <c r="D7522" s="55">
        <v>45078</v>
      </c>
      <c r="E7522">
        <v>0.38500000000000001</v>
      </c>
      <c r="F7522">
        <v>3133106</v>
      </c>
      <c r="G7522" s="58" t="s">
        <v>87</v>
      </c>
      <c r="H7522" s="58" t="s">
        <v>87</v>
      </c>
      <c r="I7522" s="60" t="s">
        <v>85</v>
      </c>
    </row>
    <row r="7523" spans="1:9" x14ac:dyDescent="0.2">
      <c r="A7523" t="s">
        <v>37</v>
      </c>
      <c r="B7523" t="s">
        <v>81</v>
      </c>
      <c r="C7523" t="s">
        <v>22</v>
      </c>
      <c r="D7523" s="55">
        <v>45078</v>
      </c>
      <c r="E7523">
        <v>0.06</v>
      </c>
      <c r="F7523">
        <v>3133107</v>
      </c>
      <c r="G7523" s="58" t="s">
        <v>87</v>
      </c>
      <c r="H7523" s="58" t="s">
        <v>87</v>
      </c>
      <c r="I7523" s="60" t="s">
        <v>85</v>
      </c>
    </row>
    <row r="7524" spans="1:9" x14ac:dyDescent="0.2">
      <c r="A7524" t="s">
        <v>58</v>
      </c>
      <c r="B7524" t="s">
        <v>80</v>
      </c>
      <c r="C7524" t="s">
        <v>22</v>
      </c>
      <c r="D7524" s="55">
        <v>45078</v>
      </c>
      <c r="E7524">
        <v>0.33500000000000002</v>
      </c>
      <c r="F7524">
        <v>3133108</v>
      </c>
      <c r="G7524" s="58" t="s">
        <v>87</v>
      </c>
      <c r="H7524" s="58" t="s">
        <v>87</v>
      </c>
      <c r="I7524" s="60" t="s">
        <v>85</v>
      </c>
    </row>
    <row r="7525" spans="1:9" x14ac:dyDescent="0.2">
      <c r="A7525" t="s">
        <v>58</v>
      </c>
      <c r="B7525" t="s">
        <v>81</v>
      </c>
      <c r="C7525" t="s">
        <v>22</v>
      </c>
      <c r="D7525" s="55">
        <v>45078</v>
      </c>
      <c r="E7525">
        <v>5.0000000000000001E-3</v>
      </c>
      <c r="F7525">
        <v>3133109</v>
      </c>
      <c r="G7525" s="58" t="s">
        <v>87</v>
      </c>
      <c r="H7525" s="58" t="s">
        <v>87</v>
      </c>
      <c r="I7525" s="60" t="s">
        <v>85</v>
      </c>
    </row>
    <row r="7526" spans="1:9" x14ac:dyDescent="0.2">
      <c r="A7526" t="s">
        <v>59</v>
      </c>
      <c r="B7526" t="s">
        <v>80</v>
      </c>
      <c r="C7526" t="s">
        <v>22</v>
      </c>
      <c r="D7526" s="55">
        <v>45078</v>
      </c>
      <c r="E7526">
        <v>0.37</v>
      </c>
      <c r="F7526">
        <v>3133110</v>
      </c>
      <c r="G7526" s="58" t="s">
        <v>87</v>
      </c>
      <c r="H7526" s="58" t="s">
        <v>87</v>
      </c>
      <c r="I7526" s="60" t="s">
        <v>85</v>
      </c>
    </row>
    <row r="7527" spans="1:9" x14ac:dyDescent="0.2">
      <c r="A7527" t="s">
        <v>59</v>
      </c>
      <c r="B7527" t="s">
        <v>81</v>
      </c>
      <c r="C7527" t="s">
        <v>22</v>
      </c>
      <c r="D7527" s="55">
        <v>45078</v>
      </c>
      <c r="E7527">
        <v>-5.5E-2</v>
      </c>
      <c r="F7527">
        <v>3133111</v>
      </c>
      <c r="G7527" s="58" t="s">
        <v>87</v>
      </c>
      <c r="H7527" s="58" t="s">
        <v>87</v>
      </c>
      <c r="I7527" s="60" t="s">
        <v>85</v>
      </c>
    </row>
    <row r="7528" spans="1:9" x14ac:dyDescent="0.2">
      <c r="A7528" t="s">
        <v>60</v>
      </c>
      <c r="B7528" t="s">
        <v>80</v>
      </c>
      <c r="C7528" t="s">
        <v>22</v>
      </c>
      <c r="D7528" s="55">
        <v>45078</v>
      </c>
      <c r="E7528">
        <v>0.37</v>
      </c>
      <c r="F7528">
        <v>3133112</v>
      </c>
      <c r="G7528" s="58" t="s">
        <v>87</v>
      </c>
      <c r="H7528" s="58" t="s">
        <v>87</v>
      </c>
      <c r="I7528" s="60" t="s">
        <v>85</v>
      </c>
    </row>
    <row r="7529" spans="1:9" x14ac:dyDescent="0.2">
      <c r="A7529" t="s">
        <v>60</v>
      </c>
      <c r="B7529" t="s">
        <v>81</v>
      </c>
      <c r="C7529" t="s">
        <v>22</v>
      </c>
      <c r="D7529" s="55">
        <v>45078</v>
      </c>
      <c r="E7529">
        <v>3.5000000000000003E-2</v>
      </c>
      <c r="F7529">
        <v>3133113</v>
      </c>
      <c r="G7529" s="58" t="s">
        <v>87</v>
      </c>
      <c r="H7529" s="58" t="s">
        <v>87</v>
      </c>
      <c r="I7529" s="60" t="s">
        <v>85</v>
      </c>
    </row>
    <row r="7530" spans="1:9" x14ac:dyDescent="0.2">
      <c r="A7530" t="s">
        <v>61</v>
      </c>
      <c r="B7530" t="s">
        <v>80</v>
      </c>
      <c r="C7530" t="s">
        <v>22</v>
      </c>
      <c r="D7530" s="55">
        <v>45078</v>
      </c>
      <c r="E7530">
        <v>0.37</v>
      </c>
      <c r="F7530">
        <v>3133114</v>
      </c>
      <c r="G7530" s="58" t="s">
        <v>87</v>
      </c>
      <c r="H7530" s="58" t="s">
        <v>87</v>
      </c>
      <c r="I7530" s="60" t="s">
        <v>85</v>
      </c>
    </row>
    <row r="7531" spans="1:9" x14ac:dyDescent="0.2">
      <c r="A7531" t="s">
        <v>61</v>
      </c>
      <c r="B7531" t="s">
        <v>81</v>
      </c>
      <c r="C7531" t="s">
        <v>22</v>
      </c>
      <c r="D7531" s="55">
        <v>45078</v>
      </c>
      <c r="E7531">
        <v>-3.5000000000000003E-2</v>
      </c>
      <c r="F7531">
        <v>3133115</v>
      </c>
      <c r="G7531" s="58" t="s">
        <v>87</v>
      </c>
      <c r="H7531" s="58" t="s">
        <v>87</v>
      </c>
      <c r="I7531" s="60" t="s">
        <v>85</v>
      </c>
    </row>
    <row r="7532" spans="1:9" x14ac:dyDescent="0.2">
      <c r="A7532" t="s">
        <v>63</v>
      </c>
      <c r="B7532" t="s">
        <v>80</v>
      </c>
      <c r="C7532" t="s">
        <v>22</v>
      </c>
      <c r="D7532" s="55">
        <v>45078</v>
      </c>
      <c r="E7532">
        <v>0</v>
      </c>
      <c r="F7532">
        <v>3133116</v>
      </c>
      <c r="G7532" s="58" t="s">
        <v>87</v>
      </c>
      <c r="H7532" s="58" t="s">
        <v>87</v>
      </c>
      <c r="I7532" s="60" t="s">
        <v>85</v>
      </c>
    </row>
    <row r="7533" spans="1:9" x14ac:dyDescent="0.2">
      <c r="A7533" t="s">
        <v>63</v>
      </c>
      <c r="B7533" t="s">
        <v>81</v>
      </c>
      <c r="C7533" t="s">
        <v>22</v>
      </c>
      <c r="D7533" s="55">
        <v>45078</v>
      </c>
      <c r="E7533">
        <v>0</v>
      </c>
      <c r="F7533">
        <v>3133117</v>
      </c>
      <c r="G7533" s="58" t="s">
        <v>87</v>
      </c>
      <c r="H7533" s="58" t="s">
        <v>87</v>
      </c>
      <c r="I7533" s="60" t="s">
        <v>85</v>
      </c>
    </row>
    <row r="7534" spans="1:9" x14ac:dyDescent="0.2">
      <c r="A7534" t="s">
        <v>64</v>
      </c>
      <c r="B7534" t="s">
        <v>80</v>
      </c>
      <c r="C7534" t="s">
        <v>22</v>
      </c>
      <c r="D7534" s="55">
        <v>45078</v>
      </c>
      <c r="E7534">
        <v>0</v>
      </c>
      <c r="F7534">
        <v>3133118</v>
      </c>
      <c r="G7534" s="58" t="s">
        <v>87</v>
      </c>
      <c r="H7534" s="58" t="s">
        <v>87</v>
      </c>
      <c r="I7534" s="60" t="s">
        <v>85</v>
      </c>
    </row>
    <row r="7535" spans="1:9" x14ac:dyDescent="0.2">
      <c r="A7535" t="s">
        <v>64</v>
      </c>
      <c r="B7535" t="s">
        <v>81</v>
      </c>
      <c r="C7535" t="s">
        <v>22</v>
      </c>
      <c r="D7535" s="55">
        <v>45078</v>
      </c>
      <c r="E7535">
        <v>0</v>
      </c>
      <c r="F7535">
        <v>3133119</v>
      </c>
      <c r="G7535" s="58" t="s">
        <v>87</v>
      </c>
      <c r="H7535" s="58" t="s">
        <v>87</v>
      </c>
      <c r="I7535" s="60" t="s">
        <v>85</v>
      </c>
    </row>
    <row r="7536" spans="1:9" x14ac:dyDescent="0.2">
      <c r="A7536" t="s">
        <v>79</v>
      </c>
      <c r="B7536" t="s">
        <v>80</v>
      </c>
      <c r="C7536" t="s">
        <v>22</v>
      </c>
      <c r="D7536" s="55">
        <v>45078</v>
      </c>
      <c r="E7536">
        <v>0</v>
      </c>
      <c r="F7536">
        <v>3133120</v>
      </c>
      <c r="G7536" s="58" t="s">
        <v>87</v>
      </c>
      <c r="H7536" s="58" t="s">
        <v>87</v>
      </c>
      <c r="I7536" s="60" t="s">
        <v>85</v>
      </c>
    </row>
    <row r="7537" spans="1:9" x14ac:dyDescent="0.2">
      <c r="A7537" t="s">
        <v>79</v>
      </c>
      <c r="B7537" t="s">
        <v>81</v>
      </c>
      <c r="C7537" t="s">
        <v>22</v>
      </c>
      <c r="D7537" s="55">
        <v>45078</v>
      </c>
      <c r="E7537">
        <v>0</v>
      </c>
      <c r="F7537">
        <v>3133121</v>
      </c>
      <c r="G7537" s="58" t="s">
        <v>87</v>
      </c>
      <c r="H7537" s="58" t="s">
        <v>87</v>
      </c>
      <c r="I7537" s="60" t="s">
        <v>85</v>
      </c>
    </row>
    <row r="7538" spans="1:9" x14ac:dyDescent="0.2">
      <c r="A7538" t="s">
        <v>65</v>
      </c>
      <c r="B7538" t="s">
        <v>80</v>
      </c>
      <c r="C7538" t="s">
        <v>22</v>
      </c>
      <c r="D7538" s="55">
        <v>45078</v>
      </c>
      <c r="E7538">
        <v>0</v>
      </c>
      <c r="F7538">
        <v>3133122</v>
      </c>
      <c r="G7538" s="58" t="s">
        <v>87</v>
      </c>
      <c r="H7538" s="58" t="s">
        <v>87</v>
      </c>
      <c r="I7538" s="60" t="s">
        <v>85</v>
      </c>
    </row>
    <row r="7539" spans="1:9" x14ac:dyDescent="0.2">
      <c r="A7539" t="s">
        <v>65</v>
      </c>
      <c r="B7539" t="s">
        <v>81</v>
      </c>
      <c r="C7539" t="s">
        <v>22</v>
      </c>
      <c r="D7539" s="55">
        <v>45078</v>
      </c>
      <c r="E7539">
        <v>0</v>
      </c>
      <c r="F7539">
        <v>3133123</v>
      </c>
      <c r="G7539" s="58" t="s">
        <v>87</v>
      </c>
      <c r="H7539" s="58" t="s">
        <v>87</v>
      </c>
      <c r="I7539" s="60" t="s">
        <v>85</v>
      </c>
    </row>
    <row r="7540" spans="1:9" x14ac:dyDescent="0.2">
      <c r="A7540" t="s">
        <v>111</v>
      </c>
      <c r="B7540" t="s">
        <v>110</v>
      </c>
      <c r="C7540" t="s">
        <v>22</v>
      </c>
      <c r="D7540" s="55">
        <v>45078</v>
      </c>
      <c r="E7540">
        <v>5.0000000000000001E-3</v>
      </c>
      <c r="F7540">
        <v>3133124</v>
      </c>
      <c r="G7540" s="58" t="s">
        <v>87</v>
      </c>
      <c r="H7540" s="58" t="s">
        <v>87</v>
      </c>
      <c r="I7540" s="60" t="s">
        <v>85</v>
      </c>
    </row>
    <row r="7541" spans="1:9" x14ac:dyDescent="0.2">
      <c r="A7541" t="s">
        <v>112</v>
      </c>
      <c r="B7541" t="s">
        <v>110</v>
      </c>
      <c r="C7541" t="s">
        <v>22</v>
      </c>
      <c r="D7541" s="55">
        <v>45078</v>
      </c>
      <c r="E7541">
        <v>3.5000000000000003E-2</v>
      </c>
      <c r="F7541">
        <v>3133125</v>
      </c>
      <c r="G7541" s="58" t="s">
        <v>87</v>
      </c>
      <c r="H7541" s="58" t="s">
        <v>87</v>
      </c>
      <c r="I7541" s="60" t="s">
        <v>85</v>
      </c>
    </row>
    <row r="7542" spans="1:9" x14ac:dyDescent="0.2">
      <c r="A7542" t="s">
        <v>108</v>
      </c>
      <c r="B7542" t="s">
        <v>110</v>
      </c>
      <c r="C7542" t="s">
        <v>22</v>
      </c>
      <c r="D7542" s="55">
        <v>45078</v>
      </c>
      <c r="E7542">
        <v>-3.5000000000000003E-2</v>
      </c>
      <c r="F7542">
        <v>3133126</v>
      </c>
      <c r="G7542" s="58" t="s">
        <v>87</v>
      </c>
      <c r="H7542" s="58" t="s">
        <v>87</v>
      </c>
      <c r="I7542" s="60" t="s">
        <v>85</v>
      </c>
    </row>
    <row r="7543" spans="1:9" x14ac:dyDescent="0.2">
      <c r="A7543" t="s">
        <v>109</v>
      </c>
      <c r="B7543" t="s">
        <v>110</v>
      </c>
      <c r="C7543" t="s">
        <v>22</v>
      </c>
      <c r="D7543" s="55">
        <v>45078</v>
      </c>
      <c r="E7543">
        <v>3.5000000000000003E-2</v>
      </c>
      <c r="F7543">
        <v>3133127</v>
      </c>
      <c r="G7543" s="58" t="s">
        <v>87</v>
      </c>
      <c r="H7543" s="58" t="s">
        <v>87</v>
      </c>
      <c r="I7543" s="60" t="s">
        <v>85</v>
      </c>
    </row>
    <row r="7544" spans="1:9" x14ac:dyDescent="0.2">
      <c r="A7544" t="s">
        <v>11</v>
      </c>
      <c r="B7544" t="s">
        <v>110</v>
      </c>
      <c r="C7544" t="s">
        <v>22</v>
      </c>
      <c r="D7544" s="55">
        <v>45078</v>
      </c>
      <c r="E7544" s="155">
        <v>45108</v>
      </c>
      <c r="F7544">
        <v>2756541</v>
      </c>
      <c r="G7544" s="58" t="s">
        <v>87</v>
      </c>
      <c r="H7544" s="58" t="s">
        <v>87</v>
      </c>
      <c r="I7544" s="60" t="s">
        <v>86</v>
      </c>
    </row>
    <row r="7545" spans="1:9" x14ac:dyDescent="0.2">
      <c r="A7545" t="s">
        <v>78</v>
      </c>
      <c r="B7545" t="s">
        <v>80</v>
      </c>
      <c r="C7545" t="s">
        <v>22</v>
      </c>
      <c r="D7545" s="55">
        <v>45108</v>
      </c>
      <c r="E7545">
        <v>0.39750000000000002</v>
      </c>
      <c r="F7545">
        <v>3133100</v>
      </c>
      <c r="G7545" s="58" t="s">
        <v>87</v>
      </c>
      <c r="H7545" s="58" t="s">
        <v>87</v>
      </c>
      <c r="I7545" s="60" t="s">
        <v>85</v>
      </c>
    </row>
    <row r="7546" spans="1:9" x14ac:dyDescent="0.2">
      <c r="A7546" t="s">
        <v>78</v>
      </c>
      <c r="B7546" t="s">
        <v>81</v>
      </c>
      <c r="C7546" t="s">
        <v>22</v>
      </c>
      <c r="D7546" s="55">
        <v>45108</v>
      </c>
      <c r="E7546">
        <v>0.02</v>
      </c>
      <c r="F7546">
        <v>3133101</v>
      </c>
      <c r="G7546" s="58" t="s">
        <v>87</v>
      </c>
      <c r="H7546" s="58" t="s">
        <v>87</v>
      </c>
      <c r="I7546" s="60" t="s">
        <v>85</v>
      </c>
    </row>
    <row r="7547" spans="1:9" x14ac:dyDescent="0.2">
      <c r="A7547" t="s">
        <v>35</v>
      </c>
      <c r="B7547" t="s">
        <v>80</v>
      </c>
      <c r="C7547" t="s">
        <v>22</v>
      </c>
      <c r="D7547" s="55">
        <v>45108</v>
      </c>
      <c r="E7547">
        <v>0.39750000000000002</v>
      </c>
      <c r="F7547">
        <v>3133102</v>
      </c>
      <c r="G7547" s="58" t="s">
        <v>87</v>
      </c>
      <c r="H7547" s="58" t="s">
        <v>87</v>
      </c>
      <c r="I7547" s="60" t="s">
        <v>85</v>
      </c>
    </row>
    <row r="7548" spans="1:9" x14ac:dyDescent="0.2">
      <c r="A7548" t="s">
        <v>35</v>
      </c>
      <c r="B7548" t="s">
        <v>81</v>
      </c>
      <c r="C7548" t="s">
        <v>22</v>
      </c>
      <c r="D7548" s="55">
        <v>45108</v>
      </c>
      <c r="E7548">
        <v>7.0000000000000007E-2</v>
      </c>
      <c r="F7548">
        <v>3133103</v>
      </c>
      <c r="G7548" s="58" t="s">
        <v>87</v>
      </c>
      <c r="H7548" s="58" t="s">
        <v>87</v>
      </c>
      <c r="I7548" s="60" t="s">
        <v>85</v>
      </c>
    </row>
    <row r="7549" spans="1:9" x14ac:dyDescent="0.2">
      <c r="A7549" t="s">
        <v>36</v>
      </c>
      <c r="B7549" t="s">
        <v>80</v>
      </c>
      <c r="C7549" t="s">
        <v>22</v>
      </c>
      <c r="D7549" s="55">
        <v>45108</v>
      </c>
      <c r="E7549">
        <v>0.39750000000000002</v>
      </c>
      <c r="F7549">
        <v>3133104</v>
      </c>
      <c r="G7549" s="58" t="s">
        <v>87</v>
      </c>
      <c r="H7549" s="58" t="s">
        <v>87</v>
      </c>
      <c r="I7549" s="60" t="s">
        <v>85</v>
      </c>
    </row>
    <row r="7550" spans="1:9" x14ac:dyDescent="0.2">
      <c r="A7550" t="s">
        <v>36</v>
      </c>
      <c r="B7550" t="s">
        <v>81</v>
      </c>
      <c r="C7550" t="s">
        <v>22</v>
      </c>
      <c r="D7550" s="55">
        <v>45108</v>
      </c>
      <c r="E7550">
        <v>0.02</v>
      </c>
      <c r="F7550">
        <v>3133105</v>
      </c>
      <c r="G7550" s="58" t="s">
        <v>87</v>
      </c>
      <c r="H7550" s="58" t="s">
        <v>87</v>
      </c>
      <c r="I7550" s="60" t="s">
        <v>85</v>
      </c>
    </row>
    <row r="7551" spans="1:9" x14ac:dyDescent="0.2">
      <c r="A7551" t="s">
        <v>37</v>
      </c>
      <c r="B7551" t="s">
        <v>80</v>
      </c>
      <c r="C7551" t="s">
        <v>22</v>
      </c>
      <c r="D7551" s="55">
        <v>45108</v>
      </c>
      <c r="E7551">
        <v>0.39750000000000002</v>
      </c>
      <c r="F7551">
        <v>3133106</v>
      </c>
      <c r="G7551" s="58" t="s">
        <v>87</v>
      </c>
      <c r="H7551" s="58" t="s">
        <v>87</v>
      </c>
      <c r="I7551" s="60" t="s">
        <v>85</v>
      </c>
    </row>
    <row r="7552" spans="1:9" x14ac:dyDescent="0.2">
      <c r="A7552" t="s">
        <v>37</v>
      </c>
      <c r="B7552" t="s">
        <v>81</v>
      </c>
      <c r="C7552" t="s">
        <v>22</v>
      </c>
      <c r="D7552" s="55">
        <v>45108</v>
      </c>
      <c r="E7552">
        <v>7.0000000000000007E-2</v>
      </c>
      <c r="F7552">
        <v>3133107</v>
      </c>
      <c r="G7552" s="58" t="s">
        <v>87</v>
      </c>
      <c r="H7552" s="58" t="s">
        <v>87</v>
      </c>
      <c r="I7552" s="60" t="s">
        <v>85</v>
      </c>
    </row>
    <row r="7553" spans="1:9" x14ac:dyDescent="0.2">
      <c r="A7553" t="s">
        <v>58</v>
      </c>
      <c r="B7553" t="s">
        <v>80</v>
      </c>
      <c r="C7553" t="s">
        <v>22</v>
      </c>
      <c r="D7553" s="55">
        <v>45108</v>
      </c>
      <c r="E7553">
        <v>0.35</v>
      </c>
      <c r="F7553">
        <v>3133108</v>
      </c>
      <c r="G7553" s="58" t="s">
        <v>87</v>
      </c>
      <c r="H7553" s="58" t="s">
        <v>87</v>
      </c>
      <c r="I7553" s="60" t="s">
        <v>85</v>
      </c>
    </row>
    <row r="7554" spans="1:9" x14ac:dyDescent="0.2">
      <c r="A7554" t="s">
        <v>58</v>
      </c>
      <c r="B7554" t="s">
        <v>81</v>
      </c>
      <c r="C7554" t="s">
        <v>22</v>
      </c>
      <c r="D7554" s="55">
        <v>45108</v>
      </c>
      <c r="E7554">
        <v>5.0000000000000001E-3</v>
      </c>
      <c r="F7554">
        <v>3133109</v>
      </c>
      <c r="G7554" s="58" t="s">
        <v>87</v>
      </c>
      <c r="H7554" s="58" t="s">
        <v>87</v>
      </c>
      <c r="I7554" s="60" t="s">
        <v>85</v>
      </c>
    </row>
    <row r="7555" spans="1:9" x14ac:dyDescent="0.2">
      <c r="A7555" t="s">
        <v>59</v>
      </c>
      <c r="B7555" t="s">
        <v>80</v>
      </c>
      <c r="C7555" t="s">
        <v>22</v>
      </c>
      <c r="D7555" s="55">
        <v>45108</v>
      </c>
      <c r="E7555">
        <v>0.41</v>
      </c>
      <c r="F7555">
        <v>3133110</v>
      </c>
      <c r="G7555" s="58" t="s">
        <v>87</v>
      </c>
      <c r="H7555" s="58" t="s">
        <v>87</v>
      </c>
      <c r="I7555" s="60" t="s">
        <v>85</v>
      </c>
    </row>
    <row r="7556" spans="1:9" x14ac:dyDescent="0.2">
      <c r="A7556" t="s">
        <v>59</v>
      </c>
      <c r="B7556" t="s">
        <v>81</v>
      </c>
      <c r="C7556" t="s">
        <v>22</v>
      </c>
      <c r="D7556" s="55">
        <v>45108</v>
      </c>
      <c r="E7556">
        <v>-0.02</v>
      </c>
      <c r="F7556">
        <v>3133111</v>
      </c>
      <c r="G7556" s="58" t="s">
        <v>87</v>
      </c>
      <c r="H7556" s="58" t="s">
        <v>87</v>
      </c>
      <c r="I7556" s="60" t="s">
        <v>85</v>
      </c>
    </row>
    <row r="7557" spans="1:9" x14ac:dyDescent="0.2">
      <c r="A7557" t="s">
        <v>60</v>
      </c>
      <c r="B7557" t="s">
        <v>80</v>
      </c>
      <c r="C7557" t="s">
        <v>22</v>
      </c>
      <c r="D7557" s="55">
        <v>45108</v>
      </c>
      <c r="E7557">
        <v>0.41</v>
      </c>
      <c r="F7557">
        <v>3133112</v>
      </c>
      <c r="G7557" s="58" t="s">
        <v>87</v>
      </c>
      <c r="H7557" s="58" t="s">
        <v>87</v>
      </c>
      <c r="I7557" s="60" t="s">
        <v>85</v>
      </c>
    </row>
    <row r="7558" spans="1:9" x14ac:dyDescent="0.2">
      <c r="A7558" t="s">
        <v>60</v>
      </c>
      <c r="B7558" t="s">
        <v>81</v>
      </c>
      <c r="C7558" t="s">
        <v>22</v>
      </c>
      <c r="D7558" s="55">
        <v>45108</v>
      </c>
      <c r="E7558">
        <v>3.5000000000000003E-2</v>
      </c>
      <c r="F7558">
        <v>3133113</v>
      </c>
      <c r="G7558" s="58" t="s">
        <v>87</v>
      </c>
      <c r="H7558" s="58" t="s">
        <v>87</v>
      </c>
      <c r="I7558" s="60" t="s">
        <v>85</v>
      </c>
    </row>
    <row r="7559" spans="1:9" x14ac:dyDescent="0.2">
      <c r="A7559" t="s">
        <v>61</v>
      </c>
      <c r="B7559" t="s">
        <v>80</v>
      </c>
      <c r="C7559" t="s">
        <v>22</v>
      </c>
      <c r="D7559" s="55">
        <v>45108</v>
      </c>
      <c r="E7559">
        <v>0.41</v>
      </c>
      <c r="F7559">
        <v>3133114</v>
      </c>
      <c r="G7559" s="58" t="s">
        <v>87</v>
      </c>
      <c r="H7559" s="58" t="s">
        <v>87</v>
      </c>
      <c r="I7559" s="60" t="s">
        <v>85</v>
      </c>
    </row>
    <row r="7560" spans="1:9" x14ac:dyDescent="0.2">
      <c r="A7560" t="s">
        <v>61</v>
      </c>
      <c r="B7560" t="s">
        <v>81</v>
      </c>
      <c r="C7560" t="s">
        <v>22</v>
      </c>
      <c r="D7560" s="55">
        <v>45108</v>
      </c>
      <c r="E7560">
        <v>-0.02</v>
      </c>
      <c r="F7560">
        <v>3133115</v>
      </c>
      <c r="G7560" s="58" t="s">
        <v>87</v>
      </c>
      <c r="H7560" s="58" t="s">
        <v>87</v>
      </c>
      <c r="I7560" s="60" t="s">
        <v>85</v>
      </c>
    </row>
    <row r="7561" spans="1:9" x14ac:dyDescent="0.2">
      <c r="A7561" t="s">
        <v>63</v>
      </c>
      <c r="B7561" t="s">
        <v>80</v>
      </c>
      <c r="C7561" t="s">
        <v>22</v>
      </c>
      <c r="D7561" s="55">
        <v>45108</v>
      </c>
      <c r="E7561">
        <v>0</v>
      </c>
      <c r="F7561">
        <v>3133116</v>
      </c>
      <c r="G7561" s="58" t="s">
        <v>87</v>
      </c>
      <c r="H7561" s="58" t="s">
        <v>87</v>
      </c>
      <c r="I7561" s="60" t="s">
        <v>85</v>
      </c>
    </row>
    <row r="7562" spans="1:9" x14ac:dyDescent="0.2">
      <c r="A7562" t="s">
        <v>63</v>
      </c>
      <c r="B7562" t="s">
        <v>81</v>
      </c>
      <c r="C7562" t="s">
        <v>22</v>
      </c>
      <c r="D7562" s="55">
        <v>45108</v>
      </c>
      <c r="E7562">
        <v>0</v>
      </c>
      <c r="F7562">
        <v>3133117</v>
      </c>
      <c r="G7562" s="58" t="s">
        <v>87</v>
      </c>
      <c r="H7562" s="58" t="s">
        <v>87</v>
      </c>
      <c r="I7562" s="60" t="s">
        <v>85</v>
      </c>
    </row>
    <row r="7563" spans="1:9" x14ac:dyDescent="0.2">
      <c r="A7563" t="s">
        <v>64</v>
      </c>
      <c r="B7563" t="s">
        <v>80</v>
      </c>
      <c r="C7563" t="s">
        <v>22</v>
      </c>
      <c r="D7563" s="55">
        <v>45108</v>
      </c>
      <c r="E7563">
        <v>0</v>
      </c>
      <c r="F7563">
        <v>3133118</v>
      </c>
      <c r="G7563" s="58" t="s">
        <v>87</v>
      </c>
      <c r="H7563" s="58" t="s">
        <v>87</v>
      </c>
      <c r="I7563" s="60" t="s">
        <v>85</v>
      </c>
    </row>
    <row r="7564" spans="1:9" x14ac:dyDescent="0.2">
      <c r="A7564" t="s">
        <v>64</v>
      </c>
      <c r="B7564" t="s">
        <v>81</v>
      </c>
      <c r="C7564" t="s">
        <v>22</v>
      </c>
      <c r="D7564" s="55">
        <v>45108</v>
      </c>
      <c r="E7564">
        <v>0</v>
      </c>
      <c r="F7564">
        <v>3133119</v>
      </c>
      <c r="G7564" s="58" t="s">
        <v>87</v>
      </c>
      <c r="H7564" s="58" t="s">
        <v>87</v>
      </c>
      <c r="I7564" s="60" t="s">
        <v>85</v>
      </c>
    </row>
    <row r="7565" spans="1:9" x14ac:dyDescent="0.2">
      <c r="A7565" t="s">
        <v>79</v>
      </c>
      <c r="B7565" t="s">
        <v>80</v>
      </c>
      <c r="C7565" t="s">
        <v>22</v>
      </c>
      <c r="D7565" s="55">
        <v>45108</v>
      </c>
      <c r="E7565">
        <v>0</v>
      </c>
      <c r="F7565">
        <v>3133120</v>
      </c>
      <c r="G7565" s="58" t="s">
        <v>87</v>
      </c>
      <c r="H7565" s="58" t="s">
        <v>87</v>
      </c>
      <c r="I7565" s="60" t="s">
        <v>85</v>
      </c>
    </row>
    <row r="7566" spans="1:9" x14ac:dyDescent="0.2">
      <c r="A7566" t="s">
        <v>79</v>
      </c>
      <c r="B7566" t="s">
        <v>81</v>
      </c>
      <c r="C7566" t="s">
        <v>22</v>
      </c>
      <c r="D7566" s="55">
        <v>45108</v>
      </c>
      <c r="E7566">
        <v>0</v>
      </c>
      <c r="F7566">
        <v>3133121</v>
      </c>
      <c r="G7566" s="58" t="s">
        <v>87</v>
      </c>
      <c r="H7566" s="58" t="s">
        <v>87</v>
      </c>
      <c r="I7566" s="60" t="s">
        <v>85</v>
      </c>
    </row>
    <row r="7567" spans="1:9" x14ac:dyDescent="0.2">
      <c r="A7567" t="s">
        <v>65</v>
      </c>
      <c r="B7567" t="s">
        <v>80</v>
      </c>
      <c r="C7567" t="s">
        <v>22</v>
      </c>
      <c r="D7567" s="55">
        <v>45108</v>
      </c>
      <c r="E7567">
        <v>0</v>
      </c>
      <c r="F7567">
        <v>3133122</v>
      </c>
      <c r="G7567" s="58" t="s">
        <v>87</v>
      </c>
      <c r="H7567" s="58" t="s">
        <v>87</v>
      </c>
      <c r="I7567" s="60" t="s">
        <v>85</v>
      </c>
    </row>
    <row r="7568" spans="1:9" x14ac:dyDescent="0.2">
      <c r="A7568" t="s">
        <v>65</v>
      </c>
      <c r="B7568" t="s">
        <v>81</v>
      </c>
      <c r="C7568" t="s">
        <v>22</v>
      </c>
      <c r="D7568" s="55">
        <v>45108</v>
      </c>
      <c r="E7568">
        <v>0</v>
      </c>
      <c r="F7568">
        <v>3133123</v>
      </c>
      <c r="G7568" s="58" t="s">
        <v>87</v>
      </c>
      <c r="H7568" s="58" t="s">
        <v>87</v>
      </c>
      <c r="I7568" s="60" t="s">
        <v>85</v>
      </c>
    </row>
    <row r="7569" spans="1:9" x14ac:dyDescent="0.2">
      <c r="A7569" t="s">
        <v>111</v>
      </c>
      <c r="B7569" t="s">
        <v>110</v>
      </c>
      <c r="C7569" t="s">
        <v>22</v>
      </c>
      <c r="D7569" s="55">
        <v>45108</v>
      </c>
      <c r="E7569">
        <v>5.0000000000000001E-3</v>
      </c>
      <c r="F7569">
        <v>3133124</v>
      </c>
      <c r="G7569" s="58" t="s">
        <v>87</v>
      </c>
      <c r="H7569" s="58" t="s">
        <v>87</v>
      </c>
      <c r="I7569" s="60" t="s">
        <v>85</v>
      </c>
    </row>
    <row r="7570" spans="1:9" x14ac:dyDescent="0.2">
      <c r="A7570" t="s">
        <v>112</v>
      </c>
      <c r="B7570" t="s">
        <v>110</v>
      </c>
      <c r="C7570" t="s">
        <v>22</v>
      </c>
      <c r="D7570" s="55">
        <v>45108</v>
      </c>
      <c r="E7570">
        <v>3.5000000000000003E-2</v>
      </c>
      <c r="F7570">
        <v>3133125</v>
      </c>
      <c r="G7570" s="58" t="s">
        <v>87</v>
      </c>
      <c r="H7570" s="58" t="s">
        <v>87</v>
      </c>
      <c r="I7570" s="60" t="s">
        <v>85</v>
      </c>
    </row>
    <row r="7571" spans="1:9" x14ac:dyDescent="0.2">
      <c r="A7571" t="s">
        <v>108</v>
      </c>
      <c r="B7571" t="s">
        <v>110</v>
      </c>
      <c r="C7571" t="s">
        <v>22</v>
      </c>
      <c r="D7571" s="55">
        <v>45108</v>
      </c>
      <c r="E7571">
        <v>-0.02</v>
      </c>
      <c r="F7571">
        <v>3133126</v>
      </c>
      <c r="G7571" s="58" t="s">
        <v>87</v>
      </c>
      <c r="H7571" s="58" t="s">
        <v>87</v>
      </c>
      <c r="I7571" s="60" t="s">
        <v>85</v>
      </c>
    </row>
    <row r="7572" spans="1:9" x14ac:dyDescent="0.2">
      <c r="A7572" t="s">
        <v>109</v>
      </c>
      <c r="B7572" t="s">
        <v>110</v>
      </c>
      <c r="C7572" t="s">
        <v>22</v>
      </c>
      <c r="D7572" s="55">
        <v>45108</v>
      </c>
      <c r="E7572">
        <v>3.5000000000000003E-2</v>
      </c>
      <c r="F7572">
        <v>3133127</v>
      </c>
      <c r="G7572" s="58" t="s">
        <v>87</v>
      </c>
      <c r="H7572" s="58" t="s">
        <v>87</v>
      </c>
      <c r="I7572" s="60" t="s">
        <v>85</v>
      </c>
    </row>
    <row r="7573" spans="1:9" x14ac:dyDescent="0.2">
      <c r="A7573" t="s">
        <v>11</v>
      </c>
      <c r="B7573" t="s">
        <v>110</v>
      </c>
      <c r="C7573" t="s">
        <v>22</v>
      </c>
      <c r="D7573" s="55">
        <v>45108</v>
      </c>
      <c r="E7573" s="155">
        <v>45139</v>
      </c>
      <c r="F7573">
        <v>2756519</v>
      </c>
      <c r="G7573" s="58" t="s">
        <v>87</v>
      </c>
      <c r="H7573" s="58" t="s">
        <v>87</v>
      </c>
      <c r="I7573" s="60" t="s">
        <v>86</v>
      </c>
    </row>
    <row r="7574" spans="1:9" x14ac:dyDescent="0.2">
      <c r="A7574" t="s">
        <v>78</v>
      </c>
      <c r="B7574" t="s">
        <v>80</v>
      </c>
      <c r="C7574" t="s">
        <v>22</v>
      </c>
      <c r="D7574" s="55">
        <v>45139</v>
      </c>
      <c r="E7574">
        <v>0.4</v>
      </c>
      <c r="F7574">
        <v>3133100</v>
      </c>
      <c r="G7574" s="58" t="s">
        <v>87</v>
      </c>
      <c r="H7574" s="58" t="s">
        <v>87</v>
      </c>
      <c r="I7574" s="60" t="s">
        <v>85</v>
      </c>
    </row>
    <row r="7575" spans="1:9" x14ac:dyDescent="0.2">
      <c r="A7575" t="s">
        <v>78</v>
      </c>
      <c r="B7575" t="s">
        <v>81</v>
      </c>
      <c r="C7575" t="s">
        <v>22</v>
      </c>
      <c r="D7575" s="55">
        <v>45139</v>
      </c>
      <c r="E7575">
        <v>0.02</v>
      </c>
      <c r="F7575">
        <v>3133101</v>
      </c>
      <c r="G7575" s="58" t="s">
        <v>87</v>
      </c>
      <c r="H7575" s="58" t="s">
        <v>87</v>
      </c>
      <c r="I7575" s="60" t="s">
        <v>85</v>
      </c>
    </row>
    <row r="7576" spans="1:9" x14ac:dyDescent="0.2">
      <c r="A7576" t="s">
        <v>35</v>
      </c>
      <c r="B7576" t="s">
        <v>80</v>
      </c>
      <c r="C7576" t="s">
        <v>22</v>
      </c>
      <c r="D7576" s="55">
        <v>45139</v>
      </c>
      <c r="E7576">
        <v>0.4</v>
      </c>
      <c r="F7576">
        <v>3133102</v>
      </c>
      <c r="G7576" s="58" t="s">
        <v>87</v>
      </c>
      <c r="H7576" s="58" t="s">
        <v>87</v>
      </c>
      <c r="I7576" s="60" t="s">
        <v>85</v>
      </c>
    </row>
    <row r="7577" spans="1:9" x14ac:dyDescent="0.2">
      <c r="A7577" t="s">
        <v>35</v>
      </c>
      <c r="B7577" t="s">
        <v>81</v>
      </c>
      <c r="C7577" t="s">
        <v>22</v>
      </c>
      <c r="D7577" s="55">
        <v>45139</v>
      </c>
      <c r="E7577">
        <v>7.0000000000000007E-2</v>
      </c>
      <c r="F7577">
        <v>3133103</v>
      </c>
      <c r="G7577" s="58" t="s">
        <v>87</v>
      </c>
      <c r="H7577" s="58" t="s">
        <v>87</v>
      </c>
      <c r="I7577" s="60" t="s">
        <v>85</v>
      </c>
    </row>
    <row r="7578" spans="1:9" x14ac:dyDescent="0.2">
      <c r="A7578" t="s">
        <v>36</v>
      </c>
      <c r="B7578" t="s">
        <v>80</v>
      </c>
      <c r="C7578" t="s">
        <v>22</v>
      </c>
      <c r="D7578" s="55">
        <v>45139</v>
      </c>
      <c r="E7578">
        <v>0.4</v>
      </c>
      <c r="F7578">
        <v>3133104</v>
      </c>
      <c r="G7578" s="58" t="s">
        <v>87</v>
      </c>
      <c r="H7578" s="58" t="s">
        <v>87</v>
      </c>
      <c r="I7578" s="60" t="s">
        <v>85</v>
      </c>
    </row>
    <row r="7579" spans="1:9" x14ac:dyDescent="0.2">
      <c r="A7579" t="s">
        <v>36</v>
      </c>
      <c r="B7579" t="s">
        <v>81</v>
      </c>
      <c r="C7579" t="s">
        <v>22</v>
      </c>
      <c r="D7579" s="55">
        <v>45139</v>
      </c>
      <c r="E7579">
        <v>0.02</v>
      </c>
      <c r="F7579">
        <v>3133105</v>
      </c>
      <c r="G7579" s="58" t="s">
        <v>87</v>
      </c>
      <c r="H7579" s="58" t="s">
        <v>87</v>
      </c>
      <c r="I7579" s="60" t="s">
        <v>85</v>
      </c>
    </row>
    <row r="7580" spans="1:9" x14ac:dyDescent="0.2">
      <c r="A7580" t="s">
        <v>37</v>
      </c>
      <c r="B7580" t="s">
        <v>80</v>
      </c>
      <c r="C7580" t="s">
        <v>22</v>
      </c>
      <c r="D7580" s="55">
        <v>45139</v>
      </c>
      <c r="E7580">
        <v>0.4</v>
      </c>
      <c r="F7580">
        <v>3133106</v>
      </c>
      <c r="G7580" s="58" t="s">
        <v>87</v>
      </c>
      <c r="H7580" s="58" t="s">
        <v>87</v>
      </c>
      <c r="I7580" s="60" t="s">
        <v>85</v>
      </c>
    </row>
    <row r="7581" spans="1:9" x14ac:dyDescent="0.2">
      <c r="A7581" t="s">
        <v>37</v>
      </c>
      <c r="B7581" t="s">
        <v>81</v>
      </c>
      <c r="C7581" t="s">
        <v>22</v>
      </c>
      <c r="D7581" s="55">
        <v>45139</v>
      </c>
      <c r="E7581">
        <v>7.0000000000000007E-2</v>
      </c>
      <c r="F7581">
        <v>3133107</v>
      </c>
      <c r="G7581" s="58" t="s">
        <v>87</v>
      </c>
      <c r="H7581" s="58" t="s">
        <v>87</v>
      </c>
      <c r="I7581" s="60" t="s">
        <v>85</v>
      </c>
    </row>
    <row r="7582" spans="1:9" x14ac:dyDescent="0.2">
      <c r="A7582" t="s">
        <v>58</v>
      </c>
      <c r="B7582" t="s">
        <v>80</v>
      </c>
      <c r="C7582" t="s">
        <v>22</v>
      </c>
      <c r="D7582" s="55">
        <v>45139</v>
      </c>
      <c r="E7582">
        <v>0.35</v>
      </c>
      <c r="F7582">
        <v>3133108</v>
      </c>
      <c r="G7582" s="58" t="s">
        <v>87</v>
      </c>
      <c r="H7582" s="58" t="s">
        <v>87</v>
      </c>
      <c r="I7582" s="60" t="s">
        <v>85</v>
      </c>
    </row>
    <row r="7583" spans="1:9" x14ac:dyDescent="0.2">
      <c r="A7583" t="s">
        <v>58</v>
      </c>
      <c r="B7583" t="s">
        <v>81</v>
      </c>
      <c r="C7583" t="s">
        <v>22</v>
      </c>
      <c r="D7583" s="55">
        <v>45139</v>
      </c>
      <c r="E7583">
        <v>-5.0000000000000001E-3</v>
      </c>
      <c r="F7583">
        <v>3133109</v>
      </c>
      <c r="G7583" s="58" t="s">
        <v>87</v>
      </c>
      <c r="H7583" s="58" t="s">
        <v>87</v>
      </c>
      <c r="I7583" s="60" t="s">
        <v>85</v>
      </c>
    </row>
    <row r="7584" spans="1:9" x14ac:dyDescent="0.2">
      <c r="A7584" t="s">
        <v>59</v>
      </c>
      <c r="B7584" t="s">
        <v>80</v>
      </c>
      <c r="C7584" t="s">
        <v>22</v>
      </c>
      <c r="D7584" s="55">
        <v>45139</v>
      </c>
      <c r="E7584">
        <v>0.41</v>
      </c>
      <c r="F7584">
        <v>3133110</v>
      </c>
      <c r="G7584" s="58" t="s">
        <v>87</v>
      </c>
      <c r="H7584" s="58" t="s">
        <v>87</v>
      </c>
      <c r="I7584" s="60" t="s">
        <v>85</v>
      </c>
    </row>
    <row r="7585" spans="1:9" x14ac:dyDescent="0.2">
      <c r="A7585" t="s">
        <v>59</v>
      </c>
      <c r="B7585" t="s">
        <v>81</v>
      </c>
      <c r="C7585" t="s">
        <v>22</v>
      </c>
      <c r="D7585" s="55">
        <v>45139</v>
      </c>
      <c r="E7585">
        <v>-0.02</v>
      </c>
      <c r="F7585">
        <v>3133111</v>
      </c>
      <c r="G7585" s="58" t="s">
        <v>87</v>
      </c>
      <c r="H7585" s="58" t="s">
        <v>87</v>
      </c>
      <c r="I7585" s="60" t="s">
        <v>85</v>
      </c>
    </row>
    <row r="7586" spans="1:9" x14ac:dyDescent="0.2">
      <c r="A7586" t="s">
        <v>60</v>
      </c>
      <c r="B7586" t="s">
        <v>80</v>
      </c>
      <c r="C7586" t="s">
        <v>22</v>
      </c>
      <c r="D7586" s="55">
        <v>45139</v>
      </c>
      <c r="E7586">
        <v>0.41</v>
      </c>
      <c r="F7586">
        <v>3133112</v>
      </c>
      <c r="G7586" s="58" t="s">
        <v>87</v>
      </c>
      <c r="H7586" s="58" t="s">
        <v>87</v>
      </c>
      <c r="I7586" s="60" t="s">
        <v>85</v>
      </c>
    </row>
    <row r="7587" spans="1:9" x14ac:dyDescent="0.2">
      <c r="A7587" t="s">
        <v>60</v>
      </c>
      <c r="B7587" t="s">
        <v>81</v>
      </c>
      <c r="C7587" t="s">
        <v>22</v>
      </c>
      <c r="D7587" s="55">
        <v>45139</v>
      </c>
      <c r="E7587">
        <v>0.01</v>
      </c>
      <c r="F7587">
        <v>3133113</v>
      </c>
      <c r="G7587" s="58" t="s">
        <v>87</v>
      </c>
      <c r="H7587" s="58" t="s">
        <v>87</v>
      </c>
      <c r="I7587" s="60" t="s">
        <v>85</v>
      </c>
    </row>
    <row r="7588" spans="1:9" x14ac:dyDescent="0.2">
      <c r="A7588" t="s">
        <v>61</v>
      </c>
      <c r="B7588" t="s">
        <v>80</v>
      </c>
      <c r="C7588" t="s">
        <v>22</v>
      </c>
      <c r="D7588" s="55">
        <v>45139</v>
      </c>
      <c r="E7588">
        <v>0.41</v>
      </c>
      <c r="F7588">
        <v>3133114</v>
      </c>
      <c r="G7588" s="58" t="s">
        <v>87</v>
      </c>
      <c r="H7588" s="58" t="s">
        <v>87</v>
      </c>
      <c r="I7588" s="60" t="s">
        <v>85</v>
      </c>
    </row>
    <row r="7589" spans="1:9" x14ac:dyDescent="0.2">
      <c r="A7589" t="s">
        <v>61</v>
      </c>
      <c r="B7589" t="s">
        <v>81</v>
      </c>
      <c r="C7589" t="s">
        <v>22</v>
      </c>
      <c r="D7589" s="55">
        <v>45139</v>
      </c>
      <c r="E7589">
        <v>-0.02</v>
      </c>
      <c r="F7589">
        <v>3133115</v>
      </c>
      <c r="G7589" s="58" t="s">
        <v>87</v>
      </c>
      <c r="H7589" s="58" t="s">
        <v>87</v>
      </c>
      <c r="I7589" s="60" t="s">
        <v>85</v>
      </c>
    </row>
    <row r="7590" spans="1:9" x14ac:dyDescent="0.2">
      <c r="A7590" t="s">
        <v>63</v>
      </c>
      <c r="B7590" t="s">
        <v>80</v>
      </c>
      <c r="C7590" t="s">
        <v>22</v>
      </c>
      <c r="D7590" s="55">
        <v>45139</v>
      </c>
      <c r="E7590">
        <v>0</v>
      </c>
      <c r="F7590">
        <v>3133116</v>
      </c>
      <c r="G7590" s="58" t="s">
        <v>87</v>
      </c>
      <c r="H7590" s="58" t="s">
        <v>87</v>
      </c>
      <c r="I7590" s="60" t="s">
        <v>85</v>
      </c>
    </row>
    <row r="7591" spans="1:9" x14ac:dyDescent="0.2">
      <c r="A7591" t="s">
        <v>63</v>
      </c>
      <c r="B7591" t="s">
        <v>81</v>
      </c>
      <c r="C7591" t="s">
        <v>22</v>
      </c>
      <c r="D7591" s="55">
        <v>45139</v>
      </c>
      <c r="E7591">
        <v>0</v>
      </c>
      <c r="F7591">
        <v>3133117</v>
      </c>
      <c r="G7591" s="58" t="s">
        <v>87</v>
      </c>
      <c r="H7591" s="58" t="s">
        <v>87</v>
      </c>
      <c r="I7591" s="60" t="s">
        <v>85</v>
      </c>
    </row>
    <row r="7592" spans="1:9" x14ac:dyDescent="0.2">
      <c r="A7592" t="s">
        <v>64</v>
      </c>
      <c r="B7592" t="s">
        <v>80</v>
      </c>
      <c r="C7592" t="s">
        <v>22</v>
      </c>
      <c r="D7592" s="55">
        <v>45139</v>
      </c>
      <c r="E7592">
        <v>0</v>
      </c>
      <c r="F7592">
        <v>3133118</v>
      </c>
      <c r="G7592" s="58" t="s">
        <v>87</v>
      </c>
      <c r="H7592" s="58" t="s">
        <v>87</v>
      </c>
      <c r="I7592" s="60" t="s">
        <v>85</v>
      </c>
    </row>
    <row r="7593" spans="1:9" x14ac:dyDescent="0.2">
      <c r="A7593" t="s">
        <v>64</v>
      </c>
      <c r="B7593" t="s">
        <v>81</v>
      </c>
      <c r="C7593" t="s">
        <v>22</v>
      </c>
      <c r="D7593" s="55">
        <v>45139</v>
      </c>
      <c r="E7593">
        <v>0</v>
      </c>
      <c r="F7593">
        <v>3133119</v>
      </c>
      <c r="G7593" s="58" t="s">
        <v>87</v>
      </c>
      <c r="H7593" s="58" t="s">
        <v>87</v>
      </c>
      <c r="I7593" s="60" t="s">
        <v>85</v>
      </c>
    </row>
    <row r="7594" spans="1:9" x14ac:dyDescent="0.2">
      <c r="A7594" t="s">
        <v>79</v>
      </c>
      <c r="B7594" t="s">
        <v>80</v>
      </c>
      <c r="C7594" t="s">
        <v>22</v>
      </c>
      <c r="D7594" s="55">
        <v>45139</v>
      </c>
      <c r="E7594">
        <v>0</v>
      </c>
      <c r="F7594">
        <v>3133120</v>
      </c>
      <c r="G7594" s="58" t="s">
        <v>87</v>
      </c>
      <c r="H7594" s="58" t="s">
        <v>87</v>
      </c>
      <c r="I7594" s="60" t="s">
        <v>85</v>
      </c>
    </row>
    <row r="7595" spans="1:9" x14ac:dyDescent="0.2">
      <c r="A7595" t="s">
        <v>79</v>
      </c>
      <c r="B7595" t="s">
        <v>81</v>
      </c>
      <c r="C7595" t="s">
        <v>22</v>
      </c>
      <c r="D7595" s="55">
        <v>45139</v>
      </c>
      <c r="E7595">
        <v>0</v>
      </c>
      <c r="F7595">
        <v>3133121</v>
      </c>
      <c r="G7595" s="58" t="s">
        <v>87</v>
      </c>
      <c r="H7595" s="58" t="s">
        <v>87</v>
      </c>
      <c r="I7595" s="60" t="s">
        <v>85</v>
      </c>
    </row>
    <row r="7596" spans="1:9" x14ac:dyDescent="0.2">
      <c r="A7596" t="s">
        <v>65</v>
      </c>
      <c r="B7596" t="s">
        <v>80</v>
      </c>
      <c r="C7596" t="s">
        <v>22</v>
      </c>
      <c r="D7596" s="55">
        <v>45139</v>
      </c>
      <c r="E7596">
        <v>0</v>
      </c>
      <c r="F7596">
        <v>3133122</v>
      </c>
      <c r="G7596" s="58" t="s">
        <v>87</v>
      </c>
      <c r="H7596" s="58" t="s">
        <v>87</v>
      </c>
      <c r="I7596" s="60" t="s">
        <v>85</v>
      </c>
    </row>
    <row r="7597" spans="1:9" x14ac:dyDescent="0.2">
      <c r="A7597" t="s">
        <v>65</v>
      </c>
      <c r="B7597" t="s">
        <v>81</v>
      </c>
      <c r="C7597" t="s">
        <v>22</v>
      </c>
      <c r="D7597" s="55">
        <v>45139</v>
      </c>
      <c r="E7597">
        <v>0</v>
      </c>
      <c r="F7597">
        <v>3133123</v>
      </c>
      <c r="G7597" s="58" t="s">
        <v>87</v>
      </c>
      <c r="H7597" s="58" t="s">
        <v>87</v>
      </c>
      <c r="I7597" s="60" t="s">
        <v>85</v>
      </c>
    </row>
    <row r="7598" spans="1:9" x14ac:dyDescent="0.2">
      <c r="A7598" t="s">
        <v>111</v>
      </c>
      <c r="B7598" t="s">
        <v>110</v>
      </c>
      <c r="C7598" t="s">
        <v>22</v>
      </c>
      <c r="D7598" s="55">
        <v>45139</v>
      </c>
      <c r="E7598">
        <v>-5.0000000000000001E-3</v>
      </c>
      <c r="F7598">
        <v>3133124</v>
      </c>
      <c r="G7598" s="58" t="s">
        <v>87</v>
      </c>
      <c r="H7598" s="58" t="s">
        <v>87</v>
      </c>
      <c r="I7598" s="60" t="s">
        <v>85</v>
      </c>
    </row>
    <row r="7599" spans="1:9" x14ac:dyDescent="0.2">
      <c r="A7599" t="s">
        <v>112</v>
      </c>
      <c r="B7599" t="s">
        <v>110</v>
      </c>
      <c r="C7599" t="s">
        <v>22</v>
      </c>
      <c r="D7599" s="55">
        <v>45139</v>
      </c>
      <c r="E7599">
        <v>0.01</v>
      </c>
      <c r="F7599">
        <v>3133125</v>
      </c>
      <c r="G7599" s="58" t="s">
        <v>87</v>
      </c>
      <c r="H7599" s="58" t="s">
        <v>87</v>
      </c>
      <c r="I7599" s="60" t="s">
        <v>85</v>
      </c>
    </row>
    <row r="7600" spans="1:9" x14ac:dyDescent="0.2">
      <c r="A7600" t="s">
        <v>108</v>
      </c>
      <c r="B7600" t="s">
        <v>110</v>
      </c>
      <c r="C7600" t="s">
        <v>22</v>
      </c>
      <c r="D7600" s="55">
        <v>45139</v>
      </c>
      <c r="E7600">
        <v>-0.02</v>
      </c>
      <c r="F7600">
        <v>3133126</v>
      </c>
      <c r="G7600" s="58" t="s">
        <v>87</v>
      </c>
      <c r="H7600" s="58" t="s">
        <v>87</v>
      </c>
      <c r="I7600" s="60" t="s">
        <v>85</v>
      </c>
    </row>
    <row r="7601" spans="1:9" x14ac:dyDescent="0.2">
      <c r="A7601" t="s">
        <v>109</v>
      </c>
      <c r="B7601" t="s">
        <v>110</v>
      </c>
      <c r="C7601" t="s">
        <v>22</v>
      </c>
      <c r="D7601" s="55">
        <v>45139</v>
      </c>
      <c r="E7601">
        <v>0.01</v>
      </c>
      <c r="F7601">
        <v>3133127</v>
      </c>
      <c r="G7601" s="58" t="s">
        <v>87</v>
      </c>
      <c r="H7601" s="58" t="s">
        <v>87</v>
      </c>
      <c r="I7601" s="60" t="s">
        <v>85</v>
      </c>
    </row>
    <row r="7602" spans="1:9" x14ac:dyDescent="0.2">
      <c r="A7602" t="s">
        <v>11</v>
      </c>
      <c r="B7602" t="s">
        <v>110</v>
      </c>
      <c r="C7602" t="s">
        <v>22</v>
      </c>
      <c r="D7602" s="55">
        <v>45139</v>
      </c>
      <c r="E7602" s="155">
        <v>45170</v>
      </c>
      <c r="F7602">
        <v>2756548</v>
      </c>
      <c r="G7602" s="58" t="s">
        <v>87</v>
      </c>
      <c r="H7602" s="58" t="s">
        <v>87</v>
      </c>
      <c r="I7602" s="60" t="s">
        <v>86</v>
      </c>
    </row>
    <row r="7603" spans="1:9" x14ac:dyDescent="0.2">
      <c r="A7603" t="s">
        <v>78</v>
      </c>
      <c r="B7603" t="s">
        <v>80</v>
      </c>
      <c r="C7603" t="s">
        <v>22</v>
      </c>
      <c r="D7603" s="55">
        <v>45170</v>
      </c>
      <c r="E7603">
        <v>0.39750000000000002</v>
      </c>
      <c r="F7603">
        <v>3133100</v>
      </c>
      <c r="G7603" s="58" t="s">
        <v>87</v>
      </c>
      <c r="H7603" s="58" t="s">
        <v>87</v>
      </c>
      <c r="I7603" s="60" t="s">
        <v>85</v>
      </c>
    </row>
    <row r="7604" spans="1:9" x14ac:dyDescent="0.2">
      <c r="A7604" t="s">
        <v>78</v>
      </c>
      <c r="B7604" t="s">
        <v>81</v>
      </c>
      <c r="C7604" t="s">
        <v>22</v>
      </c>
      <c r="D7604" s="55">
        <v>45170</v>
      </c>
      <c r="E7604">
        <v>0.02</v>
      </c>
      <c r="F7604">
        <v>3133101</v>
      </c>
      <c r="G7604" s="58" t="s">
        <v>87</v>
      </c>
      <c r="H7604" s="58" t="s">
        <v>87</v>
      </c>
      <c r="I7604" s="60" t="s">
        <v>85</v>
      </c>
    </row>
    <row r="7605" spans="1:9" x14ac:dyDescent="0.2">
      <c r="A7605" t="s">
        <v>35</v>
      </c>
      <c r="B7605" t="s">
        <v>80</v>
      </c>
      <c r="C7605" t="s">
        <v>22</v>
      </c>
      <c r="D7605" s="55">
        <v>45170</v>
      </c>
      <c r="E7605">
        <v>0.39750000000000002</v>
      </c>
      <c r="F7605">
        <v>3133102</v>
      </c>
      <c r="G7605" s="58" t="s">
        <v>87</v>
      </c>
      <c r="H7605" s="58" t="s">
        <v>87</v>
      </c>
      <c r="I7605" s="60" t="s">
        <v>85</v>
      </c>
    </row>
    <row r="7606" spans="1:9" x14ac:dyDescent="0.2">
      <c r="A7606" t="s">
        <v>35</v>
      </c>
      <c r="B7606" t="s">
        <v>81</v>
      </c>
      <c r="C7606" t="s">
        <v>22</v>
      </c>
      <c r="D7606" s="55">
        <v>45170</v>
      </c>
      <c r="E7606">
        <v>0.05</v>
      </c>
      <c r="F7606">
        <v>3133103</v>
      </c>
      <c r="G7606" s="58" t="s">
        <v>87</v>
      </c>
      <c r="H7606" s="58" t="s">
        <v>87</v>
      </c>
      <c r="I7606" s="60" t="s">
        <v>85</v>
      </c>
    </row>
    <row r="7607" spans="1:9" x14ac:dyDescent="0.2">
      <c r="A7607" t="s">
        <v>36</v>
      </c>
      <c r="B7607" t="s">
        <v>80</v>
      </c>
      <c r="C7607" t="s">
        <v>22</v>
      </c>
      <c r="D7607" s="55">
        <v>45170</v>
      </c>
      <c r="E7607">
        <v>0.39750000000000002</v>
      </c>
      <c r="F7607">
        <v>3133104</v>
      </c>
      <c r="G7607" s="58" t="s">
        <v>87</v>
      </c>
      <c r="H7607" s="58" t="s">
        <v>87</v>
      </c>
      <c r="I7607" s="60" t="s">
        <v>85</v>
      </c>
    </row>
    <row r="7608" spans="1:9" x14ac:dyDescent="0.2">
      <c r="A7608" t="s">
        <v>36</v>
      </c>
      <c r="B7608" t="s">
        <v>81</v>
      </c>
      <c r="C7608" t="s">
        <v>22</v>
      </c>
      <c r="D7608" s="55">
        <v>45170</v>
      </c>
      <c r="E7608">
        <v>0.02</v>
      </c>
      <c r="F7608">
        <v>3133105</v>
      </c>
      <c r="G7608" s="58" t="s">
        <v>87</v>
      </c>
      <c r="H7608" s="58" t="s">
        <v>87</v>
      </c>
      <c r="I7608" s="60" t="s">
        <v>85</v>
      </c>
    </row>
    <row r="7609" spans="1:9" x14ac:dyDescent="0.2">
      <c r="A7609" t="s">
        <v>37</v>
      </c>
      <c r="B7609" t="s">
        <v>80</v>
      </c>
      <c r="C7609" t="s">
        <v>22</v>
      </c>
      <c r="D7609" s="55">
        <v>45170</v>
      </c>
      <c r="E7609">
        <v>0.39750000000000002</v>
      </c>
      <c r="F7609">
        <v>3133106</v>
      </c>
      <c r="G7609" s="58" t="s">
        <v>87</v>
      </c>
      <c r="H7609" s="58" t="s">
        <v>87</v>
      </c>
      <c r="I7609" s="60" t="s">
        <v>85</v>
      </c>
    </row>
    <row r="7610" spans="1:9" x14ac:dyDescent="0.2">
      <c r="A7610" t="s">
        <v>37</v>
      </c>
      <c r="B7610" t="s">
        <v>81</v>
      </c>
      <c r="C7610" t="s">
        <v>22</v>
      </c>
      <c r="D7610" s="55">
        <v>45170</v>
      </c>
      <c r="E7610">
        <v>0.05</v>
      </c>
      <c r="F7610">
        <v>3133107</v>
      </c>
      <c r="G7610" s="58" t="s">
        <v>87</v>
      </c>
      <c r="H7610" s="58" t="s">
        <v>87</v>
      </c>
      <c r="I7610" s="60" t="s">
        <v>85</v>
      </c>
    </row>
    <row r="7611" spans="1:9" x14ac:dyDescent="0.2">
      <c r="A7611" t="s">
        <v>58</v>
      </c>
      <c r="B7611" t="s">
        <v>80</v>
      </c>
      <c r="C7611" t="s">
        <v>22</v>
      </c>
      <c r="D7611" s="55">
        <v>45170</v>
      </c>
      <c r="E7611">
        <v>0.315</v>
      </c>
      <c r="F7611">
        <v>3133108</v>
      </c>
      <c r="G7611" s="58" t="s">
        <v>87</v>
      </c>
      <c r="H7611" s="58" t="s">
        <v>87</v>
      </c>
      <c r="I7611" s="60" t="s">
        <v>85</v>
      </c>
    </row>
    <row r="7612" spans="1:9" x14ac:dyDescent="0.2">
      <c r="A7612" t="s">
        <v>58</v>
      </c>
      <c r="B7612" t="s">
        <v>81</v>
      </c>
      <c r="C7612" t="s">
        <v>22</v>
      </c>
      <c r="D7612" s="55">
        <v>45170</v>
      </c>
      <c r="E7612">
        <v>-5.0000000000000001E-3</v>
      </c>
      <c r="F7612">
        <v>3133109</v>
      </c>
      <c r="G7612" s="58" t="s">
        <v>87</v>
      </c>
      <c r="H7612" s="58" t="s">
        <v>87</v>
      </c>
      <c r="I7612" s="60" t="s">
        <v>85</v>
      </c>
    </row>
    <row r="7613" spans="1:9" x14ac:dyDescent="0.2">
      <c r="A7613" t="s">
        <v>59</v>
      </c>
      <c r="B7613" t="s">
        <v>80</v>
      </c>
      <c r="C7613" t="s">
        <v>22</v>
      </c>
      <c r="D7613" s="55">
        <v>45170</v>
      </c>
      <c r="E7613">
        <v>0.36</v>
      </c>
      <c r="F7613">
        <v>3133110</v>
      </c>
      <c r="G7613" s="58" t="s">
        <v>87</v>
      </c>
      <c r="H7613" s="58" t="s">
        <v>87</v>
      </c>
      <c r="I7613" s="60" t="s">
        <v>85</v>
      </c>
    </row>
    <row r="7614" spans="1:9" x14ac:dyDescent="0.2">
      <c r="A7614" t="s">
        <v>59</v>
      </c>
      <c r="B7614" t="s">
        <v>81</v>
      </c>
      <c r="C7614" t="s">
        <v>22</v>
      </c>
      <c r="D7614" s="55">
        <v>45170</v>
      </c>
      <c r="E7614">
        <v>-0.04</v>
      </c>
      <c r="F7614">
        <v>3133111</v>
      </c>
      <c r="G7614" s="58" t="s">
        <v>87</v>
      </c>
      <c r="H7614" s="58" t="s">
        <v>87</v>
      </c>
      <c r="I7614" s="60" t="s">
        <v>85</v>
      </c>
    </row>
    <row r="7615" spans="1:9" x14ac:dyDescent="0.2">
      <c r="A7615" t="s">
        <v>60</v>
      </c>
      <c r="B7615" t="s">
        <v>80</v>
      </c>
      <c r="C7615" t="s">
        <v>22</v>
      </c>
      <c r="D7615" s="55">
        <v>45170</v>
      </c>
      <c r="E7615">
        <v>0.36</v>
      </c>
      <c r="F7615">
        <v>3133112</v>
      </c>
      <c r="G7615" s="58" t="s">
        <v>87</v>
      </c>
      <c r="H7615" s="58" t="s">
        <v>87</v>
      </c>
      <c r="I7615" s="60" t="s">
        <v>85</v>
      </c>
    </row>
    <row r="7616" spans="1:9" x14ac:dyDescent="0.2">
      <c r="A7616" t="s">
        <v>60</v>
      </c>
      <c r="B7616" t="s">
        <v>81</v>
      </c>
      <c r="C7616" t="s">
        <v>22</v>
      </c>
      <c r="D7616" s="55">
        <v>45170</v>
      </c>
      <c r="E7616">
        <v>0.01</v>
      </c>
      <c r="F7616">
        <v>3133113</v>
      </c>
      <c r="G7616" s="58" t="s">
        <v>87</v>
      </c>
      <c r="H7616" s="58" t="s">
        <v>87</v>
      </c>
      <c r="I7616" s="60" t="s">
        <v>85</v>
      </c>
    </row>
    <row r="7617" spans="1:9" x14ac:dyDescent="0.2">
      <c r="A7617" t="s">
        <v>61</v>
      </c>
      <c r="B7617" t="s">
        <v>80</v>
      </c>
      <c r="C7617" t="s">
        <v>22</v>
      </c>
      <c r="D7617" s="55">
        <v>45170</v>
      </c>
      <c r="E7617">
        <v>0.36</v>
      </c>
      <c r="F7617">
        <v>3133114</v>
      </c>
      <c r="G7617" s="58" t="s">
        <v>87</v>
      </c>
      <c r="H7617" s="58" t="s">
        <v>87</v>
      </c>
      <c r="I7617" s="60" t="s">
        <v>85</v>
      </c>
    </row>
    <row r="7618" spans="1:9" x14ac:dyDescent="0.2">
      <c r="A7618" t="s">
        <v>61</v>
      </c>
      <c r="B7618" t="s">
        <v>81</v>
      </c>
      <c r="C7618" t="s">
        <v>22</v>
      </c>
      <c r="D7618" s="55">
        <v>45170</v>
      </c>
      <c r="E7618">
        <v>-0.02</v>
      </c>
      <c r="F7618">
        <v>3133115</v>
      </c>
      <c r="G7618" s="58" t="s">
        <v>87</v>
      </c>
      <c r="H7618" s="58" t="s">
        <v>87</v>
      </c>
      <c r="I7618" s="60" t="s">
        <v>85</v>
      </c>
    </row>
    <row r="7619" spans="1:9" x14ac:dyDescent="0.2">
      <c r="A7619" t="s">
        <v>63</v>
      </c>
      <c r="B7619" t="s">
        <v>80</v>
      </c>
      <c r="C7619" t="s">
        <v>22</v>
      </c>
      <c r="D7619" s="55">
        <v>45170</v>
      </c>
      <c r="E7619">
        <v>0</v>
      </c>
      <c r="F7619">
        <v>3133116</v>
      </c>
      <c r="G7619" s="58" t="s">
        <v>87</v>
      </c>
      <c r="H7619" s="58" t="s">
        <v>87</v>
      </c>
      <c r="I7619" s="60" t="s">
        <v>85</v>
      </c>
    </row>
    <row r="7620" spans="1:9" x14ac:dyDescent="0.2">
      <c r="A7620" t="s">
        <v>63</v>
      </c>
      <c r="B7620" t="s">
        <v>81</v>
      </c>
      <c r="C7620" t="s">
        <v>22</v>
      </c>
      <c r="D7620" s="55">
        <v>45170</v>
      </c>
      <c r="E7620">
        <v>0</v>
      </c>
      <c r="F7620">
        <v>3133117</v>
      </c>
      <c r="G7620" s="58" t="s">
        <v>87</v>
      </c>
      <c r="H7620" s="58" t="s">
        <v>87</v>
      </c>
      <c r="I7620" s="60" t="s">
        <v>85</v>
      </c>
    </row>
    <row r="7621" spans="1:9" x14ac:dyDescent="0.2">
      <c r="A7621" t="s">
        <v>64</v>
      </c>
      <c r="B7621" t="s">
        <v>80</v>
      </c>
      <c r="C7621" t="s">
        <v>22</v>
      </c>
      <c r="D7621" s="55">
        <v>45170</v>
      </c>
      <c r="E7621">
        <v>0</v>
      </c>
      <c r="F7621">
        <v>3133118</v>
      </c>
      <c r="G7621" s="58" t="s">
        <v>87</v>
      </c>
      <c r="H7621" s="58" t="s">
        <v>87</v>
      </c>
      <c r="I7621" s="60" t="s">
        <v>85</v>
      </c>
    </row>
    <row r="7622" spans="1:9" x14ac:dyDescent="0.2">
      <c r="A7622" t="s">
        <v>64</v>
      </c>
      <c r="B7622" t="s">
        <v>81</v>
      </c>
      <c r="C7622" t="s">
        <v>22</v>
      </c>
      <c r="D7622" s="55">
        <v>45170</v>
      </c>
      <c r="E7622">
        <v>0</v>
      </c>
      <c r="F7622">
        <v>3133119</v>
      </c>
      <c r="G7622" s="58" t="s">
        <v>87</v>
      </c>
      <c r="H7622" s="58" t="s">
        <v>87</v>
      </c>
      <c r="I7622" s="60" t="s">
        <v>85</v>
      </c>
    </row>
    <row r="7623" spans="1:9" x14ac:dyDescent="0.2">
      <c r="A7623" t="s">
        <v>79</v>
      </c>
      <c r="B7623" t="s">
        <v>80</v>
      </c>
      <c r="C7623" t="s">
        <v>22</v>
      </c>
      <c r="D7623" s="55">
        <v>45170</v>
      </c>
      <c r="E7623">
        <v>0</v>
      </c>
      <c r="F7623">
        <v>3133120</v>
      </c>
      <c r="G7623" s="58" t="s">
        <v>87</v>
      </c>
      <c r="H7623" s="58" t="s">
        <v>87</v>
      </c>
      <c r="I7623" s="60" t="s">
        <v>85</v>
      </c>
    </row>
    <row r="7624" spans="1:9" x14ac:dyDescent="0.2">
      <c r="A7624" t="s">
        <v>79</v>
      </c>
      <c r="B7624" t="s">
        <v>81</v>
      </c>
      <c r="C7624" t="s">
        <v>22</v>
      </c>
      <c r="D7624" s="55">
        <v>45170</v>
      </c>
      <c r="E7624">
        <v>0</v>
      </c>
      <c r="F7624">
        <v>3133121</v>
      </c>
      <c r="G7624" s="58" t="s">
        <v>87</v>
      </c>
      <c r="H7624" s="58" t="s">
        <v>87</v>
      </c>
      <c r="I7624" s="60" t="s">
        <v>85</v>
      </c>
    </row>
    <row r="7625" spans="1:9" x14ac:dyDescent="0.2">
      <c r="A7625" t="s">
        <v>65</v>
      </c>
      <c r="B7625" t="s">
        <v>80</v>
      </c>
      <c r="C7625" t="s">
        <v>22</v>
      </c>
      <c r="D7625" s="55">
        <v>45170</v>
      </c>
      <c r="E7625">
        <v>0</v>
      </c>
      <c r="F7625">
        <v>3133122</v>
      </c>
      <c r="G7625" s="58" t="s">
        <v>87</v>
      </c>
      <c r="H7625" s="58" t="s">
        <v>87</v>
      </c>
      <c r="I7625" s="60" t="s">
        <v>85</v>
      </c>
    </row>
    <row r="7626" spans="1:9" x14ac:dyDescent="0.2">
      <c r="A7626" t="s">
        <v>65</v>
      </c>
      <c r="B7626" t="s">
        <v>81</v>
      </c>
      <c r="C7626" t="s">
        <v>22</v>
      </c>
      <c r="D7626" s="55">
        <v>45170</v>
      </c>
      <c r="E7626">
        <v>0</v>
      </c>
      <c r="F7626">
        <v>3133123</v>
      </c>
      <c r="G7626" s="58" t="s">
        <v>87</v>
      </c>
      <c r="H7626" s="58" t="s">
        <v>87</v>
      </c>
      <c r="I7626" s="60" t="s">
        <v>85</v>
      </c>
    </row>
    <row r="7627" spans="1:9" x14ac:dyDescent="0.2">
      <c r="A7627" t="s">
        <v>111</v>
      </c>
      <c r="B7627" t="s">
        <v>110</v>
      </c>
      <c r="C7627" t="s">
        <v>22</v>
      </c>
      <c r="D7627" s="55">
        <v>45170</v>
      </c>
      <c r="E7627">
        <v>-5.0000000000000001E-3</v>
      </c>
      <c r="F7627">
        <v>3133124</v>
      </c>
      <c r="G7627" s="58" t="s">
        <v>87</v>
      </c>
      <c r="H7627" s="58" t="s">
        <v>87</v>
      </c>
      <c r="I7627" s="60" t="s">
        <v>85</v>
      </c>
    </row>
    <row r="7628" spans="1:9" x14ac:dyDescent="0.2">
      <c r="A7628" t="s">
        <v>112</v>
      </c>
      <c r="B7628" t="s">
        <v>110</v>
      </c>
      <c r="C7628" t="s">
        <v>22</v>
      </c>
      <c r="D7628" s="55">
        <v>45170</v>
      </c>
      <c r="E7628">
        <v>0.01</v>
      </c>
      <c r="F7628">
        <v>3133125</v>
      </c>
      <c r="G7628" s="58" t="s">
        <v>87</v>
      </c>
      <c r="H7628" s="58" t="s">
        <v>87</v>
      </c>
      <c r="I7628" s="60" t="s">
        <v>85</v>
      </c>
    </row>
    <row r="7629" spans="1:9" x14ac:dyDescent="0.2">
      <c r="A7629" t="s">
        <v>108</v>
      </c>
      <c r="B7629" t="s">
        <v>110</v>
      </c>
      <c r="C7629" t="s">
        <v>22</v>
      </c>
      <c r="D7629" s="55">
        <v>45170</v>
      </c>
      <c r="E7629">
        <v>-0.02</v>
      </c>
      <c r="F7629">
        <v>3133126</v>
      </c>
      <c r="G7629" s="58" t="s">
        <v>87</v>
      </c>
      <c r="H7629" s="58" t="s">
        <v>87</v>
      </c>
      <c r="I7629" s="60" t="s">
        <v>85</v>
      </c>
    </row>
    <row r="7630" spans="1:9" x14ac:dyDescent="0.2">
      <c r="A7630" t="s">
        <v>109</v>
      </c>
      <c r="B7630" t="s">
        <v>110</v>
      </c>
      <c r="C7630" t="s">
        <v>22</v>
      </c>
      <c r="D7630" s="55">
        <v>45170</v>
      </c>
      <c r="E7630">
        <v>0.01</v>
      </c>
      <c r="F7630">
        <v>3133127</v>
      </c>
      <c r="G7630" s="58" t="s">
        <v>87</v>
      </c>
      <c r="H7630" s="58" t="s">
        <v>87</v>
      </c>
      <c r="I7630" s="60" t="s">
        <v>85</v>
      </c>
    </row>
    <row r="7631" spans="1:9" x14ac:dyDescent="0.2">
      <c r="A7631" t="s">
        <v>11</v>
      </c>
      <c r="B7631" t="s">
        <v>110</v>
      </c>
      <c r="C7631" t="s">
        <v>22</v>
      </c>
      <c r="D7631" s="55">
        <v>45170</v>
      </c>
      <c r="E7631" s="155">
        <v>45200</v>
      </c>
      <c r="F7631">
        <v>2756526</v>
      </c>
      <c r="G7631" s="58" t="s">
        <v>87</v>
      </c>
      <c r="H7631" s="58" t="s">
        <v>87</v>
      </c>
      <c r="I7631" s="60" t="s">
        <v>86</v>
      </c>
    </row>
    <row r="7632" spans="1:9" x14ac:dyDescent="0.2">
      <c r="A7632" t="s">
        <v>78</v>
      </c>
      <c r="B7632" t="s">
        <v>80</v>
      </c>
      <c r="C7632" t="s">
        <v>22</v>
      </c>
      <c r="D7632" s="55">
        <v>45200</v>
      </c>
      <c r="E7632">
        <v>0.4</v>
      </c>
      <c r="F7632">
        <v>3133100</v>
      </c>
      <c r="G7632" s="58" t="s">
        <v>87</v>
      </c>
      <c r="H7632" s="58" t="s">
        <v>87</v>
      </c>
      <c r="I7632" s="60" t="s">
        <v>85</v>
      </c>
    </row>
    <row r="7633" spans="1:9" x14ac:dyDescent="0.2">
      <c r="A7633" t="s">
        <v>78</v>
      </c>
      <c r="B7633" t="s">
        <v>81</v>
      </c>
      <c r="C7633" t="s">
        <v>22</v>
      </c>
      <c r="D7633" s="55">
        <v>45200</v>
      </c>
      <c r="E7633">
        <v>0.02</v>
      </c>
      <c r="F7633">
        <v>3133101</v>
      </c>
      <c r="G7633" s="58" t="s">
        <v>87</v>
      </c>
      <c r="H7633" s="58" t="s">
        <v>87</v>
      </c>
      <c r="I7633" s="60" t="s">
        <v>85</v>
      </c>
    </row>
    <row r="7634" spans="1:9" x14ac:dyDescent="0.2">
      <c r="A7634" t="s">
        <v>35</v>
      </c>
      <c r="B7634" t="s">
        <v>80</v>
      </c>
      <c r="C7634" t="s">
        <v>22</v>
      </c>
      <c r="D7634" s="55">
        <v>45200</v>
      </c>
      <c r="E7634">
        <v>0.4</v>
      </c>
      <c r="F7634">
        <v>3133102</v>
      </c>
      <c r="G7634" s="58" t="s">
        <v>87</v>
      </c>
      <c r="H7634" s="58" t="s">
        <v>87</v>
      </c>
      <c r="I7634" s="60" t="s">
        <v>85</v>
      </c>
    </row>
    <row r="7635" spans="1:9" x14ac:dyDescent="0.2">
      <c r="A7635" t="s">
        <v>35</v>
      </c>
      <c r="B7635" t="s">
        <v>81</v>
      </c>
      <c r="C7635" t="s">
        <v>22</v>
      </c>
      <c r="D7635" s="55">
        <v>45200</v>
      </c>
      <c r="E7635">
        <v>0.05</v>
      </c>
      <c r="F7635">
        <v>3133103</v>
      </c>
      <c r="G7635" s="58" t="s">
        <v>87</v>
      </c>
      <c r="H7635" s="58" t="s">
        <v>87</v>
      </c>
      <c r="I7635" s="60" t="s">
        <v>85</v>
      </c>
    </row>
    <row r="7636" spans="1:9" x14ac:dyDescent="0.2">
      <c r="A7636" t="s">
        <v>36</v>
      </c>
      <c r="B7636" t="s">
        <v>80</v>
      </c>
      <c r="C7636" t="s">
        <v>22</v>
      </c>
      <c r="D7636" s="55">
        <v>45200</v>
      </c>
      <c r="E7636">
        <v>0.4</v>
      </c>
      <c r="F7636">
        <v>3133104</v>
      </c>
      <c r="G7636" s="58" t="s">
        <v>87</v>
      </c>
      <c r="H7636" s="58" t="s">
        <v>87</v>
      </c>
      <c r="I7636" s="60" t="s">
        <v>85</v>
      </c>
    </row>
    <row r="7637" spans="1:9" x14ac:dyDescent="0.2">
      <c r="A7637" t="s">
        <v>36</v>
      </c>
      <c r="B7637" t="s">
        <v>81</v>
      </c>
      <c r="C7637" t="s">
        <v>22</v>
      </c>
      <c r="D7637" s="55">
        <v>45200</v>
      </c>
      <c r="E7637">
        <v>0.02</v>
      </c>
      <c r="F7637">
        <v>3133105</v>
      </c>
      <c r="G7637" s="58" t="s">
        <v>87</v>
      </c>
      <c r="H7637" s="58" t="s">
        <v>87</v>
      </c>
      <c r="I7637" s="60" t="s">
        <v>85</v>
      </c>
    </row>
    <row r="7638" spans="1:9" x14ac:dyDescent="0.2">
      <c r="A7638" t="s">
        <v>37</v>
      </c>
      <c r="B7638" t="s">
        <v>80</v>
      </c>
      <c r="C7638" t="s">
        <v>22</v>
      </c>
      <c r="D7638" s="55">
        <v>45200</v>
      </c>
      <c r="E7638">
        <v>0.4</v>
      </c>
      <c r="F7638">
        <v>3133106</v>
      </c>
      <c r="G7638" s="58" t="s">
        <v>87</v>
      </c>
      <c r="H7638" s="58" t="s">
        <v>87</v>
      </c>
      <c r="I7638" s="60" t="s">
        <v>85</v>
      </c>
    </row>
    <row r="7639" spans="1:9" x14ac:dyDescent="0.2">
      <c r="A7639" t="s">
        <v>37</v>
      </c>
      <c r="B7639" t="s">
        <v>81</v>
      </c>
      <c r="C7639" t="s">
        <v>22</v>
      </c>
      <c r="D7639" s="55">
        <v>45200</v>
      </c>
      <c r="E7639">
        <v>0.05</v>
      </c>
      <c r="F7639">
        <v>3133107</v>
      </c>
      <c r="G7639" s="58" t="s">
        <v>87</v>
      </c>
      <c r="H7639" s="58" t="s">
        <v>87</v>
      </c>
      <c r="I7639" s="60" t="s">
        <v>85</v>
      </c>
    </row>
    <row r="7640" spans="1:9" x14ac:dyDescent="0.2">
      <c r="A7640" t="s">
        <v>58</v>
      </c>
      <c r="B7640" t="s">
        <v>80</v>
      </c>
      <c r="C7640" t="s">
        <v>22</v>
      </c>
      <c r="D7640" s="55">
        <v>45200</v>
      </c>
      <c r="E7640">
        <v>0.36</v>
      </c>
      <c r="F7640">
        <v>3133108</v>
      </c>
      <c r="G7640" s="58" t="s">
        <v>87</v>
      </c>
      <c r="H7640" s="58" t="s">
        <v>87</v>
      </c>
      <c r="I7640" s="60" t="s">
        <v>85</v>
      </c>
    </row>
    <row r="7641" spans="1:9" x14ac:dyDescent="0.2">
      <c r="A7641" t="s">
        <v>58</v>
      </c>
      <c r="B7641" t="s">
        <v>81</v>
      </c>
      <c r="C7641" t="s">
        <v>22</v>
      </c>
      <c r="D7641" s="55">
        <v>45200</v>
      </c>
      <c r="E7641">
        <v>-5.0000000000000001E-3</v>
      </c>
      <c r="F7641">
        <v>3133109</v>
      </c>
      <c r="G7641" s="58" t="s">
        <v>87</v>
      </c>
      <c r="H7641" s="58" t="s">
        <v>87</v>
      </c>
      <c r="I7641" s="60" t="s">
        <v>85</v>
      </c>
    </row>
    <row r="7642" spans="1:9" x14ac:dyDescent="0.2">
      <c r="A7642" t="s">
        <v>59</v>
      </c>
      <c r="B7642" t="s">
        <v>80</v>
      </c>
      <c r="C7642" t="s">
        <v>22</v>
      </c>
      <c r="D7642" s="55">
        <v>45200</v>
      </c>
      <c r="E7642">
        <v>0.4</v>
      </c>
      <c r="F7642">
        <v>3133110</v>
      </c>
      <c r="G7642" s="58" t="s">
        <v>87</v>
      </c>
      <c r="H7642" s="58" t="s">
        <v>87</v>
      </c>
      <c r="I7642" s="60" t="s">
        <v>85</v>
      </c>
    </row>
    <row r="7643" spans="1:9" x14ac:dyDescent="0.2">
      <c r="A7643" t="s">
        <v>59</v>
      </c>
      <c r="B7643" t="s">
        <v>81</v>
      </c>
      <c r="C7643" t="s">
        <v>22</v>
      </c>
      <c r="D7643" s="55">
        <v>45200</v>
      </c>
      <c r="E7643">
        <v>-8.5000000000000006E-2</v>
      </c>
      <c r="F7643">
        <v>3133111</v>
      </c>
      <c r="G7643" s="58" t="s">
        <v>87</v>
      </c>
      <c r="H7643" s="58" t="s">
        <v>87</v>
      </c>
      <c r="I7643" s="60" t="s">
        <v>85</v>
      </c>
    </row>
    <row r="7644" spans="1:9" x14ac:dyDescent="0.2">
      <c r="A7644" t="s">
        <v>60</v>
      </c>
      <c r="B7644" t="s">
        <v>80</v>
      </c>
      <c r="C7644" t="s">
        <v>22</v>
      </c>
      <c r="D7644" s="55">
        <v>45200</v>
      </c>
      <c r="E7644">
        <v>0.4</v>
      </c>
      <c r="F7644">
        <v>3133112</v>
      </c>
      <c r="G7644" s="58" t="s">
        <v>87</v>
      </c>
      <c r="H7644" s="58" t="s">
        <v>87</v>
      </c>
      <c r="I7644" s="60" t="s">
        <v>85</v>
      </c>
    </row>
    <row r="7645" spans="1:9" x14ac:dyDescent="0.2">
      <c r="A7645" t="s">
        <v>60</v>
      </c>
      <c r="B7645" t="s">
        <v>81</v>
      </c>
      <c r="C7645" t="s">
        <v>22</v>
      </c>
      <c r="D7645" s="55">
        <v>45200</v>
      </c>
      <c r="E7645">
        <v>0.01</v>
      </c>
      <c r="F7645">
        <v>3133113</v>
      </c>
      <c r="G7645" s="58" t="s">
        <v>87</v>
      </c>
      <c r="H7645" s="58" t="s">
        <v>87</v>
      </c>
      <c r="I7645" s="60" t="s">
        <v>85</v>
      </c>
    </row>
    <row r="7646" spans="1:9" x14ac:dyDescent="0.2">
      <c r="A7646" t="s">
        <v>61</v>
      </c>
      <c r="B7646" t="s">
        <v>80</v>
      </c>
      <c r="C7646" t="s">
        <v>22</v>
      </c>
      <c r="D7646" s="55">
        <v>45200</v>
      </c>
      <c r="E7646">
        <v>0.4</v>
      </c>
      <c r="F7646">
        <v>3133114</v>
      </c>
      <c r="G7646" s="58" t="s">
        <v>87</v>
      </c>
      <c r="H7646" s="58" t="s">
        <v>87</v>
      </c>
      <c r="I7646" s="60" t="s">
        <v>85</v>
      </c>
    </row>
    <row r="7647" spans="1:9" x14ac:dyDescent="0.2">
      <c r="A7647" t="s">
        <v>61</v>
      </c>
      <c r="B7647" t="s">
        <v>81</v>
      </c>
      <c r="C7647" t="s">
        <v>22</v>
      </c>
      <c r="D7647" s="55">
        <v>45200</v>
      </c>
      <c r="E7647">
        <v>-5.5E-2</v>
      </c>
      <c r="F7647">
        <v>3133115</v>
      </c>
      <c r="G7647" s="58" t="s">
        <v>87</v>
      </c>
      <c r="H7647" s="58" t="s">
        <v>87</v>
      </c>
      <c r="I7647" s="60" t="s">
        <v>85</v>
      </c>
    </row>
    <row r="7648" spans="1:9" x14ac:dyDescent="0.2">
      <c r="A7648" t="s">
        <v>63</v>
      </c>
      <c r="B7648" t="s">
        <v>80</v>
      </c>
      <c r="C7648" t="s">
        <v>22</v>
      </c>
      <c r="D7648" s="55">
        <v>45200</v>
      </c>
      <c r="E7648">
        <v>0</v>
      </c>
      <c r="F7648">
        <v>3133116</v>
      </c>
      <c r="G7648" s="58" t="s">
        <v>87</v>
      </c>
      <c r="H7648" s="58" t="s">
        <v>87</v>
      </c>
      <c r="I7648" s="60" t="s">
        <v>85</v>
      </c>
    </row>
    <row r="7649" spans="1:9" x14ac:dyDescent="0.2">
      <c r="A7649" t="s">
        <v>63</v>
      </c>
      <c r="B7649" t="s">
        <v>81</v>
      </c>
      <c r="C7649" t="s">
        <v>22</v>
      </c>
      <c r="D7649" s="55">
        <v>45200</v>
      </c>
      <c r="E7649">
        <v>0</v>
      </c>
      <c r="F7649">
        <v>3133117</v>
      </c>
      <c r="G7649" s="58" t="s">
        <v>87</v>
      </c>
      <c r="H7649" s="58" t="s">
        <v>87</v>
      </c>
      <c r="I7649" s="60" t="s">
        <v>85</v>
      </c>
    </row>
    <row r="7650" spans="1:9" x14ac:dyDescent="0.2">
      <c r="A7650" t="s">
        <v>64</v>
      </c>
      <c r="B7650" t="s">
        <v>80</v>
      </c>
      <c r="C7650" t="s">
        <v>22</v>
      </c>
      <c r="D7650" s="55">
        <v>45200</v>
      </c>
      <c r="E7650">
        <v>0</v>
      </c>
      <c r="F7650">
        <v>3133118</v>
      </c>
      <c r="G7650" s="58" t="s">
        <v>87</v>
      </c>
      <c r="H7650" s="58" t="s">
        <v>87</v>
      </c>
      <c r="I7650" s="60" t="s">
        <v>85</v>
      </c>
    </row>
    <row r="7651" spans="1:9" x14ac:dyDescent="0.2">
      <c r="A7651" t="s">
        <v>64</v>
      </c>
      <c r="B7651" t="s">
        <v>81</v>
      </c>
      <c r="C7651" t="s">
        <v>22</v>
      </c>
      <c r="D7651" s="55">
        <v>45200</v>
      </c>
      <c r="E7651">
        <v>0</v>
      </c>
      <c r="F7651">
        <v>3133119</v>
      </c>
      <c r="G7651" s="58" t="s">
        <v>87</v>
      </c>
      <c r="H7651" s="58" t="s">
        <v>87</v>
      </c>
      <c r="I7651" s="60" t="s">
        <v>85</v>
      </c>
    </row>
    <row r="7652" spans="1:9" x14ac:dyDescent="0.2">
      <c r="A7652" t="s">
        <v>79</v>
      </c>
      <c r="B7652" t="s">
        <v>80</v>
      </c>
      <c r="C7652" t="s">
        <v>22</v>
      </c>
      <c r="D7652" s="55">
        <v>45200</v>
      </c>
      <c r="E7652">
        <v>0</v>
      </c>
      <c r="F7652">
        <v>3133120</v>
      </c>
      <c r="G7652" s="58" t="s">
        <v>87</v>
      </c>
      <c r="H7652" s="58" t="s">
        <v>87</v>
      </c>
      <c r="I7652" s="60" t="s">
        <v>85</v>
      </c>
    </row>
    <row r="7653" spans="1:9" x14ac:dyDescent="0.2">
      <c r="A7653" t="s">
        <v>79</v>
      </c>
      <c r="B7653" t="s">
        <v>81</v>
      </c>
      <c r="C7653" t="s">
        <v>22</v>
      </c>
      <c r="D7653" s="55">
        <v>45200</v>
      </c>
      <c r="E7653">
        <v>0</v>
      </c>
      <c r="F7653">
        <v>3133121</v>
      </c>
      <c r="G7653" s="58" t="s">
        <v>87</v>
      </c>
      <c r="H7653" s="58" t="s">
        <v>87</v>
      </c>
      <c r="I7653" s="60" t="s">
        <v>85</v>
      </c>
    </row>
    <row r="7654" spans="1:9" x14ac:dyDescent="0.2">
      <c r="A7654" t="s">
        <v>65</v>
      </c>
      <c r="B7654" t="s">
        <v>80</v>
      </c>
      <c r="C7654" t="s">
        <v>22</v>
      </c>
      <c r="D7654" s="55">
        <v>45200</v>
      </c>
      <c r="E7654">
        <v>0</v>
      </c>
      <c r="F7654">
        <v>3133122</v>
      </c>
      <c r="G7654" s="58" t="s">
        <v>87</v>
      </c>
      <c r="H7654" s="58" t="s">
        <v>87</v>
      </c>
      <c r="I7654" s="60" t="s">
        <v>85</v>
      </c>
    </row>
    <row r="7655" spans="1:9" x14ac:dyDescent="0.2">
      <c r="A7655" t="s">
        <v>65</v>
      </c>
      <c r="B7655" t="s">
        <v>81</v>
      </c>
      <c r="C7655" t="s">
        <v>22</v>
      </c>
      <c r="D7655" s="55">
        <v>45200</v>
      </c>
      <c r="E7655">
        <v>0</v>
      </c>
      <c r="F7655">
        <v>3133123</v>
      </c>
      <c r="G7655" s="58" t="s">
        <v>87</v>
      </c>
      <c r="H7655" s="58" t="s">
        <v>87</v>
      </c>
      <c r="I7655" s="60" t="s">
        <v>85</v>
      </c>
    </row>
    <row r="7656" spans="1:9" x14ac:dyDescent="0.2">
      <c r="A7656" t="s">
        <v>111</v>
      </c>
      <c r="B7656" t="s">
        <v>110</v>
      </c>
      <c r="C7656" t="s">
        <v>22</v>
      </c>
      <c r="D7656" s="55">
        <v>45200</v>
      </c>
      <c r="E7656">
        <v>-5.0000000000000001E-3</v>
      </c>
      <c r="F7656">
        <v>3133124</v>
      </c>
      <c r="G7656" s="58" t="s">
        <v>87</v>
      </c>
      <c r="H7656" s="58" t="s">
        <v>87</v>
      </c>
      <c r="I7656" s="60" t="s">
        <v>85</v>
      </c>
    </row>
    <row r="7657" spans="1:9" x14ac:dyDescent="0.2">
      <c r="A7657" t="s">
        <v>112</v>
      </c>
      <c r="B7657" t="s">
        <v>110</v>
      </c>
      <c r="C7657" t="s">
        <v>22</v>
      </c>
      <c r="D7657" s="55">
        <v>45200</v>
      </c>
      <c r="E7657">
        <v>0.01</v>
      </c>
      <c r="F7657">
        <v>3133125</v>
      </c>
      <c r="G7657" s="58" t="s">
        <v>87</v>
      </c>
      <c r="H7657" s="58" t="s">
        <v>87</v>
      </c>
      <c r="I7657" s="60" t="s">
        <v>85</v>
      </c>
    </row>
    <row r="7658" spans="1:9" x14ac:dyDescent="0.2">
      <c r="A7658" t="s">
        <v>108</v>
      </c>
      <c r="B7658" t="s">
        <v>110</v>
      </c>
      <c r="C7658" t="s">
        <v>22</v>
      </c>
      <c r="D7658" s="55">
        <v>45200</v>
      </c>
      <c r="E7658">
        <v>-5.5E-2</v>
      </c>
      <c r="F7658">
        <v>3133126</v>
      </c>
      <c r="G7658" s="58" t="s">
        <v>87</v>
      </c>
      <c r="H7658" s="58" t="s">
        <v>87</v>
      </c>
      <c r="I7658" s="60" t="s">
        <v>85</v>
      </c>
    </row>
    <row r="7659" spans="1:9" x14ac:dyDescent="0.2">
      <c r="A7659" t="s">
        <v>109</v>
      </c>
      <c r="B7659" t="s">
        <v>110</v>
      </c>
      <c r="C7659" t="s">
        <v>22</v>
      </c>
      <c r="D7659" s="55">
        <v>45200</v>
      </c>
      <c r="E7659">
        <v>0.01</v>
      </c>
      <c r="F7659">
        <v>3133127</v>
      </c>
      <c r="G7659" s="58" t="s">
        <v>87</v>
      </c>
      <c r="H7659" s="58" t="s">
        <v>87</v>
      </c>
      <c r="I7659" s="60" t="s">
        <v>85</v>
      </c>
    </row>
    <row r="7660" spans="1:9" x14ac:dyDescent="0.2">
      <c r="A7660" t="s">
        <v>11</v>
      </c>
      <c r="B7660" t="s">
        <v>110</v>
      </c>
      <c r="C7660" t="s">
        <v>22</v>
      </c>
      <c r="D7660" s="55">
        <v>45200</v>
      </c>
      <c r="E7660" s="155">
        <v>45231</v>
      </c>
      <c r="F7660">
        <v>2756504</v>
      </c>
      <c r="G7660" s="58" t="s">
        <v>87</v>
      </c>
      <c r="H7660" s="58" t="s">
        <v>87</v>
      </c>
      <c r="I7660" s="60" t="s">
        <v>86</v>
      </c>
    </row>
    <row r="7661" spans="1:9" x14ac:dyDescent="0.2">
      <c r="A7661" t="s">
        <v>78</v>
      </c>
      <c r="B7661" t="s">
        <v>80</v>
      </c>
      <c r="C7661" t="s">
        <v>22</v>
      </c>
      <c r="D7661" s="55">
        <v>45231</v>
      </c>
      <c r="E7661">
        <v>0.55500000000000005</v>
      </c>
      <c r="F7661">
        <v>3133100</v>
      </c>
      <c r="G7661" s="58" t="s">
        <v>87</v>
      </c>
      <c r="H7661" s="58" t="s">
        <v>87</v>
      </c>
      <c r="I7661" s="60" t="s">
        <v>85</v>
      </c>
    </row>
    <row r="7662" spans="1:9" x14ac:dyDescent="0.2">
      <c r="A7662" t="s">
        <v>78</v>
      </c>
      <c r="B7662" t="s">
        <v>81</v>
      </c>
      <c r="C7662" t="s">
        <v>22</v>
      </c>
      <c r="D7662" s="55">
        <v>45231</v>
      </c>
      <c r="E7662">
        <v>0.05</v>
      </c>
      <c r="F7662">
        <v>3133101</v>
      </c>
      <c r="G7662" s="58" t="s">
        <v>87</v>
      </c>
      <c r="H7662" s="58" t="s">
        <v>87</v>
      </c>
      <c r="I7662" s="60" t="s">
        <v>85</v>
      </c>
    </row>
    <row r="7663" spans="1:9" x14ac:dyDescent="0.2">
      <c r="A7663" t="s">
        <v>35</v>
      </c>
      <c r="B7663" t="s">
        <v>80</v>
      </c>
      <c r="C7663" t="s">
        <v>22</v>
      </c>
      <c r="D7663" s="55">
        <v>45231</v>
      </c>
      <c r="E7663">
        <v>0.55500000000000005</v>
      </c>
      <c r="F7663">
        <v>3133102</v>
      </c>
      <c r="G7663" s="58" t="s">
        <v>87</v>
      </c>
      <c r="H7663" s="58" t="s">
        <v>87</v>
      </c>
      <c r="I7663" s="60" t="s">
        <v>85</v>
      </c>
    </row>
    <row r="7664" spans="1:9" x14ac:dyDescent="0.2">
      <c r="A7664" t="s">
        <v>35</v>
      </c>
      <c r="B7664" t="s">
        <v>81</v>
      </c>
      <c r="C7664" t="s">
        <v>22</v>
      </c>
      <c r="D7664" s="55">
        <v>45231</v>
      </c>
      <c r="E7664">
        <v>0.14000000000000001</v>
      </c>
      <c r="F7664">
        <v>3133103</v>
      </c>
      <c r="G7664" s="58" t="s">
        <v>87</v>
      </c>
      <c r="H7664" s="58" t="s">
        <v>87</v>
      </c>
      <c r="I7664" s="60" t="s">
        <v>85</v>
      </c>
    </row>
    <row r="7665" spans="1:9" x14ac:dyDescent="0.2">
      <c r="A7665" t="s">
        <v>36</v>
      </c>
      <c r="B7665" t="s">
        <v>80</v>
      </c>
      <c r="C7665" t="s">
        <v>22</v>
      </c>
      <c r="D7665" s="55">
        <v>45231</v>
      </c>
      <c r="E7665">
        <v>0.55500000000000005</v>
      </c>
      <c r="F7665">
        <v>3133104</v>
      </c>
      <c r="G7665" s="58" t="s">
        <v>87</v>
      </c>
      <c r="H7665" s="58" t="s">
        <v>87</v>
      </c>
      <c r="I7665" s="60" t="s">
        <v>85</v>
      </c>
    </row>
    <row r="7666" spans="1:9" x14ac:dyDescent="0.2">
      <c r="A7666" t="s">
        <v>36</v>
      </c>
      <c r="B7666" t="s">
        <v>81</v>
      </c>
      <c r="C7666" t="s">
        <v>22</v>
      </c>
      <c r="D7666" s="55">
        <v>45231</v>
      </c>
      <c r="E7666">
        <v>0.05</v>
      </c>
      <c r="F7666">
        <v>3133105</v>
      </c>
      <c r="G7666" s="58" t="s">
        <v>87</v>
      </c>
      <c r="H7666" s="58" t="s">
        <v>87</v>
      </c>
      <c r="I7666" s="60" t="s">
        <v>85</v>
      </c>
    </row>
    <row r="7667" spans="1:9" x14ac:dyDescent="0.2">
      <c r="A7667" t="s">
        <v>37</v>
      </c>
      <c r="B7667" t="s">
        <v>80</v>
      </c>
      <c r="C7667" t="s">
        <v>22</v>
      </c>
      <c r="D7667" s="55">
        <v>45231</v>
      </c>
      <c r="E7667">
        <v>0.55500000000000005</v>
      </c>
      <c r="F7667">
        <v>3133106</v>
      </c>
      <c r="G7667" s="58" t="s">
        <v>87</v>
      </c>
      <c r="H7667" s="58" t="s">
        <v>87</v>
      </c>
      <c r="I7667" s="60" t="s">
        <v>85</v>
      </c>
    </row>
    <row r="7668" spans="1:9" x14ac:dyDescent="0.2">
      <c r="A7668" t="s">
        <v>37</v>
      </c>
      <c r="B7668" t="s">
        <v>81</v>
      </c>
      <c r="C7668" t="s">
        <v>22</v>
      </c>
      <c r="D7668" s="55">
        <v>45231</v>
      </c>
      <c r="E7668">
        <v>0.14000000000000001</v>
      </c>
      <c r="F7668">
        <v>3133107</v>
      </c>
      <c r="G7668" s="58" t="s">
        <v>87</v>
      </c>
      <c r="H7668" s="58" t="s">
        <v>87</v>
      </c>
      <c r="I7668" s="60" t="s">
        <v>85</v>
      </c>
    </row>
    <row r="7669" spans="1:9" x14ac:dyDescent="0.2">
      <c r="A7669" t="s">
        <v>58</v>
      </c>
      <c r="B7669" t="s">
        <v>80</v>
      </c>
      <c r="C7669" t="s">
        <v>22</v>
      </c>
      <c r="D7669" s="55">
        <v>45231</v>
      </c>
      <c r="E7669">
        <v>0.46</v>
      </c>
      <c r="F7669">
        <v>3133108</v>
      </c>
      <c r="G7669" s="58" t="s">
        <v>87</v>
      </c>
      <c r="H7669" s="58" t="s">
        <v>87</v>
      </c>
      <c r="I7669" s="60" t="s">
        <v>85</v>
      </c>
    </row>
    <row r="7670" spans="1:9" x14ac:dyDescent="0.2">
      <c r="A7670" t="s">
        <v>58</v>
      </c>
      <c r="B7670" t="s">
        <v>81</v>
      </c>
      <c r="C7670" t="s">
        <v>22</v>
      </c>
      <c r="D7670" s="55">
        <v>45231</v>
      </c>
      <c r="E7670">
        <v>0.05</v>
      </c>
      <c r="F7670">
        <v>3133109</v>
      </c>
      <c r="G7670" s="58" t="s">
        <v>87</v>
      </c>
      <c r="H7670" s="58" t="s">
        <v>87</v>
      </c>
      <c r="I7670" s="60" t="s">
        <v>85</v>
      </c>
    </row>
    <row r="7671" spans="1:9" x14ac:dyDescent="0.2">
      <c r="A7671" t="s">
        <v>59</v>
      </c>
      <c r="B7671" t="s">
        <v>80</v>
      </c>
      <c r="C7671" t="s">
        <v>22</v>
      </c>
      <c r="D7671" s="55">
        <v>45231</v>
      </c>
      <c r="E7671">
        <v>0.7</v>
      </c>
      <c r="F7671">
        <v>3133110</v>
      </c>
      <c r="G7671" s="58" t="s">
        <v>87</v>
      </c>
      <c r="H7671" s="58" t="s">
        <v>87</v>
      </c>
      <c r="I7671" s="60" t="s">
        <v>85</v>
      </c>
    </row>
    <row r="7672" spans="1:9" x14ac:dyDescent="0.2">
      <c r="A7672" t="s">
        <v>59</v>
      </c>
      <c r="B7672" t="s">
        <v>81</v>
      </c>
      <c r="C7672" t="s">
        <v>22</v>
      </c>
      <c r="D7672" s="55">
        <v>45231</v>
      </c>
      <c r="E7672">
        <v>-0.17</v>
      </c>
      <c r="F7672">
        <v>3133111</v>
      </c>
      <c r="G7672" s="58" t="s">
        <v>87</v>
      </c>
      <c r="H7672" s="58" t="s">
        <v>87</v>
      </c>
      <c r="I7672" s="60" t="s">
        <v>85</v>
      </c>
    </row>
    <row r="7673" spans="1:9" x14ac:dyDescent="0.2">
      <c r="A7673" t="s">
        <v>60</v>
      </c>
      <c r="B7673" t="s">
        <v>80</v>
      </c>
      <c r="C7673" t="s">
        <v>22</v>
      </c>
      <c r="D7673" s="55">
        <v>45231</v>
      </c>
      <c r="E7673">
        <v>0.7</v>
      </c>
      <c r="F7673">
        <v>3133112</v>
      </c>
      <c r="G7673" s="58" t="s">
        <v>87</v>
      </c>
      <c r="H7673" s="58" t="s">
        <v>87</v>
      </c>
      <c r="I7673" s="60" t="s">
        <v>85</v>
      </c>
    </row>
    <row r="7674" spans="1:9" x14ac:dyDescent="0.2">
      <c r="A7674" t="s">
        <v>60</v>
      </c>
      <c r="B7674" t="s">
        <v>81</v>
      </c>
      <c r="C7674" t="s">
        <v>22</v>
      </c>
      <c r="D7674" s="55">
        <v>45231</v>
      </c>
      <c r="E7674">
        <v>5.5E-2</v>
      </c>
      <c r="F7674">
        <v>3133113</v>
      </c>
      <c r="G7674" s="58" t="s">
        <v>87</v>
      </c>
      <c r="H7674" s="58" t="s">
        <v>87</v>
      </c>
      <c r="I7674" s="60" t="s">
        <v>85</v>
      </c>
    </row>
    <row r="7675" spans="1:9" x14ac:dyDescent="0.2">
      <c r="A7675" t="s">
        <v>61</v>
      </c>
      <c r="B7675" t="s">
        <v>80</v>
      </c>
      <c r="C7675" t="s">
        <v>22</v>
      </c>
      <c r="D7675" s="55">
        <v>45231</v>
      </c>
      <c r="E7675">
        <v>0.7</v>
      </c>
      <c r="F7675">
        <v>3133114</v>
      </c>
      <c r="G7675" s="58" t="s">
        <v>87</v>
      </c>
      <c r="H7675" s="58" t="s">
        <v>87</v>
      </c>
      <c r="I7675" s="60" t="s">
        <v>85</v>
      </c>
    </row>
    <row r="7676" spans="1:9" x14ac:dyDescent="0.2">
      <c r="A7676" t="s">
        <v>61</v>
      </c>
      <c r="B7676" t="s">
        <v>81</v>
      </c>
      <c r="C7676" t="s">
        <v>22</v>
      </c>
      <c r="D7676" s="55">
        <v>45231</v>
      </c>
      <c r="E7676">
        <v>-0.05</v>
      </c>
      <c r="F7676">
        <v>3133115</v>
      </c>
      <c r="G7676" s="58" t="s">
        <v>87</v>
      </c>
      <c r="H7676" s="58" t="s">
        <v>87</v>
      </c>
      <c r="I7676" s="60" t="s">
        <v>85</v>
      </c>
    </row>
    <row r="7677" spans="1:9" x14ac:dyDescent="0.2">
      <c r="A7677" t="s">
        <v>63</v>
      </c>
      <c r="B7677" t="s">
        <v>80</v>
      </c>
      <c r="C7677" t="s">
        <v>22</v>
      </c>
      <c r="D7677" s="55">
        <v>45231</v>
      </c>
      <c r="E7677">
        <v>0</v>
      </c>
      <c r="F7677">
        <v>3133116</v>
      </c>
      <c r="G7677" s="58" t="s">
        <v>87</v>
      </c>
      <c r="H7677" s="58" t="s">
        <v>87</v>
      </c>
      <c r="I7677" s="60" t="s">
        <v>85</v>
      </c>
    </row>
    <row r="7678" spans="1:9" x14ac:dyDescent="0.2">
      <c r="A7678" t="s">
        <v>63</v>
      </c>
      <c r="B7678" t="s">
        <v>81</v>
      </c>
      <c r="C7678" t="s">
        <v>22</v>
      </c>
      <c r="D7678" s="55">
        <v>45231</v>
      </c>
      <c r="E7678">
        <v>0</v>
      </c>
      <c r="F7678">
        <v>3133117</v>
      </c>
      <c r="G7678" s="58" t="s">
        <v>87</v>
      </c>
      <c r="H7678" s="58" t="s">
        <v>87</v>
      </c>
      <c r="I7678" s="60" t="s">
        <v>85</v>
      </c>
    </row>
    <row r="7679" spans="1:9" x14ac:dyDescent="0.2">
      <c r="A7679" t="s">
        <v>64</v>
      </c>
      <c r="B7679" t="s">
        <v>80</v>
      </c>
      <c r="C7679" t="s">
        <v>22</v>
      </c>
      <c r="D7679" s="55">
        <v>45231</v>
      </c>
      <c r="E7679">
        <v>0</v>
      </c>
      <c r="F7679">
        <v>3133118</v>
      </c>
      <c r="G7679" s="58" t="s">
        <v>87</v>
      </c>
      <c r="H7679" s="58" t="s">
        <v>87</v>
      </c>
      <c r="I7679" s="60" t="s">
        <v>85</v>
      </c>
    </row>
    <row r="7680" spans="1:9" x14ac:dyDescent="0.2">
      <c r="A7680" t="s">
        <v>64</v>
      </c>
      <c r="B7680" t="s">
        <v>81</v>
      </c>
      <c r="C7680" t="s">
        <v>22</v>
      </c>
      <c r="D7680" s="55">
        <v>45231</v>
      </c>
      <c r="E7680">
        <v>0</v>
      </c>
      <c r="F7680">
        <v>3133119</v>
      </c>
      <c r="G7680" s="58" t="s">
        <v>87</v>
      </c>
      <c r="H7680" s="58" t="s">
        <v>87</v>
      </c>
      <c r="I7680" s="60" t="s">
        <v>85</v>
      </c>
    </row>
    <row r="7681" spans="1:9" x14ac:dyDescent="0.2">
      <c r="A7681" t="s">
        <v>79</v>
      </c>
      <c r="B7681" t="s">
        <v>80</v>
      </c>
      <c r="C7681" t="s">
        <v>22</v>
      </c>
      <c r="D7681" s="55">
        <v>45231</v>
      </c>
      <c r="E7681">
        <v>0</v>
      </c>
      <c r="F7681">
        <v>3133120</v>
      </c>
      <c r="G7681" s="58" t="s">
        <v>87</v>
      </c>
      <c r="H7681" s="58" t="s">
        <v>87</v>
      </c>
      <c r="I7681" s="60" t="s">
        <v>85</v>
      </c>
    </row>
    <row r="7682" spans="1:9" x14ac:dyDescent="0.2">
      <c r="A7682" t="s">
        <v>79</v>
      </c>
      <c r="B7682" t="s">
        <v>81</v>
      </c>
      <c r="C7682" t="s">
        <v>22</v>
      </c>
      <c r="D7682" s="55">
        <v>45231</v>
      </c>
      <c r="E7682">
        <v>0</v>
      </c>
      <c r="F7682">
        <v>3133121</v>
      </c>
      <c r="G7682" s="58" t="s">
        <v>87</v>
      </c>
      <c r="H7682" s="58" t="s">
        <v>87</v>
      </c>
      <c r="I7682" s="60" t="s">
        <v>85</v>
      </c>
    </row>
    <row r="7683" spans="1:9" x14ac:dyDescent="0.2">
      <c r="A7683" t="s">
        <v>65</v>
      </c>
      <c r="B7683" t="s">
        <v>80</v>
      </c>
      <c r="C7683" t="s">
        <v>22</v>
      </c>
      <c r="D7683" s="55">
        <v>45231</v>
      </c>
      <c r="E7683">
        <v>0</v>
      </c>
      <c r="F7683">
        <v>3133122</v>
      </c>
      <c r="G7683" s="58" t="s">
        <v>87</v>
      </c>
      <c r="H7683" s="58" t="s">
        <v>87</v>
      </c>
      <c r="I7683" s="60" t="s">
        <v>85</v>
      </c>
    </row>
    <row r="7684" spans="1:9" x14ac:dyDescent="0.2">
      <c r="A7684" t="s">
        <v>65</v>
      </c>
      <c r="B7684" t="s">
        <v>81</v>
      </c>
      <c r="C7684" t="s">
        <v>22</v>
      </c>
      <c r="D7684" s="55">
        <v>45231</v>
      </c>
      <c r="E7684">
        <v>0</v>
      </c>
      <c r="F7684">
        <v>3133123</v>
      </c>
      <c r="G7684" s="58" t="s">
        <v>87</v>
      </c>
      <c r="H7684" s="58" t="s">
        <v>87</v>
      </c>
      <c r="I7684" s="60" t="s">
        <v>85</v>
      </c>
    </row>
    <row r="7685" spans="1:9" x14ac:dyDescent="0.2">
      <c r="A7685" t="s">
        <v>111</v>
      </c>
      <c r="B7685" t="s">
        <v>110</v>
      </c>
      <c r="C7685" t="s">
        <v>22</v>
      </c>
      <c r="D7685" s="55">
        <v>45231</v>
      </c>
      <c r="E7685">
        <v>0.05</v>
      </c>
      <c r="F7685">
        <v>3133124</v>
      </c>
      <c r="G7685" s="58" t="s">
        <v>87</v>
      </c>
      <c r="H7685" s="58" t="s">
        <v>87</v>
      </c>
      <c r="I7685" s="60" t="s">
        <v>85</v>
      </c>
    </row>
    <row r="7686" spans="1:9" x14ac:dyDescent="0.2">
      <c r="A7686" t="s">
        <v>112</v>
      </c>
      <c r="B7686" t="s">
        <v>110</v>
      </c>
      <c r="C7686" t="s">
        <v>22</v>
      </c>
      <c r="D7686" s="55">
        <v>45231</v>
      </c>
      <c r="E7686">
        <v>5.5E-2</v>
      </c>
      <c r="F7686">
        <v>3133125</v>
      </c>
      <c r="G7686" s="58" t="s">
        <v>87</v>
      </c>
      <c r="H7686" s="58" t="s">
        <v>87</v>
      </c>
      <c r="I7686" s="60" t="s">
        <v>85</v>
      </c>
    </row>
    <row r="7687" spans="1:9" x14ac:dyDescent="0.2">
      <c r="A7687" t="s">
        <v>108</v>
      </c>
      <c r="B7687" t="s">
        <v>110</v>
      </c>
      <c r="C7687" t="s">
        <v>22</v>
      </c>
      <c r="D7687" s="55">
        <v>45231</v>
      </c>
      <c r="E7687">
        <v>-0.05</v>
      </c>
      <c r="F7687">
        <v>3133126</v>
      </c>
      <c r="G7687" s="58" t="s">
        <v>87</v>
      </c>
      <c r="H7687" s="58" t="s">
        <v>87</v>
      </c>
      <c r="I7687" s="60" t="s">
        <v>85</v>
      </c>
    </row>
    <row r="7688" spans="1:9" x14ac:dyDescent="0.2">
      <c r="A7688" t="s">
        <v>109</v>
      </c>
      <c r="B7688" t="s">
        <v>110</v>
      </c>
      <c r="C7688" t="s">
        <v>22</v>
      </c>
      <c r="D7688" s="55">
        <v>45231</v>
      </c>
      <c r="E7688">
        <v>5.5E-2</v>
      </c>
      <c r="F7688">
        <v>3133127</v>
      </c>
      <c r="G7688" s="58" t="s">
        <v>87</v>
      </c>
      <c r="H7688" s="58" t="s">
        <v>87</v>
      </c>
      <c r="I7688" s="60" t="s">
        <v>85</v>
      </c>
    </row>
    <row r="7689" spans="1:9" x14ac:dyDescent="0.2">
      <c r="A7689" t="s">
        <v>11</v>
      </c>
      <c r="B7689" t="s">
        <v>110</v>
      </c>
      <c r="C7689" t="s">
        <v>22</v>
      </c>
      <c r="D7689" s="55">
        <v>45231</v>
      </c>
      <c r="E7689" s="155">
        <v>45261</v>
      </c>
      <c r="F7689">
        <v>2756533</v>
      </c>
      <c r="G7689" s="58" t="s">
        <v>87</v>
      </c>
      <c r="H7689" s="58" t="s">
        <v>87</v>
      </c>
      <c r="I7689" s="60" t="s">
        <v>86</v>
      </c>
    </row>
    <row r="7690" spans="1:9" x14ac:dyDescent="0.2">
      <c r="A7690" t="s">
        <v>78</v>
      </c>
      <c r="B7690" t="s">
        <v>80</v>
      </c>
      <c r="C7690" t="s">
        <v>22</v>
      </c>
      <c r="D7690" s="55">
        <v>45261</v>
      </c>
      <c r="E7690">
        <v>0.91</v>
      </c>
      <c r="F7690">
        <v>3133100</v>
      </c>
      <c r="G7690" s="58" t="s">
        <v>87</v>
      </c>
      <c r="H7690" s="58" t="s">
        <v>87</v>
      </c>
      <c r="I7690" s="60" t="s">
        <v>85</v>
      </c>
    </row>
    <row r="7691" spans="1:9" x14ac:dyDescent="0.2">
      <c r="A7691" t="s">
        <v>78</v>
      </c>
      <c r="B7691" t="s">
        <v>81</v>
      </c>
      <c r="C7691" t="s">
        <v>22</v>
      </c>
      <c r="D7691" s="55">
        <v>45261</v>
      </c>
      <c r="E7691">
        <v>0.05</v>
      </c>
      <c r="F7691">
        <v>3133101</v>
      </c>
      <c r="G7691" s="58" t="s">
        <v>87</v>
      </c>
      <c r="H7691" s="58" t="s">
        <v>87</v>
      </c>
      <c r="I7691" s="60" t="s">
        <v>85</v>
      </c>
    </row>
    <row r="7692" spans="1:9" x14ac:dyDescent="0.2">
      <c r="A7692" t="s">
        <v>35</v>
      </c>
      <c r="B7692" t="s">
        <v>80</v>
      </c>
      <c r="C7692" t="s">
        <v>22</v>
      </c>
      <c r="D7692" s="55">
        <v>45261</v>
      </c>
      <c r="E7692">
        <v>0.91</v>
      </c>
      <c r="F7692">
        <v>3133102</v>
      </c>
      <c r="G7692" s="58" t="s">
        <v>87</v>
      </c>
      <c r="H7692" s="58" t="s">
        <v>87</v>
      </c>
      <c r="I7692" s="60" t="s">
        <v>85</v>
      </c>
    </row>
    <row r="7693" spans="1:9" x14ac:dyDescent="0.2">
      <c r="A7693" t="s">
        <v>35</v>
      </c>
      <c r="B7693" t="s">
        <v>81</v>
      </c>
      <c r="C7693" t="s">
        <v>22</v>
      </c>
      <c r="D7693" s="55">
        <v>45261</v>
      </c>
      <c r="E7693">
        <v>0.28999999999999998</v>
      </c>
      <c r="F7693">
        <v>3133103</v>
      </c>
      <c r="G7693" s="58" t="s">
        <v>87</v>
      </c>
      <c r="H7693" s="58" t="s">
        <v>87</v>
      </c>
      <c r="I7693" s="60" t="s">
        <v>85</v>
      </c>
    </row>
    <row r="7694" spans="1:9" x14ac:dyDescent="0.2">
      <c r="A7694" t="s">
        <v>36</v>
      </c>
      <c r="B7694" t="s">
        <v>80</v>
      </c>
      <c r="C7694" t="s">
        <v>22</v>
      </c>
      <c r="D7694" s="55">
        <v>45261</v>
      </c>
      <c r="E7694">
        <v>0.91</v>
      </c>
      <c r="F7694">
        <v>3133104</v>
      </c>
      <c r="G7694" s="58" t="s">
        <v>87</v>
      </c>
      <c r="H7694" s="58" t="s">
        <v>87</v>
      </c>
      <c r="I7694" s="60" t="s">
        <v>85</v>
      </c>
    </row>
    <row r="7695" spans="1:9" x14ac:dyDescent="0.2">
      <c r="A7695" t="s">
        <v>36</v>
      </c>
      <c r="B7695" t="s">
        <v>81</v>
      </c>
      <c r="C7695" t="s">
        <v>22</v>
      </c>
      <c r="D7695" s="55">
        <v>45261</v>
      </c>
      <c r="E7695">
        <v>0.05</v>
      </c>
      <c r="F7695">
        <v>3133105</v>
      </c>
      <c r="G7695" s="58" t="s">
        <v>87</v>
      </c>
      <c r="H7695" s="58" t="s">
        <v>87</v>
      </c>
      <c r="I7695" s="60" t="s">
        <v>85</v>
      </c>
    </row>
    <row r="7696" spans="1:9" x14ac:dyDescent="0.2">
      <c r="A7696" t="s">
        <v>37</v>
      </c>
      <c r="B7696" t="s">
        <v>80</v>
      </c>
      <c r="C7696" t="s">
        <v>22</v>
      </c>
      <c r="D7696" s="55">
        <v>45261</v>
      </c>
      <c r="E7696">
        <v>0.91</v>
      </c>
      <c r="F7696">
        <v>3133106</v>
      </c>
      <c r="G7696" s="58" t="s">
        <v>87</v>
      </c>
      <c r="H7696" s="58" t="s">
        <v>87</v>
      </c>
      <c r="I7696" s="60" t="s">
        <v>85</v>
      </c>
    </row>
    <row r="7697" spans="1:9" x14ac:dyDescent="0.2">
      <c r="A7697" t="s">
        <v>37</v>
      </c>
      <c r="B7697" t="s">
        <v>81</v>
      </c>
      <c r="C7697" t="s">
        <v>22</v>
      </c>
      <c r="D7697" s="55">
        <v>45261</v>
      </c>
      <c r="E7697">
        <v>0.28999999999999998</v>
      </c>
      <c r="F7697">
        <v>3133107</v>
      </c>
      <c r="G7697" s="58" t="s">
        <v>87</v>
      </c>
      <c r="H7697" s="58" t="s">
        <v>87</v>
      </c>
      <c r="I7697" s="60" t="s">
        <v>85</v>
      </c>
    </row>
    <row r="7698" spans="1:9" x14ac:dyDescent="0.2">
      <c r="A7698" t="s">
        <v>58</v>
      </c>
      <c r="B7698" t="s">
        <v>80</v>
      </c>
      <c r="C7698" t="s">
        <v>22</v>
      </c>
      <c r="D7698" s="55">
        <v>45261</v>
      </c>
      <c r="E7698">
        <v>0.77</v>
      </c>
      <c r="F7698">
        <v>3133108</v>
      </c>
      <c r="G7698" s="58" t="s">
        <v>87</v>
      </c>
      <c r="H7698" s="58" t="s">
        <v>87</v>
      </c>
      <c r="I7698" s="60" t="s">
        <v>85</v>
      </c>
    </row>
    <row r="7699" spans="1:9" x14ac:dyDescent="0.2">
      <c r="A7699" t="s">
        <v>58</v>
      </c>
      <c r="B7699" t="s">
        <v>81</v>
      </c>
      <c r="C7699" t="s">
        <v>22</v>
      </c>
      <c r="D7699" s="55">
        <v>45261</v>
      </c>
      <c r="E7699">
        <v>0.05</v>
      </c>
      <c r="F7699">
        <v>3133109</v>
      </c>
      <c r="G7699" s="58" t="s">
        <v>87</v>
      </c>
      <c r="H7699" s="58" t="s">
        <v>87</v>
      </c>
      <c r="I7699" s="60" t="s">
        <v>85</v>
      </c>
    </row>
    <row r="7700" spans="1:9" x14ac:dyDescent="0.2">
      <c r="A7700" t="s">
        <v>59</v>
      </c>
      <c r="B7700" t="s">
        <v>80</v>
      </c>
      <c r="C7700" t="s">
        <v>22</v>
      </c>
      <c r="D7700" s="55">
        <v>45261</v>
      </c>
      <c r="E7700">
        <v>0.98</v>
      </c>
      <c r="F7700">
        <v>3133110</v>
      </c>
      <c r="G7700" s="58" t="s">
        <v>87</v>
      </c>
      <c r="H7700" s="58" t="s">
        <v>87</v>
      </c>
      <c r="I7700" s="60" t="s">
        <v>85</v>
      </c>
    </row>
    <row r="7701" spans="1:9" x14ac:dyDescent="0.2">
      <c r="A7701" t="s">
        <v>59</v>
      </c>
      <c r="B7701" t="s">
        <v>81</v>
      </c>
      <c r="C7701" t="s">
        <v>22</v>
      </c>
      <c r="D7701" s="55">
        <v>45261</v>
      </c>
      <c r="E7701">
        <v>-0.13</v>
      </c>
      <c r="F7701">
        <v>3133111</v>
      </c>
      <c r="G7701" s="58" t="s">
        <v>87</v>
      </c>
      <c r="H7701" s="58" t="s">
        <v>87</v>
      </c>
      <c r="I7701" s="60" t="s">
        <v>85</v>
      </c>
    </row>
    <row r="7702" spans="1:9" x14ac:dyDescent="0.2">
      <c r="A7702" t="s">
        <v>60</v>
      </c>
      <c r="B7702" t="s">
        <v>80</v>
      </c>
      <c r="C7702" t="s">
        <v>22</v>
      </c>
      <c r="D7702" s="55">
        <v>45261</v>
      </c>
      <c r="E7702">
        <v>0.98</v>
      </c>
      <c r="F7702">
        <v>3133112</v>
      </c>
      <c r="G7702" s="58" t="s">
        <v>87</v>
      </c>
      <c r="H7702" s="58" t="s">
        <v>87</v>
      </c>
      <c r="I7702" s="60" t="s">
        <v>85</v>
      </c>
    </row>
    <row r="7703" spans="1:9" x14ac:dyDescent="0.2">
      <c r="A7703" t="s">
        <v>60</v>
      </c>
      <c r="B7703" t="s">
        <v>81</v>
      </c>
      <c r="C7703" t="s">
        <v>22</v>
      </c>
      <c r="D7703" s="55">
        <v>45261</v>
      </c>
      <c r="E7703">
        <v>0.25</v>
      </c>
      <c r="F7703">
        <v>3133113</v>
      </c>
      <c r="G7703" s="58" t="s">
        <v>87</v>
      </c>
      <c r="H7703" s="58" t="s">
        <v>87</v>
      </c>
      <c r="I7703" s="60" t="s">
        <v>85</v>
      </c>
    </row>
    <row r="7704" spans="1:9" x14ac:dyDescent="0.2">
      <c r="A7704" t="s">
        <v>61</v>
      </c>
      <c r="B7704" t="s">
        <v>80</v>
      </c>
      <c r="C7704" t="s">
        <v>22</v>
      </c>
      <c r="D7704" s="55">
        <v>45261</v>
      </c>
      <c r="E7704">
        <v>0.98</v>
      </c>
      <c r="F7704">
        <v>3133114</v>
      </c>
      <c r="G7704" s="58" t="s">
        <v>87</v>
      </c>
      <c r="H7704" s="58" t="s">
        <v>87</v>
      </c>
      <c r="I7704" s="60" t="s">
        <v>85</v>
      </c>
    </row>
    <row r="7705" spans="1:9" x14ac:dyDescent="0.2">
      <c r="A7705" t="s">
        <v>61</v>
      </c>
      <c r="B7705" t="s">
        <v>81</v>
      </c>
      <c r="C7705" t="s">
        <v>22</v>
      </c>
      <c r="D7705" s="55">
        <v>45261</v>
      </c>
      <c r="E7705">
        <v>-0.05</v>
      </c>
      <c r="F7705">
        <v>3133115</v>
      </c>
      <c r="G7705" s="58" t="s">
        <v>87</v>
      </c>
      <c r="H7705" s="58" t="s">
        <v>87</v>
      </c>
      <c r="I7705" s="60" t="s">
        <v>85</v>
      </c>
    </row>
    <row r="7706" spans="1:9" x14ac:dyDescent="0.2">
      <c r="A7706" t="s">
        <v>63</v>
      </c>
      <c r="B7706" t="s">
        <v>80</v>
      </c>
      <c r="C7706" t="s">
        <v>22</v>
      </c>
      <c r="D7706" s="55">
        <v>45261</v>
      </c>
      <c r="E7706">
        <v>0</v>
      </c>
      <c r="F7706">
        <v>3133116</v>
      </c>
      <c r="G7706" s="58" t="s">
        <v>87</v>
      </c>
      <c r="H7706" s="58" t="s">
        <v>87</v>
      </c>
      <c r="I7706" s="60" t="s">
        <v>85</v>
      </c>
    </row>
    <row r="7707" spans="1:9" x14ac:dyDescent="0.2">
      <c r="A7707" t="s">
        <v>63</v>
      </c>
      <c r="B7707" t="s">
        <v>81</v>
      </c>
      <c r="C7707" t="s">
        <v>22</v>
      </c>
      <c r="D7707" s="55">
        <v>45261</v>
      </c>
      <c r="E7707">
        <v>0</v>
      </c>
      <c r="F7707">
        <v>3133117</v>
      </c>
      <c r="G7707" s="58" t="s">
        <v>87</v>
      </c>
      <c r="H7707" s="58" t="s">
        <v>87</v>
      </c>
      <c r="I7707" s="60" t="s">
        <v>85</v>
      </c>
    </row>
    <row r="7708" spans="1:9" x14ac:dyDescent="0.2">
      <c r="A7708" t="s">
        <v>64</v>
      </c>
      <c r="B7708" t="s">
        <v>80</v>
      </c>
      <c r="C7708" t="s">
        <v>22</v>
      </c>
      <c r="D7708" s="55">
        <v>45261</v>
      </c>
      <c r="E7708">
        <v>0</v>
      </c>
      <c r="F7708">
        <v>3133118</v>
      </c>
      <c r="G7708" s="58" t="s">
        <v>87</v>
      </c>
      <c r="H7708" s="58" t="s">
        <v>87</v>
      </c>
      <c r="I7708" s="60" t="s">
        <v>85</v>
      </c>
    </row>
    <row r="7709" spans="1:9" x14ac:dyDescent="0.2">
      <c r="A7709" t="s">
        <v>64</v>
      </c>
      <c r="B7709" t="s">
        <v>81</v>
      </c>
      <c r="C7709" t="s">
        <v>22</v>
      </c>
      <c r="D7709" s="55">
        <v>45261</v>
      </c>
      <c r="E7709">
        <v>0</v>
      </c>
      <c r="F7709">
        <v>3133119</v>
      </c>
      <c r="G7709" s="58" t="s">
        <v>87</v>
      </c>
      <c r="H7709" s="58" t="s">
        <v>87</v>
      </c>
      <c r="I7709" s="60" t="s">
        <v>85</v>
      </c>
    </row>
    <row r="7710" spans="1:9" x14ac:dyDescent="0.2">
      <c r="A7710" t="s">
        <v>79</v>
      </c>
      <c r="B7710" t="s">
        <v>80</v>
      </c>
      <c r="C7710" t="s">
        <v>22</v>
      </c>
      <c r="D7710" s="55">
        <v>45261</v>
      </c>
      <c r="E7710">
        <v>0</v>
      </c>
      <c r="F7710">
        <v>3133120</v>
      </c>
      <c r="G7710" s="58" t="s">
        <v>87</v>
      </c>
      <c r="H7710" s="58" t="s">
        <v>87</v>
      </c>
      <c r="I7710" s="60" t="s">
        <v>85</v>
      </c>
    </row>
    <row r="7711" spans="1:9" x14ac:dyDescent="0.2">
      <c r="A7711" t="s">
        <v>79</v>
      </c>
      <c r="B7711" t="s">
        <v>81</v>
      </c>
      <c r="C7711" t="s">
        <v>22</v>
      </c>
      <c r="D7711" s="55">
        <v>45261</v>
      </c>
      <c r="E7711">
        <v>0</v>
      </c>
      <c r="F7711">
        <v>3133121</v>
      </c>
      <c r="G7711" s="58" t="s">
        <v>87</v>
      </c>
      <c r="H7711" s="58" t="s">
        <v>87</v>
      </c>
      <c r="I7711" s="60" t="s">
        <v>85</v>
      </c>
    </row>
    <row r="7712" spans="1:9" x14ac:dyDescent="0.2">
      <c r="A7712" t="s">
        <v>65</v>
      </c>
      <c r="B7712" t="s">
        <v>80</v>
      </c>
      <c r="C7712" t="s">
        <v>22</v>
      </c>
      <c r="D7712" s="55">
        <v>45261</v>
      </c>
      <c r="E7712">
        <v>0</v>
      </c>
      <c r="F7712">
        <v>3133122</v>
      </c>
      <c r="G7712" s="58" t="s">
        <v>87</v>
      </c>
      <c r="H7712" s="58" t="s">
        <v>87</v>
      </c>
      <c r="I7712" s="60" t="s">
        <v>85</v>
      </c>
    </row>
    <row r="7713" spans="1:9" x14ac:dyDescent="0.2">
      <c r="A7713" t="s">
        <v>65</v>
      </c>
      <c r="B7713" t="s">
        <v>81</v>
      </c>
      <c r="C7713" t="s">
        <v>22</v>
      </c>
      <c r="D7713" s="55">
        <v>45261</v>
      </c>
      <c r="E7713">
        <v>0</v>
      </c>
      <c r="F7713">
        <v>3133123</v>
      </c>
      <c r="G7713" s="58" t="s">
        <v>87</v>
      </c>
      <c r="H7713" s="58" t="s">
        <v>87</v>
      </c>
      <c r="I7713" s="60" t="s">
        <v>85</v>
      </c>
    </row>
    <row r="7714" spans="1:9" x14ac:dyDescent="0.2">
      <c r="A7714" t="s">
        <v>111</v>
      </c>
      <c r="B7714" t="s">
        <v>110</v>
      </c>
      <c r="C7714" t="s">
        <v>22</v>
      </c>
      <c r="D7714" s="55">
        <v>45261</v>
      </c>
      <c r="E7714">
        <v>0.05</v>
      </c>
      <c r="F7714">
        <v>3133124</v>
      </c>
      <c r="G7714" s="58" t="s">
        <v>87</v>
      </c>
      <c r="H7714" s="58" t="s">
        <v>87</v>
      </c>
      <c r="I7714" s="60" t="s">
        <v>85</v>
      </c>
    </row>
    <row r="7715" spans="1:9" x14ac:dyDescent="0.2">
      <c r="A7715" t="s">
        <v>112</v>
      </c>
      <c r="B7715" t="s">
        <v>110</v>
      </c>
      <c r="C7715" t="s">
        <v>22</v>
      </c>
      <c r="D7715" s="55">
        <v>45261</v>
      </c>
      <c r="E7715">
        <v>0.25</v>
      </c>
      <c r="F7715">
        <v>3133125</v>
      </c>
      <c r="G7715" s="58" t="s">
        <v>87</v>
      </c>
      <c r="H7715" s="58" t="s">
        <v>87</v>
      </c>
      <c r="I7715" s="60" t="s">
        <v>85</v>
      </c>
    </row>
    <row r="7716" spans="1:9" x14ac:dyDescent="0.2">
      <c r="A7716" t="s">
        <v>108</v>
      </c>
      <c r="B7716" t="s">
        <v>110</v>
      </c>
      <c r="C7716" t="s">
        <v>22</v>
      </c>
      <c r="D7716" s="55">
        <v>45261</v>
      </c>
      <c r="E7716">
        <v>-0.05</v>
      </c>
      <c r="F7716">
        <v>3133126</v>
      </c>
      <c r="G7716" s="58" t="s">
        <v>87</v>
      </c>
      <c r="H7716" s="58" t="s">
        <v>87</v>
      </c>
      <c r="I7716" s="60" t="s">
        <v>85</v>
      </c>
    </row>
    <row r="7717" spans="1:9" x14ac:dyDescent="0.2">
      <c r="A7717" t="s">
        <v>109</v>
      </c>
      <c r="B7717" t="s">
        <v>110</v>
      </c>
      <c r="C7717" t="s">
        <v>22</v>
      </c>
      <c r="D7717" s="55">
        <v>45261</v>
      </c>
      <c r="E7717">
        <v>0.25</v>
      </c>
      <c r="F7717">
        <v>3133127</v>
      </c>
      <c r="G7717" s="58" t="s">
        <v>87</v>
      </c>
      <c r="H7717" s="58" t="s">
        <v>87</v>
      </c>
      <c r="I7717" s="60" t="s">
        <v>85</v>
      </c>
    </row>
    <row r="7718" spans="1:9" x14ac:dyDescent="0.2">
      <c r="A7718" t="s">
        <v>11</v>
      </c>
      <c r="B7718" t="s">
        <v>110</v>
      </c>
      <c r="C7718" t="s">
        <v>22</v>
      </c>
      <c r="D7718" s="55">
        <v>45261</v>
      </c>
      <c r="E7718" s="155">
        <v>45292</v>
      </c>
      <c r="F7718">
        <v>2756511</v>
      </c>
      <c r="G7718" s="58" t="s">
        <v>87</v>
      </c>
      <c r="H7718" s="58" t="s">
        <v>87</v>
      </c>
      <c r="I7718" s="60" t="s">
        <v>86</v>
      </c>
    </row>
    <row r="7719" spans="1:9" x14ac:dyDescent="0.2">
      <c r="A7719" t="s">
        <v>78</v>
      </c>
      <c r="B7719" t="s">
        <v>80</v>
      </c>
      <c r="C7719" t="s">
        <v>22</v>
      </c>
      <c r="D7719" s="55">
        <v>45292</v>
      </c>
      <c r="E7719">
        <v>1.2150000000000001</v>
      </c>
      <c r="F7719">
        <v>3133100</v>
      </c>
      <c r="G7719" s="58" t="s">
        <v>87</v>
      </c>
      <c r="H7719" s="58" t="s">
        <v>87</v>
      </c>
      <c r="I7719" s="60" t="s">
        <v>85</v>
      </c>
    </row>
    <row r="7720" spans="1:9" x14ac:dyDescent="0.2">
      <c r="A7720" t="s">
        <v>78</v>
      </c>
      <c r="B7720" t="s">
        <v>81</v>
      </c>
      <c r="C7720" t="s">
        <v>22</v>
      </c>
      <c r="D7720" s="55">
        <v>45292</v>
      </c>
      <c r="E7720">
        <v>0.05</v>
      </c>
      <c r="F7720">
        <v>3133101</v>
      </c>
      <c r="G7720" s="58" t="s">
        <v>87</v>
      </c>
      <c r="H7720" s="58" t="s">
        <v>87</v>
      </c>
      <c r="I7720" s="60" t="s">
        <v>85</v>
      </c>
    </row>
    <row r="7721" spans="1:9" x14ac:dyDescent="0.2">
      <c r="A7721" t="s">
        <v>35</v>
      </c>
      <c r="B7721" t="s">
        <v>80</v>
      </c>
      <c r="C7721" t="s">
        <v>22</v>
      </c>
      <c r="D7721" s="55">
        <v>45292</v>
      </c>
      <c r="E7721">
        <v>1.2150000000000001</v>
      </c>
      <c r="F7721">
        <v>3133102</v>
      </c>
      <c r="G7721" s="58" t="s">
        <v>87</v>
      </c>
      <c r="H7721" s="58" t="s">
        <v>87</v>
      </c>
      <c r="I7721" s="60" t="s">
        <v>85</v>
      </c>
    </row>
    <row r="7722" spans="1:9" x14ac:dyDescent="0.2">
      <c r="A7722" t="s">
        <v>35</v>
      </c>
      <c r="B7722" t="s">
        <v>81</v>
      </c>
      <c r="C7722" t="s">
        <v>22</v>
      </c>
      <c r="D7722" s="55">
        <v>45292</v>
      </c>
      <c r="E7722">
        <v>0.32</v>
      </c>
      <c r="F7722">
        <v>3133103</v>
      </c>
      <c r="G7722" s="58" t="s">
        <v>87</v>
      </c>
      <c r="H7722" s="58" t="s">
        <v>87</v>
      </c>
      <c r="I7722" s="60" t="s">
        <v>85</v>
      </c>
    </row>
    <row r="7723" spans="1:9" x14ac:dyDescent="0.2">
      <c r="A7723" t="s">
        <v>36</v>
      </c>
      <c r="B7723" t="s">
        <v>80</v>
      </c>
      <c r="C7723" t="s">
        <v>22</v>
      </c>
      <c r="D7723" s="55">
        <v>45292</v>
      </c>
      <c r="E7723">
        <v>1.2150000000000001</v>
      </c>
      <c r="F7723">
        <v>3133104</v>
      </c>
      <c r="G7723" s="58" t="s">
        <v>87</v>
      </c>
      <c r="H7723" s="58" t="s">
        <v>87</v>
      </c>
      <c r="I7723" s="60" t="s">
        <v>85</v>
      </c>
    </row>
    <row r="7724" spans="1:9" x14ac:dyDescent="0.2">
      <c r="A7724" t="s">
        <v>36</v>
      </c>
      <c r="B7724" t="s">
        <v>81</v>
      </c>
      <c r="C7724" t="s">
        <v>22</v>
      </c>
      <c r="D7724" s="55">
        <v>45292</v>
      </c>
      <c r="E7724">
        <v>0.05</v>
      </c>
      <c r="F7724">
        <v>3133105</v>
      </c>
      <c r="G7724" s="58" t="s">
        <v>87</v>
      </c>
      <c r="H7724" s="58" t="s">
        <v>87</v>
      </c>
      <c r="I7724" s="60" t="s">
        <v>85</v>
      </c>
    </row>
    <row r="7725" spans="1:9" x14ac:dyDescent="0.2">
      <c r="A7725" t="s">
        <v>37</v>
      </c>
      <c r="B7725" t="s">
        <v>80</v>
      </c>
      <c r="C7725" t="s">
        <v>22</v>
      </c>
      <c r="D7725" s="55">
        <v>45292</v>
      </c>
      <c r="E7725">
        <v>1.2150000000000001</v>
      </c>
      <c r="F7725">
        <v>3133106</v>
      </c>
      <c r="G7725" s="58" t="s">
        <v>87</v>
      </c>
      <c r="H7725" s="58" t="s">
        <v>87</v>
      </c>
      <c r="I7725" s="60" t="s">
        <v>85</v>
      </c>
    </row>
    <row r="7726" spans="1:9" x14ac:dyDescent="0.2">
      <c r="A7726" t="s">
        <v>37</v>
      </c>
      <c r="B7726" t="s">
        <v>81</v>
      </c>
      <c r="C7726" t="s">
        <v>22</v>
      </c>
      <c r="D7726" s="55">
        <v>45292</v>
      </c>
      <c r="E7726">
        <v>0.32</v>
      </c>
      <c r="F7726">
        <v>3133107</v>
      </c>
      <c r="G7726" s="58" t="s">
        <v>87</v>
      </c>
      <c r="H7726" s="58" t="s">
        <v>87</v>
      </c>
      <c r="I7726" s="60" t="s">
        <v>85</v>
      </c>
    </row>
    <row r="7727" spans="1:9" x14ac:dyDescent="0.2">
      <c r="A7727" t="s">
        <v>58</v>
      </c>
      <c r="B7727" t="s">
        <v>80</v>
      </c>
      <c r="C7727" t="s">
        <v>22</v>
      </c>
      <c r="D7727" s="55">
        <v>45292</v>
      </c>
      <c r="E7727">
        <v>1.04</v>
      </c>
      <c r="F7727">
        <v>3133108</v>
      </c>
      <c r="G7727" s="58" t="s">
        <v>87</v>
      </c>
      <c r="H7727" s="58" t="s">
        <v>87</v>
      </c>
      <c r="I7727" s="60" t="s">
        <v>85</v>
      </c>
    </row>
    <row r="7728" spans="1:9" x14ac:dyDescent="0.2">
      <c r="A7728" t="s">
        <v>58</v>
      </c>
      <c r="B7728" t="s">
        <v>81</v>
      </c>
      <c r="C7728" t="s">
        <v>22</v>
      </c>
      <c r="D7728" s="55">
        <v>45292</v>
      </c>
      <c r="E7728">
        <v>0.05</v>
      </c>
      <c r="F7728">
        <v>3133109</v>
      </c>
      <c r="G7728" s="58" t="s">
        <v>87</v>
      </c>
      <c r="H7728" s="58" t="s">
        <v>87</v>
      </c>
      <c r="I7728" s="60" t="s">
        <v>85</v>
      </c>
    </row>
    <row r="7729" spans="1:9" x14ac:dyDescent="0.2">
      <c r="A7729" t="s">
        <v>59</v>
      </c>
      <c r="B7729" t="s">
        <v>80</v>
      </c>
      <c r="C7729" t="s">
        <v>22</v>
      </c>
      <c r="D7729" s="55">
        <v>45292</v>
      </c>
      <c r="E7729">
        <v>1.6</v>
      </c>
      <c r="F7729">
        <v>3133110</v>
      </c>
      <c r="G7729" s="58" t="s">
        <v>87</v>
      </c>
      <c r="H7729" s="58" t="s">
        <v>87</v>
      </c>
      <c r="I7729" s="60" t="s">
        <v>85</v>
      </c>
    </row>
    <row r="7730" spans="1:9" x14ac:dyDescent="0.2">
      <c r="A7730" t="s">
        <v>59</v>
      </c>
      <c r="B7730" t="s">
        <v>81</v>
      </c>
      <c r="C7730" t="s">
        <v>22</v>
      </c>
      <c r="D7730" s="55">
        <v>45292</v>
      </c>
      <c r="E7730">
        <v>-0.25</v>
      </c>
      <c r="F7730">
        <v>3133111</v>
      </c>
      <c r="G7730" s="58" t="s">
        <v>87</v>
      </c>
      <c r="H7730" s="58" t="s">
        <v>87</v>
      </c>
      <c r="I7730" s="60" t="s">
        <v>85</v>
      </c>
    </row>
    <row r="7731" spans="1:9" x14ac:dyDescent="0.2">
      <c r="A7731" t="s">
        <v>60</v>
      </c>
      <c r="B7731" t="s">
        <v>80</v>
      </c>
      <c r="C7731" t="s">
        <v>22</v>
      </c>
      <c r="D7731" s="55">
        <v>45292</v>
      </c>
      <c r="E7731">
        <v>1.6</v>
      </c>
      <c r="F7731">
        <v>3133112</v>
      </c>
      <c r="G7731" s="58" t="s">
        <v>87</v>
      </c>
      <c r="H7731" s="58" t="s">
        <v>87</v>
      </c>
      <c r="I7731" s="60" t="s">
        <v>85</v>
      </c>
    </row>
    <row r="7732" spans="1:9" x14ac:dyDescent="0.2">
      <c r="A7732" t="s">
        <v>60</v>
      </c>
      <c r="B7732" t="s">
        <v>81</v>
      </c>
      <c r="C7732" t="s">
        <v>22</v>
      </c>
      <c r="D7732" s="55">
        <v>45292</v>
      </c>
      <c r="E7732">
        <v>0.45</v>
      </c>
      <c r="F7732">
        <v>3133113</v>
      </c>
      <c r="G7732" s="58" t="s">
        <v>87</v>
      </c>
      <c r="H7732" s="58" t="s">
        <v>87</v>
      </c>
      <c r="I7732" s="60" t="s">
        <v>85</v>
      </c>
    </row>
    <row r="7733" spans="1:9" x14ac:dyDescent="0.2">
      <c r="A7733" t="s">
        <v>61</v>
      </c>
      <c r="B7733" t="s">
        <v>80</v>
      </c>
      <c r="C7733" t="s">
        <v>22</v>
      </c>
      <c r="D7733" s="55">
        <v>45292</v>
      </c>
      <c r="E7733">
        <v>1.6</v>
      </c>
      <c r="F7733">
        <v>3133114</v>
      </c>
      <c r="G7733" s="58" t="s">
        <v>87</v>
      </c>
      <c r="H7733" s="58" t="s">
        <v>87</v>
      </c>
      <c r="I7733" s="60" t="s">
        <v>85</v>
      </c>
    </row>
    <row r="7734" spans="1:9" x14ac:dyDescent="0.2">
      <c r="A7734" t="s">
        <v>61</v>
      </c>
      <c r="B7734" t="s">
        <v>81</v>
      </c>
      <c r="C7734" t="s">
        <v>22</v>
      </c>
      <c r="D7734" s="55">
        <v>45292</v>
      </c>
      <c r="E7734">
        <v>-0.2</v>
      </c>
      <c r="F7734">
        <v>3133115</v>
      </c>
      <c r="G7734" s="58" t="s">
        <v>87</v>
      </c>
      <c r="H7734" s="58" t="s">
        <v>87</v>
      </c>
      <c r="I7734" s="60" t="s">
        <v>85</v>
      </c>
    </row>
    <row r="7735" spans="1:9" x14ac:dyDescent="0.2">
      <c r="A7735" t="s">
        <v>63</v>
      </c>
      <c r="B7735" t="s">
        <v>80</v>
      </c>
      <c r="C7735" t="s">
        <v>22</v>
      </c>
      <c r="D7735" s="55">
        <v>45292</v>
      </c>
      <c r="E7735">
        <v>0</v>
      </c>
      <c r="F7735">
        <v>3133116</v>
      </c>
      <c r="G7735" s="58" t="s">
        <v>87</v>
      </c>
      <c r="H7735" s="58" t="s">
        <v>87</v>
      </c>
      <c r="I7735" s="60" t="s">
        <v>85</v>
      </c>
    </row>
    <row r="7736" spans="1:9" x14ac:dyDescent="0.2">
      <c r="A7736" t="s">
        <v>63</v>
      </c>
      <c r="B7736" t="s">
        <v>81</v>
      </c>
      <c r="C7736" t="s">
        <v>22</v>
      </c>
      <c r="D7736" s="55">
        <v>45292</v>
      </c>
      <c r="E7736">
        <v>0</v>
      </c>
      <c r="F7736">
        <v>3133117</v>
      </c>
      <c r="G7736" s="58" t="s">
        <v>87</v>
      </c>
      <c r="H7736" s="58" t="s">
        <v>87</v>
      </c>
      <c r="I7736" s="60" t="s">
        <v>85</v>
      </c>
    </row>
    <row r="7737" spans="1:9" x14ac:dyDescent="0.2">
      <c r="A7737" t="s">
        <v>64</v>
      </c>
      <c r="B7737" t="s">
        <v>80</v>
      </c>
      <c r="C7737" t="s">
        <v>22</v>
      </c>
      <c r="D7737" s="55">
        <v>45292</v>
      </c>
      <c r="E7737">
        <v>0</v>
      </c>
      <c r="F7737">
        <v>3133118</v>
      </c>
      <c r="G7737" s="58" t="s">
        <v>87</v>
      </c>
      <c r="H7737" s="58" t="s">
        <v>87</v>
      </c>
      <c r="I7737" s="60" t="s">
        <v>85</v>
      </c>
    </row>
    <row r="7738" spans="1:9" x14ac:dyDescent="0.2">
      <c r="A7738" t="s">
        <v>64</v>
      </c>
      <c r="B7738" t="s">
        <v>81</v>
      </c>
      <c r="C7738" t="s">
        <v>22</v>
      </c>
      <c r="D7738" s="55">
        <v>45292</v>
      </c>
      <c r="E7738">
        <v>0</v>
      </c>
      <c r="F7738">
        <v>3133119</v>
      </c>
      <c r="G7738" s="58" t="s">
        <v>87</v>
      </c>
      <c r="H7738" s="58" t="s">
        <v>87</v>
      </c>
      <c r="I7738" s="60" t="s">
        <v>85</v>
      </c>
    </row>
    <row r="7739" spans="1:9" x14ac:dyDescent="0.2">
      <c r="A7739" t="s">
        <v>79</v>
      </c>
      <c r="B7739" t="s">
        <v>80</v>
      </c>
      <c r="C7739" t="s">
        <v>22</v>
      </c>
      <c r="D7739" s="55">
        <v>45292</v>
      </c>
      <c r="E7739">
        <v>0</v>
      </c>
      <c r="F7739">
        <v>3133120</v>
      </c>
      <c r="G7739" s="58" t="s">
        <v>87</v>
      </c>
      <c r="H7739" s="58" t="s">
        <v>87</v>
      </c>
      <c r="I7739" s="60" t="s">
        <v>85</v>
      </c>
    </row>
    <row r="7740" spans="1:9" x14ac:dyDescent="0.2">
      <c r="A7740" t="s">
        <v>79</v>
      </c>
      <c r="B7740" t="s">
        <v>81</v>
      </c>
      <c r="C7740" t="s">
        <v>22</v>
      </c>
      <c r="D7740" s="55">
        <v>45292</v>
      </c>
      <c r="E7740">
        <v>0</v>
      </c>
      <c r="F7740">
        <v>3133121</v>
      </c>
      <c r="G7740" s="58" t="s">
        <v>87</v>
      </c>
      <c r="H7740" s="58" t="s">
        <v>87</v>
      </c>
      <c r="I7740" s="60" t="s">
        <v>85</v>
      </c>
    </row>
    <row r="7741" spans="1:9" x14ac:dyDescent="0.2">
      <c r="A7741" t="s">
        <v>65</v>
      </c>
      <c r="B7741" t="s">
        <v>80</v>
      </c>
      <c r="C7741" t="s">
        <v>22</v>
      </c>
      <c r="D7741" s="55">
        <v>45292</v>
      </c>
      <c r="E7741">
        <v>0</v>
      </c>
      <c r="F7741">
        <v>3133122</v>
      </c>
      <c r="G7741" s="58" t="s">
        <v>87</v>
      </c>
      <c r="H7741" s="58" t="s">
        <v>87</v>
      </c>
      <c r="I7741" s="60" t="s">
        <v>85</v>
      </c>
    </row>
    <row r="7742" spans="1:9" x14ac:dyDescent="0.2">
      <c r="A7742" t="s">
        <v>65</v>
      </c>
      <c r="B7742" t="s">
        <v>81</v>
      </c>
      <c r="C7742" t="s">
        <v>22</v>
      </c>
      <c r="D7742" s="55">
        <v>45292</v>
      </c>
      <c r="E7742">
        <v>0</v>
      </c>
      <c r="F7742">
        <v>3133123</v>
      </c>
      <c r="G7742" s="58" t="s">
        <v>87</v>
      </c>
      <c r="H7742" s="58" t="s">
        <v>87</v>
      </c>
      <c r="I7742" s="60" t="s">
        <v>85</v>
      </c>
    </row>
    <row r="7743" spans="1:9" x14ac:dyDescent="0.2">
      <c r="A7743" t="s">
        <v>111</v>
      </c>
      <c r="B7743" t="s">
        <v>110</v>
      </c>
      <c r="C7743" t="s">
        <v>22</v>
      </c>
      <c r="D7743" s="55">
        <v>45292</v>
      </c>
      <c r="E7743">
        <v>0.05</v>
      </c>
      <c r="F7743">
        <v>3133124</v>
      </c>
      <c r="G7743" s="58" t="s">
        <v>87</v>
      </c>
      <c r="H7743" s="58" t="s">
        <v>87</v>
      </c>
      <c r="I7743" s="60" t="s">
        <v>85</v>
      </c>
    </row>
    <row r="7744" spans="1:9" x14ac:dyDescent="0.2">
      <c r="A7744" t="s">
        <v>112</v>
      </c>
      <c r="B7744" t="s">
        <v>110</v>
      </c>
      <c r="C7744" t="s">
        <v>22</v>
      </c>
      <c r="D7744" s="55">
        <v>45292</v>
      </c>
      <c r="E7744">
        <v>0.45</v>
      </c>
      <c r="F7744">
        <v>3133125</v>
      </c>
      <c r="G7744" s="58" t="s">
        <v>87</v>
      </c>
      <c r="H7744" s="58" t="s">
        <v>87</v>
      </c>
      <c r="I7744" s="60" t="s">
        <v>85</v>
      </c>
    </row>
    <row r="7745" spans="1:9" x14ac:dyDescent="0.2">
      <c r="A7745" t="s">
        <v>108</v>
      </c>
      <c r="B7745" t="s">
        <v>110</v>
      </c>
      <c r="C7745" t="s">
        <v>22</v>
      </c>
      <c r="D7745" s="55">
        <v>45292</v>
      </c>
      <c r="E7745">
        <v>-0.2</v>
      </c>
      <c r="F7745">
        <v>3133126</v>
      </c>
      <c r="G7745" s="58" t="s">
        <v>87</v>
      </c>
      <c r="H7745" s="58" t="s">
        <v>87</v>
      </c>
      <c r="I7745" s="60" t="s">
        <v>85</v>
      </c>
    </row>
    <row r="7746" spans="1:9" x14ac:dyDescent="0.2">
      <c r="A7746" t="s">
        <v>109</v>
      </c>
      <c r="B7746" t="s">
        <v>110</v>
      </c>
      <c r="C7746" t="s">
        <v>22</v>
      </c>
      <c r="D7746" s="55">
        <v>45292</v>
      </c>
      <c r="E7746">
        <v>0.45</v>
      </c>
      <c r="F7746">
        <v>3133127</v>
      </c>
      <c r="G7746" s="58" t="s">
        <v>87</v>
      </c>
      <c r="H7746" s="58" t="s">
        <v>87</v>
      </c>
      <c r="I7746" s="60" t="s">
        <v>85</v>
      </c>
    </row>
    <row r="7747" spans="1:9" x14ac:dyDescent="0.2">
      <c r="A7747" t="s">
        <v>11</v>
      </c>
      <c r="B7747" t="s">
        <v>110</v>
      </c>
      <c r="C7747" t="s">
        <v>22</v>
      </c>
      <c r="D7747" s="55">
        <v>45292</v>
      </c>
      <c r="E7747" s="155">
        <v>45323</v>
      </c>
      <c r="F7747">
        <v>2756540</v>
      </c>
      <c r="G7747" s="58" t="s">
        <v>87</v>
      </c>
      <c r="H7747" s="58" t="s">
        <v>87</v>
      </c>
      <c r="I7747" s="60" t="s">
        <v>86</v>
      </c>
    </row>
    <row r="7748" spans="1:9" x14ac:dyDescent="0.2">
      <c r="A7748" t="s">
        <v>78</v>
      </c>
      <c r="B7748" t="s">
        <v>80</v>
      </c>
      <c r="C7748" t="s">
        <v>22</v>
      </c>
      <c r="D7748" s="55">
        <v>45323</v>
      </c>
      <c r="E7748">
        <v>1.2150000000000001</v>
      </c>
      <c r="F7748">
        <v>3133100</v>
      </c>
      <c r="G7748" s="58" t="s">
        <v>87</v>
      </c>
      <c r="H7748" s="58" t="s">
        <v>87</v>
      </c>
      <c r="I7748" s="60" t="s">
        <v>85</v>
      </c>
    </row>
    <row r="7749" spans="1:9" x14ac:dyDescent="0.2">
      <c r="A7749" t="s">
        <v>78</v>
      </c>
      <c r="B7749" t="s">
        <v>81</v>
      </c>
      <c r="C7749" t="s">
        <v>22</v>
      </c>
      <c r="D7749" s="55">
        <v>45323</v>
      </c>
      <c r="E7749">
        <v>0.05</v>
      </c>
      <c r="F7749">
        <v>3133101</v>
      </c>
      <c r="G7749" s="58" t="s">
        <v>87</v>
      </c>
      <c r="H7749" s="58" t="s">
        <v>87</v>
      </c>
      <c r="I7749" s="60" t="s">
        <v>85</v>
      </c>
    </row>
    <row r="7750" spans="1:9" x14ac:dyDescent="0.2">
      <c r="A7750" t="s">
        <v>35</v>
      </c>
      <c r="B7750" t="s">
        <v>80</v>
      </c>
      <c r="C7750" t="s">
        <v>22</v>
      </c>
      <c r="D7750" s="55">
        <v>45323</v>
      </c>
      <c r="E7750">
        <v>1.2150000000000001</v>
      </c>
      <c r="F7750">
        <v>3133102</v>
      </c>
      <c r="G7750" s="58" t="s">
        <v>87</v>
      </c>
      <c r="H7750" s="58" t="s">
        <v>87</v>
      </c>
      <c r="I7750" s="60" t="s">
        <v>85</v>
      </c>
    </row>
    <row r="7751" spans="1:9" x14ac:dyDescent="0.2">
      <c r="A7751" t="s">
        <v>35</v>
      </c>
      <c r="B7751" t="s">
        <v>81</v>
      </c>
      <c r="C7751" t="s">
        <v>22</v>
      </c>
      <c r="D7751" s="55">
        <v>45323</v>
      </c>
      <c r="E7751">
        <v>0.32</v>
      </c>
      <c r="F7751">
        <v>3133103</v>
      </c>
      <c r="G7751" s="58" t="s">
        <v>87</v>
      </c>
      <c r="H7751" s="58" t="s">
        <v>87</v>
      </c>
      <c r="I7751" s="60" t="s">
        <v>85</v>
      </c>
    </row>
    <row r="7752" spans="1:9" x14ac:dyDescent="0.2">
      <c r="A7752" t="s">
        <v>36</v>
      </c>
      <c r="B7752" t="s">
        <v>80</v>
      </c>
      <c r="C7752" t="s">
        <v>22</v>
      </c>
      <c r="D7752" s="55">
        <v>45323</v>
      </c>
      <c r="E7752">
        <v>1.2150000000000001</v>
      </c>
      <c r="F7752">
        <v>3133104</v>
      </c>
      <c r="G7752" s="58" t="s">
        <v>87</v>
      </c>
      <c r="H7752" s="58" t="s">
        <v>87</v>
      </c>
      <c r="I7752" s="60" t="s">
        <v>85</v>
      </c>
    </row>
    <row r="7753" spans="1:9" x14ac:dyDescent="0.2">
      <c r="A7753" t="s">
        <v>36</v>
      </c>
      <c r="B7753" t="s">
        <v>81</v>
      </c>
      <c r="C7753" t="s">
        <v>22</v>
      </c>
      <c r="D7753" s="55">
        <v>45323</v>
      </c>
      <c r="E7753">
        <v>0.05</v>
      </c>
      <c r="F7753">
        <v>3133105</v>
      </c>
      <c r="G7753" s="58" t="s">
        <v>87</v>
      </c>
      <c r="H7753" s="58" t="s">
        <v>87</v>
      </c>
      <c r="I7753" s="60" t="s">
        <v>85</v>
      </c>
    </row>
    <row r="7754" spans="1:9" x14ac:dyDescent="0.2">
      <c r="A7754" t="s">
        <v>37</v>
      </c>
      <c r="B7754" t="s">
        <v>80</v>
      </c>
      <c r="C7754" t="s">
        <v>22</v>
      </c>
      <c r="D7754" s="55">
        <v>45323</v>
      </c>
      <c r="E7754">
        <v>1.2150000000000001</v>
      </c>
      <c r="F7754">
        <v>3133106</v>
      </c>
      <c r="G7754" s="58" t="s">
        <v>87</v>
      </c>
      <c r="H7754" s="58" t="s">
        <v>87</v>
      </c>
      <c r="I7754" s="60" t="s">
        <v>85</v>
      </c>
    </row>
    <row r="7755" spans="1:9" x14ac:dyDescent="0.2">
      <c r="A7755" t="s">
        <v>37</v>
      </c>
      <c r="B7755" t="s">
        <v>81</v>
      </c>
      <c r="C7755" t="s">
        <v>22</v>
      </c>
      <c r="D7755" s="55">
        <v>45323</v>
      </c>
      <c r="E7755">
        <v>0.32</v>
      </c>
      <c r="F7755">
        <v>3133107</v>
      </c>
      <c r="G7755" s="58" t="s">
        <v>87</v>
      </c>
      <c r="H7755" s="58" t="s">
        <v>87</v>
      </c>
      <c r="I7755" s="60" t="s">
        <v>85</v>
      </c>
    </row>
    <row r="7756" spans="1:9" x14ac:dyDescent="0.2">
      <c r="A7756" t="s">
        <v>58</v>
      </c>
      <c r="B7756" t="s">
        <v>80</v>
      </c>
      <c r="C7756" t="s">
        <v>22</v>
      </c>
      <c r="D7756" s="55">
        <v>45323</v>
      </c>
      <c r="E7756">
        <v>1.04</v>
      </c>
      <c r="F7756">
        <v>3133108</v>
      </c>
      <c r="G7756" s="58" t="s">
        <v>87</v>
      </c>
      <c r="H7756" s="58" t="s">
        <v>87</v>
      </c>
      <c r="I7756" s="60" t="s">
        <v>85</v>
      </c>
    </row>
    <row r="7757" spans="1:9" x14ac:dyDescent="0.2">
      <c r="A7757" t="s">
        <v>58</v>
      </c>
      <c r="B7757" t="s">
        <v>81</v>
      </c>
      <c r="C7757" t="s">
        <v>22</v>
      </c>
      <c r="D7757" s="55">
        <v>45323</v>
      </c>
      <c r="E7757">
        <v>0.05</v>
      </c>
      <c r="F7757">
        <v>3133109</v>
      </c>
      <c r="G7757" s="58" t="s">
        <v>87</v>
      </c>
      <c r="H7757" s="58" t="s">
        <v>87</v>
      </c>
      <c r="I7757" s="60" t="s">
        <v>85</v>
      </c>
    </row>
    <row r="7758" spans="1:9" x14ac:dyDescent="0.2">
      <c r="A7758" t="s">
        <v>59</v>
      </c>
      <c r="B7758" t="s">
        <v>80</v>
      </c>
      <c r="C7758" t="s">
        <v>22</v>
      </c>
      <c r="D7758" s="55">
        <v>45323</v>
      </c>
      <c r="E7758">
        <v>1.6</v>
      </c>
      <c r="F7758">
        <v>3133110</v>
      </c>
      <c r="G7758" s="58" t="s">
        <v>87</v>
      </c>
      <c r="H7758" s="58" t="s">
        <v>87</v>
      </c>
      <c r="I7758" s="60" t="s">
        <v>85</v>
      </c>
    </row>
    <row r="7759" spans="1:9" x14ac:dyDescent="0.2">
      <c r="A7759" t="s">
        <v>59</v>
      </c>
      <c r="B7759" t="s">
        <v>81</v>
      </c>
      <c r="C7759" t="s">
        <v>22</v>
      </c>
      <c r="D7759" s="55">
        <v>45323</v>
      </c>
      <c r="E7759">
        <v>-0.28000000000000003</v>
      </c>
      <c r="F7759">
        <v>3133111</v>
      </c>
      <c r="G7759" s="58" t="s">
        <v>87</v>
      </c>
      <c r="H7759" s="58" t="s">
        <v>87</v>
      </c>
      <c r="I7759" s="60" t="s">
        <v>85</v>
      </c>
    </row>
    <row r="7760" spans="1:9" x14ac:dyDescent="0.2">
      <c r="A7760" t="s">
        <v>60</v>
      </c>
      <c r="B7760" t="s">
        <v>80</v>
      </c>
      <c r="C7760" t="s">
        <v>22</v>
      </c>
      <c r="D7760" s="55">
        <v>45323</v>
      </c>
      <c r="E7760">
        <v>1.6</v>
      </c>
      <c r="F7760">
        <v>3133112</v>
      </c>
      <c r="G7760" s="58" t="s">
        <v>87</v>
      </c>
      <c r="H7760" s="58" t="s">
        <v>87</v>
      </c>
      <c r="I7760" s="60" t="s">
        <v>85</v>
      </c>
    </row>
    <row r="7761" spans="1:9" x14ac:dyDescent="0.2">
      <c r="A7761" t="s">
        <v>60</v>
      </c>
      <c r="B7761" t="s">
        <v>81</v>
      </c>
      <c r="C7761" t="s">
        <v>22</v>
      </c>
      <c r="D7761" s="55">
        <v>45323</v>
      </c>
      <c r="E7761">
        <v>0.45</v>
      </c>
      <c r="F7761">
        <v>3133113</v>
      </c>
      <c r="G7761" s="58" t="s">
        <v>87</v>
      </c>
      <c r="H7761" s="58" t="s">
        <v>87</v>
      </c>
      <c r="I7761" s="60" t="s">
        <v>85</v>
      </c>
    </row>
    <row r="7762" spans="1:9" x14ac:dyDescent="0.2">
      <c r="A7762" t="s">
        <v>61</v>
      </c>
      <c r="B7762" t="s">
        <v>80</v>
      </c>
      <c r="C7762" t="s">
        <v>22</v>
      </c>
      <c r="D7762" s="55">
        <v>45323</v>
      </c>
      <c r="E7762">
        <v>1.6</v>
      </c>
      <c r="F7762">
        <v>3133114</v>
      </c>
      <c r="G7762" s="58" t="s">
        <v>87</v>
      </c>
      <c r="H7762" s="58" t="s">
        <v>87</v>
      </c>
      <c r="I7762" s="60" t="s">
        <v>85</v>
      </c>
    </row>
    <row r="7763" spans="1:9" x14ac:dyDescent="0.2">
      <c r="A7763" t="s">
        <v>61</v>
      </c>
      <c r="B7763" t="s">
        <v>81</v>
      </c>
      <c r="C7763" t="s">
        <v>22</v>
      </c>
      <c r="D7763" s="55">
        <v>45323</v>
      </c>
      <c r="E7763">
        <v>-0.2</v>
      </c>
      <c r="F7763">
        <v>3133115</v>
      </c>
      <c r="G7763" s="58" t="s">
        <v>87</v>
      </c>
      <c r="H7763" s="58" t="s">
        <v>87</v>
      </c>
      <c r="I7763" s="60" t="s">
        <v>85</v>
      </c>
    </row>
    <row r="7764" spans="1:9" x14ac:dyDescent="0.2">
      <c r="A7764" t="s">
        <v>63</v>
      </c>
      <c r="B7764" t="s">
        <v>80</v>
      </c>
      <c r="C7764" t="s">
        <v>22</v>
      </c>
      <c r="D7764" s="55">
        <v>45323</v>
      </c>
      <c r="E7764">
        <v>0</v>
      </c>
      <c r="F7764">
        <v>3133116</v>
      </c>
      <c r="G7764" s="58" t="s">
        <v>87</v>
      </c>
      <c r="H7764" s="58" t="s">
        <v>87</v>
      </c>
      <c r="I7764" s="60" t="s">
        <v>85</v>
      </c>
    </row>
    <row r="7765" spans="1:9" x14ac:dyDescent="0.2">
      <c r="A7765" t="s">
        <v>63</v>
      </c>
      <c r="B7765" t="s">
        <v>81</v>
      </c>
      <c r="C7765" t="s">
        <v>22</v>
      </c>
      <c r="D7765" s="55">
        <v>45323</v>
      </c>
      <c r="E7765">
        <v>0</v>
      </c>
      <c r="F7765">
        <v>3133117</v>
      </c>
      <c r="G7765" s="58" t="s">
        <v>87</v>
      </c>
      <c r="H7765" s="58" t="s">
        <v>87</v>
      </c>
      <c r="I7765" s="60" t="s">
        <v>85</v>
      </c>
    </row>
    <row r="7766" spans="1:9" x14ac:dyDescent="0.2">
      <c r="A7766" t="s">
        <v>64</v>
      </c>
      <c r="B7766" t="s">
        <v>80</v>
      </c>
      <c r="C7766" t="s">
        <v>22</v>
      </c>
      <c r="D7766" s="55">
        <v>45323</v>
      </c>
      <c r="E7766">
        <v>0</v>
      </c>
      <c r="F7766">
        <v>3133118</v>
      </c>
      <c r="G7766" s="58" t="s">
        <v>87</v>
      </c>
      <c r="H7766" s="58" t="s">
        <v>87</v>
      </c>
      <c r="I7766" s="60" t="s">
        <v>85</v>
      </c>
    </row>
    <row r="7767" spans="1:9" x14ac:dyDescent="0.2">
      <c r="A7767" t="s">
        <v>64</v>
      </c>
      <c r="B7767" t="s">
        <v>81</v>
      </c>
      <c r="C7767" t="s">
        <v>22</v>
      </c>
      <c r="D7767" s="55">
        <v>45323</v>
      </c>
      <c r="E7767">
        <v>0</v>
      </c>
      <c r="F7767">
        <v>3133119</v>
      </c>
      <c r="G7767" s="58" t="s">
        <v>87</v>
      </c>
      <c r="H7767" s="58" t="s">
        <v>87</v>
      </c>
      <c r="I7767" s="60" t="s">
        <v>85</v>
      </c>
    </row>
    <row r="7768" spans="1:9" x14ac:dyDescent="0.2">
      <c r="A7768" t="s">
        <v>79</v>
      </c>
      <c r="B7768" t="s">
        <v>80</v>
      </c>
      <c r="C7768" t="s">
        <v>22</v>
      </c>
      <c r="D7768" s="55">
        <v>45323</v>
      </c>
      <c r="E7768">
        <v>0</v>
      </c>
      <c r="F7768">
        <v>3133120</v>
      </c>
      <c r="G7768" s="58" t="s">
        <v>87</v>
      </c>
      <c r="H7768" s="58" t="s">
        <v>87</v>
      </c>
      <c r="I7768" s="60" t="s">
        <v>85</v>
      </c>
    </row>
    <row r="7769" spans="1:9" x14ac:dyDescent="0.2">
      <c r="A7769" t="s">
        <v>79</v>
      </c>
      <c r="B7769" t="s">
        <v>81</v>
      </c>
      <c r="C7769" t="s">
        <v>22</v>
      </c>
      <c r="D7769" s="55">
        <v>45323</v>
      </c>
      <c r="E7769">
        <v>0</v>
      </c>
      <c r="F7769">
        <v>3133121</v>
      </c>
      <c r="G7769" s="58" t="s">
        <v>87</v>
      </c>
      <c r="H7769" s="58" t="s">
        <v>87</v>
      </c>
      <c r="I7769" s="60" t="s">
        <v>85</v>
      </c>
    </row>
    <row r="7770" spans="1:9" x14ac:dyDescent="0.2">
      <c r="A7770" t="s">
        <v>65</v>
      </c>
      <c r="B7770" t="s">
        <v>80</v>
      </c>
      <c r="C7770" t="s">
        <v>22</v>
      </c>
      <c r="D7770" s="55">
        <v>45323</v>
      </c>
      <c r="E7770">
        <v>0</v>
      </c>
      <c r="F7770">
        <v>3133122</v>
      </c>
      <c r="G7770" s="58" t="s">
        <v>87</v>
      </c>
      <c r="H7770" s="58" t="s">
        <v>87</v>
      </c>
      <c r="I7770" s="60" t="s">
        <v>85</v>
      </c>
    </row>
    <row r="7771" spans="1:9" x14ac:dyDescent="0.2">
      <c r="A7771" t="s">
        <v>65</v>
      </c>
      <c r="B7771" t="s">
        <v>81</v>
      </c>
      <c r="C7771" t="s">
        <v>22</v>
      </c>
      <c r="D7771" s="55">
        <v>45323</v>
      </c>
      <c r="E7771">
        <v>0</v>
      </c>
      <c r="F7771">
        <v>3133123</v>
      </c>
      <c r="G7771" s="58" t="s">
        <v>87</v>
      </c>
      <c r="H7771" s="58" t="s">
        <v>87</v>
      </c>
      <c r="I7771" s="60" t="s">
        <v>85</v>
      </c>
    </row>
    <row r="7772" spans="1:9" x14ac:dyDescent="0.2">
      <c r="A7772" t="s">
        <v>111</v>
      </c>
      <c r="B7772" t="s">
        <v>110</v>
      </c>
      <c r="C7772" t="s">
        <v>22</v>
      </c>
      <c r="D7772" s="55">
        <v>45323</v>
      </c>
      <c r="E7772">
        <v>0.05</v>
      </c>
      <c r="F7772">
        <v>3133124</v>
      </c>
      <c r="G7772" s="58" t="s">
        <v>87</v>
      </c>
      <c r="H7772" s="58" t="s">
        <v>87</v>
      </c>
      <c r="I7772" s="60" t="s">
        <v>85</v>
      </c>
    </row>
    <row r="7773" spans="1:9" x14ac:dyDescent="0.2">
      <c r="A7773" t="s">
        <v>112</v>
      </c>
      <c r="B7773" t="s">
        <v>110</v>
      </c>
      <c r="C7773" t="s">
        <v>22</v>
      </c>
      <c r="D7773" s="55">
        <v>45323</v>
      </c>
      <c r="E7773">
        <v>0.45</v>
      </c>
      <c r="F7773">
        <v>3133125</v>
      </c>
      <c r="G7773" s="58" t="s">
        <v>87</v>
      </c>
      <c r="H7773" s="58" t="s">
        <v>87</v>
      </c>
      <c r="I7773" s="60" t="s">
        <v>85</v>
      </c>
    </row>
    <row r="7774" spans="1:9" x14ac:dyDescent="0.2">
      <c r="A7774" t="s">
        <v>108</v>
      </c>
      <c r="B7774" t="s">
        <v>110</v>
      </c>
      <c r="C7774" t="s">
        <v>22</v>
      </c>
      <c r="D7774" s="55">
        <v>45323</v>
      </c>
      <c r="E7774">
        <v>-0.2</v>
      </c>
      <c r="F7774">
        <v>3133126</v>
      </c>
      <c r="G7774" s="58" t="s">
        <v>87</v>
      </c>
      <c r="H7774" s="58" t="s">
        <v>87</v>
      </c>
      <c r="I7774" s="60" t="s">
        <v>85</v>
      </c>
    </row>
    <row r="7775" spans="1:9" x14ac:dyDescent="0.2">
      <c r="A7775" t="s">
        <v>109</v>
      </c>
      <c r="B7775" t="s">
        <v>110</v>
      </c>
      <c r="C7775" t="s">
        <v>22</v>
      </c>
      <c r="D7775" s="55">
        <v>45323</v>
      </c>
      <c r="E7775">
        <v>0.45</v>
      </c>
      <c r="F7775">
        <v>3133127</v>
      </c>
      <c r="G7775" s="58" t="s">
        <v>87</v>
      </c>
      <c r="H7775" s="58" t="s">
        <v>87</v>
      </c>
      <c r="I7775" s="60" t="s">
        <v>85</v>
      </c>
    </row>
    <row r="7776" spans="1:9" x14ac:dyDescent="0.2">
      <c r="A7776" t="s">
        <v>11</v>
      </c>
      <c r="B7776" t="s">
        <v>110</v>
      </c>
      <c r="C7776" t="s">
        <v>22</v>
      </c>
      <c r="D7776" s="55">
        <v>45323</v>
      </c>
      <c r="E7776" s="155">
        <v>45352</v>
      </c>
      <c r="F7776">
        <v>2756518</v>
      </c>
      <c r="G7776" s="58" t="s">
        <v>87</v>
      </c>
      <c r="H7776" s="58" t="s">
        <v>87</v>
      </c>
      <c r="I7776" s="60" t="s">
        <v>86</v>
      </c>
    </row>
    <row r="7777" spans="1:9" x14ac:dyDescent="0.2">
      <c r="A7777" t="s">
        <v>78</v>
      </c>
      <c r="B7777" t="s">
        <v>80</v>
      </c>
      <c r="C7777" t="s">
        <v>22</v>
      </c>
      <c r="D7777" s="55">
        <v>45352</v>
      </c>
      <c r="E7777">
        <v>0.65500000000000003</v>
      </c>
      <c r="F7777">
        <v>3133100</v>
      </c>
      <c r="G7777" s="58" t="s">
        <v>87</v>
      </c>
      <c r="H7777" s="58" t="s">
        <v>87</v>
      </c>
      <c r="I7777" s="60" t="s">
        <v>85</v>
      </c>
    </row>
    <row r="7778" spans="1:9" x14ac:dyDescent="0.2">
      <c r="A7778" t="s">
        <v>78</v>
      </c>
      <c r="B7778" t="s">
        <v>81</v>
      </c>
      <c r="C7778" t="s">
        <v>22</v>
      </c>
      <c r="D7778" s="55">
        <v>45352</v>
      </c>
      <c r="E7778">
        <v>0.05</v>
      </c>
      <c r="F7778">
        <v>3133101</v>
      </c>
      <c r="G7778" s="58" t="s">
        <v>87</v>
      </c>
      <c r="H7778" s="58" t="s">
        <v>87</v>
      </c>
      <c r="I7778" s="60" t="s">
        <v>85</v>
      </c>
    </row>
    <row r="7779" spans="1:9" x14ac:dyDescent="0.2">
      <c r="A7779" t="s">
        <v>35</v>
      </c>
      <c r="B7779" t="s">
        <v>80</v>
      </c>
      <c r="C7779" t="s">
        <v>22</v>
      </c>
      <c r="D7779" s="55">
        <v>45352</v>
      </c>
      <c r="E7779">
        <v>0.65500000000000003</v>
      </c>
      <c r="F7779">
        <v>3133102</v>
      </c>
      <c r="G7779" s="58" t="s">
        <v>87</v>
      </c>
      <c r="H7779" s="58" t="s">
        <v>87</v>
      </c>
      <c r="I7779" s="60" t="s">
        <v>85</v>
      </c>
    </row>
    <row r="7780" spans="1:9" x14ac:dyDescent="0.2">
      <c r="A7780" t="s">
        <v>35</v>
      </c>
      <c r="B7780" t="s">
        <v>81</v>
      </c>
      <c r="C7780" t="s">
        <v>22</v>
      </c>
      <c r="D7780" s="55">
        <v>45352</v>
      </c>
      <c r="E7780">
        <v>0.15</v>
      </c>
      <c r="F7780">
        <v>3133103</v>
      </c>
      <c r="G7780" s="58" t="s">
        <v>87</v>
      </c>
      <c r="H7780" s="58" t="s">
        <v>87</v>
      </c>
      <c r="I7780" s="60" t="s">
        <v>85</v>
      </c>
    </row>
    <row r="7781" spans="1:9" x14ac:dyDescent="0.2">
      <c r="A7781" t="s">
        <v>36</v>
      </c>
      <c r="B7781" t="s">
        <v>80</v>
      </c>
      <c r="C7781" t="s">
        <v>22</v>
      </c>
      <c r="D7781" s="55">
        <v>45352</v>
      </c>
      <c r="E7781">
        <v>0.65500000000000003</v>
      </c>
      <c r="F7781">
        <v>3133104</v>
      </c>
      <c r="G7781" s="58" t="s">
        <v>87</v>
      </c>
      <c r="H7781" s="58" t="s">
        <v>87</v>
      </c>
      <c r="I7781" s="60" t="s">
        <v>85</v>
      </c>
    </row>
    <row r="7782" spans="1:9" x14ac:dyDescent="0.2">
      <c r="A7782" t="s">
        <v>36</v>
      </c>
      <c r="B7782" t="s">
        <v>81</v>
      </c>
      <c r="C7782" t="s">
        <v>22</v>
      </c>
      <c r="D7782" s="55">
        <v>45352</v>
      </c>
      <c r="E7782">
        <v>0.05</v>
      </c>
      <c r="F7782">
        <v>3133105</v>
      </c>
      <c r="G7782" s="58" t="s">
        <v>87</v>
      </c>
      <c r="H7782" s="58" t="s">
        <v>87</v>
      </c>
      <c r="I7782" s="60" t="s">
        <v>85</v>
      </c>
    </row>
    <row r="7783" spans="1:9" x14ac:dyDescent="0.2">
      <c r="A7783" t="s">
        <v>37</v>
      </c>
      <c r="B7783" t="s">
        <v>80</v>
      </c>
      <c r="C7783" t="s">
        <v>22</v>
      </c>
      <c r="D7783" s="55">
        <v>45352</v>
      </c>
      <c r="E7783">
        <v>0.65500000000000003</v>
      </c>
      <c r="F7783">
        <v>3133106</v>
      </c>
      <c r="G7783" s="58" t="s">
        <v>87</v>
      </c>
      <c r="H7783" s="58" t="s">
        <v>87</v>
      </c>
      <c r="I7783" s="60" t="s">
        <v>85</v>
      </c>
    </row>
    <row r="7784" spans="1:9" x14ac:dyDescent="0.2">
      <c r="A7784" t="s">
        <v>37</v>
      </c>
      <c r="B7784" t="s">
        <v>81</v>
      </c>
      <c r="C7784" t="s">
        <v>22</v>
      </c>
      <c r="D7784" s="55">
        <v>45352</v>
      </c>
      <c r="E7784">
        <v>0.15</v>
      </c>
      <c r="F7784">
        <v>3133107</v>
      </c>
      <c r="G7784" s="58" t="s">
        <v>87</v>
      </c>
      <c r="H7784" s="58" t="s">
        <v>87</v>
      </c>
      <c r="I7784" s="60" t="s">
        <v>85</v>
      </c>
    </row>
    <row r="7785" spans="1:9" x14ac:dyDescent="0.2">
      <c r="A7785" t="s">
        <v>58</v>
      </c>
      <c r="B7785" t="s">
        <v>80</v>
      </c>
      <c r="C7785" t="s">
        <v>22</v>
      </c>
      <c r="D7785" s="55">
        <v>45352</v>
      </c>
      <c r="E7785">
        <v>0.54</v>
      </c>
      <c r="F7785">
        <v>3133108</v>
      </c>
      <c r="G7785" s="58" t="s">
        <v>87</v>
      </c>
      <c r="H7785" s="58" t="s">
        <v>87</v>
      </c>
      <c r="I7785" s="60" t="s">
        <v>85</v>
      </c>
    </row>
    <row r="7786" spans="1:9" x14ac:dyDescent="0.2">
      <c r="A7786" t="s">
        <v>58</v>
      </c>
      <c r="B7786" t="s">
        <v>81</v>
      </c>
      <c r="C7786" t="s">
        <v>22</v>
      </c>
      <c r="D7786" s="55">
        <v>45352</v>
      </c>
      <c r="E7786">
        <v>0.05</v>
      </c>
      <c r="F7786">
        <v>3133109</v>
      </c>
      <c r="G7786" s="58" t="s">
        <v>87</v>
      </c>
      <c r="H7786" s="58" t="s">
        <v>87</v>
      </c>
      <c r="I7786" s="60" t="s">
        <v>85</v>
      </c>
    </row>
    <row r="7787" spans="1:9" x14ac:dyDescent="0.2">
      <c r="A7787" t="s">
        <v>59</v>
      </c>
      <c r="B7787" t="s">
        <v>80</v>
      </c>
      <c r="C7787" t="s">
        <v>22</v>
      </c>
      <c r="D7787" s="55">
        <v>45352</v>
      </c>
      <c r="E7787">
        <v>0.69</v>
      </c>
      <c r="F7787">
        <v>3133110</v>
      </c>
      <c r="G7787" s="58" t="s">
        <v>87</v>
      </c>
      <c r="H7787" s="58" t="s">
        <v>87</v>
      </c>
      <c r="I7787" s="60" t="s">
        <v>85</v>
      </c>
    </row>
    <row r="7788" spans="1:9" x14ac:dyDescent="0.2">
      <c r="A7788" t="s">
        <v>59</v>
      </c>
      <c r="B7788" t="s">
        <v>81</v>
      </c>
      <c r="C7788" t="s">
        <v>22</v>
      </c>
      <c r="D7788" s="55">
        <v>45352</v>
      </c>
      <c r="E7788">
        <v>-0.17</v>
      </c>
      <c r="F7788">
        <v>3133111</v>
      </c>
      <c r="G7788" s="58" t="s">
        <v>87</v>
      </c>
      <c r="H7788" s="58" t="s">
        <v>87</v>
      </c>
      <c r="I7788" s="60" t="s">
        <v>85</v>
      </c>
    </row>
    <row r="7789" spans="1:9" x14ac:dyDescent="0.2">
      <c r="A7789" t="s">
        <v>60</v>
      </c>
      <c r="B7789" t="s">
        <v>80</v>
      </c>
      <c r="C7789" t="s">
        <v>22</v>
      </c>
      <c r="D7789" s="55">
        <v>45352</v>
      </c>
      <c r="E7789">
        <v>0.69</v>
      </c>
      <c r="F7789">
        <v>3133112</v>
      </c>
      <c r="G7789" s="58" t="s">
        <v>87</v>
      </c>
      <c r="H7789" s="58" t="s">
        <v>87</v>
      </c>
      <c r="I7789" s="60" t="s">
        <v>85</v>
      </c>
    </row>
    <row r="7790" spans="1:9" x14ac:dyDescent="0.2">
      <c r="A7790" t="s">
        <v>60</v>
      </c>
      <c r="B7790" t="s">
        <v>81</v>
      </c>
      <c r="C7790" t="s">
        <v>22</v>
      </c>
      <c r="D7790" s="55">
        <v>45352</v>
      </c>
      <c r="E7790">
        <v>0.1</v>
      </c>
      <c r="F7790">
        <v>3133113</v>
      </c>
      <c r="G7790" s="58" t="s">
        <v>87</v>
      </c>
      <c r="H7790" s="58" t="s">
        <v>87</v>
      </c>
      <c r="I7790" s="60" t="s">
        <v>85</v>
      </c>
    </row>
    <row r="7791" spans="1:9" x14ac:dyDescent="0.2">
      <c r="A7791" t="s">
        <v>61</v>
      </c>
      <c r="B7791" t="s">
        <v>80</v>
      </c>
      <c r="C7791" t="s">
        <v>22</v>
      </c>
      <c r="D7791" s="55">
        <v>45352</v>
      </c>
      <c r="E7791">
        <v>0.69</v>
      </c>
      <c r="F7791">
        <v>3133114</v>
      </c>
      <c r="G7791" s="58" t="s">
        <v>87</v>
      </c>
      <c r="H7791" s="58" t="s">
        <v>87</v>
      </c>
      <c r="I7791" s="60" t="s">
        <v>85</v>
      </c>
    </row>
    <row r="7792" spans="1:9" x14ac:dyDescent="0.2">
      <c r="A7792" t="s">
        <v>61</v>
      </c>
      <c r="B7792" t="s">
        <v>81</v>
      </c>
      <c r="C7792" t="s">
        <v>22</v>
      </c>
      <c r="D7792" s="55">
        <v>45352</v>
      </c>
      <c r="E7792">
        <v>-0.05</v>
      </c>
      <c r="F7792">
        <v>3133115</v>
      </c>
      <c r="G7792" s="58" t="s">
        <v>87</v>
      </c>
      <c r="H7792" s="58" t="s">
        <v>87</v>
      </c>
      <c r="I7792" s="60" t="s">
        <v>85</v>
      </c>
    </row>
    <row r="7793" spans="1:9" x14ac:dyDescent="0.2">
      <c r="A7793" t="s">
        <v>63</v>
      </c>
      <c r="B7793" t="s">
        <v>80</v>
      </c>
      <c r="C7793" t="s">
        <v>22</v>
      </c>
      <c r="D7793" s="55">
        <v>45352</v>
      </c>
      <c r="E7793">
        <v>0</v>
      </c>
      <c r="F7793">
        <v>3133116</v>
      </c>
      <c r="G7793" s="58" t="s">
        <v>87</v>
      </c>
      <c r="H7793" s="58" t="s">
        <v>87</v>
      </c>
      <c r="I7793" s="60" t="s">
        <v>85</v>
      </c>
    </row>
    <row r="7794" spans="1:9" x14ac:dyDescent="0.2">
      <c r="A7794" t="s">
        <v>63</v>
      </c>
      <c r="B7794" t="s">
        <v>81</v>
      </c>
      <c r="C7794" t="s">
        <v>22</v>
      </c>
      <c r="D7794" s="55">
        <v>45352</v>
      </c>
      <c r="E7794">
        <v>0</v>
      </c>
      <c r="F7794">
        <v>3133117</v>
      </c>
      <c r="G7794" s="58" t="s">
        <v>87</v>
      </c>
      <c r="H7794" s="58" t="s">
        <v>87</v>
      </c>
      <c r="I7794" s="60" t="s">
        <v>85</v>
      </c>
    </row>
    <row r="7795" spans="1:9" x14ac:dyDescent="0.2">
      <c r="A7795" t="s">
        <v>64</v>
      </c>
      <c r="B7795" t="s">
        <v>80</v>
      </c>
      <c r="C7795" t="s">
        <v>22</v>
      </c>
      <c r="D7795" s="55">
        <v>45352</v>
      </c>
      <c r="E7795">
        <v>0</v>
      </c>
      <c r="F7795">
        <v>3133118</v>
      </c>
      <c r="G7795" s="58" t="s">
        <v>87</v>
      </c>
      <c r="H7795" s="58" t="s">
        <v>87</v>
      </c>
      <c r="I7795" s="60" t="s">
        <v>85</v>
      </c>
    </row>
    <row r="7796" spans="1:9" x14ac:dyDescent="0.2">
      <c r="A7796" t="s">
        <v>64</v>
      </c>
      <c r="B7796" t="s">
        <v>81</v>
      </c>
      <c r="C7796" t="s">
        <v>22</v>
      </c>
      <c r="D7796" s="55">
        <v>45352</v>
      </c>
      <c r="E7796">
        <v>0</v>
      </c>
      <c r="F7796">
        <v>3133119</v>
      </c>
      <c r="G7796" s="58" t="s">
        <v>87</v>
      </c>
      <c r="H7796" s="58" t="s">
        <v>87</v>
      </c>
      <c r="I7796" s="60" t="s">
        <v>85</v>
      </c>
    </row>
    <row r="7797" spans="1:9" x14ac:dyDescent="0.2">
      <c r="A7797" t="s">
        <v>79</v>
      </c>
      <c r="B7797" t="s">
        <v>80</v>
      </c>
      <c r="C7797" t="s">
        <v>22</v>
      </c>
      <c r="D7797" s="55">
        <v>45352</v>
      </c>
      <c r="E7797">
        <v>0</v>
      </c>
      <c r="F7797">
        <v>3133120</v>
      </c>
      <c r="G7797" s="58" t="s">
        <v>87</v>
      </c>
      <c r="H7797" s="58" t="s">
        <v>87</v>
      </c>
      <c r="I7797" s="60" t="s">
        <v>85</v>
      </c>
    </row>
    <row r="7798" spans="1:9" x14ac:dyDescent="0.2">
      <c r="A7798" t="s">
        <v>79</v>
      </c>
      <c r="B7798" t="s">
        <v>81</v>
      </c>
      <c r="C7798" t="s">
        <v>22</v>
      </c>
      <c r="D7798" s="55">
        <v>45352</v>
      </c>
      <c r="E7798">
        <v>0</v>
      </c>
      <c r="F7798">
        <v>3133121</v>
      </c>
      <c r="G7798" s="58" t="s">
        <v>87</v>
      </c>
      <c r="H7798" s="58" t="s">
        <v>87</v>
      </c>
      <c r="I7798" s="60" t="s">
        <v>85</v>
      </c>
    </row>
    <row r="7799" spans="1:9" x14ac:dyDescent="0.2">
      <c r="A7799" t="s">
        <v>65</v>
      </c>
      <c r="B7799" t="s">
        <v>80</v>
      </c>
      <c r="C7799" t="s">
        <v>22</v>
      </c>
      <c r="D7799" s="55">
        <v>45352</v>
      </c>
      <c r="E7799">
        <v>0</v>
      </c>
      <c r="F7799">
        <v>3133122</v>
      </c>
      <c r="G7799" s="58" t="s">
        <v>87</v>
      </c>
      <c r="H7799" s="58" t="s">
        <v>87</v>
      </c>
      <c r="I7799" s="60" t="s">
        <v>85</v>
      </c>
    </row>
    <row r="7800" spans="1:9" x14ac:dyDescent="0.2">
      <c r="A7800" t="s">
        <v>65</v>
      </c>
      <c r="B7800" t="s">
        <v>81</v>
      </c>
      <c r="C7800" t="s">
        <v>22</v>
      </c>
      <c r="D7800" s="55">
        <v>45352</v>
      </c>
      <c r="E7800">
        <v>0</v>
      </c>
      <c r="F7800">
        <v>3133123</v>
      </c>
      <c r="G7800" s="58" t="s">
        <v>87</v>
      </c>
      <c r="H7800" s="58" t="s">
        <v>87</v>
      </c>
      <c r="I7800" s="60" t="s">
        <v>85</v>
      </c>
    </row>
    <row r="7801" spans="1:9" x14ac:dyDescent="0.2">
      <c r="A7801" t="s">
        <v>111</v>
      </c>
      <c r="B7801" t="s">
        <v>110</v>
      </c>
      <c r="C7801" t="s">
        <v>22</v>
      </c>
      <c r="D7801" s="55">
        <v>45352</v>
      </c>
      <c r="E7801">
        <v>0.05</v>
      </c>
      <c r="F7801">
        <v>3133124</v>
      </c>
      <c r="G7801" s="58" t="s">
        <v>87</v>
      </c>
      <c r="H7801" s="58" t="s">
        <v>87</v>
      </c>
      <c r="I7801" s="60" t="s">
        <v>85</v>
      </c>
    </row>
    <row r="7802" spans="1:9" x14ac:dyDescent="0.2">
      <c r="A7802" t="s">
        <v>112</v>
      </c>
      <c r="B7802" t="s">
        <v>110</v>
      </c>
      <c r="C7802" t="s">
        <v>22</v>
      </c>
      <c r="D7802" s="55">
        <v>45352</v>
      </c>
      <c r="E7802">
        <v>0.1</v>
      </c>
      <c r="F7802">
        <v>3133125</v>
      </c>
      <c r="G7802" s="58" t="s">
        <v>87</v>
      </c>
      <c r="H7802" s="58" t="s">
        <v>87</v>
      </c>
      <c r="I7802" s="60" t="s">
        <v>85</v>
      </c>
    </row>
    <row r="7803" spans="1:9" x14ac:dyDescent="0.2">
      <c r="A7803" t="s">
        <v>108</v>
      </c>
      <c r="B7803" t="s">
        <v>110</v>
      </c>
      <c r="C7803" t="s">
        <v>22</v>
      </c>
      <c r="D7803" s="55">
        <v>45352</v>
      </c>
      <c r="E7803">
        <v>-0.05</v>
      </c>
      <c r="F7803">
        <v>3133126</v>
      </c>
      <c r="G7803" s="58" t="s">
        <v>87</v>
      </c>
      <c r="H7803" s="58" t="s">
        <v>87</v>
      </c>
      <c r="I7803" s="60" t="s">
        <v>85</v>
      </c>
    </row>
    <row r="7804" spans="1:9" x14ac:dyDescent="0.2">
      <c r="A7804" t="s">
        <v>109</v>
      </c>
      <c r="B7804" t="s">
        <v>110</v>
      </c>
      <c r="C7804" t="s">
        <v>22</v>
      </c>
      <c r="D7804" s="55">
        <v>45352</v>
      </c>
      <c r="E7804">
        <v>0.1</v>
      </c>
      <c r="F7804">
        <v>3133127</v>
      </c>
      <c r="G7804" s="58" t="s">
        <v>87</v>
      </c>
      <c r="H7804" s="58" t="s">
        <v>87</v>
      </c>
      <c r="I7804" s="60" t="s">
        <v>85</v>
      </c>
    </row>
    <row r="7805" spans="1:9" x14ac:dyDescent="0.2">
      <c r="A7805" t="s">
        <v>11</v>
      </c>
      <c r="B7805" t="s">
        <v>110</v>
      </c>
      <c r="C7805" t="s">
        <v>22</v>
      </c>
      <c r="D7805" s="55">
        <v>45352</v>
      </c>
      <c r="E7805" s="155">
        <v>45383</v>
      </c>
      <c r="F7805">
        <v>2756547</v>
      </c>
      <c r="G7805" s="58" t="s">
        <v>87</v>
      </c>
      <c r="H7805" s="58" t="s">
        <v>87</v>
      </c>
      <c r="I7805" s="60" t="s">
        <v>86</v>
      </c>
    </row>
    <row r="7806" spans="1:9" x14ac:dyDescent="0.2">
      <c r="A7806" t="s">
        <v>78</v>
      </c>
      <c r="B7806" t="s">
        <v>80</v>
      </c>
      <c r="C7806" t="s">
        <v>22</v>
      </c>
      <c r="D7806" s="55">
        <v>45383</v>
      </c>
      <c r="E7806">
        <v>0.435</v>
      </c>
      <c r="F7806">
        <v>3133100</v>
      </c>
      <c r="G7806" s="58" t="s">
        <v>87</v>
      </c>
      <c r="H7806" s="58" t="s">
        <v>87</v>
      </c>
      <c r="I7806" s="60" t="s">
        <v>85</v>
      </c>
    </row>
    <row r="7807" spans="1:9" x14ac:dyDescent="0.2">
      <c r="A7807" t="s">
        <v>78</v>
      </c>
      <c r="B7807" t="s">
        <v>81</v>
      </c>
      <c r="C7807" t="s">
        <v>22</v>
      </c>
      <c r="D7807" s="55">
        <v>45383</v>
      </c>
      <c r="E7807">
        <v>0.02</v>
      </c>
      <c r="F7807">
        <v>3133101</v>
      </c>
      <c r="G7807" s="58" t="s">
        <v>87</v>
      </c>
      <c r="H7807" s="58" t="s">
        <v>87</v>
      </c>
      <c r="I7807" s="60" t="s">
        <v>85</v>
      </c>
    </row>
    <row r="7808" spans="1:9" x14ac:dyDescent="0.2">
      <c r="A7808" t="s">
        <v>35</v>
      </c>
      <c r="B7808" t="s">
        <v>80</v>
      </c>
      <c r="C7808" t="s">
        <v>22</v>
      </c>
      <c r="D7808" s="55">
        <v>45383</v>
      </c>
      <c r="E7808">
        <v>0.435</v>
      </c>
      <c r="F7808">
        <v>3133102</v>
      </c>
      <c r="G7808" s="58" t="s">
        <v>87</v>
      </c>
      <c r="H7808" s="58" t="s">
        <v>87</v>
      </c>
      <c r="I7808" s="60" t="s">
        <v>85</v>
      </c>
    </row>
    <row r="7809" spans="1:9" x14ac:dyDescent="0.2">
      <c r="A7809" t="s">
        <v>35</v>
      </c>
      <c r="B7809" t="s">
        <v>81</v>
      </c>
      <c r="C7809" t="s">
        <v>22</v>
      </c>
      <c r="D7809" s="55">
        <v>45383</v>
      </c>
      <c r="E7809">
        <v>0.05</v>
      </c>
      <c r="F7809">
        <v>3133103</v>
      </c>
      <c r="G7809" s="58" t="s">
        <v>87</v>
      </c>
      <c r="H7809" s="58" t="s">
        <v>87</v>
      </c>
      <c r="I7809" s="60" t="s">
        <v>85</v>
      </c>
    </row>
    <row r="7810" spans="1:9" x14ac:dyDescent="0.2">
      <c r="A7810" t="s">
        <v>36</v>
      </c>
      <c r="B7810" t="s">
        <v>80</v>
      </c>
      <c r="C7810" t="s">
        <v>22</v>
      </c>
      <c r="D7810" s="55">
        <v>45383</v>
      </c>
      <c r="E7810">
        <v>0.435</v>
      </c>
      <c r="F7810">
        <v>3133104</v>
      </c>
      <c r="G7810" s="58" t="s">
        <v>87</v>
      </c>
      <c r="H7810" s="58" t="s">
        <v>87</v>
      </c>
      <c r="I7810" s="60" t="s">
        <v>85</v>
      </c>
    </row>
    <row r="7811" spans="1:9" x14ac:dyDescent="0.2">
      <c r="A7811" t="s">
        <v>36</v>
      </c>
      <c r="B7811" t="s">
        <v>81</v>
      </c>
      <c r="C7811" t="s">
        <v>22</v>
      </c>
      <c r="D7811" s="55">
        <v>45383</v>
      </c>
      <c r="E7811">
        <v>0.02</v>
      </c>
      <c r="F7811">
        <v>3133105</v>
      </c>
      <c r="G7811" s="58" t="s">
        <v>87</v>
      </c>
      <c r="H7811" s="58" t="s">
        <v>87</v>
      </c>
      <c r="I7811" s="60" t="s">
        <v>85</v>
      </c>
    </row>
    <row r="7812" spans="1:9" x14ac:dyDescent="0.2">
      <c r="A7812" t="s">
        <v>37</v>
      </c>
      <c r="B7812" t="s">
        <v>80</v>
      </c>
      <c r="C7812" t="s">
        <v>22</v>
      </c>
      <c r="D7812" s="55">
        <v>45383</v>
      </c>
      <c r="E7812">
        <v>0.435</v>
      </c>
      <c r="F7812">
        <v>3133106</v>
      </c>
      <c r="G7812" s="58" t="s">
        <v>87</v>
      </c>
      <c r="H7812" s="58" t="s">
        <v>87</v>
      </c>
      <c r="I7812" s="60" t="s">
        <v>85</v>
      </c>
    </row>
    <row r="7813" spans="1:9" x14ac:dyDescent="0.2">
      <c r="A7813" t="s">
        <v>37</v>
      </c>
      <c r="B7813" t="s">
        <v>81</v>
      </c>
      <c r="C7813" t="s">
        <v>22</v>
      </c>
      <c r="D7813" s="55">
        <v>45383</v>
      </c>
      <c r="E7813">
        <v>0.05</v>
      </c>
      <c r="F7813">
        <v>3133107</v>
      </c>
      <c r="G7813" s="58" t="s">
        <v>87</v>
      </c>
      <c r="H7813" s="58" t="s">
        <v>87</v>
      </c>
      <c r="I7813" s="60" t="s">
        <v>85</v>
      </c>
    </row>
    <row r="7814" spans="1:9" x14ac:dyDescent="0.2">
      <c r="A7814" t="s">
        <v>58</v>
      </c>
      <c r="B7814" t="s">
        <v>80</v>
      </c>
      <c r="C7814" t="s">
        <v>22</v>
      </c>
      <c r="D7814" s="55">
        <v>45383</v>
      </c>
      <c r="E7814">
        <v>0.36</v>
      </c>
      <c r="F7814">
        <v>3133108</v>
      </c>
      <c r="G7814" s="58" t="s">
        <v>87</v>
      </c>
      <c r="H7814" s="58" t="s">
        <v>87</v>
      </c>
      <c r="I7814" s="60" t="s">
        <v>85</v>
      </c>
    </row>
    <row r="7815" spans="1:9" x14ac:dyDescent="0.2">
      <c r="A7815" t="s">
        <v>58</v>
      </c>
      <c r="B7815" t="s">
        <v>81</v>
      </c>
      <c r="C7815" t="s">
        <v>22</v>
      </c>
      <c r="D7815" s="55">
        <v>45383</v>
      </c>
      <c r="E7815">
        <v>5.0000000000000001E-3</v>
      </c>
      <c r="F7815">
        <v>3133109</v>
      </c>
      <c r="G7815" s="58" t="s">
        <v>87</v>
      </c>
      <c r="H7815" s="58" t="s">
        <v>87</v>
      </c>
      <c r="I7815" s="60" t="s">
        <v>85</v>
      </c>
    </row>
    <row r="7816" spans="1:9" x14ac:dyDescent="0.2">
      <c r="A7816" t="s">
        <v>59</v>
      </c>
      <c r="B7816" t="s">
        <v>80</v>
      </c>
      <c r="C7816" t="s">
        <v>22</v>
      </c>
      <c r="D7816" s="55">
        <v>45383</v>
      </c>
      <c r="E7816">
        <v>0.38</v>
      </c>
      <c r="F7816">
        <v>3133110</v>
      </c>
      <c r="G7816" s="58" t="s">
        <v>87</v>
      </c>
      <c r="H7816" s="58" t="s">
        <v>87</v>
      </c>
      <c r="I7816" s="60" t="s">
        <v>85</v>
      </c>
    </row>
    <row r="7817" spans="1:9" x14ac:dyDescent="0.2">
      <c r="A7817" t="s">
        <v>59</v>
      </c>
      <c r="B7817" t="s">
        <v>81</v>
      </c>
      <c r="C7817" t="s">
        <v>22</v>
      </c>
      <c r="D7817" s="55">
        <v>45383</v>
      </c>
      <c r="E7817">
        <v>-8.5000000000000006E-2</v>
      </c>
      <c r="F7817">
        <v>3133111</v>
      </c>
      <c r="G7817" s="58" t="s">
        <v>87</v>
      </c>
      <c r="H7817" s="58" t="s">
        <v>87</v>
      </c>
      <c r="I7817" s="60" t="s">
        <v>85</v>
      </c>
    </row>
    <row r="7818" spans="1:9" x14ac:dyDescent="0.2">
      <c r="A7818" t="s">
        <v>60</v>
      </c>
      <c r="B7818" t="s">
        <v>80</v>
      </c>
      <c r="C7818" t="s">
        <v>22</v>
      </c>
      <c r="D7818" s="55">
        <v>45383</v>
      </c>
      <c r="E7818">
        <v>0.38</v>
      </c>
      <c r="F7818">
        <v>3133112</v>
      </c>
      <c r="G7818" s="58" t="s">
        <v>87</v>
      </c>
      <c r="H7818" s="58" t="s">
        <v>87</v>
      </c>
      <c r="I7818" s="60" t="s">
        <v>85</v>
      </c>
    </row>
    <row r="7819" spans="1:9" x14ac:dyDescent="0.2">
      <c r="A7819" t="s">
        <v>60</v>
      </c>
      <c r="B7819" t="s">
        <v>81</v>
      </c>
      <c r="C7819" t="s">
        <v>22</v>
      </c>
      <c r="D7819" s="55">
        <v>45383</v>
      </c>
      <c r="E7819">
        <v>0.02</v>
      </c>
      <c r="F7819">
        <v>3133113</v>
      </c>
      <c r="G7819" s="58" t="s">
        <v>87</v>
      </c>
      <c r="H7819" s="58" t="s">
        <v>87</v>
      </c>
      <c r="I7819" s="60" t="s">
        <v>85</v>
      </c>
    </row>
    <row r="7820" spans="1:9" x14ac:dyDescent="0.2">
      <c r="A7820" t="s">
        <v>61</v>
      </c>
      <c r="B7820" t="s">
        <v>80</v>
      </c>
      <c r="C7820" t="s">
        <v>22</v>
      </c>
      <c r="D7820" s="55">
        <v>45383</v>
      </c>
      <c r="E7820">
        <v>0.38</v>
      </c>
      <c r="F7820">
        <v>3133114</v>
      </c>
      <c r="G7820" s="58" t="s">
        <v>87</v>
      </c>
      <c r="H7820" s="58" t="s">
        <v>87</v>
      </c>
      <c r="I7820" s="60" t="s">
        <v>85</v>
      </c>
    </row>
    <row r="7821" spans="1:9" x14ac:dyDescent="0.2">
      <c r="A7821" t="s">
        <v>61</v>
      </c>
      <c r="B7821" t="s">
        <v>81</v>
      </c>
      <c r="C7821" t="s">
        <v>22</v>
      </c>
      <c r="D7821" s="55">
        <v>45383</v>
      </c>
      <c r="E7821">
        <v>-4.4999999999999998E-2</v>
      </c>
      <c r="F7821">
        <v>3133115</v>
      </c>
      <c r="G7821" s="58" t="s">
        <v>87</v>
      </c>
      <c r="H7821" s="58" t="s">
        <v>87</v>
      </c>
      <c r="I7821" s="60" t="s">
        <v>85</v>
      </c>
    </row>
    <row r="7822" spans="1:9" x14ac:dyDescent="0.2">
      <c r="A7822" t="s">
        <v>63</v>
      </c>
      <c r="B7822" t="s">
        <v>80</v>
      </c>
      <c r="C7822" t="s">
        <v>22</v>
      </c>
      <c r="D7822" s="55">
        <v>45383</v>
      </c>
      <c r="E7822">
        <v>0</v>
      </c>
      <c r="F7822">
        <v>3133116</v>
      </c>
      <c r="G7822" s="58" t="s">
        <v>87</v>
      </c>
      <c r="H7822" s="58" t="s">
        <v>87</v>
      </c>
      <c r="I7822" s="60" t="s">
        <v>85</v>
      </c>
    </row>
    <row r="7823" spans="1:9" x14ac:dyDescent="0.2">
      <c r="A7823" t="s">
        <v>63</v>
      </c>
      <c r="B7823" t="s">
        <v>81</v>
      </c>
      <c r="C7823" t="s">
        <v>22</v>
      </c>
      <c r="D7823" s="55">
        <v>45383</v>
      </c>
      <c r="E7823">
        <v>0</v>
      </c>
      <c r="F7823">
        <v>3133117</v>
      </c>
      <c r="G7823" s="58" t="s">
        <v>87</v>
      </c>
      <c r="H7823" s="58" t="s">
        <v>87</v>
      </c>
      <c r="I7823" s="60" t="s">
        <v>85</v>
      </c>
    </row>
    <row r="7824" spans="1:9" x14ac:dyDescent="0.2">
      <c r="A7824" t="s">
        <v>64</v>
      </c>
      <c r="B7824" t="s">
        <v>80</v>
      </c>
      <c r="C7824" t="s">
        <v>22</v>
      </c>
      <c r="D7824" s="55">
        <v>45383</v>
      </c>
      <c r="E7824">
        <v>0</v>
      </c>
      <c r="F7824">
        <v>3133118</v>
      </c>
      <c r="G7824" s="58" t="s">
        <v>87</v>
      </c>
      <c r="H7824" s="58" t="s">
        <v>87</v>
      </c>
      <c r="I7824" s="60" t="s">
        <v>85</v>
      </c>
    </row>
    <row r="7825" spans="1:9" x14ac:dyDescent="0.2">
      <c r="A7825" t="s">
        <v>64</v>
      </c>
      <c r="B7825" t="s">
        <v>81</v>
      </c>
      <c r="C7825" t="s">
        <v>22</v>
      </c>
      <c r="D7825" s="55">
        <v>45383</v>
      </c>
      <c r="E7825">
        <v>0</v>
      </c>
      <c r="F7825">
        <v>3133119</v>
      </c>
      <c r="G7825" s="58" t="s">
        <v>87</v>
      </c>
      <c r="H7825" s="58" t="s">
        <v>87</v>
      </c>
      <c r="I7825" s="60" t="s">
        <v>85</v>
      </c>
    </row>
    <row r="7826" spans="1:9" x14ac:dyDescent="0.2">
      <c r="A7826" t="s">
        <v>79</v>
      </c>
      <c r="B7826" t="s">
        <v>80</v>
      </c>
      <c r="C7826" t="s">
        <v>22</v>
      </c>
      <c r="D7826" s="55">
        <v>45383</v>
      </c>
      <c r="E7826">
        <v>0</v>
      </c>
      <c r="F7826">
        <v>3133120</v>
      </c>
      <c r="G7826" s="58" t="s">
        <v>87</v>
      </c>
      <c r="H7826" s="58" t="s">
        <v>87</v>
      </c>
      <c r="I7826" s="60" t="s">
        <v>85</v>
      </c>
    </row>
    <row r="7827" spans="1:9" x14ac:dyDescent="0.2">
      <c r="A7827" t="s">
        <v>79</v>
      </c>
      <c r="B7827" t="s">
        <v>81</v>
      </c>
      <c r="C7827" t="s">
        <v>22</v>
      </c>
      <c r="D7827" s="55">
        <v>45383</v>
      </c>
      <c r="E7827">
        <v>0</v>
      </c>
      <c r="F7827">
        <v>3133121</v>
      </c>
      <c r="G7827" s="58" t="s">
        <v>87</v>
      </c>
      <c r="H7827" s="58" t="s">
        <v>87</v>
      </c>
      <c r="I7827" s="60" t="s">
        <v>85</v>
      </c>
    </row>
    <row r="7828" spans="1:9" x14ac:dyDescent="0.2">
      <c r="A7828" t="s">
        <v>65</v>
      </c>
      <c r="B7828" t="s">
        <v>80</v>
      </c>
      <c r="C7828" t="s">
        <v>22</v>
      </c>
      <c r="D7828" s="55">
        <v>45383</v>
      </c>
      <c r="E7828">
        <v>0</v>
      </c>
      <c r="F7828">
        <v>3133122</v>
      </c>
      <c r="G7828" s="58" t="s">
        <v>87</v>
      </c>
      <c r="H7828" s="58" t="s">
        <v>87</v>
      </c>
      <c r="I7828" s="60" t="s">
        <v>85</v>
      </c>
    </row>
    <row r="7829" spans="1:9" x14ac:dyDescent="0.2">
      <c r="A7829" t="s">
        <v>65</v>
      </c>
      <c r="B7829" t="s">
        <v>81</v>
      </c>
      <c r="C7829" t="s">
        <v>22</v>
      </c>
      <c r="D7829" s="55">
        <v>45383</v>
      </c>
      <c r="E7829">
        <v>0</v>
      </c>
      <c r="F7829">
        <v>3133123</v>
      </c>
      <c r="G7829" s="58" t="s">
        <v>87</v>
      </c>
      <c r="H7829" s="58" t="s">
        <v>87</v>
      </c>
      <c r="I7829" s="60" t="s">
        <v>85</v>
      </c>
    </row>
    <row r="7830" spans="1:9" x14ac:dyDescent="0.2">
      <c r="A7830" t="s">
        <v>111</v>
      </c>
      <c r="B7830" t="s">
        <v>110</v>
      </c>
      <c r="C7830" t="s">
        <v>22</v>
      </c>
      <c r="D7830" s="55">
        <v>45383</v>
      </c>
      <c r="E7830">
        <v>5.0000000000000001E-3</v>
      </c>
      <c r="F7830">
        <v>3133124</v>
      </c>
      <c r="G7830" s="58" t="s">
        <v>87</v>
      </c>
      <c r="H7830" s="58" t="s">
        <v>87</v>
      </c>
      <c r="I7830" s="60" t="s">
        <v>85</v>
      </c>
    </row>
    <row r="7831" spans="1:9" x14ac:dyDescent="0.2">
      <c r="A7831" t="s">
        <v>112</v>
      </c>
      <c r="B7831" t="s">
        <v>110</v>
      </c>
      <c r="C7831" t="s">
        <v>22</v>
      </c>
      <c r="D7831" s="55">
        <v>45383</v>
      </c>
      <c r="E7831">
        <v>0.02</v>
      </c>
      <c r="F7831">
        <v>3133125</v>
      </c>
      <c r="G7831" s="58" t="s">
        <v>87</v>
      </c>
      <c r="H7831" s="58" t="s">
        <v>87</v>
      </c>
      <c r="I7831" s="60" t="s">
        <v>85</v>
      </c>
    </row>
    <row r="7832" spans="1:9" x14ac:dyDescent="0.2">
      <c r="A7832" t="s">
        <v>108</v>
      </c>
      <c r="B7832" t="s">
        <v>110</v>
      </c>
      <c r="C7832" t="s">
        <v>22</v>
      </c>
      <c r="D7832" s="55">
        <v>45383</v>
      </c>
      <c r="E7832">
        <v>-4.4999999999999998E-2</v>
      </c>
      <c r="F7832">
        <v>3133126</v>
      </c>
      <c r="G7832" s="58" t="s">
        <v>87</v>
      </c>
      <c r="H7832" s="58" t="s">
        <v>87</v>
      </c>
      <c r="I7832" s="60" t="s">
        <v>85</v>
      </c>
    </row>
    <row r="7833" spans="1:9" x14ac:dyDescent="0.2">
      <c r="A7833" t="s">
        <v>109</v>
      </c>
      <c r="B7833" t="s">
        <v>110</v>
      </c>
      <c r="C7833" t="s">
        <v>22</v>
      </c>
      <c r="D7833" s="55">
        <v>45383</v>
      </c>
      <c r="E7833">
        <v>0.02</v>
      </c>
      <c r="F7833">
        <v>3133127</v>
      </c>
      <c r="G7833" s="58" t="s">
        <v>87</v>
      </c>
      <c r="H7833" s="58" t="s">
        <v>87</v>
      </c>
      <c r="I7833" s="60" t="s">
        <v>85</v>
      </c>
    </row>
    <row r="7834" spans="1:9" x14ac:dyDescent="0.2">
      <c r="A7834" t="s">
        <v>11</v>
      </c>
      <c r="B7834" t="s">
        <v>110</v>
      </c>
      <c r="C7834" t="s">
        <v>22</v>
      </c>
      <c r="D7834" s="55">
        <v>45383</v>
      </c>
      <c r="E7834" s="155">
        <v>45413</v>
      </c>
      <c r="F7834">
        <v>2756525</v>
      </c>
      <c r="G7834" s="58" t="s">
        <v>87</v>
      </c>
      <c r="H7834" s="58" t="s">
        <v>87</v>
      </c>
      <c r="I7834" s="60" t="s">
        <v>86</v>
      </c>
    </row>
    <row r="7835" spans="1:9" x14ac:dyDescent="0.2">
      <c r="A7835" t="s">
        <v>78</v>
      </c>
      <c r="B7835" t="s">
        <v>80</v>
      </c>
      <c r="C7835" t="s">
        <v>22</v>
      </c>
      <c r="D7835" s="55">
        <v>45413</v>
      </c>
      <c r="E7835">
        <v>0.38500000000000001</v>
      </c>
      <c r="F7835">
        <v>3133100</v>
      </c>
      <c r="G7835" s="58" t="s">
        <v>87</v>
      </c>
      <c r="H7835" s="58" t="s">
        <v>87</v>
      </c>
      <c r="I7835" s="60" t="s">
        <v>85</v>
      </c>
    </row>
    <row r="7836" spans="1:9" x14ac:dyDescent="0.2">
      <c r="A7836" t="s">
        <v>78</v>
      </c>
      <c r="B7836" t="s">
        <v>81</v>
      </c>
      <c r="C7836" t="s">
        <v>22</v>
      </c>
      <c r="D7836" s="55">
        <v>45413</v>
      </c>
      <c r="E7836">
        <v>0.02</v>
      </c>
      <c r="F7836">
        <v>3133101</v>
      </c>
      <c r="G7836" s="58" t="s">
        <v>87</v>
      </c>
      <c r="H7836" s="58" t="s">
        <v>87</v>
      </c>
      <c r="I7836" s="60" t="s">
        <v>85</v>
      </c>
    </row>
    <row r="7837" spans="1:9" x14ac:dyDescent="0.2">
      <c r="A7837" t="s">
        <v>35</v>
      </c>
      <c r="B7837" t="s">
        <v>80</v>
      </c>
      <c r="C7837" t="s">
        <v>22</v>
      </c>
      <c r="D7837" s="55">
        <v>45413</v>
      </c>
      <c r="E7837">
        <v>0.38500000000000001</v>
      </c>
      <c r="F7837">
        <v>3133102</v>
      </c>
      <c r="G7837" s="58" t="s">
        <v>87</v>
      </c>
      <c r="H7837" s="58" t="s">
        <v>87</v>
      </c>
      <c r="I7837" s="60" t="s">
        <v>85</v>
      </c>
    </row>
    <row r="7838" spans="1:9" x14ac:dyDescent="0.2">
      <c r="A7838" t="s">
        <v>35</v>
      </c>
      <c r="B7838" t="s">
        <v>81</v>
      </c>
      <c r="C7838" t="s">
        <v>22</v>
      </c>
      <c r="D7838" s="55">
        <v>45413</v>
      </c>
      <c r="E7838">
        <v>0.05</v>
      </c>
      <c r="F7838">
        <v>3133103</v>
      </c>
      <c r="G7838" s="58" t="s">
        <v>87</v>
      </c>
      <c r="H7838" s="58" t="s">
        <v>87</v>
      </c>
      <c r="I7838" s="60" t="s">
        <v>85</v>
      </c>
    </row>
    <row r="7839" spans="1:9" x14ac:dyDescent="0.2">
      <c r="A7839" t="s">
        <v>36</v>
      </c>
      <c r="B7839" t="s">
        <v>80</v>
      </c>
      <c r="C7839" t="s">
        <v>22</v>
      </c>
      <c r="D7839" s="55">
        <v>45413</v>
      </c>
      <c r="E7839">
        <v>0.38500000000000001</v>
      </c>
      <c r="F7839">
        <v>3133104</v>
      </c>
      <c r="G7839" s="58" t="s">
        <v>87</v>
      </c>
      <c r="H7839" s="58" t="s">
        <v>87</v>
      </c>
      <c r="I7839" s="60" t="s">
        <v>85</v>
      </c>
    </row>
    <row r="7840" spans="1:9" x14ac:dyDescent="0.2">
      <c r="A7840" t="s">
        <v>36</v>
      </c>
      <c r="B7840" t="s">
        <v>81</v>
      </c>
      <c r="C7840" t="s">
        <v>22</v>
      </c>
      <c r="D7840" s="55">
        <v>45413</v>
      </c>
      <c r="E7840">
        <v>0.02</v>
      </c>
      <c r="F7840">
        <v>3133105</v>
      </c>
      <c r="G7840" s="58" t="s">
        <v>87</v>
      </c>
      <c r="H7840" s="58" t="s">
        <v>87</v>
      </c>
      <c r="I7840" s="60" t="s">
        <v>85</v>
      </c>
    </row>
    <row r="7841" spans="1:9" x14ac:dyDescent="0.2">
      <c r="A7841" t="s">
        <v>37</v>
      </c>
      <c r="B7841" t="s">
        <v>80</v>
      </c>
      <c r="C7841" t="s">
        <v>22</v>
      </c>
      <c r="D7841" s="55">
        <v>45413</v>
      </c>
      <c r="E7841">
        <v>0.38500000000000001</v>
      </c>
      <c r="F7841">
        <v>3133106</v>
      </c>
      <c r="G7841" s="58" t="s">
        <v>87</v>
      </c>
      <c r="H7841" s="58" t="s">
        <v>87</v>
      </c>
      <c r="I7841" s="60" t="s">
        <v>85</v>
      </c>
    </row>
    <row r="7842" spans="1:9" x14ac:dyDescent="0.2">
      <c r="A7842" t="s">
        <v>37</v>
      </c>
      <c r="B7842" t="s">
        <v>81</v>
      </c>
      <c r="C7842" t="s">
        <v>22</v>
      </c>
      <c r="D7842" s="55">
        <v>45413</v>
      </c>
      <c r="E7842">
        <v>0.05</v>
      </c>
      <c r="F7842">
        <v>3133107</v>
      </c>
      <c r="G7842" s="58" t="s">
        <v>87</v>
      </c>
      <c r="H7842" s="58" t="s">
        <v>87</v>
      </c>
      <c r="I7842" s="60" t="s">
        <v>85</v>
      </c>
    </row>
    <row r="7843" spans="1:9" x14ac:dyDescent="0.2">
      <c r="A7843" t="s">
        <v>58</v>
      </c>
      <c r="B7843" t="s">
        <v>80</v>
      </c>
      <c r="C7843" t="s">
        <v>22</v>
      </c>
      <c r="D7843" s="55">
        <v>45413</v>
      </c>
      <c r="E7843">
        <v>0.32500000000000001</v>
      </c>
      <c r="F7843">
        <v>3133108</v>
      </c>
      <c r="G7843" s="58" t="s">
        <v>87</v>
      </c>
      <c r="H7843" s="58" t="s">
        <v>87</v>
      </c>
      <c r="I7843" s="60" t="s">
        <v>85</v>
      </c>
    </row>
    <row r="7844" spans="1:9" x14ac:dyDescent="0.2">
      <c r="A7844" t="s">
        <v>58</v>
      </c>
      <c r="B7844" t="s">
        <v>81</v>
      </c>
      <c r="C7844" t="s">
        <v>22</v>
      </c>
      <c r="D7844" s="55">
        <v>45413</v>
      </c>
      <c r="E7844">
        <v>5.0000000000000001E-3</v>
      </c>
      <c r="F7844">
        <v>3133109</v>
      </c>
      <c r="G7844" s="58" t="s">
        <v>87</v>
      </c>
      <c r="H7844" s="58" t="s">
        <v>87</v>
      </c>
      <c r="I7844" s="60" t="s">
        <v>85</v>
      </c>
    </row>
    <row r="7845" spans="1:9" x14ac:dyDescent="0.2">
      <c r="A7845" t="s">
        <v>59</v>
      </c>
      <c r="B7845" t="s">
        <v>80</v>
      </c>
      <c r="C7845" t="s">
        <v>22</v>
      </c>
      <c r="D7845" s="55">
        <v>45413</v>
      </c>
      <c r="E7845">
        <v>0.33</v>
      </c>
      <c r="F7845">
        <v>3133110</v>
      </c>
      <c r="G7845" s="58" t="s">
        <v>87</v>
      </c>
      <c r="H7845" s="58" t="s">
        <v>87</v>
      </c>
      <c r="I7845" s="60" t="s">
        <v>85</v>
      </c>
    </row>
    <row r="7846" spans="1:9" x14ac:dyDescent="0.2">
      <c r="A7846" t="s">
        <v>59</v>
      </c>
      <c r="B7846" t="s">
        <v>81</v>
      </c>
      <c r="C7846" t="s">
        <v>22</v>
      </c>
      <c r="D7846" s="55">
        <v>45413</v>
      </c>
      <c r="E7846">
        <v>-6.5000000000000002E-2</v>
      </c>
      <c r="F7846">
        <v>3133111</v>
      </c>
      <c r="G7846" s="58" t="s">
        <v>87</v>
      </c>
      <c r="H7846" s="58" t="s">
        <v>87</v>
      </c>
      <c r="I7846" s="60" t="s">
        <v>85</v>
      </c>
    </row>
    <row r="7847" spans="1:9" x14ac:dyDescent="0.2">
      <c r="A7847" t="s">
        <v>60</v>
      </c>
      <c r="B7847" t="s">
        <v>80</v>
      </c>
      <c r="C7847" t="s">
        <v>22</v>
      </c>
      <c r="D7847" s="55">
        <v>45413</v>
      </c>
      <c r="E7847">
        <v>0.33</v>
      </c>
      <c r="F7847">
        <v>3133112</v>
      </c>
      <c r="G7847" s="58" t="s">
        <v>87</v>
      </c>
      <c r="H7847" s="58" t="s">
        <v>87</v>
      </c>
      <c r="I7847" s="60" t="s">
        <v>85</v>
      </c>
    </row>
    <row r="7848" spans="1:9" x14ac:dyDescent="0.2">
      <c r="A7848" t="s">
        <v>60</v>
      </c>
      <c r="B7848" t="s">
        <v>81</v>
      </c>
      <c r="C7848" t="s">
        <v>22</v>
      </c>
      <c r="D7848" s="55">
        <v>45413</v>
      </c>
      <c r="E7848">
        <v>0.02</v>
      </c>
      <c r="F7848">
        <v>3133113</v>
      </c>
      <c r="G7848" s="58" t="s">
        <v>87</v>
      </c>
      <c r="H7848" s="58" t="s">
        <v>87</v>
      </c>
      <c r="I7848" s="60" t="s">
        <v>85</v>
      </c>
    </row>
    <row r="7849" spans="1:9" x14ac:dyDescent="0.2">
      <c r="A7849" t="s">
        <v>61</v>
      </c>
      <c r="B7849" t="s">
        <v>80</v>
      </c>
      <c r="C7849" t="s">
        <v>22</v>
      </c>
      <c r="D7849" s="55">
        <v>45413</v>
      </c>
      <c r="E7849">
        <v>0.33</v>
      </c>
      <c r="F7849">
        <v>3133114</v>
      </c>
      <c r="G7849" s="58" t="s">
        <v>87</v>
      </c>
      <c r="H7849" s="58" t="s">
        <v>87</v>
      </c>
      <c r="I7849" s="60" t="s">
        <v>85</v>
      </c>
    </row>
    <row r="7850" spans="1:9" x14ac:dyDescent="0.2">
      <c r="A7850" t="s">
        <v>61</v>
      </c>
      <c r="B7850" t="s">
        <v>81</v>
      </c>
      <c r="C7850" t="s">
        <v>22</v>
      </c>
      <c r="D7850" s="55">
        <v>45413</v>
      </c>
      <c r="E7850">
        <v>-3.5000000000000003E-2</v>
      </c>
      <c r="F7850">
        <v>3133115</v>
      </c>
      <c r="G7850" s="58" t="s">
        <v>87</v>
      </c>
      <c r="H7850" s="58" t="s">
        <v>87</v>
      </c>
      <c r="I7850" s="60" t="s">
        <v>85</v>
      </c>
    </row>
    <row r="7851" spans="1:9" x14ac:dyDescent="0.2">
      <c r="A7851" t="s">
        <v>63</v>
      </c>
      <c r="B7851" t="s">
        <v>80</v>
      </c>
      <c r="C7851" t="s">
        <v>22</v>
      </c>
      <c r="D7851" s="55">
        <v>45413</v>
      </c>
      <c r="E7851">
        <v>0</v>
      </c>
      <c r="F7851">
        <v>3133116</v>
      </c>
      <c r="G7851" s="58" t="s">
        <v>87</v>
      </c>
      <c r="H7851" s="58" t="s">
        <v>87</v>
      </c>
      <c r="I7851" s="60" t="s">
        <v>85</v>
      </c>
    </row>
    <row r="7852" spans="1:9" x14ac:dyDescent="0.2">
      <c r="A7852" t="s">
        <v>63</v>
      </c>
      <c r="B7852" t="s">
        <v>81</v>
      </c>
      <c r="C7852" t="s">
        <v>22</v>
      </c>
      <c r="D7852" s="55">
        <v>45413</v>
      </c>
      <c r="E7852">
        <v>0</v>
      </c>
      <c r="F7852">
        <v>3133117</v>
      </c>
      <c r="G7852" s="58" t="s">
        <v>87</v>
      </c>
      <c r="H7852" s="58" t="s">
        <v>87</v>
      </c>
      <c r="I7852" s="60" t="s">
        <v>85</v>
      </c>
    </row>
    <row r="7853" spans="1:9" x14ac:dyDescent="0.2">
      <c r="A7853" t="s">
        <v>64</v>
      </c>
      <c r="B7853" t="s">
        <v>80</v>
      </c>
      <c r="C7853" t="s">
        <v>22</v>
      </c>
      <c r="D7853" s="55">
        <v>45413</v>
      </c>
      <c r="E7853">
        <v>0</v>
      </c>
      <c r="F7853">
        <v>3133118</v>
      </c>
      <c r="G7853" s="58" t="s">
        <v>87</v>
      </c>
      <c r="H7853" s="58" t="s">
        <v>87</v>
      </c>
      <c r="I7853" s="60" t="s">
        <v>85</v>
      </c>
    </row>
    <row r="7854" spans="1:9" x14ac:dyDescent="0.2">
      <c r="A7854" t="s">
        <v>64</v>
      </c>
      <c r="B7854" t="s">
        <v>81</v>
      </c>
      <c r="C7854" t="s">
        <v>22</v>
      </c>
      <c r="D7854" s="55">
        <v>45413</v>
      </c>
      <c r="E7854">
        <v>0</v>
      </c>
      <c r="F7854">
        <v>3133119</v>
      </c>
      <c r="G7854" s="58" t="s">
        <v>87</v>
      </c>
      <c r="H7854" s="58" t="s">
        <v>87</v>
      </c>
      <c r="I7854" s="60" t="s">
        <v>85</v>
      </c>
    </row>
    <row r="7855" spans="1:9" x14ac:dyDescent="0.2">
      <c r="A7855" t="s">
        <v>79</v>
      </c>
      <c r="B7855" t="s">
        <v>80</v>
      </c>
      <c r="C7855" t="s">
        <v>22</v>
      </c>
      <c r="D7855" s="55">
        <v>45413</v>
      </c>
      <c r="E7855">
        <v>0</v>
      </c>
      <c r="F7855">
        <v>3133120</v>
      </c>
      <c r="G7855" s="58" t="s">
        <v>87</v>
      </c>
      <c r="H7855" s="58" t="s">
        <v>87</v>
      </c>
      <c r="I7855" s="60" t="s">
        <v>85</v>
      </c>
    </row>
    <row r="7856" spans="1:9" x14ac:dyDescent="0.2">
      <c r="A7856" t="s">
        <v>79</v>
      </c>
      <c r="B7856" t="s">
        <v>81</v>
      </c>
      <c r="C7856" t="s">
        <v>22</v>
      </c>
      <c r="D7856" s="55">
        <v>45413</v>
      </c>
      <c r="E7856">
        <v>0</v>
      </c>
      <c r="F7856">
        <v>3133121</v>
      </c>
      <c r="G7856" s="58" t="s">
        <v>87</v>
      </c>
      <c r="H7856" s="58" t="s">
        <v>87</v>
      </c>
      <c r="I7856" s="60" t="s">
        <v>85</v>
      </c>
    </row>
    <row r="7857" spans="1:9" x14ac:dyDescent="0.2">
      <c r="A7857" t="s">
        <v>65</v>
      </c>
      <c r="B7857" t="s">
        <v>80</v>
      </c>
      <c r="C7857" t="s">
        <v>22</v>
      </c>
      <c r="D7857" s="55">
        <v>45413</v>
      </c>
      <c r="E7857">
        <v>0</v>
      </c>
      <c r="F7857">
        <v>3133122</v>
      </c>
      <c r="G7857" s="58" t="s">
        <v>87</v>
      </c>
      <c r="H7857" s="58" t="s">
        <v>87</v>
      </c>
      <c r="I7857" s="60" t="s">
        <v>85</v>
      </c>
    </row>
    <row r="7858" spans="1:9" x14ac:dyDescent="0.2">
      <c r="A7858" t="s">
        <v>65</v>
      </c>
      <c r="B7858" t="s">
        <v>81</v>
      </c>
      <c r="C7858" t="s">
        <v>22</v>
      </c>
      <c r="D7858" s="55">
        <v>45413</v>
      </c>
      <c r="E7858">
        <v>0</v>
      </c>
      <c r="F7858">
        <v>3133123</v>
      </c>
      <c r="G7858" s="58" t="s">
        <v>87</v>
      </c>
      <c r="H7858" s="58" t="s">
        <v>87</v>
      </c>
      <c r="I7858" s="60" t="s">
        <v>85</v>
      </c>
    </row>
    <row r="7859" spans="1:9" x14ac:dyDescent="0.2">
      <c r="A7859" t="s">
        <v>111</v>
      </c>
      <c r="B7859" t="s">
        <v>110</v>
      </c>
      <c r="C7859" t="s">
        <v>22</v>
      </c>
      <c r="D7859" s="55">
        <v>45413</v>
      </c>
      <c r="E7859">
        <v>5.0000000000000001E-3</v>
      </c>
      <c r="F7859">
        <v>3133124</v>
      </c>
      <c r="G7859" s="58" t="s">
        <v>87</v>
      </c>
      <c r="H7859" s="58" t="s">
        <v>87</v>
      </c>
      <c r="I7859" s="60" t="s">
        <v>85</v>
      </c>
    </row>
    <row r="7860" spans="1:9" x14ac:dyDescent="0.2">
      <c r="A7860" t="s">
        <v>112</v>
      </c>
      <c r="B7860" t="s">
        <v>110</v>
      </c>
      <c r="C7860" t="s">
        <v>22</v>
      </c>
      <c r="D7860" s="55">
        <v>45413</v>
      </c>
      <c r="E7860">
        <v>0.02</v>
      </c>
      <c r="F7860">
        <v>3133125</v>
      </c>
      <c r="G7860" s="58" t="s">
        <v>87</v>
      </c>
      <c r="H7860" s="58" t="s">
        <v>87</v>
      </c>
      <c r="I7860" s="60" t="s">
        <v>85</v>
      </c>
    </row>
    <row r="7861" spans="1:9" x14ac:dyDescent="0.2">
      <c r="A7861" t="s">
        <v>108</v>
      </c>
      <c r="B7861" t="s">
        <v>110</v>
      </c>
      <c r="C7861" t="s">
        <v>22</v>
      </c>
      <c r="D7861" s="55">
        <v>45413</v>
      </c>
      <c r="E7861">
        <v>-3.5000000000000003E-2</v>
      </c>
      <c r="F7861">
        <v>3133126</v>
      </c>
      <c r="G7861" s="58" t="s">
        <v>87</v>
      </c>
      <c r="H7861" s="58" t="s">
        <v>87</v>
      </c>
      <c r="I7861" s="60" t="s">
        <v>85</v>
      </c>
    </row>
    <row r="7862" spans="1:9" x14ac:dyDescent="0.2">
      <c r="A7862" t="s">
        <v>109</v>
      </c>
      <c r="B7862" t="s">
        <v>110</v>
      </c>
      <c r="C7862" t="s">
        <v>22</v>
      </c>
      <c r="D7862" s="55">
        <v>45413</v>
      </c>
      <c r="E7862">
        <v>0.02</v>
      </c>
      <c r="F7862">
        <v>3133127</v>
      </c>
      <c r="G7862" s="58" t="s">
        <v>87</v>
      </c>
      <c r="H7862" s="58" t="s">
        <v>87</v>
      </c>
      <c r="I7862" s="60" t="s">
        <v>85</v>
      </c>
    </row>
    <row r="7863" spans="1:9" x14ac:dyDescent="0.2">
      <c r="A7863" t="s">
        <v>11</v>
      </c>
      <c r="B7863" t="s">
        <v>110</v>
      </c>
      <c r="C7863" t="s">
        <v>22</v>
      </c>
      <c r="D7863" s="55">
        <v>45413</v>
      </c>
      <c r="E7863" s="155">
        <v>45444</v>
      </c>
      <c r="F7863">
        <v>2756503</v>
      </c>
      <c r="G7863" s="58" t="s">
        <v>87</v>
      </c>
      <c r="H7863" s="58" t="s">
        <v>87</v>
      </c>
      <c r="I7863" s="60" t="s">
        <v>86</v>
      </c>
    </row>
    <row r="7864" spans="1:9" x14ac:dyDescent="0.2">
      <c r="A7864" t="s">
        <v>78</v>
      </c>
      <c r="B7864" t="s">
        <v>80</v>
      </c>
      <c r="C7864" t="s">
        <v>22</v>
      </c>
      <c r="D7864" s="55">
        <v>45444</v>
      </c>
      <c r="E7864">
        <v>0.38500000000000001</v>
      </c>
      <c r="F7864">
        <v>3133100</v>
      </c>
      <c r="G7864" s="58" t="s">
        <v>87</v>
      </c>
      <c r="H7864" s="58" t="s">
        <v>87</v>
      </c>
      <c r="I7864" s="60" t="s">
        <v>85</v>
      </c>
    </row>
    <row r="7865" spans="1:9" x14ac:dyDescent="0.2">
      <c r="A7865" t="s">
        <v>78</v>
      </c>
      <c r="B7865" t="s">
        <v>81</v>
      </c>
      <c r="C7865" t="s">
        <v>22</v>
      </c>
      <c r="D7865" s="55">
        <v>45444</v>
      </c>
      <c r="E7865">
        <v>0.02</v>
      </c>
      <c r="F7865">
        <v>3133101</v>
      </c>
      <c r="G7865" s="58" t="s">
        <v>87</v>
      </c>
      <c r="H7865" s="58" t="s">
        <v>87</v>
      </c>
      <c r="I7865" s="60" t="s">
        <v>85</v>
      </c>
    </row>
    <row r="7866" spans="1:9" x14ac:dyDescent="0.2">
      <c r="A7866" t="s">
        <v>35</v>
      </c>
      <c r="B7866" t="s">
        <v>80</v>
      </c>
      <c r="C7866" t="s">
        <v>22</v>
      </c>
      <c r="D7866" s="55">
        <v>45444</v>
      </c>
      <c r="E7866">
        <v>0.38500000000000001</v>
      </c>
      <c r="F7866">
        <v>3133102</v>
      </c>
      <c r="G7866" s="58" t="s">
        <v>87</v>
      </c>
      <c r="H7866" s="58" t="s">
        <v>87</v>
      </c>
      <c r="I7866" s="60" t="s">
        <v>85</v>
      </c>
    </row>
    <row r="7867" spans="1:9" x14ac:dyDescent="0.2">
      <c r="A7867" t="s">
        <v>35</v>
      </c>
      <c r="B7867" t="s">
        <v>81</v>
      </c>
      <c r="C7867" t="s">
        <v>22</v>
      </c>
      <c r="D7867" s="55">
        <v>45444</v>
      </c>
      <c r="E7867">
        <v>0.06</v>
      </c>
      <c r="F7867">
        <v>3133103</v>
      </c>
      <c r="G7867" s="58" t="s">
        <v>87</v>
      </c>
      <c r="H7867" s="58" t="s">
        <v>87</v>
      </c>
      <c r="I7867" s="60" t="s">
        <v>85</v>
      </c>
    </row>
    <row r="7868" spans="1:9" x14ac:dyDescent="0.2">
      <c r="A7868" t="s">
        <v>36</v>
      </c>
      <c r="B7868" t="s">
        <v>80</v>
      </c>
      <c r="C7868" t="s">
        <v>22</v>
      </c>
      <c r="D7868" s="55">
        <v>45444</v>
      </c>
      <c r="E7868">
        <v>0.38500000000000001</v>
      </c>
      <c r="F7868">
        <v>3133104</v>
      </c>
      <c r="G7868" s="58" t="s">
        <v>87</v>
      </c>
      <c r="H7868" s="58" t="s">
        <v>87</v>
      </c>
      <c r="I7868" s="60" t="s">
        <v>85</v>
      </c>
    </row>
    <row r="7869" spans="1:9" x14ac:dyDescent="0.2">
      <c r="A7869" t="s">
        <v>36</v>
      </c>
      <c r="B7869" t="s">
        <v>81</v>
      </c>
      <c r="C7869" t="s">
        <v>22</v>
      </c>
      <c r="D7869" s="55">
        <v>45444</v>
      </c>
      <c r="E7869">
        <v>0.02</v>
      </c>
      <c r="F7869">
        <v>3133105</v>
      </c>
      <c r="G7869" s="58" t="s">
        <v>87</v>
      </c>
      <c r="H7869" s="58" t="s">
        <v>87</v>
      </c>
      <c r="I7869" s="60" t="s">
        <v>85</v>
      </c>
    </row>
    <row r="7870" spans="1:9" x14ac:dyDescent="0.2">
      <c r="A7870" t="s">
        <v>37</v>
      </c>
      <c r="B7870" t="s">
        <v>80</v>
      </c>
      <c r="C7870" t="s">
        <v>22</v>
      </c>
      <c r="D7870" s="55">
        <v>45444</v>
      </c>
      <c r="E7870">
        <v>0.38500000000000001</v>
      </c>
      <c r="F7870">
        <v>3133106</v>
      </c>
      <c r="G7870" s="58" t="s">
        <v>87</v>
      </c>
      <c r="H7870" s="58" t="s">
        <v>87</v>
      </c>
      <c r="I7870" s="60" t="s">
        <v>85</v>
      </c>
    </row>
    <row r="7871" spans="1:9" x14ac:dyDescent="0.2">
      <c r="A7871" t="s">
        <v>37</v>
      </c>
      <c r="B7871" t="s">
        <v>81</v>
      </c>
      <c r="C7871" t="s">
        <v>22</v>
      </c>
      <c r="D7871" s="55">
        <v>45444</v>
      </c>
      <c r="E7871">
        <v>0.06</v>
      </c>
      <c r="F7871">
        <v>3133107</v>
      </c>
      <c r="G7871" s="58" t="s">
        <v>87</v>
      </c>
      <c r="H7871" s="58" t="s">
        <v>87</v>
      </c>
      <c r="I7871" s="60" t="s">
        <v>85</v>
      </c>
    </row>
    <row r="7872" spans="1:9" x14ac:dyDescent="0.2">
      <c r="A7872" t="s">
        <v>58</v>
      </c>
      <c r="B7872" t="s">
        <v>80</v>
      </c>
      <c r="C7872" t="s">
        <v>22</v>
      </c>
      <c r="D7872" s="55">
        <v>45444</v>
      </c>
      <c r="E7872">
        <v>0.33500000000000002</v>
      </c>
      <c r="F7872">
        <v>3133108</v>
      </c>
      <c r="G7872" s="58" t="s">
        <v>87</v>
      </c>
      <c r="H7872" s="58" t="s">
        <v>87</v>
      </c>
      <c r="I7872" s="60" t="s">
        <v>85</v>
      </c>
    </row>
    <row r="7873" spans="1:9" x14ac:dyDescent="0.2">
      <c r="A7873" t="s">
        <v>58</v>
      </c>
      <c r="B7873" t="s">
        <v>81</v>
      </c>
      <c r="C7873" t="s">
        <v>22</v>
      </c>
      <c r="D7873" s="55">
        <v>45444</v>
      </c>
      <c r="E7873">
        <v>5.0000000000000001E-3</v>
      </c>
      <c r="F7873">
        <v>3133109</v>
      </c>
      <c r="G7873" s="58" t="s">
        <v>87</v>
      </c>
      <c r="H7873" s="58" t="s">
        <v>87</v>
      </c>
      <c r="I7873" s="60" t="s">
        <v>85</v>
      </c>
    </row>
    <row r="7874" spans="1:9" x14ac:dyDescent="0.2">
      <c r="A7874" t="s">
        <v>59</v>
      </c>
      <c r="B7874" t="s">
        <v>80</v>
      </c>
      <c r="C7874" t="s">
        <v>22</v>
      </c>
      <c r="D7874" s="55">
        <v>45444</v>
      </c>
      <c r="E7874">
        <v>0.37</v>
      </c>
      <c r="F7874">
        <v>3133110</v>
      </c>
      <c r="G7874" s="58" t="s">
        <v>87</v>
      </c>
      <c r="H7874" s="58" t="s">
        <v>87</v>
      </c>
      <c r="I7874" s="60" t="s">
        <v>85</v>
      </c>
    </row>
    <row r="7875" spans="1:9" x14ac:dyDescent="0.2">
      <c r="A7875" t="s">
        <v>59</v>
      </c>
      <c r="B7875" t="s">
        <v>81</v>
      </c>
      <c r="C7875" t="s">
        <v>22</v>
      </c>
      <c r="D7875" s="55">
        <v>45444</v>
      </c>
      <c r="E7875">
        <v>-5.5E-2</v>
      </c>
      <c r="F7875">
        <v>3133111</v>
      </c>
      <c r="G7875" s="58" t="s">
        <v>87</v>
      </c>
      <c r="H7875" s="58" t="s">
        <v>87</v>
      </c>
      <c r="I7875" s="60" t="s">
        <v>85</v>
      </c>
    </row>
    <row r="7876" spans="1:9" x14ac:dyDescent="0.2">
      <c r="A7876" t="s">
        <v>60</v>
      </c>
      <c r="B7876" t="s">
        <v>80</v>
      </c>
      <c r="C7876" t="s">
        <v>22</v>
      </c>
      <c r="D7876" s="55">
        <v>45444</v>
      </c>
      <c r="E7876">
        <v>0.37</v>
      </c>
      <c r="F7876">
        <v>3133112</v>
      </c>
      <c r="G7876" s="58" t="s">
        <v>87</v>
      </c>
      <c r="H7876" s="58" t="s">
        <v>87</v>
      </c>
      <c r="I7876" s="60" t="s">
        <v>85</v>
      </c>
    </row>
    <row r="7877" spans="1:9" x14ac:dyDescent="0.2">
      <c r="A7877" t="s">
        <v>60</v>
      </c>
      <c r="B7877" t="s">
        <v>81</v>
      </c>
      <c r="C7877" t="s">
        <v>22</v>
      </c>
      <c r="D7877" s="55">
        <v>45444</v>
      </c>
      <c r="E7877">
        <v>3.5000000000000003E-2</v>
      </c>
      <c r="F7877">
        <v>3133113</v>
      </c>
      <c r="G7877" s="58" t="s">
        <v>87</v>
      </c>
      <c r="H7877" s="58" t="s">
        <v>87</v>
      </c>
      <c r="I7877" s="60" t="s">
        <v>85</v>
      </c>
    </row>
    <row r="7878" spans="1:9" x14ac:dyDescent="0.2">
      <c r="A7878" t="s">
        <v>61</v>
      </c>
      <c r="B7878" t="s">
        <v>80</v>
      </c>
      <c r="C7878" t="s">
        <v>22</v>
      </c>
      <c r="D7878" s="55">
        <v>45444</v>
      </c>
      <c r="E7878">
        <v>0.37</v>
      </c>
      <c r="F7878">
        <v>3133114</v>
      </c>
      <c r="G7878" s="58" t="s">
        <v>87</v>
      </c>
      <c r="H7878" s="58" t="s">
        <v>87</v>
      </c>
      <c r="I7878" s="60" t="s">
        <v>85</v>
      </c>
    </row>
    <row r="7879" spans="1:9" x14ac:dyDescent="0.2">
      <c r="A7879" t="s">
        <v>61</v>
      </c>
      <c r="B7879" t="s">
        <v>81</v>
      </c>
      <c r="C7879" t="s">
        <v>22</v>
      </c>
      <c r="D7879" s="55">
        <v>45444</v>
      </c>
      <c r="E7879">
        <v>-3.5000000000000003E-2</v>
      </c>
      <c r="F7879">
        <v>3133115</v>
      </c>
      <c r="G7879" s="58" t="s">
        <v>87</v>
      </c>
      <c r="H7879" s="58" t="s">
        <v>87</v>
      </c>
      <c r="I7879" s="60" t="s">
        <v>85</v>
      </c>
    </row>
    <row r="7880" spans="1:9" x14ac:dyDescent="0.2">
      <c r="A7880" t="s">
        <v>63</v>
      </c>
      <c r="B7880" t="s">
        <v>80</v>
      </c>
      <c r="C7880" t="s">
        <v>22</v>
      </c>
      <c r="D7880" s="55">
        <v>45444</v>
      </c>
      <c r="E7880">
        <v>0</v>
      </c>
      <c r="F7880">
        <v>3133116</v>
      </c>
      <c r="G7880" s="58" t="s">
        <v>87</v>
      </c>
      <c r="H7880" s="58" t="s">
        <v>87</v>
      </c>
      <c r="I7880" s="60" t="s">
        <v>85</v>
      </c>
    </row>
    <row r="7881" spans="1:9" x14ac:dyDescent="0.2">
      <c r="A7881" t="s">
        <v>63</v>
      </c>
      <c r="B7881" t="s">
        <v>81</v>
      </c>
      <c r="C7881" t="s">
        <v>22</v>
      </c>
      <c r="D7881" s="55">
        <v>45444</v>
      </c>
      <c r="E7881">
        <v>0</v>
      </c>
      <c r="F7881">
        <v>3133117</v>
      </c>
      <c r="G7881" s="58" t="s">
        <v>87</v>
      </c>
      <c r="H7881" s="58" t="s">
        <v>87</v>
      </c>
      <c r="I7881" s="60" t="s">
        <v>85</v>
      </c>
    </row>
    <row r="7882" spans="1:9" x14ac:dyDescent="0.2">
      <c r="A7882" t="s">
        <v>64</v>
      </c>
      <c r="B7882" t="s">
        <v>80</v>
      </c>
      <c r="C7882" t="s">
        <v>22</v>
      </c>
      <c r="D7882" s="55">
        <v>45444</v>
      </c>
      <c r="E7882">
        <v>0</v>
      </c>
      <c r="F7882">
        <v>3133118</v>
      </c>
      <c r="G7882" s="58" t="s">
        <v>87</v>
      </c>
      <c r="H7882" s="58" t="s">
        <v>87</v>
      </c>
      <c r="I7882" s="60" t="s">
        <v>85</v>
      </c>
    </row>
    <row r="7883" spans="1:9" x14ac:dyDescent="0.2">
      <c r="A7883" t="s">
        <v>64</v>
      </c>
      <c r="B7883" t="s">
        <v>81</v>
      </c>
      <c r="C7883" t="s">
        <v>22</v>
      </c>
      <c r="D7883" s="55">
        <v>45444</v>
      </c>
      <c r="E7883">
        <v>0</v>
      </c>
      <c r="F7883">
        <v>3133119</v>
      </c>
      <c r="G7883" s="58" t="s">
        <v>87</v>
      </c>
      <c r="H7883" s="58" t="s">
        <v>87</v>
      </c>
      <c r="I7883" s="60" t="s">
        <v>85</v>
      </c>
    </row>
    <row r="7884" spans="1:9" x14ac:dyDescent="0.2">
      <c r="A7884" t="s">
        <v>79</v>
      </c>
      <c r="B7884" t="s">
        <v>80</v>
      </c>
      <c r="C7884" t="s">
        <v>22</v>
      </c>
      <c r="D7884" s="55">
        <v>45444</v>
      </c>
      <c r="E7884">
        <v>0</v>
      </c>
      <c r="F7884">
        <v>3133120</v>
      </c>
      <c r="G7884" s="58" t="s">
        <v>87</v>
      </c>
      <c r="H7884" s="58" t="s">
        <v>87</v>
      </c>
      <c r="I7884" s="60" t="s">
        <v>85</v>
      </c>
    </row>
    <row r="7885" spans="1:9" x14ac:dyDescent="0.2">
      <c r="A7885" t="s">
        <v>79</v>
      </c>
      <c r="B7885" t="s">
        <v>81</v>
      </c>
      <c r="C7885" t="s">
        <v>22</v>
      </c>
      <c r="D7885" s="55">
        <v>45444</v>
      </c>
      <c r="E7885">
        <v>0</v>
      </c>
      <c r="F7885">
        <v>3133121</v>
      </c>
      <c r="G7885" s="58" t="s">
        <v>87</v>
      </c>
      <c r="H7885" s="58" t="s">
        <v>87</v>
      </c>
      <c r="I7885" s="60" t="s">
        <v>85</v>
      </c>
    </row>
    <row r="7886" spans="1:9" x14ac:dyDescent="0.2">
      <c r="A7886" t="s">
        <v>65</v>
      </c>
      <c r="B7886" t="s">
        <v>80</v>
      </c>
      <c r="C7886" t="s">
        <v>22</v>
      </c>
      <c r="D7886" s="55">
        <v>45444</v>
      </c>
      <c r="E7886">
        <v>0</v>
      </c>
      <c r="F7886">
        <v>3133122</v>
      </c>
      <c r="G7886" s="58" t="s">
        <v>87</v>
      </c>
      <c r="H7886" s="58" t="s">
        <v>87</v>
      </c>
      <c r="I7886" s="60" t="s">
        <v>85</v>
      </c>
    </row>
    <row r="7887" spans="1:9" x14ac:dyDescent="0.2">
      <c r="A7887" t="s">
        <v>65</v>
      </c>
      <c r="B7887" t="s">
        <v>81</v>
      </c>
      <c r="C7887" t="s">
        <v>22</v>
      </c>
      <c r="D7887" s="55">
        <v>45444</v>
      </c>
      <c r="E7887">
        <v>0</v>
      </c>
      <c r="F7887">
        <v>3133123</v>
      </c>
      <c r="G7887" s="58" t="s">
        <v>87</v>
      </c>
      <c r="H7887" s="58" t="s">
        <v>87</v>
      </c>
      <c r="I7887" s="60" t="s">
        <v>85</v>
      </c>
    </row>
    <row r="7888" spans="1:9" x14ac:dyDescent="0.2">
      <c r="A7888" t="s">
        <v>111</v>
      </c>
      <c r="B7888" t="s">
        <v>110</v>
      </c>
      <c r="C7888" t="s">
        <v>22</v>
      </c>
      <c r="D7888" s="55">
        <v>45444</v>
      </c>
      <c r="E7888">
        <v>5.0000000000000001E-3</v>
      </c>
      <c r="F7888">
        <v>3133124</v>
      </c>
      <c r="G7888" s="58" t="s">
        <v>87</v>
      </c>
      <c r="H7888" s="58" t="s">
        <v>87</v>
      </c>
      <c r="I7888" s="60" t="s">
        <v>85</v>
      </c>
    </row>
    <row r="7889" spans="1:9" x14ac:dyDescent="0.2">
      <c r="A7889" t="s">
        <v>112</v>
      </c>
      <c r="B7889" t="s">
        <v>110</v>
      </c>
      <c r="C7889" t="s">
        <v>22</v>
      </c>
      <c r="D7889" s="55">
        <v>45444</v>
      </c>
      <c r="E7889">
        <v>3.5000000000000003E-2</v>
      </c>
      <c r="F7889">
        <v>3133125</v>
      </c>
      <c r="G7889" s="58" t="s">
        <v>87</v>
      </c>
      <c r="H7889" s="58" t="s">
        <v>87</v>
      </c>
      <c r="I7889" s="60" t="s">
        <v>85</v>
      </c>
    </row>
    <row r="7890" spans="1:9" x14ac:dyDescent="0.2">
      <c r="A7890" t="s">
        <v>108</v>
      </c>
      <c r="B7890" t="s">
        <v>110</v>
      </c>
      <c r="C7890" t="s">
        <v>22</v>
      </c>
      <c r="D7890" s="55">
        <v>45444</v>
      </c>
      <c r="E7890">
        <v>-3.5000000000000003E-2</v>
      </c>
      <c r="F7890">
        <v>3133126</v>
      </c>
      <c r="G7890" s="58" t="s">
        <v>87</v>
      </c>
      <c r="H7890" s="58" t="s">
        <v>87</v>
      </c>
      <c r="I7890" s="60" t="s">
        <v>85</v>
      </c>
    </row>
    <row r="7891" spans="1:9" x14ac:dyDescent="0.2">
      <c r="A7891" t="s">
        <v>109</v>
      </c>
      <c r="B7891" t="s">
        <v>110</v>
      </c>
      <c r="C7891" t="s">
        <v>22</v>
      </c>
      <c r="D7891" s="55">
        <v>45444</v>
      </c>
      <c r="E7891">
        <v>3.5000000000000003E-2</v>
      </c>
      <c r="F7891">
        <v>3133127</v>
      </c>
      <c r="G7891" s="58" t="s">
        <v>87</v>
      </c>
      <c r="H7891" s="58" t="s">
        <v>87</v>
      </c>
      <c r="I7891" s="60" t="s">
        <v>85</v>
      </c>
    </row>
    <row r="7892" spans="1:9" x14ac:dyDescent="0.2">
      <c r="A7892" t="s">
        <v>11</v>
      </c>
      <c r="B7892" t="s">
        <v>110</v>
      </c>
      <c r="C7892" t="s">
        <v>22</v>
      </c>
      <c r="D7892" s="55">
        <v>45444</v>
      </c>
      <c r="E7892" s="155">
        <v>45474</v>
      </c>
      <c r="F7892">
        <v>2756532</v>
      </c>
      <c r="G7892" s="58" t="s">
        <v>87</v>
      </c>
      <c r="H7892" s="58" t="s">
        <v>87</v>
      </c>
      <c r="I7892" s="60" t="s">
        <v>86</v>
      </c>
    </row>
    <row r="7893" spans="1:9" x14ac:dyDescent="0.2">
      <c r="A7893" t="s">
        <v>78</v>
      </c>
      <c r="B7893" t="s">
        <v>80</v>
      </c>
      <c r="C7893" t="s">
        <v>22</v>
      </c>
      <c r="D7893" s="55">
        <v>45474</v>
      </c>
      <c r="E7893">
        <v>0.39750000000000002</v>
      </c>
      <c r="F7893">
        <v>3133100</v>
      </c>
      <c r="G7893" s="58" t="s">
        <v>87</v>
      </c>
      <c r="H7893" s="58" t="s">
        <v>87</v>
      </c>
      <c r="I7893" s="60" t="s">
        <v>85</v>
      </c>
    </row>
    <row r="7894" spans="1:9" x14ac:dyDescent="0.2">
      <c r="A7894" t="s">
        <v>78</v>
      </c>
      <c r="B7894" t="s">
        <v>81</v>
      </c>
      <c r="C7894" t="s">
        <v>22</v>
      </c>
      <c r="D7894" s="55">
        <v>45474</v>
      </c>
      <c r="E7894">
        <v>0.02</v>
      </c>
      <c r="F7894">
        <v>3133101</v>
      </c>
      <c r="G7894" s="58" t="s">
        <v>87</v>
      </c>
      <c r="H7894" s="58" t="s">
        <v>87</v>
      </c>
      <c r="I7894" s="60" t="s">
        <v>85</v>
      </c>
    </row>
    <row r="7895" spans="1:9" x14ac:dyDescent="0.2">
      <c r="A7895" t="s">
        <v>35</v>
      </c>
      <c r="B7895" t="s">
        <v>80</v>
      </c>
      <c r="C7895" t="s">
        <v>22</v>
      </c>
      <c r="D7895" s="55">
        <v>45474</v>
      </c>
      <c r="E7895">
        <v>0.39750000000000002</v>
      </c>
      <c r="F7895">
        <v>3133102</v>
      </c>
      <c r="G7895" s="58" t="s">
        <v>87</v>
      </c>
      <c r="H7895" s="58" t="s">
        <v>87</v>
      </c>
      <c r="I7895" s="60" t="s">
        <v>85</v>
      </c>
    </row>
    <row r="7896" spans="1:9" x14ac:dyDescent="0.2">
      <c r="A7896" t="s">
        <v>35</v>
      </c>
      <c r="B7896" t="s">
        <v>81</v>
      </c>
      <c r="C7896" t="s">
        <v>22</v>
      </c>
      <c r="D7896" s="55">
        <v>45474</v>
      </c>
      <c r="E7896">
        <v>7.0000000000000007E-2</v>
      </c>
      <c r="F7896">
        <v>3133103</v>
      </c>
      <c r="G7896" s="58" t="s">
        <v>87</v>
      </c>
      <c r="H7896" s="58" t="s">
        <v>87</v>
      </c>
      <c r="I7896" s="60" t="s">
        <v>85</v>
      </c>
    </row>
    <row r="7897" spans="1:9" x14ac:dyDescent="0.2">
      <c r="A7897" t="s">
        <v>36</v>
      </c>
      <c r="B7897" t="s">
        <v>80</v>
      </c>
      <c r="C7897" t="s">
        <v>22</v>
      </c>
      <c r="D7897" s="55">
        <v>45474</v>
      </c>
      <c r="E7897">
        <v>0.39750000000000002</v>
      </c>
      <c r="F7897">
        <v>3133104</v>
      </c>
      <c r="G7897" s="58" t="s">
        <v>87</v>
      </c>
      <c r="H7897" s="58" t="s">
        <v>87</v>
      </c>
      <c r="I7897" s="60" t="s">
        <v>85</v>
      </c>
    </row>
    <row r="7898" spans="1:9" x14ac:dyDescent="0.2">
      <c r="A7898" t="s">
        <v>36</v>
      </c>
      <c r="B7898" t="s">
        <v>81</v>
      </c>
      <c r="C7898" t="s">
        <v>22</v>
      </c>
      <c r="D7898" s="55">
        <v>45474</v>
      </c>
      <c r="E7898">
        <v>0.02</v>
      </c>
      <c r="F7898">
        <v>3133105</v>
      </c>
      <c r="G7898" s="58" t="s">
        <v>87</v>
      </c>
      <c r="H7898" s="58" t="s">
        <v>87</v>
      </c>
      <c r="I7898" s="60" t="s">
        <v>85</v>
      </c>
    </row>
    <row r="7899" spans="1:9" x14ac:dyDescent="0.2">
      <c r="A7899" t="s">
        <v>37</v>
      </c>
      <c r="B7899" t="s">
        <v>80</v>
      </c>
      <c r="C7899" t="s">
        <v>22</v>
      </c>
      <c r="D7899" s="55">
        <v>45474</v>
      </c>
      <c r="E7899">
        <v>0.39750000000000002</v>
      </c>
      <c r="F7899">
        <v>3133106</v>
      </c>
      <c r="G7899" s="58" t="s">
        <v>87</v>
      </c>
      <c r="H7899" s="58" t="s">
        <v>87</v>
      </c>
      <c r="I7899" s="60" t="s">
        <v>85</v>
      </c>
    </row>
    <row r="7900" spans="1:9" x14ac:dyDescent="0.2">
      <c r="A7900" t="s">
        <v>37</v>
      </c>
      <c r="B7900" t="s">
        <v>81</v>
      </c>
      <c r="C7900" t="s">
        <v>22</v>
      </c>
      <c r="D7900" s="55">
        <v>45474</v>
      </c>
      <c r="E7900">
        <v>7.0000000000000007E-2</v>
      </c>
      <c r="F7900">
        <v>3133107</v>
      </c>
      <c r="G7900" s="58" t="s">
        <v>87</v>
      </c>
      <c r="H7900" s="58" t="s">
        <v>87</v>
      </c>
      <c r="I7900" s="60" t="s">
        <v>85</v>
      </c>
    </row>
    <row r="7901" spans="1:9" x14ac:dyDescent="0.2">
      <c r="A7901" t="s">
        <v>58</v>
      </c>
      <c r="B7901" t="s">
        <v>80</v>
      </c>
      <c r="C7901" t="s">
        <v>22</v>
      </c>
      <c r="D7901" s="55">
        <v>45474</v>
      </c>
      <c r="E7901">
        <v>0.35</v>
      </c>
      <c r="F7901">
        <v>3133108</v>
      </c>
      <c r="G7901" s="58" t="s">
        <v>87</v>
      </c>
      <c r="H7901" s="58" t="s">
        <v>87</v>
      </c>
      <c r="I7901" s="60" t="s">
        <v>85</v>
      </c>
    </row>
    <row r="7902" spans="1:9" x14ac:dyDescent="0.2">
      <c r="A7902" t="s">
        <v>58</v>
      </c>
      <c r="B7902" t="s">
        <v>81</v>
      </c>
      <c r="C7902" t="s">
        <v>22</v>
      </c>
      <c r="D7902" s="55">
        <v>45474</v>
      </c>
      <c r="E7902">
        <v>5.0000000000000001E-3</v>
      </c>
      <c r="F7902">
        <v>3133109</v>
      </c>
      <c r="G7902" s="58" t="s">
        <v>87</v>
      </c>
      <c r="H7902" s="58" t="s">
        <v>87</v>
      </c>
      <c r="I7902" s="60" t="s">
        <v>85</v>
      </c>
    </row>
    <row r="7903" spans="1:9" x14ac:dyDescent="0.2">
      <c r="A7903" t="s">
        <v>59</v>
      </c>
      <c r="B7903" t="s">
        <v>80</v>
      </c>
      <c r="C7903" t="s">
        <v>22</v>
      </c>
      <c r="D7903" s="55">
        <v>45474</v>
      </c>
      <c r="E7903">
        <v>0.41</v>
      </c>
      <c r="F7903">
        <v>3133110</v>
      </c>
      <c r="G7903" s="58" t="s">
        <v>87</v>
      </c>
      <c r="H7903" s="58" t="s">
        <v>87</v>
      </c>
      <c r="I7903" s="60" t="s">
        <v>85</v>
      </c>
    </row>
    <row r="7904" spans="1:9" x14ac:dyDescent="0.2">
      <c r="A7904" t="s">
        <v>59</v>
      </c>
      <c r="B7904" t="s">
        <v>81</v>
      </c>
      <c r="C7904" t="s">
        <v>22</v>
      </c>
      <c r="D7904" s="55">
        <v>45474</v>
      </c>
      <c r="E7904">
        <v>-0.02</v>
      </c>
      <c r="F7904">
        <v>3133111</v>
      </c>
      <c r="G7904" s="58" t="s">
        <v>87</v>
      </c>
      <c r="H7904" s="58" t="s">
        <v>87</v>
      </c>
      <c r="I7904" s="60" t="s">
        <v>85</v>
      </c>
    </row>
    <row r="7905" spans="1:9" x14ac:dyDescent="0.2">
      <c r="A7905" t="s">
        <v>60</v>
      </c>
      <c r="B7905" t="s">
        <v>80</v>
      </c>
      <c r="C7905" t="s">
        <v>22</v>
      </c>
      <c r="D7905" s="55">
        <v>45474</v>
      </c>
      <c r="E7905">
        <v>0.41</v>
      </c>
      <c r="F7905">
        <v>3133112</v>
      </c>
      <c r="G7905" s="58" t="s">
        <v>87</v>
      </c>
      <c r="H7905" s="58" t="s">
        <v>87</v>
      </c>
      <c r="I7905" s="60" t="s">
        <v>85</v>
      </c>
    </row>
    <row r="7906" spans="1:9" x14ac:dyDescent="0.2">
      <c r="A7906" t="s">
        <v>60</v>
      </c>
      <c r="B7906" t="s">
        <v>81</v>
      </c>
      <c r="C7906" t="s">
        <v>22</v>
      </c>
      <c r="D7906" s="55">
        <v>45474</v>
      </c>
      <c r="E7906">
        <v>3.5000000000000003E-2</v>
      </c>
      <c r="F7906">
        <v>3133113</v>
      </c>
      <c r="G7906" s="58" t="s">
        <v>87</v>
      </c>
      <c r="H7906" s="58" t="s">
        <v>87</v>
      </c>
      <c r="I7906" s="60" t="s">
        <v>85</v>
      </c>
    </row>
    <row r="7907" spans="1:9" x14ac:dyDescent="0.2">
      <c r="A7907" t="s">
        <v>61</v>
      </c>
      <c r="B7907" t="s">
        <v>80</v>
      </c>
      <c r="C7907" t="s">
        <v>22</v>
      </c>
      <c r="D7907" s="55">
        <v>45474</v>
      </c>
      <c r="E7907">
        <v>0.41</v>
      </c>
      <c r="F7907">
        <v>3133114</v>
      </c>
      <c r="G7907" s="58" t="s">
        <v>87</v>
      </c>
      <c r="H7907" s="58" t="s">
        <v>87</v>
      </c>
      <c r="I7907" s="60" t="s">
        <v>85</v>
      </c>
    </row>
    <row r="7908" spans="1:9" x14ac:dyDescent="0.2">
      <c r="A7908" t="s">
        <v>61</v>
      </c>
      <c r="B7908" t="s">
        <v>81</v>
      </c>
      <c r="C7908" t="s">
        <v>22</v>
      </c>
      <c r="D7908" s="55">
        <v>45474</v>
      </c>
      <c r="E7908">
        <v>-0.02</v>
      </c>
      <c r="F7908">
        <v>3133115</v>
      </c>
      <c r="G7908" s="58" t="s">
        <v>87</v>
      </c>
      <c r="H7908" s="58" t="s">
        <v>87</v>
      </c>
      <c r="I7908" s="60" t="s">
        <v>85</v>
      </c>
    </row>
    <row r="7909" spans="1:9" x14ac:dyDescent="0.2">
      <c r="A7909" t="s">
        <v>63</v>
      </c>
      <c r="B7909" t="s">
        <v>80</v>
      </c>
      <c r="C7909" t="s">
        <v>22</v>
      </c>
      <c r="D7909" s="55">
        <v>45474</v>
      </c>
      <c r="E7909">
        <v>0</v>
      </c>
      <c r="F7909">
        <v>3133116</v>
      </c>
      <c r="G7909" s="58" t="s">
        <v>87</v>
      </c>
      <c r="H7909" s="58" t="s">
        <v>87</v>
      </c>
      <c r="I7909" s="60" t="s">
        <v>85</v>
      </c>
    </row>
    <row r="7910" spans="1:9" x14ac:dyDescent="0.2">
      <c r="A7910" t="s">
        <v>63</v>
      </c>
      <c r="B7910" t="s">
        <v>81</v>
      </c>
      <c r="C7910" t="s">
        <v>22</v>
      </c>
      <c r="D7910" s="55">
        <v>45474</v>
      </c>
      <c r="E7910">
        <v>0</v>
      </c>
      <c r="F7910">
        <v>3133117</v>
      </c>
      <c r="G7910" s="58" t="s">
        <v>87</v>
      </c>
      <c r="H7910" s="58" t="s">
        <v>87</v>
      </c>
      <c r="I7910" s="60" t="s">
        <v>85</v>
      </c>
    </row>
    <row r="7911" spans="1:9" x14ac:dyDescent="0.2">
      <c r="A7911" t="s">
        <v>64</v>
      </c>
      <c r="B7911" t="s">
        <v>80</v>
      </c>
      <c r="C7911" t="s">
        <v>22</v>
      </c>
      <c r="D7911" s="55">
        <v>45474</v>
      </c>
      <c r="E7911">
        <v>0</v>
      </c>
      <c r="F7911">
        <v>3133118</v>
      </c>
      <c r="G7911" s="58" t="s">
        <v>87</v>
      </c>
      <c r="H7911" s="58" t="s">
        <v>87</v>
      </c>
      <c r="I7911" s="60" t="s">
        <v>85</v>
      </c>
    </row>
    <row r="7912" spans="1:9" x14ac:dyDescent="0.2">
      <c r="A7912" t="s">
        <v>64</v>
      </c>
      <c r="B7912" t="s">
        <v>81</v>
      </c>
      <c r="C7912" t="s">
        <v>22</v>
      </c>
      <c r="D7912" s="55">
        <v>45474</v>
      </c>
      <c r="E7912">
        <v>0</v>
      </c>
      <c r="F7912">
        <v>3133119</v>
      </c>
      <c r="G7912" s="58" t="s">
        <v>87</v>
      </c>
      <c r="H7912" s="58" t="s">
        <v>87</v>
      </c>
      <c r="I7912" s="60" t="s">
        <v>85</v>
      </c>
    </row>
    <row r="7913" spans="1:9" x14ac:dyDescent="0.2">
      <c r="A7913" t="s">
        <v>79</v>
      </c>
      <c r="B7913" t="s">
        <v>80</v>
      </c>
      <c r="C7913" t="s">
        <v>22</v>
      </c>
      <c r="D7913" s="55">
        <v>45474</v>
      </c>
      <c r="E7913">
        <v>0</v>
      </c>
      <c r="F7913">
        <v>3133120</v>
      </c>
      <c r="G7913" s="58" t="s">
        <v>87</v>
      </c>
      <c r="H7913" s="58" t="s">
        <v>87</v>
      </c>
      <c r="I7913" s="60" t="s">
        <v>85</v>
      </c>
    </row>
    <row r="7914" spans="1:9" x14ac:dyDescent="0.2">
      <c r="A7914" t="s">
        <v>79</v>
      </c>
      <c r="B7914" t="s">
        <v>81</v>
      </c>
      <c r="C7914" t="s">
        <v>22</v>
      </c>
      <c r="D7914" s="55">
        <v>45474</v>
      </c>
      <c r="E7914">
        <v>0</v>
      </c>
      <c r="F7914">
        <v>3133121</v>
      </c>
      <c r="G7914" s="58" t="s">
        <v>87</v>
      </c>
      <c r="H7914" s="58" t="s">
        <v>87</v>
      </c>
      <c r="I7914" s="60" t="s">
        <v>85</v>
      </c>
    </row>
    <row r="7915" spans="1:9" x14ac:dyDescent="0.2">
      <c r="A7915" t="s">
        <v>65</v>
      </c>
      <c r="B7915" t="s">
        <v>80</v>
      </c>
      <c r="C7915" t="s">
        <v>22</v>
      </c>
      <c r="D7915" s="55">
        <v>45474</v>
      </c>
      <c r="E7915">
        <v>0</v>
      </c>
      <c r="F7915">
        <v>3133122</v>
      </c>
      <c r="G7915" s="58" t="s">
        <v>87</v>
      </c>
      <c r="H7915" s="58" t="s">
        <v>87</v>
      </c>
      <c r="I7915" s="60" t="s">
        <v>85</v>
      </c>
    </row>
    <row r="7916" spans="1:9" x14ac:dyDescent="0.2">
      <c r="A7916" t="s">
        <v>65</v>
      </c>
      <c r="B7916" t="s">
        <v>81</v>
      </c>
      <c r="C7916" t="s">
        <v>22</v>
      </c>
      <c r="D7916" s="55">
        <v>45474</v>
      </c>
      <c r="E7916">
        <v>0</v>
      </c>
      <c r="F7916">
        <v>3133123</v>
      </c>
      <c r="G7916" s="58" t="s">
        <v>87</v>
      </c>
      <c r="H7916" s="58" t="s">
        <v>87</v>
      </c>
      <c r="I7916" s="60" t="s">
        <v>85</v>
      </c>
    </row>
    <row r="7917" spans="1:9" x14ac:dyDescent="0.2">
      <c r="A7917" t="s">
        <v>111</v>
      </c>
      <c r="B7917" t="s">
        <v>110</v>
      </c>
      <c r="C7917" t="s">
        <v>22</v>
      </c>
      <c r="D7917" s="55">
        <v>45474</v>
      </c>
      <c r="E7917">
        <v>5.0000000000000001E-3</v>
      </c>
      <c r="F7917">
        <v>3133124</v>
      </c>
      <c r="G7917" s="58" t="s">
        <v>87</v>
      </c>
      <c r="H7917" s="58" t="s">
        <v>87</v>
      </c>
      <c r="I7917" s="60" t="s">
        <v>85</v>
      </c>
    </row>
    <row r="7918" spans="1:9" x14ac:dyDescent="0.2">
      <c r="A7918" t="s">
        <v>112</v>
      </c>
      <c r="B7918" t="s">
        <v>110</v>
      </c>
      <c r="C7918" t="s">
        <v>22</v>
      </c>
      <c r="D7918" s="55">
        <v>45474</v>
      </c>
      <c r="E7918">
        <v>3.5000000000000003E-2</v>
      </c>
      <c r="F7918">
        <v>3133125</v>
      </c>
      <c r="G7918" s="58" t="s">
        <v>87</v>
      </c>
      <c r="H7918" s="58" t="s">
        <v>87</v>
      </c>
      <c r="I7918" s="60" t="s">
        <v>85</v>
      </c>
    </row>
    <row r="7919" spans="1:9" x14ac:dyDescent="0.2">
      <c r="A7919" t="s">
        <v>108</v>
      </c>
      <c r="B7919" t="s">
        <v>110</v>
      </c>
      <c r="C7919" t="s">
        <v>22</v>
      </c>
      <c r="D7919" s="55">
        <v>45474</v>
      </c>
      <c r="E7919">
        <v>-0.02</v>
      </c>
      <c r="F7919">
        <v>3133126</v>
      </c>
      <c r="G7919" s="58" t="s">
        <v>87</v>
      </c>
      <c r="H7919" s="58" t="s">
        <v>87</v>
      </c>
      <c r="I7919" s="60" t="s">
        <v>85</v>
      </c>
    </row>
    <row r="7920" spans="1:9" x14ac:dyDescent="0.2">
      <c r="A7920" t="s">
        <v>109</v>
      </c>
      <c r="B7920" t="s">
        <v>110</v>
      </c>
      <c r="C7920" t="s">
        <v>22</v>
      </c>
      <c r="D7920" s="55">
        <v>45474</v>
      </c>
      <c r="E7920">
        <v>3.5000000000000003E-2</v>
      </c>
      <c r="F7920">
        <v>3133127</v>
      </c>
      <c r="G7920" s="58" t="s">
        <v>87</v>
      </c>
      <c r="H7920" s="58" t="s">
        <v>87</v>
      </c>
      <c r="I7920" s="60" t="s">
        <v>85</v>
      </c>
    </row>
    <row r="7921" spans="1:9" x14ac:dyDescent="0.2">
      <c r="A7921" t="s">
        <v>11</v>
      </c>
      <c r="B7921" t="s">
        <v>110</v>
      </c>
      <c r="C7921" t="s">
        <v>22</v>
      </c>
      <c r="D7921" s="55">
        <v>45474</v>
      </c>
      <c r="E7921" s="155">
        <v>45505</v>
      </c>
      <c r="F7921">
        <v>2756510</v>
      </c>
      <c r="G7921" s="58" t="s">
        <v>87</v>
      </c>
      <c r="H7921" s="58" t="s">
        <v>87</v>
      </c>
      <c r="I7921" s="60" t="s">
        <v>86</v>
      </c>
    </row>
    <row r="7922" spans="1:9" x14ac:dyDescent="0.2">
      <c r="A7922" t="s">
        <v>78</v>
      </c>
      <c r="B7922" t="s">
        <v>80</v>
      </c>
      <c r="C7922" t="s">
        <v>22</v>
      </c>
      <c r="D7922" s="55">
        <v>45505</v>
      </c>
      <c r="E7922">
        <v>0.4</v>
      </c>
      <c r="F7922">
        <v>3133100</v>
      </c>
      <c r="G7922" s="58" t="s">
        <v>87</v>
      </c>
      <c r="H7922" s="58" t="s">
        <v>87</v>
      </c>
      <c r="I7922" s="60" t="s">
        <v>85</v>
      </c>
    </row>
    <row r="7923" spans="1:9" x14ac:dyDescent="0.2">
      <c r="A7923" t="s">
        <v>78</v>
      </c>
      <c r="B7923" t="s">
        <v>81</v>
      </c>
      <c r="C7923" t="s">
        <v>22</v>
      </c>
      <c r="D7923" s="55">
        <v>45505</v>
      </c>
      <c r="E7923">
        <v>0.02</v>
      </c>
      <c r="F7923">
        <v>3133101</v>
      </c>
      <c r="G7923" s="58" t="s">
        <v>87</v>
      </c>
      <c r="H7923" s="58" t="s">
        <v>87</v>
      </c>
      <c r="I7923" s="60" t="s">
        <v>85</v>
      </c>
    </row>
    <row r="7924" spans="1:9" x14ac:dyDescent="0.2">
      <c r="A7924" t="s">
        <v>35</v>
      </c>
      <c r="B7924" t="s">
        <v>80</v>
      </c>
      <c r="C7924" t="s">
        <v>22</v>
      </c>
      <c r="D7924" s="55">
        <v>45505</v>
      </c>
      <c r="E7924">
        <v>0.4</v>
      </c>
      <c r="F7924">
        <v>3133102</v>
      </c>
      <c r="G7924" s="58" t="s">
        <v>87</v>
      </c>
      <c r="H7924" s="58" t="s">
        <v>87</v>
      </c>
      <c r="I7924" s="60" t="s">
        <v>85</v>
      </c>
    </row>
    <row r="7925" spans="1:9" x14ac:dyDescent="0.2">
      <c r="A7925" t="s">
        <v>35</v>
      </c>
      <c r="B7925" t="s">
        <v>81</v>
      </c>
      <c r="C7925" t="s">
        <v>22</v>
      </c>
      <c r="D7925" s="55">
        <v>45505</v>
      </c>
      <c r="E7925">
        <v>7.0000000000000007E-2</v>
      </c>
      <c r="F7925">
        <v>3133103</v>
      </c>
      <c r="G7925" s="58" t="s">
        <v>87</v>
      </c>
      <c r="H7925" s="58" t="s">
        <v>87</v>
      </c>
      <c r="I7925" s="60" t="s">
        <v>85</v>
      </c>
    </row>
    <row r="7926" spans="1:9" x14ac:dyDescent="0.2">
      <c r="A7926" t="s">
        <v>36</v>
      </c>
      <c r="B7926" t="s">
        <v>80</v>
      </c>
      <c r="C7926" t="s">
        <v>22</v>
      </c>
      <c r="D7926" s="55">
        <v>45505</v>
      </c>
      <c r="E7926">
        <v>0.4</v>
      </c>
      <c r="F7926">
        <v>3133104</v>
      </c>
      <c r="G7926" s="58" t="s">
        <v>87</v>
      </c>
      <c r="H7926" s="58" t="s">
        <v>87</v>
      </c>
      <c r="I7926" s="60" t="s">
        <v>85</v>
      </c>
    </row>
    <row r="7927" spans="1:9" x14ac:dyDescent="0.2">
      <c r="A7927" t="s">
        <v>36</v>
      </c>
      <c r="B7927" t="s">
        <v>81</v>
      </c>
      <c r="C7927" t="s">
        <v>22</v>
      </c>
      <c r="D7927" s="55">
        <v>45505</v>
      </c>
      <c r="E7927">
        <v>0.02</v>
      </c>
      <c r="F7927">
        <v>3133105</v>
      </c>
      <c r="G7927" s="58" t="s">
        <v>87</v>
      </c>
      <c r="H7927" s="58" t="s">
        <v>87</v>
      </c>
      <c r="I7927" s="60" t="s">
        <v>85</v>
      </c>
    </row>
    <row r="7928" spans="1:9" x14ac:dyDescent="0.2">
      <c r="A7928" t="s">
        <v>37</v>
      </c>
      <c r="B7928" t="s">
        <v>80</v>
      </c>
      <c r="C7928" t="s">
        <v>22</v>
      </c>
      <c r="D7928" s="55">
        <v>45505</v>
      </c>
      <c r="E7928">
        <v>0.4</v>
      </c>
      <c r="F7928">
        <v>3133106</v>
      </c>
      <c r="G7928" s="58" t="s">
        <v>87</v>
      </c>
      <c r="H7928" s="58" t="s">
        <v>87</v>
      </c>
      <c r="I7928" s="60" t="s">
        <v>85</v>
      </c>
    </row>
    <row r="7929" spans="1:9" x14ac:dyDescent="0.2">
      <c r="A7929" t="s">
        <v>37</v>
      </c>
      <c r="B7929" t="s">
        <v>81</v>
      </c>
      <c r="C7929" t="s">
        <v>22</v>
      </c>
      <c r="D7929" s="55">
        <v>45505</v>
      </c>
      <c r="E7929">
        <v>7.0000000000000007E-2</v>
      </c>
      <c r="F7929">
        <v>3133107</v>
      </c>
      <c r="G7929" s="58" t="s">
        <v>87</v>
      </c>
      <c r="H7929" s="58" t="s">
        <v>87</v>
      </c>
      <c r="I7929" s="60" t="s">
        <v>85</v>
      </c>
    </row>
    <row r="7930" spans="1:9" x14ac:dyDescent="0.2">
      <c r="A7930" t="s">
        <v>58</v>
      </c>
      <c r="B7930" t="s">
        <v>80</v>
      </c>
      <c r="C7930" t="s">
        <v>22</v>
      </c>
      <c r="D7930" s="55">
        <v>45505</v>
      </c>
      <c r="E7930">
        <v>0.35</v>
      </c>
      <c r="F7930">
        <v>3133108</v>
      </c>
      <c r="G7930" s="58" t="s">
        <v>87</v>
      </c>
      <c r="H7930" s="58" t="s">
        <v>87</v>
      </c>
      <c r="I7930" s="60" t="s">
        <v>85</v>
      </c>
    </row>
    <row r="7931" spans="1:9" x14ac:dyDescent="0.2">
      <c r="A7931" t="s">
        <v>58</v>
      </c>
      <c r="B7931" t="s">
        <v>81</v>
      </c>
      <c r="C7931" t="s">
        <v>22</v>
      </c>
      <c r="D7931" s="55">
        <v>45505</v>
      </c>
      <c r="E7931">
        <v>-5.0000000000000001E-3</v>
      </c>
      <c r="F7931">
        <v>3133109</v>
      </c>
      <c r="G7931" s="58" t="s">
        <v>87</v>
      </c>
      <c r="H7931" s="58" t="s">
        <v>87</v>
      </c>
      <c r="I7931" s="60" t="s">
        <v>85</v>
      </c>
    </row>
    <row r="7932" spans="1:9" x14ac:dyDescent="0.2">
      <c r="A7932" t="s">
        <v>59</v>
      </c>
      <c r="B7932" t="s">
        <v>80</v>
      </c>
      <c r="C7932" t="s">
        <v>22</v>
      </c>
      <c r="D7932" s="55">
        <v>45505</v>
      </c>
      <c r="E7932">
        <v>0.41</v>
      </c>
      <c r="F7932">
        <v>3133110</v>
      </c>
      <c r="G7932" s="58" t="s">
        <v>87</v>
      </c>
      <c r="H7932" s="58" t="s">
        <v>87</v>
      </c>
      <c r="I7932" s="60" t="s">
        <v>85</v>
      </c>
    </row>
    <row r="7933" spans="1:9" x14ac:dyDescent="0.2">
      <c r="A7933" t="s">
        <v>59</v>
      </c>
      <c r="B7933" t="s">
        <v>81</v>
      </c>
      <c r="C7933" t="s">
        <v>22</v>
      </c>
      <c r="D7933" s="55">
        <v>45505</v>
      </c>
      <c r="E7933">
        <v>-0.02</v>
      </c>
      <c r="F7933">
        <v>3133111</v>
      </c>
      <c r="G7933" s="58" t="s">
        <v>87</v>
      </c>
      <c r="H7933" s="58" t="s">
        <v>87</v>
      </c>
      <c r="I7933" s="60" t="s">
        <v>85</v>
      </c>
    </row>
    <row r="7934" spans="1:9" x14ac:dyDescent="0.2">
      <c r="A7934" t="s">
        <v>60</v>
      </c>
      <c r="B7934" t="s">
        <v>80</v>
      </c>
      <c r="C7934" t="s">
        <v>22</v>
      </c>
      <c r="D7934" s="55">
        <v>45505</v>
      </c>
      <c r="E7934">
        <v>0.41</v>
      </c>
      <c r="F7934">
        <v>3133112</v>
      </c>
      <c r="G7934" s="58" t="s">
        <v>87</v>
      </c>
      <c r="H7934" s="58" t="s">
        <v>87</v>
      </c>
      <c r="I7934" s="60" t="s">
        <v>85</v>
      </c>
    </row>
    <row r="7935" spans="1:9" x14ac:dyDescent="0.2">
      <c r="A7935" t="s">
        <v>60</v>
      </c>
      <c r="B7935" t="s">
        <v>81</v>
      </c>
      <c r="C7935" t="s">
        <v>22</v>
      </c>
      <c r="D7935" s="55">
        <v>45505</v>
      </c>
      <c r="E7935">
        <v>0.01</v>
      </c>
      <c r="F7935">
        <v>3133113</v>
      </c>
      <c r="G7935" s="58" t="s">
        <v>87</v>
      </c>
      <c r="H7935" s="58" t="s">
        <v>87</v>
      </c>
      <c r="I7935" s="60" t="s">
        <v>85</v>
      </c>
    </row>
    <row r="7936" spans="1:9" x14ac:dyDescent="0.2">
      <c r="A7936" t="s">
        <v>61</v>
      </c>
      <c r="B7936" t="s">
        <v>80</v>
      </c>
      <c r="C7936" t="s">
        <v>22</v>
      </c>
      <c r="D7936" s="55">
        <v>45505</v>
      </c>
      <c r="E7936">
        <v>0.41</v>
      </c>
      <c r="F7936">
        <v>3133114</v>
      </c>
      <c r="G7936" s="58" t="s">
        <v>87</v>
      </c>
      <c r="H7936" s="58" t="s">
        <v>87</v>
      </c>
      <c r="I7936" s="60" t="s">
        <v>85</v>
      </c>
    </row>
    <row r="7937" spans="1:9" x14ac:dyDescent="0.2">
      <c r="A7937" t="s">
        <v>61</v>
      </c>
      <c r="B7937" t="s">
        <v>81</v>
      </c>
      <c r="C7937" t="s">
        <v>22</v>
      </c>
      <c r="D7937" s="55">
        <v>45505</v>
      </c>
      <c r="E7937">
        <v>-0.02</v>
      </c>
      <c r="F7937">
        <v>3133115</v>
      </c>
      <c r="G7937" s="58" t="s">
        <v>87</v>
      </c>
      <c r="H7937" s="58" t="s">
        <v>87</v>
      </c>
      <c r="I7937" s="60" t="s">
        <v>85</v>
      </c>
    </row>
    <row r="7938" spans="1:9" x14ac:dyDescent="0.2">
      <c r="A7938" t="s">
        <v>63</v>
      </c>
      <c r="B7938" t="s">
        <v>80</v>
      </c>
      <c r="C7938" t="s">
        <v>22</v>
      </c>
      <c r="D7938" s="55">
        <v>45505</v>
      </c>
      <c r="E7938">
        <v>0</v>
      </c>
      <c r="F7938">
        <v>3133116</v>
      </c>
      <c r="G7938" s="58" t="s">
        <v>87</v>
      </c>
      <c r="H7938" s="58" t="s">
        <v>87</v>
      </c>
      <c r="I7938" s="60" t="s">
        <v>85</v>
      </c>
    </row>
    <row r="7939" spans="1:9" x14ac:dyDescent="0.2">
      <c r="A7939" t="s">
        <v>63</v>
      </c>
      <c r="B7939" t="s">
        <v>81</v>
      </c>
      <c r="C7939" t="s">
        <v>22</v>
      </c>
      <c r="D7939" s="55">
        <v>45505</v>
      </c>
      <c r="E7939">
        <v>0</v>
      </c>
      <c r="F7939">
        <v>3133117</v>
      </c>
      <c r="G7939" s="58" t="s">
        <v>87</v>
      </c>
      <c r="H7939" s="58" t="s">
        <v>87</v>
      </c>
      <c r="I7939" s="60" t="s">
        <v>85</v>
      </c>
    </row>
    <row r="7940" spans="1:9" x14ac:dyDescent="0.2">
      <c r="A7940" t="s">
        <v>64</v>
      </c>
      <c r="B7940" t="s">
        <v>80</v>
      </c>
      <c r="C7940" t="s">
        <v>22</v>
      </c>
      <c r="D7940" s="55">
        <v>45505</v>
      </c>
      <c r="E7940">
        <v>0</v>
      </c>
      <c r="F7940">
        <v>3133118</v>
      </c>
      <c r="G7940" s="58" t="s">
        <v>87</v>
      </c>
      <c r="H7940" s="58" t="s">
        <v>87</v>
      </c>
      <c r="I7940" s="60" t="s">
        <v>85</v>
      </c>
    </row>
    <row r="7941" spans="1:9" x14ac:dyDescent="0.2">
      <c r="A7941" t="s">
        <v>64</v>
      </c>
      <c r="B7941" t="s">
        <v>81</v>
      </c>
      <c r="C7941" t="s">
        <v>22</v>
      </c>
      <c r="D7941" s="55">
        <v>45505</v>
      </c>
      <c r="E7941">
        <v>0</v>
      </c>
      <c r="F7941">
        <v>3133119</v>
      </c>
      <c r="G7941" s="58" t="s">
        <v>87</v>
      </c>
      <c r="H7941" s="58" t="s">
        <v>87</v>
      </c>
      <c r="I7941" s="60" t="s">
        <v>85</v>
      </c>
    </row>
    <row r="7942" spans="1:9" x14ac:dyDescent="0.2">
      <c r="A7942" t="s">
        <v>79</v>
      </c>
      <c r="B7942" t="s">
        <v>80</v>
      </c>
      <c r="C7942" t="s">
        <v>22</v>
      </c>
      <c r="D7942" s="55">
        <v>45505</v>
      </c>
      <c r="E7942">
        <v>0</v>
      </c>
      <c r="F7942">
        <v>3133120</v>
      </c>
      <c r="G7942" s="58" t="s">
        <v>87</v>
      </c>
      <c r="H7942" s="58" t="s">
        <v>87</v>
      </c>
      <c r="I7942" s="60" t="s">
        <v>85</v>
      </c>
    </row>
    <row r="7943" spans="1:9" x14ac:dyDescent="0.2">
      <c r="A7943" t="s">
        <v>79</v>
      </c>
      <c r="B7943" t="s">
        <v>81</v>
      </c>
      <c r="C7943" t="s">
        <v>22</v>
      </c>
      <c r="D7943" s="55">
        <v>45505</v>
      </c>
      <c r="E7943">
        <v>0</v>
      </c>
      <c r="F7943">
        <v>3133121</v>
      </c>
      <c r="G7943" s="58" t="s">
        <v>87</v>
      </c>
      <c r="H7943" s="58" t="s">
        <v>87</v>
      </c>
      <c r="I7943" s="60" t="s">
        <v>85</v>
      </c>
    </row>
    <row r="7944" spans="1:9" x14ac:dyDescent="0.2">
      <c r="A7944" t="s">
        <v>65</v>
      </c>
      <c r="B7944" t="s">
        <v>80</v>
      </c>
      <c r="C7944" t="s">
        <v>22</v>
      </c>
      <c r="D7944" s="55">
        <v>45505</v>
      </c>
      <c r="E7944">
        <v>0</v>
      </c>
      <c r="F7944">
        <v>3133122</v>
      </c>
      <c r="G7944" s="58" t="s">
        <v>87</v>
      </c>
      <c r="H7944" s="58" t="s">
        <v>87</v>
      </c>
      <c r="I7944" s="60" t="s">
        <v>85</v>
      </c>
    </row>
    <row r="7945" spans="1:9" x14ac:dyDescent="0.2">
      <c r="A7945" t="s">
        <v>65</v>
      </c>
      <c r="B7945" t="s">
        <v>81</v>
      </c>
      <c r="C7945" t="s">
        <v>22</v>
      </c>
      <c r="D7945" s="55">
        <v>45505</v>
      </c>
      <c r="E7945">
        <v>0</v>
      </c>
      <c r="F7945">
        <v>3133123</v>
      </c>
      <c r="G7945" s="58" t="s">
        <v>87</v>
      </c>
      <c r="H7945" s="58" t="s">
        <v>87</v>
      </c>
      <c r="I7945" s="60" t="s">
        <v>85</v>
      </c>
    </row>
    <row r="7946" spans="1:9" x14ac:dyDescent="0.2">
      <c r="A7946" t="s">
        <v>111</v>
      </c>
      <c r="B7946" t="s">
        <v>110</v>
      </c>
      <c r="C7946" t="s">
        <v>22</v>
      </c>
      <c r="D7946" s="55">
        <v>45505</v>
      </c>
      <c r="E7946">
        <v>-5.0000000000000001E-3</v>
      </c>
      <c r="F7946">
        <v>3133124</v>
      </c>
      <c r="G7946" s="58" t="s">
        <v>87</v>
      </c>
      <c r="H7946" s="58" t="s">
        <v>87</v>
      </c>
      <c r="I7946" s="60" t="s">
        <v>85</v>
      </c>
    </row>
    <row r="7947" spans="1:9" x14ac:dyDescent="0.2">
      <c r="A7947" t="s">
        <v>112</v>
      </c>
      <c r="B7947" t="s">
        <v>110</v>
      </c>
      <c r="C7947" t="s">
        <v>22</v>
      </c>
      <c r="D7947" s="55">
        <v>45505</v>
      </c>
      <c r="E7947">
        <v>0.01</v>
      </c>
      <c r="F7947">
        <v>3133125</v>
      </c>
      <c r="G7947" s="58" t="s">
        <v>87</v>
      </c>
      <c r="H7947" s="58" t="s">
        <v>87</v>
      </c>
      <c r="I7947" s="60" t="s">
        <v>85</v>
      </c>
    </row>
    <row r="7948" spans="1:9" x14ac:dyDescent="0.2">
      <c r="A7948" t="s">
        <v>108</v>
      </c>
      <c r="B7948" t="s">
        <v>110</v>
      </c>
      <c r="C7948" t="s">
        <v>22</v>
      </c>
      <c r="D7948" s="55">
        <v>45505</v>
      </c>
      <c r="E7948">
        <v>-0.02</v>
      </c>
      <c r="F7948">
        <v>3133126</v>
      </c>
      <c r="G7948" s="58" t="s">
        <v>87</v>
      </c>
      <c r="H7948" s="58" t="s">
        <v>87</v>
      </c>
      <c r="I7948" s="60" t="s">
        <v>85</v>
      </c>
    </row>
    <row r="7949" spans="1:9" x14ac:dyDescent="0.2">
      <c r="A7949" t="s">
        <v>109</v>
      </c>
      <c r="B7949" t="s">
        <v>110</v>
      </c>
      <c r="C7949" t="s">
        <v>22</v>
      </c>
      <c r="D7949" s="55">
        <v>45505</v>
      </c>
      <c r="E7949">
        <v>0.01</v>
      </c>
      <c r="F7949">
        <v>3133127</v>
      </c>
      <c r="G7949" s="58" t="s">
        <v>87</v>
      </c>
      <c r="H7949" s="58" t="s">
        <v>87</v>
      </c>
      <c r="I7949" s="60" t="s">
        <v>85</v>
      </c>
    </row>
    <row r="7950" spans="1:9" x14ac:dyDescent="0.2">
      <c r="A7950" t="s">
        <v>11</v>
      </c>
      <c r="B7950" t="s">
        <v>110</v>
      </c>
      <c r="C7950" t="s">
        <v>22</v>
      </c>
      <c r="D7950" s="55">
        <v>45505</v>
      </c>
      <c r="E7950" s="155">
        <v>45536</v>
      </c>
      <c r="F7950">
        <v>2756539</v>
      </c>
      <c r="G7950" s="58" t="s">
        <v>87</v>
      </c>
      <c r="H7950" s="58" t="s">
        <v>87</v>
      </c>
      <c r="I7950" s="60" t="s">
        <v>86</v>
      </c>
    </row>
    <row r="7951" spans="1:9" x14ac:dyDescent="0.2">
      <c r="A7951" t="s">
        <v>78</v>
      </c>
      <c r="B7951" t="s">
        <v>80</v>
      </c>
      <c r="C7951" t="s">
        <v>22</v>
      </c>
      <c r="D7951" s="55">
        <v>45536</v>
      </c>
      <c r="E7951">
        <v>0.39750000000000002</v>
      </c>
      <c r="F7951">
        <v>3133100</v>
      </c>
      <c r="G7951" s="58" t="s">
        <v>87</v>
      </c>
      <c r="H7951" s="58" t="s">
        <v>87</v>
      </c>
      <c r="I7951" s="60" t="s">
        <v>85</v>
      </c>
    </row>
    <row r="7952" spans="1:9" x14ac:dyDescent="0.2">
      <c r="A7952" t="s">
        <v>78</v>
      </c>
      <c r="B7952" t="s">
        <v>81</v>
      </c>
      <c r="C7952" t="s">
        <v>22</v>
      </c>
      <c r="D7952" s="55">
        <v>45536</v>
      </c>
      <c r="E7952">
        <v>0.02</v>
      </c>
      <c r="F7952">
        <v>3133101</v>
      </c>
      <c r="G7952" s="58" t="s">
        <v>87</v>
      </c>
      <c r="H7952" s="58" t="s">
        <v>87</v>
      </c>
      <c r="I7952" s="60" t="s">
        <v>85</v>
      </c>
    </row>
    <row r="7953" spans="1:9" x14ac:dyDescent="0.2">
      <c r="A7953" t="s">
        <v>35</v>
      </c>
      <c r="B7953" t="s">
        <v>80</v>
      </c>
      <c r="C7953" t="s">
        <v>22</v>
      </c>
      <c r="D7953" s="55">
        <v>45536</v>
      </c>
      <c r="E7953">
        <v>0.39750000000000002</v>
      </c>
      <c r="F7953">
        <v>3133102</v>
      </c>
      <c r="G7953" s="58" t="s">
        <v>87</v>
      </c>
      <c r="H7953" s="58" t="s">
        <v>87</v>
      </c>
      <c r="I7953" s="60" t="s">
        <v>85</v>
      </c>
    </row>
    <row r="7954" spans="1:9" x14ac:dyDescent="0.2">
      <c r="A7954" t="s">
        <v>35</v>
      </c>
      <c r="B7954" t="s">
        <v>81</v>
      </c>
      <c r="C7954" t="s">
        <v>22</v>
      </c>
      <c r="D7954" s="55">
        <v>45536</v>
      </c>
      <c r="E7954">
        <v>0.05</v>
      </c>
      <c r="F7954">
        <v>3133103</v>
      </c>
      <c r="G7954" s="58" t="s">
        <v>87</v>
      </c>
      <c r="H7954" s="58" t="s">
        <v>87</v>
      </c>
      <c r="I7954" s="60" t="s">
        <v>85</v>
      </c>
    </row>
    <row r="7955" spans="1:9" x14ac:dyDescent="0.2">
      <c r="A7955" t="s">
        <v>36</v>
      </c>
      <c r="B7955" t="s">
        <v>80</v>
      </c>
      <c r="C7955" t="s">
        <v>22</v>
      </c>
      <c r="D7955" s="55">
        <v>45536</v>
      </c>
      <c r="E7955">
        <v>0.39750000000000002</v>
      </c>
      <c r="F7955">
        <v>3133104</v>
      </c>
      <c r="G7955" s="58" t="s">
        <v>87</v>
      </c>
      <c r="H7955" s="58" t="s">
        <v>87</v>
      </c>
      <c r="I7955" s="60" t="s">
        <v>85</v>
      </c>
    </row>
    <row r="7956" spans="1:9" x14ac:dyDescent="0.2">
      <c r="A7956" t="s">
        <v>36</v>
      </c>
      <c r="B7956" t="s">
        <v>81</v>
      </c>
      <c r="C7956" t="s">
        <v>22</v>
      </c>
      <c r="D7956" s="55">
        <v>45536</v>
      </c>
      <c r="E7956">
        <v>0.02</v>
      </c>
      <c r="F7956">
        <v>3133105</v>
      </c>
      <c r="G7956" s="58" t="s">
        <v>87</v>
      </c>
      <c r="H7956" s="58" t="s">
        <v>87</v>
      </c>
      <c r="I7956" s="60" t="s">
        <v>85</v>
      </c>
    </row>
    <row r="7957" spans="1:9" x14ac:dyDescent="0.2">
      <c r="A7957" t="s">
        <v>37</v>
      </c>
      <c r="B7957" t="s">
        <v>80</v>
      </c>
      <c r="C7957" t="s">
        <v>22</v>
      </c>
      <c r="D7957" s="55">
        <v>45536</v>
      </c>
      <c r="E7957">
        <v>0.39750000000000002</v>
      </c>
      <c r="F7957">
        <v>3133106</v>
      </c>
      <c r="G7957" s="58" t="s">
        <v>87</v>
      </c>
      <c r="H7957" s="58" t="s">
        <v>87</v>
      </c>
      <c r="I7957" s="60" t="s">
        <v>85</v>
      </c>
    </row>
    <row r="7958" spans="1:9" x14ac:dyDescent="0.2">
      <c r="A7958" t="s">
        <v>37</v>
      </c>
      <c r="B7958" t="s">
        <v>81</v>
      </c>
      <c r="C7958" t="s">
        <v>22</v>
      </c>
      <c r="D7958" s="55">
        <v>45536</v>
      </c>
      <c r="E7958">
        <v>0.05</v>
      </c>
      <c r="F7958">
        <v>3133107</v>
      </c>
      <c r="G7958" s="58" t="s">
        <v>87</v>
      </c>
      <c r="H7958" s="58" t="s">
        <v>87</v>
      </c>
      <c r="I7958" s="60" t="s">
        <v>85</v>
      </c>
    </row>
    <row r="7959" spans="1:9" x14ac:dyDescent="0.2">
      <c r="A7959" t="s">
        <v>58</v>
      </c>
      <c r="B7959" t="s">
        <v>80</v>
      </c>
      <c r="C7959" t="s">
        <v>22</v>
      </c>
      <c r="D7959" s="55">
        <v>45536</v>
      </c>
      <c r="E7959">
        <v>0.315</v>
      </c>
      <c r="F7959">
        <v>3133108</v>
      </c>
      <c r="G7959" s="58" t="s">
        <v>87</v>
      </c>
      <c r="H7959" s="58" t="s">
        <v>87</v>
      </c>
      <c r="I7959" s="60" t="s">
        <v>85</v>
      </c>
    </row>
    <row r="7960" spans="1:9" x14ac:dyDescent="0.2">
      <c r="A7960" t="s">
        <v>58</v>
      </c>
      <c r="B7960" t="s">
        <v>81</v>
      </c>
      <c r="C7960" t="s">
        <v>22</v>
      </c>
      <c r="D7960" s="55">
        <v>45536</v>
      </c>
      <c r="E7960">
        <v>-5.0000000000000001E-3</v>
      </c>
      <c r="F7960">
        <v>3133109</v>
      </c>
      <c r="G7960" s="58" t="s">
        <v>87</v>
      </c>
      <c r="H7960" s="58" t="s">
        <v>87</v>
      </c>
      <c r="I7960" s="60" t="s">
        <v>85</v>
      </c>
    </row>
    <row r="7961" spans="1:9" x14ac:dyDescent="0.2">
      <c r="A7961" t="s">
        <v>59</v>
      </c>
      <c r="B7961" t="s">
        <v>80</v>
      </c>
      <c r="C7961" t="s">
        <v>22</v>
      </c>
      <c r="D7961" s="55">
        <v>45536</v>
      </c>
      <c r="E7961">
        <v>0.36</v>
      </c>
      <c r="F7961">
        <v>3133110</v>
      </c>
      <c r="G7961" s="58" t="s">
        <v>87</v>
      </c>
      <c r="H7961" s="58" t="s">
        <v>87</v>
      </c>
      <c r="I7961" s="60" t="s">
        <v>85</v>
      </c>
    </row>
    <row r="7962" spans="1:9" x14ac:dyDescent="0.2">
      <c r="A7962" t="s">
        <v>59</v>
      </c>
      <c r="B7962" t="s">
        <v>81</v>
      </c>
      <c r="C7962" t="s">
        <v>22</v>
      </c>
      <c r="D7962" s="55">
        <v>45536</v>
      </c>
      <c r="E7962">
        <v>-0.04</v>
      </c>
      <c r="F7962">
        <v>3133111</v>
      </c>
      <c r="G7962" s="58" t="s">
        <v>87</v>
      </c>
      <c r="H7962" s="58" t="s">
        <v>87</v>
      </c>
      <c r="I7962" s="60" t="s">
        <v>85</v>
      </c>
    </row>
    <row r="7963" spans="1:9" x14ac:dyDescent="0.2">
      <c r="A7963" t="s">
        <v>60</v>
      </c>
      <c r="B7963" t="s">
        <v>80</v>
      </c>
      <c r="C7963" t="s">
        <v>22</v>
      </c>
      <c r="D7963" s="55">
        <v>45536</v>
      </c>
      <c r="E7963">
        <v>0.36</v>
      </c>
      <c r="F7963">
        <v>3133112</v>
      </c>
      <c r="G7963" s="58" t="s">
        <v>87</v>
      </c>
      <c r="H7963" s="58" t="s">
        <v>87</v>
      </c>
      <c r="I7963" s="60" t="s">
        <v>85</v>
      </c>
    </row>
    <row r="7964" spans="1:9" x14ac:dyDescent="0.2">
      <c r="A7964" t="s">
        <v>60</v>
      </c>
      <c r="B7964" t="s">
        <v>81</v>
      </c>
      <c r="C7964" t="s">
        <v>22</v>
      </c>
      <c r="D7964" s="55">
        <v>45536</v>
      </c>
      <c r="E7964">
        <v>0.01</v>
      </c>
      <c r="F7964">
        <v>3133113</v>
      </c>
      <c r="G7964" s="58" t="s">
        <v>87</v>
      </c>
      <c r="H7964" s="58" t="s">
        <v>87</v>
      </c>
      <c r="I7964" s="60" t="s">
        <v>85</v>
      </c>
    </row>
    <row r="7965" spans="1:9" x14ac:dyDescent="0.2">
      <c r="A7965" t="s">
        <v>61</v>
      </c>
      <c r="B7965" t="s">
        <v>80</v>
      </c>
      <c r="C7965" t="s">
        <v>22</v>
      </c>
      <c r="D7965" s="55">
        <v>45536</v>
      </c>
      <c r="E7965">
        <v>0.36</v>
      </c>
      <c r="F7965">
        <v>3133114</v>
      </c>
      <c r="G7965" s="58" t="s">
        <v>87</v>
      </c>
      <c r="H7965" s="58" t="s">
        <v>87</v>
      </c>
      <c r="I7965" s="60" t="s">
        <v>85</v>
      </c>
    </row>
    <row r="7966" spans="1:9" x14ac:dyDescent="0.2">
      <c r="A7966" t="s">
        <v>61</v>
      </c>
      <c r="B7966" t="s">
        <v>81</v>
      </c>
      <c r="C7966" t="s">
        <v>22</v>
      </c>
      <c r="D7966" s="55">
        <v>45536</v>
      </c>
      <c r="E7966">
        <v>-0.02</v>
      </c>
      <c r="F7966">
        <v>3133115</v>
      </c>
      <c r="G7966" s="58" t="s">
        <v>87</v>
      </c>
      <c r="H7966" s="58" t="s">
        <v>87</v>
      </c>
      <c r="I7966" s="60" t="s">
        <v>85</v>
      </c>
    </row>
    <row r="7967" spans="1:9" x14ac:dyDescent="0.2">
      <c r="A7967" t="s">
        <v>63</v>
      </c>
      <c r="B7967" t="s">
        <v>80</v>
      </c>
      <c r="C7967" t="s">
        <v>22</v>
      </c>
      <c r="D7967" s="55">
        <v>45536</v>
      </c>
      <c r="E7967">
        <v>0</v>
      </c>
      <c r="F7967">
        <v>3133116</v>
      </c>
      <c r="G7967" s="58" t="s">
        <v>87</v>
      </c>
      <c r="H7967" s="58" t="s">
        <v>87</v>
      </c>
      <c r="I7967" s="60" t="s">
        <v>85</v>
      </c>
    </row>
    <row r="7968" spans="1:9" x14ac:dyDescent="0.2">
      <c r="A7968" t="s">
        <v>63</v>
      </c>
      <c r="B7968" t="s">
        <v>81</v>
      </c>
      <c r="C7968" t="s">
        <v>22</v>
      </c>
      <c r="D7968" s="55">
        <v>45536</v>
      </c>
      <c r="E7968">
        <v>0</v>
      </c>
      <c r="F7968">
        <v>3133117</v>
      </c>
      <c r="G7968" s="58" t="s">
        <v>87</v>
      </c>
      <c r="H7968" s="58" t="s">
        <v>87</v>
      </c>
      <c r="I7968" s="60" t="s">
        <v>85</v>
      </c>
    </row>
    <row r="7969" spans="1:9" x14ac:dyDescent="0.2">
      <c r="A7969" t="s">
        <v>64</v>
      </c>
      <c r="B7969" t="s">
        <v>80</v>
      </c>
      <c r="C7969" t="s">
        <v>22</v>
      </c>
      <c r="D7969" s="55">
        <v>45536</v>
      </c>
      <c r="E7969">
        <v>0</v>
      </c>
      <c r="F7969">
        <v>3133118</v>
      </c>
      <c r="G7969" s="58" t="s">
        <v>87</v>
      </c>
      <c r="H7969" s="58" t="s">
        <v>87</v>
      </c>
      <c r="I7969" s="60" t="s">
        <v>85</v>
      </c>
    </row>
    <row r="7970" spans="1:9" x14ac:dyDescent="0.2">
      <c r="A7970" t="s">
        <v>64</v>
      </c>
      <c r="B7970" t="s">
        <v>81</v>
      </c>
      <c r="C7970" t="s">
        <v>22</v>
      </c>
      <c r="D7970" s="55">
        <v>45536</v>
      </c>
      <c r="E7970">
        <v>0</v>
      </c>
      <c r="F7970">
        <v>3133119</v>
      </c>
      <c r="G7970" s="58" t="s">
        <v>87</v>
      </c>
      <c r="H7970" s="58" t="s">
        <v>87</v>
      </c>
      <c r="I7970" s="60" t="s">
        <v>85</v>
      </c>
    </row>
    <row r="7971" spans="1:9" x14ac:dyDescent="0.2">
      <c r="A7971" t="s">
        <v>79</v>
      </c>
      <c r="B7971" t="s">
        <v>80</v>
      </c>
      <c r="C7971" t="s">
        <v>22</v>
      </c>
      <c r="D7971" s="55">
        <v>45536</v>
      </c>
      <c r="E7971">
        <v>0</v>
      </c>
      <c r="F7971">
        <v>3133120</v>
      </c>
      <c r="G7971" s="58" t="s">
        <v>87</v>
      </c>
      <c r="H7971" s="58" t="s">
        <v>87</v>
      </c>
      <c r="I7971" s="60" t="s">
        <v>85</v>
      </c>
    </row>
    <row r="7972" spans="1:9" x14ac:dyDescent="0.2">
      <c r="A7972" t="s">
        <v>79</v>
      </c>
      <c r="B7972" t="s">
        <v>81</v>
      </c>
      <c r="C7972" t="s">
        <v>22</v>
      </c>
      <c r="D7972" s="55">
        <v>45536</v>
      </c>
      <c r="E7972">
        <v>0</v>
      </c>
      <c r="F7972">
        <v>3133121</v>
      </c>
      <c r="G7972" s="58" t="s">
        <v>87</v>
      </c>
      <c r="H7972" s="58" t="s">
        <v>87</v>
      </c>
      <c r="I7972" s="60" t="s">
        <v>85</v>
      </c>
    </row>
    <row r="7973" spans="1:9" x14ac:dyDescent="0.2">
      <c r="A7973" t="s">
        <v>65</v>
      </c>
      <c r="B7973" t="s">
        <v>80</v>
      </c>
      <c r="C7973" t="s">
        <v>22</v>
      </c>
      <c r="D7973" s="55">
        <v>45536</v>
      </c>
      <c r="E7973">
        <v>0</v>
      </c>
      <c r="F7973">
        <v>3133122</v>
      </c>
      <c r="G7973" s="58" t="s">
        <v>87</v>
      </c>
      <c r="H7973" s="58" t="s">
        <v>87</v>
      </c>
      <c r="I7973" s="60" t="s">
        <v>85</v>
      </c>
    </row>
    <row r="7974" spans="1:9" x14ac:dyDescent="0.2">
      <c r="A7974" t="s">
        <v>65</v>
      </c>
      <c r="B7974" t="s">
        <v>81</v>
      </c>
      <c r="C7974" t="s">
        <v>22</v>
      </c>
      <c r="D7974" s="55">
        <v>45536</v>
      </c>
      <c r="E7974">
        <v>0</v>
      </c>
      <c r="F7974">
        <v>3133123</v>
      </c>
      <c r="G7974" s="58" t="s">
        <v>87</v>
      </c>
      <c r="H7974" s="58" t="s">
        <v>87</v>
      </c>
      <c r="I7974" s="60" t="s">
        <v>85</v>
      </c>
    </row>
    <row r="7975" spans="1:9" x14ac:dyDescent="0.2">
      <c r="A7975" t="s">
        <v>111</v>
      </c>
      <c r="B7975" t="s">
        <v>110</v>
      </c>
      <c r="C7975" t="s">
        <v>22</v>
      </c>
      <c r="D7975" s="55">
        <v>45536</v>
      </c>
      <c r="E7975">
        <v>-5.0000000000000001E-3</v>
      </c>
      <c r="F7975">
        <v>3133124</v>
      </c>
      <c r="G7975" s="58" t="s">
        <v>87</v>
      </c>
      <c r="H7975" s="58" t="s">
        <v>87</v>
      </c>
      <c r="I7975" s="60" t="s">
        <v>85</v>
      </c>
    </row>
    <row r="7976" spans="1:9" x14ac:dyDescent="0.2">
      <c r="A7976" t="s">
        <v>112</v>
      </c>
      <c r="B7976" t="s">
        <v>110</v>
      </c>
      <c r="C7976" t="s">
        <v>22</v>
      </c>
      <c r="D7976" s="55">
        <v>45536</v>
      </c>
      <c r="E7976">
        <v>0.01</v>
      </c>
      <c r="F7976">
        <v>3133125</v>
      </c>
      <c r="G7976" s="58" t="s">
        <v>87</v>
      </c>
      <c r="H7976" s="58" t="s">
        <v>87</v>
      </c>
      <c r="I7976" s="60" t="s">
        <v>85</v>
      </c>
    </row>
    <row r="7977" spans="1:9" x14ac:dyDescent="0.2">
      <c r="A7977" t="s">
        <v>108</v>
      </c>
      <c r="B7977" t="s">
        <v>110</v>
      </c>
      <c r="C7977" t="s">
        <v>22</v>
      </c>
      <c r="D7977" s="55">
        <v>45536</v>
      </c>
      <c r="E7977">
        <v>-0.02</v>
      </c>
      <c r="F7977">
        <v>3133126</v>
      </c>
      <c r="G7977" s="58" t="s">
        <v>87</v>
      </c>
      <c r="H7977" s="58" t="s">
        <v>87</v>
      </c>
      <c r="I7977" s="60" t="s">
        <v>85</v>
      </c>
    </row>
    <row r="7978" spans="1:9" x14ac:dyDescent="0.2">
      <c r="A7978" t="s">
        <v>109</v>
      </c>
      <c r="B7978" t="s">
        <v>110</v>
      </c>
      <c r="C7978" t="s">
        <v>22</v>
      </c>
      <c r="D7978" s="55">
        <v>45536</v>
      </c>
      <c r="E7978">
        <v>0.01</v>
      </c>
      <c r="F7978">
        <v>3133127</v>
      </c>
      <c r="G7978" s="58" t="s">
        <v>87</v>
      </c>
      <c r="H7978" s="58" t="s">
        <v>87</v>
      </c>
      <c r="I7978" s="60" t="s">
        <v>85</v>
      </c>
    </row>
    <row r="7979" spans="1:9" x14ac:dyDescent="0.2">
      <c r="A7979" t="s">
        <v>11</v>
      </c>
      <c r="B7979" t="s">
        <v>110</v>
      </c>
      <c r="C7979" t="s">
        <v>22</v>
      </c>
      <c r="D7979" s="55">
        <v>45536</v>
      </c>
      <c r="E7979" s="155">
        <v>45566</v>
      </c>
      <c r="F7979">
        <v>2756517</v>
      </c>
      <c r="G7979" s="58" t="s">
        <v>87</v>
      </c>
      <c r="H7979" s="58" t="s">
        <v>87</v>
      </c>
      <c r="I7979" s="60" t="s">
        <v>86</v>
      </c>
    </row>
    <row r="7980" spans="1:9" x14ac:dyDescent="0.2">
      <c r="A7980" t="s">
        <v>78</v>
      </c>
      <c r="B7980" t="s">
        <v>80</v>
      </c>
      <c r="C7980" t="s">
        <v>22</v>
      </c>
      <c r="D7980" s="55">
        <v>45566</v>
      </c>
      <c r="E7980">
        <v>0.4</v>
      </c>
      <c r="F7980">
        <v>3133100</v>
      </c>
      <c r="G7980" s="58" t="s">
        <v>87</v>
      </c>
      <c r="H7980" s="58" t="s">
        <v>87</v>
      </c>
      <c r="I7980" s="60" t="s">
        <v>85</v>
      </c>
    </row>
    <row r="7981" spans="1:9" x14ac:dyDescent="0.2">
      <c r="A7981" t="s">
        <v>78</v>
      </c>
      <c r="B7981" t="s">
        <v>81</v>
      </c>
      <c r="C7981" t="s">
        <v>22</v>
      </c>
      <c r="D7981" s="55">
        <v>45566</v>
      </c>
      <c r="E7981">
        <v>0.02</v>
      </c>
      <c r="F7981">
        <v>3133101</v>
      </c>
      <c r="G7981" s="58" t="s">
        <v>87</v>
      </c>
      <c r="H7981" s="58" t="s">
        <v>87</v>
      </c>
      <c r="I7981" s="60" t="s">
        <v>85</v>
      </c>
    </row>
    <row r="7982" spans="1:9" x14ac:dyDescent="0.2">
      <c r="A7982" t="s">
        <v>35</v>
      </c>
      <c r="B7982" t="s">
        <v>80</v>
      </c>
      <c r="C7982" t="s">
        <v>22</v>
      </c>
      <c r="D7982" s="55">
        <v>45566</v>
      </c>
      <c r="E7982">
        <v>0.4</v>
      </c>
      <c r="F7982">
        <v>3133102</v>
      </c>
      <c r="G7982" s="58" t="s">
        <v>87</v>
      </c>
      <c r="H7982" s="58" t="s">
        <v>87</v>
      </c>
      <c r="I7982" s="60" t="s">
        <v>85</v>
      </c>
    </row>
    <row r="7983" spans="1:9" x14ac:dyDescent="0.2">
      <c r="A7983" t="s">
        <v>35</v>
      </c>
      <c r="B7983" t="s">
        <v>81</v>
      </c>
      <c r="C7983" t="s">
        <v>22</v>
      </c>
      <c r="D7983" s="55">
        <v>45566</v>
      </c>
      <c r="E7983">
        <v>0.05</v>
      </c>
      <c r="F7983">
        <v>3133103</v>
      </c>
      <c r="G7983" s="58" t="s">
        <v>87</v>
      </c>
      <c r="H7983" s="58" t="s">
        <v>87</v>
      </c>
      <c r="I7983" s="60" t="s">
        <v>85</v>
      </c>
    </row>
    <row r="7984" spans="1:9" x14ac:dyDescent="0.2">
      <c r="A7984" t="s">
        <v>36</v>
      </c>
      <c r="B7984" t="s">
        <v>80</v>
      </c>
      <c r="C7984" t="s">
        <v>22</v>
      </c>
      <c r="D7984" s="55">
        <v>45566</v>
      </c>
      <c r="E7984">
        <v>0.4</v>
      </c>
      <c r="F7984">
        <v>3133104</v>
      </c>
      <c r="G7984" s="58" t="s">
        <v>87</v>
      </c>
      <c r="H7984" s="58" t="s">
        <v>87</v>
      </c>
      <c r="I7984" s="60" t="s">
        <v>85</v>
      </c>
    </row>
    <row r="7985" spans="1:9" x14ac:dyDescent="0.2">
      <c r="A7985" t="s">
        <v>36</v>
      </c>
      <c r="B7985" t="s">
        <v>81</v>
      </c>
      <c r="C7985" t="s">
        <v>22</v>
      </c>
      <c r="D7985" s="55">
        <v>45566</v>
      </c>
      <c r="E7985">
        <v>0.02</v>
      </c>
      <c r="F7985">
        <v>3133105</v>
      </c>
      <c r="G7985" s="58" t="s">
        <v>87</v>
      </c>
      <c r="H7985" s="58" t="s">
        <v>87</v>
      </c>
      <c r="I7985" s="60" t="s">
        <v>85</v>
      </c>
    </row>
    <row r="7986" spans="1:9" x14ac:dyDescent="0.2">
      <c r="A7986" t="s">
        <v>37</v>
      </c>
      <c r="B7986" t="s">
        <v>80</v>
      </c>
      <c r="C7986" t="s">
        <v>22</v>
      </c>
      <c r="D7986" s="55">
        <v>45566</v>
      </c>
      <c r="E7986">
        <v>0.4</v>
      </c>
      <c r="F7986">
        <v>3133106</v>
      </c>
      <c r="G7986" s="58" t="s">
        <v>87</v>
      </c>
      <c r="H7986" s="58" t="s">
        <v>87</v>
      </c>
      <c r="I7986" s="60" t="s">
        <v>85</v>
      </c>
    </row>
    <row r="7987" spans="1:9" x14ac:dyDescent="0.2">
      <c r="A7987" t="s">
        <v>37</v>
      </c>
      <c r="B7987" t="s">
        <v>81</v>
      </c>
      <c r="C7987" t="s">
        <v>22</v>
      </c>
      <c r="D7987" s="55">
        <v>45566</v>
      </c>
      <c r="E7987">
        <v>0.05</v>
      </c>
      <c r="F7987">
        <v>3133107</v>
      </c>
      <c r="G7987" s="58" t="s">
        <v>87</v>
      </c>
      <c r="H7987" s="58" t="s">
        <v>87</v>
      </c>
      <c r="I7987" s="60" t="s">
        <v>85</v>
      </c>
    </row>
    <row r="7988" spans="1:9" x14ac:dyDescent="0.2">
      <c r="A7988" t="s">
        <v>58</v>
      </c>
      <c r="B7988" t="s">
        <v>80</v>
      </c>
      <c r="C7988" t="s">
        <v>22</v>
      </c>
      <c r="D7988" s="55">
        <v>45566</v>
      </c>
      <c r="E7988">
        <v>0.36</v>
      </c>
      <c r="F7988">
        <v>3133108</v>
      </c>
      <c r="G7988" s="58" t="s">
        <v>87</v>
      </c>
      <c r="H7988" s="58" t="s">
        <v>87</v>
      </c>
      <c r="I7988" s="60" t="s">
        <v>85</v>
      </c>
    </row>
    <row r="7989" spans="1:9" x14ac:dyDescent="0.2">
      <c r="A7989" t="s">
        <v>58</v>
      </c>
      <c r="B7989" t="s">
        <v>81</v>
      </c>
      <c r="C7989" t="s">
        <v>22</v>
      </c>
      <c r="D7989" s="55">
        <v>45566</v>
      </c>
      <c r="E7989">
        <v>-5.0000000000000001E-3</v>
      </c>
      <c r="F7989">
        <v>3133109</v>
      </c>
      <c r="G7989" s="58" t="s">
        <v>87</v>
      </c>
      <c r="H7989" s="58" t="s">
        <v>87</v>
      </c>
      <c r="I7989" s="60" t="s">
        <v>85</v>
      </c>
    </row>
    <row r="7990" spans="1:9" x14ac:dyDescent="0.2">
      <c r="A7990" t="s">
        <v>59</v>
      </c>
      <c r="B7990" t="s">
        <v>80</v>
      </c>
      <c r="C7990" t="s">
        <v>22</v>
      </c>
      <c r="D7990" s="55">
        <v>45566</v>
      </c>
      <c r="E7990">
        <v>0.4</v>
      </c>
      <c r="F7990">
        <v>3133110</v>
      </c>
      <c r="G7990" s="58" t="s">
        <v>87</v>
      </c>
      <c r="H7990" s="58" t="s">
        <v>87</v>
      </c>
      <c r="I7990" s="60" t="s">
        <v>85</v>
      </c>
    </row>
    <row r="7991" spans="1:9" x14ac:dyDescent="0.2">
      <c r="A7991" t="s">
        <v>59</v>
      </c>
      <c r="B7991" t="s">
        <v>81</v>
      </c>
      <c r="C7991" t="s">
        <v>22</v>
      </c>
      <c r="D7991" s="55">
        <v>45566</v>
      </c>
      <c r="E7991">
        <v>-8.5000000000000006E-2</v>
      </c>
      <c r="F7991">
        <v>3133111</v>
      </c>
      <c r="G7991" s="58" t="s">
        <v>87</v>
      </c>
      <c r="H7991" s="58" t="s">
        <v>87</v>
      </c>
      <c r="I7991" s="60" t="s">
        <v>85</v>
      </c>
    </row>
    <row r="7992" spans="1:9" x14ac:dyDescent="0.2">
      <c r="A7992" t="s">
        <v>60</v>
      </c>
      <c r="B7992" t="s">
        <v>80</v>
      </c>
      <c r="C7992" t="s">
        <v>22</v>
      </c>
      <c r="D7992" s="55">
        <v>45566</v>
      </c>
      <c r="E7992">
        <v>0.4</v>
      </c>
      <c r="F7992">
        <v>3133112</v>
      </c>
      <c r="G7992" s="58" t="s">
        <v>87</v>
      </c>
      <c r="H7992" s="58" t="s">
        <v>87</v>
      </c>
      <c r="I7992" s="60" t="s">
        <v>85</v>
      </c>
    </row>
    <row r="7993" spans="1:9" x14ac:dyDescent="0.2">
      <c r="A7993" t="s">
        <v>60</v>
      </c>
      <c r="B7993" t="s">
        <v>81</v>
      </c>
      <c r="C7993" t="s">
        <v>22</v>
      </c>
      <c r="D7993" s="55">
        <v>45566</v>
      </c>
      <c r="E7993">
        <v>0.01</v>
      </c>
      <c r="F7993">
        <v>3133113</v>
      </c>
      <c r="G7993" s="58" t="s">
        <v>87</v>
      </c>
      <c r="H7993" s="58" t="s">
        <v>87</v>
      </c>
      <c r="I7993" s="60" t="s">
        <v>85</v>
      </c>
    </row>
    <row r="7994" spans="1:9" x14ac:dyDescent="0.2">
      <c r="A7994" t="s">
        <v>61</v>
      </c>
      <c r="B7994" t="s">
        <v>80</v>
      </c>
      <c r="C7994" t="s">
        <v>22</v>
      </c>
      <c r="D7994" s="55">
        <v>45566</v>
      </c>
      <c r="E7994">
        <v>0.4</v>
      </c>
      <c r="F7994">
        <v>3133114</v>
      </c>
      <c r="G7994" s="58" t="s">
        <v>87</v>
      </c>
      <c r="H7994" s="58" t="s">
        <v>87</v>
      </c>
      <c r="I7994" s="60" t="s">
        <v>85</v>
      </c>
    </row>
    <row r="7995" spans="1:9" x14ac:dyDescent="0.2">
      <c r="A7995" t="s">
        <v>61</v>
      </c>
      <c r="B7995" t="s">
        <v>81</v>
      </c>
      <c r="C7995" t="s">
        <v>22</v>
      </c>
      <c r="D7995" s="55">
        <v>45566</v>
      </c>
      <c r="E7995">
        <v>-5.5E-2</v>
      </c>
      <c r="F7995">
        <v>3133115</v>
      </c>
      <c r="G7995" s="58" t="s">
        <v>87</v>
      </c>
      <c r="H7995" s="58" t="s">
        <v>87</v>
      </c>
      <c r="I7995" s="60" t="s">
        <v>85</v>
      </c>
    </row>
    <row r="7996" spans="1:9" x14ac:dyDescent="0.2">
      <c r="A7996" t="s">
        <v>63</v>
      </c>
      <c r="B7996" t="s">
        <v>80</v>
      </c>
      <c r="C7996" t="s">
        <v>22</v>
      </c>
      <c r="D7996" s="55">
        <v>45566</v>
      </c>
      <c r="E7996">
        <v>0</v>
      </c>
      <c r="F7996">
        <v>3133116</v>
      </c>
      <c r="G7996" s="58" t="s">
        <v>87</v>
      </c>
      <c r="H7996" s="58" t="s">
        <v>87</v>
      </c>
      <c r="I7996" s="60" t="s">
        <v>85</v>
      </c>
    </row>
    <row r="7997" spans="1:9" x14ac:dyDescent="0.2">
      <c r="A7997" t="s">
        <v>63</v>
      </c>
      <c r="B7997" t="s">
        <v>81</v>
      </c>
      <c r="C7997" t="s">
        <v>22</v>
      </c>
      <c r="D7997" s="55">
        <v>45566</v>
      </c>
      <c r="E7997">
        <v>0</v>
      </c>
      <c r="F7997">
        <v>3133117</v>
      </c>
      <c r="G7997" s="58" t="s">
        <v>87</v>
      </c>
      <c r="H7997" s="58" t="s">
        <v>87</v>
      </c>
      <c r="I7997" s="60" t="s">
        <v>85</v>
      </c>
    </row>
    <row r="7998" spans="1:9" x14ac:dyDescent="0.2">
      <c r="A7998" t="s">
        <v>64</v>
      </c>
      <c r="B7998" t="s">
        <v>80</v>
      </c>
      <c r="C7998" t="s">
        <v>22</v>
      </c>
      <c r="D7998" s="55">
        <v>45566</v>
      </c>
      <c r="E7998">
        <v>0</v>
      </c>
      <c r="F7998">
        <v>3133118</v>
      </c>
      <c r="G7998" s="58" t="s">
        <v>87</v>
      </c>
      <c r="H7998" s="58" t="s">
        <v>87</v>
      </c>
      <c r="I7998" s="60" t="s">
        <v>85</v>
      </c>
    </row>
    <row r="7999" spans="1:9" x14ac:dyDescent="0.2">
      <c r="A7999" t="s">
        <v>64</v>
      </c>
      <c r="B7999" t="s">
        <v>81</v>
      </c>
      <c r="C7999" t="s">
        <v>22</v>
      </c>
      <c r="D7999" s="55">
        <v>45566</v>
      </c>
      <c r="E7999">
        <v>0</v>
      </c>
      <c r="F7999">
        <v>3133119</v>
      </c>
      <c r="G7999" s="58" t="s">
        <v>87</v>
      </c>
      <c r="H7999" s="58" t="s">
        <v>87</v>
      </c>
      <c r="I7999" s="60" t="s">
        <v>85</v>
      </c>
    </row>
    <row r="8000" spans="1:9" x14ac:dyDescent="0.2">
      <c r="A8000" t="s">
        <v>79</v>
      </c>
      <c r="B8000" t="s">
        <v>80</v>
      </c>
      <c r="C8000" t="s">
        <v>22</v>
      </c>
      <c r="D8000" s="55">
        <v>45566</v>
      </c>
      <c r="E8000">
        <v>0</v>
      </c>
      <c r="F8000">
        <v>3133120</v>
      </c>
      <c r="G8000" s="58" t="s">
        <v>87</v>
      </c>
      <c r="H8000" s="58" t="s">
        <v>87</v>
      </c>
      <c r="I8000" s="60" t="s">
        <v>85</v>
      </c>
    </row>
    <row r="8001" spans="1:9" x14ac:dyDescent="0.2">
      <c r="A8001" t="s">
        <v>79</v>
      </c>
      <c r="B8001" t="s">
        <v>81</v>
      </c>
      <c r="C8001" t="s">
        <v>22</v>
      </c>
      <c r="D8001" s="55">
        <v>45566</v>
      </c>
      <c r="E8001">
        <v>0</v>
      </c>
      <c r="F8001">
        <v>3133121</v>
      </c>
      <c r="G8001" s="58" t="s">
        <v>87</v>
      </c>
      <c r="H8001" s="58" t="s">
        <v>87</v>
      </c>
      <c r="I8001" s="60" t="s">
        <v>85</v>
      </c>
    </row>
    <row r="8002" spans="1:9" x14ac:dyDescent="0.2">
      <c r="A8002" t="s">
        <v>65</v>
      </c>
      <c r="B8002" t="s">
        <v>80</v>
      </c>
      <c r="C8002" t="s">
        <v>22</v>
      </c>
      <c r="D8002" s="55">
        <v>45566</v>
      </c>
      <c r="E8002">
        <v>0</v>
      </c>
      <c r="F8002">
        <v>3133122</v>
      </c>
      <c r="G8002" s="58" t="s">
        <v>87</v>
      </c>
      <c r="H8002" s="58" t="s">
        <v>87</v>
      </c>
      <c r="I8002" s="60" t="s">
        <v>85</v>
      </c>
    </row>
    <row r="8003" spans="1:9" x14ac:dyDescent="0.2">
      <c r="A8003" t="s">
        <v>65</v>
      </c>
      <c r="B8003" t="s">
        <v>81</v>
      </c>
      <c r="C8003" t="s">
        <v>22</v>
      </c>
      <c r="D8003" s="55">
        <v>45566</v>
      </c>
      <c r="E8003">
        <v>0</v>
      </c>
      <c r="F8003">
        <v>3133123</v>
      </c>
      <c r="G8003" s="58" t="s">
        <v>87</v>
      </c>
      <c r="H8003" s="58" t="s">
        <v>87</v>
      </c>
      <c r="I8003" s="60" t="s">
        <v>85</v>
      </c>
    </row>
    <row r="8004" spans="1:9" x14ac:dyDescent="0.2">
      <c r="A8004" t="s">
        <v>111</v>
      </c>
      <c r="B8004" t="s">
        <v>110</v>
      </c>
      <c r="C8004" t="s">
        <v>22</v>
      </c>
      <c r="D8004" s="55">
        <v>45566</v>
      </c>
      <c r="E8004">
        <v>-5.0000000000000001E-3</v>
      </c>
      <c r="F8004">
        <v>3133124</v>
      </c>
      <c r="G8004" s="58" t="s">
        <v>87</v>
      </c>
      <c r="H8004" s="58" t="s">
        <v>87</v>
      </c>
      <c r="I8004" s="60" t="s">
        <v>85</v>
      </c>
    </row>
    <row r="8005" spans="1:9" x14ac:dyDescent="0.2">
      <c r="A8005" t="s">
        <v>112</v>
      </c>
      <c r="B8005" t="s">
        <v>110</v>
      </c>
      <c r="C8005" t="s">
        <v>22</v>
      </c>
      <c r="D8005" s="55">
        <v>45566</v>
      </c>
      <c r="E8005">
        <v>0.01</v>
      </c>
      <c r="F8005">
        <v>3133125</v>
      </c>
      <c r="G8005" s="58" t="s">
        <v>87</v>
      </c>
      <c r="H8005" s="58" t="s">
        <v>87</v>
      </c>
      <c r="I8005" s="60" t="s">
        <v>85</v>
      </c>
    </row>
    <row r="8006" spans="1:9" x14ac:dyDescent="0.2">
      <c r="A8006" t="s">
        <v>108</v>
      </c>
      <c r="B8006" t="s">
        <v>110</v>
      </c>
      <c r="C8006" t="s">
        <v>22</v>
      </c>
      <c r="D8006" s="55">
        <v>45566</v>
      </c>
      <c r="E8006">
        <v>-5.5E-2</v>
      </c>
      <c r="F8006">
        <v>3133126</v>
      </c>
      <c r="G8006" s="58" t="s">
        <v>87</v>
      </c>
      <c r="H8006" s="58" t="s">
        <v>87</v>
      </c>
      <c r="I8006" s="60" t="s">
        <v>85</v>
      </c>
    </row>
    <row r="8007" spans="1:9" x14ac:dyDescent="0.2">
      <c r="A8007" t="s">
        <v>109</v>
      </c>
      <c r="B8007" t="s">
        <v>110</v>
      </c>
      <c r="C8007" t="s">
        <v>22</v>
      </c>
      <c r="D8007" s="55">
        <v>45566</v>
      </c>
      <c r="E8007">
        <v>0.01</v>
      </c>
      <c r="F8007">
        <v>3133127</v>
      </c>
      <c r="G8007" s="58" t="s">
        <v>87</v>
      </c>
      <c r="H8007" s="58" t="s">
        <v>87</v>
      </c>
      <c r="I8007" s="60" t="s">
        <v>85</v>
      </c>
    </row>
    <row r="8008" spans="1:9" x14ac:dyDescent="0.2">
      <c r="A8008" t="s">
        <v>11</v>
      </c>
      <c r="B8008" t="s">
        <v>110</v>
      </c>
      <c r="C8008" t="s">
        <v>22</v>
      </c>
      <c r="D8008" s="55">
        <v>45566</v>
      </c>
      <c r="E8008" s="155">
        <v>45597</v>
      </c>
      <c r="F8008">
        <v>2756546</v>
      </c>
      <c r="G8008" s="58" t="s">
        <v>87</v>
      </c>
      <c r="H8008" s="58" t="s">
        <v>87</v>
      </c>
      <c r="I8008" s="60" t="s">
        <v>86</v>
      </c>
    </row>
    <row r="8009" spans="1:9" x14ac:dyDescent="0.2">
      <c r="A8009" t="s">
        <v>78</v>
      </c>
      <c r="B8009" t="s">
        <v>80</v>
      </c>
      <c r="C8009" t="s">
        <v>22</v>
      </c>
      <c r="D8009" s="55">
        <v>45597</v>
      </c>
      <c r="E8009">
        <v>0.55500000000000005</v>
      </c>
      <c r="F8009">
        <v>3133100</v>
      </c>
      <c r="G8009" s="58" t="s">
        <v>87</v>
      </c>
      <c r="H8009" s="58" t="s">
        <v>87</v>
      </c>
      <c r="I8009" s="60" t="s">
        <v>85</v>
      </c>
    </row>
    <row r="8010" spans="1:9" x14ac:dyDescent="0.2">
      <c r="A8010" t="s">
        <v>78</v>
      </c>
      <c r="B8010" t="s">
        <v>81</v>
      </c>
      <c r="C8010" t="s">
        <v>22</v>
      </c>
      <c r="D8010" s="55">
        <v>45597</v>
      </c>
      <c r="E8010">
        <v>0.05</v>
      </c>
      <c r="F8010">
        <v>3133101</v>
      </c>
      <c r="G8010" s="58" t="s">
        <v>87</v>
      </c>
      <c r="H8010" s="58" t="s">
        <v>87</v>
      </c>
      <c r="I8010" s="60" t="s">
        <v>85</v>
      </c>
    </row>
    <row r="8011" spans="1:9" x14ac:dyDescent="0.2">
      <c r="A8011" t="s">
        <v>35</v>
      </c>
      <c r="B8011" t="s">
        <v>80</v>
      </c>
      <c r="C8011" t="s">
        <v>22</v>
      </c>
      <c r="D8011" s="55">
        <v>45597</v>
      </c>
      <c r="E8011">
        <v>0.55500000000000005</v>
      </c>
      <c r="F8011">
        <v>3133102</v>
      </c>
      <c r="G8011" s="58" t="s">
        <v>87</v>
      </c>
      <c r="H8011" s="58" t="s">
        <v>87</v>
      </c>
      <c r="I8011" s="60" t="s">
        <v>85</v>
      </c>
    </row>
    <row r="8012" spans="1:9" x14ac:dyDescent="0.2">
      <c r="A8012" t="s">
        <v>35</v>
      </c>
      <c r="B8012" t="s">
        <v>81</v>
      </c>
      <c r="C8012" t="s">
        <v>22</v>
      </c>
      <c r="D8012" s="55">
        <v>45597</v>
      </c>
      <c r="E8012">
        <v>0.14000000000000001</v>
      </c>
      <c r="F8012">
        <v>3133103</v>
      </c>
      <c r="G8012" s="58" t="s">
        <v>87</v>
      </c>
      <c r="H8012" s="58" t="s">
        <v>87</v>
      </c>
      <c r="I8012" s="60" t="s">
        <v>85</v>
      </c>
    </row>
    <row r="8013" spans="1:9" x14ac:dyDescent="0.2">
      <c r="A8013" t="s">
        <v>36</v>
      </c>
      <c r="B8013" t="s">
        <v>80</v>
      </c>
      <c r="C8013" t="s">
        <v>22</v>
      </c>
      <c r="D8013" s="55">
        <v>45597</v>
      </c>
      <c r="E8013">
        <v>0.55500000000000005</v>
      </c>
      <c r="F8013">
        <v>3133104</v>
      </c>
      <c r="G8013" s="58" t="s">
        <v>87</v>
      </c>
      <c r="H8013" s="58" t="s">
        <v>87</v>
      </c>
      <c r="I8013" s="60" t="s">
        <v>85</v>
      </c>
    </row>
    <row r="8014" spans="1:9" x14ac:dyDescent="0.2">
      <c r="A8014" t="s">
        <v>36</v>
      </c>
      <c r="B8014" t="s">
        <v>81</v>
      </c>
      <c r="C8014" t="s">
        <v>22</v>
      </c>
      <c r="D8014" s="55">
        <v>45597</v>
      </c>
      <c r="E8014">
        <v>0.05</v>
      </c>
      <c r="F8014">
        <v>3133105</v>
      </c>
      <c r="G8014" s="58" t="s">
        <v>87</v>
      </c>
      <c r="H8014" s="58" t="s">
        <v>87</v>
      </c>
      <c r="I8014" s="60" t="s">
        <v>85</v>
      </c>
    </row>
    <row r="8015" spans="1:9" x14ac:dyDescent="0.2">
      <c r="A8015" t="s">
        <v>37</v>
      </c>
      <c r="B8015" t="s">
        <v>80</v>
      </c>
      <c r="C8015" t="s">
        <v>22</v>
      </c>
      <c r="D8015" s="55">
        <v>45597</v>
      </c>
      <c r="E8015">
        <v>0.55500000000000005</v>
      </c>
      <c r="F8015">
        <v>3133106</v>
      </c>
      <c r="G8015" s="58" t="s">
        <v>87</v>
      </c>
      <c r="H8015" s="58" t="s">
        <v>87</v>
      </c>
      <c r="I8015" s="60" t="s">
        <v>85</v>
      </c>
    </row>
    <row r="8016" spans="1:9" x14ac:dyDescent="0.2">
      <c r="A8016" t="s">
        <v>37</v>
      </c>
      <c r="B8016" t="s">
        <v>81</v>
      </c>
      <c r="C8016" t="s">
        <v>22</v>
      </c>
      <c r="D8016" s="55">
        <v>45597</v>
      </c>
      <c r="E8016">
        <v>0.14000000000000001</v>
      </c>
      <c r="F8016">
        <v>3133107</v>
      </c>
      <c r="G8016" s="58" t="s">
        <v>87</v>
      </c>
      <c r="H8016" s="58" t="s">
        <v>87</v>
      </c>
      <c r="I8016" s="60" t="s">
        <v>85</v>
      </c>
    </row>
    <row r="8017" spans="1:9" x14ac:dyDescent="0.2">
      <c r="A8017" t="s">
        <v>58</v>
      </c>
      <c r="B8017" t="s">
        <v>80</v>
      </c>
      <c r="C8017" t="s">
        <v>22</v>
      </c>
      <c r="D8017" s="55">
        <v>45597</v>
      </c>
      <c r="E8017">
        <v>0.46</v>
      </c>
      <c r="F8017">
        <v>3133108</v>
      </c>
      <c r="G8017" s="58" t="s">
        <v>87</v>
      </c>
      <c r="H8017" s="58" t="s">
        <v>87</v>
      </c>
      <c r="I8017" s="60" t="s">
        <v>85</v>
      </c>
    </row>
    <row r="8018" spans="1:9" x14ac:dyDescent="0.2">
      <c r="A8018" t="s">
        <v>58</v>
      </c>
      <c r="B8018" t="s">
        <v>81</v>
      </c>
      <c r="C8018" t="s">
        <v>22</v>
      </c>
      <c r="D8018" s="55">
        <v>45597</v>
      </c>
      <c r="E8018">
        <v>0.05</v>
      </c>
      <c r="F8018">
        <v>3133109</v>
      </c>
      <c r="G8018" s="58" t="s">
        <v>87</v>
      </c>
      <c r="H8018" s="58" t="s">
        <v>87</v>
      </c>
      <c r="I8018" s="60" t="s">
        <v>85</v>
      </c>
    </row>
    <row r="8019" spans="1:9" x14ac:dyDescent="0.2">
      <c r="A8019" t="s">
        <v>59</v>
      </c>
      <c r="B8019" t="s">
        <v>80</v>
      </c>
      <c r="C8019" t="s">
        <v>22</v>
      </c>
      <c r="D8019" s="55">
        <v>45597</v>
      </c>
      <c r="E8019">
        <v>0.7</v>
      </c>
      <c r="F8019">
        <v>3133110</v>
      </c>
      <c r="G8019" s="58" t="s">
        <v>87</v>
      </c>
      <c r="H8019" s="58" t="s">
        <v>87</v>
      </c>
      <c r="I8019" s="60" t="s">
        <v>85</v>
      </c>
    </row>
    <row r="8020" spans="1:9" x14ac:dyDescent="0.2">
      <c r="A8020" t="s">
        <v>59</v>
      </c>
      <c r="B8020" t="s">
        <v>81</v>
      </c>
      <c r="C8020" t="s">
        <v>22</v>
      </c>
      <c r="D8020" s="55">
        <v>45597</v>
      </c>
      <c r="E8020">
        <v>-0.17</v>
      </c>
      <c r="F8020">
        <v>3133111</v>
      </c>
      <c r="G8020" s="58" t="s">
        <v>87</v>
      </c>
      <c r="H8020" s="58" t="s">
        <v>87</v>
      </c>
      <c r="I8020" s="60" t="s">
        <v>85</v>
      </c>
    </row>
    <row r="8021" spans="1:9" x14ac:dyDescent="0.2">
      <c r="A8021" t="s">
        <v>60</v>
      </c>
      <c r="B8021" t="s">
        <v>80</v>
      </c>
      <c r="C8021" t="s">
        <v>22</v>
      </c>
      <c r="D8021" s="55">
        <v>45597</v>
      </c>
      <c r="E8021">
        <v>0.7</v>
      </c>
      <c r="F8021">
        <v>3133112</v>
      </c>
      <c r="G8021" s="58" t="s">
        <v>87</v>
      </c>
      <c r="H8021" s="58" t="s">
        <v>87</v>
      </c>
      <c r="I8021" s="60" t="s">
        <v>85</v>
      </c>
    </row>
    <row r="8022" spans="1:9" x14ac:dyDescent="0.2">
      <c r="A8022" t="s">
        <v>60</v>
      </c>
      <c r="B8022" t="s">
        <v>81</v>
      </c>
      <c r="C8022" t="s">
        <v>22</v>
      </c>
      <c r="D8022" s="55">
        <v>45597</v>
      </c>
      <c r="E8022">
        <v>5.5E-2</v>
      </c>
      <c r="F8022">
        <v>3133113</v>
      </c>
      <c r="G8022" s="58" t="s">
        <v>87</v>
      </c>
      <c r="H8022" s="58" t="s">
        <v>87</v>
      </c>
      <c r="I8022" s="60" t="s">
        <v>85</v>
      </c>
    </row>
    <row r="8023" spans="1:9" x14ac:dyDescent="0.2">
      <c r="A8023" t="s">
        <v>61</v>
      </c>
      <c r="B8023" t="s">
        <v>80</v>
      </c>
      <c r="C8023" t="s">
        <v>22</v>
      </c>
      <c r="D8023" s="55">
        <v>45597</v>
      </c>
      <c r="E8023">
        <v>0.7</v>
      </c>
      <c r="F8023">
        <v>3133114</v>
      </c>
      <c r="G8023" s="58" t="s">
        <v>87</v>
      </c>
      <c r="H8023" s="58" t="s">
        <v>87</v>
      </c>
      <c r="I8023" s="60" t="s">
        <v>85</v>
      </c>
    </row>
    <row r="8024" spans="1:9" x14ac:dyDescent="0.2">
      <c r="A8024" t="s">
        <v>61</v>
      </c>
      <c r="B8024" t="s">
        <v>81</v>
      </c>
      <c r="C8024" t="s">
        <v>22</v>
      </c>
      <c r="D8024" s="55">
        <v>45597</v>
      </c>
      <c r="E8024">
        <v>-0.05</v>
      </c>
      <c r="F8024">
        <v>3133115</v>
      </c>
      <c r="G8024" s="58" t="s">
        <v>87</v>
      </c>
      <c r="H8024" s="58" t="s">
        <v>87</v>
      </c>
      <c r="I8024" s="60" t="s">
        <v>85</v>
      </c>
    </row>
    <row r="8025" spans="1:9" x14ac:dyDescent="0.2">
      <c r="A8025" t="s">
        <v>63</v>
      </c>
      <c r="B8025" t="s">
        <v>80</v>
      </c>
      <c r="C8025" t="s">
        <v>22</v>
      </c>
      <c r="D8025" s="55">
        <v>45597</v>
      </c>
      <c r="E8025">
        <v>0</v>
      </c>
      <c r="F8025">
        <v>3133116</v>
      </c>
      <c r="G8025" s="58" t="s">
        <v>87</v>
      </c>
      <c r="H8025" s="58" t="s">
        <v>87</v>
      </c>
      <c r="I8025" s="60" t="s">
        <v>85</v>
      </c>
    </row>
    <row r="8026" spans="1:9" x14ac:dyDescent="0.2">
      <c r="A8026" t="s">
        <v>63</v>
      </c>
      <c r="B8026" t="s">
        <v>81</v>
      </c>
      <c r="C8026" t="s">
        <v>22</v>
      </c>
      <c r="D8026" s="55">
        <v>45597</v>
      </c>
      <c r="E8026">
        <v>0</v>
      </c>
      <c r="F8026">
        <v>3133117</v>
      </c>
      <c r="G8026" s="58" t="s">
        <v>87</v>
      </c>
      <c r="H8026" s="58" t="s">
        <v>87</v>
      </c>
      <c r="I8026" s="60" t="s">
        <v>85</v>
      </c>
    </row>
    <row r="8027" spans="1:9" x14ac:dyDescent="0.2">
      <c r="A8027" t="s">
        <v>64</v>
      </c>
      <c r="B8027" t="s">
        <v>80</v>
      </c>
      <c r="C8027" t="s">
        <v>22</v>
      </c>
      <c r="D8027" s="55">
        <v>45597</v>
      </c>
      <c r="E8027">
        <v>0</v>
      </c>
      <c r="F8027">
        <v>3133118</v>
      </c>
      <c r="G8027" s="58" t="s">
        <v>87</v>
      </c>
      <c r="H8027" s="58" t="s">
        <v>87</v>
      </c>
      <c r="I8027" s="60" t="s">
        <v>85</v>
      </c>
    </row>
    <row r="8028" spans="1:9" x14ac:dyDescent="0.2">
      <c r="A8028" t="s">
        <v>64</v>
      </c>
      <c r="B8028" t="s">
        <v>81</v>
      </c>
      <c r="C8028" t="s">
        <v>22</v>
      </c>
      <c r="D8028" s="55">
        <v>45597</v>
      </c>
      <c r="E8028">
        <v>0</v>
      </c>
      <c r="F8028">
        <v>3133119</v>
      </c>
      <c r="G8028" s="58" t="s">
        <v>87</v>
      </c>
      <c r="H8028" s="58" t="s">
        <v>87</v>
      </c>
      <c r="I8028" s="60" t="s">
        <v>85</v>
      </c>
    </row>
    <row r="8029" spans="1:9" x14ac:dyDescent="0.2">
      <c r="A8029" t="s">
        <v>79</v>
      </c>
      <c r="B8029" t="s">
        <v>80</v>
      </c>
      <c r="C8029" t="s">
        <v>22</v>
      </c>
      <c r="D8029" s="55">
        <v>45597</v>
      </c>
      <c r="E8029">
        <v>0</v>
      </c>
      <c r="F8029">
        <v>3133120</v>
      </c>
      <c r="G8029" s="58" t="s">
        <v>87</v>
      </c>
      <c r="H8029" s="58" t="s">
        <v>87</v>
      </c>
      <c r="I8029" s="60" t="s">
        <v>85</v>
      </c>
    </row>
    <row r="8030" spans="1:9" x14ac:dyDescent="0.2">
      <c r="A8030" t="s">
        <v>79</v>
      </c>
      <c r="B8030" t="s">
        <v>81</v>
      </c>
      <c r="C8030" t="s">
        <v>22</v>
      </c>
      <c r="D8030" s="55">
        <v>45597</v>
      </c>
      <c r="E8030">
        <v>0</v>
      </c>
      <c r="F8030">
        <v>3133121</v>
      </c>
      <c r="G8030" s="58" t="s">
        <v>87</v>
      </c>
      <c r="H8030" s="58" t="s">
        <v>87</v>
      </c>
      <c r="I8030" s="60" t="s">
        <v>85</v>
      </c>
    </row>
    <row r="8031" spans="1:9" x14ac:dyDescent="0.2">
      <c r="A8031" t="s">
        <v>65</v>
      </c>
      <c r="B8031" t="s">
        <v>80</v>
      </c>
      <c r="C8031" t="s">
        <v>22</v>
      </c>
      <c r="D8031" s="55">
        <v>45597</v>
      </c>
      <c r="E8031">
        <v>0</v>
      </c>
      <c r="F8031">
        <v>3133122</v>
      </c>
      <c r="G8031" s="58" t="s">
        <v>87</v>
      </c>
      <c r="H8031" s="58" t="s">
        <v>87</v>
      </c>
      <c r="I8031" s="60" t="s">
        <v>85</v>
      </c>
    </row>
    <row r="8032" spans="1:9" x14ac:dyDescent="0.2">
      <c r="A8032" t="s">
        <v>65</v>
      </c>
      <c r="B8032" t="s">
        <v>81</v>
      </c>
      <c r="C8032" t="s">
        <v>22</v>
      </c>
      <c r="D8032" s="55">
        <v>45597</v>
      </c>
      <c r="E8032">
        <v>0</v>
      </c>
      <c r="F8032">
        <v>3133123</v>
      </c>
      <c r="G8032" s="58" t="s">
        <v>87</v>
      </c>
      <c r="H8032" s="58" t="s">
        <v>87</v>
      </c>
      <c r="I8032" s="60" t="s">
        <v>85</v>
      </c>
    </row>
    <row r="8033" spans="1:9" x14ac:dyDescent="0.2">
      <c r="A8033" t="s">
        <v>111</v>
      </c>
      <c r="B8033" t="s">
        <v>110</v>
      </c>
      <c r="C8033" t="s">
        <v>22</v>
      </c>
      <c r="D8033" s="55">
        <v>45597</v>
      </c>
      <c r="E8033">
        <v>0.05</v>
      </c>
      <c r="F8033">
        <v>3133124</v>
      </c>
      <c r="G8033" s="58" t="s">
        <v>87</v>
      </c>
      <c r="H8033" s="58" t="s">
        <v>87</v>
      </c>
      <c r="I8033" s="60" t="s">
        <v>85</v>
      </c>
    </row>
    <row r="8034" spans="1:9" x14ac:dyDescent="0.2">
      <c r="A8034" t="s">
        <v>112</v>
      </c>
      <c r="B8034" t="s">
        <v>110</v>
      </c>
      <c r="C8034" t="s">
        <v>22</v>
      </c>
      <c r="D8034" s="55">
        <v>45597</v>
      </c>
      <c r="E8034">
        <v>5.5E-2</v>
      </c>
      <c r="F8034">
        <v>3133125</v>
      </c>
      <c r="G8034" s="58" t="s">
        <v>87</v>
      </c>
      <c r="H8034" s="58" t="s">
        <v>87</v>
      </c>
      <c r="I8034" s="60" t="s">
        <v>85</v>
      </c>
    </row>
    <row r="8035" spans="1:9" x14ac:dyDescent="0.2">
      <c r="A8035" t="s">
        <v>108</v>
      </c>
      <c r="B8035" t="s">
        <v>110</v>
      </c>
      <c r="C8035" t="s">
        <v>22</v>
      </c>
      <c r="D8035" s="55">
        <v>45597</v>
      </c>
      <c r="E8035">
        <v>-0.05</v>
      </c>
      <c r="F8035">
        <v>3133126</v>
      </c>
      <c r="G8035" s="58" t="s">
        <v>87</v>
      </c>
      <c r="H8035" s="58" t="s">
        <v>87</v>
      </c>
      <c r="I8035" s="60" t="s">
        <v>85</v>
      </c>
    </row>
    <row r="8036" spans="1:9" x14ac:dyDescent="0.2">
      <c r="A8036" t="s">
        <v>109</v>
      </c>
      <c r="B8036" t="s">
        <v>110</v>
      </c>
      <c r="C8036" t="s">
        <v>22</v>
      </c>
      <c r="D8036" s="55">
        <v>45597</v>
      </c>
      <c r="E8036">
        <v>5.5E-2</v>
      </c>
      <c r="F8036">
        <v>3133127</v>
      </c>
      <c r="G8036" s="58" t="s">
        <v>87</v>
      </c>
      <c r="H8036" s="58" t="s">
        <v>87</v>
      </c>
      <c r="I8036" s="60" t="s">
        <v>85</v>
      </c>
    </row>
    <row r="8037" spans="1:9" x14ac:dyDescent="0.2">
      <c r="A8037" t="s">
        <v>11</v>
      </c>
      <c r="B8037" t="s">
        <v>110</v>
      </c>
      <c r="C8037" t="s">
        <v>22</v>
      </c>
      <c r="D8037" s="55">
        <v>45597</v>
      </c>
      <c r="E8037" s="155">
        <v>45627</v>
      </c>
      <c r="F8037">
        <v>2756524</v>
      </c>
      <c r="G8037" s="58" t="s">
        <v>87</v>
      </c>
      <c r="H8037" s="58" t="s">
        <v>87</v>
      </c>
      <c r="I8037" s="60" t="s">
        <v>86</v>
      </c>
    </row>
    <row r="8038" spans="1:9" x14ac:dyDescent="0.2">
      <c r="A8038" t="s">
        <v>78</v>
      </c>
      <c r="B8038" t="s">
        <v>80</v>
      </c>
      <c r="C8038" t="s">
        <v>22</v>
      </c>
      <c r="D8038" s="55">
        <v>45627</v>
      </c>
      <c r="E8038">
        <v>0.91</v>
      </c>
      <c r="F8038">
        <v>3133100</v>
      </c>
      <c r="G8038" s="58" t="s">
        <v>87</v>
      </c>
      <c r="H8038" s="58" t="s">
        <v>87</v>
      </c>
      <c r="I8038" s="60" t="s">
        <v>85</v>
      </c>
    </row>
    <row r="8039" spans="1:9" x14ac:dyDescent="0.2">
      <c r="A8039" t="s">
        <v>78</v>
      </c>
      <c r="B8039" t="s">
        <v>81</v>
      </c>
      <c r="C8039" t="s">
        <v>22</v>
      </c>
      <c r="D8039" s="55">
        <v>45627</v>
      </c>
      <c r="E8039">
        <v>0.05</v>
      </c>
      <c r="F8039">
        <v>3133101</v>
      </c>
      <c r="G8039" s="58" t="s">
        <v>87</v>
      </c>
      <c r="H8039" s="58" t="s">
        <v>87</v>
      </c>
      <c r="I8039" s="60" t="s">
        <v>85</v>
      </c>
    </row>
    <row r="8040" spans="1:9" x14ac:dyDescent="0.2">
      <c r="A8040" t="s">
        <v>35</v>
      </c>
      <c r="B8040" t="s">
        <v>80</v>
      </c>
      <c r="C8040" t="s">
        <v>22</v>
      </c>
      <c r="D8040" s="55">
        <v>45627</v>
      </c>
      <c r="E8040">
        <v>0.91</v>
      </c>
      <c r="F8040">
        <v>3133102</v>
      </c>
      <c r="G8040" s="58" t="s">
        <v>87</v>
      </c>
      <c r="H8040" s="58" t="s">
        <v>87</v>
      </c>
      <c r="I8040" s="60" t="s">
        <v>85</v>
      </c>
    </row>
    <row r="8041" spans="1:9" x14ac:dyDescent="0.2">
      <c r="A8041" t="s">
        <v>35</v>
      </c>
      <c r="B8041" t="s">
        <v>81</v>
      </c>
      <c r="C8041" t="s">
        <v>22</v>
      </c>
      <c r="D8041" s="55">
        <v>45627</v>
      </c>
      <c r="E8041">
        <v>0.28999999999999998</v>
      </c>
      <c r="F8041">
        <v>3133103</v>
      </c>
      <c r="G8041" s="58" t="s">
        <v>87</v>
      </c>
      <c r="H8041" s="58" t="s">
        <v>87</v>
      </c>
      <c r="I8041" s="60" t="s">
        <v>85</v>
      </c>
    </row>
    <row r="8042" spans="1:9" x14ac:dyDescent="0.2">
      <c r="A8042" t="s">
        <v>36</v>
      </c>
      <c r="B8042" t="s">
        <v>80</v>
      </c>
      <c r="C8042" t="s">
        <v>22</v>
      </c>
      <c r="D8042" s="55">
        <v>45627</v>
      </c>
      <c r="E8042">
        <v>0.91</v>
      </c>
      <c r="F8042">
        <v>3133104</v>
      </c>
      <c r="G8042" s="58" t="s">
        <v>87</v>
      </c>
      <c r="H8042" s="58" t="s">
        <v>87</v>
      </c>
      <c r="I8042" s="60" t="s">
        <v>85</v>
      </c>
    </row>
    <row r="8043" spans="1:9" x14ac:dyDescent="0.2">
      <c r="A8043" t="s">
        <v>36</v>
      </c>
      <c r="B8043" t="s">
        <v>81</v>
      </c>
      <c r="C8043" t="s">
        <v>22</v>
      </c>
      <c r="D8043" s="55">
        <v>45627</v>
      </c>
      <c r="E8043">
        <v>0.05</v>
      </c>
      <c r="F8043">
        <v>3133105</v>
      </c>
      <c r="G8043" s="58" t="s">
        <v>87</v>
      </c>
      <c r="H8043" s="58" t="s">
        <v>87</v>
      </c>
      <c r="I8043" s="60" t="s">
        <v>85</v>
      </c>
    </row>
    <row r="8044" spans="1:9" x14ac:dyDescent="0.2">
      <c r="A8044" t="s">
        <v>37</v>
      </c>
      <c r="B8044" t="s">
        <v>80</v>
      </c>
      <c r="C8044" t="s">
        <v>22</v>
      </c>
      <c r="D8044" s="55">
        <v>45627</v>
      </c>
      <c r="E8044">
        <v>0.91</v>
      </c>
      <c r="F8044">
        <v>3133106</v>
      </c>
      <c r="G8044" s="58" t="s">
        <v>87</v>
      </c>
      <c r="H8044" s="58" t="s">
        <v>87</v>
      </c>
      <c r="I8044" s="60" t="s">
        <v>85</v>
      </c>
    </row>
    <row r="8045" spans="1:9" x14ac:dyDescent="0.2">
      <c r="A8045" t="s">
        <v>37</v>
      </c>
      <c r="B8045" t="s">
        <v>81</v>
      </c>
      <c r="C8045" t="s">
        <v>22</v>
      </c>
      <c r="D8045" s="55">
        <v>45627</v>
      </c>
      <c r="E8045">
        <v>0.28999999999999998</v>
      </c>
      <c r="F8045">
        <v>3133107</v>
      </c>
      <c r="G8045" s="58" t="s">
        <v>87</v>
      </c>
      <c r="H8045" s="58" t="s">
        <v>87</v>
      </c>
      <c r="I8045" s="60" t="s">
        <v>85</v>
      </c>
    </row>
    <row r="8046" spans="1:9" x14ac:dyDescent="0.2">
      <c r="A8046" t="s">
        <v>58</v>
      </c>
      <c r="B8046" t="s">
        <v>80</v>
      </c>
      <c r="C8046" t="s">
        <v>22</v>
      </c>
      <c r="D8046" s="55">
        <v>45627</v>
      </c>
      <c r="E8046">
        <v>0.77</v>
      </c>
      <c r="F8046">
        <v>3133108</v>
      </c>
      <c r="G8046" s="58" t="s">
        <v>87</v>
      </c>
      <c r="H8046" s="58" t="s">
        <v>87</v>
      </c>
      <c r="I8046" s="60" t="s">
        <v>85</v>
      </c>
    </row>
    <row r="8047" spans="1:9" x14ac:dyDescent="0.2">
      <c r="A8047" t="s">
        <v>58</v>
      </c>
      <c r="B8047" t="s">
        <v>81</v>
      </c>
      <c r="C8047" t="s">
        <v>22</v>
      </c>
      <c r="D8047" s="55">
        <v>45627</v>
      </c>
      <c r="E8047">
        <v>0.05</v>
      </c>
      <c r="F8047">
        <v>3133109</v>
      </c>
      <c r="G8047" s="58" t="s">
        <v>87</v>
      </c>
      <c r="H8047" s="58" t="s">
        <v>87</v>
      </c>
      <c r="I8047" s="60" t="s">
        <v>85</v>
      </c>
    </row>
    <row r="8048" spans="1:9" x14ac:dyDescent="0.2">
      <c r="A8048" t="s">
        <v>59</v>
      </c>
      <c r="B8048" t="s">
        <v>80</v>
      </c>
      <c r="C8048" t="s">
        <v>22</v>
      </c>
      <c r="D8048" s="55">
        <v>45627</v>
      </c>
      <c r="E8048">
        <v>0.98</v>
      </c>
      <c r="F8048">
        <v>3133110</v>
      </c>
      <c r="G8048" s="58" t="s">
        <v>87</v>
      </c>
      <c r="H8048" s="58" t="s">
        <v>87</v>
      </c>
      <c r="I8048" s="60" t="s">
        <v>85</v>
      </c>
    </row>
    <row r="8049" spans="1:9" x14ac:dyDescent="0.2">
      <c r="A8049" t="s">
        <v>59</v>
      </c>
      <c r="B8049" t="s">
        <v>81</v>
      </c>
      <c r="C8049" t="s">
        <v>22</v>
      </c>
      <c r="D8049" s="55">
        <v>45627</v>
      </c>
      <c r="E8049">
        <v>-0.13</v>
      </c>
      <c r="F8049">
        <v>3133111</v>
      </c>
      <c r="G8049" s="58" t="s">
        <v>87</v>
      </c>
      <c r="H8049" s="58" t="s">
        <v>87</v>
      </c>
      <c r="I8049" s="60" t="s">
        <v>85</v>
      </c>
    </row>
    <row r="8050" spans="1:9" x14ac:dyDescent="0.2">
      <c r="A8050" t="s">
        <v>60</v>
      </c>
      <c r="B8050" t="s">
        <v>80</v>
      </c>
      <c r="C8050" t="s">
        <v>22</v>
      </c>
      <c r="D8050" s="55">
        <v>45627</v>
      </c>
      <c r="E8050">
        <v>0.98</v>
      </c>
      <c r="F8050">
        <v>3133112</v>
      </c>
      <c r="G8050" s="58" t="s">
        <v>87</v>
      </c>
      <c r="H8050" s="58" t="s">
        <v>87</v>
      </c>
      <c r="I8050" s="60" t="s">
        <v>85</v>
      </c>
    </row>
    <row r="8051" spans="1:9" x14ac:dyDescent="0.2">
      <c r="A8051" t="s">
        <v>60</v>
      </c>
      <c r="B8051" t="s">
        <v>81</v>
      </c>
      <c r="C8051" t="s">
        <v>22</v>
      </c>
      <c r="D8051" s="55">
        <v>45627</v>
      </c>
      <c r="E8051">
        <v>0.25</v>
      </c>
      <c r="F8051">
        <v>3133113</v>
      </c>
      <c r="G8051" s="58" t="s">
        <v>87</v>
      </c>
      <c r="H8051" s="58" t="s">
        <v>87</v>
      </c>
      <c r="I8051" s="60" t="s">
        <v>85</v>
      </c>
    </row>
    <row r="8052" spans="1:9" x14ac:dyDescent="0.2">
      <c r="A8052" t="s">
        <v>61</v>
      </c>
      <c r="B8052" t="s">
        <v>80</v>
      </c>
      <c r="C8052" t="s">
        <v>22</v>
      </c>
      <c r="D8052" s="55">
        <v>45627</v>
      </c>
      <c r="E8052">
        <v>0.98</v>
      </c>
      <c r="F8052">
        <v>3133114</v>
      </c>
      <c r="G8052" s="58" t="s">
        <v>87</v>
      </c>
      <c r="H8052" s="58" t="s">
        <v>87</v>
      </c>
      <c r="I8052" s="60" t="s">
        <v>85</v>
      </c>
    </row>
    <row r="8053" spans="1:9" x14ac:dyDescent="0.2">
      <c r="A8053" t="s">
        <v>61</v>
      </c>
      <c r="B8053" t="s">
        <v>81</v>
      </c>
      <c r="C8053" t="s">
        <v>22</v>
      </c>
      <c r="D8053" s="55">
        <v>45627</v>
      </c>
      <c r="E8053">
        <v>-0.05</v>
      </c>
      <c r="F8053">
        <v>3133115</v>
      </c>
      <c r="G8053" s="58" t="s">
        <v>87</v>
      </c>
      <c r="H8053" s="58" t="s">
        <v>87</v>
      </c>
      <c r="I8053" s="60" t="s">
        <v>85</v>
      </c>
    </row>
    <row r="8054" spans="1:9" x14ac:dyDescent="0.2">
      <c r="A8054" t="s">
        <v>63</v>
      </c>
      <c r="B8054" t="s">
        <v>80</v>
      </c>
      <c r="C8054" t="s">
        <v>22</v>
      </c>
      <c r="D8054" s="55">
        <v>45627</v>
      </c>
      <c r="E8054">
        <v>0</v>
      </c>
      <c r="F8054">
        <v>3133116</v>
      </c>
      <c r="G8054" s="58" t="s">
        <v>87</v>
      </c>
      <c r="H8054" s="58" t="s">
        <v>87</v>
      </c>
      <c r="I8054" s="60" t="s">
        <v>85</v>
      </c>
    </row>
    <row r="8055" spans="1:9" x14ac:dyDescent="0.2">
      <c r="A8055" t="s">
        <v>63</v>
      </c>
      <c r="B8055" t="s">
        <v>81</v>
      </c>
      <c r="C8055" t="s">
        <v>22</v>
      </c>
      <c r="D8055" s="55">
        <v>45627</v>
      </c>
      <c r="E8055">
        <v>0</v>
      </c>
      <c r="F8055">
        <v>3133117</v>
      </c>
      <c r="G8055" s="58" t="s">
        <v>87</v>
      </c>
      <c r="H8055" s="58" t="s">
        <v>87</v>
      </c>
      <c r="I8055" s="60" t="s">
        <v>85</v>
      </c>
    </row>
    <row r="8056" spans="1:9" x14ac:dyDescent="0.2">
      <c r="A8056" t="s">
        <v>64</v>
      </c>
      <c r="B8056" t="s">
        <v>80</v>
      </c>
      <c r="C8056" t="s">
        <v>22</v>
      </c>
      <c r="D8056" s="55">
        <v>45627</v>
      </c>
      <c r="E8056">
        <v>0</v>
      </c>
      <c r="F8056">
        <v>3133118</v>
      </c>
      <c r="G8056" s="58" t="s">
        <v>87</v>
      </c>
      <c r="H8056" s="58" t="s">
        <v>87</v>
      </c>
      <c r="I8056" s="60" t="s">
        <v>85</v>
      </c>
    </row>
    <row r="8057" spans="1:9" x14ac:dyDescent="0.2">
      <c r="A8057" t="s">
        <v>64</v>
      </c>
      <c r="B8057" t="s">
        <v>81</v>
      </c>
      <c r="C8057" t="s">
        <v>22</v>
      </c>
      <c r="D8057" s="55">
        <v>45627</v>
      </c>
      <c r="E8057">
        <v>0</v>
      </c>
      <c r="F8057">
        <v>3133119</v>
      </c>
      <c r="G8057" s="58" t="s">
        <v>87</v>
      </c>
      <c r="H8057" s="58" t="s">
        <v>87</v>
      </c>
      <c r="I8057" s="60" t="s">
        <v>85</v>
      </c>
    </row>
    <row r="8058" spans="1:9" x14ac:dyDescent="0.2">
      <c r="A8058" t="s">
        <v>79</v>
      </c>
      <c r="B8058" t="s">
        <v>80</v>
      </c>
      <c r="C8058" t="s">
        <v>22</v>
      </c>
      <c r="D8058" s="55">
        <v>45627</v>
      </c>
      <c r="E8058">
        <v>0</v>
      </c>
      <c r="F8058">
        <v>3133120</v>
      </c>
      <c r="G8058" s="58" t="s">
        <v>87</v>
      </c>
      <c r="H8058" s="58" t="s">
        <v>87</v>
      </c>
      <c r="I8058" s="60" t="s">
        <v>85</v>
      </c>
    </row>
    <row r="8059" spans="1:9" x14ac:dyDescent="0.2">
      <c r="A8059" t="s">
        <v>79</v>
      </c>
      <c r="B8059" t="s">
        <v>81</v>
      </c>
      <c r="C8059" t="s">
        <v>22</v>
      </c>
      <c r="D8059" s="55">
        <v>45627</v>
      </c>
      <c r="E8059">
        <v>0</v>
      </c>
      <c r="F8059">
        <v>3133121</v>
      </c>
      <c r="G8059" s="58" t="s">
        <v>87</v>
      </c>
      <c r="H8059" s="58" t="s">
        <v>87</v>
      </c>
      <c r="I8059" s="60" t="s">
        <v>85</v>
      </c>
    </row>
    <row r="8060" spans="1:9" x14ac:dyDescent="0.2">
      <c r="A8060" t="s">
        <v>65</v>
      </c>
      <c r="B8060" t="s">
        <v>80</v>
      </c>
      <c r="C8060" t="s">
        <v>22</v>
      </c>
      <c r="D8060" s="55">
        <v>45627</v>
      </c>
      <c r="E8060">
        <v>0</v>
      </c>
      <c r="F8060">
        <v>3133122</v>
      </c>
      <c r="G8060" s="58" t="s">
        <v>87</v>
      </c>
      <c r="H8060" s="58" t="s">
        <v>87</v>
      </c>
      <c r="I8060" s="60" t="s">
        <v>85</v>
      </c>
    </row>
    <row r="8061" spans="1:9" x14ac:dyDescent="0.2">
      <c r="A8061" t="s">
        <v>65</v>
      </c>
      <c r="B8061" t="s">
        <v>81</v>
      </c>
      <c r="C8061" t="s">
        <v>22</v>
      </c>
      <c r="D8061" s="55">
        <v>45627</v>
      </c>
      <c r="E8061">
        <v>0</v>
      </c>
      <c r="F8061">
        <v>3133123</v>
      </c>
      <c r="G8061" s="58" t="s">
        <v>87</v>
      </c>
      <c r="H8061" s="58" t="s">
        <v>87</v>
      </c>
      <c r="I8061" s="60" t="s">
        <v>85</v>
      </c>
    </row>
    <row r="8062" spans="1:9" x14ac:dyDescent="0.2">
      <c r="A8062" t="s">
        <v>111</v>
      </c>
      <c r="B8062" t="s">
        <v>110</v>
      </c>
      <c r="C8062" t="s">
        <v>22</v>
      </c>
      <c r="D8062" s="55">
        <v>45627</v>
      </c>
      <c r="E8062">
        <v>0.05</v>
      </c>
      <c r="F8062">
        <v>3133124</v>
      </c>
      <c r="G8062" s="58" t="s">
        <v>87</v>
      </c>
      <c r="H8062" s="58" t="s">
        <v>87</v>
      </c>
      <c r="I8062" s="60" t="s">
        <v>85</v>
      </c>
    </row>
    <row r="8063" spans="1:9" x14ac:dyDescent="0.2">
      <c r="A8063" t="s">
        <v>112</v>
      </c>
      <c r="B8063" t="s">
        <v>110</v>
      </c>
      <c r="C8063" t="s">
        <v>22</v>
      </c>
      <c r="D8063" s="55">
        <v>45627</v>
      </c>
      <c r="E8063">
        <v>0.25</v>
      </c>
      <c r="F8063">
        <v>3133125</v>
      </c>
      <c r="G8063" s="58" t="s">
        <v>87</v>
      </c>
      <c r="H8063" s="58" t="s">
        <v>87</v>
      </c>
      <c r="I8063" s="60" t="s">
        <v>85</v>
      </c>
    </row>
    <row r="8064" spans="1:9" x14ac:dyDescent="0.2">
      <c r="A8064" t="s">
        <v>108</v>
      </c>
      <c r="B8064" t="s">
        <v>110</v>
      </c>
      <c r="C8064" t="s">
        <v>22</v>
      </c>
      <c r="D8064" s="55">
        <v>45627</v>
      </c>
      <c r="E8064">
        <v>-0.05</v>
      </c>
      <c r="F8064">
        <v>3133126</v>
      </c>
      <c r="G8064" s="58" t="s">
        <v>87</v>
      </c>
      <c r="H8064" s="58" t="s">
        <v>87</v>
      </c>
      <c r="I8064" s="60" t="s">
        <v>85</v>
      </c>
    </row>
    <row r="8065" spans="1:9" x14ac:dyDescent="0.2">
      <c r="A8065" t="s">
        <v>109</v>
      </c>
      <c r="B8065" t="s">
        <v>110</v>
      </c>
      <c r="C8065" t="s">
        <v>22</v>
      </c>
      <c r="D8065" s="55">
        <v>45627</v>
      </c>
      <c r="E8065">
        <v>0.25</v>
      </c>
      <c r="F8065">
        <v>3133127</v>
      </c>
      <c r="G8065" s="58" t="s">
        <v>87</v>
      </c>
      <c r="H8065" s="58" t="s">
        <v>87</v>
      </c>
      <c r="I8065" s="60" t="s">
        <v>85</v>
      </c>
    </row>
    <row r="8066" spans="1:9" x14ac:dyDescent="0.2">
      <c r="A8066" t="s">
        <v>11</v>
      </c>
      <c r="B8066" t="s">
        <v>110</v>
      </c>
      <c r="C8066" t="s">
        <v>22</v>
      </c>
      <c r="D8066" s="55">
        <v>45627</v>
      </c>
      <c r="E8066" s="155">
        <v>45658</v>
      </c>
      <c r="F8066">
        <v>2756502</v>
      </c>
      <c r="G8066" s="58" t="s">
        <v>87</v>
      </c>
      <c r="H8066" s="58" t="s">
        <v>87</v>
      </c>
      <c r="I8066" s="60" t="s">
        <v>86</v>
      </c>
    </row>
    <row r="8067" spans="1:9" x14ac:dyDescent="0.2">
      <c r="A8067" t="s">
        <v>78</v>
      </c>
      <c r="B8067" t="s">
        <v>80</v>
      </c>
      <c r="C8067" t="s">
        <v>22</v>
      </c>
      <c r="D8067" s="55">
        <v>45658</v>
      </c>
      <c r="E8067">
        <v>1.2150000000000001</v>
      </c>
      <c r="F8067">
        <v>3133100</v>
      </c>
      <c r="G8067" s="58" t="s">
        <v>87</v>
      </c>
      <c r="H8067" s="58" t="s">
        <v>87</v>
      </c>
      <c r="I8067" s="60" t="s">
        <v>85</v>
      </c>
    </row>
    <row r="8068" spans="1:9" x14ac:dyDescent="0.2">
      <c r="A8068" t="s">
        <v>78</v>
      </c>
      <c r="B8068" t="s">
        <v>81</v>
      </c>
      <c r="C8068" t="s">
        <v>22</v>
      </c>
      <c r="D8068" s="55">
        <v>45658</v>
      </c>
      <c r="E8068">
        <v>0.05</v>
      </c>
      <c r="F8068">
        <v>3133101</v>
      </c>
      <c r="G8068" s="58" t="s">
        <v>87</v>
      </c>
      <c r="H8068" s="58" t="s">
        <v>87</v>
      </c>
      <c r="I8068" s="60" t="s">
        <v>85</v>
      </c>
    </row>
    <row r="8069" spans="1:9" x14ac:dyDescent="0.2">
      <c r="A8069" t="s">
        <v>35</v>
      </c>
      <c r="B8069" t="s">
        <v>80</v>
      </c>
      <c r="C8069" t="s">
        <v>22</v>
      </c>
      <c r="D8069" s="55">
        <v>45658</v>
      </c>
      <c r="E8069">
        <v>1.2150000000000001</v>
      </c>
      <c r="F8069">
        <v>3133102</v>
      </c>
      <c r="G8069" s="58" t="s">
        <v>87</v>
      </c>
      <c r="H8069" s="58" t="s">
        <v>87</v>
      </c>
      <c r="I8069" s="60" t="s">
        <v>85</v>
      </c>
    </row>
    <row r="8070" spans="1:9" x14ac:dyDescent="0.2">
      <c r="A8070" t="s">
        <v>35</v>
      </c>
      <c r="B8070" t="s">
        <v>81</v>
      </c>
      <c r="C8070" t="s">
        <v>22</v>
      </c>
      <c r="D8070" s="55">
        <v>45658</v>
      </c>
      <c r="E8070">
        <v>0.32</v>
      </c>
      <c r="F8070">
        <v>3133103</v>
      </c>
      <c r="G8070" s="58" t="s">
        <v>87</v>
      </c>
      <c r="H8070" s="58" t="s">
        <v>87</v>
      </c>
      <c r="I8070" s="60" t="s">
        <v>85</v>
      </c>
    </row>
    <row r="8071" spans="1:9" x14ac:dyDescent="0.2">
      <c r="A8071" t="s">
        <v>36</v>
      </c>
      <c r="B8071" t="s">
        <v>80</v>
      </c>
      <c r="C8071" t="s">
        <v>22</v>
      </c>
      <c r="D8071" s="55">
        <v>45658</v>
      </c>
      <c r="E8071">
        <v>1.2150000000000001</v>
      </c>
      <c r="F8071">
        <v>3133104</v>
      </c>
      <c r="G8071" s="58" t="s">
        <v>87</v>
      </c>
      <c r="H8071" s="58" t="s">
        <v>87</v>
      </c>
      <c r="I8071" s="60" t="s">
        <v>85</v>
      </c>
    </row>
    <row r="8072" spans="1:9" x14ac:dyDescent="0.2">
      <c r="A8072" t="s">
        <v>36</v>
      </c>
      <c r="B8072" t="s">
        <v>81</v>
      </c>
      <c r="C8072" t="s">
        <v>22</v>
      </c>
      <c r="D8072" s="55">
        <v>45658</v>
      </c>
      <c r="E8072">
        <v>0.05</v>
      </c>
      <c r="F8072">
        <v>3133105</v>
      </c>
      <c r="G8072" s="58" t="s">
        <v>87</v>
      </c>
      <c r="H8072" s="58" t="s">
        <v>87</v>
      </c>
      <c r="I8072" s="60" t="s">
        <v>85</v>
      </c>
    </row>
    <row r="8073" spans="1:9" x14ac:dyDescent="0.2">
      <c r="A8073" t="s">
        <v>37</v>
      </c>
      <c r="B8073" t="s">
        <v>80</v>
      </c>
      <c r="C8073" t="s">
        <v>22</v>
      </c>
      <c r="D8073" s="55">
        <v>45658</v>
      </c>
      <c r="E8073">
        <v>1.2150000000000001</v>
      </c>
      <c r="F8073">
        <v>3133106</v>
      </c>
      <c r="G8073" s="58" t="s">
        <v>87</v>
      </c>
      <c r="H8073" s="58" t="s">
        <v>87</v>
      </c>
      <c r="I8073" s="60" t="s">
        <v>85</v>
      </c>
    </row>
    <row r="8074" spans="1:9" x14ac:dyDescent="0.2">
      <c r="A8074" t="s">
        <v>37</v>
      </c>
      <c r="B8074" t="s">
        <v>81</v>
      </c>
      <c r="C8074" t="s">
        <v>22</v>
      </c>
      <c r="D8074" s="55">
        <v>45658</v>
      </c>
      <c r="E8074">
        <v>0.32</v>
      </c>
      <c r="F8074">
        <v>3133107</v>
      </c>
      <c r="G8074" s="58" t="s">
        <v>87</v>
      </c>
      <c r="H8074" s="58" t="s">
        <v>87</v>
      </c>
      <c r="I8074" s="60" t="s">
        <v>85</v>
      </c>
    </row>
    <row r="8075" spans="1:9" x14ac:dyDescent="0.2">
      <c r="A8075" t="s">
        <v>58</v>
      </c>
      <c r="B8075" t="s">
        <v>80</v>
      </c>
      <c r="C8075" t="s">
        <v>22</v>
      </c>
      <c r="D8075" s="55">
        <v>45658</v>
      </c>
      <c r="E8075">
        <v>1.04</v>
      </c>
      <c r="F8075">
        <v>3133108</v>
      </c>
      <c r="G8075" s="58" t="s">
        <v>87</v>
      </c>
      <c r="H8075" s="58" t="s">
        <v>87</v>
      </c>
      <c r="I8075" s="60" t="s">
        <v>85</v>
      </c>
    </row>
    <row r="8076" spans="1:9" x14ac:dyDescent="0.2">
      <c r="A8076" t="s">
        <v>58</v>
      </c>
      <c r="B8076" t="s">
        <v>81</v>
      </c>
      <c r="C8076" t="s">
        <v>22</v>
      </c>
      <c r="D8076" s="55">
        <v>45658</v>
      </c>
      <c r="E8076">
        <v>0.05</v>
      </c>
      <c r="F8076">
        <v>3133109</v>
      </c>
      <c r="G8076" s="58" t="s">
        <v>87</v>
      </c>
      <c r="H8076" s="58" t="s">
        <v>87</v>
      </c>
      <c r="I8076" s="60" t="s">
        <v>85</v>
      </c>
    </row>
    <row r="8077" spans="1:9" x14ac:dyDescent="0.2">
      <c r="A8077" t="s">
        <v>59</v>
      </c>
      <c r="B8077" t="s">
        <v>80</v>
      </c>
      <c r="C8077" t="s">
        <v>22</v>
      </c>
      <c r="D8077" s="55">
        <v>45658</v>
      </c>
      <c r="E8077">
        <v>1.6</v>
      </c>
      <c r="F8077">
        <v>3133110</v>
      </c>
      <c r="G8077" s="58" t="s">
        <v>87</v>
      </c>
      <c r="H8077" s="58" t="s">
        <v>87</v>
      </c>
      <c r="I8077" s="60" t="s">
        <v>85</v>
      </c>
    </row>
    <row r="8078" spans="1:9" x14ac:dyDescent="0.2">
      <c r="A8078" t="s">
        <v>59</v>
      </c>
      <c r="B8078" t="s">
        <v>81</v>
      </c>
      <c r="C8078" t="s">
        <v>22</v>
      </c>
      <c r="D8078" s="55">
        <v>45658</v>
      </c>
      <c r="E8078">
        <v>-0.25</v>
      </c>
      <c r="F8078">
        <v>3133111</v>
      </c>
      <c r="G8078" s="58" t="s">
        <v>87</v>
      </c>
      <c r="H8078" s="58" t="s">
        <v>87</v>
      </c>
      <c r="I8078" s="60" t="s">
        <v>85</v>
      </c>
    </row>
    <row r="8079" spans="1:9" x14ac:dyDescent="0.2">
      <c r="A8079" t="s">
        <v>60</v>
      </c>
      <c r="B8079" t="s">
        <v>80</v>
      </c>
      <c r="C8079" t="s">
        <v>22</v>
      </c>
      <c r="D8079" s="55">
        <v>45658</v>
      </c>
      <c r="E8079">
        <v>1.6</v>
      </c>
      <c r="F8079">
        <v>3133112</v>
      </c>
      <c r="G8079" s="58" t="s">
        <v>87</v>
      </c>
      <c r="H8079" s="58" t="s">
        <v>87</v>
      </c>
      <c r="I8079" s="60" t="s">
        <v>85</v>
      </c>
    </row>
    <row r="8080" spans="1:9" x14ac:dyDescent="0.2">
      <c r="A8080" t="s">
        <v>60</v>
      </c>
      <c r="B8080" t="s">
        <v>81</v>
      </c>
      <c r="C8080" t="s">
        <v>22</v>
      </c>
      <c r="D8080" s="55">
        <v>45658</v>
      </c>
      <c r="E8080">
        <v>0.45</v>
      </c>
      <c r="F8080">
        <v>3133113</v>
      </c>
      <c r="G8080" s="58" t="s">
        <v>87</v>
      </c>
      <c r="H8080" s="58" t="s">
        <v>87</v>
      </c>
      <c r="I8080" s="60" t="s">
        <v>85</v>
      </c>
    </row>
    <row r="8081" spans="1:9" x14ac:dyDescent="0.2">
      <c r="A8081" t="s">
        <v>61</v>
      </c>
      <c r="B8081" t="s">
        <v>80</v>
      </c>
      <c r="C8081" t="s">
        <v>22</v>
      </c>
      <c r="D8081" s="55">
        <v>45658</v>
      </c>
      <c r="E8081">
        <v>1.6</v>
      </c>
      <c r="F8081">
        <v>3133114</v>
      </c>
      <c r="G8081" s="58" t="s">
        <v>87</v>
      </c>
      <c r="H8081" s="58" t="s">
        <v>87</v>
      </c>
      <c r="I8081" s="60" t="s">
        <v>85</v>
      </c>
    </row>
    <row r="8082" spans="1:9" x14ac:dyDescent="0.2">
      <c r="A8082" t="s">
        <v>61</v>
      </c>
      <c r="B8082" t="s">
        <v>81</v>
      </c>
      <c r="C8082" t="s">
        <v>22</v>
      </c>
      <c r="D8082" s="55">
        <v>45658</v>
      </c>
      <c r="E8082">
        <v>-0.2</v>
      </c>
      <c r="F8082">
        <v>3133115</v>
      </c>
      <c r="G8082" s="58" t="s">
        <v>87</v>
      </c>
      <c r="H8082" s="58" t="s">
        <v>87</v>
      </c>
      <c r="I8082" s="60" t="s">
        <v>85</v>
      </c>
    </row>
    <row r="8083" spans="1:9" x14ac:dyDescent="0.2">
      <c r="A8083" t="s">
        <v>63</v>
      </c>
      <c r="B8083" t="s">
        <v>80</v>
      </c>
      <c r="C8083" t="s">
        <v>22</v>
      </c>
      <c r="D8083" s="55">
        <v>45658</v>
      </c>
      <c r="E8083">
        <v>0</v>
      </c>
      <c r="F8083">
        <v>3133116</v>
      </c>
      <c r="G8083" s="58" t="s">
        <v>87</v>
      </c>
      <c r="H8083" s="58" t="s">
        <v>87</v>
      </c>
      <c r="I8083" s="60" t="s">
        <v>85</v>
      </c>
    </row>
    <row r="8084" spans="1:9" x14ac:dyDescent="0.2">
      <c r="A8084" t="s">
        <v>63</v>
      </c>
      <c r="B8084" t="s">
        <v>81</v>
      </c>
      <c r="C8084" t="s">
        <v>22</v>
      </c>
      <c r="D8084" s="55">
        <v>45658</v>
      </c>
      <c r="E8084">
        <v>0</v>
      </c>
      <c r="F8084">
        <v>3133117</v>
      </c>
      <c r="G8084" s="58" t="s">
        <v>87</v>
      </c>
      <c r="H8084" s="58" t="s">
        <v>87</v>
      </c>
      <c r="I8084" s="60" t="s">
        <v>85</v>
      </c>
    </row>
    <row r="8085" spans="1:9" x14ac:dyDescent="0.2">
      <c r="A8085" t="s">
        <v>64</v>
      </c>
      <c r="B8085" t="s">
        <v>80</v>
      </c>
      <c r="C8085" t="s">
        <v>22</v>
      </c>
      <c r="D8085" s="55">
        <v>45658</v>
      </c>
      <c r="E8085">
        <v>0</v>
      </c>
      <c r="F8085">
        <v>3133118</v>
      </c>
      <c r="G8085" s="58" t="s">
        <v>87</v>
      </c>
      <c r="H8085" s="58" t="s">
        <v>87</v>
      </c>
      <c r="I8085" s="60" t="s">
        <v>85</v>
      </c>
    </row>
    <row r="8086" spans="1:9" x14ac:dyDescent="0.2">
      <c r="A8086" t="s">
        <v>64</v>
      </c>
      <c r="B8086" t="s">
        <v>81</v>
      </c>
      <c r="C8086" t="s">
        <v>22</v>
      </c>
      <c r="D8086" s="55">
        <v>45658</v>
      </c>
      <c r="E8086">
        <v>0</v>
      </c>
      <c r="F8086">
        <v>3133119</v>
      </c>
      <c r="G8086" s="58" t="s">
        <v>87</v>
      </c>
      <c r="H8086" s="58" t="s">
        <v>87</v>
      </c>
      <c r="I8086" s="60" t="s">
        <v>85</v>
      </c>
    </row>
    <row r="8087" spans="1:9" x14ac:dyDescent="0.2">
      <c r="A8087" t="s">
        <v>79</v>
      </c>
      <c r="B8087" t="s">
        <v>80</v>
      </c>
      <c r="C8087" t="s">
        <v>22</v>
      </c>
      <c r="D8087" s="55">
        <v>45658</v>
      </c>
      <c r="E8087">
        <v>0</v>
      </c>
      <c r="F8087">
        <v>3133120</v>
      </c>
      <c r="G8087" s="58" t="s">
        <v>87</v>
      </c>
      <c r="H8087" s="58" t="s">
        <v>87</v>
      </c>
      <c r="I8087" s="60" t="s">
        <v>85</v>
      </c>
    </row>
    <row r="8088" spans="1:9" x14ac:dyDescent="0.2">
      <c r="A8088" t="s">
        <v>79</v>
      </c>
      <c r="B8088" t="s">
        <v>81</v>
      </c>
      <c r="C8088" t="s">
        <v>22</v>
      </c>
      <c r="D8088" s="55">
        <v>45658</v>
      </c>
      <c r="E8088">
        <v>0</v>
      </c>
      <c r="F8088">
        <v>3133121</v>
      </c>
      <c r="G8088" s="58" t="s">
        <v>87</v>
      </c>
      <c r="H8088" s="58" t="s">
        <v>87</v>
      </c>
      <c r="I8088" s="60" t="s">
        <v>85</v>
      </c>
    </row>
    <row r="8089" spans="1:9" x14ac:dyDescent="0.2">
      <c r="A8089" t="s">
        <v>65</v>
      </c>
      <c r="B8089" t="s">
        <v>80</v>
      </c>
      <c r="C8089" t="s">
        <v>22</v>
      </c>
      <c r="D8089" s="55">
        <v>45658</v>
      </c>
      <c r="E8089">
        <v>0</v>
      </c>
      <c r="F8089">
        <v>3133122</v>
      </c>
      <c r="G8089" s="58" t="s">
        <v>87</v>
      </c>
      <c r="H8089" s="58" t="s">
        <v>87</v>
      </c>
      <c r="I8089" s="60" t="s">
        <v>85</v>
      </c>
    </row>
    <row r="8090" spans="1:9" x14ac:dyDescent="0.2">
      <c r="A8090" t="s">
        <v>65</v>
      </c>
      <c r="B8090" t="s">
        <v>81</v>
      </c>
      <c r="C8090" t="s">
        <v>22</v>
      </c>
      <c r="D8090" s="55">
        <v>45658</v>
      </c>
      <c r="E8090">
        <v>0</v>
      </c>
      <c r="F8090">
        <v>3133123</v>
      </c>
      <c r="G8090" s="58" t="s">
        <v>87</v>
      </c>
      <c r="H8090" s="58" t="s">
        <v>87</v>
      </c>
      <c r="I8090" s="60" t="s">
        <v>85</v>
      </c>
    </row>
    <row r="8091" spans="1:9" x14ac:dyDescent="0.2">
      <c r="A8091" t="s">
        <v>111</v>
      </c>
      <c r="B8091" t="s">
        <v>110</v>
      </c>
      <c r="C8091" t="s">
        <v>22</v>
      </c>
      <c r="D8091" s="55">
        <v>45658</v>
      </c>
      <c r="E8091">
        <v>0.05</v>
      </c>
      <c r="F8091">
        <v>3133124</v>
      </c>
      <c r="G8091" s="58" t="s">
        <v>87</v>
      </c>
      <c r="H8091" s="58" t="s">
        <v>87</v>
      </c>
      <c r="I8091" s="60" t="s">
        <v>85</v>
      </c>
    </row>
    <row r="8092" spans="1:9" x14ac:dyDescent="0.2">
      <c r="A8092" t="s">
        <v>112</v>
      </c>
      <c r="B8092" t="s">
        <v>110</v>
      </c>
      <c r="C8092" t="s">
        <v>22</v>
      </c>
      <c r="D8092" s="55">
        <v>45658</v>
      </c>
      <c r="E8092">
        <v>0.45</v>
      </c>
      <c r="F8092">
        <v>3133125</v>
      </c>
      <c r="G8092" s="58" t="s">
        <v>87</v>
      </c>
      <c r="H8092" s="58" t="s">
        <v>87</v>
      </c>
      <c r="I8092" s="60" t="s">
        <v>85</v>
      </c>
    </row>
    <row r="8093" spans="1:9" x14ac:dyDescent="0.2">
      <c r="A8093" t="s">
        <v>108</v>
      </c>
      <c r="B8093" t="s">
        <v>110</v>
      </c>
      <c r="C8093" t="s">
        <v>22</v>
      </c>
      <c r="D8093" s="55">
        <v>45658</v>
      </c>
      <c r="E8093">
        <v>-0.2</v>
      </c>
      <c r="F8093">
        <v>3133126</v>
      </c>
      <c r="G8093" s="58" t="s">
        <v>87</v>
      </c>
      <c r="H8093" s="58" t="s">
        <v>87</v>
      </c>
      <c r="I8093" s="60" t="s">
        <v>85</v>
      </c>
    </row>
    <row r="8094" spans="1:9" x14ac:dyDescent="0.2">
      <c r="A8094" t="s">
        <v>109</v>
      </c>
      <c r="B8094" t="s">
        <v>110</v>
      </c>
      <c r="C8094" t="s">
        <v>22</v>
      </c>
      <c r="D8094" s="55">
        <v>45658</v>
      </c>
      <c r="E8094">
        <v>0.45</v>
      </c>
      <c r="F8094">
        <v>3133127</v>
      </c>
      <c r="G8094" s="58" t="s">
        <v>87</v>
      </c>
      <c r="H8094" s="58" t="s">
        <v>87</v>
      </c>
      <c r="I8094" s="60" t="s">
        <v>85</v>
      </c>
    </row>
    <row r="8095" spans="1:9" x14ac:dyDescent="0.2">
      <c r="A8095" t="s">
        <v>11</v>
      </c>
      <c r="B8095" t="s">
        <v>110</v>
      </c>
      <c r="C8095" t="s">
        <v>22</v>
      </c>
      <c r="D8095" s="55">
        <v>45658</v>
      </c>
      <c r="E8095" s="155">
        <v>45689</v>
      </c>
      <c r="F8095">
        <v>2756531</v>
      </c>
      <c r="G8095" s="58" t="s">
        <v>87</v>
      </c>
      <c r="H8095" s="58" t="s">
        <v>87</v>
      </c>
      <c r="I8095" s="60" t="s">
        <v>86</v>
      </c>
    </row>
    <row r="8096" spans="1:9" x14ac:dyDescent="0.2">
      <c r="A8096" t="s">
        <v>78</v>
      </c>
      <c r="B8096" t="s">
        <v>80</v>
      </c>
      <c r="C8096" t="s">
        <v>22</v>
      </c>
      <c r="D8096" s="55">
        <v>45689</v>
      </c>
      <c r="E8096">
        <v>1.2150000000000001</v>
      </c>
      <c r="F8096">
        <v>3133100</v>
      </c>
      <c r="G8096" s="58" t="s">
        <v>87</v>
      </c>
      <c r="H8096" s="58" t="s">
        <v>87</v>
      </c>
      <c r="I8096" s="60" t="s">
        <v>85</v>
      </c>
    </row>
    <row r="8097" spans="1:9" x14ac:dyDescent="0.2">
      <c r="A8097" t="s">
        <v>78</v>
      </c>
      <c r="B8097" t="s">
        <v>81</v>
      </c>
      <c r="C8097" t="s">
        <v>22</v>
      </c>
      <c r="D8097" s="55">
        <v>45689</v>
      </c>
      <c r="E8097">
        <v>0.05</v>
      </c>
      <c r="F8097">
        <v>3133101</v>
      </c>
      <c r="G8097" s="58" t="s">
        <v>87</v>
      </c>
      <c r="H8097" s="58" t="s">
        <v>87</v>
      </c>
      <c r="I8097" s="60" t="s">
        <v>85</v>
      </c>
    </row>
    <row r="8098" spans="1:9" x14ac:dyDescent="0.2">
      <c r="A8098" t="s">
        <v>35</v>
      </c>
      <c r="B8098" t="s">
        <v>80</v>
      </c>
      <c r="C8098" t="s">
        <v>22</v>
      </c>
      <c r="D8098" s="55">
        <v>45689</v>
      </c>
      <c r="E8098">
        <v>1.2150000000000001</v>
      </c>
      <c r="F8098">
        <v>3133102</v>
      </c>
      <c r="G8098" s="58" t="s">
        <v>87</v>
      </c>
      <c r="H8098" s="58" t="s">
        <v>87</v>
      </c>
      <c r="I8098" s="60" t="s">
        <v>85</v>
      </c>
    </row>
    <row r="8099" spans="1:9" x14ac:dyDescent="0.2">
      <c r="A8099" t="s">
        <v>35</v>
      </c>
      <c r="B8099" t="s">
        <v>81</v>
      </c>
      <c r="C8099" t="s">
        <v>22</v>
      </c>
      <c r="D8099" s="55">
        <v>45689</v>
      </c>
      <c r="E8099">
        <v>0.32</v>
      </c>
      <c r="F8099">
        <v>3133103</v>
      </c>
      <c r="G8099" s="58" t="s">
        <v>87</v>
      </c>
      <c r="H8099" s="58" t="s">
        <v>87</v>
      </c>
      <c r="I8099" s="60" t="s">
        <v>85</v>
      </c>
    </row>
    <row r="8100" spans="1:9" x14ac:dyDescent="0.2">
      <c r="A8100" t="s">
        <v>36</v>
      </c>
      <c r="B8100" t="s">
        <v>80</v>
      </c>
      <c r="C8100" t="s">
        <v>22</v>
      </c>
      <c r="D8100" s="55">
        <v>45689</v>
      </c>
      <c r="E8100">
        <v>1.2150000000000001</v>
      </c>
      <c r="F8100">
        <v>3133104</v>
      </c>
      <c r="G8100" s="58" t="s">
        <v>87</v>
      </c>
      <c r="H8100" s="58" t="s">
        <v>87</v>
      </c>
      <c r="I8100" s="60" t="s">
        <v>85</v>
      </c>
    </row>
    <row r="8101" spans="1:9" x14ac:dyDescent="0.2">
      <c r="A8101" t="s">
        <v>36</v>
      </c>
      <c r="B8101" t="s">
        <v>81</v>
      </c>
      <c r="C8101" t="s">
        <v>22</v>
      </c>
      <c r="D8101" s="55">
        <v>45689</v>
      </c>
      <c r="E8101">
        <v>0.05</v>
      </c>
      <c r="F8101">
        <v>3133105</v>
      </c>
      <c r="G8101" s="58" t="s">
        <v>87</v>
      </c>
      <c r="H8101" s="58" t="s">
        <v>87</v>
      </c>
      <c r="I8101" s="60" t="s">
        <v>85</v>
      </c>
    </row>
    <row r="8102" spans="1:9" x14ac:dyDescent="0.2">
      <c r="A8102" t="s">
        <v>37</v>
      </c>
      <c r="B8102" t="s">
        <v>80</v>
      </c>
      <c r="C8102" t="s">
        <v>22</v>
      </c>
      <c r="D8102" s="55">
        <v>45689</v>
      </c>
      <c r="E8102">
        <v>1.2150000000000001</v>
      </c>
      <c r="F8102">
        <v>3133106</v>
      </c>
      <c r="G8102" s="58" t="s">
        <v>87</v>
      </c>
      <c r="H8102" s="58" t="s">
        <v>87</v>
      </c>
      <c r="I8102" s="60" t="s">
        <v>85</v>
      </c>
    </row>
    <row r="8103" spans="1:9" x14ac:dyDescent="0.2">
      <c r="A8103" t="s">
        <v>37</v>
      </c>
      <c r="B8103" t="s">
        <v>81</v>
      </c>
      <c r="C8103" t="s">
        <v>22</v>
      </c>
      <c r="D8103" s="55">
        <v>45689</v>
      </c>
      <c r="E8103">
        <v>0.32</v>
      </c>
      <c r="F8103">
        <v>3133107</v>
      </c>
      <c r="G8103" s="58" t="s">
        <v>87</v>
      </c>
      <c r="H8103" s="58" t="s">
        <v>87</v>
      </c>
      <c r="I8103" s="60" t="s">
        <v>85</v>
      </c>
    </row>
    <row r="8104" spans="1:9" x14ac:dyDescent="0.2">
      <c r="A8104" t="s">
        <v>58</v>
      </c>
      <c r="B8104" t="s">
        <v>80</v>
      </c>
      <c r="C8104" t="s">
        <v>22</v>
      </c>
      <c r="D8104" s="55">
        <v>45689</v>
      </c>
      <c r="E8104">
        <v>1.04</v>
      </c>
      <c r="F8104">
        <v>3133108</v>
      </c>
      <c r="G8104" s="58" t="s">
        <v>87</v>
      </c>
      <c r="H8104" s="58" t="s">
        <v>87</v>
      </c>
      <c r="I8104" s="60" t="s">
        <v>85</v>
      </c>
    </row>
    <row r="8105" spans="1:9" x14ac:dyDescent="0.2">
      <c r="A8105" t="s">
        <v>58</v>
      </c>
      <c r="B8105" t="s">
        <v>81</v>
      </c>
      <c r="C8105" t="s">
        <v>22</v>
      </c>
      <c r="D8105" s="55">
        <v>45689</v>
      </c>
      <c r="E8105">
        <v>0.05</v>
      </c>
      <c r="F8105">
        <v>3133109</v>
      </c>
      <c r="G8105" s="58" t="s">
        <v>87</v>
      </c>
      <c r="H8105" s="58" t="s">
        <v>87</v>
      </c>
      <c r="I8105" s="60" t="s">
        <v>85</v>
      </c>
    </row>
    <row r="8106" spans="1:9" x14ac:dyDescent="0.2">
      <c r="A8106" t="s">
        <v>59</v>
      </c>
      <c r="B8106" t="s">
        <v>80</v>
      </c>
      <c r="C8106" t="s">
        <v>22</v>
      </c>
      <c r="D8106" s="55">
        <v>45689</v>
      </c>
      <c r="E8106">
        <v>1.6</v>
      </c>
      <c r="F8106">
        <v>3133110</v>
      </c>
      <c r="G8106" s="58" t="s">
        <v>87</v>
      </c>
      <c r="H8106" s="58" t="s">
        <v>87</v>
      </c>
      <c r="I8106" s="60" t="s">
        <v>85</v>
      </c>
    </row>
    <row r="8107" spans="1:9" x14ac:dyDescent="0.2">
      <c r="A8107" t="s">
        <v>59</v>
      </c>
      <c r="B8107" t="s">
        <v>81</v>
      </c>
      <c r="C8107" t="s">
        <v>22</v>
      </c>
      <c r="D8107" s="55">
        <v>45689</v>
      </c>
      <c r="E8107">
        <v>-0.28000000000000003</v>
      </c>
      <c r="F8107">
        <v>3133111</v>
      </c>
      <c r="G8107" s="58" t="s">
        <v>87</v>
      </c>
      <c r="H8107" s="58" t="s">
        <v>87</v>
      </c>
      <c r="I8107" s="60" t="s">
        <v>85</v>
      </c>
    </row>
    <row r="8108" spans="1:9" x14ac:dyDescent="0.2">
      <c r="A8108" t="s">
        <v>60</v>
      </c>
      <c r="B8108" t="s">
        <v>80</v>
      </c>
      <c r="C8108" t="s">
        <v>22</v>
      </c>
      <c r="D8108" s="55">
        <v>45689</v>
      </c>
      <c r="E8108">
        <v>1.6</v>
      </c>
      <c r="F8108">
        <v>3133112</v>
      </c>
      <c r="G8108" s="58" t="s">
        <v>87</v>
      </c>
      <c r="H8108" s="58" t="s">
        <v>87</v>
      </c>
      <c r="I8108" s="60" t="s">
        <v>85</v>
      </c>
    </row>
    <row r="8109" spans="1:9" x14ac:dyDescent="0.2">
      <c r="A8109" t="s">
        <v>60</v>
      </c>
      <c r="B8109" t="s">
        <v>81</v>
      </c>
      <c r="C8109" t="s">
        <v>22</v>
      </c>
      <c r="D8109" s="55">
        <v>45689</v>
      </c>
      <c r="E8109">
        <v>0.45</v>
      </c>
      <c r="F8109">
        <v>3133113</v>
      </c>
      <c r="G8109" s="58" t="s">
        <v>87</v>
      </c>
      <c r="H8109" s="58" t="s">
        <v>87</v>
      </c>
      <c r="I8109" s="60" t="s">
        <v>85</v>
      </c>
    </row>
    <row r="8110" spans="1:9" x14ac:dyDescent="0.2">
      <c r="A8110" t="s">
        <v>61</v>
      </c>
      <c r="B8110" t="s">
        <v>80</v>
      </c>
      <c r="C8110" t="s">
        <v>22</v>
      </c>
      <c r="D8110" s="55">
        <v>45689</v>
      </c>
      <c r="E8110">
        <v>1.6</v>
      </c>
      <c r="F8110">
        <v>3133114</v>
      </c>
      <c r="G8110" s="58" t="s">
        <v>87</v>
      </c>
      <c r="H8110" s="58" t="s">
        <v>87</v>
      </c>
      <c r="I8110" s="60" t="s">
        <v>85</v>
      </c>
    </row>
    <row r="8111" spans="1:9" x14ac:dyDescent="0.2">
      <c r="A8111" t="s">
        <v>61</v>
      </c>
      <c r="B8111" t="s">
        <v>81</v>
      </c>
      <c r="C8111" t="s">
        <v>22</v>
      </c>
      <c r="D8111" s="55">
        <v>45689</v>
      </c>
      <c r="E8111">
        <v>-0.2</v>
      </c>
      <c r="F8111">
        <v>3133115</v>
      </c>
      <c r="G8111" s="58" t="s">
        <v>87</v>
      </c>
      <c r="H8111" s="58" t="s">
        <v>87</v>
      </c>
      <c r="I8111" s="60" t="s">
        <v>85</v>
      </c>
    </row>
    <row r="8112" spans="1:9" x14ac:dyDescent="0.2">
      <c r="A8112" t="s">
        <v>63</v>
      </c>
      <c r="B8112" t="s">
        <v>80</v>
      </c>
      <c r="C8112" t="s">
        <v>22</v>
      </c>
      <c r="D8112" s="55">
        <v>45689</v>
      </c>
      <c r="E8112">
        <v>0</v>
      </c>
      <c r="F8112">
        <v>3133116</v>
      </c>
      <c r="G8112" s="58" t="s">
        <v>87</v>
      </c>
      <c r="H8112" s="58" t="s">
        <v>87</v>
      </c>
      <c r="I8112" s="60" t="s">
        <v>85</v>
      </c>
    </row>
    <row r="8113" spans="1:9" x14ac:dyDescent="0.2">
      <c r="A8113" t="s">
        <v>63</v>
      </c>
      <c r="B8113" t="s">
        <v>81</v>
      </c>
      <c r="C8113" t="s">
        <v>22</v>
      </c>
      <c r="D8113" s="55">
        <v>45689</v>
      </c>
      <c r="E8113">
        <v>0</v>
      </c>
      <c r="F8113">
        <v>3133117</v>
      </c>
      <c r="G8113" s="58" t="s">
        <v>87</v>
      </c>
      <c r="H8113" s="58" t="s">
        <v>87</v>
      </c>
      <c r="I8113" s="60" t="s">
        <v>85</v>
      </c>
    </row>
    <row r="8114" spans="1:9" x14ac:dyDescent="0.2">
      <c r="A8114" t="s">
        <v>64</v>
      </c>
      <c r="B8114" t="s">
        <v>80</v>
      </c>
      <c r="C8114" t="s">
        <v>22</v>
      </c>
      <c r="D8114" s="55">
        <v>45689</v>
      </c>
      <c r="E8114">
        <v>0</v>
      </c>
      <c r="F8114">
        <v>3133118</v>
      </c>
      <c r="G8114" s="58" t="s">
        <v>87</v>
      </c>
      <c r="H8114" s="58" t="s">
        <v>87</v>
      </c>
      <c r="I8114" s="60" t="s">
        <v>85</v>
      </c>
    </row>
    <row r="8115" spans="1:9" x14ac:dyDescent="0.2">
      <c r="A8115" t="s">
        <v>64</v>
      </c>
      <c r="B8115" t="s">
        <v>81</v>
      </c>
      <c r="C8115" t="s">
        <v>22</v>
      </c>
      <c r="D8115" s="55">
        <v>45689</v>
      </c>
      <c r="E8115">
        <v>0</v>
      </c>
      <c r="F8115">
        <v>3133119</v>
      </c>
      <c r="G8115" s="58" t="s">
        <v>87</v>
      </c>
      <c r="H8115" s="58" t="s">
        <v>87</v>
      </c>
      <c r="I8115" s="60" t="s">
        <v>85</v>
      </c>
    </row>
    <row r="8116" spans="1:9" x14ac:dyDescent="0.2">
      <c r="A8116" t="s">
        <v>79</v>
      </c>
      <c r="B8116" t="s">
        <v>80</v>
      </c>
      <c r="C8116" t="s">
        <v>22</v>
      </c>
      <c r="D8116" s="55">
        <v>45689</v>
      </c>
      <c r="E8116">
        <v>0</v>
      </c>
      <c r="F8116">
        <v>3133120</v>
      </c>
      <c r="G8116" s="58" t="s">
        <v>87</v>
      </c>
      <c r="H8116" s="58" t="s">
        <v>87</v>
      </c>
      <c r="I8116" s="60" t="s">
        <v>85</v>
      </c>
    </row>
    <row r="8117" spans="1:9" x14ac:dyDescent="0.2">
      <c r="A8117" t="s">
        <v>79</v>
      </c>
      <c r="B8117" t="s">
        <v>81</v>
      </c>
      <c r="C8117" t="s">
        <v>22</v>
      </c>
      <c r="D8117" s="55">
        <v>45689</v>
      </c>
      <c r="E8117">
        <v>0</v>
      </c>
      <c r="F8117">
        <v>3133121</v>
      </c>
      <c r="G8117" s="58" t="s">
        <v>87</v>
      </c>
      <c r="H8117" s="58" t="s">
        <v>87</v>
      </c>
      <c r="I8117" s="60" t="s">
        <v>85</v>
      </c>
    </row>
    <row r="8118" spans="1:9" x14ac:dyDescent="0.2">
      <c r="A8118" t="s">
        <v>65</v>
      </c>
      <c r="B8118" t="s">
        <v>80</v>
      </c>
      <c r="C8118" t="s">
        <v>22</v>
      </c>
      <c r="D8118" s="55">
        <v>45689</v>
      </c>
      <c r="E8118">
        <v>0</v>
      </c>
      <c r="F8118">
        <v>3133122</v>
      </c>
      <c r="G8118" s="58" t="s">
        <v>87</v>
      </c>
      <c r="H8118" s="58" t="s">
        <v>87</v>
      </c>
      <c r="I8118" s="60" t="s">
        <v>85</v>
      </c>
    </row>
    <row r="8119" spans="1:9" x14ac:dyDescent="0.2">
      <c r="A8119" t="s">
        <v>65</v>
      </c>
      <c r="B8119" t="s">
        <v>81</v>
      </c>
      <c r="C8119" t="s">
        <v>22</v>
      </c>
      <c r="D8119" s="55">
        <v>45689</v>
      </c>
      <c r="E8119">
        <v>0</v>
      </c>
      <c r="F8119">
        <v>3133123</v>
      </c>
      <c r="G8119" s="58" t="s">
        <v>87</v>
      </c>
      <c r="H8119" s="58" t="s">
        <v>87</v>
      </c>
      <c r="I8119" s="60" t="s">
        <v>85</v>
      </c>
    </row>
    <row r="8120" spans="1:9" x14ac:dyDescent="0.2">
      <c r="A8120" t="s">
        <v>111</v>
      </c>
      <c r="B8120" t="s">
        <v>110</v>
      </c>
      <c r="C8120" t="s">
        <v>22</v>
      </c>
      <c r="D8120" s="55">
        <v>45689</v>
      </c>
      <c r="E8120">
        <v>0.05</v>
      </c>
      <c r="F8120">
        <v>3133124</v>
      </c>
      <c r="G8120" s="58" t="s">
        <v>87</v>
      </c>
      <c r="H8120" s="58" t="s">
        <v>87</v>
      </c>
      <c r="I8120" s="60" t="s">
        <v>85</v>
      </c>
    </row>
    <row r="8121" spans="1:9" x14ac:dyDescent="0.2">
      <c r="A8121" t="s">
        <v>112</v>
      </c>
      <c r="B8121" t="s">
        <v>110</v>
      </c>
      <c r="C8121" t="s">
        <v>22</v>
      </c>
      <c r="D8121" s="55">
        <v>45689</v>
      </c>
      <c r="E8121">
        <v>0.45</v>
      </c>
      <c r="F8121">
        <v>3133125</v>
      </c>
      <c r="G8121" s="58" t="s">
        <v>87</v>
      </c>
      <c r="H8121" s="58" t="s">
        <v>87</v>
      </c>
      <c r="I8121" s="60" t="s">
        <v>85</v>
      </c>
    </row>
    <row r="8122" spans="1:9" x14ac:dyDescent="0.2">
      <c r="A8122" t="s">
        <v>108</v>
      </c>
      <c r="B8122" t="s">
        <v>110</v>
      </c>
      <c r="C8122" t="s">
        <v>22</v>
      </c>
      <c r="D8122" s="55">
        <v>45689</v>
      </c>
      <c r="E8122">
        <v>-0.2</v>
      </c>
      <c r="F8122">
        <v>3133126</v>
      </c>
      <c r="G8122" s="58" t="s">
        <v>87</v>
      </c>
      <c r="H8122" s="58" t="s">
        <v>87</v>
      </c>
      <c r="I8122" s="60" t="s">
        <v>85</v>
      </c>
    </row>
    <row r="8123" spans="1:9" x14ac:dyDescent="0.2">
      <c r="A8123" t="s">
        <v>109</v>
      </c>
      <c r="B8123" t="s">
        <v>110</v>
      </c>
      <c r="C8123" t="s">
        <v>22</v>
      </c>
      <c r="D8123" s="55">
        <v>45689</v>
      </c>
      <c r="E8123">
        <v>0.45</v>
      </c>
      <c r="F8123">
        <v>3133127</v>
      </c>
      <c r="G8123" s="58" t="s">
        <v>87</v>
      </c>
      <c r="H8123" s="58" t="s">
        <v>87</v>
      </c>
      <c r="I8123" s="60" t="s">
        <v>85</v>
      </c>
    </row>
    <row r="8124" spans="1:9" x14ac:dyDescent="0.2">
      <c r="A8124" t="s">
        <v>11</v>
      </c>
      <c r="B8124" t="s">
        <v>110</v>
      </c>
      <c r="C8124" t="s">
        <v>22</v>
      </c>
      <c r="D8124" s="55">
        <v>45689</v>
      </c>
      <c r="E8124" s="155">
        <v>45717</v>
      </c>
      <c r="F8124">
        <v>2756509</v>
      </c>
      <c r="G8124" s="58" t="s">
        <v>87</v>
      </c>
      <c r="H8124" s="58" t="s">
        <v>87</v>
      </c>
      <c r="I8124" s="60" t="s">
        <v>86</v>
      </c>
    </row>
    <row r="8125" spans="1:9" x14ac:dyDescent="0.2">
      <c r="A8125" t="s">
        <v>78</v>
      </c>
      <c r="B8125" t="s">
        <v>80</v>
      </c>
      <c r="C8125" t="s">
        <v>22</v>
      </c>
      <c r="D8125" s="55">
        <v>45717</v>
      </c>
      <c r="E8125">
        <v>0.65500000000000003</v>
      </c>
      <c r="F8125">
        <v>3133100</v>
      </c>
      <c r="G8125" s="58" t="s">
        <v>87</v>
      </c>
      <c r="H8125" s="58" t="s">
        <v>87</v>
      </c>
      <c r="I8125" s="60" t="s">
        <v>85</v>
      </c>
    </row>
    <row r="8126" spans="1:9" x14ac:dyDescent="0.2">
      <c r="A8126" t="s">
        <v>78</v>
      </c>
      <c r="B8126" t="s">
        <v>81</v>
      </c>
      <c r="C8126" t="s">
        <v>22</v>
      </c>
      <c r="D8126" s="55">
        <v>45717</v>
      </c>
      <c r="E8126">
        <v>0.05</v>
      </c>
      <c r="F8126">
        <v>3133101</v>
      </c>
      <c r="G8126" s="58" t="s">
        <v>87</v>
      </c>
      <c r="H8126" s="58" t="s">
        <v>87</v>
      </c>
      <c r="I8126" s="60" t="s">
        <v>85</v>
      </c>
    </row>
    <row r="8127" spans="1:9" x14ac:dyDescent="0.2">
      <c r="A8127" t="s">
        <v>35</v>
      </c>
      <c r="B8127" t="s">
        <v>80</v>
      </c>
      <c r="C8127" t="s">
        <v>22</v>
      </c>
      <c r="D8127" s="55">
        <v>45717</v>
      </c>
      <c r="E8127">
        <v>0.65500000000000003</v>
      </c>
      <c r="F8127">
        <v>3133102</v>
      </c>
      <c r="G8127" s="58" t="s">
        <v>87</v>
      </c>
      <c r="H8127" s="58" t="s">
        <v>87</v>
      </c>
      <c r="I8127" s="60" t="s">
        <v>85</v>
      </c>
    </row>
    <row r="8128" spans="1:9" x14ac:dyDescent="0.2">
      <c r="A8128" t="s">
        <v>35</v>
      </c>
      <c r="B8128" t="s">
        <v>81</v>
      </c>
      <c r="C8128" t="s">
        <v>22</v>
      </c>
      <c r="D8128" s="55">
        <v>45717</v>
      </c>
      <c r="E8128">
        <v>0.15</v>
      </c>
      <c r="F8128">
        <v>3133103</v>
      </c>
      <c r="G8128" s="58" t="s">
        <v>87</v>
      </c>
      <c r="H8128" s="58" t="s">
        <v>87</v>
      </c>
      <c r="I8128" s="60" t="s">
        <v>85</v>
      </c>
    </row>
    <row r="8129" spans="1:9" x14ac:dyDescent="0.2">
      <c r="A8129" t="s">
        <v>36</v>
      </c>
      <c r="B8129" t="s">
        <v>80</v>
      </c>
      <c r="C8129" t="s">
        <v>22</v>
      </c>
      <c r="D8129" s="55">
        <v>45717</v>
      </c>
      <c r="E8129">
        <v>0.65500000000000003</v>
      </c>
      <c r="F8129">
        <v>3133104</v>
      </c>
      <c r="G8129" s="58" t="s">
        <v>87</v>
      </c>
      <c r="H8129" s="58" t="s">
        <v>87</v>
      </c>
      <c r="I8129" s="60" t="s">
        <v>85</v>
      </c>
    </row>
    <row r="8130" spans="1:9" x14ac:dyDescent="0.2">
      <c r="A8130" t="s">
        <v>36</v>
      </c>
      <c r="B8130" t="s">
        <v>81</v>
      </c>
      <c r="C8130" t="s">
        <v>22</v>
      </c>
      <c r="D8130" s="55">
        <v>45717</v>
      </c>
      <c r="E8130">
        <v>0.05</v>
      </c>
      <c r="F8130">
        <v>3133105</v>
      </c>
      <c r="G8130" s="58" t="s">
        <v>87</v>
      </c>
      <c r="H8130" s="58" t="s">
        <v>87</v>
      </c>
      <c r="I8130" s="60" t="s">
        <v>85</v>
      </c>
    </row>
    <row r="8131" spans="1:9" x14ac:dyDescent="0.2">
      <c r="A8131" t="s">
        <v>37</v>
      </c>
      <c r="B8131" t="s">
        <v>80</v>
      </c>
      <c r="C8131" t="s">
        <v>22</v>
      </c>
      <c r="D8131" s="55">
        <v>45717</v>
      </c>
      <c r="E8131">
        <v>0.65500000000000003</v>
      </c>
      <c r="F8131">
        <v>3133106</v>
      </c>
      <c r="G8131" s="58" t="s">
        <v>87</v>
      </c>
      <c r="H8131" s="58" t="s">
        <v>87</v>
      </c>
      <c r="I8131" s="60" t="s">
        <v>85</v>
      </c>
    </row>
    <row r="8132" spans="1:9" x14ac:dyDescent="0.2">
      <c r="A8132" t="s">
        <v>37</v>
      </c>
      <c r="B8132" t="s">
        <v>81</v>
      </c>
      <c r="C8132" t="s">
        <v>22</v>
      </c>
      <c r="D8132" s="55">
        <v>45717</v>
      </c>
      <c r="E8132">
        <v>0.15</v>
      </c>
      <c r="F8132">
        <v>3133107</v>
      </c>
      <c r="G8132" s="58" t="s">
        <v>87</v>
      </c>
      <c r="H8132" s="58" t="s">
        <v>87</v>
      </c>
      <c r="I8132" s="60" t="s">
        <v>85</v>
      </c>
    </row>
    <row r="8133" spans="1:9" x14ac:dyDescent="0.2">
      <c r="A8133" t="s">
        <v>58</v>
      </c>
      <c r="B8133" t="s">
        <v>80</v>
      </c>
      <c r="C8133" t="s">
        <v>22</v>
      </c>
      <c r="D8133" s="55">
        <v>45717</v>
      </c>
      <c r="E8133">
        <v>0.54</v>
      </c>
      <c r="F8133">
        <v>3133108</v>
      </c>
      <c r="G8133" s="58" t="s">
        <v>87</v>
      </c>
      <c r="H8133" s="58" t="s">
        <v>87</v>
      </c>
      <c r="I8133" s="60" t="s">
        <v>85</v>
      </c>
    </row>
    <row r="8134" spans="1:9" x14ac:dyDescent="0.2">
      <c r="A8134" t="s">
        <v>58</v>
      </c>
      <c r="B8134" t="s">
        <v>81</v>
      </c>
      <c r="C8134" t="s">
        <v>22</v>
      </c>
      <c r="D8134" s="55">
        <v>45717</v>
      </c>
      <c r="E8134">
        <v>0.05</v>
      </c>
      <c r="F8134">
        <v>3133109</v>
      </c>
      <c r="G8134" s="58" t="s">
        <v>87</v>
      </c>
      <c r="H8134" s="58" t="s">
        <v>87</v>
      </c>
      <c r="I8134" s="60" t="s">
        <v>85</v>
      </c>
    </row>
    <row r="8135" spans="1:9" x14ac:dyDescent="0.2">
      <c r="A8135" t="s">
        <v>59</v>
      </c>
      <c r="B8135" t="s">
        <v>80</v>
      </c>
      <c r="C8135" t="s">
        <v>22</v>
      </c>
      <c r="D8135" s="55">
        <v>45717</v>
      </c>
      <c r="E8135">
        <v>0.69</v>
      </c>
      <c r="F8135">
        <v>3133110</v>
      </c>
      <c r="G8135" s="58" t="s">
        <v>87</v>
      </c>
      <c r="H8135" s="58" t="s">
        <v>87</v>
      </c>
      <c r="I8135" s="60" t="s">
        <v>85</v>
      </c>
    </row>
    <row r="8136" spans="1:9" x14ac:dyDescent="0.2">
      <c r="A8136" t="s">
        <v>59</v>
      </c>
      <c r="B8136" t="s">
        <v>81</v>
      </c>
      <c r="C8136" t="s">
        <v>22</v>
      </c>
      <c r="D8136" s="55">
        <v>45717</v>
      </c>
      <c r="E8136">
        <v>-0.17</v>
      </c>
      <c r="F8136">
        <v>3133111</v>
      </c>
      <c r="G8136" s="58" t="s">
        <v>87</v>
      </c>
      <c r="H8136" s="58" t="s">
        <v>87</v>
      </c>
      <c r="I8136" s="60" t="s">
        <v>85</v>
      </c>
    </row>
    <row r="8137" spans="1:9" x14ac:dyDescent="0.2">
      <c r="A8137" t="s">
        <v>60</v>
      </c>
      <c r="B8137" t="s">
        <v>80</v>
      </c>
      <c r="C8137" t="s">
        <v>22</v>
      </c>
      <c r="D8137" s="55">
        <v>45717</v>
      </c>
      <c r="E8137">
        <v>0.69</v>
      </c>
      <c r="F8137">
        <v>3133112</v>
      </c>
      <c r="G8137" s="58" t="s">
        <v>87</v>
      </c>
      <c r="H8137" s="58" t="s">
        <v>87</v>
      </c>
      <c r="I8137" s="60" t="s">
        <v>85</v>
      </c>
    </row>
    <row r="8138" spans="1:9" x14ac:dyDescent="0.2">
      <c r="A8138" t="s">
        <v>60</v>
      </c>
      <c r="B8138" t="s">
        <v>81</v>
      </c>
      <c r="C8138" t="s">
        <v>22</v>
      </c>
      <c r="D8138" s="55">
        <v>45717</v>
      </c>
      <c r="E8138">
        <v>0.1</v>
      </c>
      <c r="F8138">
        <v>3133113</v>
      </c>
      <c r="G8138" s="58" t="s">
        <v>87</v>
      </c>
      <c r="H8138" s="58" t="s">
        <v>87</v>
      </c>
      <c r="I8138" s="60" t="s">
        <v>85</v>
      </c>
    </row>
    <row r="8139" spans="1:9" x14ac:dyDescent="0.2">
      <c r="A8139" t="s">
        <v>61</v>
      </c>
      <c r="B8139" t="s">
        <v>80</v>
      </c>
      <c r="C8139" t="s">
        <v>22</v>
      </c>
      <c r="D8139" s="55">
        <v>45717</v>
      </c>
      <c r="E8139">
        <v>0.69</v>
      </c>
      <c r="F8139">
        <v>3133114</v>
      </c>
      <c r="G8139" s="58" t="s">
        <v>87</v>
      </c>
      <c r="H8139" s="58" t="s">
        <v>87</v>
      </c>
      <c r="I8139" s="60" t="s">
        <v>85</v>
      </c>
    </row>
    <row r="8140" spans="1:9" x14ac:dyDescent="0.2">
      <c r="A8140" t="s">
        <v>61</v>
      </c>
      <c r="B8140" t="s">
        <v>81</v>
      </c>
      <c r="C8140" t="s">
        <v>22</v>
      </c>
      <c r="D8140" s="55">
        <v>45717</v>
      </c>
      <c r="E8140">
        <v>-0.05</v>
      </c>
      <c r="F8140">
        <v>3133115</v>
      </c>
      <c r="G8140" s="58" t="s">
        <v>87</v>
      </c>
      <c r="H8140" s="58" t="s">
        <v>87</v>
      </c>
      <c r="I8140" s="60" t="s">
        <v>85</v>
      </c>
    </row>
    <row r="8141" spans="1:9" x14ac:dyDescent="0.2">
      <c r="A8141" t="s">
        <v>63</v>
      </c>
      <c r="B8141" t="s">
        <v>80</v>
      </c>
      <c r="C8141" t="s">
        <v>22</v>
      </c>
      <c r="D8141" s="55">
        <v>45717</v>
      </c>
      <c r="E8141">
        <v>0</v>
      </c>
      <c r="F8141">
        <v>3133116</v>
      </c>
      <c r="G8141" s="58" t="s">
        <v>87</v>
      </c>
      <c r="H8141" s="58" t="s">
        <v>87</v>
      </c>
      <c r="I8141" s="60" t="s">
        <v>85</v>
      </c>
    </row>
    <row r="8142" spans="1:9" x14ac:dyDescent="0.2">
      <c r="A8142" t="s">
        <v>63</v>
      </c>
      <c r="B8142" t="s">
        <v>81</v>
      </c>
      <c r="C8142" t="s">
        <v>22</v>
      </c>
      <c r="D8142" s="55">
        <v>45717</v>
      </c>
      <c r="E8142">
        <v>0</v>
      </c>
      <c r="F8142">
        <v>3133117</v>
      </c>
      <c r="G8142" s="58" t="s">
        <v>87</v>
      </c>
      <c r="H8142" s="58" t="s">
        <v>87</v>
      </c>
      <c r="I8142" s="60" t="s">
        <v>85</v>
      </c>
    </row>
    <row r="8143" spans="1:9" x14ac:dyDescent="0.2">
      <c r="A8143" t="s">
        <v>64</v>
      </c>
      <c r="B8143" t="s">
        <v>80</v>
      </c>
      <c r="C8143" t="s">
        <v>22</v>
      </c>
      <c r="D8143" s="55">
        <v>45717</v>
      </c>
      <c r="E8143">
        <v>0</v>
      </c>
      <c r="F8143">
        <v>3133118</v>
      </c>
      <c r="G8143" s="58" t="s">
        <v>87</v>
      </c>
      <c r="H8143" s="58" t="s">
        <v>87</v>
      </c>
      <c r="I8143" s="60" t="s">
        <v>85</v>
      </c>
    </row>
    <row r="8144" spans="1:9" x14ac:dyDescent="0.2">
      <c r="A8144" t="s">
        <v>64</v>
      </c>
      <c r="B8144" t="s">
        <v>81</v>
      </c>
      <c r="C8144" t="s">
        <v>22</v>
      </c>
      <c r="D8144" s="55">
        <v>45717</v>
      </c>
      <c r="E8144">
        <v>0</v>
      </c>
      <c r="F8144">
        <v>3133119</v>
      </c>
      <c r="G8144" s="58" t="s">
        <v>87</v>
      </c>
      <c r="H8144" s="58" t="s">
        <v>87</v>
      </c>
      <c r="I8144" s="60" t="s">
        <v>85</v>
      </c>
    </row>
    <row r="8145" spans="1:9" x14ac:dyDescent="0.2">
      <c r="A8145" t="s">
        <v>79</v>
      </c>
      <c r="B8145" t="s">
        <v>80</v>
      </c>
      <c r="C8145" t="s">
        <v>22</v>
      </c>
      <c r="D8145" s="55">
        <v>45717</v>
      </c>
      <c r="E8145">
        <v>0</v>
      </c>
      <c r="F8145">
        <v>3133120</v>
      </c>
      <c r="G8145" s="58" t="s">
        <v>87</v>
      </c>
      <c r="H8145" s="58" t="s">
        <v>87</v>
      </c>
      <c r="I8145" s="60" t="s">
        <v>85</v>
      </c>
    </row>
    <row r="8146" spans="1:9" x14ac:dyDescent="0.2">
      <c r="A8146" t="s">
        <v>79</v>
      </c>
      <c r="B8146" t="s">
        <v>81</v>
      </c>
      <c r="C8146" t="s">
        <v>22</v>
      </c>
      <c r="D8146" s="55">
        <v>45717</v>
      </c>
      <c r="E8146">
        <v>0</v>
      </c>
      <c r="F8146">
        <v>3133121</v>
      </c>
      <c r="G8146" s="58" t="s">
        <v>87</v>
      </c>
      <c r="H8146" s="58" t="s">
        <v>87</v>
      </c>
      <c r="I8146" s="60" t="s">
        <v>85</v>
      </c>
    </row>
    <row r="8147" spans="1:9" x14ac:dyDescent="0.2">
      <c r="A8147" t="s">
        <v>65</v>
      </c>
      <c r="B8147" t="s">
        <v>80</v>
      </c>
      <c r="C8147" t="s">
        <v>22</v>
      </c>
      <c r="D8147" s="55">
        <v>45717</v>
      </c>
      <c r="E8147">
        <v>0</v>
      </c>
      <c r="F8147">
        <v>3133122</v>
      </c>
      <c r="G8147" s="58" t="s">
        <v>87</v>
      </c>
      <c r="H8147" s="58" t="s">
        <v>87</v>
      </c>
      <c r="I8147" s="60" t="s">
        <v>85</v>
      </c>
    </row>
    <row r="8148" spans="1:9" x14ac:dyDescent="0.2">
      <c r="A8148" t="s">
        <v>65</v>
      </c>
      <c r="B8148" t="s">
        <v>81</v>
      </c>
      <c r="C8148" t="s">
        <v>22</v>
      </c>
      <c r="D8148" s="55">
        <v>45717</v>
      </c>
      <c r="E8148">
        <v>0</v>
      </c>
      <c r="F8148">
        <v>3133123</v>
      </c>
      <c r="G8148" s="58" t="s">
        <v>87</v>
      </c>
      <c r="H8148" s="58" t="s">
        <v>87</v>
      </c>
      <c r="I8148" s="60" t="s">
        <v>85</v>
      </c>
    </row>
    <row r="8149" spans="1:9" x14ac:dyDescent="0.2">
      <c r="A8149" t="s">
        <v>111</v>
      </c>
      <c r="B8149" t="s">
        <v>110</v>
      </c>
      <c r="C8149" t="s">
        <v>22</v>
      </c>
      <c r="D8149" s="55">
        <v>45717</v>
      </c>
      <c r="E8149">
        <v>0.05</v>
      </c>
      <c r="F8149">
        <v>3133124</v>
      </c>
      <c r="G8149" s="58" t="s">
        <v>87</v>
      </c>
      <c r="H8149" s="58" t="s">
        <v>87</v>
      </c>
      <c r="I8149" s="60" t="s">
        <v>85</v>
      </c>
    </row>
    <row r="8150" spans="1:9" x14ac:dyDescent="0.2">
      <c r="A8150" t="s">
        <v>112</v>
      </c>
      <c r="B8150" t="s">
        <v>110</v>
      </c>
      <c r="C8150" t="s">
        <v>22</v>
      </c>
      <c r="D8150" s="55">
        <v>45717</v>
      </c>
      <c r="E8150">
        <v>0.1</v>
      </c>
      <c r="F8150">
        <v>3133125</v>
      </c>
      <c r="G8150" s="58" t="s">
        <v>87</v>
      </c>
      <c r="H8150" s="58" t="s">
        <v>87</v>
      </c>
      <c r="I8150" s="60" t="s">
        <v>85</v>
      </c>
    </row>
    <row r="8151" spans="1:9" x14ac:dyDescent="0.2">
      <c r="A8151" t="s">
        <v>108</v>
      </c>
      <c r="B8151" t="s">
        <v>110</v>
      </c>
      <c r="C8151" t="s">
        <v>22</v>
      </c>
      <c r="D8151" s="55">
        <v>45717</v>
      </c>
      <c r="E8151">
        <v>-0.05</v>
      </c>
      <c r="F8151">
        <v>3133126</v>
      </c>
      <c r="G8151" s="58" t="s">
        <v>87</v>
      </c>
      <c r="H8151" s="58" t="s">
        <v>87</v>
      </c>
      <c r="I8151" s="60" t="s">
        <v>85</v>
      </c>
    </row>
    <row r="8152" spans="1:9" x14ac:dyDescent="0.2">
      <c r="A8152" t="s">
        <v>109</v>
      </c>
      <c r="B8152" t="s">
        <v>110</v>
      </c>
      <c r="C8152" t="s">
        <v>22</v>
      </c>
      <c r="D8152" s="55">
        <v>45717</v>
      </c>
      <c r="E8152">
        <v>0.1</v>
      </c>
      <c r="F8152">
        <v>3133127</v>
      </c>
      <c r="G8152" s="58" t="s">
        <v>87</v>
      </c>
      <c r="H8152" s="58" t="s">
        <v>87</v>
      </c>
      <c r="I8152" s="60" t="s">
        <v>85</v>
      </c>
    </row>
    <row r="8153" spans="1:9" x14ac:dyDescent="0.2">
      <c r="A8153" t="s">
        <v>11</v>
      </c>
      <c r="B8153" t="s">
        <v>110</v>
      </c>
      <c r="C8153" t="s">
        <v>22</v>
      </c>
      <c r="D8153" s="55">
        <v>45717</v>
      </c>
      <c r="E8153" s="155">
        <v>45748</v>
      </c>
      <c r="F8153">
        <v>2756538</v>
      </c>
      <c r="G8153" s="58" t="s">
        <v>87</v>
      </c>
      <c r="H8153" s="58" t="s">
        <v>87</v>
      </c>
      <c r="I8153" s="60" t="s">
        <v>86</v>
      </c>
    </row>
    <row r="8154" spans="1:9" x14ac:dyDescent="0.2">
      <c r="A8154" t="s">
        <v>78</v>
      </c>
      <c r="B8154" t="s">
        <v>80</v>
      </c>
      <c r="C8154" t="s">
        <v>22</v>
      </c>
      <c r="D8154" s="55">
        <v>45748</v>
      </c>
      <c r="E8154">
        <v>0.435</v>
      </c>
      <c r="F8154">
        <v>3133100</v>
      </c>
      <c r="G8154" s="58" t="s">
        <v>87</v>
      </c>
      <c r="H8154" s="58" t="s">
        <v>87</v>
      </c>
      <c r="I8154" s="60" t="s">
        <v>85</v>
      </c>
    </row>
    <row r="8155" spans="1:9" x14ac:dyDescent="0.2">
      <c r="A8155" t="s">
        <v>78</v>
      </c>
      <c r="B8155" t="s">
        <v>81</v>
      </c>
      <c r="C8155" t="s">
        <v>22</v>
      </c>
      <c r="D8155" s="55">
        <v>45748</v>
      </c>
      <c r="E8155">
        <v>0.02</v>
      </c>
      <c r="F8155">
        <v>3133101</v>
      </c>
      <c r="G8155" s="58" t="s">
        <v>87</v>
      </c>
      <c r="H8155" s="58" t="s">
        <v>87</v>
      </c>
      <c r="I8155" s="60" t="s">
        <v>85</v>
      </c>
    </row>
    <row r="8156" spans="1:9" x14ac:dyDescent="0.2">
      <c r="A8156" t="s">
        <v>35</v>
      </c>
      <c r="B8156" t="s">
        <v>80</v>
      </c>
      <c r="C8156" t="s">
        <v>22</v>
      </c>
      <c r="D8156" s="55">
        <v>45748</v>
      </c>
      <c r="E8156">
        <v>0.435</v>
      </c>
      <c r="F8156">
        <v>3133102</v>
      </c>
      <c r="G8156" s="58" t="s">
        <v>87</v>
      </c>
      <c r="H8156" s="58" t="s">
        <v>87</v>
      </c>
      <c r="I8156" s="60" t="s">
        <v>85</v>
      </c>
    </row>
    <row r="8157" spans="1:9" x14ac:dyDescent="0.2">
      <c r="A8157" t="s">
        <v>35</v>
      </c>
      <c r="B8157" t="s">
        <v>81</v>
      </c>
      <c r="C8157" t="s">
        <v>22</v>
      </c>
      <c r="D8157" s="55">
        <v>45748</v>
      </c>
      <c r="E8157">
        <v>0.05</v>
      </c>
      <c r="F8157">
        <v>3133103</v>
      </c>
      <c r="G8157" s="58" t="s">
        <v>87</v>
      </c>
      <c r="H8157" s="58" t="s">
        <v>87</v>
      </c>
      <c r="I8157" s="60" t="s">
        <v>85</v>
      </c>
    </row>
    <row r="8158" spans="1:9" x14ac:dyDescent="0.2">
      <c r="A8158" t="s">
        <v>36</v>
      </c>
      <c r="B8158" t="s">
        <v>80</v>
      </c>
      <c r="C8158" t="s">
        <v>22</v>
      </c>
      <c r="D8158" s="55">
        <v>45748</v>
      </c>
      <c r="E8158">
        <v>0.435</v>
      </c>
      <c r="F8158">
        <v>3133104</v>
      </c>
      <c r="G8158" s="58" t="s">
        <v>87</v>
      </c>
      <c r="H8158" s="58" t="s">
        <v>87</v>
      </c>
      <c r="I8158" s="60" t="s">
        <v>85</v>
      </c>
    </row>
    <row r="8159" spans="1:9" x14ac:dyDescent="0.2">
      <c r="A8159" t="s">
        <v>36</v>
      </c>
      <c r="B8159" t="s">
        <v>81</v>
      </c>
      <c r="C8159" t="s">
        <v>22</v>
      </c>
      <c r="D8159" s="55">
        <v>45748</v>
      </c>
      <c r="E8159">
        <v>0.02</v>
      </c>
      <c r="F8159">
        <v>3133105</v>
      </c>
      <c r="G8159" s="58" t="s">
        <v>87</v>
      </c>
      <c r="H8159" s="58" t="s">
        <v>87</v>
      </c>
      <c r="I8159" s="60" t="s">
        <v>85</v>
      </c>
    </row>
    <row r="8160" spans="1:9" x14ac:dyDescent="0.2">
      <c r="A8160" t="s">
        <v>37</v>
      </c>
      <c r="B8160" t="s">
        <v>80</v>
      </c>
      <c r="C8160" t="s">
        <v>22</v>
      </c>
      <c r="D8160" s="55">
        <v>45748</v>
      </c>
      <c r="E8160">
        <v>0.435</v>
      </c>
      <c r="F8160">
        <v>3133106</v>
      </c>
      <c r="G8160" s="58" t="s">
        <v>87</v>
      </c>
      <c r="H8160" s="58" t="s">
        <v>87</v>
      </c>
      <c r="I8160" s="60" t="s">
        <v>85</v>
      </c>
    </row>
    <row r="8161" spans="1:9" x14ac:dyDescent="0.2">
      <c r="A8161" t="s">
        <v>37</v>
      </c>
      <c r="B8161" t="s">
        <v>81</v>
      </c>
      <c r="C8161" t="s">
        <v>22</v>
      </c>
      <c r="D8161" s="55">
        <v>45748</v>
      </c>
      <c r="E8161">
        <v>0.05</v>
      </c>
      <c r="F8161">
        <v>3133107</v>
      </c>
      <c r="G8161" s="58" t="s">
        <v>87</v>
      </c>
      <c r="H8161" s="58" t="s">
        <v>87</v>
      </c>
      <c r="I8161" s="60" t="s">
        <v>85</v>
      </c>
    </row>
    <row r="8162" spans="1:9" x14ac:dyDescent="0.2">
      <c r="A8162" t="s">
        <v>58</v>
      </c>
      <c r="B8162" t="s">
        <v>80</v>
      </c>
      <c r="C8162" t="s">
        <v>22</v>
      </c>
      <c r="D8162" s="55">
        <v>45748</v>
      </c>
      <c r="E8162">
        <v>0.36</v>
      </c>
      <c r="F8162">
        <v>3133108</v>
      </c>
      <c r="G8162" s="58" t="s">
        <v>87</v>
      </c>
      <c r="H8162" s="58" t="s">
        <v>87</v>
      </c>
      <c r="I8162" s="60" t="s">
        <v>85</v>
      </c>
    </row>
    <row r="8163" spans="1:9" x14ac:dyDescent="0.2">
      <c r="A8163" t="s">
        <v>58</v>
      </c>
      <c r="B8163" t="s">
        <v>81</v>
      </c>
      <c r="C8163" t="s">
        <v>22</v>
      </c>
      <c r="D8163" s="55">
        <v>45748</v>
      </c>
      <c r="E8163">
        <v>5.0000000000000001E-3</v>
      </c>
      <c r="F8163">
        <v>3133109</v>
      </c>
      <c r="G8163" s="58" t="s">
        <v>87</v>
      </c>
      <c r="H8163" s="58" t="s">
        <v>87</v>
      </c>
      <c r="I8163" s="60" t="s">
        <v>85</v>
      </c>
    </row>
    <row r="8164" spans="1:9" x14ac:dyDescent="0.2">
      <c r="A8164" t="s">
        <v>59</v>
      </c>
      <c r="B8164" t="s">
        <v>80</v>
      </c>
      <c r="C8164" t="s">
        <v>22</v>
      </c>
      <c r="D8164" s="55">
        <v>45748</v>
      </c>
      <c r="E8164">
        <v>0.38</v>
      </c>
      <c r="F8164">
        <v>3133110</v>
      </c>
      <c r="G8164" s="58" t="s">
        <v>87</v>
      </c>
      <c r="H8164" s="58" t="s">
        <v>87</v>
      </c>
      <c r="I8164" s="60" t="s">
        <v>85</v>
      </c>
    </row>
    <row r="8165" spans="1:9" x14ac:dyDescent="0.2">
      <c r="A8165" t="s">
        <v>59</v>
      </c>
      <c r="B8165" t="s">
        <v>81</v>
      </c>
      <c r="C8165" t="s">
        <v>22</v>
      </c>
      <c r="D8165" s="55">
        <v>45748</v>
      </c>
      <c r="E8165">
        <v>-8.5000000000000006E-2</v>
      </c>
      <c r="F8165">
        <v>3133111</v>
      </c>
      <c r="G8165" s="58" t="s">
        <v>87</v>
      </c>
      <c r="H8165" s="58" t="s">
        <v>87</v>
      </c>
      <c r="I8165" s="60" t="s">
        <v>85</v>
      </c>
    </row>
    <row r="8166" spans="1:9" x14ac:dyDescent="0.2">
      <c r="A8166" t="s">
        <v>60</v>
      </c>
      <c r="B8166" t="s">
        <v>80</v>
      </c>
      <c r="C8166" t="s">
        <v>22</v>
      </c>
      <c r="D8166" s="55">
        <v>45748</v>
      </c>
      <c r="E8166">
        <v>0.38</v>
      </c>
      <c r="F8166">
        <v>3133112</v>
      </c>
      <c r="G8166" s="58" t="s">
        <v>87</v>
      </c>
      <c r="H8166" s="58" t="s">
        <v>87</v>
      </c>
      <c r="I8166" s="60" t="s">
        <v>85</v>
      </c>
    </row>
    <row r="8167" spans="1:9" x14ac:dyDescent="0.2">
      <c r="A8167" t="s">
        <v>60</v>
      </c>
      <c r="B8167" t="s">
        <v>81</v>
      </c>
      <c r="C8167" t="s">
        <v>22</v>
      </c>
      <c r="D8167" s="55">
        <v>45748</v>
      </c>
      <c r="E8167">
        <v>0.02</v>
      </c>
      <c r="F8167">
        <v>3133113</v>
      </c>
      <c r="G8167" s="58" t="s">
        <v>87</v>
      </c>
      <c r="H8167" s="58" t="s">
        <v>87</v>
      </c>
      <c r="I8167" s="60" t="s">
        <v>85</v>
      </c>
    </row>
    <row r="8168" spans="1:9" x14ac:dyDescent="0.2">
      <c r="A8168" t="s">
        <v>61</v>
      </c>
      <c r="B8168" t="s">
        <v>80</v>
      </c>
      <c r="C8168" t="s">
        <v>22</v>
      </c>
      <c r="D8168" s="55">
        <v>45748</v>
      </c>
      <c r="E8168">
        <v>0.38</v>
      </c>
      <c r="F8168">
        <v>3133114</v>
      </c>
      <c r="G8168" s="58" t="s">
        <v>87</v>
      </c>
      <c r="H8168" s="58" t="s">
        <v>87</v>
      </c>
      <c r="I8168" s="60" t="s">
        <v>85</v>
      </c>
    </row>
    <row r="8169" spans="1:9" x14ac:dyDescent="0.2">
      <c r="A8169" t="s">
        <v>61</v>
      </c>
      <c r="B8169" t="s">
        <v>81</v>
      </c>
      <c r="C8169" t="s">
        <v>22</v>
      </c>
      <c r="D8169" s="55">
        <v>45748</v>
      </c>
      <c r="E8169">
        <v>-4.4999999999999998E-2</v>
      </c>
      <c r="F8169">
        <v>3133115</v>
      </c>
      <c r="G8169" s="58" t="s">
        <v>87</v>
      </c>
      <c r="H8169" s="58" t="s">
        <v>87</v>
      </c>
      <c r="I8169" s="60" t="s">
        <v>85</v>
      </c>
    </row>
    <row r="8170" spans="1:9" x14ac:dyDescent="0.2">
      <c r="A8170" t="s">
        <v>63</v>
      </c>
      <c r="B8170" t="s">
        <v>80</v>
      </c>
      <c r="C8170" t="s">
        <v>22</v>
      </c>
      <c r="D8170" s="55">
        <v>45748</v>
      </c>
      <c r="E8170">
        <v>0</v>
      </c>
      <c r="F8170">
        <v>3133116</v>
      </c>
      <c r="G8170" s="58" t="s">
        <v>87</v>
      </c>
      <c r="H8170" s="58" t="s">
        <v>87</v>
      </c>
      <c r="I8170" s="60" t="s">
        <v>85</v>
      </c>
    </row>
    <row r="8171" spans="1:9" x14ac:dyDescent="0.2">
      <c r="A8171" t="s">
        <v>63</v>
      </c>
      <c r="B8171" t="s">
        <v>81</v>
      </c>
      <c r="C8171" t="s">
        <v>22</v>
      </c>
      <c r="D8171" s="55">
        <v>45748</v>
      </c>
      <c r="E8171">
        <v>0</v>
      </c>
      <c r="F8171">
        <v>3133117</v>
      </c>
      <c r="G8171" s="58" t="s">
        <v>87</v>
      </c>
      <c r="H8171" s="58" t="s">
        <v>87</v>
      </c>
      <c r="I8171" s="60" t="s">
        <v>85</v>
      </c>
    </row>
    <row r="8172" spans="1:9" x14ac:dyDescent="0.2">
      <c r="A8172" t="s">
        <v>64</v>
      </c>
      <c r="B8172" t="s">
        <v>80</v>
      </c>
      <c r="C8172" t="s">
        <v>22</v>
      </c>
      <c r="D8172" s="55">
        <v>45748</v>
      </c>
      <c r="E8172">
        <v>0</v>
      </c>
      <c r="F8172">
        <v>3133118</v>
      </c>
      <c r="G8172" s="58" t="s">
        <v>87</v>
      </c>
      <c r="H8172" s="58" t="s">
        <v>87</v>
      </c>
      <c r="I8172" s="60" t="s">
        <v>85</v>
      </c>
    </row>
    <row r="8173" spans="1:9" x14ac:dyDescent="0.2">
      <c r="A8173" t="s">
        <v>64</v>
      </c>
      <c r="B8173" t="s">
        <v>81</v>
      </c>
      <c r="C8173" t="s">
        <v>22</v>
      </c>
      <c r="D8173" s="55">
        <v>45748</v>
      </c>
      <c r="E8173">
        <v>0</v>
      </c>
      <c r="F8173">
        <v>3133119</v>
      </c>
      <c r="G8173" s="58" t="s">
        <v>87</v>
      </c>
      <c r="H8173" s="58" t="s">
        <v>87</v>
      </c>
      <c r="I8173" s="60" t="s">
        <v>85</v>
      </c>
    </row>
    <row r="8174" spans="1:9" x14ac:dyDescent="0.2">
      <c r="A8174" t="s">
        <v>79</v>
      </c>
      <c r="B8174" t="s">
        <v>80</v>
      </c>
      <c r="C8174" t="s">
        <v>22</v>
      </c>
      <c r="D8174" s="55">
        <v>45748</v>
      </c>
      <c r="E8174">
        <v>0</v>
      </c>
      <c r="F8174">
        <v>3133120</v>
      </c>
      <c r="G8174" s="58" t="s">
        <v>87</v>
      </c>
      <c r="H8174" s="58" t="s">
        <v>87</v>
      </c>
      <c r="I8174" s="60" t="s">
        <v>85</v>
      </c>
    </row>
    <row r="8175" spans="1:9" x14ac:dyDescent="0.2">
      <c r="A8175" t="s">
        <v>79</v>
      </c>
      <c r="B8175" t="s">
        <v>81</v>
      </c>
      <c r="C8175" t="s">
        <v>22</v>
      </c>
      <c r="D8175" s="55">
        <v>45748</v>
      </c>
      <c r="E8175">
        <v>0</v>
      </c>
      <c r="F8175">
        <v>3133121</v>
      </c>
      <c r="G8175" s="58" t="s">
        <v>87</v>
      </c>
      <c r="H8175" s="58" t="s">
        <v>87</v>
      </c>
      <c r="I8175" s="60" t="s">
        <v>85</v>
      </c>
    </row>
    <row r="8176" spans="1:9" x14ac:dyDescent="0.2">
      <c r="A8176" t="s">
        <v>65</v>
      </c>
      <c r="B8176" t="s">
        <v>80</v>
      </c>
      <c r="C8176" t="s">
        <v>22</v>
      </c>
      <c r="D8176" s="55">
        <v>45748</v>
      </c>
      <c r="E8176">
        <v>0</v>
      </c>
      <c r="F8176">
        <v>3133122</v>
      </c>
      <c r="G8176" s="58" t="s">
        <v>87</v>
      </c>
      <c r="H8176" s="58" t="s">
        <v>87</v>
      </c>
      <c r="I8176" s="60" t="s">
        <v>85</v>
      </c>
    </row>
    <row r="8177" spans="1:9" x14ac:dyDescent="0.2">
      <c r="A8177" t="s">
        <v>65</v>
      </c>
      <c r="B8177" t="s">
        <v>81</v>
      </c>
      <c r="C8177" t="s">
        <v>22</v>
      </c>
      <c r="D8177" s="55">
        <v>45748</v>
      </c>
      <c r="E8177">
        <v>0</v>
      </c>
      <c r="F8177">
        <v>3133123</v>
      </c>
      <c r="G8177" s="58" t="s">
        <v>87</v>
      </c>
      <c r="H8177" s="58" t="s">
        <v>87</v>
      </c>
      <c r="I8177" s="60" t="s">
        <v>85</v>
      </c>
    </row>
    <row r="8178" spans="1:9" x14ac:dyDescent="0.2">
      <c r="A8178" t="s">
        <v>111</v>
      </c>
      <c r="B8178" t="s">
        <v>110</v>
      </c>
      <c r="C8178" t="s">
        <v>22</v>
      </c>
      <c r="D8178" s="55">
        <v>45748</v>
      </c>
      <c r="E8178">
        <v>5.0000000000000001E-3</v>
      </c>
      <c r="F8178">
        <v>3133124</v>
      </c>
      <c r="G8178" s="58" t="s">
        <v>87</v>
      </c>
      <c r="H8178" s="58" t="s">
        <v>87</v>
      </c>
      <c r="I8178" s="60" t="s">
        <v>85</v>
      </c>
    </row>
    <row r="8179" spans="1:9" x14ac:dyDescent="0.2">
      <c r="A8179" t="s">
        <v>112</v>
      </c>
      <c r="B8179" t="s">
        <v>110</v>
      </c>
      <c r="C8179" t="s">
        <v>22</v>
      </c>
      <c r="D8179" s="55">
        <v>45748</v>
      </c>
      <c r="E8179">
        <v>0.02</v>
      </c>
      <c r="F8179">
        <v>3133125</v>
      </c>
      <c r="G8179" s="58" t="s">
        <v>87</v>
      </c>
      <c r="H8179" s="58" t="s">
        <v>87</v>
      </c>
      <c r="I8179" s="60" t="s">
        <v>85</v>
      </c>
    </row>
    <row r="8180" spans="1:9" x14ac:dyDescent="0.2">
      <c r="A8180" t="s">
        <v>108</v>
      </c>
      <c r="B8180" t="s">
        <v>110</v>
      </c>
      <c r="C8180" t="s">
        <v>22</v>
      </c>
      <c r="D8180" s="55">
        <v>45748</v>
      </c>
      <c r="E8180">
        <v>-4.4999999999999998E-2</v>
      </c>
      <c r="F8180">
        <v>3133126</v>
      </c>
      <c r="G8180" s="58" t="s">
        <v>87</v>
      </c>
      <c r="H8180" s="58" t="s">
        <v>87</v>
      </c>
      <c r="I8180" s="60" t="s">
        <v>85</v>
      </c>
    </row>
    <row r="8181" spans="1:9" x14ac:dyDescent="0.2">
      <c r="A8181" t="s">
        <v>109</v>
      </c>
      <c r="B8181" t="s">
        <v>110</v>
      </c>
      <c r="C8181" t="s">
        <v>22</v>
      </c>
      <c r="D8181" s="55">
        <v>45748</v>
      </c>
      <c r="E8181">
        <v>0.02</v>
      </c>
      <c r="F8181">
        <v>3133127</v>
      </c>
      <c r="G8181" s="58" t="s">
        <v>87</v>
      </c>
      <c r="H8181" s="58" t="s">
        <v>87</v>
      </c>
      <c r="I8181" s="60" t="s">
        <v>85</v>
      </c>
    </row>
    <row r="8182" spans="1:9" x14ac:dyDescent="0.2">
      <c r="A8182" t="s">
        <v>11</v>
      </c>
      <c r="B8182" t="s">
        <v>110</v>
      </c>
      <c r="C8182" t="s">
        <v>22</v>
      </c>
      <c r="D8182" s="55">
        <v>45748</v>
      </c>
      <c r="E8182" s="155">
        <v>45778</v>
      </c>
      <c r="F8182">
        <v>2756516</v>
      </c>
      <c r="G8182" s="58" t="s">
        <v>87</v>
      </c>
      <c r="H8182" s="58" t="s">
        <v>87</v>
      </c>
      <c r="I8182" s="60" t="s">
        <v>86</v>
      </c>
    </row>
    <row r="8183" spans="1:9" x14ac:dyDescent="0.2">
      <c r="A8183" t="s">
        <v>78</v>
      </c>
      <c r="B8183" t="s">
        <v>80</v>
      </c>
      <c r="C8183" t="s">
        <v>22</v>
      </c>
      <c r="D8183" s="55">
        <v>45778</v>
      </c>
      <c r="E8183">
        <v>0.38500000000000001</v>
      </c>
      <c r="F8183">
        <v>3133100</v>
      </c>
      <c r="G8183" s="58" t="s">
        <v>87</v>
      </c>
      <c r="H8183" s="58" t="s">
        <v>87</v>
      </c>
      <c r="I8183" s="60" t="s">
        <v>85</v>
      </c>
    </row>
    <row r="8184" spans="1:9" x14ac:dyDescent="0.2">
      <c r="A8184" t="s">
        <v>78</v>
      </c>
      <c r="B8184" t="s">
        <v>81</v>
      </c>
      <c r="C8184" t="s">
        <v>22</v>
      </c>
      <c r="D8184" s="55">
        <v>45778</v>
      </c>
      <c r="E8184">
        <v>0.02</v>
      </c>
      <c r="F8184">
        <v>3133101</v>
      </c>
      <c r="G8184" s="58" t="s">
        <v>87</v>
      </c>
      <c r="H8184" s="58" t="s">
        <v>87</v>
      </c>
      <c r="I8184" s="60" t="s">
        <v>85</v>
      </c>
    </row>
    <row r="8185" spans="1:9" x14ac:dyDescent="0.2">
      <c r="A8185" t="s">
        <v>35</v>
      </c>
      <c r="B8185" t="s">
        <v>80</v>
      </c>
      <c r="C8185" t="s">
        <v>22</v>
      </c>
      <c r="D8185" s="55">
        <v>45778</v>
      </c>
      <c r="E8185">
        <v>0.38500000000000001</v>
      </c>
      <c r="F8185">
        <v>3133102</v>
      </c>
      <c r="G8185" s="58" t="s">
        <v>87</v>
      </c>
      <c r="H8185" s="58" t="s">
        <v>87</v>
      </c>
      <c r="I8185" s="60" t="s">
        <v>85</v>
      </c>
    </row>
    <row r="8186" spans="1:9" x14ac:dyDescent="0.2">
      <c r="A8186" t="s">
        <v>35</v>
      </c>
      <c r="B8186" t="s">
        <v>81</v>
      </c>
      <c r="C8186" t="s">
        <v>22</v>
      </c>
      <c r="D8186" s="55">
        <v>45778</v>
      </c>
      <c r="E8186">
        <v>0.05</v>
      </c>
      <c r="F8186">
        <v>3133103</v>
      </c>
      <c r="G8186" s="58" t="s">
        <v>87</v>
      </c>
      <c r="H8186" s="58" t="s">
        <v>87</v>
      </c>
      <c r="I8186" s="60" t="s">
        <v>85</v>
      </c>
    </row>
    <row r="8187" spans="1:9" x14ac:dyDescent="0.2">
      <c r="A8187" t="s">
        <v>36</v>
      </c>
      <c r="B8187" t="s">
        <v>80</v>
      </c>
      <c r="C8187" t="s">
        <v>22</v>
      </c>
      <c r="D8187" s="55">
        <v>45778</v>
      </c>
      <c r="E8187">
        <v>0.38500000000000001</v>
      </c>
      <c r="F8187">
        <v>3133104</v>
      </c>
      <c r="G8187" s="58" t="s">
        <v>87</v>
      </c>
      <c r="H8187" s="58" t="s">
        <v>87</v>
      </c>
      <c r="I8187" s="60" t="s">
        <v>85</v>
      </c>
    </row>
    <row r="8188" spans="1:9" x14ac:dyDescent="0.2">
      <c r="A8188" t="s">
        <v>36</v>
      </c>
      <c r="B8188" t="s">
        <v>81</v>
      </c>
      <c r="C8188" t="s">
        <v>22</v>
      </c>
      <c r="D8188" s="55">
        <v>45778</v>
      </c>
      <c r="E8188">
        <v>0.02</v>
      </c>
      <c r="F8188">
        <v>3133105</v>
      </c>
      <c r="G8188" s="58" t="s">
        <v>87</v>
      </c>
      <c r="H8188" s="58" t="s">
        <v>87</v>
      </c>
      <c r="I8188" s="60" t="s">
        <v>85</v>
      </c>
    </row>
    <row r="8189" spans="1:9" x14ac:dyDescent="0.2">
      <c r="A8189" t="s">
        <v>37</v>
      </c>
      <c r="B8189" t="s">
        <v>80</v>
      </c>
      <c r="C8189" t="s">
        <v>22</v>
      </c>
      <c r="D8189" s="55">
        <v>45778</v>
      </c>
      <c r="E8189">
        <v>0.38500000000000001</v>
      </c>
      <c r="F8189">
        <v>3133106</v>
      </c>
      <c r="G8189" s="58" t="s">
        <v>87</v>
      </c>
      <c r="H8189" s="58" t="s">
        <v>87</v>
      </c>
      <c r="I8189" s="60" t="s">
        <v>85</v>
      </c>
    </row>
    <row r="8190" spans="1:9" x14ac:dyDescent="0.2">
      <c r="A8190" t="s">
        <v>37</v>
      </c>
      <c r="B8190" t="s">
        <v>81</v>
      </c>
      <c r="C8190" t="s">
        <v>22</v>
      </c>
      <c r="D8190" s="55">
        <v>45778</v>
      </c>
      <c r="E8190">
        <v>0.05</v>
      </c>
      <c r="F8190">
        <v>3133107</v>
      </c>
      <c r="G8190" s="58" t="s">
        <v>87</v>
      </c>
      <c r="H8190" s="58" t="s">
        <v>87</v>
      </c>
      <c r="I8190" s="60" t="s">
        <v>85</v>
      </c>
    </row>
    <row r="8191" spans="1:9" x14ac:dyDescent="0.2">
      <c r="A8191" t="s">
        <v>58</v>
      </c>
      <c r="B8191" t="s">
        <v>80</v>
      </c>
      <c r="C8191" t="s">
        <v>22</v>
      </c>
      <c r="D8191" s="55">
        <v>45778</v>
      </c>
      <c r="E8191">
        <v>0.32500000000000001</v>
      </c>
      <c r="F8191">
        <v>3133108</v>
      </c>
      <c r="G8191" s="58" t="s">
        <v>87</v>
      </c>
      <c r="H8191" s="58" t="s">
        <v>87</v>
      </c>
      <c r="I8191" s="60" t="s">
        <v>85</v>
      </c>
    </row>
    <row r="8192" spans="1:9" x14ac:dyDescent="0.2">
      <c r="A8192" t="s">
        <v>58</v>
      </c>
      <c r="B8192" t="s">
        <v>81</v>
      </c>
      <c r="C8192" t="s">
        <v>22</v>
      </c>
      <c r="D8192" s="55">
        <v>45778</v>
      </c>
      <c r="E8192">
        <v>5.0000000000000001E-3</v>
      </c>
      <c r="F8192">
        <v>3133109</v>
      </c>
      <c r="G8192" s="58" t="s">
        <v>87</v>
      </c>
      <c r="H8192" s="58" t="s">
        <v>87</v>
      </c>
      <c r="I8192" s="60" t="s">
        <v>85</v>
      </c>
    </row>
    <row r="8193" spans="1:9" x14ac:dyDescent="0.2">
      <c r="A8193" t="s">
        <v>59</v>
      </c>
      <c r="B8193" t="s">
        <v>80</v>
      </c>
      <c r="C8193" t="s">
        <v>22</v>
      </c>
      <c r="D8193" s="55">
        <v>45778</v>
      </c>
      <c r="E8193">
        <v>0.33</v>
      </c>
      <c r="F8193">
        <v>3133110</v>
      </c>
      <c r="G8193" s="58" t="s">
        <v>87</v>
      </c>
      <c r="H8193" s="58" t="s">
        <v>87</v>
      </c>
      <c r="I8193" s="60" t="s">
        <v>85</v>
      </c>
    </row>
    <row r="8194" spans="1:9" x14ac:dyDescent="0.2">
      <c r="A8194" t="s">
        <v>59</v>
      </c>
      <c r="B8194" t="s">
        <v>81</v>
      </c>
      <c r="C8194" t="s">
        <v>22</v>
      </c>
      <c r="D8194" s="55">
        <v>45778</v>
      </c>
      <c r="E8194">
        <v>-6.5000000000000002E-2</v>
      </c>
      <c r="F8194">
        <v>3133111</v>
      </c>
      <c r="G8194" s="58" t="s">
        <v>87</v>
      </c>
      <c r="H8194" s="58" t="s">
        <v>87</v>
      </c>
      <c r="I8194" s="60" t="s">
        <v>85</v>
      </c>
    </row>
    <row r="8195" spans="1:9" x14ac:dyDescent="0.2">
      <c r="A8195" t="s">
        <v>60</v>
      </c>
      <c r="B8195" t="s">
        <v>80</v>
      </c>
      <c r="C8195" t="s">
        <v>22</v>
      </c>
      <c r="D8195" s="55">
        <v>45778</v>
      </c>
      <c r="E8195">
        <v>0.33</v>
      </c>
      <c r="F8195">
        <v>3133112</v>
      </c>
      <c r="G8195" s="58" t="s">
        <v>87</v>
      </c>
      <c r="H8195" s="58" t="s">
        <v>87</v>
      </c>
      <c r="I8195" s="60" t="s">
        <v>85</v>
      </c>
    </row>
    <row r="8196" spans="1:9" x14ac:dyDescent="0.2">
      <c r="A8196" t="s">
        <v>60</v>
      </c>
      <c r="B8196" t="s">
        <v>81</v>
      </c>
      <c r="C8196" t="s">
        <v>22</v>
      </c>
      <c r="D8196" s="55">
        <v>45778</v>
      </c>
      <c r="E8196">
        <v>0.02</v>
      </c>
      <c r="F8196">
        <v>3133113</v>
      </c>
      <c r="G8196" s="58" t="s">
        <v>87</v>
      </c>
      <c r="H8196" s="58" t="s">
        <v>87</v>
      </c>
      <c r="I8196" s="60" t="s">
        <v>85</v>
      </c>
    </row>
    <row r="8197" spans="1:9" x14ac:dyDescent="0.2">
      <c r="A8197" t="s">
        <v>61</v>
      </c>
      <c r="B8197" t="s">
        <v>80</v>
      </c>
      <c r="C8197" t="s">
        <v>22</v>
      </c>
      <c r="D8197" s="55">
        <v>45778</v>
      </c>
      <c r="E8197">
        <v>0.33</v>
      </c>
      <c r="F8197">
        <v>3133114</v>
      </c>
      <c r="G8197" s="58" t="s">
        <v>87</v>
      </c>
      <c r="H8197" s="58" t="s">
        <v>87</v>
      </c>
      <c r="I8197" s="60" t="s">
        <v>85</v>
      </c>
    </row>
    <row r="8198" spans="1:9" x14ac:dyDescent="0.2">
      <c r="A8198" t="s">
        <v>61</v>
      </c>
      <c r="B8198" t="s">
        <v>81</v>
      </c>
      <c r="C8198" t="s">
        <v>22</v>
      </c>
      <c r="D8198" s="55">
        <v>45778</v>
      </c>
      <c r="E8198">
        <v>-3.5000000000000003E-2</v>
      </c>
      <c r="F8198">
        <v>3133115</v>
      </c>
      <c r="G8198" s="58" t="s">
        <v>87</v>
      </c>
      <c r="H8198" s="58" t="s">
        <v>87</v>
      </c>
      <c r="I8198" s="60" t="s">
        <v>85</v>
      </c>
    </row>
    <row r="8199" spans="1:9" x14ac:dyDescent="0.2">
      <c r="A8199" t="s">
        <v>63</v>
      </c>
      <c r="B8199" t="s">
        <v>80</v>
      </c>
      <c r="C8199" t="s">
        <v>22</v>
      </c>
      <c r="D8199" s="55">
        <v>45778</v>
      </c>
      <c r="E8199">
        <v>0</v>
      </c>
      <c r="F8199">
        <v>3133116</v>
      </c>
      <c r="G8199" s="58" t="s">
        <v>87</v>
      </c>
      <c r="H8199" s="58" t="s">
        <v>87</v>
      </c>
      <c r="I8199" s="60" t="s">
        <v>85</v>
      </c>
    </row>
    <row r="8200" spans="1:9" x14ac:dyDescent="0.2">
      <c r="A8200" t="s">
        <v>63</v>
      </c>
      <c r="B8200" t="s">
        <v>81</v>
      </c>
      <c r="C8200" t="s">
        <v>22</v>
      </c>
      <c r="D8200" s="55">
        <v>45778</v>
      </c>
      <c r="E8200">
        <v>0</v>
      </c>
      <c r="F8200">
        <v>3133117</v>
      </c>
      <c r="G8200" s="58" t="s">
        <v>87</v>
      </c>
      <c r="H8200" s="58" t="s">
        <v>87</v>
      </c>
      <c r="I8200" s="60" t="s">
        <v>85</v>
      </c>
    </row>
    <row r="8201" spans="1:9" x14ac:dyDescent="0.2">
      <c r="A8201" t="s">
        <v>64</v>
      </c>
      <c r="B8201" t="s">
        <v>80</v>
      </c>
      <c r="C8201" t="s">
        <v>22</v>
      </c>
      <c r="D8201" s="55">
        <v>45778</v>
      </c>
      <c r="E8201">
        <v>0</v>
      </c>
      <c r="F8201">
        <v>3133118</v>
      </c>
      <c r="G8201" s="58" t="s">
        <v>87</v>
      </c>
      <c r="H8201" s="58" t="s">
        <v>87</v>
      </c>
      <c r="I8201" s="60" t="s">
        <v>85</v>
      </c>
    </row>
    <row r="8202" spans="1:9" x14ac:dyDescent="0.2">
      <c r="A8202" t="s">
        <v>64</v>
      </c>
      <c r="B8202" t="s">
        <v>81</v>
      </c>
      <c r="C8202" t="s">
        <v>22</v>
      </c>
      <c r="D8202" s="55">
        <v>45778</v>
      </c>
      <c r="E8202">
        <v>0</v>
      </c>
      <c r="F8202">
        <v>3133119</v>
      </c>
      <c r="G8202" s="58" t="s">
        <v>87</v>
      </c>
      <c r="H8202" s="58" t="s">
        <v>87</v>
      </c>
      <c r="I8202" s="60" t="s">
        <v>85</v>
      </c>
    </row>
    <row r="8203" spans="1:9" x14ac:dyDescent="0.2">
      <c r="A8203" t="s">
        <v>79</v>
      </c>
      <c r="B8203" t="s">
        <v>80</v>
      </c>
      <c r="C8203" t="s">
        <v>22</v>
      </c>
      <c r="D8203" s="55">
        <v>45778</v>
      </c>
      <c r="E8203">
        <v>0</v>
      </c>
      <c r="F8203">
        <v>3133120</v>
      </c>
      <c r="G8203" s="58" t="s">
        <v>87</v>
      </c>
      <c r="H8203" s="58" t="s">
        <v>87</v>
      </c>
      <c r="I8203" s="60" t="s">
        <v>85</v>
      </c>
    </row>
    <row r="8204" spans="1:9" x14ac:dyDescent="0.2">
      <c r="A8204" t="s">
        <v>79</v>
      </c>
      <c r="B8204" t="s">
        <v>81</v>
      </c>
      <c r="C8204" t="s">
        <v>22</v>
      </c>
      <c r="D8204" s="55">
        <v>45778</v>
      </c>
      <c r="E8204">
        <v>0</v>
      </c>
      <c r="F8204">
        <v>3133121</v>
      </c>
      <c r="G8204" s="58" t="s">
        <v>87</v>
      </c>
      <c r="H8204" s="58" t="s">
        <v>87</v>
      </c>
      <c r="I8204" s="60" t="s">
        <v>85</v>
      </c>
    </row>
    <row r="8205" spans="1:9" x14ac:dyDescent="0.2">
      <c r="A8205" t="s">
        <v>65</v>
      </c>
      <c r="B8205" t="s">
        <v>80</v>
      </c>
      <c r="C8205" t="s">
        <v>22</v>
      </c>
      <c r="D8205" s="55">
        <v>45778</v>
      </c>
      <c r="E8205">
        <v>0</v>
      </c>
      <c r="F8205">
        <v>3133122</v>
      </c>
      <c r="G8205" s="58" t="s">
        <v>87</v>
      </c>
      <c r="H8205" s="58" t="s">
        <v>87</v>
      </c>
      <c r="I8205" s="60" t="s">
        <v>85</v>
      </c>
    </row>
    <row r="8206" spans="1:9" x14ac:dyDescent="0.2">
      <c r="A8206" t="s">
        <v>65</v>
      </c>
      <c r="B8206" t="s">
        <v>81</v>
      </c>
      <c r="C8206" t="s">
        <v>22</v>
      </c>
      <c r="D8206" s="55">
        <v>45778</v>
      </c>
      <c r="E8206">
        <v>0</v>
      </c>
      <c r="F8206">
        <v>3133123</v>
      </c>
      <c r="G8206" s="58" t="s">
        <v>87</v>
      </c>
      <c r="H8206" s="58" t="s">
        <v>87</v>
      </c>
      <c r="I8206" s="60" t="s">
        <v>85</v>
      </c>
    </row>
    <row r="8207" spans="1:9" x14ac:dyDescent="0.2">
      <c r="A8207" t="s">
        <v>111</v>
      </c>
      <c r="B8207" t="s">
        <v>110</v>
      </c>
      <c r="C8207" t="s">
        <v>22</v>
      </c>
      <c r="D8207" s="55">
        <v>45778</v>
      </c>
      <c r="E8207">
        <v>5.0000000000000001E-3</v>
      </c>
      <c r="F8207">
        <v>3133124</v>
      </c>
      <c r="G8207" s="58" t="s">
        <v>87</v>
      </c>
      <c r="H8207" s="58" t="s">
        <v>87</v>
      </c>
      <c r="I8207" s="60" t="s">
        <v>85</v>
      </c>
    </row>
    <row r="8208" spans="1:9" x14ac:dyDescent="0.2">
      <c r="A8208" t="s">
        <v>112</v>
      </c>
      <c r="B8208" t="s">
        <v>110</v>
      </c>
      <c r="C8208" t="s">
        <v>22</v>
      </c>
      <c r="D8208" s="55">
        <v>45778</v>
      </c>
      <c r="E8208">
        <v>0.02</v>
      </c>
      <c r="F8208">
        <v>3133125</v>
      </c>
      <c r="G8208" s="58" t="s">
        <v>87</v>
      </c>
      <c r="H8208" s="58" t="s">
        <v>87</v>
      </c>
      <c r="I8208" s="60" t="s">
        <v>85</v>
      </c>
    </row>
    <row r="8209" spans="1:9" x14ac:dyDescent="0.2">
      <c r="A8209" t="s">
        <v>108</v>
      </c>
      <c r="B8209" t="s">
        <v>110</v>
      </c>
      <c r="C8209" t="s">
        <v>22</v>
      </c>
      <c r="D8209" s="55">
        <v>45778</v>
      </c>
      <c r="E8209">
        <v>-3.5000000000000003E-2</v>
      </c>
      <c r="F8209">
        <v>3133126</v>
      </c>
      <c r="G8209" s="58" t="s">
        <v>87</v>
      </c>
      <c r="H8209" s="58" t="s">
        <v>87</v>
      </c>
      <c r="I8209" s="60" t="s">
        <v>85</v>
      </c>
    </row>
    <row r="8210" spans="1:9" x14ac:dyDescent="0.2">
      <c r="A8210" t="s">
        <v>109</v>
      </c>
      <c r="B8210" t="s">
        <v>110</v>
      </c>
      <c r="C8210" t="s">
        <v>22</v>
      </c>
      <c r="D8210" s="55">
        <v>45778</v>
      </c>
      <c r="E8210">
        <v>0.02</v>
      </c>
      <c r="F8210">
        <v>3133127</v>
      </c>
      <c r="G8210" s="58" t="s">
        <v>87</v>
      </c>
      <c r="H8210" s="58" t="s">
        <v>87</v>
      </c>
      <c r="I8210" s="60" t="s">
        <v>85</v>
      </c>
    </row>
    <row r="8211" spans="1:9" x14ac:dyDescent="0.2">
      <c r="A8211" t="s">
        <v>11</v>
      </c>
      <c r="B8211" t="s">
        <v>110</v>
      </c>
      <c r="C8211" t="s">
        <v>22</v>
      </c>
      <c r="D8211" s="55">
        <v>45778</v>
      </c>
      <c r="E8211" s="155">
        <v>45809</v>
      </c>
      <c r="F8211">
        <v>2756545</v>
      </c>
      <c r="G8211" s="58" t="s">
        <v>87</v>
      </c>
      <c r="H8211" s="58" t="s">
        <v>87</v>
      </c>
      <c r="I8211" s="60" t="s">
        <v>86</v>
      </c>
    </row>
    <row r="8212" spans="1:9" x14ac:dyDescent="0.2">
      <c r="A8212" t="s">
        <v>78</v>
      </c>
      <c r="B8212" t="s">
        <v>80</v>
      </c>
      <c r="C8212" t="s">
        <v>22</v>
      </c>
      <c r="D8212" s="55">
        <v>45809</v>
      </c>
      <c r="E8212">
        <v>0.38500000000000001</v>
      </c>
      <c r="F8212">
        <v>3133100</v>
      </c>
      <c r="G8212" s="58" t="s">
        <v>87</v>
      </c>
      <c r="H8212" s="58" t="s">
        <v>87</v>
      </c>
      <c r="I8212" s="60" t="s">
        <v>85</v>
      </c>
    </row>
    <row r="8213" spans="1:9" x14ac:dyDescent="0.2">
      <c r="A8213" t="s">
        <v>78</v>
      </c>
      <c r="B8213" t="s">
        <v>81</v>
      </c>
      <c r="C8213" t="s">
        <v>22</v>
      </c>
      <c r="D8213" s="55">
        <v>45809</v>
      </c>
      <c r="E8213">
        <v>0.02</v>
      </c>
      <c r="F8213">
        <v>3133101</v>
      </c>
      <c r="G8213" s="58" t="s">
        <v>87</v>
      </c>
      <c r="H8213" s="58" t="s">
        <v>87</v>
      </c>
      <c r="I8213" s="60" t="s">
        <v>85</v>
      </c>
    </row>
    <row r="8214" spans="1:9" x14ac:dyDescent="0.2">
      <c r="A8214" t="s">
        <v>35</v>
      </c>
      <c r="B8214" t="s">
        <v>80</v>
      </c>
      <c r="C8214" t="s">
        <v>22</v>
      </c>
      <c r="D8214" s="55">
        <v>45809</v>
      </c>
      <c r="E8214">
        <v>0.38500000000000001</v>
      </c>
      <c r="F8214">
        <v>3133102</v>
      </c>
      <c r="G8214" s="58" t="s">
        <v>87</v>
      </c>
      <c r="H8214" s="58" t="s">
        <v>87</v>
      </c>
      <c r="I8214" s="60" t="s">
        <v>85</v>
      </c>
    </row>
    <row r="8215" spans="1:9" x14ac:dyDescent="0.2">
      <c r="A8215" t="s">
        <v>35</v>
      </c>
      <c r="B8215" t="s">
        <v>81</v>
      </c>
      <c r="C8215" t="s">
        <v>22</v>
      </c>
      <c r="D8215" s="55">
        <v>45809</v>
      </c>
      <c r="E8215">
        <v>0.06</v>
      </c>
      <c r="F8215">
        <v>3133103</v>
      </c>
      <c r="G8215" s="58" t="s">
        <v>87</v>
      </c>
      <c r="H8215" s="58" t="s">
        <v>87</v>
      </c>
      <c r="I8215" s="60" t="s">
        <v>85</v>
      </c>
    </row>
    <row r="8216" spans="1:9" x14ac:dyDescent="0.2">
      <c r="A8216" t="s">
        <v>36</v>
      </c>
      <c r="B8216" t="s">
        <v>80</v>
      </c>
      <c r="C8216" t="s">
        <v>22</v>
      </c>
      <c r="D8216" s="55">
        <v>45809</v>
      </c>
      <c r="E8216">
        <v>0.38500000000000001</v>
      </c>
      <c r="F8216">
        <v>3133104</v>
      </c>
      <c r="G8216" s="58" t="s">
        <v>87</v>
      </c>
      <c r="H8216" s="58" t="s">
        <v>87</v>
      </c>
      <c r="I8216" s="60" t="s">
        <v>85</v>
      </c>
    </row>
    <row r="8217" spans="1:9" x14ac:dyDescent="0.2">
      <c r="A8217" t="s">
        <v>36</v>
      </c>
      <c r="B8217" t="s">
        <v>81</v>
      </c>
      <c r="C8217" t="s">
        <v>22</v>
      </c>
      <c r="D8217" s="55">
        <v>45809</v>
      </c>
      <c r="E8217">
        <v>0.02</v>
      </c>
      <c r="F8217">
        <v>3133105</v>
      </c>
      <c r="G8217" s="58" t="s">
        <v>87</v>
      </c>
      <c r="H8217" s="58" t="s">
        <v>87</v>
      </c>
      <c r="I8217" s="60" t="s">
        <v>85</v>
      </c>
    </row>
    <row r="8218" spans="1:9" x14ac:dyDescent="0.2">
      <c r="A8218" t="s">
        <v>37</v>
      </c>
      <c r="B8218" t="s">
        <v>80</v>
      </c>
      <c r="C8218" t="s">
        <v>22</v>
      </c>
      <c r="D8218" s="55">
        <v>45809</v>
      </c>
      <c r="E8218">
        <v>0.38500000000000001</v>
      </c>
      <c r="F8218">
        <v>3133106</v>
      </c>
      <c r="G8218" s="58" t="s">
        <v>87</v>
      </c>
      <c r="H8218" s="58" t="s">
        <v>87</v>
      </c>
      <c r="I8218" s="60" t="s">
        <v>85</v>
      </c>
    </row>
    <row r="8219" spans="1:9" x14ac:dyDescent="0.2">
      <c r="A8219" t="s">
        <v>37</v>
      </c>
      <c r="B8219" t="s">
        <v>81</v>
      </c>
      <c r="C8219" t="s">
        <v>22</v>
      </c>
      <c r="D8219" s="55">
        <v>45809</v>
      </c>
      <c r="E8219">
        <v>0.06</v>
      </c>
      <c r="F8219">
        <v>3133107</v>
      </c>
      <c r="G8219" s="58" t="s">
        <v>87</v>
      </c>
      <c r="H8219" s="58" t="s">
        <v>87</v>
      </c>
      <c r="I8219" s="60" t="s">
        <v>85</v>
      </c>
    </row>
    <row r="8220" spans="1:9" x14ac:dyDescent="0.2">
      <c r="A8220" t="s">
        <v>58</v>
      </c>
      <c r="B8220" t="s">
        <v>80</v>
      </c>
      <c r="C8220" t="s">
        <v>22</v>
      </c>
      <c r="D8220" s="55">
        <v>45809</v>
      </c>
      <c r="E8220">
        <v>0.33500000000000002</v>
      </c>
      <c r="F8220">
        <v>3133108</v>
      </c>
      <c r="G8220" s="58" t="s">
        <v>87</v>
      </c>
      <c r="H8220" s="58" t="s">
        <v>87</v>
      </c>
      <c r="I8220" s="60" t="s">
        <v>85</v>
      </c>
    </row>
    <row r="8221" spans="1:9" x14ac:dyDescent="0.2">
      <c r="A8221" t="s">
        <v>58</v>
      </c>
      <c r="B8221" t="s">
        <v>81</v>
      </c>
      <c r="C8221" t="s">
        <v>22</v>
      </c>
      <c r="D8221" s="55">
        <v>45809</v>
      </c>
      <c r="E8221">
        <v>5.0000000000000001E-3</v>
      </c>
      <c r="F8221">
        <v>3133109</v>
      </c>
      <c r="G8221" s="58" t="s">
        <v>87</v>
      </c>
      <c r="H8221" s="58" t="s">
        <v>87</v>
      </c>
      <c r="I8221" s="60" t="s">
        <v>85</v>
      </c>
    </row>
    <row r="8222" spans="1:9" x14ac:dyDescent="0.2">
      <c r="A8222" t="s">
        <v>59</v>
      </c>
      <c r="B8222" t="s">
        <v>80</v>
      </c>
      <c r="C8222" t="s">
        <v>22</v>
      </c>
      <c r="D8222" s="55">
        <v>45809</v>
      </c>
      <c r="E8222">
        <v>0.37</v>
      </c>
      <c r="F8222">
        <v>3133110</v>
      </c>
      <c r="G8222" s="58" t="s">
        <v>87</v>
      </c>
      <c r="H8222" s="58" t="s">
        <v>87</v>
      </c>
      <c r="I8222" s="60" t="s">
        <v>85</v>
      </c>
    </row>
    <row r="8223" spans="1:9" x14ac:dyDescent="0.2">
      <c r="A8223" t="s">
        <v>59</v>
      </c>
      <c r="B8223" t="s">
        <v>81</v>
      </c>
      <c r="C8223" t="s">
        <v>22</v>
      </c>
      <c r="D8223" s="55">
        <v>45809</v>
      </c>
      <c r="E8223">
        <v>-5.5E-2</v>
      </c>
      <c r="F8223">
        <v>3133111</v>
      </c>
      <c r="G8223" s="58" t="s">
        <v>87</v>
      </c>
      <c r="H8223" s="58" t="s">
        <v>87</v>
      </c>
      <c r="I8223" s="60" t="s">
        <v>85</v>
      </c>
    </row>
    <row r="8224" spans="1:9" x14ac:dyDescent="0.2">
      <c r="A8224" t="s">
        <v>60</v>
      </c>
      <c r="B8224" t="s">
        <v>80</v>
      </c>
      <c r="C8224" t="s">
        <v>22</v>
      </c>
      <c r="D8224" s="55">
        <v>45809</v>
      </c>
      <c r="E8224">
        <v>0.37</v>
      </c>
      <c r="F8224">
        <v>3133112</v>
      </c>
      <c r="G8224" s="58" t="s">
        <v>87</v>
      </c>
      <c r="H8224" s="58" t="s">
        <v>87</v>
      </c>
      <c r="I8224" s="60" t="s">
        <v>85</v>
      </c>
    </row>
    <row r="8225" spans="1:9" x14ac:dyDescent="0.2">
      <c r="A8225" t="s">
        <v>60</v>
      </c>
      <c r="B8225" t="s">
        <v>81</v>
      </c>
      <c r="C8225" t="s">
        <v>22</v>
      </c>
      <c r="D8225" s="55">
        <v>45809</v>
      </c>
      <c r="E8225">
        <v>3.5000000000000003E-2</v>
      </c>
      <c r="F8225">
        <v>3133113</v>
      </c>
      <c r="G8225" s="58" t="s">
        <v>87</v>
      </c>
      <c r="H8225" s="58" t="s">
        <v>87</v>
      </c>
      <c r="I8225" s="60" t="s">
        <v>85</v>
      </c>
    </row>
    <row r="8226" spans="1:9" x14ac:dyDescent="0.2">
      <c r="A8226" t="s">
        <v>61</v>
      </c>
      <c r="B8226" t="s">
        <v>80</v>
      </c>
      <c r="C8226" t="s">
        <v>22</v>
      </c>
      <c r="D8226" s="55">
        <v>45809</v>
      </c>
      <c r="E8226">
        <v>0.37</v>
      </c>
      <c r="F8226">
        <v>3133114</v>
      </c>
      <c r="G8226" s="58" t="s">
        <v>87</v>
      </c>
      <c r="H8226" s="58" t="s">
        <v>87</v>
      </c>
      <c r="I8226" s="60" t="s">
        <v>85</v>
      </c>
    </row>
    <row r="8227" spans="1:9" x14ac:dyDescent="0.2">
      <c r="A8227" t="s">
        <v>61</v>
      </c>
      <c r="B8227" t="s">
        <v>81</v>
      </c>
      <c r="C8227" t="s">
        <v>22</v>
      </c>
      <c r="D8227" s="55">
        <v>45809</v>
      </c>
      <c r="E8227">
        <v>-3.5000000000000003E-2</v>
      </c>
      <c r="F8227">
        <v>3133115</v>
      </c>
      <c r="G8227" s="58" t="s">
        <v>87</v>
      </c>
      <c r="H8227" s="58" t="s">
        <v>87</v>
      </c>
      <c r="I8227" s="60" t="s">
        <v>85</v>
      </c>
    </row>
    <row r="8228" spans="1:9" x14ac:dyDescent="0.2">
      <c r="A8228" t="s">
        <v>63</v>
      </c>
      <c r="B8228" t="s">
        <v>80</v>
      </c>
      <c r="C8228" t="s">
        <v>22</v>
      </c>
      <c r="D8228" s="55">
        <v>45809</v>
      </c>
      <c r="E8228">
        <v>0</v>
      </c>
      <c r="F8228">
        <v>3133116</v>
      </c>
      <c r="G8228" s="58" t="s">
        <v>87</v>
      </c>
      <c r="H8228" s="58" t="s">
        <v>87</v>
      </c>
      <c r="I8228" s="60" t="s">
        <v>85</v>
      </c>
    </row>
    <row r="8229" spans="1:9" x14ac:dyDescent="0.2">
      <c r="A8229" t="s">
        <v>63</v>
      </c>
      <c r="B8229" t="s">
        <v>81</v>
      </c>
      <c r="C8229" t="s">
        <v>22</v>
      </c>
      <c r="D8229" s="55">
        <v>45809</v>
      </c>
      <c r="E8229">
        <v>0</v>
      </c>
      <c r="F8229">
        <v>3133117</v>
      </c>
      <c r="G8229" s="58" t="s">
        <v>87</v>
      </c>
      <c r="H8229" s="58" t="s">
        <v>87</v>
      </c>
      <c r="I8229" s="60" t="s">
        <v>85</v>
      </c>
    </row>
    <row r="8230" spans="1:9" x14ac:dyDescent="0.2">
      <c r="A8230" t="s">
        <v>64</v>
      </c>
      <c r="B8230" t="s">
        <v>80</v>
      </c>
      <c r="C8230" t="s">
        <v>22</v>
      </c>
      <c r="D8230" s="55">
        <v>45809</v>
      </c>
      <c r="E8230">
        <v>0</v>
      </c>
      <c r="F8230">
        <v>3133118</v>
      </c>
      <c r="G8230" s="58" t="s">
        <v>87</v>
      </c>
      <c r="H8230" s="58" t="s">
        <v>87</v>
      </c>
      <c r="I8230" s="60" t="s">
        <v>85</v>
      </c>
    </row>
    <row r="8231" spans="1:9" x14ac:dyDescent="0.2">
      <c r="A8231" t="s">
        <v>64</v>
      </c>
      <c r="B8231" t="s">
        <v>81</v>
      </c>
      <c r="C8231" t="s">
        <v>22</v>
      </c>
      <c r="D8231" s="55">
        <v>45809</v>
      </c>
      <c r="E8231">
        <v>0</v>
      </c>
      <c r="F8231">
        <v>3133119</v>
      </c>
      <c r="G8231" s="58" t="s">
        <v>87</v>
      </c>
      <c r="H8231" s="58" t="s">
        <v>87</v>
      </c>
      <c r="I8231" s="60" t="s">
        <v>85</v>
      </c>
    </row>
    <row r="8232" spans="1:9" x14ac:dyDescent="0.2">
      <c r="A8232" t="s">
        <v>79</v>
      </c>
      <c r="B8232" t="s">
        <v>80</v>
      </c>
      <c r="C8232" t="s">
        <v>22</v>
      </c>
      <c r="D8232" s="55">
        <v>45809</v>
      </c>
      <c r="E8232">
        <v>0</v>
      </c>
      <c r="F8232">
        <v>3133120</v>
      </c>
      <c r="G8232" s="58" t="s">
        <v>87</v>
      </c>
      <c r="H8232" s="58" t="s">
        <v>87</v>
      </c>
      <c r="I8232" s="60" t="s">
        <v>85</v>
      </c>
    </row>
    <row r="8233" spans="1:9" x14ac:dyDescent="0.2">
      <c r="A8233" t="s">
        <v>79</v>
      </c>
      <c r="B8233" t="s">
        <v>81</v>
      </c>
      <c r="C8233" t="s">
        <v>22</v>
      </c>
      <c r="D8233" s="55">
        <v>45809</v>
      </c>
      <c r="E8233">
        <v>0</v>
      </c>
      <c r="F8233">
        <v>3133121</v>
      </c>
      <c r="G8233" s="58" t="s">
        <v>87</v>
      </c>
      <c r="H8233" s="58" t="s">
        <v>87</v>
      </c>
      <c r="I8233" s="60" t="s">
        <v>85</v>
      </c>
    </row>
    <row r="8234" spans="1:9" x14ac:dyDescent="0.2">
      <c r="A8234" t="s">
        <v>65</v>
      </c>
      <c r="B8234" t="s">
        <v>80</v>
      </c>
      <c r="C8234" t="s">
        <v>22</v>
      </c>
      <c r="D8234" s="55">
        <v>45809</v>
      </c>
      <c r="E8234">
        <v>0</v>
      </c>
      <c r="F8234">
        <v>3133122</v>
      </c>
      <c r="G8234" s="58" t="s">
        <v>87</v>
      </c>
      <c r="H8234" s="58" t="s">
        <v>87</v>
      </c>
      <c r="I8234" s="60" t="s">
        <v>85</v>
      </c>
    </row>
    <row r="8235" spans="1:9" x14ac:dyDescent="0.2">
      <c r="A8235" t="s">
        <v>65</v>
      </c>
      <c r="B8235" t="s">
        <v>81</v>
      </c>
      <c r="C8235" t="s">
        <v>22</v>
      </c>
      <c r="D8235" s="55">
        <v>45809</v>
      </c>
      <c r="E8235">
        <v>0</v>
      </c>
      <c r="F8235">
        <v>3133123</v>
      </c>
      <c r="G8235" s="58" t="s">
        <v>87</v>
      </c>
      <c r="H8235" s="58" t="s">
        <v>87</v>
      </c>
      <c r="I8235" s="60" t="s">
        <v>85</v>
      </c>
    </row>
    <row r="8236" spans="1:9" x14ac:dyDescent="0.2">
      <c r="A8236" t="s">
        <v>111</v>
      </c>
      <c r="B8236" t="s">
        <v>110</v>
      </c>
      <c r="C8236" t="s">
        <v>22</v>
      </c>
      <c r="D8236" s="55">
        <v>45809</v>
      </c>
      <c r="E8236">
        <v>5.0000000000000001E-3</v>
      </c>
      <c r="F8236">
        <v>3133124</v>
      </c>
      <c r="G8236" s="58" t="s">
        <v>87</v>
      </c>
      <c r="H8236" s="58" t="s">
        <v>87</v>
      </c>
      <c r="I8236" s="60" t="s">
        <v>85</v>
      </c>
    </row>
    <row r="8237" spans="1:9" x14ac:dyDescent="0.2">
      <c r="A8237" t="s">
        <v>112</v>
      </c>
      <c r="B8237" t="s">
        <v>110</v>
      </c>
      <c r="C8237" t="s">
        <v>22</v>
      </c>
      <c r="D8237" s="55">
        <v>45809</v>
      </c>
      <c r="E8237">
        <v>3.5000000000000003E-2</v>
      </c>
      <c r="F8237">
        <v>3133125</v>
      </c>
      <c r="G8237" s="58" t="s">
        <v>87</v>
      </c>
      <c r="H8237" s="58" t="s">
        <v>87</v>
      </c>
      <c r="I8237" s="60" t="s">
        <v>85</v>
      </c>
    </row>
    <row r="8238" spans="1:9" x14ac:dyDescent="0.2">
      <c r="A8238" t="s">
        <v>108</v>
      </c>
      <c r="B8238" t="s">
        <v>110</v>
      </c>
      <c r="C8238" t="s">
        <v>22</v>
      </c>
      <c r="D8238" s="55">
        <v>45809</v>
      </c>
      <c r="E8238">
        <v>-3.5000000000000003E-2</v>
      </c>
      <c r="F8238">
        <v>3133126</v>
      </c>
      <c r="G8238" s="58" t="s">
        <v>87</v>
      </c>
      <c r="H8238" s="58" t="s">
        <v>87</v>
      </c>
      <c r="I8238" s="60" t="s">
        <v>85</v>
      </c>
    </row>
    <row r="8239" spans="1:9" x14ac:dyDescent="0.2">
      <c r="A8239" t="s">
        <v>109</v>
      </c>
      <c r="B8239" t="s">
        <v>110</v>
      </c>
      <c r="C8239" t="s">
        <v>22</v>
      </c>
      <c r="D8239" s="55">
        <v>45809</v>
      </c>
      <c r="E8239">
        <v>3.5000000000000003E-2</v>
      </c>
      <c r="F8239">
        <v>3133127</v>
      </c>
      <c r="G8239" s="58" t="s">
        <v>87</v>
      </c>
      <c r="H8239" s="58" t="s">
        <v>87</v>
      </c>
      <c r="I8239" s="60" t="s">
        <v>85</v>
      </c>
    </row>
    <row r="8240" spans="1:9" x14ac:dyDescent="0.2">
      <c r="A8240" t="s">
        <v>11</v>
      </c>
      <c r="B8240" t="s">
        <v>110</v>
      </c>
      <c r="C8240" t="s">
        <v>22</v>
      </c>
      <c r="D8240" s="55">
        <v>45809</v>
      </c>
      <c r="E8240" s="155">
        <v>45839</v>
      </c>
      <c r="F8240">
        <v>2756523</v>
      </c>
      <c r="G8240" s="58" t="s">
        <v>87</v>
      </c>
      <c r="H8240" s="58" t="s">
        <v>87</v>
      </c>
      <c r="I8240" s="60" t="s">
        <v>86</v>
      </c>
    </row>
    <row r="8241" spans="1:9" x14ac:dyDescent="0.2">
      <c r="A8241" t="s">
        <v>78</v>
      </c>
      <c r="B8241" t="s">
        <v>80</v>
      </c>
      <c r="C8241" t="s">
        <v>22</v>
      </c>
      <c r="D8241" s="55">
        <v>45839</v>
      </c>
      <c r="E8241">
        <v>0.39750000000000002</v>
      </c>
      <c r="F8241">
        <v>3133100</v>
      </c>
      <c r="G8241" s="58" t="s">
        <v>87</v>
      </c>
      <c r="H8241" s="58" t="s">
        <v>87</v>
      </c>
      <c r="I8241" s="60" t="s">
        <v>85</v>
      </c>
    </row>
    <row r="8242" spans="1:9" x14ac:dyDescent="0.2">
      <c r="A8242" t="s">
        <v>78</v>
      </c>
      <c r="B8242" t="s">
        <v>81</v>
      </c>
      <c r="C8242" t="s">
        <v>22</v>
      </c>
      <c r="D8242" s="55">
        <v>45839</v>
      </c>
      <c r="E8242">
        <v>0.02</v>
      </c>
      <c r="F8242">
        <v>3133101</v>
      </c>
      <c r="G8242" s="58" t="s">
        <v>87</v>
      </c>
      <c r="H8242" s="58" t="s">
        <v>87</v>
      </c>
      <c r="I8242" s="60" t="s">
        <v>85</v>
      </c>
    </row>
    <row r="8243" spans="1:9" x14ac:dyDescent="0.2">
      <c r="A8243" t="s">
        <v>35</v>
      </c>
      <c r="B8243" t="s">
        <v>80</v>
      </c>
      <c r="C8243" t="s">
        <v>22</v>
      </c>
      <c r="D8243" s="55">
        <v>45839</v>
      </c>
      <c r="E8243">
        <v>0.39750000000000002</v>
      </c>
      <c r="F8243">
        <v>3133102</v>
      </c>
      <c r="G8243" s="58" t="s">
        <v>87</v>
      </c>
      <c r="H8243" s="58" t="s">
        <v>87</v>
      </c>
      <c r="I8243" s="60" t="s">
        <v>85</v>
      </c>
    </row>
    <row r="8244" spans="1:9" x14ac:dyDescent="0.2">
      <c r="A8244" t="s">
        <v>35</v>
      </c>
      <c r="B8244" t="s">
        <v>81</v>
      </c>
      <c r="C8244" t="s">
        <v>22</v>
      </c>
      <c r="D8244" s="55">
        <v>45839</v>
      </c>
      <c r="E8244">
        <v>7.0000000000000007E-2</v>
      </c>
      <c r="F8244">
        <v>3133103</v>
      </c>
      <c r="G8244" s="58" t="s">
        <v>87</v>
      </c>
      <c r="H8244" s="58" t="s">
        <v>87</v>
      </c>
      <c r="I8244" s="60" t="s">
        <v>85</v>
      </c>
    </row>
    <row r="8245" spans="1:9" x14ac:dyDescent="0.2">
      <c r="A8245" t="s">
        <v>36</v>
      </c>
      <c r="B8245" t="s">
        <v>80</v>
      </c>
      <c r="C8245" t="s">
        <v>22</v>
      </c>
      <c r="D8245" s="55">
        <v>45839</v>
      </c>
      <c r="E8245">
        <v>0.39750000000000002</v>
      </c>
      <c r="F8245">
        <v>3133104</v>
      </c>
      <c r="G8245" s="58" t="s">
        <v>87</v>
      </c>
      <c r="H8245" s="58" t="s">
        <v>87</v>
      </c>
      <c r="I8245" s="60" t="s">
        <v>85</v>
      </c>
    </row>
    <row r="8246" spans="1:9" x14ac:dyDescent="0.2">
      <c r="A8246" t="s">
        <v>36</v>
      </c>
      <c r="B8246" t="s">
        <v>81</v>
      </c>
      <c r="C8246" t="s">
        <v>22</v>
      </c>
      <c r="D8246" s="55">
        <v>45839</v>
      </c>
      <c r="E8246">
        <v>0.02</v>
      </c>
      <c r="F8246">
        <v>3133105</v>
      </c>
      <c r="G8246" s="58" t="s">
        <v>87</v>
      </c>
      <c r="H8246" s="58" t="s">
        <v>87</v>
      </c>
      <c r="I8246" s="60" t="s">
        <v>85</v>
      </c>
    </row>
    <row r="8247" spans="1:9" x14ac:dyDescent="0.2">
      <c r="A8247" t="s">
        <v>37</v>
      </c>
      <c r="B8247" t="s">
        <v>80</v>
      </c>
      <c r="C8247" t="s">
        <v>22</v>
      </c>
      <c r="D8247" s="55">
        <v>45839</v>
      </c>
      <c r="E8247">
        <v>0.39750000000000002</v>
      </c>
      <c r="F8247">
        <v>3133106</v>
      </c>
      <c r="G8247" s="58" t="s">
        <v>87</v>
      </c>
      <c r="H8247" s="58" t="s">
        <v>87</v>
      </c>
      <c r="I8247" s="60" t="s">
        <v>85</v>
      </c>
    </row>
    <row r="8248" spans="1:9" x14ac:dyDescent="0.2">
      <c r="A8248" t="s">
        <v>37</v>
      </c>
      <c r="B8248" t="s">
        <v>81</v>
      </c>
      <c r="C8248" t="s">
        <v>22</v>
      </c>
      <c r="D8248" s="55">
        <v>45839</v>
      </c>
      <c r="E8248">
        <v>7.0000000000000007E-2</v>
      </c>
      <c r="F8248">
        <v>3133107</v>
      </c>
      <c r="G8248" s="58" t="s">
        <v>87</v>
      </c>
      <c r="H8248" s="58" t="s">
        <v>87</v>
      </c>
      <c r="I8248" s="60" t="s">
        <v>85</v>
      </c>
    </row>
    <row r="8249" spans="1:9" x14ac:dyDescent="0.2">
      <c r="A8249" t="s">
        <v>58</v>
      </c>
      <c r="B8249" t="s">
        <v>80</v>
      </c>
      <c r="C8249" t="s">
        <v>22</v>
      </c>
      <c r="D8249" s="55">
        <v>45839</v>
      </c>
      <c r="E8249">
        <v>0.35</v>
      </c>
      <c r="F8249">
        <v>3133108</v>
      </c>
      <c r="G8249" s="58" t="s">
        <v>87</v>
      </c>
      <c r="H8249" s="58" t="s">
        <v>87</v>
      </c>
      <c r="I8249" s="60" t="s">
        <v>85</v>
      </c>
    </row>
    <row r="8250" spans="1:9" x14ac:dyDescent="0.2">
      <c r="A8250" t="s">
        <v>58</v>
      </c>
      <c r="B8250" t="s">
        <v>81</v>
      </c>
      <c r="C8250" t="s">
        <v>22</v>
      </c>
      <c r="D8250" s="55">
        <v>45839</v>
      </c>
      <c r="E8250">
        <v>5.0000000000000001E-3</v>
      </c>
      <c r="F8250">
        <v>3133109</v>
      </c>
      <c r="G8250" s="58" t="s">
        <v>87</v>
      </c>
      <c r="H8250" s="58" t="s">
        <v>87</v>
      </c>
      <c r="I8250" s="60" t="s">
        <v>85</v>
      </c>
    </row>
    <row r="8251" spans="1:9" x14ac:dyDescent="0.2">
      <c r="A8251" t="s">
        <v>59</v>
      </c>
      <c r="B8251" t="s">
        <v>80</v>
      </c>
      <c r="C8251" t="s">
        <v>22</v>
      </c>
      <c r="D8251" s="55">
        <v>45839</v>
      </c>
      <c r="E8251">
        <v>0.41</v>
      </c>
      <c r="F8251">
        <v>3133110</v>
      </c>
      <c r="G8251" s="58" t="s">
        <v>87</v>
      </c>
      <c r="H8251" s="58" t="s">
        <v>87</v>
      </c>
      <c r="I8251" s="60" t="s">
        <v>85</v>
      </c>
    </row>
    <row r="8252" spans="1:9" x14ac:dyDescent="0.2">
      <c r="A8252" t="s">
        <v>59</v>
      </c>
      <c r="B8252" t="s">
        <v>81</v>
      </c>
      <c r="C8252" t="s">
        <v>22</v>
      </c>
      <c r="D8252" s="55">
        <v>45839</v>
      </c>
      <c r="E8252">
        <v>-0.02</v>
      </c>
      <c r="F8252">
        <v>3133111</v>
      </c>
      <c r="G8252" s="58" t="s">
        <v>87</v>
      </c>
      <c r="H8252" s="58" t="s">
        <v>87</v>
      </c>
      <c r="I8252" s="60" t="s">
        <v>85</v>
      </c>
    </row>
    <row r="8253" spans="1:9" x14ac:dyDescent="0.2">
      <c r="A8253" t="s">
        <v>60</v>
      </c>
      <c r="B8253" t="s">
        <v>80</v>
      </c>
      <c r="C8253" t="s">
        <v>22</v>
      </c>
      <c r="D8253" s="55">
        <v>45839</v>
      </c>
      <c r="E8253">
        <v>0.41</v>
      </c>
      <c r="F8253">
        <v>3133112</v>
      </c>
      <c r="G8253" s="58" t="s">
        <v>87</v>
      </c>
      <c r="H8253" s="58" t="s">
        <v>87</v>
      </c>
      <c r="I8253" s="60" t="s">
        <v>85</v>
      </c>
    </row>
    <row r="8254" spans="1:9" x14ac:dyDescent="0.2">
      <c r="A8254" t="s">
        <v>60</v>
      </c>
      <c r="B8254" t="s">
        <v>81</v>
      </c>
      <c r="C8254" t="s">
        <v>22</v>
      </c>
      <c r="D8254" s="55">
        <v>45839</v>
      </c>
      <c r="E8254">
        <v>3.5000000000000003E-2</v>
      </c>
      <c r="F8254">
        <v>3133113</v>
      </c>
      <c r="G8254" s="58" t="s">
        <v>87</v>
      </c>
      <c r="H8254" s="58" t="s">
        <v>87</v>
      </c>
      <c r="I8254" s="60" t="s">
        <v>85</v>
      </c>
    </row>
    <row r="8255" spans="1:9" x14ac:dyDescent="0.2">
      <c r="A8255" t="s">
        <v>61</v>
      </c>
      <c r="B8255" t="s">
        <v>80</v>
      </c>
      <c r="C8255" t="s">
        <v>22</v>
      </c>
      <c r="D8255" s="55">
        <v>45839</v>
      </c>
      <c r="E8255">
        <v>0.41</v>
      </c>
      <c r="F8255">
        <v>3133114</v>
      </c>
      <c r="G8255" s="58" t="s">
        <v>87</v>
      </c>
      <c r="H8255" s="58" t="s">
        <v>87</v>
      </c>
      <c r="I8255" s="60" t="s">
        <v>85</v>
      </c>
    </row>
    <row r="8256" spans="1:9" x14ac:dyDescent="0.2">
      <c r="A8256" t="s">
        <v>61</v>
      </c>
      <c r="B8256" t="s">
        <v>81</v>
      </c>
      <c r="C8256" t="s">
        <v>22</v>
      </c>
      <c r="D8256" s="55">
        <v>45839</v>
      </c>
      <c r="E8256">
        <v>-0.02</v>
      </c>
      <c r="F8256">
        <v>3133115</v>
      </c>
      <c r="G8256" s="58" t="s">
        <v>87</v>
      </c>
      <c r="H8256" s="58" t="s">
        <v>87</v>
      </c>
      <c r="I8256" s="60" t="s">
        <v>85</v>
      </c>
    </row>
    <row r="8257" spans="1:9" x14ac:dyDescent="0.2">
      <c r="A8257" t="s">
        <v>63</v>
      </c>
      <c r="B8257" t="s">
        <v>80</v>
      </c>
      <c r="C8257" t="s">
        <v>22</v>
      </c>
      <c r="D8257" s="55">
        <v>45839</v>
      </c>
      <c r="E8257">
        <v>0</v>
      </c>
      <c r="F8257">
        <v>3133116</v>
      </c>
      <c r="G8257" s="58" t="s">
        <v>87</v>
      </c>
      <c r="H8257" s="58" t="s">
        <v>87</v>
      </c>
      <c r="I8257" s="60" t="s">
        <v>85</v>
      </c>
    </row>
    <row r="8258" spans="1:9" x14ac:dyDescent="0.2">
      <c r="A8258" t="s">
        <v>63</v>
      </c>
      <c r="B8258" t="s">
        <v>81</v>
      </c>
      <c r="C8258" t="s">
        <v>22</v>
      </c>
      <c r="D8258" s="55">
        <v>45839</v>
      </c>
      <c r="E8258">
        <v>0</v>
      </c>
      <c r="F8258">
        <v>3133117</v>
      </c>
      <c r="G8258" s="58" t="s">
        <v>87</v>
      </c>
      <c r="H8258" s="58" t="s">
        <v>87</v>
      </c>
      <c r="I8258" s="60" t="s">
        <v>85</v>
      </c>
    </row>
    <row r="8259" spans="1:9" x14ac:dyDescent="0.2">
      <c r="A8259" t="s">
        <v>64</v>
      </c>
      <c r="B8259" t="s">
        <v>80</v>
      </c>
      <c r="C8259" t="s">
        <v>22</v>
      </c>
      <c r="D8259" s="55">
        <v>45839</v>
      </c>
      <c r="E8259">
        <v>0</v>
      </c>
      <c r="F8259">
        <v>3133118</v>
      </c>
      <c r="G8259" s="58" t="s">
        <v>87</v>
      </c>
      <c r="H8259" s="58" t="s">
        <v>87</v>
      </c>
      <c r="I8259" s="60" t="s">
        <v>85</v>
      </c>
    </row>
    <row r="8260" spans="1:9" x14ac:dyDescent="0.2">
      <c r="A8260" t="s">
        <v>64</v>
      </c>
      <c r="B8260" t="s">
        <v>81</v>
      </c>
      <c r="C8260" t="s">
        <v>22</v>
      </c>
      <c r="D8260" s="55">
        <v>45839</v>
      </c>
      <c r="E8260">
        <v>0</v>
      </c>
      <c r="F8260">
        <v>3133119</v>
      </c>
      <c r="G8260" s="58" t="s">
        <v>87</v>
      </c>
      <c r="H8260" s="58" t="s">
        <v>87</v>
      </c>
      <c r="I8260" s="60" t="s">
        <v>85</v>
      </c>
    </row>
    <row r="8261" spans="1:9" x14ac:dyDescent="0.2">
      <c r="A8261" t="s">
        <v>79</v>
      </c>
      <c r="B8261" t="s">
        <v>80</v>
      </c>
      <c r="C8261" t="s">
        <v>22</v>
      </c>
      <c r="D8261" s="55">
        <v>45839</v>
      </c>
      <c r="E8261">
        <v>0</v>
      </c>
      <c r="F8261">
        <v>3133120</v>
      </c>
      <c r="G8261" s="58" t="s">
        <v>87</v>
      </c>
      <c r="H8261" s="58" t="s">
        <v>87</v>
      </c>
      <c r="I8261" s="60" t="s">
        <v>85</v>
      </c>
    </row>
    <row r="8262" spans="1:9" x14ac:dyDescent="0.2">
      <c r="A8262" t="s">
        <v>79</v>
      </c>
      <c r="B8262" t="s">
        <v>81</v>
      </c>
      <c r="C8262" t="s">
        <v>22</v>
      </c>
      <c r="D8262" s="55">
        <v>45839</v>
      </c>
      <c r="E8262">
        <v>0</v>
      </c>
      <c r="F8262">
        <v>3133121</v>
      </c>
      <c r="G8262" s="58" t="s">
        <v>87</v>
      </c>
      <c r="H8262" s="58" t="s">
        <v>87</v>
      </c>
      <c r="I8262" s="60" t="s">
        <v>85</v>
      </c>
    </row>
    <row r="8263" spans="1:9" x14ac:dyDescent="0.2">
      <c r="A8263" t="s">
        <v>65</v>
      </c>
      <c r="B8263" t="s">
        <v>80</v>
      </c>
      <c r="C8263" t="s">
        <v>22</v>
      </c>
      <c r="D8263" s="55">
        <v>45839</v>
      </c>
      <c r="E8263">
        <v>0</v>
      </c>
      <c r="F8263">
        <v>3133122</v>
      </c>
      <c r="G8263" s="58" t="s">
        <v>87</v>
      </c>
      <c r="H8263" s="58" t="s">
        <v>87</v>
      </c>
      <c r="I8263" s="60" t="s">
        <v>85</v>
      </c>
    </row>
    <row r="8264" spans="1:9" x14ac:dyDescent="0.2">
      <c r="A8264" t="s">
        <v>65</v>
      </c>
      <c r="B8264" t="s">
        <v>81</v>
      </c>
      <c r="C8264" t="s">
        <v>22</v>
      </c>
      <c r="D8264" s="55">
        <v>45839</v>
      </c>
      <c r="E8264">
        <v>0</v>
      </c>
      <c r="F8264">
        <v>3133123</v>
      </c>
      <c r="G8264" s="58" t="s">
        <v>87</v>
      </c>
      <c r="H8264" s="58" t="s">
        <v>87</v>
      </c>
      <c r="I8264" s="60" t="s">
        <v>85</v>
      </c>
    </row>
    <row r="8265" spans="1:9" x14ac:dyDescent="0.2">
      <c r="A8265" t="s">
        <v>111</v>
      </c>
      <c r="B8265" t="s">
        <v>110</v>
      </c>
      <c r="C8265" t="s">
        <v>22</v>
      </c>
      <c r="D8265" s="55">
        <v>45839</v>
      </c>
      <c r="E8265">
        <v>5.0000000000000001E-3</v>
      </c>
      <c r="F8265">
        <v>3133124</v>
      </c>
      <c r="G8265" s="58" t="s">
        <v>87</v>
      </c>
      <c r="H8265" s="58" t="s">
        <v>87</v>
      </c>
      <c r="I8265" s="60" t="s">
        <v>85</v>
      </c>
    </row>
    <row r="8266" spans="1:9" x14ac:dyDescent="0.2">
      <c r="A8266" t="s">
        <v>112</v>
      </c>
      <c r="B8266" t="s">
        <v>110</v>
      </c>
      <c r="C8266" t="s">
        <v>22</v>
      </c>
      <c r="D8266" s="55">
        <v>45839</v>
      </c>
      <c r="E8266">
        <v>3.5000000000000003E-2</v>
      </c>
      <c r="F8266">
        <v>3133125</v>
      </c>
      <c r="G8266" s="58" t="s">
        <v>87</v>
      </c>
      <c r="H8266" s="58" t="s">
        <v>87</v>
      </c>
      <c r="I8266" s="60" t="s">
        <v>85</v>
      </c>
    </row>
    <row r="8267" spans="1:9" x14ac:dyDescent="0.2">
      <c r="A8267" t="s">
        <v>108</v>
      </c>
      <c r="B8267" t="s">
        <v>110</v>
      </c>
      <c r="C8267" t="s">
        <v>22</v>
      </c>
      <c r="D8267" s="55">
        <v>45839</v>
      </c>
      <c r="E8267">
        <v>-0.02</v>
      </c>
      <c r="F8267">
        <v>3133126</v>
      </c>
      <c r="G8267" s="58" t="s">
        <v>87</v>
      </c>
      <c r="H8267" s="58" t="s">
        <v>87</v>
      </c>
      <c r="I8267" s="60" t="s">
        <v>85</v>
      </c>
    </row>
    <row r="8268" spans="1:9" x14ac:dyDescent="0.2">
      <c r="A8268" t="s">
        <v>109</v>
      </c>
      <c r="B8268" t="s">
        <v>110</v>
      </c>
      <c r="C8268" t="s">
        <v>22</v>
      </c>
      <c r="D8268" s="55">
        <v>45839</v>
      </c>
      <c r="E8268">
        <v>3.5000000000000003E-2</v>
      </c>
      <c r="F8268">
        <v>3133127</v>
      </c>
      <c r="G8268" s="58" t="s">
        <v>87</v>
      </c>
      <c r="H8268" s="58" t="s">
        <v>87</v>
      </c>
      <c r="I8268" s="60" t="s">
        <v>85</v>
      </c>
    </row>
    <row r="8269" spans="1:9" x14ac:dyDescent="0.2">
      <c r="A8269" t="s">
        <v>11</v>
      </c>
      <c r="B8269" t="s">
        <v>110</v>
      </c>
      <c r="C8269" t="s">
        <v>22</v>
      </c>
      <c r="D8269" s="55">
        <v>45839</v>
      </c>
      <c r="E8269" s="155">
        <v>45870</v>
      </c>
      <c r="F8269">
        <v>2756501</v>
      </c>
      <c r="G8269" s="58" t="s">
        <v>87</v>
      </c>
      <c r="H8269" s="58" t="s">
        <v>87</v>
      </c>
      <c r="I8269" s="60" t="s">
        <v>86</v>
      </c>
    </row>
    <row r="8270" spans="1:9" x14ac:dyDescent="0.2">
      <c r="A8270" t="s">
        <v>78</v>
      </c>
      <c r="B8270" t="s">
        <v>80</v>
      </c>
      <c r="C8270" t="s">
        <v>22</v>
      </c>
      <c r="D8270" s="55">
        <v>45870</v>
      </c>
      <c r="E8270">
        <v>0.4</v>
      </c>
      <c r="F8270">
        <v>3133100</v>
      </c>
      <c r="G8270" s="58" t="s">
        <v>87</v>
      </c>
      <c r="H8270" s="58" t="s">
        <v>87</v>
      </c>
      <c r="I8270" s="60" t="s">
        <v>85</v>
      </c>
    </row>
    <row r="8271" spans="1:9" x14ac:dyDescent="0.2">
      <c r="A8271" t="s">
        <v>78</v>
      </c>
      <c r="B8271" t="s">
        <v>81</v>
      </c>
      <c r="C8271" t="s">
        <v>22</v>
      </c>
      <c r="D8271" s="55">
        <v>45870</v>
      </c>
      <c r="E8271">
        <v>0.02</v>
      </c>
      <c r="F8271">
        <v>3133101</v>
      </c>
      <c r="G8271" s="58" t="s">
        <v>87</v>
      </c>
      <c r="H8271" s="58" t="s">
        <v>87</v>
      </c>
      <c r="I8271" s="60" t="s">
        <v>85</v>
      </c>
    </row>
    <row r="8272" spans="1:9" x14ac:dyDescent="0.2">
      <c r="A8272" t="s">
        <v>35</v>
      </c>
      <c r="B8272" t="s">
        <v>80</v>
      </c>
      <c r="C8272" t="s">
        <v>22</v>
      </c>
      <c r="D8272" s="55">
        <v>45870</v>
      </c>
      <c r="E8272">
        <v>0.4</v>
      </c>
      <c r="F8272">
        <v>3133102</v>
      </c>
      <c r="G8272" s="58" t="s">
        <v>87</v>
      </c>
      <c r="H8272" s="58" t="s">
        <v>87</v>
      </c>
      <c r="I8272" s="60" t="s">
        <v>85</v>
      </c>
    </row>
    <row r="8273" spans="1:9" x14ac:dyDescent="0.2">
      <c r="A8273" t="s">
        <v>35</v>
      </c>
      <c r="B8273" t="s">
        <v>81</v>
      </c>
      <c r="C8273" t="s">
        <v>22</v>
      </c>
      <c r="D8273" s="55">
        <v>45870</v>
      </c>
      <c r="E8273">
        <v>7.0000000000000007E-2</v>
      </c>
      <c r="F8273">
        <v>3133103</v>
      </c>
      <c r="G8273" s="58" t="s">
        <v>87</v>
      </c>
      <c r="H8273" s="58" t="s">
        <v>87</v>
      </c>
      <c r="I8273" s="60" t="s">
        <v>85</v>
      </c>
    </row>
    <row r="8274" spans="1:9" x14ac:dyDescent="0.2">
      <c r="A8274" t="s">
        <v>36</v>
      </c>
      <c r="B8274" t="s">
        <v>80</v>
      </c>
      <c r="C8274" t="s">
        <v>22</v>
      </c>
      <c r="D8274" s="55">
        <v>45870</v>
      </c>
      <c r="E8274">
        <v>0.4</v>
      </c>
      <c r="F8274">
        <v>3133104</v>
      </c>
      <c r="G8274" s="58" t="s">
        <v>87</v>
      </c>
      <c r="H8274" s="58" t="s">
        <v>87</v>
      </c>
      <c r="I8274" s="60" t="s">
        <v>85</v>
      </c>
    </row>
    <row r="8275" spans="1:9" x14ac:dyDescent="0.2">
      <c r="A8275" t="s">
        <v>36</v>
      </c>
      <c r="B8275" t="s">
        <v>81</v>
      </c>
      <c r="C8275" t="s">
        <v>22</v>
      </c>
      <c r="D8275" s="55">
        <v>45870</v>
      </c>
      <c r="E8275">
        <v>0.02</v>
      </c>
      <c r="F8275">
        <v>3133105</v>
      </c>
      <c r="G8275" s="58" t="s">
        <v>87</v>
      </c>
      <c r="H8275" s="58" t="s">
        <v>87</v>
      </c>
      <c r="I8275" s="60" t="s">
        <v>85</v>
      </c>
    </row>
    <row r="8276" spans="1:9" x14ac:dyDescent="0.2">
      <c r="A8276" t="s">
        <v>37</v>
      </c>
      <c r="B8276" t="s">
        <v>80</v>
      </c>
      <c r="C8276" t="s">
        <v>22</v>
      </c>
      <c r="D8276" s="55">
        <v>45870</v>
      </c>
      <c r="E8276">
        <v>0.4</v>
      </c>
      <c r="F8276">
        <v>3133106</v>
      </c>
      <c r="G8276" s="58" t="s">
        <v>87</v>
      </c>
      <c r="H8276" s="58" t="s">
        <v>87</v>
      </c>
      <c r="I8276" s="60" t="s">
        <v>85</v>
      </c>
    </row>
    <row r="8277" spans="1:9" x14ac:dyDescent="0.2">
      <c r="A8277" t="s">
        <v>37</v>
      </c>
      <c r="B8277" t="s">
        <v>81</v>
      </c>
      <c r="C8277" t="s">
        <v>22</v>
      </c>
      <c r="D8277" s="55">
        <v>45870</v>
      </c>
      <c r="E8277">
        <v>7.0000000000000007E-2</v>
      </c>
      <c r="F8277">
        <v>3133107</v>
      </c>
      <c r="G8277" s="58" t="s">
        <v>87</v>
      </c>
      <c r="H8277" s="58" t="s">
        <v>87</v>
      </c>
      <c r="I8277" s="60" t="s">
        <v>85</v>
      </c>
    </row>
    <row r="8278" spans="1:9" x14ac:dyDescent="0.2">
      <c r="A8278" t="s">
        <v>58</v>
      </c>
      <c r="B8278" t="s">
        <v>80</v>
      </c>
      <c r="C8278" t="s">
        <v>22</v>
      </c>
      <c r="D8278" s="55">
        <v>45870</v>
      </c>
      <c r="E8278">
        <v>0.35</v>
      </c>
      <c r="F8278">
        <v>3133108</v>
      </c>
      <c r="G8278" s="58" t="s">
        <v>87</v>
      </c>
      <c r="H8278" s="58" t="s">
        <v>87</v>
      </c>
      <c r="I8278" s="60" t="s">
        <v>85</v>
      </c>
    </row>
    <row r="8279" spans="1:9" x14ac:dyDescent="0.2">
      <c r="A8279" t="s">
        <v>58</v>
      </c>
      <c r="B8279" t="s">
        <v>81</v>
      </c>
      <c r="C8279" t="s">
        <v>22</v>
      </c>
      <c r="D8279" s="55">
        <v>45870</v>
      </c>
      <c r="E8279">
        <v>-5.0000000000000001E-3</v>
      </c>
      <c r="F8279">
        <v>3133109</v>
      </c>
      <c r="G8279" s="58" t="s">
        <v>87</v>
      </c>
      <c r="H8279" s="58" t="s">
        <v>87</v>
      </c>
      <c r="I8279" s="60" t="s">
        <v>85</v>
      </c>
    </row>
    <row r="8280" spans="1:9" x14ac:dyDescent="0.2">
      <c r="A8280" t="s">
        <v>59</v>
      </c>
      <c r="B8280" t="s">
        <v>80</v>
      </c>
      <c r="C8280" t="s">
        <v>22</v>
      </c>
      <c r="D8280" s="55">
        <v>45870</v>
      </c>
      <c r="E8280">
        <v>0.41</v>
      </c>
      <c r="F8280">
        <v>3133110</v>
      </c>
      <c r="G8280" s="58" t="s">
        <v>87</v>
      </c>
      <c r="H8280" s="58" t="s">
        <v>87</v>
      </c>
      <c r="I8280" s="60" t="s">
        <v>85</v>
      </c>
    </row>
    <row r="8281" spans="1:9" x14ac:dyDescent="0.2">
      <c r="A8281" t="s">
        <v>59</v>
      </c>
      <c r="B8281" t="s">
        <v>81</v>
      </c>
      <c r="C8281" t="s">
        <v>22</v>
      </c>
      <c r="D8281" s="55">
        <v>45870</v>
      </c>
      <c r="E8281">
        <v>-0.02</v>
      </c>
      <c r="F8281">
        <v>3133111</v>
      </c>
      <c r="G8281" s="58" t="s">
        <v>87</v>
      </c>
      <c r="H8281" s="58" t="s">
        <v>87</v>
      </c>
      <c r="I8281" s="60" t="s">
        <v>85</v>
      </c>
    </row>
    <row r="8282" spans="1:9" x14ac:dyDescent="0.2">
      <c r="A8282" t="s">
        <v>60</v>
      </c>
      <c r="B8282" t="s">
        <v>80</v>
      </c>
      <c r="C8282" t="s">
        <v>22</v>
      </c>
      <c r="D8282" s="55">
        <v>45870</v>
      </c>
      <c r="E8282">
        <v>0.41</v>
      </c>
      <c r="F8282">
        <v>3133112</v>
      </c>
      <c r="G8282" s="58" t="s">
        <v>87</v>
      </c>
      <c r="H8282" s="58" t="s">
        <v>87</v>
      </c>
      <c r="I8282" s="60" t="s">
        <v>85</v>
      </c>
    </row>
    <row r="8283" spans="1:9" x14ac:dyDescent="0.2">
      <c r="A8283" t="s">
        <v>60</v>
      </c>
      <c r="B8283" t="s">
        <v>81</v>
      </c>
      <c r="C8283" t="s">
        <v>22</v>
      </c>
      <c r="D8283" s="55">
        <v>45870</v>
      </c>
      <c r="E8283">
        <v>0.01</v>
      </c>
      <c r="F8283">
        <v>3133113</v>
      </c>
      <c r="G8283" s="58" t="s">
        <v>87</v>
      </c>
      <c r="H8283" s="58" t="s">
        <v>87</v>
      </c>
      <c r="I8283" s="60" t="s">
        <v>85</v>
      </c>
    </row>
    <row r="8284" spans="1:9" x14ac:dyDescent="0.2">
      <c r="A8284" t="s">
        <v>61</v>
      </c>
      <c r="B8284" t="s">
        <v>80</v>
      </c>
      <c r="C8284" t="s">
        <v>22</v>
      </c>
      <c r="D8284" s="55">
        <v>45870</v>
      </c>
      <c r="E8284">
        <v>0.41</v>
      </c>
      <c r="F8284">
        <v>3133114</v>
      </c>
      <c r="G8284" s="58" t="s">
        <v>87</v>
      </c>
      <c r="H8284" s="58" t="s">
        <v>87</v>
      </c>
      <c r="I8284" s="60" t="s">
        <v>85</v>
      </c>
    </row>
    <row r="8285" spans="1:9" x14ac:dyDescent="0.2">
      <c r="A8285" t="s">
        <v>61</v>
      </c>
      <c r="B8285" t="s">
        <v>81</v>
      </c>
      <c r="C8285" t="s">
        <v>22</v>
      </c>
      <c r="D8285" s="55">
        <v>45870</v>
      </c>
      <c r="E8285">
        <v>-0.02</v>
      </c>
      <c r="F8285">
        <v>3133115</v>
      </c>
      <c r="G8285" s="58" t="s">
        <v>87</v>
      </c>
      <c r="H8285" s="58" t="s">
        <v>87</v>
      </c>
      <c r="I8285" s="60" t="s">
        <v>85</v>
      </c>
    </row>
    <row r="8286" spans="1:9" x14ac:dyDescent="0.2">
      <c r="A8286" t="s">
        <v>63</v>
      </c>
      <c r="B8286" t="s">
        <v>80</v>
      </c>
      <c r="C8286" t="s">
        <v>22</v>
      </c>
      <c r="D8286" s="55">
        <v>45870</v>
      </c>
      <c r="E8286">
        <v>0</v>
      </c>
      <c r="F8286">
        <v>3133116</v>
      </c>
      <c r="G8286" s="58" t="s">
        <v>87</v>
      </c>
      <c r="H8286" s="58" t="s">
        <v>87</v>
      </c>
      <c r="I8286" s="60" t="s">
        <v>85</v>
      </c>
    </row>
    <row r="8287" spans="1:9" x14ac:dyDescent="0.2">
      <c r="A8287" t="s">
        <v>63</v>
      </c>
      <c r="B8287" t="s">
        <v>81</v>
      </c>
      <c r="C8287" t="s">
        <v>22</v>
      </c>
      <c r="D8287" s="55">
        <v>45870</v>
      </c>
      <c r="E8287">
        <v>0</v>
      </c>
      <c r="F8287">
        <v>3133117</v>
      </c>
      <c r="G8287" s="58" t="s">
        <v>87</v>
      </c>
      <c r="H8287" s="58" t="s">
        <v>87</v>
      </c>
      <c r="I8287" s="60" t="s">
        <v>85</v>
      </c>
    </row>
    <row r="8288" spans="1:9" x14ac:dyDescent="0.2">
      <c r="A8288" t="s">
        <v>64</v>
      </c>
      <c r="B8288" t="s">
        <v>80</v>
      </c>
      <c r="C8288" t="s">
        <v>22</v>
      </c>
      <c r="D8288" s="55">
        <v>45870</v>
      </c>
      <c r="E8288">
        <v>0</v>
      </c>
      <c r="F8288">
        <v>3133118</v>
      </c>
      <c r="G8288" s="58" t="s">
        <v>87</v>
      </c>
      <c r="H8288" s="58" t="s">
        <v>87</v>
      </c>
      <c r="I8288" s="60" t="s">
        <v>85</v>
      </c>
    </row>
    <row r="8289" spans="1:9" x14ac:dyDescent="0.2">
      <c r="A8289" t="s">
        <v>64</v>
      </c>
      <c r="B8289" t="s">
        <v>81</v>
      </c>
      <c r="C8289" t="s">
        <v>22</v>
      </c>
      <c r="D8289" s="55">
        <v>45870</v>
      </c>
      <c r="E8289">
        <v>0</v>
      </c>
      <c r="F8289">
        <v>3133119</v>
      </c>
      <c r="G8289" s="58" t="s">
        <v>87</v>
      </c>
      <c r="H8289" s="58" t="s">
        <v>87</v>
      </c>
      <c r="I8289" s="60" t="s">
        <v>85</v>
      </c>
    </row>
    <row r="8290" spans="1:9" x14ac:dyDescent="0.2">
      <c r="A8290" t="s">
        <v>79</v>
      </c>
      <c r="B8290" t="s">
        <v>80</v>
      </c>
      <c r="C8290" t="s">
        <v>22</v>
      </c>
      <c r="D8290" s="55">
        <v>45870</v>
      </c>
      <c r="E8290">
        <v>0</v>
      </c>
      <c r="F8290">
        <v>3133120</v>
      </c>
      <c r="G8290" s="58" t="s">
        <v>87</v>
      </c>
      <c r="H8290" s="58" t="s">
        <v>87</v>
      </c>
      <c r="I8290" s="60" t="s">
        <v>85</v>
      </c>
    </row>
    <row r="8291" spans="1:9" x14ac:dyDescent="0.2">
      <c r="A8291" t="s">
        <v>79</v>
      </c>
      <c r="B8291" t="s">
        <v>81</v>
      </c>
      <c r="C8291" t="s">
        <v>22</v>
      </c>
      <c r="D8291" s="55">
        <v>45870</v>
      </c>
      <c r="E8291">
        <v>0</v>
      </c>
      <c r="F8291">
        <v>3133121</v>
      </c>
      <c r="G8291" s="58" t="s">
        <v>87</v>
      </c>
      <c r="H8291" s="58" t="s">
        <v>87</v>
      </c>
      <c r="I8291" s="60" t="s">
        <v>85</v>
      </c>
    </row>
    <row r="8292" spans="1:9" x14ac:dyDescent="0.2">
      <c r="A8292" t="s">
        <v>65</v>
      </c>
      <c r="B8292" t="s">
        <v>80</v>
      </c>
      <c r="C8292" t="s">
        <v>22</v>
      </c>
      <c r="D8292" s="55">
        <v>45870</v>
      </c>
      <c r="E8292">
        <v>0</v>
      </c>
      <c r="F8292">
        <v>3133122</v>
      </c>
      <c r="G8292" s="58" t="s">
        <v>87</v>
      </c>
      <c r="H8292" s="58" t="s">
        <v>87</v>
      </c>
      <c r="I8292" s="60" t="s">
        <v>85</v>
      </c>
    </row>
    <row r="8293" spans="1:9" x14ac:dyDescent="0.2">
      <c r="A8293" t="s">
        <v>65</v>
      </c>
      <c r="B8293" t="s">
        <v>81</v>
      </c>
      <c r="C8293" t="s">
        <v>22</v>
      </c>
      <c r="D8293" s="55">
        <v>45870</v>
      </c>
      <c r="E8293">
        <v>0</v>
      </c>
      <c r="F8293">
        <v>3133123</v>
      </c>
      <c r="G8293" s="58" t="s">
        <v>87</v>
      </c>
      <c r="H8293" s="58" t="s">
        <v>87</v>
      </c>
      <c r="I8293" s="60" t="s">
        <v>85</v>
      </c>
    </row>
    <row r="8294" spans="1:9" x14ac:dyDescent="0.2">
      <c r="A8294" t="s">
        <v>111</v>
      </c>
      <c r="B8294" t="s">
        <v>110</v>
      </c>
      <c r="C8294" t="s">
        <v>22</v>
      </c>
      <c r="D8294" s="55">
        <v>45870</v>
      </c>
      <c r="E8294">
        <v>-5.0000000000000001E-3</v>
      </c>
      <c r="F8294">
        <v>3133124</v>
      </c>
      <c r="G8294" s="58" t="s">
        <v>87</v>
      </c>
      <c r="H8294" s="58" t="s">
        <v>87</v>
      </c>
      <c r="I8294" s="60" t="s">
        <v>85</v>
      </c>
    </row>
    <row r="8295" spans="1:9" x14ac:dyDescent="0.2">
      <c r="A8295" t="s">
        <v>112</v>
      </c>
      <c r="B8295" t="s">
        <v>110</v>
      </c>
      <c r="C8295" t="s">
        <v>22</v>
      </c>
      <c r="D8295" s="55">
        <v>45870</v>
      </c>
      <c r="E8295">
        <v>0.01</v>
      </c>
      <c r="F8295">
        <v>3133125</v>
      </c>
      <c r="G8295" s="58" t="s">
        <v>87</v>
      </c>
      <c r="H8295" s="58" t="s">
        <v>87</v>
      </c>
      <c r="I8295" s="60" t="s">
        <v>85</v>
      </c>
    </row>
    <row r="8296" spans="1:9" x14ac:dyDescent="0.2">
      <c r="A8296" t="s">
        <v>108</v>
      </c>
      <c r="B8296" t="s">
        <v>110</v>
      </c>
      <c r="C8296" t="s">
        <v>22</v>
      </c>
      <c r="D8296" s="55">
        <v>45870</v>
      </c>
      <c r="E8296">
        <v>-0.02</v>
      </c>
      <c r="F8296">
        <v>3133126</v>
      </c>
      <c r="G8296" s="58" t="s">
        <v>87</v>
      </c>
      <c r="H8296" s="58" t="s">
        <v>87</v>
      </c>
      <c r="I8296" s="60" t="s">
        <v>85</v>
      </c>
    </row>
    <row r="8297" spans="1:9" x14ac:dyDescent="0.2">
      <c r="A8297" t="s">
        <v>109</v>
      </c>
      <c r="B8297" t="s">
        <v>110</v>
      </c>
      <c r="C8297" t="s">
        <v>22</v>
      </c>
      <c r="D8297" s="55">
        <v>45870</v>
      </c>
      <c r="E8297">
        <v>0.01</v>
      </c>
      <c r="F8297">
        <v>3133127</v>
      </c>
      <c r="G8297" s="58" t="s">
        <v>87</v>
      </c>
      <c r="H8297" s="58" t="s">
        <v>87</v>
      </c>
      <c r="I8297" s="60" t="s">
        <v>85</v>
      </c>
    </row>
    <row r="8298" spans="1:9" x14ac:dyDescent="0.2">
      <c r="A8298" t="s">
        <v>11</v>
      </c>
      <c r="B8298" t="s">
        <v>110</v>
      </c>
      <c r="C8298" t="s">
        <v>22</v>
      </c>
      <c r="D8298" s="55">
        <v>45870</v>
      </c>
      <c r="E8298" s="155">
        <v>45901</v>
      </c>
      <c r="F8298">
        <v>2756530</v>
      </c>
      <c r="G8298" s="58" t="s">
        <v>87</v>
      </c>
      <c r="H8298" s="58" t="s">
        <v>87</v>
      </c>
      <c r="I8298" s="60" t="s">
        <v>86</v>
      </c>
    </row>
    <row r="8299" spans="1:9" x14ac:dyDescent="0.2">
      <c r="A8299" t="s">
        <v>78</v>
      </c>
      <c r="B8299" t="s">
        <v>80</v>
      </c>
      <c r="C8299" t="s">
        <v>22</v>
      </c>
      <c r="D8299" s="55">
        <v>45901</v>
      </c>
      <c r="E8299">
        <v>0.39750000000000002</v>
      </c>
      <c r="F8299">
        <v>3133100</v>
      </c>
      <c r="G8299" s="58" t="s">
        <v>87</v>
      </c>
      <c r="H8299" s="58" t="s">
        <v>87</v>
      </c>
      <c r="I8299" s="60" t="s">
        <v>85</v>
      </c>
    </row>
    <row r="8300" spans="1:9" x14ac:dyDescent="0.2">
      <c r="A8300" t="s">
        <v>78</v>
      </c>
      <c r="B8300" t="s">
        <v>81</v>
      </c>
      <c r="C8300" t="s">
        <v>22</v>
      </c>
      <c r="D8300" s="55">
        <v>45901</v>
      </c>
      <c r="E8300">
        <v>0.02</v>
      </c>
      <c r="F8300">
        <v>3133101</v>
      </c>
      <c r="G8300" s="58" t="s">
        <v>87</v>
      </c>
      <c r="H8300" s="58" t="s">
        <v>87</v>
      </c>
      <c r="I8300" s="60" t="s">
        <v>85</v>
      </c>
    </row>
    <row r="8301" spans="1:9" x14ac:dyDescent="0.2">
      <c r="A8301" t="s">
        <v>35</v>
      </c>
      <c r="B8301" t="s">
        <v>80</v>
      </c>
      <c r="C8301" t="s">
        <v>22</v>
      </c>
      <c r="D8301" s="55">
        <v>45901</v>
      </c>
      <c r="E8301">
        <v>0.39750000000000002</v>
      </c>
      <c r="F8301">
        <v>3133102</v>
      </c>
      <c r="G8301" s="58" t="s">
        <v>87</v>
      </c>
      <c r="H8301" s="58" t="s">
        <v>87</v>
      </c>
      <c r="I8301" s="60" t="s">
        <v>85</v>
      </c>
    </row>
    <row r="8302" spans="1:9" x14ac:dyDescent="0.2">
      <c r="A8302" t="s">
        <v>35</v>
      </c>
      <c r="B8302" t="s">
        <v>81</v>
      </c>
      <c r="C8302" t="s">
        <v>22</v>
      </c>
      <c r="D8302" s="55">
        <v>45901</v>
      </c>
      <c r="E8302">
        <v>0.05</v>
      </c>
      <c r="F8302">
        <v>3133103</v>
      </c>
      <c r="G8302" s="58" t="s">
        <v>87</v>
      </c>
      <c r="H8302" s="58" t="s">
        <v>87</v>
      </c>
      <c r="I8302" s="60" t="s">
        <v>85</v>
      </c>
    </row>
    <row r="8303" spans="1:9" x14ac:dyDescent="0.2">
      <c r="A8303" t="s">
        <v>36</v>
      </c>
      <c r="B8303" t="s">
        <v>80</v>
      </c>
      <c r="C8303" t="s">
        <v>22</v>
      </c>
      <c r="D8303" s="55">
        <v>45901</v>
      </c>
      <c r="E8303">
        <v>0.39750000000000002</v>
      </c>
      <c r="F8303">
        <v>3133104</v>
      </c>
      <c r="G8303" s="58" t="s">
        <v>87</v>
      </c>
      <c r="H8303" s="58" t="s">
        <v>87</v>
      </c>
      <c r="I8303" s="60" t="s">
        <v>85</v>
      </c>
    </row>
    <row r="8304" spans="1:9" x14ac:dyDescent="0.2">
      <c r="A8304" t="s">
        <v>36</v>
      </c>
      <c r="B8304" t="s">
        <v>81</v>
      </c>
      <c r="C8304" t="s">
        <v>22</v>
      </c>
      <c r="D8304" s="55">
        <v>45901</v>
      </c>
      <c r="E8304">
        <v>0.02</v>
      </c>
      <c r="F8304">
        <v>3133105</v>
      </c>
      <c r="G8304" s="58" t="s">
        <v>87</v>
      </c>
      <c r="H8304" s="58" t="s">
        <v>87</v>
      </c>
      <c r="I8304" s="60" t="s">
        <v>85</v>
      </c>
    </row>
    <row r="8305" spans="1:9" x14ac:dyDescent="0.2">
      <c r="A8305" t="s">
        <v>37</v>
      </c>
      <c r="B8305" t="s">
        <v>80</v>
      </c>
      <c r="C8305" t="s">
        <v>22</v>
      </c>
      <c r="D8305" s="55">
        <v>45901</v>
      </c>
      <c r="E8305">
        <v>0.39750000000000002</v>
      </c>
      <c r="F8305">
        <v>3133106</v>
      </c>
      <c r="G8305" s="58" t="s">
        <v>87</v>
      </c>
      <c r="H8305" s="58" t="s">
        <v>87</v>
      </c>
      <c r="I8305" s="60" t="s">
        <v>85</v>
      </c>
    </row>
    <row r="8306" spans="1:9" x14ac:dyDescent="0.2">
      <c r="A8306" t="s">
        <v>37</v>
      </c>
      <c r="B8306" t="s">
        <v>81</v>
      </c>
      <c r="C8306" t="s">
        <v>22</v>
      </c>
      <c r="D8306" s="55">
        <v>45901</v>
      </c>
      <c r="E8306">
        <v>0.05</v>
      </c>
      <c r="F8306">
        <v>3133107</v>
      </c>
      <c r="G8306" s="58" t="s">
        <v>87</v>
      </c>
      <c r="H8306" s="58" t="s">
        <v>87</v>
      </c>
      <c r="I8306" s="60" t="s">
        <v>85</v>
      </c>
    </row>
    <row r="8307" spans="1:9" x14ac:dyDescent="0.2">
      <c r="A8307" t="s">
        <v>58</v>
      </c>
      <c r="B8307" t="s">
        <v>80</v>
      </c>
      <c r="C8307" t="s">
        <v>22</v>
      </c>
      <c r="D8307" s="55">
        <v>45901</v>
      </c>
      <c r="E8307">
        <v>0.315</v>
      </c>
      <c r="F8307">
        <v>3133108</v>
      </c>
      <c r="G8307" s="58" t="s">
        <v>87</v>
      </c>
      <c r="H8307" s="58" t="s">
        <v>87</v>
      </c>
      <c r="I8307" s="60" t="s">
        <v>85</v>
      </c>
    </row>
    <row r="8308" spans="1:9" x14ac:dyDescent="0.2">
      <c r="A8308" t="s">
        <v>58</v>
      </c>
      <c r="B8308" t="s">
        <v>81</v>
      </c>
      <c r="C8308" t="s">
        <v>22</v>
      </c>
      <c r="D8308" s="55">
        <v>45901</v>
      </c>
      <c r="E8308">
        <v>-5.0000000000000001E-3</v>
      </c>
      <c r="F8308">
        <v>3133109</v>
      </c>
      <c r="G8308" s="58" t="s">
        <v>87</v>
      </c>
      <c r="H8308" s="58" t="s">
        <v>87</v>
      </c>
      <c r="I8308" s="60" t="s">
        <v>85</v>
      </c>
    </row>
    <row r="8309" spans="1:9" x14ac:dyDescent="0.2">
      <c r="A8309" t="s">
        <v>59</v>
      </c>
      <c r="B8309" t="s">
        <v>80</v>
      </c>
      <c r="C8309" t="s">
        <v>22</v>
      </c>
      <c r="D8309" s="55">
        <v>45901</v>
      </c>
      <c r="E8309">
        <v>0.36</v>
      </c>
      <c r="F8309">
        <v>3133110</v>
      </c>
      <c r="G8309" s="58" t="s">
        <v>87</v>
      </c>
      <c r="H8309" s="58" t="s">
        <v>87</v>
      </c>
      <c r="I8309" s="60" t="s">
        <v>85</v>
      </c>
    </row>
    <row r="8310" spans="1:9" x14ac:dyDescent="0.2">
      <c r="A8310" t="s">
        <v>59</v>
      </c>
      <c r="B8310" t="s">
        <v>81</v>
      </c>
      <c r="C8310" t="s">
        <v>22</v>
      </c>
      <c r="D8310" s="55">
        <v>45901</v>
      </c>
      <c r="E8310">
        <v>-0.04</v>
      </c>
      <c r="F8310">
        <v>3133111</v>
      </c>
      <c r="G8310" s="58" t="s">
        <v>87</v>
      </c>
      <c r="H8310" s="58" t="s">
        <v>87</v>
      </c>
      <c r="I8310" s="60" t="s">
        <v>85</v>
      </c>
    </row>
    <row r="8311" spans="1:9" x14ac:dyDescent="0.2">
      <c r="A8311" t="s">
        <v>60</v>
      </c>
      <c r="B8311" t="s">
        <v>80</v>
      </c>
      <c r="C8311" t="s">
        <v>22</v>
      </c>
      <c r="D8311" s="55">
        <v>45901</v>
      </c>
      <c r="E8311">
        <v>0.36</v>
      </c>
      <c r="F8311">
        <v>3133112</v>
      </c>
      <c r="G8311" s="58" t="s">
        <v>87</v>
      </c>
      <c r="H8311" s="58" t="s">
        <v>87</v>
      </c>
      <c r="I8311" s="60" t="s">
        <v>85</v>
      </c>
    </row>
    <row r="8312" spans="1:9" x14ac:dyDescent="0.2">
      <c r="A8312" t="s">
        <v>60</v>
      </c>
      <c r="B8312" t="s">
        <v>81</v>
      </c>
      <c r="C8312" t="s">
        <v>22</v>
      </c>
      <c r="D8312" s="55">
        <v>45901</v>
      </c>
      <c r="E8312">
        <v>0.01</v>
      </c>
      <c r="F8312">
        <v>3133113</v>
      </c>
      <c r="G8312" s="58" t="s">
        <v>87</v>
      </c>
      <c r="H8312" s="58" t="s">
        <v>87</v>
      </c>
      <c r="I8312" s="60" t="s">
        <v>85</v>
      </c>
    </row>
    <row r="8313" spans="1:9" x14ac:dyDescent="0.2">
      <c r="A8313" t="s">
        <v>61</v>
      </c>
      <c r="B8313" t="s">
        <v>80</v>
      </c>
      <c r="C8313" t="s">
        <v>22</v>
      </c>
      <c r="D8313" s="55">
        <v>45901</v>
      </c>
      <c r="E8313">
        <v>0.36</v>
      </c>
      <c r="F8313">
        <v>3133114</v>
      </c>
      <c r="G8313" s="58" t="s">
        <v>87</v>
      </c>
      <c r="H8313" s="58" t="s">
        <v>87</v>
      </c>
      <c r="I8313" s="60" t="s">
        <v>85</v>
      </c>
    </row>
    <row r="8314" spans="1:9" x14ac:dyDescent="0.2">
      <c r="A8314" t="s">
        <v>61</v>
      </c>
      <c r="B8314" t="s">
        <v>81</v>
      </c>
      <c r="C8314" t="s">
        <v>22</v>
      </c>
      <c r="D8314" s="55">
        <v>45901</v>
      </c>
      <c r="E8314">
        <v>-0.02</v>
      </c>
      <c r="F8314">
        <v>3133115</v>
      </c>
      <c r="G8314" s="58" t="s">
        <v>87</v>
      </c>
      <c r="H8314" s="58" t="s">
        <v>87</v>
      </c>
      <c r="I8314" s="60" t="s">
        <v>85</v>
      </c>
    </row>
    <row r="8315" spans="1:9" x14ac:dyDescent="0.2">
      <c r="A8315" t="s">
        <v>63</v>
      </c>
      <c r="B8315" t="s">
        <v>80</v>
      </c>
      <c r="C8315" t="s">
        <v>22</v>
      </c>
      <c r="D8315" s="55">
        <v>45901</v>
      </c>
      <c r="E8315">
        <v>0</v>
      </c>
      <c r="F8315">
        <v>3133116</v>
      </c>
      <c r="G8315" s="58" t="s">
        <v>87</v>
      </c>
      <c r="H8315" s="58" t="s">
        <v>87</v>
      </c>
      <c r="I8315" s="60" t="s">
        <v>85</v>
      </c>
    </row>
    <row r="8316" spans="1:9" x14ac:dyDescent="0.2">
      <c r="A8316" t="s">
        <v>63</v>
      </c>
      <c r="B8316" t="s">
        <v>81</v>
      </c>
      <c r="C8316" t="s">
        <v>22</v>
      </c>
      <c r="D8316" s="55">
        <v>45901</v>
      </c>
      <c r="E8316">
        <v>0</v>
      </c>
      <c r="F8316">
        <v>3133117</v>
      </c>
      <c r="G8316" s="58" t="s">
        <v>87</v>
      </c>
      <c r="H8316" s="58" t="s">
        <v>87</v>
      </c>
      <c r="I8316" s="60" t="s">
        <v>85</v>
      </c>
    </row>
    <row r="8317" spans="1:9" x14ac:dyDescent="0.2">
      <c r="A8317" t="s">
        <v>64</v>
      </c>
      <c r="B8317" t="s">
        <v>80</v>
      </c>
      <c r="C8317" t="s">
        <v>22</v>
      </c>
      <c r="D8317" s="55">
        <v>45901</v>
      </c>
      <c r="E8317">
        <v>0</v>
      </c>
      <c r="F8317">
        <v>3133118</v>
      </c>
      <c r="G8317" s="58" t="s">
        <v>87</v>
      </c>
      <c r="H8317" s="58" t="s">
        <v>87</v>
      </c>
      <c r="I8317" s="60" t="s">
        <v>85</v>
      </c>
    </row>
    <row r="8318" spans="1:9" x14ac:dyDescent="0.2">
      <c r="A8318" t="s">
        <v>64</v>
      </c>
      <c r="B8318" t="s">
        <v>81</v>
      </c>
      <c r="C8318" t="s">
        <v>22</v>
      </c>
      <c r="D8318" s="55">
        <v>45901</v>
      </c>
      <c r="E8318">
        <v>0</v>
      </c>
      <c r="F8318">
        <v>3133119</v>
      </c>
      <c r="G8318" s="58" t="s">
        <v>87</v>
      </c>
      <c r="H8318" s="58" t="s">
        <v>87</v>
      </c>
      <c r="I8318" s="60" t="s">
        <v>85</v>
      </c>
    </row>
    <row r="8319" spans="1:9" x14ac:dyDescent="0.2">
      <c r="A8319" t="s">
        <v>79</v>
      </c>
      <c r="B8319" t="s">
        <v>80</v>
      </c>
      <c r="C8319" t="s">
        <v>22</v>
      </c>
      <c r="D8319" s="55">
        <v>45901</v>
      </c>
      <c r="E8319">
        <v>0</v>
      </c>
      <c r="F8319">
        <v>3133120</v>
      </c>
      <c r="G8319" s="58" t="s">
        <v>87</v>
      </c>
      <c r="H8319" s="58" t="s">
        <v>87</v>
      </c>
      <c r="I8319" s="60" t="s">
        <v>85</v>
      </c>
    </row>
    <row r="8320" spans="1:9" x14ac:dyDescent="0.2">
      <c r="A8320" t="s">
        <v>79</v>
      </c>
      <c r="B8320" t="s">
        <v>81</v>
      </c>
      <c r="C8320" t="s">
        <v>22</v>
      </c>
      <c r="D8320" s="55">
        <v>45901</v>
      </c>
      <c r="E8320">
        <v>0</v>
      </c>
      <c r="F8320">
        <v>3133121</v>
      </c>
      <c r="G8320" s="58" t="s">
        <v>87</v>
      </c>
      <c r="H8320" s="58" t="s">
        <v>87</v>
      </c>
      <c r="I8320" s="60" t="s">
        <v>85</v>
      </c>
    </row>
    <row r="8321" spans="1:9" x14ac:dyDescent="0.2">
      <c r="A8321" t="s">
        <v>65</v>
      </c>
      <c r="B8321" t="s">
        <v>80</v>
      </c>
      <c r="C8321" t="s">
        <v>22</v>
      </c>
      <c r="D8321" s="55">
        <v>45901</v>
      </c>
      <c r="E8321">
        <v>0</v>
      </c>
      <c r="F8321">
        <v>3133122</v>
      </c>
      <c r="G8321" s="58" t="s">
        <v>87</v>
      </c>
      <c r="H8321" s="58" t="s">
        <v>87</v>
      </c>
      <c r="I8321" s="60" t="s">
        <v>85</v>
      </c>
    </row>
    <row r="8322" spans="1:9" x14ac:dyDescent="0.2">
      <c r="A8322" t="s">
        <v>65</v>
      </c>
      <c r="B8322" t="s">
        <v>81</v>
      </c>
      <c r="C8322" t="s">
        <v>22</v>
      </c>
      <c r="D8322" s="55">
        <v>45901</v>
      </c>
      <c r="E8322">
        <v>0</v>
      </c>
      <c r="F8322">
        <v>3133123</v>
      </c>
      <c r="G8322" s="58" t="s">
        <v>87</v>
      </c>
      <c r="H8322" s="58" t="s">
        <v>87</v>
      </c>
      <c r="I8322" s="60" t="s">
        <v>85</v>
      </c>
    </row>
    <row r="8323" spans="1:9" x14ac:dyDescent="0.2">
      <c r="A8323" t="s">
        <v>111</v>
      </c>
      <c r="B8323" t="s">
        <v>110</v>
      </c>
      <c r="C8323" t="s">
        <v>22</v>
      </c>
      <c r="D8323" s="55">
        <v>45901</v>
      </c>
      <c r="E8323">
        <v>-5.0000000000000001E-3</v>
      </c>
      <c r="F8323">
        <v>3133124</v>
      </c>
      <c r="G8323" s="58" t="s">
        <v>87</v>
      </c>
      <c r="H8323" s="58" t="s">
        <v>87</v>
      </c>
      <c r="I8323" s="60" t="s">
        <v>85</v>
      </c>
    </row>
    <row r="8324" spans="1:9" x14ac:dyDescent="0.2">
      <c r="A8324" t="s">
        <v>112</v>
      </c>
      <c r="B8324" t="s">
        <v>110</v>
      </c>
      <c r="C8324" t="s">
        <v>22</v>
      </c>
      <c r="D8324" s="55">
        <v>45901</v>
      </c>
      <c r="E8324">
        <v>0.01</v>
      </c>
      <c r="F8324">
        <v>3133125</v>
      </c>
      <c r="G8324" s="58" t="s">
        <v>87</v>
      </c>
      <c r="H8324" s="58" t="s">
        <v>87</v>
      </c>
      <c r="I8324" s="60" t="s">
        <v>85</v>
      </c>
    </row>
    <row r="8325" spans="1:9" x14ac:dyDescent="0.2">
      <c r="A8325" t="s">
        <v>108</v>
      </c>
      <c r="B8325" t="s">
        <v>110</v>
      </c>
      <c r="C8325" t="s">
        <v>22</v>
      </c>
      <c r="D8325" s="55">
        <v>45901</v>
      </c>
      <c r="E8325">
        <v>-0.02</v>
      </c>
      <c r="F8325">
        <v>3133126</v>
      </c>
      <c r="G8325" s="58" t="s">
        <v>87</v>
      </c>
      <c r="H8325" s="58" t="s">
        <v>87</v>
      </c>
      <c r="I8325" s="60" t="s">
        <v>85</v>
      </c>
    </row>
    <row r="8326" spans="1:9" x14ac:dyDescent="0.2">
      <c r="A8326" t="s">
        <v>109</v>
      </c>
      <c r="B8326" t="s">
        <v>110</v>
      </c>
      <c r="C8326" t="s">
        <v>22</v>
      </c>
      <c r="D8326" s="55">
        <v>45901</v>
      </c>
      <c r="E8326">
        <v>0.01</v>
      </c>
      <c r="F8326">
        <v>3133127</v>
      </c>
      <c r="G8326" s="58" t="s">
        <v>87</v>
      </c>
      <c r="H8326" s="58" t="s">
        <v>87</v>
      </c>
      <c r="I8326" s="60" t="s">
        <v>85</v>
      </c>
    </row>
    <row r="8327" spans="1:9" x14ac:dyDescent="0.2">
      <c r="A8327" t="s">
        <v>11</v>
      </c>
      <c r="B8327" t="s">
        <v>110</v>
      </c>
      <c r="C8327" t="s">
        <v>22</v>
      </c>
      <c r="D8327" s="55">
        <v>45901</v>
      </c>
      <c r="E8327" s="155">
        <v>45931</v>
      </c>
      <c r="F8327">
        <v>2756508</v>
      </c>
      <c r="G8327" s="58" t="s">
        <v>87</v>
      </c>
      <c r="H8327" s="58" t="s">
        <v>87</v>
      </c>
      <c r="I8327" s="60" t="s">
        <v>86</v>
      </c>
    </row>
    <row r="8328" spans="1:9" x14ac:dyDescent="0.2">
      <c r="A8328" t="s">
        <v>78</v>
      </c>
      <c r="B8328" t="s">
        <v>80</v>
      </c>
      <c r="C8328" t="s">
        <v>22</v>
      </c>
      <c r="D8328" s="55">
        <v>45931</v>
      </c>
      <c r="E8328">
        <v>0.4</v>
      </c>
      <c r="F8328">
        <v>3133100</v>
      </c>
      <c r="G8328" s="58" t="s">
        <v>87</v>
      </c>
      <c r="H8328" s="58" t="s">
        <v>87</v>
      </c>
      <c r="I8328" s="60" t="s">
        <v>85</v>
      </c>
    </row>
    <row r="8329" spans="1:9" x14ac:dyDescent="0.2">
      <c r="A8329" t="s">
        <v>78</v>
      </c>
      <c r="B8329" t="s">
        <v>81</v>
      </c>
      <c r="C8329" t="s">
        <v>22</v>
      </c>
      <c r="D8329" s="55">
        <v>45931</v>
      </c>
      <c r="E8329">
        <v>0.02</v>
      </c>
      <c r="F8329">
        <v>3133101</v>
      </c>
      <c r="G8329" s="58" t="s">
        <v>87</v>
      </c>
      <c r="H8329" s="58" t="s">
        <v>87</v>
      </c>
      <c r="I8329" s="60" t="s">
        <v>85</v>
      </c>
    </row>
    <row r="8330" spans="1:9" x14ac:dyDescent="0.2">
      <c r="A8330" t="s">
        <v>35</v>
      </c>
      <c r="B8330" t="s">
        <v>80</v>
      </c>
      <c r="C8330" t="s">
        <v>22</v>
      </c>
      <c r="D8330" s="55">
        <v>45931</v>
      </c>
      <c r="E8330">
        <v>0.4</v>
      </c>
      <c r="F8330">
        <v>3133102</v>
      </c>
      <c r="G8330" s="58" t="s">
        <v>87</v>
      </c>
      <c r="H8330" s="58" t="s">
        <v>87</v>
      </c>
      <c r="I8330" s="60" t="s">
        <v>85</v>
      </c>
    </row>
    <row r="8331" spans="1:9" x14ac:dyDescent="0.2">
      <c r="A8331" t="s">
        <v>35</v>
      </c>
      <c r="B8331" t="s">
        <v>81</v>
      </c>
      <c r="C8331" t="s">
        <v>22</v>
      </c>
      <c r="D8331" s="55">
        <v>45931</v>
      </c>
      <c r="E8331">
        <v>0.05</v>
      </c>
      <c r="F8331">
        <v>3133103</v>
      </c>
      <c r="G8331" s="58" t="s">
        <v>87</v>
      </c>
      <c r="H8331" s="58" t="s">
        <v>87</v>
      </c>
      <c r="I8331" s="60" t="s">
        <v>85</v>
      </c>
    </row>
    <row r="8332" spans="1:9" x14ac:dyDescent="0.2">
      <c r="A8332" t="s">
        <v>36</v>
      </c>
      <c r="B8332" t="s">
        <v>80</v>
      </c>
      <c r="C8332" t="s">
        <v>22</v>
      </c>
      <c r="D8332" s="55">
        <v>45931</v>
      </c>
      <c r="E8332">
        <v>0.4</v>
      </c>
      <c r="F8332">
        <v>3133104</v>
      </c>
      <c r="G8332" s="58" t="s">
        <v>87</v>
      </c>
      <c r="H8332" s="58" t="s">
        <v>87</v>
      </c>
      <c r="I8332" s="60" t="s">
        <v>85</v>
      </c>
    </row>
    <row r="8333" spans="1:9" x14ac:dyDescent="0.2">
      <c r="A8333" t="s">
        <v>36</v>
      </c>
      <c r="B8333" t="s">
        <v>81</v>
      </c>
      <c r="C8333" t="s">
        <v>22</v>
      </c>
      <c r="D8333" s="55">
        <v>45931</v>
      </c>
      <c r="E8333">
        <v>0.02</v>
      </c>
      <c r="F8333">
        <v>3133105</v>
      </c>
      <c r="G8333" s="58" t="s">
        <v>87</v>
      </c>
      <c r="H8333" s="58" t="s">
        <v>87</v>
      </c>
      <c r="I8333" s="60" t="s">
        <v>85</v>
      </c>
    </row>
    <row r="8334" spans="1:9" x14ac:dyDescent="0.2">
      <c r="A8334" t="s">
        <v>37</v>
      </c>
      <c r="B8334" t="s">
        <v>80</v>
      </c>
      <c r="C8334" t="s">
        <v>22</v>
      </c>
      <c r="D8334" s="55">
        <v>45931</v>
      </c>
      <c r="E8334">
        <v>0.4</v>
      </c>
      <c r="F8334">
        <v>3133106</v>
      </c>
      <c r="G8334" s="58" t="s">
        <v>87</v>
      </c>
      <c r="H8334" s="58" t="s">
        <v>87</v>
      </c>
      <c r="I8334" s="60" t="s">
        <v>85</v>
      </c>
    </row>
    <row r="8335" spans="1:9" x14ac:dyDescent="0.2">
      <c r="A8335" t="s">
        <v>37</v>
      </c>
      <c r="B8335" t="s">
        <v>81</v>
      </c>
      <c r="C8335" t="s">
        <v>22</v>
      </c>
      <c r="D8335" s="55">
        <v>45931</v>
      </c>
      <c r="E8335">
        <v>0.05</v>
      </c>
      <c r="F8335">
        <v>3133107</v>
      </c>
      <c r="G8335" s="58" t="s">
        <v>87</v>
      </c>
      <c r="H8335" s="58" t="s">
        <v>87</v>
      </c>
      <c r="I8335" s="60" t="s">
        <v>85</v>
      </c>
    </row>
    <row r="8336" spans="1:9" x14ac:dyDescent="0.2">
      <c r="A8336" t="s">
        <v>58</v>
      </c>
      <c r="B8336" t="s">
        <v>80</v>
      </c>
      <c r="C8336" t="s">
        <v>22</v>
      </c>
      <c r="D8336" s="55">
        <v>45931</v>
      </c>
      <c r="E8336">
        <v>0.36</v>
      </c>
      <c r="F8336">
        <v>3133108</v>
      </c>
      <c r="G8336" s="58" t="s">
        <v>87</v>
      </c>
      <c r="H8336" s="58" t="s">
        <v>87</v>
      </c>
      <c r="I8336" s="60" t="s">
        <v>85</v>
      </c>
    </row>
    <row r="8337" spans="1:9" x14ac:dyDescent="0.2">
      <c r="A8337" t="s">
        <v>58</v>
      </c>
      <c r="B8337" t="s">
        <v>81</v>
      </c>
      <c r="C8337" t="s">
        <v>22</v>
      </c>
      <c r="D8337" s="55">
        <v>45931</v>
      </c>
      <c r="E8337">
        <v>-5.0000000000000001E-3</v>
      </c>
      <c r="F8337">
        <v>3133109</v>
      </c>
      <c r="G8337" s="58" t="s">
        <v>87</v>
      </c>
      <c r="H8337" s="58" t="s">
        <v>87</v>
      </c>
      <c r="I8337" s="60" t="s">
        <v>85</v>
      </c>
    </row>
    <row r="8338" spans="1:9" x14ac:dyDescent="0.2">
      <c r="A8338" t="s">
        <v>59</v>
      </c>
      <c r="B8338" t="s">
        <v>80</v>
      </c>
      <c r="C8338" t="s">
        <v>22</v>
      </c>
      <c r="D8338" s="55">
        <v>45931</v>
      </c>
      <c r="E8338">
        <v>0.4</v>
      </c>
      <c r="F8338">
        <v>3133110</v>
      </c>
      <c r="G8338" s="58" t="s">
        <v>87</v>
      </c>
      <c r="H8338" s="58" t="s">
        <v>87</v>
      </c>
      <c r="I8338" s="60" t="s">
        <v>85</v>
      </c>
    </row>
    <row r="8339" spans="1:9" x14ac:dyDescent="0.2">
      <c r="A8339" t="s">
        <v>59</v>
      </c>
      <c r="B8339" t="s">
        <v>81</v>
      </c>
      <c r="C8339" t="s">
        <v>22</v>
      </c>
      <c r="D8339" s="55">
        <v>45931</v>
      </c>
      <c r="E8339">
        <v>-8.5000000000000006E-2</v>
      </c>
      <c r="F8339">
        <v>3133111</v>
      </c>
      <c r="G8339" s="58" t="s">
        <v>87</v>
      </c>
      <c r="H8339" s="58" t="s">
        <v>87</v>
      </c>
      <c r="I8339" s="60" t="s">
        <v>85</v>
      </c>
    </row>
    <row r="8340" spans="1:9" x14ac:dyDescent="0.2">
      <c r="A8340" t="s">
        <v>60</v>
      </c>
      <c r="B8340" t="s">
        <v>80</v>
      </c>
      <c r="C8340" t="s">
        <v>22</v>
      </c>
      <c r="D8340" s="55">
        <v>45931</v>
      </c>
      <c r="E8340">
        <v>0.4</v>
      </c>
      <c r="F8340">
        <v>3133112</v>
      </c>
      <c r="G8340" s="58" t="s">
        <v>87</v>
      </c>
      <c r="H8340" s="58" t="s">
        <v>87</v>
      </c>
      <c r="I8340" s="60" t="s">
        <v>85</v>
      </c>
    </row>
    <row r="8341" spans="1:9" x14ac:dyDescent="0.2">
      <c r="A8341" t="s">
        <v>60</v>
      </c>
      <c r="B8341" t="s">
        <v>81</v>
      </c>
      <c r="C8341" t="s">
        <v>22</v>
      </c>
      <c r="D8341" s="55">
        <v>45931</v>
      </c>
      <c r="E8341">
        <v>0.01</v>
      </c>
      <c r="F8341">
        <v>3133113</v>
      </c>
      <c r="G8341" s="58" t="s">
        <v>87</v>
      </c>
      <c r="H8341" s="58" t="s">
        <v>87</v>
      </c>
      <c r="I8341" s="60" t="s">
        <v>85</v>
      </c>
    </row>
    <row r="8342" spans="1:9" x14ac:dyDescent="0.2">
      <c r="A8342" t="s">
        <v>61</v>
      </c>
      <c r="B8342" t="s">
        <v>80</v>
      </c>
      <c r="C8342" t="s">
        <v>22</v>
      </c>
      <c r="D8342" s="55">
        <v>45931</v>
      </c>
      <c r="E8342">
        <v>0.4</v>
      </c>
      <c r="F8342">
        <v>3133114</v>
      </c>
      <c r="G8342" s="58" t="s">
        <v>87</v>
      </c>
      <c r="H8342" s="58" t="s">
        <v>87</v>
      </c>
      <c r="I8342" s="60" t="s">
        <v>85</v>
      </c>
    </row>
    <row r="8343" spans="1:9" x14ac:dyDescent="0.2">
      <c r="A8343" t="s">
        <v>61</v>
      </c>
      <c r="B8343" t="s">
        <v>81</v>
      </c>
      <c r="C8343" t="s">
        <v>22</v>
      </c>
      <c r="D8343" s="55">
        <v>45931</v>
      </c>
      <c r="E8343">
        <v>-5.5E-2</v>
      </c>
      <c r="F8343">
        <v>3133115</v>
      </c>
      <c r="G8343" s="58" t="s">
        <v>87</v>
      </c>
      <c r="H8343" s="58" t="s">
        <v>87</v>
      </c>
      <c r="I8343" s="60" t="s">
        <v>85</v>
      </c>
    </row>
    <row r="8344" spans="1:9" x14ac:dyDescent="0.2">
      <c r="A8344" t="s">
        <v>63</v>
      </c>
      <c r="B8344" t="s">
        <v>80</v>
      </c>
      <c r="C8344" t="s">
        <v>22</v>
      </c>
      <c r="D8344" s="55">
        <v>45931</v>
      </c>
      <c r="E8344">
        <v>0</v>
      </c>
      <c r="F8344">
        <v>3133116</v>
      </c>
      <c r="G8344" s="58" t="s">
        <v>87</v>
      </c>
      <c r="H8344" s="58" t="s">
        <v>87</v>
      </c>
      <c r="I8344" s="60" t="s">
        <v>85</v>
      </c>
    </row>
    <row r="8345" spans="1:9" x14ac:dyDescent="0.2">
      <c r="A8345" t="s">
        <v>63</v>
      </c>
      <c r="B8345" t="s">
        <v>81</v>
      </c>
      <c r="C8345" t="s">
        <v>22</v>
      </c>
      <c r="D8345" s="55">
        <v>45931</v>
      </c>
      <c r="E8345">
        <v>0</v>
      </c>
      <c r="F8345">
        <v>3133117</v>
      </c>
      <c r="G8345" s="58" t="s">
        <v>87</v>
      </c>
      <c r="H8345" s="58" t="s">
        <v>87</v>
      </c>
      <c r="I8345" s="60" t="s">
        <v>85</v>
      </c>
    </row>
    <row r="8346" spans="1:9" x14ac:dyDescent="0.2">
      <c r="A8346" t="s">
        <v>64</v>
      </c>
      <c r="B8346" t="s">
        <v>80</v>
      </c>
      <c r="C8346" t="s">
        <v>22</v>
      </c>
      <c r="D8346" s="55">
        <v>45931</v>
      </c>
      <c r="E8346">
        <v>0</v>
      </c>
      <c r="F8346">
        <v>3133118</v>
      </c>
      <c r="G8346" s="58" t="s">
        <v>87</v>
      </c>
      <c r="H8346" s="58" t="s">
        <v>87</v>
      </c>
      <c r="I8346" s="60" t="s">
        <v>85</v>
      </c>
    </row>
    <row r="8347" spans="1:9" x14ac:dyDescent="0.2">
      <c r="A8347" t="s">
        <v>64</v>
      </c>
      <c r="B8347" t="s">
        <v>81</v>
      </c>
      <c r="C8347" t="s">
        <v>22</v>
      </c>
      <c r="D8347" s="55">
        <v>45931</v>
      </c>
      <c r="E8347">
        <v>0</v>
      </c>
      <c r="F8347">
        <v>3133119</v>
      </c>
      <c r="G8347" s="58" t="s">
        <v>87</v>
      </c>
      <c r="H8347" s="58" t="s">
        <v>87</v>
      </c>
      <c r="I8347" s="60" t="s">
        <v>85</v>
      </c>
    </row>
    <row r="8348" spans="1:9" x14ac:dyDescent="0.2">
      <c r="A8348" t="s">
        <v>79</v>
      </c>
      <c r="B8348" t="s">
        <v>80</v>
      </c>
      <c r="C8348" t="s">
        <v>22</v>
      </c>
      <c r="D8348" s="55">
        <v>45931</v>
      </c>
      <c r="E8348">
        <v>0</v>
      </c>
      <c r="F8348">
        <v>3133120</v>
      </c>
      <c r="G8348" s="58" t="s">
        <v>87</v>
      </c>
      <c r="H8348" s="58" t="s">
        <v>87</v>
      </c>
      <c r="I8348" s="60" t="s">
        <v>85</v>
      </c>
    </row>
    <row r="8349" spans="1:9" x14ac:dyDescent="0.2">
      <c r="A8349" t="s">
        <v>79</v>
      </c>
      <c r="B8349" t="s">
        <v>81</v>
      </c>
      <c r="C8349" t="s">
        <v>22</v>
      </c>
      <c r="D8349" s="55">
        <v>45931</v>
      </c>
      <c r="E8349">
        <v>0</v>
      </c>
      <c r="F8349">
        <v>3133121</v>
      </c>
      <c r="G8349" s="58" t="s">
        <v>87</v>
      </c>
      <c r="H8349" s="58" t="s">
        <v>87</v>
      </c>
      <c r="I8349" s="60" t="s">
        <v>85</v>
      </c>
    </row>
    <row r="8350" spans="1:9" x14ac:dyDescent="0.2">
      <c r="A8350" t="s">
        <v>65</v>
      </c>
      <c r="B8350" t="s">
        <v>80</v>
      </c>
      <c r="C8350" t="s">
        <v>22</v>
      </c>
      <c r="D8350" s="55">
        <v>45931</v>
      </c>
      <c r="E8350">
        <v>0</v>
      </c>
      <c r="F8350">
        <v>3133122</v>
      </c>
      <c r="G8350" s="58" t="s">
        <v>87</v>
      </c>
      <c r="H8350" s="58" t="s">
        <v>87</v>
      </c>
      <c r="I8350" s="60" t="s">
        <v>85</v>
      </c>
    </row>
    <row r="8351" spans="1:9" x14ac:dyDescent="0.2">
      <c r="A8351" t="s">
        <v>65</v>
      </c>
      <c r="B8351" t="s">
        <v>81</v>
      </c>
      <c r="C8351" t="s">
        <v>22</v>
      </c>
      <c r="D8351" s="55">
        <v>45931</v>
      </c>
      <c r="E8351">
        <v>0</v>
      </c>
      <c r="F8351">
        <v>3133123</v>
      </c>
      <c r="G8351" s="58" t="s">
        <v>87</v>
      </c>
      <c r="H8351" s="58" t="s">
        <v>87</v>
      </c>
      <c r="I8351" s="60" t="s">
        <v>85</v>
      </c>
    </row>
    <row r="8352" spans="1:9" x14ac:dyDescent="0.2">
      <c r="A8352" t="s">
        <v>111</v>
      </c>
      <c r="B8352" t="s">
        <v>110</v>
      </c>
      <c r="C8352" t="s">
        <v>22</v>
      </c>
      <c r="D8352" s="55">
        <v>45931</v>
      </c>
      <c r="E8352">
        <v>-5.0000000000000001E-3</v>
      </c>
      <c r="F8352">
        <v>3133124</v>
      </c>
      <c r="G8352" s="58" t="s">
        <v>87</v>
      </c>
      <c r="H8352" s="58" t="s">
        <v>87</v>
      </c>
      <c r="I8352" s="60" t="s">
        <v>85</v>
      </c>
    </row>
    <row r="8353" spans="1:9" x14ac:dyDescent="0.2">
      <c r="A8353" t="s">
        <v>112</v>
      </c>
      <c r="B8353" t="s">
        <v>110</v>
      </c>
      <c r="C8353" t="s">
        <v>22</v>
      </c>
      <c r="D8353" s="55">
        <v>45931</v>
      </c>
      <c r="E8353">
        <v>0.01</v>
      </c>
      <c r="F8353">
        <v>3133125</v>
      </c>
      <c r="G8353" s="58" t="s">
        <v>87</v>
      </c>
      <c r="H8353" s="58" t="s">
        <v>87</v>
      </c>
      <c r="I8353" s="60" t="s">
        <v>85</v>
      </c>
    </row>
    <row r="8354" spans="1:9" x14ac:dyDescent="0.2">
      <c r="A8354" t="s">
        <v>108</v>
      </c>
      <c r="B8354" t="s">
        <v>110</v>
      </c>
      <c r="C8354" t="s">
        <v>22</v>
      </c>
      <c r="D8354" s="55">
        <v>45931</v>
      </c>
      <c r="E8354">
        <v>-5.5E-2</v>
      </c>
      <c r="F8354">
        <v>3133126</v>
      </c>
      <c r="G8354" s="58" t="s">
        <v>87</v>
      </c>
      <c r="H8354" s="58" t="s">
        <v>87</v>
      </c>
      <c r="I8354" s="60" t="s">
        <v>85</v>
      </c>
    </row>
    <row r="8355" spans="1:9" x14ac:dyDescent="0.2">
      <c r="A8355" t="s">
        <v>109</v>
      </c>
      <c r="B8355" t="s">
        <v>110</v>
      </c>
      <c r="C8355" t="s">
        <v>22</v>
      </c>
      <c r="D8355" s="55">
        <v>45931</v>
      </c>
      <c r="E8355">
        <v>0.01</v>
      </c>
      <c r="F8355">
        <v>3133127</v>
      </c>
      <c r="G8355" s="58" t="s">
        <v>87</v>
      </c>
      <c r="H8355" s="58" t="s">
        <v>87</v>
      </c>
      <c r="I8355" s="60" t="s">
        <v>85</v>
      </c>
    </row>
    <row r="8356" spans="1:9" x14ac:dyDescent="0.2">
      <c r="A8356" t="s">
        <v>11</v>
      </c>
      <c r="B8356" t="s">
        <v>110</v>
      </c>
      <c r="C8356" t="s">
        <v>22</v>
      </c>
      <c r="D8356" s="55">
        <v>45931</v>
      </c>
      <c r="E8356" s="155">
        <v>45962</v>
      </c>
      <c r="F8356">
        <v>2756537</v>
      </c>
      <c r="G8356" s="58" t="s">
        <v>87</v>
      </c>
      <c r="H8356" s="58" t="s">
        <v>87</v>
      </c>
      <c r="I8356" s="60" t="s">
        <v>86</v>
      </c>
    </row>
    <row r="8357" spans="1:9" x14ac:dyDescent="0.2">
      <c r="A8357" t="s">
        <v>78</v>
      </c>
      <c r="B8357" t="s">
        <v>80</v>
      </c>
      <c r="C8357" t="s">
        <v>22</v>
      </c>
      <c r="D8357" s="55">
        <v>45962</v>
      </c>
      <c r="E8357">
        <v>0.55500000000000005</v>
      </c>
      <c r="F8357">
        <v>3133100</v>
      </c>
      <c r="G8357" s="58" t="s">
        <v>87</v>
      </c>
      <c r="H8357" s="58" t="s">
        <v>87</v>
      </c>
      <c r="I8357" s="60" t="s">
        <v>85</v>
      </c>
    </row>
    <row r="8358" spans="1:9" x14ac:dyDescent="0.2">
      <c r="A8358" t="s">
        <v>78</v>
      </c>
      <c r="B8358" t="s">
        <v>81</v>
      </c>
      <c r="C8358" t="s">
        <v>22</v>
      </c>
      <c r="D8358" s="55">
        <v>45962</v>
      </c>
      <c r="E8358">
        <v>0.05</v>
      </c>
      <c r="F8358">
        <v>3133101</v>
      </c>
      <c r="G8358" s="58" t="s">
        <v>87</v>
      </c>
      <c r="H8358" s="58" t="s">
        <v>87</v>
      </c>
      <c r="I8358" s="60" t="s">
        <v>85</v>
      </c>
    </row>
    <row r="8359" spans="1:9" x14ac:dyDescent="0.2">
      <c r="A8359" t="s">
        <v>35</v>
      </c>
      <c r="B8359" t="s">
        <v>80</v>
      </c>
      <c r="C8359" t="s">
        <v>22</v>
      </c>
      <c r="D8359" s="55">
        <v>45962</v>
      </c>
      <c r="E8359">
        <v>0.55500000000000005</v>
      </c>
      <c r="F8359">
        <v>3133102</v>
      </c>
      <c r="G8359" s="58" t="s">
        <v>87</v>
      </c>
      <c r="H8359" s="58" t="s">
        <v>87</v>
      </c>
      <c r="I8359" s="60" t="s">
        <v>85</v>
      </c>
    </row>
    <row r="8360" spans="1:9" x14ac:dyDescent="0.2">
      <c r="A8360" t="s">
        <v>35</v>
      </c>
      <c r="B8360" t="s">
        <v>81</v>
      </c>
      <c r="C8360" t="s">
        <v>22</v>
      </c>
      <c r="D8360" s="55">
        <v>45962</v>
      </c>
      <c r="E8360">
        <v>0.14000000000000001</v>
      </c>
      <c r="F8360">
        <v>3133103</v>
      </c>
      <c r="G8360" s="58" t="s">
        <v>87</v>
      </c>
      <c r="H8360" s="58" t="s">
        <v>87</v>
      </c>
      <c r="I8360" s="60" t="s">
        <v>85</v>
      </c>
    </row>
    <row r="8361" spans="1:9" x14ac:dyDescent="0.2">
      <c r="A8361" t="s">
        <v>36</v>
      </c>
      <c r="B8361" t="s">
        <v>80</v>
      </c>
      <c r="C8361" t="s">
        <v>22</v>
      </c>
      <c r="D8361" s="55">
        <v>45962</v>
      </c>
      <c r="E8361">
        <v>0.55500000000000005</v>
      </c>
      <c r="F8361">
        <v>3133104</v>
      </c>
      <c r="G8361" s="58" t="s">
        <v>87</v>
      </c>
      <c r="H8361" s="58" t="s">
        <v>87</v>
      </c>
      <c r="I8361" s="60" t="s">
        <v>85</v>
      </c>
    </row>
    <row r="8362" spans="1:9" x14ac:dyDescent="0.2">
      <c r="A8362" t="s">
        <v>36</v>
      </c>
      <c r="B8362" t="s">
        <v>81</v>
      </c>
      <c r="C8362" t="s">
        <v>22</v>
      </c>
      <c r="D8362" s="55">
        <v>45962</v>
      </c>
      <c r="E8362">
        <v>0.05</v>
      </c>
      <c r="F8362">
        <v>3133105</v>
      </c>
      <c r="G8362" s="58" t="s">
        <v>87</v>
      </c>
      <c r="H8362" s="58" t="s">
        <v>87</v>
      </c>
      <c r="I8362" s="60" t="s">
        <v>85</v>
      </c>
    </row>
    <row r="8363" spans="1:9" x14ac:dyDescent="0.2">
      <c r="A8363" t="s">
        <v>37</v>
      </c>
      <c r="B8363" t="s">
        <v>80</v>
      </c>
      <c r="C8363" t="s">
        <v>22</v>
      </c>
      <c r="D8363" s="55">
        <v>45962</v>
      </c>
      <c r="E8363">
        <v>0.55500000000000005</v>
      </c>
      <c r="F8363">
        <v>3133106</v>
      </c>
      <c r="G8363" s="58" t="s">
        <v>87</v>
      </c>
      <c r="H8363" s="58" t="s">
        <v>87</v>
      </c>
      <c r="I8363" s="60" t="s">
        <v>85</v>
      </c>
    </row>
    <row r="8364" spans="1:9" x14ac:dyDescent="0.2">
      <c r="A8364" t="s">
        <v>37</v>
      </c>
      <c r="B8364" t="s">
        <v>81</v>
      </c>
      <c r="C8364" t="s">
        <v>22</v>
      </c>
      <c r="D8364" s="55">
        <v>45962</v>
      </c>
      <c r="E8364">
        <v>0.14000000000000001</v>
      </c>
      <c r="F8364">
        <v>3133107</v>
      </c>
      <c r="G8364" s="58" t="s">
        <v>87</v>
      </c>
      <c r="H8364" s="58" t="s">
        <v>87</v>
      </c>
      <c r="I8364" s="60" t="s">
        <v>85</v>
      </c>
    </row>
    <row r="8365" spans="1:9" x14ac:dyDescent="0.2">
      <c r="A8365" t="s">
        <v>58</v>
      </c>
      <c r="B8365" t="s">
        <v>80</v>
      </c>
      <c r="C8365" t="s">
        <v>22</v>
      </c>
      <c r="D8365" s="55">
        <v>45962</v>
      </c>
      <c r="E8365">
        <v>0.46</v>
      </c>
      <c r="F8365">
        <v>3133108</v>
      </c>
      <c r="G8365" s="58" t="s">
        <v>87</v>
      </c>
      <c r="H8365" s="58" t="s">
        <v>87</v>
      </c>
      <c r="I8365" s="60" t="s">
        <v>85</v>
      </c>
    </row>
    <row r="8366" spans="1:9" x14ac:dyDescent="0.2">
      <c r="A8366" t="s">
        <v>58</v>
      </c>
      <c r="B8366" t="s">
        <v>81</v>
      </c>
      <c r="C8366" t="s">
        <v>22</v>
      </c>
      <c r="D8366" s="55">
        <v>45962</v>
      </c>
      <c r="E8366">
        <v>0.05</v>
      </c>
      <c r="F8366">
        <v>3133109</v>
      </c>
      <c r="G8366" s="58" t="s">
        <v>87</v>
      </c>
      <c r="H8366" s="58" t="s">
        <v>87</v>
      </c>
      <c r="I8366" s="60" t="s">
        <v>85</v>
      </c>
    </row>
    <row r="8367" spans="1:9" x14ac:dyDescent="0.2">
      <c r="A8367" t="s">
        <v>59</v>
      </c>
      <c r="B8367" t="s">
        <v>80</v>
      </c>
      <c r="C8367" t="s">
        <v>22</v>
      </c>
      <c r="D8367" s="55">
        <v>45962</v>
      </c>
      <c r="E8367">
        <v>0.7</v>
      </c>
      <c r="F8367">
        <v>3133110</v>
      </c>
      <c r="G8367" s="58" t="s">
        <v>87</v>
      </c>
      <c r="H8367" s="58" t="s">
        <v>87</v>
      </c>
      <c r="I8367" s="60" t="s">
        <v>85</v>
      </c>
    </row>
    <row r="8368" spans="1:9" x14ac:dyDescent="0.2">
      <c r="A8368" t="s">
        <v>59</v>
      </c>
      <c r="B8368" t="s">
        <v>81</v>
      </c>
      <c r="C8368" t="s">
        <v>22</v>
      </c>
      <c r="D8368" s="55">
        <v>45962</v>
      </c>
      <c r="E8368">
        <v>-0.17</v>
      </c>
      <c r="F8368">
        <v>3133111</v>
      </c>
      <c r="G8368" s="58" t="s">
        <v>87</v>
      </c>
      <c r="H8368" s="58" t="s">
        <v>87</v>
      </c>
      <c r="I8368" s="60" t="s">
        <v>85</v>
      </c>
    </row>
    <row r="8369" spans="1:9" x14ac:dyDescent="0.2">
      <c r="A8369" t="s">
        <v>60</v>
      </c>
      <c r="B8369" t="s">
        <v>80</v>
      </c>
      <c r="C8369" t="s">
        <v>22</v>
      </c>
      <c r="D8369" s="55">
        <v>45962</v>
      </c>
      <c r="E8369">
        <v>0.7</v>
      </c>
      <c r="F8369">
        <v>3133112</v>
      </c>
      <c r="G8369" s="58" t="s">
        <v>87</v>
      </c>
      <c r="H8369" s="58" t="s">
        <v>87</v>
      </c>
      <c r="I8369" s="60" t="s">
        <v>85</v>
      </c>
    </row>
    <row r="8370" spans="1:9" x14ac:dyDescent="0.2">
      <c r="A8370" t="s">
        <v>60</v>
      </c>
      <c r="B8370" t="s">
        <v>81</v>
      </c>
      <c r="C8370" t="s">
        <v>22</v>
      </c>
      <c r="D8370" s="55">
        <v>45962</v>
      </c>
      <c r="E8370">
        <v>5.5E-2</v>
      </c>
      <c r="F8370">
        <v>3133113</v>
      </c>
      <c r="G8370" s="58" t="s">
        <v>87</v>
      </c>
      <c r="H8370" s="58" t="s">
        <v>87</v>
      </c>
      <c r="I8370" s="60" t="s">
        <v>85</v>
      </c>
    </row>
    <row r="8371" spans="1:9" x14ac:dyDescent="0.2">
      <c r="A8371" t="s">
        <v>61</v>
      </c>
      <c r="B8371" t="s">
        <v>80</v>
      </c>
      <c r="C8371" t="s">
        <v>22</v>
      </c>
      <c r="D8371" s="55">
        <v>45962</v>
      </c>
      <c r="E8371">
        <v>0.7</v>
      </c>
      <c r="F8371">
        <v>3133114</v>
      </c>
      <c r="G8371" s="58" t="s">
        <v>87</v>
      </c>
      <c r="H8371" s="58" t="s">
        <v>87</v>
      </c>
      <c r="I8371" s="60" t="s">
        <v>85</v>
      </c>
    </row>
    <row r="8372" spans="1:9" x14ac:dyDescent="0.2">
      <c r="A8372" t="s">
        <v>61</v>
      </c>
      <c r="B8372" t="s">
        <v>81</v>
      </c>
      <c r="C8372" t="s">
        <v>22</v>
      </c>
      <c r="D8372" s="55">
        <v>45962</v>
      </c>
      <c r="E8372">
        <v>-0.05</v>
      </c>
      <c r="F8372">
        <v>3133115</v>
      </c>
      <c r="G8372" s="58" t="s">
        <v>87</v>
      </c>
      <c r="H8372" s="58" t="s">
        <v>87</v>
      </c>
      <c r="I8372" s="60" t="s">
        <v>85</v>
      </c>
    </row>
    <row r="8373" spans="1:9" x14ac:dyDescent="0.2">
      <c r="A8373" t="s">
        <v>63</v>
      </c>
      <c r="B8373" t="s">
        <v>80</v>
      </c>
      <c r="C8373" t="s">
        <v>22</v>
      </c>
      <c r="D8373" s="55">
        <v>45962</v>
      </c>
      <c r="E8373">
        <v>0</v>
      </c>
      <c r="F8373">
        <v>3133116</v>
      </c>
      <c r="G8373" s="58" t="s">
        <v>87</v>
      </c>
      <c r="H8373" s="58" t="s">
        <v>87</v>
      </c>
      <c r="I8373" s="60" t="s">
        <v>85</v>
      </c>
    </row>
    <row r="8374" spans="1:9" x14ac:dyDescent="0.2">
      <c r="A8374" t="s">
        <v>63</v>
      </c>
      <c r="B8374" t="s">
        <v>81</v>
      </c>
      <c r="C8374" t="s">
        <v>22</v>
      </c>
      <c r="D8374" s="55">
        <v>45962</v>
      </c>
      <c r="E8374">
        <v>0</v>
      </c>
      <c r="F8374">
        <v>3133117</v>
      </c>
      <c r="G8374" s="58" t="s">
        <v>87</v>
      </c>
      <c r="H8374" s="58" t="s">
        <v>87</v>
      </c>
      <c r="I8374" s="60" t="s">
        <v>85</v>
      </c>
    </row>
    <row r="8375" spans="1:9" x14ac:dyDescent="0.2">
      <c r="A8375" t="s">
        <v>64</v>
      </c>
      <c r="B8375" t="s">
        <v>80</v>
      </c>
      <c r="C8375" t="s">
        <v>22</v>
      </c>
      <c r="D8375" s="55">
        <v>45962</v>
      </c>
      <c r="E8375">
        <v>0</v>
      </c>
      <c r="F8375">
        <v>3133118</v>
      </c>
      <c r="G8375" s="58" t="s">
        <v>87</v>
      </c>
      <c r="H8375" s="58" t="s">
        <v>87</v>
      </c>
      <c r="I8375" s="60" t="s">
        <v>85</v>
      </c>
    </row>
    <row r="8376" spans="1:9" x14ac:dyDescent="0.2">
      <c r="A8376" t="s">
        <v>64</v>
      </c>
      <c r="B8376" t="s">
        <v>81</v>
      </c>
      <c r="C8376" t="s">
        <v>22</v>
      </c>
      <c r="D8376" s="55">
        <v>45962</v>
      </c>
      <c r="E8376">
        <v>0</v>
      </c>
      <c r="F8376">
        <v>3133119</v>
      </c>
      <c r="G8376" s="58" t="s">
        <v>87</v>
      </c>
      <c r="H8376" s="58" t="s">
        <v>87</v>
      </c>
      <c r="I8376" s="60" t="s">
        <v>85</v>
      </c>
    </row>
    <row r="8377" spans="1:9" x14ac:dyDescent="0.2">
      <c r="A8377" t="s">
        <v>79</v>
      </c>
      <c r="B8377" t="s">
        <v>80</v>
      </c>
      <c r="C8377" t="s">
        <v>22</v>
      </c>
      <c r="D8377" s="55">
        <v>45962</v>
      </c>
      <c r="E8377">
        <v>0</v>
      </c>
      <c r="F8377">
        <v>3133120</v>
      </c>
      <c r="G8377" s="58" t="s">
        <v>87</v>
      </c>
      <c r="H8377" s="58" t="s">
        <v>87</v>
      </c>
      <c r="I8377" s="60" t="s">
        <v>85</v>
      </c>
    </row>
    <row r="8378" spans="1:9" x14ac:dyDescent="0.2">
      <c r="A8378" t="s">
        <v>79</v>
      </c>
      <c r="B8378" t="s">
        <v>81</v>
      </c>
      <c r="C8378" t="s">
        <v>22</v>
      </c>
      <c r="D8378" s="55">
        <v>45962</v>
      </c>
      <c r="E8378">
        <v>0</v>
      </c>
      <c r="F8378">
        <v>3133121</v>
      </c>
      <c r="G8378" s="58" t="s">
        <v>87</v>
      </c>
      <c r="H8378" s="58" t="s">
        <v>87</v>
      </c>
      <c r="I8378" s="60" t="s">
        <v>85</v>
      </c>
    </row>
    <row r="8379" spans="1:9" x14ac:dyDescent="0.2">
      <c r="A8379" t="s">
        <v>65</v>
      </c>
      <c r="B8379" t="s">
        <v>80</v>
      </c>
      <c r="C8379" t="s">
        <v>22</v>
      </c>
      <c r="D8379" s="55">
        <v>45962</v>
      </c>
      <c r="E8379">
        <v>0</v>
      </c>
      <c r="F8379">
        <v>3133122</v>
      </c>
      <c r="G8379" s="58" t="s">
        <v>87</v>
      </c>
      <c r="H8379" s="58" t="s">
        <v>87</v>
      </c>
      <c r="I8379" s="60" t="s">
        <v>85</v>
      </c>
    </row>
    <row r="8380" spans="1:9" x14ac:dyDescent="0.2">
      <c r="A8380" t="s">
        <v>65</v>
      </c>
      <c r="B8380" t="s">
        <v>81</v>
      </c>
      <c r="C8380" t="s">
        <v>22</v>
      </c>
      <c r="D8380" s="55">
        <v>45962</v>
      </c>
      <c r="E8380">
        <v>0</v>
      </c>
      <c r="F8380">
        <v>3133123</v>
      </c>
      <c r="G8380" s="58" t="s">
        <v>87</v>
      </c>
      <c r="H8380" s="58" t="s">
        <v>87</v>
      </c>
      <c r="I8380" s="60" t="s">
        <v>85</v>
      </c>
    </row>
    <row r="8381" spans="1:9" x14ac:dyDescent="0.2">
      <c r="A8381" t="s">
        <v>111</v>
      </c>
      <c r="B8381" t="s">
        <v>110</v>
      </c>
      <c r="C8381" t="s">
        <v>22</v>
      </c>
      <c r="D8381" s="55">
        <v>45962</v>
      </c>
      <c r="E8381">
        <v>0.05</v>
      </c>
      <c r="F8381">
        <v>3133124</v>
      </c>
      <c r="G8381" s="58" t="s">
        <v>87</v>
      </c>
      <c r="H8381" s="58" t="s">
        <v>87</v>
      </c>
      <c r="I8381" s="60" t="s">
        <v>85</v>
      </c>
    </row>
    <row r="8382" spans="1:9" x14ac:dyDescent="0.2">
      <c r="A8382" t="s">
        <v>112</v>
      </c>
      <c r="B8382" t="s">
        <v>110</v>
      </c>
      <c r="C8382" t="s">
        <v>22</v>
      </c>
      <c r="D8382" s="55">
        <v>45962</v>
      </c>
      <c r="E8382">
        <v>5.5E-2</v>
      </c>
      <c r="F8382">
        <v>3133125</v>
      </c>
      <c r="G8382" s="58" t="s">
        <v>87</v>
      </c>
      <c r="H8382" s="58" t="s">
        <v>87</v>
      </c>
      <c r="I8382" s="60" t="s">
        <v>85</v>
      </c>
    </row>
    <row r="8383" spans="1:9" x14ac:dyDescent="0.2">
      <c r="A8383" t="s">
        <v>108</v>
      </c>
      <c r="B8383" t="s">
        <v>110</v>
      </c>
      <c r="C8383" t="s">
        <v>22</v>
      </c>
      <c r="D8383" s="55">
        <v>45962</v>
      </c>
      <c r="E8383">
        <v>-0.05</v>
      </c>
      <c r="F8383">
        <v>3133126</v>
      </c>
      <c r="G8383" s="58" t="s">
        <v>87</v>
      </c>
      <c r="H8383" s="58" t="s">
        <v>87</v>
      </c>
      <c r="I8383" s="60" t="s">
        <v>85</v>
      </c>
    </row>
    <row r="8384" spans="1:9" x14ac:dyDescent="0.2">
      <c r="A8384" t="s">
        <v>109</v>
      </c>
      <c r="B8384" t="s">
        <v>110</v>
      </c>
      <c r="C8384" t="s">
        <v>22</v>
      </c>
      <c r="D8384" s="55">
        <v>45962</v>
      </c>
      <c r="E8384">
        <v>5.5E-2</v>
      </c>
      <c r="F8384">
        <v>3133127</v>
      </c>
      <c r="G8384" s="58" t="s">
        <v>87</v>
      </c>
      <c r="H8384" s="58" t="s">
        <v>87</v>
      </c>
      <c r="I8384" s="60" t="s">
        <v>85</v>
      </c>
    </row>
    <row r="8385" spans="1:9" x14ac:dyDescent="0.2">
      <c r="A8385" t="s">
        <v>11</v>
      </c>
      <c r="B8385" t="s">
        <v>110</v>
      </c>
      <c r="C8385" t="s">
        <v>22</v>
      </c>
      <c r="D8385" s="55">
        <v>45962</v>
      </c>
      <c r="E8385" s="155">
        <v>45992</v>
      </c>
      <c r="F8385">
        <v>2756515</v>
      </c>
      <c r="G8385" s="58" t="s">
        <v>87</v>
      </c>
      <c r="H8385" s="58" t="s">
        <v>87</v>
      </c>
      <c r="I8385" s="60" t="s">
        <v>86</v>
      </c>
    </row>
    <row r="8386" spans="1:9" x14ac:dyDescent="0.2">
      <c r="A8386" t="s">
        <v>78</v>
      </c>
      <c r="B8386" t="s">
        <v>80</v>
      </c>
      <c r="C8386" t="s">
        <v>22</v>
      </c>
      <c r="D8386" s="55">
        <v>45992</v>
      </c>
      <c r="E8386">
        <v>0.91</v>
      </c>
      <c r="F8386">
        <v>3133100</v>
      </c>
      <c r="G8386" s="58" t="s">
        <v>87</v>
      </c>
      <c r="H8386" s="58" t="s">
        <v>87</v>
      </c>
      <c r="I8386" s="60" t="s">
        <v>85</v>
      </c>
    </row>
    <row r="8387" spans="1:9" x14ac:dyDescent="0.2">
      <c r="A8387" t="s">
        <v>78</v>
      </c>
      <c r="B8387" t="s">
        <v>81</v>
      </c>
      <c r="C8387" t="s">
        <v>22</v>
      </c>
      <c r="D8387" s="55">
        <v>45992</v>
      </c>
      <c r="E8387">
        <v>0.05</v>
      </c>
      <c r="F8387">
        <v>3133101</v>
      </c>
      <c r="G8387" s="58" t="s">
        <v>87</v>
      </c>
      <c r="H8387" s="58" t="s">
        <v>87</v>
      </c>
      <c r="I8387" s="60" t="s">
        <v>85</v>
      </c>
    </row>
    <row r="8388" spans="1:9" x14ac:dyDescent="0.2">
      <c r="A8388" t="s">
        <v>35</v>
      </c>
      <c r="B8388" t="s">
        <v>80</v>
      </c>
      <c r="C8388" t="s">
        <v>22</v>
      </c>
      <c r="D8388" s="55">
        <v>45992</v>
      </c>
      <c r="E8388">
        <v>0.91</v>
      </c>
      <c r="F8388">
        <v>3133102</v>
      </c>
      <c r="G8388" s="58" t="s">
        <v>87</v>
      </c>
      <c r="H8388" s="58" t="s">
        <v>87</v>
      </c>
      <c r="I8388" s="60" t="s">
        <v>85</v>
      </c>
    </row>
    <row r="8389" spans="1:9" x14ac:dyDescent="0.2">
      <c r="A8389" t="s">
        <v>35</v>
      </c>
      <c r="B8389" t="s">
        <v>81</v>
      </c>
      <c r="C8389" t="s">
        <v>22</v>
      </c>
      <c r="D8389" s="55">
        <v>45992</v>
      </c>
      <c r="E8389">
        <v>0.28999999999999998</v>
      </c>
      <c r="F8389">
        <v>3133103</v>
      </c>
      <c r="G8389" s="58" t="s">
        <v>87</v>
      </c>
      <c r="H8389" s="58" t="s">
        <v>87</v>
      </c>
      <c r="I8389" s="60" t="s">
        <v>85</v>
      </c>
    </row>
    <row r="8390" spans="1:9" x14ac:dyDescent="0.2">
      <c r="A8390" t="s">
        <v>36</v>
      </c>
      <c r="B8390" t="s">
        <v>80</v>
      </c>
      <c r="C8390" t="s">
        <v>22</v>
      </c>
      <c r="D8390" s="55">
        <v>45992</v>
      </c>
      <c r="E8390">
        <v>0.91</v>
      </c>
      <c r="F8390">
        <v>3133104</v>
      </c>
      <c r="G8390" s="58" t="s">
        <v>87</v>
      </c>
      <c r="H8390" s="58" t="s">
        <v>87</v>
      </c>
      <c r="I8390" s="60" t="s">
        <v>85</v>
      </c>
    </row>
    <row r="8391" spans="1:9" x14ac:dyDescent="0.2">
      <c r="A8391" t="s">
        <v>36</v>
      </c>
      <c r="B8391" t="s">
        <v>81</v>
      </c>
      <c r="C8391" t="s">
        <v>22</v>
      </c>
      <c r="D8391" s="55">
        <v>45992</v>
      </c>
      <c r="E8391">
        <v>0.05</v>
      </c>
      <c r="F8391">
        <v>3133105</v>
      </c>
      <c r="G8391" s="58" t="s">
        <v>87</v>
      </c>
      <c r="H8391" s="58" t="s">
        <v>87</v>
      </c>
      <c r="I8391" s="60" t="s">
        <v>85</v>
      </c>
    </row>
    <row r="8392" spans="1:9" x14ac:dyDescent="0.2">
      <c r="A8392" t="s">
        <v>37</v>
      </c>
      <c r="B8392" t="s">
        <v>80</v>
      </c>
      <c r="C8392" t="s">
        <v>22</v>
      </c>
      <c r="D8392" s="55">
        <v>45992</v>
      </c>
      <c r="E8392">
        <v>0.91</v>
      </c>
      <c r="F8392">
        <v>3133106</v>
      </c>
      <c r="G8392" s="58" t="s">
        <v>87</v>
      </c>
      <c r="H8392" s="58" t="s">
        <v>87</v>
      </c>
      <c r="I8392" s="60" t="s">
        <v>85</v>
      </c>
    </row>
    <row r="8393" spans="1:9" x14ac:dyDescent="0.2">
      <c r="A8393" t="s">
        <v>37</v>
      </c>
      <c r="B8393" t="s">
        <v>81</v>
      </c>
      <c r="C8393" t="s">
        <v>22</v>
      </c>
      <c r="D8393" s="55">
        <v>45992</v>
      </c>
      <c r="E8393">
        <v>0.28999999999999998</v>
      </c>
      <c r="F8393">
        <v>3133107</v>
      </c>
      <c r="G8393" s="58" t="s">
        <v>87</v>
      </c>
      <c r="H8393" s="58" t="s">
        <v>87</v>
      </c>
      <c r="I8393" s="60" t="s">
        <v>85</v>
      </c>
    </row>
    <row r="8394" spans="1:9" x14ac:dyDescent="0.2">
      <c r="A8394" t="s">
        <v>58</v>
      </c>
      <c r="B8394" t="s">
        <v>80</v>
      </c>
      <c r="C8394" t="s">
        <v>22</v>
      </c>
      <c r="D8394" s="55">
        <v>45992</v>
      </c>
      <c r="E8394">
        <v>0.77</v>
      </c>
      <c r="F8394">
        <v>3133108</v>
      </c>
      <c r="G8394" s="58" t="s">
        <v>87</v>
      </c>
      <c r="H8394" s="58" t="s">
        <v>87</v>
      </c>
      <c r="I8394" s="60" t="s">
        <v>85</v>
      </c>
    </row>
    <row r="8395" spans="1:9" x14ac:dyDescent="0.2">
      <c r="A8395" t="s">
        <v>58</v>
      </c>
      <c r="B8395" t="s">
        <v>81</v>
      </c>
      <c r="C8395" t="s">
        <v>22</v>
      </c>
      <c r="D8395" s="55">
        <v>45992</v>
      </c>
      <c r="E8395">
        <v>0.05</v>
      </c>
      <c r="F8395">
        <v>3133109</v>
      </c>
      <c r="G8395" s="58" t="s">
        <v>87</v>
      </c>
      <c r="H8395" s="58" t="s">
        <v>87</v>
      </c>
      <c r="I8395" s="60" t="s">
        <v>85</v>
      </c>
    </row>
    <row r="8396" spans="1:9" x14ac:dyDescent="0.2">
      <c r="A8396" t="s">
        <v>59</v>
      </c>
      <c r="B8396" t="s">
        <v>80</v>
      </c>
      <c r="C8396" t="s">
        <v>22</v>
      </c>
      <c r="D8396" s="55">
        <v>45992</v>
      </c>
      <c r="E8396">
        <v>0.98</v>
      </c>
      <c r="F8396">
        <v>3133110</v>
      </c>
      <c r="G8396" s="58" t="s">
        <v>87</v>
      </c>
      <c r="H8396" s="58" t="s">
        <v>87</v>
      </c>
      <c r="I8396" s="60" t="s">
        <v>85</v>
      </c>
    </row>
    <row r="8397" spans="1:9" x14ac:dyDescent="0.2">
      <c r="A8397" t="s">
        <v>59</v>
      </c>
      <c r="B8397" t="s">
        <v>81</v>
      </c>
      <c r="C8397" t="s">
        <v>22</v>
      </c>
      <c r="D8397" s="55">
        <v>45992</v>
      </c>
      <c r="E8397">
        <v>-0.13</v>
      </c>
      <c r="F8397">
        <v>3133111</v>
      </c>
      <c r="G8397" s="58" t="s">
        <v>87</v>
      </c>
      <c r="H8397" s="58" t="s">
        <v>87</v>
      </c>
      <c r="I8397" s="60" t="s">
        <v>85</v>
      </c>
    </row>
    <row r="8398" spans="1:9" x14ac:dyDescent="0.2">
      <c r="A8398" t="s">
        <v>60</v>
      </c>
      <c r="B8398" t="s">
        <v>80</v>
      </c>
      <c r="C8398" t="s">
        <v>22</v>
      </c>
      <c r="D8398" s="55">
        <v>45992</v>
      </c>
      <c r="E8398">
        <v>0.98</v>
      </c>
      <c r="F8398">
        <v>3133112</v>
      </c>
      <c r="G8398" s="58" t="s">
        <v>87</v>
      </c>
      <c r="H8398" s="58" t="s">
        <v>87</v>
      </c>
      <c r="I8398" s="60" t="s">
        <v>85</v>
      </c>
    </row>
    <row r="8399" spans="1:9" x14ac:dyDescent="0.2">
      <c r="A8399" t="s">
        <v>60</v>
      </c>
      <c r="B8399" t="s">
        <v>81</v>
      </c>
      <c r="C8399" t="s">
        <v>22</v>
      </c>
      <c r="D8399" s="55">
        <v>45992</v>
      </c>
      <c r="E8399">
        <v>0.25</v>
      </c>
      <c r="F8399">
        <v>3133113</v>
      </c>
      <c r="G8399" s="58" t="s">
        <v>87</v>
      </c>
      <c r="H8399" s="58" t="s">
        <v>87</v>
      </c>
      <c r="I8399" s="60" t="s">
        <v>85</v>
      </c>
    </row>
    <row r="8400" spans="1:9" x14ac:dyDescent="0.2">
      <c r="A8400" t="s">
        <v>61</v>
      </c>
      <c r="B8400" t="s">
        <v>80</v>
      </c>
      <c r="C8400" t="s">
        <v>22</v>
      </c>
      <c r="D8400" s="55">
        <v>45992</v>
      </c>
      <c r="E8400">
        <v>0.98</v>
      </c>
      <c r="F8400">
        <v>3133114</v>
      </c>
      <c r="G8400" s="58" t="s">
        <v>87</v>
      </c>
      <c r="H8400" s="58" t="s">
        <v>87</v>
      </c>
      <c r="I8400" s="60" t="s">
        <v>85</v>
      </c>
    </row>
    <row r="8401" spans="1:9" x14ac:dyDescent="0.2">
      <c r="A8401" t="s">
        <v>61</v>
      </c>
      <c r="B8401" t="s">
        <v>81</v>
      </c>
      <c r="C8401" t="s">
        <v>22</v>
      </c>
      <c r="D8401" s="55">
        <v>45992</v>
      </c>
      <c r="E8401">
        <v>-0.05</v>
      </c>
      <c r="F8401">
        <v>3133115</v>
      </c>
      <c r="G8401" s="58" t="s">
        <v>87</v>
      </c>
      <c r="H8401" s="58" t="s">
        <v>87</v>
      </c>
      <c r="I8401" s="60" t="s">
        <v>85</v>
      </c>
    </row>
    <row r="8402" spans="1:9" x14ac:dyDescent="0.2">
      <c r="A8402" t="s">
        <v>63</v>
      </c>
      <c r="B8402" t="s">
        <v>80</v>
      </c>
      <c r="C8402" t="s">
        <v>22</v>
      </c>
      <c r="D8402" s="55">
        <v>45992</v>
      </c>
      <c r="E8402">
        <v>0</v>
      </c>
      <c r="F8402">
        <v>3133116</v>
      </c>
      <c r="G8402" s="58" t="s">
        <v>87</v>
      </c>
      <c r="H8402" s="58" t="s">
        <v>87</v>
      </c>
      <c r="I8402" s="60" t="s">
        <v>85</v>
      </c>
    </row>
    <row r="8403" spans="1:9" x14ac:dyDescent="0.2">
      <c r="A8403" t="s">
        <v>63</v>
      </c>
      <c r="B8403" t="s">
        <v>81</v>
      </c>
      <c r="C8403" t="s">
        <v>22</v>
      </c>
      <c r="D8403" s="55">
        <v>45992</v>
      </c>
      <c r="E8403">
        <v>0</v>
      </c>
      <c r="F8403">
        <v>3133117</v>
      </c>
      <c r="G8403" s="58" t="s">
        <v>87</v>
      </c>
      <c r="H8403" s="58" t="s">
        <v>87</v>
      </c>
      <c r="I8403" s="60" t="s">
        <v>85</v>
      </c>
    </row>
    <row r="8404" spans="1:9" x14ac:dyDescent="0.2">
      <c r="A8404" t="s">
        <v>64</v>
      </c>
      <c r="B8404" t="s">
        <v>80</v>
      </c>
      <c r="C8404" t="s">
        <v>22</v>
      </c>
      <c r="D8404" s="55">
        <v>45992</v>
      </c>
      <c r="E8404">
        <v>0</v>
      </c>
      <c r="F8404">
        <v>3133118</v>
      </c>
      <c r="G8404" s="58" t="s">
        <v>87</v>
      </c>
      <c r="H8404" s="58" t="s">
        <v>87</v>
      </c>
      <c r="I8404" s="60" t="s">
        <v>85</v>
      </c>
    </row>
    <row r="8405" spans="1:9" x14ac:dyDescent="0.2">
      <c r="A8405" t="s">
        <v>64</v>
      </c>
      <c r="B8405" t="s">
        <v>81</v>
      </c>
      <c r="C8405" t="s">
        <v>22</v>
      </c>
      <c r="D8405" s="55">
        <v>45992</v>
      </c>
      <c r="E8405">
        <v>0</v>
      </c>
      <c r="F8405">
        <v>3133119</v>
      </c>
      <c r="G8405" s="58" t="s">
        <v>87</v>
      </c>
      <c r="H8405" s="58" t="s">
        <v>87</v>
      </c>
      <c r="I8405" s="60" t="s">
        <v>85</v>
      </c>
    </row>
    <row r="8406" spans="1:9" x14ac:dyDescent="0.2">
      <c r="A8406" t="s">
        <v>79</v>
      </c>
      <c r="B8406" t="s">
        <v>80</v>
      </c>
      <c r="C8406" t="s">
        <v>22</v>
      </c>
      <c r="D8406" s="55">
        <v>45992</v>
      </c>
      <c r="E8406">
        <v>0</v>
      </c>
      <c r="F8406">
        <v>3133120</v>
      </c>
      <c r="G8406" s="58" t="s">
        <v>87</v>
      </c>
      <c r="H8406" s="58" t="s">
        <v>87</v>
      </c>
      <c r="I8406" s="60" t="s">
        <v>85</v>
      </c>
    </row>
    <row r="8407" spans="1:9" x14ac:dyDescent="0.2">
      <c r="A8407" t="s">
        <v>79</v>
      </c>
      <c r="B8407" t="s">
        <v>81</v>
      </c>
      <c r="C8407" t="s">
        <v>22</v>
      </c>
      <c r="D8407" s="55">
        <v>45992</v>
      </c>
      <c r="E8407">
        <v>0</v>
      </c>
      <c r="F8407">
        <v>3133121</v>
      </c>
      <c r="G8407" s="58" t="s">
        <v>87</v>
      </c>
      <c r="H8407" s="58" t="s">
        <v>87</v>
      </c>
      <c r="I8407" s="60" t="s">
        <v>85</v>
      </c>
    </row>
    <row r="8408" spans="1:9" x14ac:dyDescent="0.2">
      <c r="A8408" t="s">
        <v>65</v>
      </c>
      <c r="B8408" t="s">
        <v>80</v>
      </c>
      <c r="C8408" t="s">
        <v>22</v>
      </c>
      <c r="D8408" s="55">
        <v>45992</v>
      </c>
      <c r="E8408">
        <v>0</v>
      </c>
      <c r="F8408">
        <v>3133122</v>
      </c>
      <c r="G8408" s="58" t="s">
        <v>87</v>
      </c>
      <c r="H8408" s="58" t="s">
        <v>87</v>
      </c>
      <c r="I8408" s="60" t="s">
        <v>85</v>
      </c>
    </row>
    <row r="8409" spans="1:9" x14ac:dyDescent="0.2">
      <c r="A8409" t="s">
        <v>65</v>
      </c>
      <c r="B8409" t="s">
        <v>81</v>
      </c>
      <c r="C8409" t="s">
        <v>22</v>
      </c>
      <c r="D8409" s="55">
        <v>45992</v>
      </c>
      <c r="E8409">
        <v>0</v>
      </c>
      <c r="F8409">
        <v>3133123</v>
      </c>
      <c r="G8409" s="58" t="s">
        <v>87</v>
      </c>
      <c r="H8409" s="58" t="s">
        <v>87</v>
      </c>
      <c r="I8409" s="60" t="s">
        <v>85</v>
      </c>
    </row>
    <row r="8410" spans="1:9" x14ac:dyDescent="0.2">
      <c r="A8410" t="s">
        <v>111</v>
      </c>
      <c r="B8410" t="s">
        <v>110</v>
      </c>
      <c r="C8410" t="s">
        <v>22</v>
      </c>
      <c r="D8410" s="55">
        <v>45992</v>
      </c>
      <c r="E8410">
        <v>0.05</v>
      </c>
      <c r="F8410">
        <v>3133124</v>
      </c>
      <c r="G8410" s="58" t="s">
        <v>87</v>
      </c>
      <c r="H8410" s="58" t="s">
        <v>87</v>
      </c>
      <c r="I8410" s="60" t="s">
        <v>85</v>
      </c>
    </row>
    <row r="8411" spans="1:9" x14ac:dyDescent="0.2">
      <c r="A8411" t="s">
        <v>112</v>
      </c>
      <c r="B8411" t="s">
        <v>110</v>
      </c>
      <c r="C8411" t="s">
        <v>22</v>
      </c>
      <c r="D8411" s="55">
        <v>45992</v>
      </c>
      <c r="E8411">
        <v>0.25</v>
      </c>
      <c r="F8411">
        <v>3133125</v>
      </c>
      <c r="G8411" s="58" t="s">
        <v>87</v>
      </c>
      <c r="H8411" s="58" t="s">
        <v>87</v>
      </c>
      <c r="I8411" s="60" t="s">
        <v>85</v>
      </c>
    </row>
    <row r="8412" spans="1:9" x14ac:dyDescent="0.2">
      <c r="A8412" t="s">
        <v>108</v>
      </c>
      <c r="B8412" t="s">
        <v>110</v>
      </c>
      <c r="C8412" t="s">
        <v>22</v>
      </c>
      <c r="D8412" s="55">
        <v>45992</v>
      </c>
      <c r="E8412">
        <v>-0.05</v>
      </c>
      <c r="F8412">
        <v>3133126</v>
      </c>
      <c r="G8412" s="58" t="s">
        <v>87</v>
      </c>
      <c r="H8412" s="58" t="s">
        <v>87</v>
      </c>
      <c r="I8412" s="60" t="s">
        <v>85</v>
      </c>
    </row>
    <row r="8413" spans="1:9" x14ac:dyDescent="0.2">
      <c r="A8413" t="s">
        <v>109</v>
      </c>
      <c r="B8413" t="s">
        <v>110</v>
      </c>
      <c r="C8413" t="s">
        <v>22</v>
      </c>
      <c r="D8413" s="55">
        <v>45992</v>
      </c>
      <c r="E8413">
        <v>0.25</v>
      </c>
      <c r="F8413">
        <v>3133127</v>
      </c>
      <c r="G8413" s="58" t="s">
        <v>87</v>
      </c>
      <c r="H8413" s="58" t="s">
        <v>87</v>
      </c>
      <c r="I8413" s="60" t="s">
        <v>85</v>
      </c>
    </row>
    <row r="8414" spans="1:9" x14ac:dyDescent="0.2">
      <c r="A8414" t="s">
        <v>11</v>
      </c>
      <c r="B8414" t="s">
        <v>110</v>
      </c>
      <c r="C8414" t="s">
        <v>22</v>
      </c>
      <c r="D8414" s="55">
        <v>45992</v>
      </c>
      <c r="E8414" s="155">
        <v>46023</v>
      </c>
      <c r="F8414">
        <v>2756544</v>
      </c>
      <c r="G8414" s="58" t="s">
        <v>87</v>
      </c>
      <c r="H8414" s="58" t="s">
        <v>87</v>
      </c>
      <c r="I8414" s="60" t="s">
        <v>86</v>
      </c>
    </row>
    <row r="8415" spans="1:9" x14ac:dyDescent="0.2">
      <c r="A8415" t="s">
        <v>78</v>
      </c>
      <c r="B8415" t="s">
        <v>80</v>
      </c>
      <c r="C8415" t="s">
        <v>22</v>
      </c>
      <c r="D8415" s="55">
        <v>46023</v>
      </c>
      <c r="E8415">
        <v>1.2150000000000001</v>
      </c>
      <c r="F8415">
        <v>3133100</v>
      </c>
      <c r="G8415" s="58" t="s">
        <v>87</v>
      </c>
      <c r="H8415" s="58" t="s">
        <v>87</v>
      </c>
      <c r="I8415" s="60" t="s">
        <v>85</v>
      </c>
    </row>
    <row r="8416" spans="1:9" x14ac:dyDescent="0.2">
      <c r="A8416" t="s">
        <v>78</v>
      </c>
      <c r="B8416" t="s">
        <v>81</v>
      </c>
      <c r="C8416" t="s">
        <v>22</v>
      </c>
      <c r="D8416" s="55">
        <v>46023</v>
      </c>
      <c r="E8416">
        <v>0.05</v>
      </c>
      <c r="F8416">
        <v>3133101</v>
      </c>
      <c r="G8416" s="58" t="s">
        <v>87</v>
      </c>
      <c r="H8416" s="58" t="s">
        <v>87</v>
      </c>
      <c r="I8416" s="60" t="s">
        <v>85</v>
      </c>
    </row>
    <row r="8417" spans="1:9" x14ac:dyDescent="0.2">
      <c r="A8417" t="s">
        <v>35</v>
      </c>
      <c r="B8417" t="s">
        <v>80</v>
      </c>
      <c r="C8417" t="s">
        <v>22</v>
      </c>
      <c r="D8417" s="55">
        <v>46023</v>
      </c>
      <c r="E8417">
        <v>1.2150000000000001</v>
      </c>
      <c r="F8417">
        <v>3133102</v>
      </c>
      <c r="G8417" s="58" t="s">
        <v>87</v>
      </c>
      <c r="H8417" s="58" t="s">
        <v>87</v>
      </c>
      <c r="I8417" s="60" t="s">
        <v>85</v>
      </c>
    </row>
    <row r="8418" spans="1:9" x14ac:dyDescent="0.2">
      <c r="A8418" t="s">
        <v>35</v>
      </c>
      <c r="B8418" t="s">
        <v>81</v>
      </c>
      <c r="C8418" t="s">
        <v>22</v>
      </c>
      <c r="D8418" s="55">
        <v>46023</v>
      </c>
      <c r="E8418">
        <v>0.32</v>
      </c>
      <c r="F8418">
        <v>3133103</v>
      </c>
      <c r="G8418" s="58" t="s">
        <v>87</v>
      </c>
      <c r="H8418" s="58" t="s">
        <v>87</v>
      </c>
      <c r="I8418" s="60" t="s">
        <v>85</v>
      </c>
    </row>
    <row r="8419" spans="1:9" x14ac:dyDescent="0.2">
      <c r="A8419" t="s">
        <v>36</v>
      </c>
      <c r="B8419" t="s">
        <v>80</v>
      </c>
      <c r="C8419" t="s">
        <v>22</v>
      </c>
      <c r="D8419" s="55">
        <v>46023</v>
      </c>
      <c r="E8419">
        <v>1.2150000000000001</v>
      </c>
      <c r="F8419">
        <v>3133104</v>
      </c>
      <c r="G8419" s="58" t="s">
        <v>87</v>
      </c>
      <c r="H8419" s="58" t="s">
        <v>87</v>
      </c>
      <c r="I8419" s="60" t="s">
        <v>85</v>
      </c>
    </row>
    <row r="8420" spans="1:9" x14ac:dyDescent="0.2">
      <c r="A8420" t="s">
        <v>36</v>
      </c>
      <c r="B8420" t="s">
        <v>81</v>
      </c>
      <c r="C8420" t="s">
        <v>22</v>
      </c>
      <c r="D8420" s="55">
        <v>46023</v>
      </c>
      <c r="E8420">
        <v>0.05</v>
      </c>
      <c r="F8420">
        <v>3133105</v>
      </c>
      <c r="G8420" s="58" t="s">
        <v>87</v>
      </c>
      <c r="H8420" s="58" t="s">
        <v>87</v>
      </c>
      <c r="I8420" s="60" t="s">
        <v>85</v>
      </c>
    </row>
    <row r="8421" spans="1:9" x14ac:dyDescent="0.2">
      <c r="A8421" t="s">
        <v>37</v>
      </c>
      <c r="B8421" t="s">
        <v>80</v>
      </c>
      <c r="C8421" t="s">
        <v>22</v>
      </c>
      <c r="D8421" s="55">
        <v>46023</v>
      </c>
      <c r="E8421">
        <v>1.2150000000000001</v>
      </c>
      <c r="F8421">
        <v>3133106</v>
      </c>
      <c r="G8421" s="58" t="s">
        <v>87</v>
      </c>
      <c r="H8421" s="58" t="s">
        <v>87</v>
      </c>
      <c r="I8421" s="60" t="s">
        <v>85</v>
      </c>
    </row>
    <row r="8422" spans="1:9" x14ac:dyDescent="0.2">
      <c r="A8422" t="s">
        <v>37</v>
      </c>
      <c r="B8422" t="s">
        <v>81</v>
      </c>
      <c r="C8422" t="s">
        <v>22</v>
      </c>
      <c r="D8422" s="55">
        <v>46023</v>
      </c>
      <c r="E8422">
        <v>0.32</v>
      </c>
      <c r="F8422">
        <v>3133107</v>
      </c>
      <c r="G8422" s="58" t="s">
        <v>87</v>
      </c>
      <c r="H8422" s="58" t="s">
        <v>87</v>
      </c>
      <c r="I8422" s="60" t="s">
        <v>85</v>
      </c>
    </row>
    <row r="8423" spans="1:9" x14ac:dyDescent="0.2">
      <c r="A8423" t="s">
        <v>58</v>
      </c>
      <c r="B8423" t="s">
        <v>80</v>
      </c>
      <c r="C8423" t="s">
        <v>22</v>
      </c>
      <c r="D8423" s="55">
        <v>46023</v>
      </c>
      <c r="E8423">
        <v>1.04</v>
      </c>
      <c r="F8423">
        <v>3133108</v>
      </c>
      <c r="G8423" s="58" t="s">
        <v>87</v>
      </c>
      <c r="H8423" s="58" t="s">
        <v>87</v>
      </c>
      <c r="I8423" s="60" t="s">
        <v>85</v>
      </c>
    </row>
    <row r="8424" spans="1:9" x14ac:dyDescent="0.2">
      <c r="A8424" t="s">
        <v>58</v>
      </c>
      <c r="B8424" t="s">
        <v>81</v>
      </c>
      <c r="C8424" t="s">
        <v>22</v>
      </c>
      <c r="D8424" s="55">
        <v>46023</v>
      </c>
      <c r="E8424">
        <v>0.05</v>
      </c>
      <c r="F8424">
        <v>3133109</v>
      </c>
      <c r="G8424" s="58" t="s">
        <v>87</v>
      </c>
      <c r="H8424" s="58" t="s">
        <v>87</v>
      </c>
      <c r="I8424" s="60" t="s">
        <v>85</v>
      </c>
    </row>
    <row r="8425" spans="1:9" x14ac:dyDescent="0.2">
      <c r="A8425" t="s">
        <v>59</v>
      </c>
      <c r="B8425" t="s">
        <v>80</v>
      </c>
      <c r="C8425" t="s">
        <v>22</v>
      </c>
      <c r="D8425" s="55">
        <v>46023</v>
      </c>
      <c r="E8425">
        <v>1.6</v>
      </c>
      <c r="F8425">
        <v>3133110</v>
      </c>
      <c r="G8425" s="58" t="s">
        <v>87</v>
      </c>
      <c r="H8425" s="58" t="s">
        <v>87</v>
      </c>
      <c r="I8425" s="60" t="s">
        <v>85</v>
      </c>
    </row>
    <row r="8426" spans="1:9" x14ac:dyDescent="0.2">
      <c r="A8426" t="s">
        <v>59</v>
      </c>
      <c r="B8426" t="s">
        <v>81</v>
      </c>
      <c r="C8426" t="s">
        <v>22</v>
      </c>
      <c r="D8426" s="55">
        <v>46023</v>
      </c>
      <c r="E8426">
        <v>-0.25</v>
      </c>
      <c r="F8426">
        <v>3133111</v>
      </c>
      <c r="G8426" s="58" t="s">
        <v>87</v>
      </c>
      <c r="H8426" s="58" t="s">
        <v>87</v>
      </c>
      <c r="I8426" s="60" t="s">
        <v>85</v>
      </c>
    </row>
    <row r="8427" spans="1:9" x14ac:dyDescent="0.2">
      <c r="A8427" t="s">
        <v>60</v>
      </c>
      <c r="B8427" t="s">
        <v>80</v>
      </c>
      <c r="C8427" t="s">
        <v>22</v>
      </c>
      <c r="D8427" s="55">
        <v>46023</v>
      </c>
      <c r="E8427">
        <v>1.6</v>
      </c>
      <c r="F8427">
        <v>3133112</v>
      </c>
      <c r="G8427" s="58" t="s">
        <v>87</v>
      </c>
      <c r="H8427" s="58" t="s">
        <v>87</v>
      </c>
      <c r="I8427" s="60" t="s">
        <v>85</v>
      </c>
    </row>
    <row r="8428" spans="1:9" x14ac:dyDescent="0.2">
      <c r="A8428" t="s">
        <v>60</v>
      </c>
      <c r="B8428" t="s">
        <v>81</v>
      </c>
      <c r="C8428" t="s">
        <v>22</v>
      </c>
      <c r="D8428" s="55">
        <v>46023</v>
      </c>
      <c r="E8428">
        <v>0.45</v>
      </c>
      <c r="F8428">
        <v>3133113</v>
      </c>
      <c r="G8428" s="58" t="s">
        <v>87</v>
      </c>
      <c r="H8428" s="58" t="s">
        <v>87</v>
      </c>
      <c r="I8428" s="60" t="s">
        <v>85</v>
      </c>
    </row>
    <row r="8429" spans="1:9" x14ac:dyDescent="0.2">
      <c r="A8429" t="s">
        <v>61</v>
      </c>
      <c r="B8429" t="s">
        <v>80</v>
      </c>
      <c r="C8429" t="s">
        <v>22</v>
      </c>
      <c r="D8429" s="55">
        <v>46023</v>
      </c>
      <c r="E8429">
        <v>1.6</v>
      </c>
      <c r="F8429">
        <v>3133114</v>
      </c>
      <c r="G8429" s="58" t="s">
        <v>87</v>
      </c>
      <c r="H8429" s="58" t="s">
        <v>87</v>
      </c>
      <c r="I8429" s="60" t="s">
        <v>85</v>
      </c>
    </row>
    <row r="8430" spans="1:9" x14ac:dyDescent="0.2">
      <c r="A8430" t="s">
        <v>61</v>
      </c>
      <c r="B8430" t="s">
        <v>81</v>
      </c>
      <c r="C8430" t="s">
        <v>22</v>
      </c>
      <c r="D8430" s="55">
        <v>46023</v>
      </c>
      <c r="E8430">
        <v>-0.2</v>
      </c>
      <c r="F8430">
        <v>3133115</v>
      </c>
      <c r="G8430" s="58" t="s">
        <v>87</v>
      </c>
      <c r="H8430" s="58" t="s">
        <v>87</v>
      </c>
      <c r="I8430" s="60" t="s">
        <v>85</v>
      </c>
    </row>
    <row r="8431" spans="1:9" x14ac:dyDescent="0.2">
      <c r="A8431" t="s">
        <v>63</v>
      </c>
      <c r="B8431" t="s">
        <v>80</v>
      </c>
      <c r="C8431" t="s">
        <v>22</v>
      </c>
      <c r="D8431" s="55">
        <v>46023</v>
      </c>
      <c r="E8431">
        <v>0</v>
      </c>
      <c r="F8431">
        <v>3133116</v>
      </c>
      <c r="G8431" s="58" t="s">
        <v>87</v>
      </c>
      <c r="H8431" s="58" t="s">
        <v>87</v>
      </c>
      <c r="I8431" s="60" t="s">
        <v>85</v>
      </c>
    </row>
    <row r="8432" spans="1:9" x14ac:dyDescent="0.2">
      <c r="A8432" t="s">
        <v>63</v>
      </c>
      <c r="B8432" t="s">
        <v>81</v>
      </c>
      <c r="C8432" t="s">
        <v>22</v>
      </c>
      <c r="D8432" s="55">
        <v>46023</v>
      </c>
      <c r="E8432">
        <v>0</v>
      </c>
      <c r="F8432">
        <v>3133117</v>
      </c>
      <c r="G8432" s="58" t="s">
        <v>87</v>
      </c>
      <c r="H8432" s="58" t="s">
        <v>87</v>
      </c>
      <c r="I8432" s="60" t="s">
        <v>85</v>
      </c>
    </row>
    <row r="8433" spans="1:9" x14ac:dyDescent="0.2">
      <c r="A8433" t="s">
        <v>64</v>
      </c>
      <c r="B8433" t="s">
        <v>80</v>
      </c>
      <c r="C8433" t="s">
        <v>22</v>
      </c>
      <c r="D8433" s="55">
        <v>46023</v>
      </c>
      <c r="E8433">
        <v>0</v>
      </c>
      <c r="F8433">
        <v>3133118</v>
      </c>
      <c r="G8433" s="58" t="s">
        <v>87</v>
      </c>
      <c r="H8433" s="58" t="s">
        <v>87</v>
      </c>
      <c r="I8433" s="60" t="s">
        <v>85</v>
      </c>
    </row>
    <row r="8434" spans="1:9" x14ac:dyDescent="0.2">
      <c r="A8434" t="s">
        <v>64</v>
      </c>
      <c r="B8434" t="s">
        <v>81</v>
      </c>
      <c r="C8434" t="s">
        <v>22</v>
      </c>
      <c r="D8434" s="55">
        <v>46023</v>
      </c>
      <c r="E8434">
        <v>0</v>
      </c>
      <c r="F8434">
        <v>3133119</v>
      </c>
      <c r="G8434" s="58" t="s">
        <v>87</v>
      </c>
      <c r="H8434" s="58" t="s">
        <v>87</v>
      </c>
      <c r="I8434" s="60" t="s">
        <v>85</v>
      </c>
    </row>
    <row r="8435" spans="1:9" x14ac:dyDescent="0.2">
      <c r="A8435" t="s">
        <v>79</v>
      </c>
      <c r="B8435" t="s">
        <v>80</v>
      </c>
      <c r="C8435" t="s">
        <v>22</v>
      </c>
      <c r="D8435" s="55">
        <v>46023</v>
      </c>
      <c r="E8435">
        <v>0</v>
      </c>
      <c r="F8435">
        <v>3133120</v>
      </c>
      <c r="G8435" s="58" t="s">
        <v>87</v>
      </c>
      <c r="H8435" s="58" t="s">
        <v>87</v>
      </c>
      <c r="I8435" s="60" t="s">
        <v>85</v>
      </c>
    </row>
    <row r="8436" spans="1:9" x14ac:dyDescent="0.2">
      <c r="A8436" t="s">
        <v>79</v>
      </c>
      <c r="B8436" t="s">
        <v>81</v>
      </c>
      <c r="C8436" t="s">
        <v>22</v>
      </c>
      <c r="D8436" s="55">
        <v>46023</v>
      </c>
      <c r="E8436">
        <v>0</v>
      </c>
      <c r="F8436">
        <v>3133121</v>
      </c>
      <c r="G8436" s="58" t="s">
        <v>87</v>
      </c>
      <c r="H8436" s="58" t="s">
        <v>87</v>
      </c>
      <c r="I8436" s="60" t="s">
        <v>85</v>
      </c>
    </row>
    <row r="8437" spans="1:9" x14ac:dyDescent="0.2">
      <c r="A8437" t="s">
        <v>65</v>
      </c>
      <c r="B8437" t="s">
        <v>80</v>
      </c>
      <c r="C8437" t="s">
        <v>22</v>
      </c>
      <c r="D8437" s="55">
        <v>46023</v>
      </c>
      <c r="E8437">
        <v>0</v>
      </c>
      <c r="F8437">
        <v>3133122</v>
      </c>
      <c r="G8437" s="58" t="s">
        <v>87</v>
      </c>
      <c r="H8437" s="58" t="s">
        <v>87</v>
      </c>
      <c r="I8437" s="60" t="s">
        <v>85</v>
      </c>
    </row>
    <row r="8438" spans="1:9" x14ac:dyDescent="0.2">
      <c r="A8438" t="s">
        <v>65</v>
      </c>
      <c r="B8438" t="s">
        <v>81</v>
      </c>
      <c r="C8438" t="s">
        <v>22</v>
      </c>
      <c r="D8438" s="55">
        <v>46023</v>
      </c>
      <c r="E8438">
        <v>0</v>
      </c>
      <c r="F8438">
        <v>3133123</v>
      </c>
      <c r="G8438" s="58" t="s">
        <v>87</v>
      </c>
      <c r="H8438" s="58" t="s">
        <v>87</v>
      </c>
      <c r="I8438" s="60" t="s">
        <v>85</v>
      </c>
    </row>
    <row r="8439" spans="1:9" x14ac:dyDescent="0.2">
      <c r="A8439" t="s">
        <v>111</v>
      </c>
      <c r="B8439" t="s">
        <v>110</v>
      </c>
      <c r="C8439" t="s">
        <v>22</v>
      </c>
      <c r="D8439" s="55">
        <v>46023</v>
      </c>
      <c r="E8439">
        <v>0.05</v>
      </c>
      <c r="F8439">
        <v>3133124</v>
      </c>
      <c r="G8439" s="58" t="s">
        <v>87</v>
      </c>
      <c r="H8439" s="58" t="s">
        <v>87</v>
      </c>
      <c r="I8439" s="60" t="s">
        <v>85</v>
      </c>
    </row>
    <row r="8440" spans="1:9" x14ac:dyDescent="0.2">
      <c r="A8440" t="s">
        <v>112</v>
      </c>
      <c r="B8440" t="s">
        <v>110</v>
      </c>
      <c r="C8440" t="s">
        <v>22</v>
      </c>
      <c r="D8440" s="55">
        <v>46023</v>
      </c>
      <c r="E8440">
        <v>0.45</v>
      </c>
      <c r="F8440">
        <v>3133125</v>
      </c>
      <c r="G8440" s="58" t="s">
        <v>87</v>
      </c>
      <c r="H8440" s="58" t="s">
        <v>87</v>
      </c>
      <c r="I8440" s="60" t="s">
        <v>85</v>
      </c>
    </row>
    <row r="8441" spans="1:9" x14ac:dyDescent="0.2">
      <c r="A8441" t="s">
        <v>108</v>
      </c>
      <c r="B8441" t="s">
        <v>110</v>
      </c>
      <c r="C8441" t="s">
        <v>22</v>
      </c>
      <c r="D8441" s="55">
        <v>46023</v>
      </c>
      <c r="E8441">
        <v>-0.2</v>
      </c>
      <c r="F8441">
        <v>3133126</v>
      </c>
      <c r="G8441" s="58" t="s">
        <v>87</v>
      </c>
      <c r="H8441" s="58" t="s">
        <v>87</v>
      </c>
      <c r="I8441" s="60" t="s">
        <v>85</v>
      </c>
    </row>
    <row r="8442" spans="1:9" x14ac:dyDescent="0.2">
      <c r="A8442" t="s">
        <v>109</v>
      </c>
      <c r="B8442" t="s">
        <v>110</v>
      </c>
      <c r="C8442" t="s">
        <v>22</v>
      </c>
      <c r="D8442" s="55">
        <v>46023</v>
      </c>
      <c r="E8442">
        <v>0.45</v>
      </c>
      <c r="F8442">
        <v>3133127</v>
      </c>
      <c r="G8442" s="58" t="s">
        <v>87</v>
      </c>
      <c r="H8442" s="58" t="s">
        <v>87</v>
      </c>
      <c r="I8442" s="60" t="s">
        <v>85</v>
      </c>
    </row>
    <row r="8443" spans="1:9" x14ac:dyDescent="0.2">
      <c r="A8443" t="s">
        <v>11</v>
      </c>
      <c r="B8443" t="s">
        <v>110</v>
      </c>
      <c r="C8443" t="s">
        <v>22</v>
      </c>
      <c r="D8443" s="55">
        <v>46023</v>
      </c>
      <c r="E8443" s="155">
        <v>46054</v>
      </c>
      <c r="F8443">
        <v>2756522</v>
      </c>
      <c r="G8443" s="58" t="s">
        <v>87</v>
      </c>
      <c r="H8443" s="58" t="s">
        <v>87</v>
      </c>
      <c r="I8443" s="60" t="s">
        <v>86</v>
      </c>
    </row>
    <row r="8444" spans="1:9" x14ac:dyDescent="0.2">
      <c r="A8444" t="s">
        <v>78</v>
      </c>
      <c r="B8444" t="s">
        <v>80</v>
      </c>
      <c r="C8444" t="s">
        <v>22</v>
      </c>
      <c r="D8444" s="55">
        <v>46054</v>
      </c>
      <c r="E8444">
        <v>1.2150000000000001</v>
      </c>
      <c r="F8444">
        <v>3133100</v>
      </c>
      <c r="G8444" s="58" t="s">
        <v>87</v>
      </c>
      <c r="H8444" s="58" t="s">
        <v>87</v>
      </c>
      <c r="I8444" s="60" t="s">
        <v>85</v>
      </c>
    </row>
    <row r="8445" spans="1:9" x14ac:dyDescent="0.2">
      <c r="A8445" t="s">
        <v>78</v>
      </c>
      <c r="B8445" t="s">
        <v>81</v>
      </c>
      <c r="C8445" t="s">
        <v>22</v>
      </c>
      <c r="D8445" s="55">
        <v>46054</v>
      </c>
      <c r="E8445">
        <v>0.05</v>
      </c>
      <c r="F8445">
        <v>3133101</v>
      </c>
      <c r="G8445" s="58" t="s">
        <v>87</v>
      </c>
      <c r="H8445" s="58" t="s">
        <v>87</v>
      </c>
      <c r="I8445" s="60" t="s">
        <v>85</v>
      </c>
    </row>
    <row r="8446" spans="1:9" x14ac:dyDescent="0.2">
      <c r="A8446" t="s">
        <v>35</v>
      </c>
      <c r="B8446" t="s">
        <v>80</v>
      </c>
      <c r="C8446" t="s">
        <v>22</v>
      </c>
      <c r="D8446" s="55">
        <v>46054</v>
      </c>
      <c r="E8446">
        <v>1.2150000000000001</v>
      </c>
      <c r="F8446">
        <v>3133102</v>
      </c>
      <c r="G8446" s="58" t="s">
        <v>87</v>
      </c>
      <c r="H8446" s="58" t="s">
        <v>87</v>
      </c>
      <c r="I8446" s="60" t="s">
        <v>85</v>
      </c>
    </row>
    <row r="8447" spans="1:9" x14ac:dyDescent="0.2">
      <c r="A8447" t="s">
        <v>35</v>
      </c>
      <c r="B8447" t="s">
        <v>81</v>
      </c>
      <c r="C8447" t="s">
        <v>22</v>
      </c>
      <c r="D8447" s="55">
        <v>46054</v>
      </c>
      <c r="E8447">
        <v>0.32</v>
      </c>
      <c r="F8447">
        <v>3133103</v>
      </c>
      <c r="G8447" s="58" t="s">
        <v>87</v>
      </c>
      <c r="H8447" s="58" t="s">
        <v>87</v>
      </c>
      <c r="I8447" s="60" t="s">
        <v>85</v>
      </c>
    </row>
    <row r="8448" spans="1:9" x14ac:dyDescent="0.2">
      <c r="A8448" t="s">
        <v>36</v>
      </c>
      <c r="B8448" t="s">
        <v>80</v>
      </c>
      <c r="C8448" t="s">
        <v>22</v>
      </c>
      <c r="D8448" s="55">
        <v>46054</v>
      </c>
      <c r="E8448">
        <v>1.2150000000000001</v>
      </c>
      <c r="F8448">
        <v>3133104</v>
      </c>
      <c r="G8448" s="58" t="s">
        <v>87</v>
      </c>
      <c r="H8448" s="58" t="s">
        <v>87</v>
      </c>
      <c r="I8448" s="60" t="s">
        <v>85</v>
      </c>
    </row>
    <row r="8449" spans="1:9" x14ac:dyDescent="0.2">
      <c r="A8449" t="s">
        <v>36</v>
      </c>
      <c r="B8449" t="s">
        <v>81</v>
      </c>
      <c r="C8449" t="s">
        <v>22</v>
      </c>
      <c r="D8449" s="55">
        <v>46054</v>
      </c>
      <c r="E8449">
        <v>0.05</v>
      </c>
      <c r="F8449">
        <v>3133105</v>
      </c>
      <c r="G8449" s="58" t="s">
        <v>87</v>
      </c>
      <c r="H8449" s="58" t="s">
        <v>87</v>
      </c>
      <c r="I8449" s="60" t="s">
        <v>85</v>
      </c>
    </row>
    <row r="8450" spans="1:9" x14ac:dyDescent="0.2">
      <c r="A8450" t="s">
        <v>37</v>
      </c>
      <c r="B8450" t="s">
        <v>80</v>
      </c>
      <c r="C8450" t="s">
        <v>22</v>
      </c>
      <c r="D8450" s="55">
        <v>46054</v>
      </c>
      <c r="E8450">
        <v>1.2150000000000001</v>
      </c>
      <c r="F8450">
        <v>3133106</v>
      </c>
      <c r="G8450" s="58" t="s">
        <v>87</v>
      </c>
      <c r="H8450" s="58" t="s">
        <v>87</v>
      </c>
      <c r="I8450" s="60" t="s">
        <v>85</v>
      </c>
    </row>
    <row r="8451" spans="1:9" x14ac:dyDescent="0.2">
      <c r="A8451" t="s">
        <v>37</v>
      </c>
      <c r="B8451" t="s">
        <v>81</v>
      </c>
      <c r="C8451" t="s">
        <v>22</v>
      </c>
      <c r="D8451" s="55">
        <v>46054</v>
      </c>
      <c r="E8451">
        <v>0.32</v>
      </c>
      <c r="F8451">
        <v>3133107</v>
      </c>
      <c r="G8451" s="58" t="s">
        <v>87</v>
      </c>
      <c r="H8451" s="58" t="s">
        <v>87</v>
      </c>
      <c r="I8451" s="60" t="s">
        <v>85</v>
      </c>
    </row>
    <row r="8452" spans="1:9" x14ac:dyDescent="0.2">
      <c r="A8452" t="s">
        <v>58</v>
      </c>
      <c r="B8452" t="s">
        <v>80</v>
      </c>
      <c r="C8452" t="s">
        <v>22</v>
      </c>
      <c r="D8452" s="55">
        <v>46054</v>
      </c>
      <c r="E8452">
        <v>1.04</v>
      </c>
      <c r="F8452">
        <v>3133108</v>
      </c>
      <c r="G8452" s="58" t="s">
        <v>87</v>
      </c>
      <c r="H8452" s="58" t="s">
        <v>87</v>
      </c>
      <c r="I8452" s="60" t="s">
        <v>85</v>
      </c>
    </row>
    <row r="8453" spans="1:9" x14ac:dyDescent="0.2">
      <c r="A8453" t="s">
        <v>58</v>
      </c>
      <c r="B8453" t="s">
        <v>81</v>
      </c>
      <c r="C8453" t="s">
        <v>22</v>
      </c>
      <c r="D8453" s="55">
        <v>46054</v>
      </c>
      <c r="E8453">
        <v>0.05</v>
      </c>
      <c r="F8453">
        <v>3133109</v>
      </c>
      <c r="G8453" s="58" t="s">
        <v>87</v>
      </c>
      <c r="H8453" s="58" t="s">
        <v>87</v>
      </c>
      <c r="I8453" s="60" t="s">
        <v>85</v>
      </c>
    </row>
    <row r="8454" spans="1:9" x14ac:dyDescent="0.2">
      <c r="A8454" t="s">
        <v>59</v>
      </c>
      <c r="B8454" t="s">
        <v>80</v>
      </c>
      <c r="C8454" t="s">
        <v>22</v>
      </c>
      <c r="D8454" s="55">
        <v>46054</v>
      </c>
      <c r="E8454">
        <v>1.6</v>
      </c>
      <c r="F8454">
        <v>3133110</v>
      </c>
      <c r="G8454" s="58" t="s">
        <v>87</v>
      </c>
      <c r="H8454" s="58" t="s">
        <v>87</v>
      </c>
      <c r="I8454" s="60" t="s">
        <v>85</v>
      </c>
    </row>
    <row r="8455" spans="1:9" x14ac:dyDescent="0.2">
      <c r="A8455" t="s">
        <v>59</v>
      </c>
      <c r="B8455" t="s">
        <v>81</v>
      </c>
      <c r="C8455" t="s">
        <v>22</v>
      </c>
      <c r="D8455" s="55">
        <v>46054</v>
      </c>
      <c r="E8455">
        <v>-0.28000000000000003</v>
      </c>
      <c r="F8455">
        <v>3133111</v>
      </c>
      <c r="G8455" s="58" t="s">
        <v>87</v>
      </c>
      <c r="H8455" s="58" t="s">
        <v>87</v>
      </c>
      <c r="I8455" s="60" t="s">
        <v>85</v>
      </c>
    </row>
    <row r="8456" spans="1:9" x14ac:dyDescent="0.2">
      <c r="A8456" t="s">
        <v>60</v>
      </c>
      <c r="B8456" t="s">
        <v>80</v>
      </c>
      <c r="C8456" t="s">
        <v>22</v>
      </c>
      <c r="D8456" s="55">
        <v>46054</v>
      </c>
      <c r="E8456">
        <v>1.6</v>
      </c>
      <c r="F8456">
        <v>3133112</v>
      </c>
      <c r="G8456" s="58" t="s">
        <v>87</v>
      </c>
      <c r="H8456" s="58" t="s">
        <v>87</v>
      </c>
      <c r="I8456" s="60" t="s">
        <v>85</v>
      </c>
    </row>
    <row r="8457" spans="1:9" x14ac:dyDescent="0.2">
      <c r="A8457" t="s">
        <v>60</v>
      </c>
      <c r="B8457" t="s">
        <v>81</v>
      </c>
      <c r="C8457" t="s">
        <v>22</v>
      </c>
      <c r="D8457" s="55">
        <v>46054</v>
      </c>
      <c r="E8457">
        <v>0.45</v>
      </c>
      <c r="F8457">
        <v>3133113</v>
      </c>
      <c r="G8457" s="58" t="s">
        <v>87</v>
      </c>
      <c r="H8457" s="58" t="s">
        <v>87</v>
      </c>
      <c r="I8457" s="60" t="s">
        <v>85</v>
      </c>
    </row>
    <row r="8458" spans="1:9" x14ac:dyDescent="0.2">
      <c r="A8458" t="s">
        <v>61</v>
      </c>
      <c r="B8458" t="s">
        <v>80</v>
      </c>
      <c r="C8458" t="s">
        <v>22</v>
      </c>
      <c r="D8458" s="55">
        <v>46054</v>
      </c>
      <c r="E8458">
        <v>1.6</v>
      </c>
      <c r="F8458">
        <v>3133114</v>
      </c>
      <c r="G8458" s="58" t="s">
        <v>87</v>
      </c>
      <c r="H8458" s="58" t="s">
        <v>87</v>
      </c>
      <c r="I8458" s="60" t="s">
        <v>85</v>
      </c>
    </row>
    <row r="8459" spans="1:9" x14ac:dyDescent="0.2">
      <c r="A8459" t="s">
        <v>61</v>
      </c>
      <c r="B8459" t="s">
        <v>81</v>
      </c>
      <c r="C8459" t="s">
        <v>22</v>
      </c>
      <c r="D8459" s="55">
        <v>46054</v>
      </c>
      <c r="E8459">
        <v>-0.2</v>
      </c>
      <c r="F8459">
        <v>3133115</v>
      </c>
      <c r="G8459" s="58" t="s">
        <v>87</v>
      </c>
      <c r="H8459" s="58" t="s">
        <v>87</v>
      </c>
      <c r="I8459" s="60" t="s">
        <v>85</v>
      </c>
    </row>
    <row r="8460" spans="1:9" x14ac:dyDescent="0.2">
      <c r="A8460" t="s">
        <v>63</v>
      </c>
      <c r="B8460" t="s">
        <v>80</v>
      </c>
      <c r="C8460" t="s">
        <v>22</v>
      </c>
      <c r="D8460" s="55">
        <v>46054</v>
      </c>
      <c r="E8460">
        <v>0</v>
      </c>
      <c r="F8460">
        <v>3133116</v>
      </c>
      <c r="G8460" s="58" t="s">
        <v>87</v>
      </c>
      <c r="H8460" s="58" t="s">
        <v>87</v>
      </c>
      <c r="I8460" s="60" t="s">
        <v>85</v>
      </c>
    </row>
    <row r="8461" spans="1:9" x14ac:dyDescent="0.2">
      <c r="A8461" t="s">
        <v>63</v>
      </c>
      <c r="B8461" t="s">
        <v>81</v>
      </c>
      <c r="C8461" t="s">
        <v>22</v>
      </c>
      <c r="D8461" s="55">
        <v>46054</v>
      </c>
      <c r="E8461">
        <v>0</v>
      </c>
      <c r="F8461">
        <v>3133117</v>
      </c>
      <c r="G8461" s="58" t="s">
        <v>87</v>
      </c>
      <c r="H8461" s="58" t="s">
        <v>87</v>
      </c>
      <c r="I8461" s="60" t="s">
        <v>85</v>
      </c>
    </row>
    <row r="8462" spans="1:9" x14ac:dyDescent="0.2">
      <c r="A8462" t="s">
        <v>64</v>
      </c>
      <c r="B8462" t="s">
        <v>80</v>
      </c>
      <c r="C8462" t="s">
        <v>22</v>
      </c>
      <c r="D8462" s="55">
        <v>46054</v>
      </c>
      <c r="E8462">
        <v>0</v>
      </c>
      <c r="F8462">
        <v>3133118</v>
      </c>
      <c r="G8462" s="58" t="s">
        <v>87</v>
      </c>
      <c r="H8462" s="58" t="s">
        <v>87</v>
      </c>
      <c r="I8462" s="60" t="s">
        <v>85</v>
      </c>
    </row>
    <row r="8463" spans="1:9" x14ac:dyDescent="0.2">
      <c r="A8463" t="s">
        <v>64</v>
      </c>
      <c r="B8463" t="s">
        <v>81</v>
      </c>
      <c r="C8463" t="s">
        <v>22</v>
      </c>
      <c r="D8463" s="55">
        <v>46054</v>
      </c>
      <c r="E8463">
        <v>0</v>
      </c>
      <c r="F8463">
        <v>3133119</v>
      </c>
      <c r="G8463" s="58" t="s">
        <v>87</v>
      </c>
      <c r="H8463" s="58" t="s">
        <v>87</v>
      </c>
      <c r="I8463" s="60" t="s">
        <v>85</v>
      </c>
    </row>
    <row r="8464" spans="1:9" x14ac:dyDescent="0.2">
      <c r="A8464" t="s">
        <v>79</v>
      </c>
      <c r="B8464" t="s">
        <v>80</v>
      </c>
      <c r="C8464" t="s">
        <v>22</v>
      </c>
      <c r="D8464" s="55">
        <v>46054</v>
      </c>
      <c r="E8464">
        <v>0</v>
      </c>
      <c r="F8464">
        <v>3133120</v>
      </c>
      <c r="G8464" s="58" t="s">
        <v>87</v>
      </c>
      <c r="H8464" s="58" t="s">
        <v>87</v>
      </c>
      <c r="I8464" s="60" t="s">
        <v>85</v>
      </c>
    </row>
    <row r="8465" spans="1:9" x14ac:dyDescent="0.2">
      <c r="A8465" t="s">
        <v>79</v>
      </c>
      <c r="B8465" t="s">
        <v>81</v>
      </c>
      <c r="C8465" t="s">
        <v>22</v>
      </c>
      <c r="D8465" s="55">
        <v>46054</v>
      </c>
      <c r="E8465">
        <v>0</v>
      </c>
      <c r="F8465">
        <v>3133121</v>
      </c>
      <c r="G8465" s="58" t="s">
        <v>87</v>
      </c>
      <c r="H8465" s="58" t="s">
        <v>87</v>
      </c>
      <c r="I8465" s="60" t="s">
        <v>85</v>
      </c>
    </row>
    <row r="8466" spans="1:9" x14ac:dyDescent="0.2">
      <c r="A8466" t="s">
        <v>65</v>
      </c>
      <c r="B8466" t="s">
        <v>80</v>
      </c>
      <c r="C8466" t="s">
        <v>22</v>
      </c>
      <c r="D8466" s="55">
        <v>46054</v>
      </c>
      <c r="E8466">
        <v>0</v>
      </c>
      <c r="F8466">
        <v>3133122</v>
      </c>
      <c r="G8466" s="58" t="s">
        <v>87</v>
      </c>
      <c r="H8466" s="58" t="s">
        <v>87</v>
      </c>
      <c r="I8466" s="60" t="s">
        <v>85</v>
      </c>
    </row>
    <row r="8467" spans="1:9" x14ac:dyDescent="0.2">
      <c r="A8467" t="s">
        <v>65</v>
      </c>
      <c r="B8467" t="s">
        <v>81</v>
      </c>
      <c r="C8467" t="s">
        <v>22</v>
      </c>
      <c r="D8467" s="55">
        <v>46054</v>
      </c>
      <c r="E8467">
        <v>0</v>
      </c>
      <c r="F8467">
        <v>3133123</v>
      </c>
      <c r="G8467" s="58" t="s">
        <v>87</v>
      </c>
      <c r="H8467" s="58" t="s">
        <v>87</v>
      </c>
      <c r="I8467" s="60" t="s">
        <v>85</v>
      </c>
    </row>
    <row r="8468" spans="1:9" x14ac:dyDescent="0.2">
      <c r="A8468" t="s">
        <v>111</v>
      </c>
      <c r="B8468" t="s">
        <v>110</v>
      </c>
      <c r="C8468" t="s">
        <v>22</v>
      </c>
      <c r="D8468" s="55">
        <v>46054</v>
      </c>
      <c r="E8468">
        <v>0.05</v>
      </c>
      <c r="F8468">
        <v>3133124</v>
      </c>
      <c r="G8468" s="58" t="s">
        <v>87</v>
      </c>
      <c r="H8468" s="58" t="s">
        <v>87</v>
      </c>
      <c r="I8468" s="60" t="s">
        <v>85</v>
      </c>
    </row>
    <row r="8469" spans="1:9" x14ac:dyDescent="0.2">
      <c r="A8469" t="s">
        <v>112</v>
      </c>
      <c r="B8469" t="s">
        <v>110</v>
      </c>
      <c r="C8469" t="s">
        <v>22</v>
      </c>
      <c r="D8469" s="55">
        <v>46054</v>
      </c>
      <c r="E8469">
        <v>0.45</v>
      </c>
      <c r="F8469">
        <v>3133125</v>
      </c>
      <c r="G8469" s="58" t="s">
        <v>87</v>
      </c>
      <c r="H8469" s="58" t="s">
        <v>87</v>
      </c>
      <c r="I8469" s="60" t="s">
        <v>85</v>
      </c>
    </row>
    <row r="8470" spans="1:9" x14ac:dyDescent="0.2">
      <c r="A8470" t="s">
        <v>108</v>
      </c>
      <c r="B8470" t="s">
        <v>110</v>
      </c>
      <c r="C8470" t="s">
        <v>22</v>
      </c>
      <c r="D8470" s="55">
        <v>46054</v>
      </c>
      <c r="E8470">
        <v>-0.2</v>
      </c>
      <c r="F8470">
        <v>3133126</v>
      </c>
      <c r="G8470" s="58" t="s">
        <v>87</v>
      </c>
      <c r="H8470" s="58" t="s">
        <v>87</v>
      </c>
      <c r="I8470" s="60" t="s">
        <v>85</v>
      </c>
    </row>
    <row r="8471" spans="1:9" x14ac:dyDescent="0.2">
      <c r="A8471" t="s">
        <v>109</v>
      </c>
      <c r="B8471" t="s">
        <v>110</v>
      </c>
      <c r="C8471" t="s">
        <v>22</v>
      </c>
      <c r="D8471" s="55">
        <v>46054</v>
      </c>
      <c r="E8471">
        <v>0.45</v>
      </c>
      <c r="F8471">
        <v>3133127</v>
      </c>
      <c r="G8471" s="58" t="s">
        <v>87</v>
      </c>
      <c r="H8471" s="58" t="s">
        <v>87</v>
      </c>
      <c r="I8471" s="60" t="s">
        <v>85</v>
      </c>
    </row>
    <row r="8472" spans="1:9" x14ac:dyDescent="0.2">
      <c r="A8472" t="s">
        <v>11</v>
      </c>
      <c r="B8472" t="s">
        <v>110</v>
      </c>
      <c r="C8472" t="s">
        <v>22</v>
      </c>
      <c r="D8472" s="55">
        <v>46054</v>
      </c>
      <c r="E8472" s="155">
        <v>46082</v>
      </c>
      <c r="F8472">
        <v>2756500</v>
      </c>
      <c r="G8472" s="58" t="s">
        <v>87</v>
      </c>
      <c r="H8472" s="58" t="s">
        <v>87</v>
      </c>
      <c r="I8472" s="60" t="s">
        <v>86</v>
      </c>
    </row>
    <row r="8473" spans="1:9" x14ac:dyDescent="0.2">
      <c r="A8473" t="s">
        <v>78</v>
      </c>
      <c r="B8473" t="s">
        <v>80</v>
      </c>
      <c r="C8473" t="s">
        <v>22</v>
      </c>
      <c r="D8473" s="55">
        <v>46082</v>
      </c>
      <c r="E8473">
        <v>0.65500000000000003</v>
      </c>
      <c r="F8473">
        <v>3133100</v>
      </c>
      <c r="G8473" s="58" t="s">
        <v>87</v>
      </c>
      <c r="H8473" s="58" t="s">
        <v>87</v>
      </c>
      <c r="I8473" s="60" t="s">
        <v>85</v>
      </c>
    </row>
    <row r="8474" spans="1:9" x14ac:dyDescent="0.2">
      <c r="A8474" t="s">
        <v>78</v>
      </c>
      <c r="B8474" t="s">
        <v>81</v>
      </c>
      <c r="C8474" t="s">
        <v>22</v>
      </c>
      <c r="D8474" s="55">
        <v>46082</v>
      </c>
      <c r="E8474">
        <v>0.05</v>
      </c>
      <c r="F8474">
        <v>3133101</v>
      </c>
      <c r="G8474" s="58" t="s">
        <v>87</v>
      </c>
      <c r="H8474" s="58" t="s">
        <v>87</v>
      </c>
      <c r="I8474" s="60" t="s">
        <v>85</v>
      </c>
    </row>
    <row r="8475" spans="1:9" x14ac:dyDescent="0.2">
      <c r="A8475" t="s">
        <v>35</v>
      </c>
      <c r="B8475" t="s">
        <v>80</v>
      </c>
      <c r="C8475" t="s">
        <v>22</v>
      </c>
      <c r="D8475" s="55">
        <v>46082</v>
      </c>
      <c r="E8475">
        <v>0.65500000000000003</v>
      </c>
      <c r="F8475">
        <v>3133102</v>
      </c>
      <c r="G8475" s="58" t="s">
        <v>87</v>
      </c>
      <c r="H8475" s="58" t="s">
        <v>87</v>
      </c>
      <c r="I8475" s="60" t="s">
        <v>85</v>
      </c>
    </row>
    <row r="8476" spans="1:9" x14ac:dyDescent="0.2">
      <c r="A8476" t="s">
        <v>35</v>
      </c>
      <c r="B8476" t="s">
        <v>81</v>
      </c>
      <c r="C8476" t="s">
        <v>22</v>
      </c>
      <c r="D8476" s="55">
        <v>46082</v>
      </c>
      <c r="E8476">
        <v>0.15</v>
      </c>
      <c r="F8476">
        <v>3133103</v>
      </c>
      <c r="G8476" s="58" t="s">
        <v>87</v>
      </c>
      <c r="H8476" s="58" t="s">
        <v>87</v>
      </c>
      <c r="I8476" s="60" t="s">
        <v>85</v>
      </c>
    </row>
    <row r="8477" spans="1:9" x14ac:dyDescent="0.2">
      <c r="A8477" t="s">
        <v>36</v>
      </c>
      <c r="B8477" t="s">
        <v>80</v>
      </c>
      <c r="C8477" t="s">
        <v>22</v>
      </c>
      <c r="D8477" s="55">
        <v>46082</v>
      </c>
      <c r="E8477">
        <v>0.65500000000000003</v>
      </c>
      <c r="F8477">
        <v>3133104</v>
      </c>
      <c r="G8477" s="58" t="s">
        <v>87</v>
      </c>
      <c r="H8477" s="58" t="s">
        <v>87</v>
      </c>
      <c r="I8477" s="60" t="s">
        <v>85</v>
      </c>
    </row>
    <row r="8478" spans="1:9" x14ac:dyDescent="0.2">
      <c r="A8478" t="s">
        <v>36</v>
      </c>
      <c r="B8478" t="s">
        <v>81</v>
      </c>
      <c r="C8478" t="s">
        <v>22</v>
      </c>
      <c r="D8478" s="55">
        <v>46082</v>
      </c>
      <c r="E8478">
        <v>0.05</v>
      </c>
      <c r="F8478">
        <v>3133105</v>
      </c>
      <c r="G8478" s="58" t="s">
        <v>87</v>
      </c>
      <c r="H8478" s="58" t="s">
        <v>87</v>
      </c>
      <c r="I8478" s="60" t="s">
        <v>85</v>
      </c>
    </row>
    <row r="8479" spans="1:9" x14ac:dyDescent="0.2">
      <c r="A8479" t="s">
        <v>37</v>
      </c>
      <c r="B8479" t="s">
        <v>80</v>
      </c>
      <c r="C8479" t="s">
        <v>22</v>
      </c>
      <c r="D8479" s="55">
        <v>46082</v>
      </c>
      <c r="E8479">
        <v>0.65500000000000003</v>
      </c>
      <c r="F8479">
        <v>3133106</v>
      </c>
      <c r="G8479" s="58" t="s">
        <v>87</v>
      </c>
      <c r="H8479" s="58" t="s">
        <v>87</v>
      </c>
      <c r="I8479" s="60" t="s">
        <v>85</v>
      </c>
    </row>
    <row r="8480" spans="1:9" x14ac:dyDescent="0.2">
      <c r="A8480" t="s">
        <v>37</v>
      </c>
      <c r="B8480" t="s">
        <v>81</v>
      </c>
      <c r="C8480" t="s">
        <v>22</v>
      </c>
      <c r="D8480" s="55">
        <v>46082</v>
      </c>
      <c r="E8480">
        <v>0.15</v>
      </c>
      <c r="F8480">
        <v>3133107</v>
      </c>
      <c r="G8480" s="58" t="s">
        <v>87</v>
      </c>
      <c r="H8480" s="58" t="s">
        <v>87</v>
      </c>
      <c r="I8480" s="60" t="s">
        <v>85</v>
      </c>
    </row>
    <row r="8481" spans="1:9" x14ac:dyDescent="0.2">
      <c r="A8481" t="s">
        <v>58</v>
      </c>
      <c r="B8481" t="s">
        <v>80</v>
      </c>
      <c r="C8481" t="s">
        <v>22</v>
      </c>
      <c r="D8481" s="55">
        <v>46082</v>
      </c>
      <c r="E8481">
        <v>0.54</v>
      </c>
      <c r="F8481">
        <v>3133108</v>
      </c>
      <c r="G8481" s="58" t="s">
        <v>87</v>
      </c>
      <c r="H8481" s="58" t="s">
        <v>87</v>
      </c>
      <c r="I8481" s="60" t="s">
        <v>85</v>
      </c>
    </row>
    <row r="8482" spans="1:9" x14ac:dyDescent="0.2">
      <c r="A8482" t="s">
        <v>58</v>
      </c>
      <c r="B8482" t="s">
        <v>81</v>
      </c>
      <c r="C8482" t="s">
        <v>22</v>
      </c>
      <c r="D8482" s="55">
        <v>46082</v>
      </c>
      <c r="E8482">
        <v>0.05</v>
      </c>
      <c r="F8482">
        <v>3133109</v>
      </c>
      <c r="G8482" s="58" t="s">
        <v>87</v>
      </c>
      <c r="H8482" s="58" t="s">
        <v>87</v>
      </c>
      <c r="I8482" s="60" t="s">
        <v>85</v>
      </c>
    </row>
    <row r="8483" spans="1:9" x14ac:dyDescent="0.2">
      <c r="A8483" t="s">
        <v>59</v>
      </c>
      <c r="B8483" t="s">
        <v>80</v>
      </c>
      <c r="C8483" t="s">
        <v>22</v>
      </c>
      <c r="D8483" s="55">
        <v>46082</v>
      </c>
      <c r="E8483">
        <v>0.69</v>
      </c>
      <c r="F8483">
        <v>3133110</v>
      </c>
      <c r="G8483" s="58" t="s">
        <v>87</v>
      </c>
      <c r="H8483" s="58" t="s">
        <v>87</v>
      </c>
      <c r="I8483" s="60" t="s">
        <v>85</v>
      </c>
    </row>
    <row r="8484" spans="1:9" x14ac:dyDescent="0.2">
      <c r="A8484" t="s">
        <v>59</v>
      </c>
      <c r="B8484" t="s">
        <v>81</v>
      </c>
      <c r="C8484" t="s">
        <v>22</v>
      </c>
      <c r="D8484" s="55">
        <v>46082</v>
      </c>
      <c r="E8484">
        <v>-0.17</v>
      </c>
      <c r="F8484">
        <v>3133111</v>
      </c>
      <c r="G8484" s="58" t="s">
        <v>87</v>
      </c>
      <c r="H8484" s="58" t="s">
        <v>87</v>
      </c>
      <c r="I8484" s="60" t="s">
        <v>85</v>
      </c>
    </row>
    <row r="8485" spans="1:9" x14ac:dyDescent="0.2">
      <c r="A8485" t="s">
        <v>60</v>
      </c>
      <c r="B8485" t="s">
        <v>80</v>
      </c>
      <c r="C8485" t="s">
        <v>22</v>
      </c>
      <c r="D8485" s="55">
        <v>46082</v>
      </c>
      <c r="E8485">
        <v>0.69</v>
      </c>
      <c r="F8485">
        <v>3133112</v>
      </c>
      <c r="G8485" s="58" t="s">
        <v>87</v>
      </c>
      <c r="H8485" s="58" t="s">
        <v>87</v>
      </c>
      <c r="I8485" s="60" t="s">
        <v>85</v>
      </c>
    </row>
    <row r="8486" spans="1:9" x14ac:dyDescent="0.2">
      <c r="A8486" t="s">
        <v>60</v>
      </c>
      <c r="B8486" t="s">
        <v>81</v>
      </c>
      <c r="C8486" t="s">
        <v>22</v>
      </c>
      <c r="D8486" s="55">
        <v>46082</v>
      </c>
      <c r="E8486">
        <v>0.1</v>
      </c>
      <c r="F8486">
        <v>3133113</v>
      </c>
      <c r="G8486" s="58" t="s">
        <v>87</v>
      </c>
      <c r="H8486" s="58" t="s">
        <v>87</v>
      </c>
      <c r="I8486" s="60" t="s">
        <v>85</v>
      </c>
    </row>
    <row r="8487" spans="1:9" x14ac:dyDescent="0.2">
      <c r="A8487" t="s">
        <v>61</v>
      </c>
      <c r="B8487" t="s">
        <v>80</v>
      </c>
      <c r="C8487" t="s">
        <v>22</v>
      </c>
      <c r="D8487" s="55">
        <v>46082</v>
      </c>
      <c r="E8487">
        <v>0.69</v>
      </c>
      <c r="F8487">
        <v>3133114</v>
      </c>
      <c r="G8487" s="58" t="s">
        <v>87</v>
      </c>
      <c r="H8487" s="58" t="s">
        <v>87</v>
      </c>
      <c r="I8487" s="60" t="s">
        <v>85</v>
      </c>
    </row>
    <row r="8488" spans="1:9" x14ac:dyDescent="0.2">
      <c r="A8488" t="s">
        <v>61</v>
      </c>
      <c r="B8488" t="s">
        <v>81</v>
      </c>
      <c r="C8488" t="s">
        <v>22</v>
      </c>
      <c r="D8488" s="55">
        <v>46082</v>
      </c>
      <c r="E8488">
        <v>-0.05</v>
      </c>
      <c r="F8488">
        <v>3133115</v>
      </c>
      <c r="G8488" s="58" t="s">
        <v>87</v>
      </c>
      <c r="H8488" s="58" t="s">
        <v>87</v>
      </c>
      <c r="I8488" s="60" t="s">
        <v>85</v>
      </c>
    </row>
    <row r="8489" spans="1:9" x14ac:dyDescent="0.2">
      <c r="A8489" t="s">
        <v>63</v>
      </c>
      <c r="B8489" t="s">
        <v>80</v>
      </c>
      <c r="C8489" t="s">
        <v>22</v>
      </c>
      <c r="D8489" s="55">
        <v>46082</v>
      </c>
      <c r="E8489">
        <v>0</v>
      </c>
      <c r="F8489">
        <v>3133116</v>
      </c>
      <c r="G8489" s="58" t="s">
        <v>87</v>
      </c>
      <c r="H8489" s="58" t="s">
        <v>87</v>
      </c>
      <c r="I8489" s="60" t="s">
        <v>85</v>
      </c>
    </row>
    <row r="8490" spans="1:9" x14ac:dyDescent="0.2">
      <c r="A8490" t="s">
        <v>63</v>
      </c>
      <c r="B8490" t="s">
        <v>81</v>
      </c>
      <c r="C8490" t="s">
        <v>22</v>
      </c>
      <c r="D8490" s="55">
        <v>46082</v>
      </c>
      <c r="E8490">
        <v>0</v>
      </c>
      <c r="F8490">
        <v>3133117</v>
      </c>
      <c r="G8490" s="58" t="s">
        <v>87</v>
      </c>
      <c r="H8490" s="58" t="s">
        <v>87</v>
      </c>
      <c r="I8490" s="60" t="s">
        <v>85</v>
      </c>
    </row>
    <row r="8491" spans="1:9" x14ac:dyDescent="0.2">
      <c r="A8491" t="s">
        <v>64</v>
      </c>
      <c r="B8491" t="s">
        <v>80</v>
      </c>
      <c r="C8491" t="s">
        <v>22</v>
      </c>
      <c r="D8491" s="55">
        <v>46082</v>
      </c>
      <c r="E8491">
        <v>0</v>
      </c>
      <c r="F8491">
        <v>3133118</v>
      </c>
      <c r="G8491" s="58" t="s">
        <v>87</v>
      </c>
      <c r="H8491" s="58" t="s">
        <v>87</v>
      </c>
      <c r="I8491" s="60" t="s">
        <v>85</v>
      </c>
    </row>
    <row r="8492" spans="1:9" x14ac:dyDescent="0.2">
      <c r="A8492" t="s">
        <v>64</v>
      </c>
      <c r="B8492" t="s">
        <v>81</v>
      </c>
      <c r="C8492" t="s">
        <v>22</v>
      </c>
      <c r="D8492" s="55">
        <v>46082</v>
      </c>
      <c r="E8492">
        <v>0</v>
      </c>
      <c r="F8492">
        <v>3133119</v>
      </c>
      <c r="G8492" s="58" t="s">
        <v>87</v>
      </c>
      <c r="H8492" s="58" t="s">
        <v>87</v>
      </c>
      <c r="I8492" s="60" t="s">
        <v>85</v>
      </c>
    </row>
    <row r="8493" spans="1:9" x14ac:dyDescent="0.2">
      <c r="A8493" t="s">
        <v>79</v>
      </c>
      <c r="B8493" t="s">
        <v>80</v>
      </c>
      <c r="C8493" t="s">
        <v>22</v>
      </c>
      <c r="D8493" s="55">
        <v>46082</v>
      </c>
      <c r="E8493">
        <v>0</v>
      </c>
      <c r="F8493">
        <v>3133120</v>
      </c>
      <c r="G8493" s="58" t="s">
        <v>87</v>
      </c>
      <c r="H8493" s="58" t="s">
        <v>87</v>
      </c>
      <c r="I8493" s="60" t="s">
        <v>85</v>
      </c>
    </row>
    <row r="8494" spans="1:9" x14ac:dyDescent="0.2">
      <c r="A8494" t="s">
        <v>79</v>
      </c>
      <c r="B8494" t="s">
        <v>81</v>
      </c>
      <c r="C8494" t="s">
        <v>22</v>
      </c>
      <c r="D8494" s="55">
        <v>46082</v>
      </c>
      <c r="E8494">
        <v>0</v>
      </c>
      <c r="F8494">
        <v>3133121</v>
      </c>
      <c r="G8494" s="58" t="s">
        <v>87</v>
      </c>
      <c r="H8494" s="58" t="s">
        <v>87</v>
      </c>
      <c r="I8494" s="60" t="s">
        <v>85</v>
      </c>
    </row>
    <row r="8495" spans="1:9" x14ac:dyDescent="0.2">
      <c r="A8495" t="s">
        <v>65</v>
      </c>
      <c r="B8495" t="s">
        <v>80</v>
      </c>
      <c r="C8495" t="s">
        <v>22</v>
      </c>
      <c r="D8495" s="55">
        <v>46082</v>
      </c>
      <c r="E8495">
        <v>0</v>
      </c>
      <c r="F8495">
        <v>3133122</v>
      </c>
      <c r="G8495" s="58" t="s">
        <v>87</v>
      </c>
      <c r="H8495" s="58" t="s">
        <v>87</v>
      </c>
      <c r="I8495" s="60" t="s">
        <v>85</v>
      </c>
    </row>
    <row r="8496" spans="1:9" x14ac:dyDescent="0.2">
      <c r="A8496" t="s">
        <v>65</v>
      </c>
      <c r="B8496" t="s">
        <v>81</v>
      </c>
      <c r="C8496" t="s">
        <v>22</v>
      </c>
      <c r="D8496" s="55">
        <v>46082</v>
      </c>
      <c r="E8496">
        <v>0</v>
      </c>
      <c r="F8496">
        <v>3133123</v>
      </c>
      <c r="G8496" s="58" t="s">
        <v>87</v>
      </c>
      <c r="H8496" s="58" t="s">
        <v>87</v>
      </c>
      <c r="I8496" s="60" t="s">
        <v>85</v>
      </c>
    </row>
    <row r="8497" spans="1:9" x14ac:dyDescent="0.2">
      <c r="A8497" t="s">
        <v>111</v>
      </c>
      <c r="B8497" t="s">
        <v>110</v>
      </c>
      <c r="C8497" t="s">
        <v>22</v>
      </c>
      <c r="D8497" s="55">
        <v>46082</v>
      </c>
      <c r="E8497">
        <v>0.05</v>
      </c>
      <c r="F8497">
        <v>3133124</v>
      </c>
      <c r="G8497" s="58" t="s">
        <v>87</v>
      </c>
      <c r="H8497" s="58" t="s">
        <v>87</v>
      </c>
      <c r="I8497" s="60" t="s">
        <v>85</v>
      </c>
    </row>
    <row r="8498" spans="1:9" x14ac:dyDescent="0.2">
      <c r="A8498" t="s">
        <v>112</v>
      </c>
      <c r="B8498" t="s">
        <v>110</v>
      </c>
      <c r="C8498" t="s">
        <v>22</v>
      </c>
      <c r="D8498" s="55">
        <v>46082</v>
      </c>
      <c r="E8498">
        <v>0.1</v>
      </c>
      <c r="F8498">
        <v>3133125</v>
      </c>
      <c r="G8498" s="58" t="s">
        <v>87</v>
      </c>
      <c r="H8498" s="58" t="s">
        <v>87</v>
      </c>
      <c r="I8498" s="60" t="s">
        <v>85</v>
      </c>
    </row>
    <row r="8499" spans="1:9" x14ac:dyDescent="0.2">
      <c r="A8499" t="s">
        <v>108</v>
      </c>
      <c r="B8499" t="s">
        <v>110</v>
      </c>
      <c r="C8499" t="s">
        <v>22</v>
      </c>
      <c r="D8499" s="55">
        <v>46082</v>
      </c>
      <c r="E8499">
        <v>-0.05</v>
      </c>
      <c r="F8499">
        <v>3133126</v>
      </c>
      <c r="G8499" s="58" t="s">
        <v>87</v>
      </c>
      <c r="H8499" s="58" t="s">
        <v>87</v>
      </c>
      <c r="I8499" s="60" t="s">
        <v>85</v>
      </c>
    </row>
    <row r="8500" spans="1:9" x14ac:dyDescent="0.2">
      <c r="A8500" t="s">
        <v>109</v>
      </c>
      <c r="B8500" t="s">
        <v>110</v>
      </c>
      <c r="C8500" t="s">
        <v>22</v>
      </c>
      <c r="D8500" s="55">
        <v>46082</v>
      </c>
      <c r="E8500">
        <v>0.1</v>
      </c>
      <c r="F8500">
        <v>3133127</v>
      </c>
      <c r="G8500" s="58" t="s">
        <v>87</v>
      </c>
      <c r="H8500" s="58" t="s">
        <v>87</v>
      </c>
      <c r="I8500" s="60" t="s">
        <v>85</v>
      </c>
    </row>
    <row r="8501" spans="1:9" x14ac:dyDescent="0.2">
      <c r="A8501" t="s">
        <v>11</v>
      </c>
      <c r="B8501" t="s">
        <v>110</v>
      </c>
      <c r="C8501" t="s">
        <v>22</v>
      </c>
      <c r="D8501" s="55">
        <v>46082</v>
      </c>
      <c r="E8501" s="155">
        <v>46113</v>
      </c>
      <c r="F8501">
        <v>2756529</v>
      </c>
      <c r="G8501" s="58" t="s">
        <v>87</v>
      </c>
      <c r="H8501" s="58" t="s">
        <v>87</v>
      </c>
      <c r="I8501" s="60" t="s">
        <v>86</v>
      </c>
    </row>
    <row r="8502" spans="1:9" x14ac:dyDescent="0.2">
      <c r="A8502" t="s">
        <v>78</v>
      </c>
      <c r="B8502" t="s">
        <v>80</v>
      </c>
      <c r="C8502" t="s">
        <v>22</v>
      </c>
      <c r="D8502" s="55">
        <v>46113</v>
      </c>
      <c r="E8502">
        <v>0.435</v>
      </c>
      <c r="F8502">
        <v>3133100</v>
      </c>
      <c r="G8502" s="58" t="s">
        <v>87</v>
      </c>
      <c r="H8502" s="58" t="s">
        <v>87</v>
      </c>
      <c r="I8502" s="60" t="s">
        <v>85</v>
      </c>
    </row>
    <row r="8503" spans="1:9" x14ac:dyDescent="0.2">
      <c r="A8503" t="s">
        <v>78</v>
      </c>
      <c r="B8503" t="s">
        <v>81</v>
      </c>
      <c r="C8503" t="s">
        <v>22</v>
      </c>
      <c r="D8503" s="55">
        <v>46113</v>
      </c>
      <c r="E8503">
        <v>0.02</v>
      </c>
      <c r="F8503">
        <v>3133101</v>
      </c>
      <c r="G8503" s="58" t="s">
        <v>87</v>
      </c>
      <c r="H8503" s="58" t="s">
        <v>87</v>
      </c>
      <c r="I8503" s="60" t="s">
        <v>85</v>
      </c>
    </row>
    <row r="8504" spans="1:9" x14ac:dyDescent="0.2">
      <c r="A8504" t="s">
        <v>35</v>
      </c>
      <c r="B8504" t="s">
        <v>80</v>
      </c>
      <c r="C8504" t="s">
        <v>22</v>
      </c>
      <c r="D8504" s="55">
        <v>46113</v>
      </c>
      <c r="E8504">
        <v>0.435</v>
      </c>
      <c r="F8504">
        <v>3133102</v>
      </c>
      <c r="G8504" s="58" t="s">
        <v>87</v>
      </c>
      <c r="H8504" s="58" t="s">
        <v>87</v>
      </c>
      <c r="I8504" s="60" t="s">
        <v>85</v>
      </c>
    </row>
    <row r="8505" spans="1:9" x14ac:dyDescent="0.2">
      <c r="A8505" t="s">
        <v>35</v>
      </c>
      <c r="B8505" t="s">
        <v>81</v>
      </c>
      <c r="C8505" t="s">
        <v>22</v>
      </c>
      <c r="D8505" s="55">
        <v>46113</v>
      </c>
      <c r="E8505">
        <v>0.05</v>
      </c>
      <c r="F8505">
        <v>3133103</v>
      </c>
      <c r="G8505" s="58" t="s">
        <v>87</v>
      </c>
      <c r="H8505" s="58" t="s">
        <v>87</v>
      </c>
      <c r="I8505" s="60" t="s">
        <v>85</v>
      </c>
    </row>
    <row r="8506" spans="1:9" x14ac:dyDescent="0.2">
      <c r="A8506" t="s">
        <v>36</v>
      </c>
      <c r="B8506" t="s">
        <v>80</v>
      </c>
      <c r="C8506" t="s">
        <v>22</v>
      </c>
      <c r="D8506" s="55">
        <v>46113</v>
      </c>
      <c r="E8506">
        <v>0.435</v>
      </c>
      <c r="F8506">
        <v>3133104</v>
      </c>
      <c r="G8506" s="58" t="s">
        <v>87</v>
      </c>
      <c r="H8506" s="58" t="s">
        <v>87</v>
      </c>
      <c r="I8506" s="60" t="s">
        <v>85</v>
      </c>
    </row>
    <row r="8507" spans="1:9" x14ac:dyDescent="0.2">
      <c r="A8507" t="s">
        <v>36</v>
      </c>
      <c r="B8507" t="s">
        <v>81</v>
      </c>
      <c r="C8507" t="s">
        <v>22</v>
      </c>
      <c r="D8507" s="55">
        <v>46113</v>
      </c>
      <c r="E8507">
        <v>0.02</v>
      </c>
      <c r="F8507">
        <v>3133105</v>
      </c>
      <c r="G8507" s="58" t="s">
        <v>87</v>
      </c>
      <c r="H8507" s="58" t="s">
        <v>87</v>
      </c>
      <c r="I8507" s="60" t="s">
        <v>85</v>
      </c>
    </row>
    <row r="8508" spans="1:9" x14ac:dyDescent="0.2">
      <c r="A8508" t="s">
        <v>37</v>
      </c>
      <c r="B8508" t="s">
        <v>80</v>
      </c>
      <c r="C8508" t="s">
        <v>22</v>
      </c>
      <c r="D8508" s="55">
        <v>46113</v>
      </c>
      <c r="E8508">
        <v>0.435</v>
      </c>
      <c r="F8508">
        <v>3133106</v>
      </c>
      <c r="G8508" s="58" t="s">
        <v>87</v>
      </c>
      <c r="H8508" s="58" t="s">
        <v>87</v>
      </c>
      <c r="I8508" s="60" t="s">
        <v>85</v>
      </c>
    </row>
    <row r="8509" spans="1:9" x14ac:dyDescent="0.2">
      <c r="A8509" t="s">
        <v>37</v>
      </c>
      <c r="B8509" t="s">
        <v>81</v>
      </c>
      <c r="C8509" t="s">
        <v>22</v>
      </c>
      <c r="D8509" s="55">
        <v>46113</v>
      </c>
      <c r="E8509">
        <v>0.05</v>
      </c>
      <c r="F8509">
        <v>3133107</v>
      </c>
      <c r="G8509" s="58" t="s">
        <v>87</v>
      </c>
      <c r="H8509" s="58" t="s">
        <v>87</v>
      </c>
      <c r="I8509" s="60" t="s">
        <v>85</v>
      </c>
    </row>
    <row r="8510" spans="1:9" x14ac:dyDescent="0.2">
      <c r="A8510" t="s">
        <v>58</v>
      </c>
      <c r="B8510" t="s">
        <v>80</v>
      </c>
      <c r="C8510" t="s">
        <v>22</v>
      </c>
      <c r="D8510" s="55">
        <v>46113</v>
      </c>
      <c r="E8510">
        <v>0.36</v>
      </c>
      <c r="F8510">
        <v>3133108</v>
      </c>
      <c r="G8510" s="58" t="s">
        <v>87</v>
      </c>
      <c r="H8510" s="58" t="s">
        <v>87</v>
      </c>
      <c r="I8510" s="60" t="s">
        <v>85</v>
      </c>
    </row>
    <row r="8511" spans="1:9" x14ac:dyDescent="0.2">
      <c r="A8511" t="s">
        <v>58</v>
      </c>
      <c r="B8511" t="s">
        <v>81</v>
      </c>
      <c r="C8511" t="s">
        <v>22</v>
      </c>
      <c r="D8511" s="55">
        <v>46113</v>
      </c>
      <c r="E8511">
        <v>5.0000000000000001E-3</v>
      </c>
      <c r="F8511">
        <v>3133109</v>
      </c>
      <c r="G8511" s="58" t="s">
        <v>87</v>
      </c>
      <c r="H8511" s="58" t="s">
        <v>87</v>
      </c>
      <c r="I8511" s="60" t="s">
        <v>85</v>
      </c>
    </row>
    <row r="8512" spans="1:9" x14ac:dyDescent="0.2">
      <c r="A8512" t="s">
        <v>59</v>
      </c>
      <c r="B8512" t="s">
        <v>80</v>
      </c>
      <c r="C8512" t="s">
        <v>22</v>
      </c>
      <c r="D8512" s="55">
        <v>46113</v>
      </c>
      <c r="E8512">
        <v>0.38</v>
      </c>
      <c r="F8512">
        <v>3133110</v>
      </c>
      <c r="G8512" s="58" t="s">
        <v>87</v>
      </c>
      <c r="H8512" s="58" t="s">
        <v>87</v>
      </c>
      <c r="I8512" s="60" t="s">
        <v>85</v>
      </c>
    </row>
    <row r="8513" spans="1:9" x14ac:dyDescent="0.2">
      <c r="A8513" t="s">
        <v>59</v>
      </c>
      <c r="B8513" t="s">
        <v>81</v>
      </c>
      <c r="C8513" t="s">
        <v>22</v>
      </c>
      <c r="D8513" s="55">
        <v>46113</v>
      </c>
      <c r="E8513">
        <v>-8.5000000000000006E-2</v>
      </c>
      <c r="F8513">
        <v>3133111</v>
      </c>
      <c r="G8513" s="58" t="s">
        <v>87</v>
      </c>
      <c r="H8513" s="58" t="s">
        <v>87</v>
      </c>
      <c r="I8513" s="60" t="s">
        <v>85</v>
      </c>
    </row>
    <row r="8514" spans="1:9" x14ac:dyDescent="0.2">
      <c r="A8514" t="s">
        <v>60</v>
      </c>
      <c r="B8514" t="s">
        <v>80</v>
      </c>
      <c r="C8514" t="s">
        <v>22</v>
      </c>
      <c r="D8514" s="55">
        <v>46113</v>
      </c>
      <c r="E8514">
        <v>0.38</v>
      </c>
      <c r="F8514">
        <v>3133112</v>
      </c>
      <c r="G8514" s="58" t="s">
        <v>87</v>
      </c>
      <c r="H8514" s="58" t="s">
        <v>87</v>
      </c>
      <c r="I8514" s="60" t="s">
        <v>85</v>
      </c>
    </row>
    <row r="8515" spans="1:9" x14ac:dyDescent="0.2">
      <c r="A8515" t="s">
        <v>60</v>
      </c>
      <c r="B8515" t="s">
        <v>81</v>
      </c>
      <c r="C8515" t="s">
        <v>22</v>
      </c>
      <c r="D8515" s="55">
        <v>46113</v>
      </c>
      <c r="E8515">
        <v>0.02</v>
      </c>
      <c r="F8515">
        <v>3133113</v>
      </c>
      <c r="G8515" s="58" t="s">
        <v>87</v>
      </c>
      <c r="H8515" s="58" t="s">
        <v>87</v>
      </c>
      <c r="I8515" s="60" t="s">
        <v>85</v>
      </c>
    </row>
    <row r="8516" spans="1:9" x14ac:dyDescent="0.2">
      <c r="A8516" t="s">
        <v>61</v>
      </c>
      <c r="B8516" t="s">
        <v>80</v>
      </c>
      <c r="C8516" t="s">
        <v>22</v>
      </c>
      <c r="D8516" s="55">
        <v>46113</v>
      </c>
      <c r="E8516">
        <v>0.38</v>
      </c>
      <c r="F8516">
        <v>3133114</v>
      </c>
      <c r="G8516" s="58" t="s">
        <v>87</v>
      </c>
      <c r="H8516" s="58" t="s">
        <v>87</v>
      </c>
      <c r="I8516" s="60" t="s">
        <v>85</v>
      </c>
    </row>
    <row r="8517" spans="1:9" x14ac:dyDescent="0.2">
      <c r="A8517" t="s">
        <v>61</v>
      </c>
      <c r="B8517" t="s">
        <v>81</v>
      </c>
      <c r="C8517" t="s">
        <v>22</v>
      </c>
      <c r="D8517" s="55">
        <v>46113</v>
      </c>
      <c r="E8517">
        <v>-4.4999999999999998E-2</v>
      </c>
      <c r="F8517">
        <v>3133115</v>
      </c>
      <c r="G8517" s="58" t="s">
        <v>87</v>
      </c>
      <c r="H8517" s="58" t="s">
        <v>87</v>
      </c>
      <c r="I8517" s="60" t="s">
        <v>85</v>
      </c>
    </row>
    <row r="8518" spans="1:9" x14ac:dyDescent="0.2">
      <c r="A8518" t="s">
        <v>63</v>
      </c>
      <c r="B8518" t="s">
        <v>80</v>
      </c>
      <c r="C8518" t="s">
        <v>22</v>
      </c>
      <c r="D8518" s="55">
        <v>46113</v>
      </c>
      <c r="E8518">
        <v>0</v>
      </c>
      <c r="F8518">
        <v>3133116</v>
      </c>
      <c r="G8518" s="58" t="s">
        <v>87</v>
      </c>
      <c r="H8518" s="58" t="s">
        <v>87</v>
      </c>
      <c r="I8518" s="60" t="s">
        <v>85</v>
      </c>
    </row>
    <row r="8519" spans="1:9" x14ac:dyDescent="0.2">
      <c r="A8519" t="s">
        <v>63</v>
      </c>
      <c r="B8519" t="s">
        <v>81</v>
      </c>
      <c r="C8519" t="s">
        <v>22</v>
      </c>
      <c r="D8519" s="55">
        <v>46113</v>
      </c>
      <c r="E8519">
        <v>0</v>
      </c>
      <c r="F8519">
        <v>3133117</v>
      </c>
      <c r="G8519" s="58" t="s">
        <v>87</v>
      </c>
      <c r="H8519" s="58" t="s">
        <v>87</v>
      </c>
      <c r="I8519" s="60" t="s">
        <v>85</v>
      </c>
    </row>
    <row r="8520" spans="1:9" x14ac:dyDescent="0.2">
      <c r="A8520" t="s">
        <v>64</v>
      </c>
      <c r="B8520" t="s">
        <v>80</v>
      </c>
      <c r="C8520" t="s">
        <v>22</v>
      </c>
      <c r="D8520" s="55">
        <v>46113</v>
      </c>
      <c r="E8520">
        <v>0</v>
      </c>
      <c r="F8520">
        <v>3133118</v>
      </c>
      <c r="G8520" s="58" t="s">
        <v>87</v>
      </c>
      <c r="H8520" s="58" t="s">
        <v>87</v>
      </c>
      <c r="I8520" s="60" t="s">
        <v>85</v>
      </c>
    </row>
    <row r="8521" spans="1:9" x14ac:dyDescent="0.2">
      <c r="A8521" t="s">
        <v>64</v>
      </c>
      <c r="B8521" t="s">
        <v>81</v>
      </c>
      <c r="C8521" t="s">
        <v>22</v>
      </c>
      <c r="D8521" s="55">
        <v>46113</v>
      </c>
      <c r="E8521">
        <v>0</v>
      </c>
      <c r="F8521">
        <v>3133119</v>
      </c>
      <c r="G8521" s="58" t="s">
        <v>87</v>
      </c>
      <c r="H8521" s="58" t="s">
        <v>87</v>
      </c>
      <c r="I8521" s="60" t="s">
        <v>85</v>
      </c>
    </row>
    <row r="8522" spans="1:9" x14ac:dyDescent="0.2">
      <c r="A8522" t="s">
        <v>79</v>
      </c>
      <c r="B8522" t="s">
        <v>80</v>
      </c>
      <c r="C8522" t="s">
        <v>22</v>
      </c>
      <c r="D8522" s="55">
        <v>46113</v>
      </c>
      <c r="E8522">
        <v>0</v>
      </c>
      <c r="F8522">
        <v>3133120</v>
      </c>
      <c r="G8522" s="58" t="s">
        <v>87</v>
      </c>
      <c r="H8522" s="58" t="s">
        <v>87</v>
      </c>
      <c r="I8522" s="60" t="s">
        <v>85</v>
      </c>
    </row>
    <row r="8523" spans="1:9" x14ac:dyDescent="0.2">
      <c r="A8523" t="s">
        <v>79</v>
      </c>
      <c r="B8523" t="s">
        <v>81</v>
      </c>
      <c r="C8523" t="s">
        <v>22</v>
      </c>
      <c r="D8523" s="55">
        <v>46113</v>
      </c>
      <c r="E8523">
        <v>0</v>
      </c>
      <c r="F8523">
        <v>3133121</v>
      </c>
      <c r="G8523" s="58" t="s">
        <v>87</v>
      </c>
      <c r="H8523" s="58" t="s">
        <v>87</v>
      </c>
      <c r="I8523" s="60" t="s">
        <v>85</v>
      </c>
    </row>
    <row r="8524" spans="1:9" x14ac:dyDescent="0.2">
      <c r="A8524" t="s">
        <v>65</v>
      </c>
      <c r="B8524" t="s">
        <v>80</v>
      </c>
      <c r="C8524" t="s">
        <v>22</v>
      </c>
      <c r="D8524" s="55">
        <v>46113</v>
      </c>
      <c r="E8524">
        <v>0</v>
      </c>
      <c r="F8524">
        <v>3133122</v>
      </c>
      <c r="G8524" s="58" t="s">
        <v>87</v>
      </c>
      <c r="H8524" s="58" t="s">
        <v>87</v>
      </c>
      <c r="I8524" s="60" t="s">
        <v>85</v>
      </c>
    </row>
    <row r="8525" spans="1:9" x14ac:dyDescent="0.2">
      <c r="A8525" t="s">
        <v>65</v>
      </c>
      <c r="B8525" t="s">
        <v>81</v>
      </c>
      <c r="C8525" t="s">
        <v>22</v>
      </c>
      <c r="D8525" s="55">
        <v>46113</v>
      </c>
      <c r="E8525">
        <v>0</v>
      </c>
      <c r="F8525">
        <v>3133123</v>
      </c>
      <c r="G8525" s="58" t="s">
        <v>87</v>
      </c>
      <c r="H8525" s="58" t="s">
        <v>87</v>
      </c>
      <c r="I8525" s="60" t="s">
        <v>85</v>
      </c>
    </row>
    <row r="8526" spans="1:9" x14ac:dyDescent="0.2">
      <c r="A8526" t="s">
        <v>111</v>
      </c>
      <c r="B8526" t="s">
        <v>110</v>
      </c>
      <c r="C8526" t="s">
        <v>22</v>
      </c>
      <c r="D8526" s="55">
        <v>46113</v>
      </c>
      <c r="E8526">
        <v>5.0000000000000001E-3</v>
      </c>
      <c r="F8526">
        <v>3133124</v>
      </c>
      <c r="G8526" s="58" t="s">
        <v>87</v>
      </c>
      <c r="H8526" s="58" t="s">
        <v>87</v>
      </c>
      <c r="I8526" s="60" t="s">
        <v>85</v>
      </c>
    </row>
    <row r="8527" spans="1:9" x14ac:dyDescent="0.2">
      <c r="A8527" t="s">
        <v>112</v>
      </c>
      <c r="B8527" t="s">
        <v>110</v>
      </c>
      <c r="C8527" t="s">
        <v>22</v>
      </c>
      <c r="D8527" s="55">
        <v>46113</v>
      </c>
      <c r="E8527">
        <v>0.02</v>
      </c>
      <c r="F8527">
        <v>3133125</v>
      </c>
      <c r="G8527" s="58" t="s">
        <v>87</v>
      </c>
      <c r="H8527" s="58" t="s">
        <v>87</v>
      </c>
      <c r="I8527" s="60" t="s">
        <v>85</v>
      </c>
    </row>
    <row r="8528" spans="1:9" x14ac:dyDescent="0.2">
      <c r="A8528" t="s">
        <v>108</v>
      </c>
      <c r="B8528" t="s">
        <v>110</v>
      </c>
      <c r="C8528" t="s">
        <v>22</v>
      </c>
      <c r="D8528" s="55">
        <v>46113</v>
      </c>
      <c r="E8528">
        <v>-4.4999999999999998E-2</v>
      </c>
      <c r="F8528">
        <v>3133126</v>
      </c>
      <c r="G8528" s="58" t="s">
        <v>87</v>
      </c>
      <c r="H8528" s="58" t="s">
        <v>87</v>
      </c>
      <c r="I8528" s="60" t="s">
        <v>85</v>
      </c>
    </row>
    <row r="8529" spans="1:9" x14ac:dyDescent="0.2">
      <c r="A8529" t="s">
        <v>109</v>
      </c>
      <c r="B8529" t="s">
        <v>110</v>
      </c>
      <c r="C8529" t="s">
        <v>22</v>
      </c>
      <c r="D8529" s="55">
        <v>46113</v>
      </c>
      <c r="E8529">
        <v>0.02</v>
      </c>
      <c r="F8529">
        <v>3133127</v>
      </c>
      <c r="G8529" s="58" t="s">
        <v>87</v>
      </c>
      <c r="H8529" s="58" t="s">
        <v>87</v>
      </c>
      <c r="I8529" s="60" t="s">
        <v>85</v>
      </c>
    </row>
    <row r="8530" spans="1:9" x14ac:dyDescent="0.2">
      <c r="A8530" t="s">
        <v>11</v>
      </c>
      <c r="B8530" t="s">
        <v>110</v>
      </c>
      <c r="C8530" t="s">
        <v>22</v>
      </c>
      <c r="D8530" s="55">
        <v>46113</v>
      </c>
      <c r="E8530" s="155">
        <v>46143</v>
      </c>
      <c r="F8530">
        <v>2756507</v>
      </c>
      <c r="G8530" s="58" t="s">
        <v>87</v>
      </c>
      <c r="H8530" s="58" t="s">
        <v>87</v>
      </c>
      <c r="I8530" s="60" t="s">
        <v>86</v>
      </c>
    </row>
    <row r="8531" spans="1:9" x14ac:dyDescent="0.2">
      <c r="A8531" t="s">
        <v>78</v>
      </c>
      <c r="B8531" t="s">
        <v>80</v>
      </c>
      <c r="C8531" t="s">
        <v>22</v>
      </c>
      <c r="D8531" s="55">
        <v>46143</v>
      </c>
      <c r="E8531">
        <v>0.38500000000000001</v>
      </c>
      <c r="F8531">
        <v>3133100</v>
      </c>
      <c r="G8531" s="58" t="s">
        <v>87</v>
      </c>
      <c r="H8531" s="58" t="s">
        <v>87</v>
      </c>
      <c r="I8531" s="60" t="s">
        <v>85</v>
      </c>
    </row>
    <row r="8532" spans="1:9" x14ac:dyDescent="0.2">
      <c r="A8532" t="s">
        <v>78</v>
      </c>
      <c r="B8532" t="s">
        <v>81</v>
      </c>
      <c r="C8532" t="s">
        <v>22</v>
      </c>
      <c r="D8532" s="55">
        <v>46143</v>
      </c>
      <c r="E8532">
        <v>0.02</v>
      </c>
      <c r="F8532">
        <v>3133101</v>
      </c>
      <c r="G8532" s="58" t="s">
        <v>87</v>
      </c>
      <c r="H8532" s="58" t="s">
        <v>87</v>
      </c>
      <c r="I8532" s="60" t="s">
        <v>85</v>
      </c>
    </row>
    <row r="8533" spans="1:9" x14ac:dyDescent="0.2">
      <c r="A8533" t="s">
        <v>35</v>
      </c>
      <c r="B8533" t="s">
        <v>80</v>
      </c>
      <c r="C8533" t="s">
        <v>22</v>
      </c>
      <c r="D8533" s="55">
        <v>46143</v>
      </c>
      <c r="E8533">
        <v>0.38500000000000001</v>
      </c>
      <c r="F8533">
        <v>3133102</v>
      </c>
      <c r="G8533" s="58" t="s">
        <v>87</v>
      </c>
      <c r="H8533" s="58" t="s">
        <v>87</v>
      </c>
      <c r="I8533" s="60" t="s">
        <v>85</v>
      </c>
    </row>
    <row r="8534" spans="1:9" x14ac:dyDescent="0.2">
      <c r="A8534" t="s">
        <v>35</v>
      </c>
      <c r="B8534" t="s">
        <v>81</v>
      </c>
      <c r="C8534" t="s">
        <v>22</v>
      </c>
      <c r="D8534" s="55">
        <v>46143</v>
      </c>
      <c r="E8534">
        <v>0.05</v>
      </c>
      <c r="F8534">
        <v>3133103</v>
      </c>
      <c r="G8534" s="58" t="s">
        <v>87</v>
      </c>
      <c r="H8534" s="58" t="s">
        <v>87</v>
      </c>
      <c r="I8534" s="60" t="s">
        <v>85</v>
      </c>
    </row>
    <row r="8535" spans="1:9" x14ac:dyDescent="0.2">
      <c r="A8535" t="s">
        <v>36</v>
      </c>
      <c r="B8535" t="s">
        <v>80</v>
      </c>
      <c r="C8535" t="s">
        <v>22</v>
      </c>
      <c r="D8535" s="55">
        <v>46143</v>
      </c>
      <c r="E8535">
        <v>0.38500000000000001</v>
      </c>
      <c r="F8535">
        <v>3133104</v>
      </c>
      <c r="G8535" s="58" t="s">
        <v>87</v>
      </c>
      <c r="H8535" s="58" t="s">
        <v>87</v>
      </c>
      <c r="I8535" s="60" t="s">
        <v>85</v>
      </c>
    </row>
    <row r="8536" spans="1:9" x14ac:dyDescent="0.2">
      <c r="A8536" t="s">
        <v>36</v>
      </c>
      <c r="B8536" t="s">
        <v>81</v>
      </c>
      <c r="C8536" t="s">
        <v>22</v>
      </c>
      <c r="D8536" s="55">
        <v>46143</v>
      </c>
      <c r="E8536">
        <v>0.02</v>
      </c>
      <c r="F8536">
        <v>3133105</v>
      </c>
      <c r="G8536" s="58" t="s">
        <v>87</v>
      </c>
      <c r="H8536" s="58" t="s">
        <v>87</v>
      </c>
      <c r="I8536" s="60" t="s">
        <v>85</v>
      </c>
    </row>
    <row r="8537" spans="1:9" x14ac:dyDescent="0.2">
      <c r="A8537" t="s">
        <v>37</v>
      </c>
      <c r="B8537" t="s">
        <v>80</v>
      </c>
      <c r="C8537" t="s">
        <v>22</v>
      </c>
      <c r="D8537" s="55">
        <v>46143</v>
      </c>
      <c r="E8537">
        <v>0.38500000000000001</v>
      </c>
      <c r="F8537">
        <v>3133106</v>
      </c>
      <c r="G8537" s="58" t="s">
        <v>87</v>
      </c>
      <c r="H8537" s="58" t="s">
        <v>87</v>
      </c>
      <c r="I8537" s="60" t="s">
        <v>85</v>
      </c>
    </row>
    <row r="8538" spans="1:9" x14ac:dyDescent="0.2">
      <c r="A8538" t="s">
        <v>37</v>
      </c>
      <c r="B8538" t="s">
        <v>81</v>
      </c>
      <c r="C8538" t="s">
        <v>22</v>
      </c>
      <c r="D8538" s="55">
        <v>46143</v>
      </c>
      <c r="E8538">
        <v>0.05</v>
      </c>
      <c r="F8538">
        <v>3133107</v>
      </c>
      <c r="G8538" s="58" t="s">
        <v>87</v>
      </c>
      <c r="H8538" s="58" t="s">
        <v>87</v>
      </c>
      <c r="I8538" s="60" t="s">
        <v>85</v>
      </c>
    </row>
    <row r="8539" spans="1:9" x14ac:dyDescent="0.2">
      <c r="A8539" t="s">
        <v>58</v>
      </c>
      <c r="B8539" t="s">
        <v>80</v>
      </c>
      <c r="C8539" t="s">
        <v>22</v>
      </c>
      <c r="D8539" s="55">
        <v>46143</v>
      </c>
      <c r="E8539">
        <v>0.32500000000000001</v>
      </c>
      <c r="F8539">
        <v>3133108</v>
      </c>
      <c r="G8539" s="58" t="s">
        <v>87</v>
      </c>
      <c r="H8539" s="58" t="s">
        <v>87</v>
      </c>
      <c r="I8539" s="60" t="s">
        <v>85</v>
      </c>
    </row>
    <row r="8540" spans="1:9" x14ac:dyDescent="0.2">
      <c r="A8540" t="s">
        <v>58</v>
      </c>
      <c r="B8540" t="s">
        <v>81</v>
      </c>
      <c r="C8540" t="s">
        <v>22</v>
      </c>
      <c r="D8540" s="55">
        <v>46143</v>
      </c>
      <c r="E8540">
        <v>5.0000000000000001E-3</v>
      </c>
      <c r="F8540">
        <v>3133109</v>
      </c>
      <c r="G8540" s="58" t="s">
        <v>87</v>
      </c>
      <c r="H8540" s="58" t="s">
        <v>87</v>
      </c>
      <c r="I8540" s="60" t="s">
        <v>85</v>
      </c>
    </row>
    <row r="8541" spans="1:9" x14ac:dyDescent="0.2">
      <c r="A8541" t="s">
        <v>59</v>
      </c>
      <c r="B8541" t="s">
        <v>80</v>
      </c>
      <c r="C8541" t="s">
        <v>22</v>
      </c>
      <c r="D8541" s="55">
        <v>46143</v>
      </c>
      <c r="E8541">
        <v>0.33</v>
      </c>
      <c r="F8541">
        <v>3133110</v>
      </c>
      <c r="G8541" s="58" t="s">
        <v>87</v>
      </c>
      <c r="H8541" s="58" t="s">
        <v>87</v>
      </c>
      <c r="I8541" s="60" t="s">
        <v>85</v>
      </c>
    </row>
    <row r="8542" spans="1:9" x14ac:dyDescent="0.2">
      <c r="A8542" t="s">
        <v>59</v>
      </c>
      <c r="B8542" t="s">
        <v>81</v>
      </c>
      <c r="C8542" t="s">
        <v>22</v>
      </c>
      <c r="D8542" s="55">
        <v>46143</v>
      </c>
      <c r="E8542">
        <v>-6.5000000000000002E-2</v>
      </c>
      <c r="F8542">
        <v>3133111</v>
      </c>
      <c r="G8542" s="58" t="s">
        <v>87</v>
      </c>
      <c r="H8542" s="58" t="s">
        <v>87</v>
      </c>
      <c r="I8542" s="60" t="s">
        <v>85</v>
      </c>
    </row>
    <row r="8543" spans="1:9" x14ac:dyDescent="0.2">
      <c r="A8543" t="s">
        <v>60</v>
      </c>
      <c r="B8543" t="s">
        <v>80</v>
      </c>
      <c r="C8543" t="s">
        <v>22</v>
      </c>
      <c r="D8543" s="55">
        <v>46143</v>
      </c>
      <c r="E8543">
        <v>0.33</v>
      </c>
      <c r="F8543">
        <v>3133112</v>
      </c>
      <c r="G8543" s="58" t="s">
        <v>87</v>
      </c>
      <c r="H8543" s="58" t="s">
        <v>87</v>
      </c>
      <c r="I8543" s="60" t="s">
        <v>85</v>
      </c>
    </row>
    <row r="8544" spans="1:9" x14ac:dyDescent="0.2">
      <c r="A8544" t="s">
        <v>60</v>
      </c>
      <c r="B8544" t="s">
        <v>81</v>
      </c>
      <c r="C8544" t="s">
        <v>22</v>
      </c>
      <c r="D8544" s="55">
        <v>46143</v>
      </c>
      <c r="E8544">
        <v>0.02</v>
      </c>
      <c r="F8544">
        <v>3133113</v>
      </c>
      <c r="G8544" s="58" t="s">
        <v>87</v>
      </c>
      <c r="H8544" s="58" t="s">
        <v>87</v>
      </c>
      <c r="I8544" s="60" t="s">
        <v>85</v>
      </c>
    </row>
    <row r="8545" spans="1:9" x14ac:dyDescent="0.2">
      <c r="A8545" t="s">
        <v>61</v>
      </c>
      <c r="B8545" t="s">
        <v>80</v>
      </c>
      <c r="C8545" t="s">
        <v>22</v>
      </c>
      <c r="D8545" s="55">
        <v>46143</v>
      </c>
      <c r="E8545">
        <v>0.33</v>
      </c>
      <c r="F8545">
        <v>3133114</v>
      </c>
      <c r="G8545" s="58" t="s">
        <v>87</v>
      </c>
      <c r="H8545" s="58" t="s">
        <v>87</v>
      </c>
      <c r="I8545" s="60" t="s">
        <v>85</v>
      </c>
    </row>
    <row r="8546" spans="1:9" x14ac:dyDescent="0.2">
      <c r="A8546" t="s">
        <v>61</v>
      </c>
      <c r="B8546" t="s">
        <v>81</v>
      </c>
      <c r="C8546" t="s">
        <v>22</v>
      </c>
      <c r="D8546" s="55">
        <v>46143</v>
      </c>
      <c r="E8546">
        <v>-3.5000000000000003E-2</v>
      </c>
      <c r="F8546">
        <v>3133115</v>
      </c>
      <c r="G8546" s="58" t="s">
        <v>87</v>
      </c>
      <c r="H8546" s="58" t="s">
        <v>87</v>
      </c>
      <c r="I8546" s="60" t="s">
        <v>85</v>
      </c>
    </row>
    <row r="8547" spans="1:9" x14ac:dyDescent="0.2">
      <c r="A8547" t="s">
        <v>63</v>
      </c>
      <c r="B8547" t="s">
        <v>80</v>
      </c>
      <c r="C8547" t="s">
        <v>22</v>
      </c>
      <c r="D8547" s="55">
        <v>46143</v>
      </c>
      <c r="E8547">
        <v>0</v>
      </c>
      <c r="F8547">
        <v>3133116</v>
      </c>
      <c r="G8547" s="58" t="s">
        <v>87</v>
      </c>
      <c r="H8547" s="58" t="s">
        <v>87</v>
      </c>
      <c r="I8547" s="60" t="s">
        <v>85</v>
      </c>
    </row>
    <row r="8548" spans="1:9" x14ac:dyDescent="0.2">
      <c r="A8548" t="s">
        <v>63</v>
      </c>
      <c r="B8548" t="s">
        <v>81</v>
      </c>
      <c r="C8548" t="s">
        <v>22</v>
      </c>
      <c r="D8548" s="55">
        <v>46143</v>
      </c>
      <c r="E8548">
        <v>0</v>
      </c>
      <c r="F8548">
        <v>3133117</v>
      </c>
      <c r="G8548" s="58" t="s">
        <v>87</v>
      </c>
      <c r="H8548" s="58" t="s">
        <v>87</v>
      </c>
      <c r="I8548" s="60" t="s">
        <v>85</v>
      </c>
    </row>
    <row r="8549" spans="1:9" x14ac:dyDescent="0.2">
      <c r="A8549" t="s">
        <v>64</v>
      </c>
      <c r="B8549" t="s">
        <v>80</v>
      </c>
      <c r="C8549" t="s">
        <v>22</v>
      </c>
      <c r="D8549" s="55">
        <v>46143</v>
      </c>
      <c r="E8549">
        <v>0</v>
      </c>
      <c r="F8549">
        <v>3133118</v>
      </c>
      <c r="G8549" s="58" t="s">
        <v>87</v>
      </c>
      <c r="H8549" s="58" t="s">
        <v>87</v>
      </c>
      <c r="I8549" s="60" t="s">
        <v>85</v>
      </c>
    </row>
    <row r="8550" spans="1:9" x14ac:dyDescent="0.2">
      <c r="A8550" t="s">
        <v>64</v>
      </c>
      <c r="B8550" t="s">
        <v>81</v>
      </c>
      <c r="C8550" t="s">
        <v>22</v>
      </c>
      <c r="D8550" s="55">
        <v>46143</v>
      </c>
      <c r="E8550">
        <v>0</v>
      </c>
      <c r="F8550">
        <v>3133119</v>
      </c>
      <c r="G8550" s="58" t="s">
        <v>87</v>
      </c>
      <c r="H8550" s="58" t="s">
        <v>87</v>
      </c>
      <c r="I8550" s="60" t="s">
        <v>85</v>
      </c>
    </row>
    <row r="8551" spans="1:9" x14ac:dyDescent="0.2">
      <c r="A8551" t="s">
        <v>79</v>
      </c>
      <c r="B8551" t="s">
        <v>80</v>
      </c>
      <c r="C8551" t="s">
        <v>22</v>
      </c>
      <c r="D8551" s="55">
        <v>46143</v>
      </c>
      <c r="E8551">
        <v>0</v>
      </c>
      <c r="F8551">
        <v>3133120</v>
      </c>
      <c r="G8551" s="58" t="s">
        <v>87</v>
      </c>
      <c r="H8551" s="58" t="s">
        <v>87</v>
      </c>
      <c r="I8551" s="60" t="s">
        <v>85</v>
      </c>
    </row>
    <row r="8552" spans="1:9" x14ac:dyDescent="0.2">
      <c r="A8552" t="s">
        <v>79</v>
      </c>
      <c r="B8552" t="s">
        <v>81</v>
      </c>
      <c r="C8552" t="s">
        <v>22</v>
      </c>
      <c r="D8552" s="55">
        <v>46143</v>
      </c>
      <c r="E8552">
        <v>0</v>
      </c>
      <c r="F8552">
        <v>3133121</v>
      </c>
      <c r="G8552" s="58" t="s">
        <v>87</v>
      </c>
      <c r="H8552" s="58" t="s">
        <v>87</v>
      </c>
      <c r="I8552" s="60" t="s">
        <v>85</v>
      </c>
    </row>
    <row r="8553" spans="1:9" x14ac:dyDescent="0.2">
      <c r="A8553" t="s">
        <v>65</v>
      </c>
      <c r="B8553" t="s">
        <v>80</v>
      </c>
      <c r="C8553" t="s">
        <v>22</v>
      </c>
      <c r="D8553" s="55">
        <v>46143</v>
      </c>
      <c r="E8553">
        <v>0</v>
      </c>
      <c r="F8553">
        <v>3133122</v>
      </c>
      <c r="G8553" s="58" t="s">
        <v>87</v>
      </c>
      <c r="H8553" s="58" t="s">
        <v>87</v>
      </c>
      <c r="I8553" s="60" t="s">
        <v>85</v>
      </c>
    </row>
    <row r="8554" spans="1:9" x14ac:dyDescent="0.2">
      <c r="A8554" t="s">
        <v>65</v>
      </c>
      <c r="B8554" t="s">
        <v>81</v>
      </c>
      <c r="C8554" t="s">
        <v>22</v>
      </c>
      <c r="D8554" s="55">
        <v>46143</v>
      </c>
      <c r="E8554">
        <v>0</v>
      </c>
      <c r="F8554">
        <v>3133123</v>
      </c>
      <c r="G8554" s="58" t="s">
        <v>87</v>
      </c>
      <c r="H8554" s="58" t="s">
        <v>87</v>
      </c>
      <c r="I8554" s="60" t="s">
        <v>85</v>
      </c>
    </row>
    <row r="8555" spans="1:9" x14ac:dyDescent="0.2">
      <c r="A8555" t="s">
        <v>111</v>
      </c>
      <c r="B8555" t="s">
        <v>110</v>
      </c>
      <c r="C8555" t="s">
        <v>22</v>
      </c>
      <c r="D8555" s="55">
        <v>46143</v>
      </c>
      <c r="E8555">
        <v>5.0000000000000001E-3</v>
      </c>
      <c r="F8555">
        <v>3133124</v>
      </c>
      <c r="G8555" s="58" t="s">
        <v>87</v>
      </c>
      <c r="H8555" s="58" t="s">
        <v>87</v>
      </c>
      <c r="I8555" s="60" t="s">
        <v>85</v>
      </c>
    </row>
    <row r="8556" spans="1:9" x14ac:dyDescent="0.2">
      <c r="A8556" t="s">
        <v>112</v>
      </c>
      <c r="B8556" t="s">
        <v>110</v>
      </c>
      <c r="C8556" t="s">
        <v>22</v>
      </c>
      <c r="D8556" s="55">
        <v>46143</v>
      </c>
      <c r="E8556">
        <v>0.02</v>
      </c>
      <c r="F8556">
        <v>3133125</v>
      </c>
      <c r="G8556" s="58" t="s">
        <v>87</v>
      </c>
      <c r="H8556" s="58" t="s">
        <v>87</v>
      </c>
      <c r="I8556" s="60" t="s">
        <v>85</v>
      </c>
    </row>
    <row r="8557" spans="1:9" x14ac:dyDescent="0.2">
      <c r="A8557" t="s">
        <v>108</v>
      </c>
      <c r="B8557" t="s">
        <v>110</v>
      </c>
      <c r="C8557" t="s">
        <v>22</v>
      </c>
      <c r="D8557" s="55">
        <v>46143</v>
      </c>
      <c r="E8557">
        <v>-3.5000000000000003E-2</v>
      </c>
      <c r="F8557">
        <v>3133126</v>
      </c>
      <c r="G8557" s="58" t="s">
        <v>87</v>
      </c>
      <c r="H8557" s="58" t="s">
        <v>87</v>
      </c>
      <c r="I8557" s="60" t="s">
        <v>85</v>
      </c>
    </row>
    <row r="8558" spans="1:9" x14ac:dyDescent="0.2">
      <c r="A8558" t="s">
        <v>109</v>
      </c>
      <c r="B8558" t="s">
        <v>110</v>
      </c>
      <c r="C8558" t="s">
        <v>22</v>
      </c>
      <c r="D8558" s="55">
        <v>46143</v>
      </c>
      <c r="E8558">
        <v>0.02</v>
      </c>
      <c r="F8558">
        <v>3133127</v>
      </c>
      <c r="G8558" s="58" t="s">
        <v>87</v>
      </c>
      <c r="H8558" s="58" t="s">
        <v>87</v>
      </c>
      <c r="I8558" s="60" t="s">
        <v>85</v>
      </c>
    </row>
    <row r="8559" spans="1:9" x14ac:dyDescent="0.2">
      <c r="A8559" t="s">
        <v>11</v>
      </c>
      <c r="B8559" t="s">
        <v>110</v>
      </c>
      <c r="C8559" t="s">
        <v>22</v>
      </c>
      <c r="D8559" s="55">
        <v>46143</v>
      </c>
      <c r="E8559" s="155">
        <v>46174</v>
      </c>
      <c r="F8559">
        <v>2756536</v>
      </c>
      <c r="G8559" s="58" t="s">
        <v>87</v>
      </c>
      <c r="H8559" s="58" t="s">
        <v>87</v>
      </c>
      <c r="I8559" s="60" t="s">
        <v>86</v>
      </c>
    </row>
    <row r="8560" spans="1:9" x14ac:dyDescent="0.2">
      <c r="A8560" t="s">
        <v>78</v>
      </c>
      <c r="B8560" t="s">
        <v>80</v>
      </c>
      <c r="C8560" t="s">
        <v>22</v>
      </c>
      <c r="D8560" s="55">
        <v>46174</v>
      </c>
      <c r="E8560">
        <v>0.38500000000000001</v>
      </c>
      <c r="F8560">
        <v>3133100</v>
      </c>
      <c r="G8560" s="58" t="s">
        <v>87</v>
      </c>
      <c r="H8560" s="58" t="s">
        <v>87</v>
      </c>
      <c r="I8560" s="60" t="s">
        <v>85</v>
      </c>
    </row>
    <row r="8561" spans="1:9" x14ac:dyDescent="0.2">
      <c r="A8561" t="s">
        <v>78</v>
      </c>
      <c r="B8561" t="s">
        <v>81</v>
      </c>
      <c r="C8561" t="s">
        <v>22</v>
      </c>
      <c r="D8561" s="55">
        <v>46174</v>
      </c>
      <c r="E8561">
        <v>0.02</v>
      </c>
      <c r="F8561">
        <v>3133101</v>
      </c>
      <c r="G8561" s="58" t="s">
        <v>87</v>
      </c>
      <c r="H8561" s="58" t="s">
        <v>87</v>
      </c>
      <c r="I8561" s="60" t="s">
        <v>85</v>
      </c>
    </row>
    <row r="8562" spans="1:9" x14ac:dyDescent="0.2">
      <c r="A8562" t="s">
        <v>35</v>
      </c>
      <c r="B8562" t="s">
        <v>80</v>
      </c>
      <c r="C8562" t="s">
        <v>22</v>
      </c>
      <c r="D8562" s="55">
        <v>46174</v>
      </c>
      <c r="E8562">
        <v>0.38500000000000001</v>
      </c>
      <c r="F8562">
        <v>3133102</v>
      </c>
      <c r="G8562" s="58" t="s">
        <v>87</v>
      </c>
      <c r="H8562" s="58" t="s">
        <v>87</v>
      </c>
      <c r="I8562" s="60" t="s">
        <v>85</v>
      </c>
    </row>
    <row r="8563" spans="1:9" x14ac:dyDescent="0.2">
      <c r="A8563" t="s">
        <v>35</v>
      </c>
      <c r="B8563" t="s">
        <v>81</v>
      </c>
      <c r="C8563" t="s">
        <v>22</v>
      </c>
      <c r="D8563" s="55">
        <v>46174</v>
      </c>
      <c r="E8563">
        <v>0.06</v>
      </c>
      <c r="F8563">
        <v>3133103</v>
      </c>
      <c r="G8563" s="58" t="s">
        <v>87</v>
      </c>
      <c r="H8563" s="58" t="s">
        <v>87</v>
      </c>
      <c r="I8563" s="60" t="s">
        <v>85</v>
      </c>
    </row>
    <row r="8564" spans="1:9" x14ac:dyDescent="0.2">
      <c r="A8564" t="s">
        <v>36</v>
      </c>
      <c r="B8564" t="s">
        <v>80</v>
      </c>
      <c r="C8564" t="s">
        <v>22</v>
      </c>
      <c r="D8564" s="55">
        <v>46174</v>
      </c>
      <c r="E8564">
        <v>0.38500000000000001</v>
      </c>
      <c r="F8564">
        <v>3133104</v>
      </c>
      <c r="G8564" s="58" t="s">
        <v>87</v>
      </c>
      <c r="H8564" s="58" t="s">
        <v>87</v>
      </c>
      <c r="I8564" s="60" t="s">
        <v>85</v>
      </c>
    </row>
    <row r="8565" spans="1:9" x14ac:dyDescent="0.2">
      <c r="A8565" t="s">
        <v>36</v>
      </c>
      <c r="B8565" t="s">
        <v>81</v>
      </c>
      <c r="C8565" t="s">
        <v>22</v>
      </c>
      <c r="D8565" s="55">
        <v>46174</v>
      </c>
      <c r="E8565">
        <v>0.02</v>
      </c>
      <c r="F8565">
        <v>3133105</v>
      </c>
      <c r="G8565" s="58" t="s">
        <v>87</v>
      </c>
      <c r="H8565" s="58" t="s">
        <v>87</v>
      </c>
      <c r="I8565" s="60" t="s">
        <v>85</v>
      </c>
    </row>
    <row r="8566" spans="1:9" x14ac:dyDescent="0.2">
      <c r="A8566" t="s">
        <v>37</v>
      </c>
      <c r="B8566" t="s">
        <v>80</v>
      </c>
      <c r="C8566" t="s">
        <v>22</v>
      </c>
      <c r="D8566" s="55">
        <v>46174</v>
      </c>
      <c r="E8566">
        <v>0.38500000000000001</v>
      </c>
      <c r="F8566">
        <v>3133106</v>
      </c>
      <c r="G8566" s="58" t="s">
        <v>87</v>
      </c>
      <c r="H8566" s="58" t="s">
        <v>87</v>
      </c>
      <c r="I8566" s="60" t="s">
        <v>85</v>
      </c>
    </row>
    <row r="8567" spans="1:9" x14ac:dyDescent="0.2">
      <c r="A8567" t="s">
        <v>37</v>
      </c>
      <c r="B8567" t="s">
        <v>81</v>
      </c>
      <c r="C8567" t="s">
        <v>22</v>
      </c>
      <c r="D8567" s="55">
        <v>46174</v>
      </c>
      <c r="E8567">
        <v>0.06</v>
      </c>
      <c r="F8567">
        <v>3133107</v>
      </c>
      <c r="G8567" s="58" t="s">
        <v>87</v>
      </c>
      <c r="H8567" s="58" t="s">
        <v>87</v>
      </c>
      <c r="I8567" s="60" t="s">
        <v>85</v>
      </c>
    </row>
    <row r="8568" spans="1:9" x14ac:dyDescent="0.2">
      <c r="A8568" t="s">
        <v>58</v>
      </c>
      <c r="B8568" t="s">
        <v>80</v>
      </c>
      <c r="C8568" t="s">
        <v>22</v>
      </c>
      <c r="D8568" s="55">
        <v>46174</v>
      </c>
      <c r="E8568">
        <v>0.33500000000000002</v>
      </c>
      <c r="F8568">
        <v>3133108</v>
      </c>
      <c r="G8568" s="58" t="s">
        <v>87</v>
      </c>
      <c r="H8568" s="58" t="s">
        <v>87</v>
      </c>
      <c r="I8568" s="60" t="s">
        <v>85</v>
      </c>
    </row>
    <row r="8569" spans="1:9" x14ac:dyDescent="0.2">
      <c r="A8569" t="s">
        <v>58</v>
      </c>
      <c r="B8569" t="s">
        <v>81</v>
      </c>
      <c r="C8569" t="s">
        <v>22</v>
      </c>
      <c r="D8569" s="55">
        <v>46174</v>
      </c>
      <c r="E8569">
        <v>5.0000000000000001E-3</v>
      </c>
      <c r="F8569">
        <v>3133109</v>
      </c>
      <c r="G8569" s="58" t="s">
        <v>87</v>
      </c>
      <c r="H8569" s="58" t="s">
        <v>87</v>
      </c>
      <c r="I8569" s="60" t="s">
        <v>85</v>
      </c>
    </row>
    <row r="8570" spans="1:9" x14ac:dyDescent="0.2">
      <c r="A8570" t="s">
        <v>59</v>
      </c>
      <c r="B8570" t="s">
        <v>80</v>
      </c>
      <c r="C8570" t="s">
        <v>22</v>
      </c>
      <c r="D8570" s="55">
        <v>46174</v>
      </c>
      <c r="E8570">
        <v>0.37</v>
      </c>
      <c r="F8570">
        <v>3133110</v>
      </c>
      <c r="G8570" s="58" t="s">
        <v>87</v>
      </c>
      <c r="H8570" s="58" t="s">
        <v>87</v>
      </c>
      <c r="I8570" s="60" t="s">
        <v>85</v>
      </c>
    </row>
    <row r="8571" spans="1:9" x14ac:dyDescent="0.2">
      <c r="A8571" t="s">
        <v>59</v>
      </c>
      <c r="B8571" t="s">
        <v>81</v>
      </c>
      <c r="C8571" t="s">
        <v>22</v>
      </c>
      <c r="D8571" s="55">
        <v>46174</v>
      </c>
      <c r="E8571">
        <v>-5.5E-2</v>
      </c>
      <c r="F8571">
        <v>3133111</v>
      </c>
      <c r="G8571" s="58" t="s">
        <v>87</v>
      </c>
      <c r="H8571" s="58" t="s">
        <v>87</v>
      </c>
      <c r="I8571" s="60" t="s">
        <v>85</v>
      </c>
    </row>
    <row r="8572" spans="1:9" x14ac:dyDescent="0.2">
      <c r="A8572" t="s">
        <v>60</v>
      </c>
      <c r="B8572" t="s">
        <v>80</v>
      </c>
      <c r="C8572" t="s">
        <v>22</v>
      </c>
      <c r="D8572" s="55">
        <v>46174</v>
      </c>
      <c r="E8572">
        <v>0.37</v>
      </c>
      <c r="F8572">
        <v>3133112</v>
      </c>
      <c r="G8572" s="58" t="s">
        <v>87</v>
      </c>
      <c r="H8572" s="58" t="s">
        <v>87</v>
      </c>
      <c r="I8572" s="60" t="s">
        <v>85</v>
      </c>
    </row>
    <row r="8573" spans="1:9" x14ac:dyDescent="0.2">
      <c r="A8573" t="s">
        <v>60</v>
      </c>
      <c r="B8573" t="s">
        <v>81</v>
      </c>
      <c r="C8573" t="s">
        <v>22</v>
      </c>
      <c r="D8573" s="55">
        <v>46174</v>
      </c>
      <c r="E8573">
        <v>3.5000000000000003E-2</v>
      </c>
      <c r="F8573">
        <v>3133113</v>
      </c>
      <c r="G8573" s="58" t="s">
        <v>87</v>
      </c>
      <c r="H8573" s="58" t="s">
        <v>87</v>
      </c>
      <c r="I8573" s="60" t="s">
        <v>85</v>
      </c>
    </row>
    <row r="8574" spans="1:9" x14ac:dyDescent="0.2">
      <c r="A8574" t="s">
        <v>61</v>
      </c>
      <c r="B8574" t="s">
        <v>80</v>
      </c>
      <c r="C8574" t="s">
        <v>22</v>
      </c>
      <c r="D8574" s="55">
        <v>46174</v>
      </c>
      <c r="E8574">
        <v>0.37</v>
      </c>
      <c r="F8574">
        <v>3133114</v>
      </c>
      <c r="G8574" s="58" t="s">
        <v>87</v>
      </c>
      <c r="H8574" s="58" t="s">
        <v>87</v>
      </c>
      <c r="I8574" s="60" t="s">
        <v>85</v>
      </c>
    </row>
    <row r="8575" spans="1:9" x14ac:dyDescent="0.2">
      <c r="A8575" t="s">
        <v>61</v>
      </c>
      <c r="B8575" t="s">
        <v>81</v>
      </c>
      <c r="C8575" t="s">
        <v>22</v>
      </c>
      <c r="D8575" s="55">
        <v>46174</v>
      </c>
      <c r="E8575">
        <v>-3.5000000000000003E-2</v>
      </c>
      <c r="F8575">
        <v>3133115</v>
      </c>
      <c r="G8575" s="58" t="s">
        <v>87</v>
      </c>
      <c r="H8575" s="58" t="s">
        <v>87</v>
      </c>
      <c r="I8575" s="60" t="s">
        <v>85</v>
      </c>
    </row>
    <row r="8576" spans="1:9" x14ac:dyDescent="0.2">
      <c r="A8576" t="s">
        <v>63</v>
      </c>
      <c r="B8576" t="s">
        <v>80</v>
      </c>
      <c r="C8576" t="s">
        <v>22</v>
      </c>
      <c r="D8576" s="55">
        <v>46174</v>
      </c>
      <c r="E8576">
        <v>0</v>
      </c>
      <c r="F8576">
        <v>3133116</v>
      </c>
      <c r="G8576" s="58" t="s">
        <v>87</v>
      </c>
      <c r="H8576" s="58" t="s">
        <v>87</v>
      </c>
      <c r="I8576" s="60" t="s">
        <v>85</v>
      </c>
    </row>
    <row r="8577" spans="1:9" x14ac:dyDescent="0.2">
      <c r="A8577" t="s">
        <v>63</v>
      </c>
      <c r="B8577" t="s">
        <v>81</v>
      </c>
      <c r="C8577" t="s">
        <v>22</v>
      </c>
      <c r="D8577" s="55">
        <v>46174</v>
      </c>
      <c r="E8577">
        <v>0</v>
      </c>
      <c r="F8577">
        <v>3133117</v>
      </c>
      <c r="G8577" s="58" t="s">
        <v>87</v>
      </c>
      <c r="H8577" s="58" t="s">
        <v>87</v>
      </c>
      <c r="I8577" s="60" t="s">
        <v>85</v>
      </c>
    </row>
    <row r="8578" spans="1:9" x14ac:dyDescent="0.2">
      <c r="A8578" t="s">
        <v>64</v>
      </c>
      <c r="B8578" t="s">
        <v>80</v>
      </c>
      <c r="C8578" t="s">
        <v>22</v>
      </c>
      <c r="D8578" s="55">
        <v>46174</v>
      </c>
      <c r="E8578">
        <v>0</v>
      </c>
      <c r="F8578">
        <v>3133118</v>
      </c>
      <c r="G8578" s="58" t="s">
        <v>87</v>
      </c>
      <c r="H8578" s="58" t="s">
        <v>87</v>
      </c>
      <c r="I8578" s="60" t="s">
        <v>85</v>
      </c>
    </row>
    <row r="8579" spans="1:9" x14ac:dyDescent="0.2">
      <c r="A8579" t="s">
        <v>64</v>
      </c>
      <c r="B8579" t="s">
        <v>81</v>
      </c>
      <c r="C8579" t="s">
        <v>22</v>
      </c>
      <c r="D8579" s="55">
        <v>46174</v>
      </c>
      <c r="E8579">
        <v>0</v>
      </c>
      <c r="F8579">
        <v>3133119</v>
      </c>
      <c r="G8579" s="58" t="s">
        <v>87</v>
      </c>
      <c r="H8579" s="58" t="s">
        <v>87</v>
      </c>
      <c r="I8579" s="60" t="s">
        <v>85</v>
      </c>
    </row>
    <row r="8580" spans="1:9" x14ac:dyDescent="0.2">
      <c r="A8580" t="s">
        <v>79</v>
      </c>
      <c r="B8580" t="s">
        <v>80</v>
      </c>
      <c r="C8580" t="s">
        <v>22</v>
      </c>
      <c r="D8580" s="55">
        <v>46174</v>
      </c>
      <c r="E8580">
        <v>0</v>
      </c>
      <c r="F8580">
        <v>3133120</v>
      </c>
      <c r="G8580" s="58" t="s">
        <v>87</v>
      </c>
      <c r="H8580" s="58" t="s">
        <v>87</v>
      </c>
      <c r="I8580" s="60" t="s">
        <v>85</v>
      </c>
    </row>
    <row r="8581" spans="1:9" x14ac:dyDescent="0.2">
      <c r="A8581" t="s">
        <v>79</v>
      </c>
      <c r="B8581" t="s">
        <v>81</v>
      </c>
      <c r="C8581" t="s">
        <v>22</v>
      </c>
      <c r="D8581" s="55">
        <v>46174</v>
      </c>
      <c r="E8581">
        <v>0</v>
      </c>
      <c r="F8581">
        <v>3133121</v>
      </c>
      <c r="G8581" s="58" t="s">
        <v>87</v>
      </c>
      <c r="H8581" s="58" t="s">
        <v>87</v>
      </c>
      <c r="I8581" s="60" t="s">
        <v>85</v>
      </c>
    </row>
    <row r="8582" spans="1:9" x14ac:dyDescent="0.2">
      <c r="A8582" t="s">
        <v>65</v>
      </c>
      <c r="B8582" t="s">
        <v>80</v>
      </c>
      <c r="C8582" t="s">
        <v>22</v>
      </c>
      <c r="D8582" s="55">
        <v>46174</v>
      </c>
      <c r="E8582">
        <v>0</v>
      </c>
      <c r="F8582">
        <v>3133122</v>
      </c>
      <c r="G8582" s="58" t="s">
        <v>87</v>
      </c>
      <c r="H8582" s="58" t="s">
        <v>87</v>
      </c>
      <c r="I8582" s="60" t="s">
        <v>85</v>
      </c>
    </row>
    <row r="8583" spans="1:9" x14ac:dyDescent="0.2">
      <c r="A8583" t="s">
        <v>65</v>
      </c>
      <c r="B8583" t="s">
        <v>81</v>
      </c>
      <c r="C8583" t="s">
        <v>22</v>
      </c>
      <c r="D8583" s="55">
        <v>46174</v>
      </c>
      <c r="E8583">
        <v>0</v>
      </c>
      <c r="F8583">
        <v>3133123</v>
      </c>
      <c r="G8583" s="58" t="s">
        <v>87</v>
      </c>
      <c r="H8583" s="58" t="s">
        <v>87</v>
      </c>
      <c r="I8583" s="60" t="s">
        <v>85</v>
      </c>
    </row>
    <row r="8584" spans="1:9" x14ac:dyDescent="0.2">
      <c r="A8584" t="s">
        <v>111</v>
      </c>
      <c r="B8584" t="s">
        <v>110</v>
      </c>
      <c r="C8584" t="s">
        <v>22</v>
      </c>
      <c r="D8584" s="55">
        <v>46174</v>
      </c>
      <c r="E8584">
        <v>5.0000000000000001E-3</v>
      </c>
      <c r="F8584">
        <v>3133124</v>
      </c>
      <c r="G8584" s="58" t="s">
        <v>87</v>
      </c>
      <c r="H8584" s="58" t="s">
        <v>87</v>
      </c>
      <c r="I8584" s="60" t="s">
        <v>85</v>
      </c>
    </row>
    <row r="8585" spans="1:9" x14ac:dyDescent="0.2">
      <c r="A8585" t="s">
        <v>112</v>
      </c>
      <c r="B8585" t="s">
        <v>110</v>
      </c>
      <c r="C8585" t="s">
        <v>22</v>
      </c>
      <c r="D8585" s="55">
        <v>46174</v>
      </c>
      <c r="E8585">
        <v>3.5000000000000003E-2</v>
      </c>
      <c r="F8585">
        <v>3133125</v>
      </c>
      <c r="G8585" s="58" t="s">
        <v>87</v>
      </c>
      <c r="H8585" s="58" t="s">
        <v>87</v>
      </c>
      <c r="I8585" s="60" t="s">
        <v>85</v>
      </c>
    </row>
    <row r="8586" spans="1:9" x14ac:dyDescent="0.2">
      <c r="A8586" t="s">
        <v>108</v>
      </c>
      <c r="B8586" t="s">
        <v>110</v>
      </c>
      <c r="C8586" t="s">
        <v>22</v>
      </c>
      <c r="D8586" s="55">
        <v>46174</v>
      </c>
      <c r="E8586">
        <v>-3.5000000000000003E-2</v>
      </c>
      <c r="F8586">
        <v>3133126</v>
      </c>
      <c r="G8586" s="58" t="s">
        <v>87</v>
      </c>
      <c r="H8586" s="58" t="s">
        <v>87</v>
      </c>
      <c r="I8586" s="60" t="s">
        <v>85</v>
      </c>
    </row>
    <row r="8587" spans="1:9" x14ac:dyDescent="0.2">
      <c r="A8587" t="s">
        <v>109</v>
      </c>
      <c r="B8587" t="s">
        <v>110</v>
      </c>
      <c r="C8587" t="s">
        <v>22</v>
      </c>
      <c r="D8587" s="55">
        <v>46174</v>
      </c>
      <c r="E8587">
        <v>3.5000000000000003E-2</v>
      </c>
      <c r="F8587">
        <v>3133127</v>
      </c>
      <c r="G8587" s="58" t="s">
        <v>87</v>
      </c>
      <c r="H8587" s="58" t="s">
        <v>87</v>
      </c>
      <c r="I8587" s="60" t="s">
        <v>85</v>
      </c>
    </row>
    <row r="8588" spans="1:9" x14ac:dyDescent="0.2">
      <c r="A8588" t="s">
        <v>11</v>
      </c>
      <c r="B8588" t="s">
        <v>110</v>
      </c>
      <c r="C8588" t="s">
        <v>22</v>
      </c>
      <c r="D8588" s="55">
        <v>46174</v>
      </c>
      <c r="E8588" s="155">
        <v>46204</v>
      </c>
      <c r="F8588">
        <v>2756514</v>
      </c>
      <c r="G8588" s="58" t="s">
        <v>87</v>
      </c>
      <c r="H8588" s="58" t="s">
        <v>87</v>
      </c>
      <c r="I8588" s="60" t="s">
        <v>86</v>
      </c>
    </row>
    <row r="8589" spans="1:9" x14ac:dyDescent="0.2">
      <c r="A8589" t="s">
        <v>78</v>
      </c>
      <c r="B8589" t="s">
        <v>80</v>
      </c>
      <c r="C8589" t="s">
        <v>22</v>
      </c>
      <c r="D8589" s="55">
        <v>46204</v>
      </c>
      <c r="E8589">
        <v>0.39750000000000002</v>
      </c>
      <c r="F8589">
        <v>3133100</v>
      </c>
      <c r="G8589" s="58" t="s">
        <v>87</v>
      </c>
      <c r="H8589" s="58" t="s">
        <v>87</v>
      </c>
      <c r="I8589" s="60" t="s">
        <v>85</v>
      </c>
    </row>
    <row r="8590" spans="1:9" x14ac:dyDescent="0.2">
      <c r="A8590" t="s">
        <v>78</v>
      </c>
      <c r="B8590" t="s">
        <v>81</v>
      </c>
      <c r="C8590" t="s">
        <v>22</v>
      </c>
      <c r="D8590" s="55">
        <v>46204</v>
      </c>
      <c r="E8590">
        <v>0.02</v>
      </c>
      <c r="F8590">
        <v>3133101</v>
      </c>
      <c r="G8590" s="58" t="s">
        <v>87</v>
      </c>
      <c r="H8590" s="58" t="s">
        <v>87</v>
      </c>
      <c r="I8590" s="60" t="s">
        <v>85</v>
      </c>
    </row>
    <row r="8591" spans="1:9" x14ac:dyDescent="0.2">
      <c r="A8591" t="s">
        <v>35</v>
      </c>
      <c r="B8591" t="s">
        <v>80</v>
      </c>
      <c r="C8591" t="s">
        <v>22</v>
      </c>
      <c r="D8591" s="55">
        <v>46204</v>
      </c>
      <c r="E8591">
        <v>0.39750000000000002</v>
      </c>
      <c r="F8591">
        <v>3133102</v>
      </c>
      <c r="G8591" s="58" t="s">
        <v>87</v>
      </c>
      <c r="H8591" s="58" t="s">
        <v>87</v>
      </c>
      <c r="I8591" s="60" t="s">
        <v>85</v>
      </c>
    </row>
    <row r="8592" spans="1:9" x14ac:dyDescent="0.2">
      <c r="A8592" t="s">
        <v>35</v>
      </c>
      <c r="B8592" t="s">
        <v>81</v>
      </c>
      <c r="C8592" t="s">
        <v>22</v>
      </c>
      <c r="D8592" s="55">
        <v>46204</v>
      </c>
      <c r="E8592">
        <v>7.0000000000000007E-2</v>
      </c>
      <c r="F8592">
        <v>3133103</v>
      </c>
      <c r="G8592" s="58" t="s">
        <v>87</v>
      </c>
      <c r="H8592" s="58" t="s">
        <v>87</v>
      </c>
      <c r="I8592" s="60" t="s">
        <v>85</v>
      </c>
    </row>
    <row r="8593" spans="1:9" x14ac:dyDescent="0.2">
      <c r="A8593" t="s">
        <v>36</v>
      </c>
      <c r="B8593" t="s">
        <v>80</v>
      </c>
      <c r="C8593" t="s">
        <v>22</v>
      </c>
      <c r="D8593" s="55">
        <v>46204</v>
      </c>
      <c r="E8593">
        <v>0.39750000000000002</v>
      </c>
      <c r="F8593">
        <v>3133104</v>
      </c>
      <c r="G8593" s="58" t="s">
        <v>87</v>
      </c>
      <c r="H8593" s="58" t="s">
        <v>87</v>
      </c>
      <c r="I8593" s="60" t="s">
        <v>85</v>
      </c>
    </row>
    <row r="8594" spans="1:9" x14ac:dyDescent="0.2">
      <c r="A8594" t="s">
        <v>36</v>
      </c>
      <c r="B8594" t="s">
        <v>81</v>
      </c>
      <c r="C8594" t="s">
        <v>22</v>
      </c>
      <c r="D8594" s="55">
        <v>46204</v>
      </c>
      <c r="E8594">
        <v>0.02</v>
      </c>
      <c r="F8594">
        <v>3133105</v>
      </c>
      <c r="G8594" s="58" t="s">
        <v>87</v>
      </c>
      <c r="H8594" s="58" t="s">
        <v>87</v>
      </c>
      <c r="I8594" s="60" t="s">
        <v>85</v>
      </c>
    </row>
    <row r="8595" spans="1:9" x14ac:dyDescent="0.2">
      <c r="A8595" t="s">
        <v>37</v>
      </c>
      <c r="B8595" t="s">
        <v>80</v>
      </c>
      <c r="C8595" t="s">
        <v>22</v>
      </c>
      <c r="D8595" s="55">
        <v>46204</v>
      </c>
      <c r="E8595">
        <v>0.39750000000000002</v>
      </c>
      <c r="F8595">
        <v>3133106</v>
      </c>
      <c r="G8595" s="58" t="s">
        <v>87</v>
      </c>
      <c r="H8595" s="58" t="s">
        <v>87</v>
      </c>
      <c r="I8595" s="60" t="s">
        <v>85</v>
      </c>
    </row>
    <row r="8596" spans="1:9" x14ac:dyDescent="0.2">
      <c r="A8596" t="s">
        <v>37</v>
      </c>
      <c r="B8596" t="s">
        <v>81</v>
      </c>
      <c r="C8596" t="s">
        <v>22</v>
      </c>
      <c r="D8596" s="55">
        <v>46204</v>
      </c>
      <c r="E8596">
        <v>7.0000000000000007E-2</v>
      </c>
      <c r="F8596">
        <v>3133107</v>
      </c>
      <c r="G8596" s="58" t="s">
        <v>87</v>
      </c>
      <c r="H8596" s="58" t="s">
        <v>87</v>
      </c>
      <c r="I8596" s="60" t="s">
        <v>85</v>
      </c>
    </row>
    <row r="8597" spans="1:9" x14ac:dyDescent="0.2">
      <c r="A8597" t="s">
        <v>58</v>
      </c>
      <c r="B8597" t="s">
        <v>80</v>
      </c>
      <c r="C8597" t="s">
        <v>22</v>
      </c>
      <c r="D8597" s="55">
        <v>46204</v>
      </c>
      <c r="E8597">
        <v>0.35</v>
      </c>
      <c r="F8597">
        <v>3133108</v>
      </c>
      <c r="G8597" s="58" t="s">
        <v>87</v>
      </c>
      <c r="H8597" s="58" t="s">
        <v>87</v>
      </c>
      <c r="I8597" s="60" t="s">
        <v>85</v>
      </c>
    </row>
    <row r="8598" spans="1:9" x14ac:dyDescent="0.2">
      <c r="A8598" t="s">
        <v>58</v>
      </c>
      <c r="B8598" t="s">
        <v>81</v>
      </c>
      <c r="C8598" t="s">
        <v>22</v>
      </c>
      <c r="D8598" s="55">
        <v>46204</v>
      </c>
      <c r="E8598">
        <v>5.0000000000000001E-3</v>
      </c>
      <c r="F8598">
        <v>3133109</v>
      </c>
      <c r="G8598" s="58" t="s">
        <v>87</v>
      </c>
      <c r="H8598" s="58" t="s">
        <v>87</v>
      </c>
      <c r="I8598" s="60" t="s">
        <v>85</v>
      </c>
    </row>
    <row r="8599" spans="1:9" x14ac:dyDescent="0.2">
      <c r="A8599" t="s">
        <v>59</v>
      </c>
      <c r="B8599" t="s">
        <v>80</v>
      </c>
      <c r="C8599" t="s">
        <v>22</v>
      </c>
      <c r="D8599" s="55">
        <v>46204</v>
      </c>
      <c r="E8599">
        <v>0.41</v>
      </c>
      <c r="F8599">
        <v>3133110</v>
      </c>
      <c r="G8599" s="58" t="s">
        <v>87</v>
      </c>
      <c r="H8599" s="58" t="s">
        <v>87</v>
      </c>
      <c r="I8599" s="60" t="s">
        <v>85</v>
      </c>
    </row>
    <row r="8600" spans="1:9" x14ac:dyDescent="0.2">
      <c r="A8600" t="s">
        <v>59</v>
      </c>
      <c r="B8600" t="s">
        <v>81</v>
      </c>
      <c r="C8600" t="s">
        <v>22</v>
      </c>
      <c r="D8600" s="55">
        <v>46204</v>
      </c>
      <c r="E8600">
        <v>-0.02</v>
      </c>
      <c r="F8600">
        <v>3133111</v>
      </c>
      <c r="G8600" s="58" t="s">
        <v>87</v>
      </c>
      <c r="H8600" s="58" t="s">
        <v>87</v>
      </c>
      <c r="I8600" s="60" t="s">
        <v>85</v>
      </c>
    </row>
    <row r="8601" spans="1:9" x14ac:dyDescent="0.2">
      <c r="A8601" t="s">
        <v>60</v>
      </c>
      <c r="B8601" t="s">
        <v>80</v>
      </c>
      <c r="C8601" t="s">
        <v>22</v>
      </c>
      <c r="D8601" s="55">
        <v>46204</v>
      </c>
      <c r="E8601">
        <v>0.41</v>
      </c>
      <c r="F8601">
        <v>3133112</v>
      </c>
      <c r="G8601" s="58" t="s">
        <v>87</v>
      </c>
      <c r="H8601" s="58" t="s">
        <v>87</v>
      </c>
      <c r="I8601" s="60" t="s">
        <v>85</v>
      </c>
    </row>
    <row r="8602" spans="1:9" x14ac:dyDescent="0.2">
      <c r="A8602" t="s">
        <v>60</v>
      </c>
      <c r="B8602" t="s">
        <v>81</v>
      </c>
      <c r="C8602" t="s">
        <v>22</v>
      </c>
      <c r="D8602" s="55">
        <v>46204</v>
      </c>
      <c r="E8602">
        <v>3.5000000000000003E-2</v>
      </c>
      <c r="F8602">
        <v>3133113</v>
      </c>
      <c r="G8602" s="58" t="s">
        <v>87</v>
      </c>
      <c r="H8602" s="58" t="s">
        <v>87</v>
      </c>
      <c r="I8602" s="60" t="s">
        <v>85</v>
      </c>
    </row>
    <row r="8603" spans="1:9" x14ac:dyDescent="0.2">
      <c r="A8603" t="s">
        <v>61</v>
      </c>
      <c r="B8603" t="s">
        <v>80</v>
      </c>
      <c r="C8603" t="s">
        <v>22</v>
      </c>
      <c r="D8603" s="55">
        <v>46204</v>
      </c>
      <c r="E8603">
        <v>0.41</v>
      </c>
      <c r="F8603">
        <v>3133114</v>
      </c>
      <c r="G8603" s="58" t="s">
        <v>87</v>
      </c>
      <c r="H8603" s="58" t="s">
        <v>87</v>
      </c>
      <c r="I8603" s="60" t="s">
        <v>85</v>
      </c>
    </row>
    <row r="8604" spans="1:9" x14ac:dyDescent="0.2">
      <c r="A8604" t="s">
        <v>61</v>
      </c>
      <c r="B8604" t="s">
        <v>81</v>
      </c>
      <c r="C8604" t="s">
        <v>22</v>
      </c>
      <c r="D8604" s="55">
        <v>46204</v>
      </c>
      <c r="E8604">
        <v>-0.02</v>
      </c>
      <c r="F8604">
        <v>3133115</v>
      </c>
      <c r="G8604" s="58" t="s">
        <v>87</v>
      </c>
      <c r="H8604" s="58" t="s">
        <v>87</v>
      </c>
      <c r="I8604" s="60" t="s">
        <v>85</v>
      </c>
    </row>
    <row r="8605" spans="1:9" x14ac:dyDescent="0.2">
      <c r="A8605" t="s">
        <v>63</v>
      </c>
      <c r="B8605" t="s">
        <v>80</v>
      </c>
      <c r="C8605" t="s">
        <v>22</v>
      </c>
      <c r="D8605" s="55">
        <v>46204</v>
      </c>
      <c r="E8605">
        <v>0</v>
      </c>
      <c r="F8605">
        <v>3133116</v>
      </c>
      <c r="G8605" s="58" t="s">
        <v>87</v>
      </c>
      <c r="H8605" s="58" t="s">
        <v>87</v>
      </c>
      <c r="I8605" s="60" t="s">
        <v>85</v>
      </c>
    </row>
    <row r="8606" spans="1:9" x14ac:dyDescent="0.2">
      <c r="A8606" t="s">
        <v>63</v>
      </c>
      <c r="B8606" t="s">
        <v>81</v>
      </c>
      <c r="C8606" t="s">
        <v>22</v>
      </c>
      <c r="D8606" s="55">
        <v>46204</v>
      </c>
      <c r="E8606">
        <v>0</v>
      </c>
      <c r="F8606">
        <v>3133117</v>
      </c>
      <c r="G8606" s="58" t="s">
        <v>87</v>
      </c>
      <c r="H8606" s="58" t="s">
        <v>87</v>
      </c>
      <c r="I8606" s="60" t="s">
        <v>85</v>
      </c>
    </row>
    <row r="8607" spans="1:9" x14ac:dyDescent="0.2">
      <c r="A8607" t="s">
        <v>64</v>
      </c>
      <c r="B8607" t="s">
        <v>80</v>
      </c>
      <c r="C8607" t="s">
        <v>22</v>
      </c>
      <c r="D8607" s="55">
        <v>46204</v>
      </c>
      <c r="E8607">
        <v>0</v>
      </c>
      <c r="F8607">
        <v>3133118</v>
      </c>
      <c r="G8607" s="58" t="s">
        <v>87</v>
      </c>
      <c r="H8607" s="58" t="s">
        <v>87</v>
      </c>
      <c r="I8607" s="60" t="s">
        <v>85</v>
      </c>
    </row>
    <row r="8608" spans="1:9" x14ac:dyDescent="0.2">
      <c r="A8608" t="s">
        <v>64</v>
      </c>
      <c r="B8608" t="s">
        <v>81</v>
      </c>
      <c r="C8608" t="s">
        <v>22</v>
      </c>
      <c r="D8608" s="55">
        <v>46204</v>
      </c>
      <c r="E8608">
        <v>0</v>
      </c>
      <c r="F8608">
        <v>3133119</v>
      </c>
      <c r="G8608" s="58" t="s">
        <v>87</v>
      </c>
      <c r="H8608" s="58" t="s">
        <v>87</v>
      </c>
      <c r="I8608" s="60" t="s">
        <v>85</v>
      </c>
    </row>
    <row r="8609" spans="1:9" x14ac:dyDescent="0.2">
      <c r="A8609" t="s">
        <v>79</v>
      </c>
      <c r="B8609" t="s">
        <v>80</v>
      </c>
      <c r="C8609" t="s">
        <v>22</v>
      </c>
      <c r="D8609" s="55">
        <v>46204</v>
      </c>
      <c r="E8609">
        <v>0</v>
      </c>
      <c r="F8609">
        <v>3133120</v>
      </c>
      <c r="G8609" s="58" t="s">
        <v>87</v>
      </c>
      <c r="H8609" s="58" t="s">
        <v>87</v>
      </c>
      <c r="I8609" s="60" t="s">
        <v>85</v>
      </c>
    </row>
    <row r="8610" spans="1:9" x14ac:dyDescent="0.2">
      <c r="A8610" t="s">
        <v>79</v>
      </c>
      <c r="B8610" t="s">
        <v>81</v>
      </c>
      <c r="C8610" t="s">
        <v>22</v>
      </c>
      <c r="D8610" s="55">
        <v>46204</v>
      </c>
      <c r="E8610">
        <v>0</v>
      </c>
      <c r="F8610">
        <v>3133121</v>
      </c>
      <c r="G8610" s="58" t="s">
        <v>87</v>
      </c>
      <c r="H8610" s="58" t="s">
        <v>87</v>
      </c>
      <c r="I8610" s="60" t="s">
        <v>85</v>
      </c>
    </row>
    <row r="8611" spans="1:9" x14ac:dyDescent="0.2">
      <c r="A8611" t="s">
        <v>65</v>
      </c>
      <c r="B8611" t="s">
        <v>80</v>
      </c>
      <c r="C8611" t="s">
        <v>22</v>
      </c>
      <c r="D8611" s="55">
        <v>46204</v>
      </c>
      <c r="E8611">
        <v>0</v>
      </c>
      <c r="F8611">
        <v>3133122</v>
      </c>
      <c r="G8611" s="58" t="s">
        <v>87</v>
      </c>
      <c r="H8611" s="58" t="s">
        <v>87</v>
      </c>
      <c r="I8611" s="60" t="s">
        <v>85</v>
      </c>
    </row>
    <row r="8612" spans="1:9" x14ac:dyDescent="0.2">
      <c r="A8612" t="s">
        <v>65</v>
      </c>
      <c r="B8612" t="s">
        <v>81</v>
      </c>
      <c r="C8612" t="s">
        <v>22</v>
      </c>
      <c r="D8612" s="55">
        <v>46204</v>
      </c>
      <c r="E8612">
        <v>0</v>
      </c>
      <c r="F8612">
        <v>3133123</v>
      </c>
      <c r="G8612" s="58" t="s">
        <v>87</v>
      </c>
      <c r="H8612" s="58" t="s">
        <v>87</v>
      </c>
      <c r="I8612" s="60" t="s">
        <v>85</v>
      </c>
    </row>
    <row r="8613" spans="1:9" x14ac:dyDescent="0.2">
      <c r="A8613" t="s">
        <v>111</v>
      </c>
      <c r="B8613" t="s">
        <v>110</v>
      </c>
      <c r="C8613" t="s">
        <v>22</v>
      </c>
      <c r="D8613" s="55">
        <v>46204</v>
      </c>
      <c r="E8613">
        <v>5.0000000000000001E-3</v>
      </c>
      <c r="F8613">
        <v>3133124</v>
      </c>
      <c r="G8613" s="58" t="s">
        <v>87</v>
      </c>
      <c r="H8613" s="58" t="s">
        <v>87</v>
      </c>
      <c r="I8613" s="60" t="s">
        <v>85</v>
      </c>
    </row>
    <row r="8614" spans="1:9" x14ac:dyDescent="0.2">
      <c r="A8614" t="s">
        <v>112</v>
      </c>
      <c r="B8614" t="s">
        <v>110</v>
      </c>
      <c r="C8614" t="s">
        <v>22</v>
      </c>
      <c r="D8614" s="55">
        <v>46204</v>
      </c>
      <c r="E8614">
        <v>3.5000000000000003E-2</v>
      </c>
      <c r="F8614">
        <v>3133125</v>
      </c>
      <c r="G8614" s="58" t="s">
        <v>87</v>
      </c>
      <c r="H8614" s="58" t="s">
        <v>87</v>
      </c>
      <c r="I8614" s="60" t="s">
        <v>85</v>
      </c>
    </row>
    <row r="8615" spans="1:9" x14ac:dyDescent="0.2">
      <c r="A8615" t="s">
        <v>108</v>
      </c>
      <c r="B8615" t="s">
        <v>110</v>
      </c>
      <c r="C8615" t="s">
        <v>22</v>
      </c>
      <c r="D8615" s="55">
        <v>46204</v>
      </c>
      <c r="E8615">
        <v>-0.02</v>
      </c>
      <c r="F8615">
        <v>3133126</v>
      </c>
      <c r="G8615" s="58" t="s">
        <v>87</v>
      </c>
      <c r="H8615" s="58" t="s">
        <v>87</v>
      </c>
      <c r="I8615" s="60" t="s">
        <v>85</v>
      </c>
    </row>
    <row r="8616" spans="1:9" x14ac:dyDescent="0.2">
      <c r="A8616" t="s">
        <v>109</v>
      </c>
      <c r="B8616" t="s">
        <v>110</v>
      </c>
      <c r="C8616" t="s">
        <v>22</v>
      </c>
      <c r="D8616" s="55">
        <v>46204</v>
      </c>
      <c r="E8616">
        <v>3.5000000000000003E-2</v>
      </c>
      <c r="F8616">
        <v>3133127</v>
      </c>
      <c r="G8616" s="58" t="s">
        <v>87</v>
      </c>
      <c r="H8616" s="58" t="s">
        <v>87</v>
      </c>
      <c r="I8616" s="60" t="s">
        <v>85</v>
      </c>
    </row>
    <row r="8617" spans="1:9" x14ac:dyDescent="0.2">
      <c r="A8617" t="s">
        <v>11</v>
      </c>
      <c r="B8617" t="s">
        <v>110</v>
      </c>
      <c r="C8617" t="s">
        <v>22</v>
      </c>
      <c r="D8617" s="55">
        <v>46204</v>
      </c>
      <c r="E8617" s="155">
        <v>46235</v>
      </c>
      <c r="F8617">
        <v>2756543</v>
      </c>
      <c r="G8617" s="58" t="s">
        <v>87</v>
      </c>
      <c r="H8617" s="58" t="s">
        <v>87</v>
      </c>
      <c r="I8617" s="60" t="s">
        <v>86</v>
      </c>
    </row>
    <row r="8618" spans="1:9" x14ac:dyDescent="0.2">
      <c r="A8618" t="s">
        <v>78</v>
      </c>
      <c r="B8618" t="s">
        <v>80</v>
      </c>
      <c r="C8618" t="s">
        <v>22</v>
      </c>
      <c r="D8618" s="55">
        <v>46235</v>
      </c>
      <c r="E8618">
        <v>0.4</v>
      </c>
      <c r="F8618">
        <v>3133100</v>
      </c>
      <c r="G8618" s="58" t="s">
        <v>87</v>
      </c>
      <c r="H8618" s="58" t="s">
        <v>87</v>
      </c>
      <c r="I8618" s="60" t="s">
        <v>85</v>
      </c>
    </row>
    <row r="8619" spans="1:9" x14ac:dyDescent="0.2">
      <c r="A8619" t="s">
        <v>78</v>
      </c>
      <c r="B8619" t="s">
        <v>81</v>
      </c>
      <c r="C8619" t="s">
        <v>22</v>
      </c>
      <c r="D8619" s="55">
        <v>46235</v>
      </c>
      <c r="E8619">
        <v>0.02</v>
      </c>
      <c r="F8619">
        <v>3133101</v>
      </c>
      <c r="G8619" s="58" t="s">
        <v>87</v>
      </c>
      <c r="H8619" s="58" t="s">
        <v>87</v>
      </c>
      <c r="I8619" s="60" t="s">
        <v>85</v>
      </c>
    </row>
    <row r="8620" spans="1:9" x14ac:dyDescent="0.2">
      <c r="A8620" t="s">
        <v>35</v>
      </c>
      <c r="B8620" t="s">
        <v>80</v>
      </c>
      <c r="C8620" t="s">
        <v>22</v>
      </c>
      <c r="D8620" s="55">
        <v>46235</v>
      </c>
      <c r="E8620">
        <v>0.4</v>
      </c>
      <c r="F8620">
        <v>3133102</v>
      </c>
      <c r="G8620" s="58" t="s">
        <v>87</v>
      </c>
      <c r="H8620" s="58" t="s">
        <v>87</v>
      </c>
      <c r="I8620" s="60" t="s">
        <v>85</v>
      </c>
    </row>
    <row r="8621" spans="1:9" x14ac:dyDescent="0.2">
      <c r="A8621" t="s">
        <v>35</v>
      </c>
      <c r="B8621" t="s">
        <v>81</v>
      </c>
      <c r="C8621" t="s">
        <v>22</v>
      </c>
      <c r="D8621" s="55">
        <v>46235</v>
      </c>
      <c r="E8621">
        <v>7.0000000000000007E-2</v>
      </c>
      <c r="F8621">
        <v>3133103</v>
      </c>
      <c r="G8621" s="58" t="s">
        <v>87</v>
      </c>
      <c r="H8621" s="58" t="s">
        <v>87</v>
      </c>
      <c r="I8621" s="60" t="s">
        <v>85</v>
      </c>
    </row>
    <row r="8622" spans="1:9" x14ac:dyDescent="0.2">
      <c r="A8622" t="s">
        <v>36</v>
      </c>
      <c r="B8622" t="s">
        <v>80</v>
      </c>
      <c r="C8622" t="s">
        <v>22</v>
      </c>
      <c r="D8622" s="55">
        <v>46235</v>
      </c>
      <c r="E8622">
        <v>0.4</v>
      </c>
      <c r="F8622">
        <v>3133104</v>
      </c>
      <c r="G8622" s="58" t="s">
        <v>87</v>
      </c>
      <c r="H8622" s="58" t="s">
        <v>87</v>
      </c>
      <c r="I8622" s="60" t="s">
        <v>85</v>
      </c>
    </row>
    <row r="8623" spans="1:9" x14ac:dyDescent="0.2">
      <c r="A8623" t="s">
        <v>36</v>
      </c>
      <c r="B8623" t="s">
        <v>81</v>
      </c>
      <c r="C8623" t="s">
        <v>22</v>
      </c>
      <c r="D8623" s="55">
        <v>46235</v>
      </c>
      <c r="E8623">
        <v>0.02</v>
      </c>
      <c r="F8623">
        <v>3133105</v>
      </c>
      <c r="G8623" s="58" t="s">
        <v>87</v>
      </c>
      <c r="H8623" s="58" t="s">
        <v>87</v>
      </c>
      <c r="I8623" s="60" t="s">
        <v>85</v>
      </c>
    </row>
    <row r="8624" spans="1:9" x14ac:dyDescent="0.2">
      <c r="A8624" t="s">
        <v>37</v>
      </c>
      <c r="B8624" t="s">
        <v>80</v>
      </c>
      <c r="C8624" t="s">
        <v>22</v>
      </c>
      <c r="D8624" s="55">
        <v>46235</v>
      </c>
      <c r="E8624">
        <v>0.4</v>
      </c>
      <c r="F8624">
        <v>3133106</v>
      </c>
      <c r="G8624" s="58" t="s">
        <v>87</v>
      </c>
      <c r="H8624" s="58" t="s">
        <v>87</v>
      </c>
      <c r="I8624" s="60" t="s">
        <v>85</v>
      </c>
    </row>
    <row r="8625" spans="1:9" x14ac:dyDescent="0.2">
      <c r="A8625" t="s">
        <v>37</v>
      </c>
      <c r="B8625" t="s">
        <v>81</v>
      </c>
      <c r="C8625" t="s">
        <v>22</v>
      </c>
      <c r="D8625" s="55">
        <v>46235</v>
      </c>
      <c r="E8625">
        <v>7.0000000000000007E-2</v>
      </c>
      <c r="F8625">
        <v>3133107</v>
      </c>
      <c r="G8625" s="58" t="s">
        <v>87</v>
      </c>
      <c r="H8625" s="58" t="s">
        <v>87</v>
      </c>
      <c r="I8625" s="60" t="s">
        <v>85</v>
      </c>
    </row>
    <row r="8626" spans="1:9" x14ac:dyDescent="0.2">
      <c r="A8626" t="s">
        <v>58</v>
      </c>
      <c r="B8626" t="s">
        <v>80</v>
      </c>
      <c r="C8626" t="s">
        <v>22</v>
      </c>
      <c r="D8626" s="55">
        <v>46235</v>
      </c>
      <c r="E8626">
        <v>0.35</v>
      </c>
      <c r="F8626">
        <v>3133108</v>
      </c>
      <c r="G8626" s="58" t="s">
        <v>87</v>
      </c>
      <c r="H8626" s="58" t="s">
        <v>87</v>
      </c>
      <c r="I8626" s="60" t="s">
        <v>85</v>
      </c>
    </row>
    <row r="8627" spans="1:9" x14ac:dyDescent="0.2">
      <c r="A8627" t="s">
        <v>58</v>
      </c>
      <c r="B8627" t="s">
        <v>81</v>
      </c>
      <c r="C8627" t="s">
        <v>22</v>
      </c>
      <c r="D8627" s="55">
        <v>46235</v>
      </c>
      <c r="E8627">
        <v>-5.0000000000000001E-3</v>
      </c>
      <c r="F8627">
        <v>3133109</v>
      </c>
      <c r="G8627" s="58" t="s">
        <v>87</v>
      </c>
      <c r="H8627" s="58" t="s">
        <v>87</v>
      </c>
      <c r="I8627" s="60" t="s">
        <v>85</v>
      </c>
    </row>
    <row r="8628" spans="1:9" x14ac:dyDescent="0.2">
      <c r="A8628" t="s">
        <v>59</v>
      </c>
      <c r="B8628" t="s">
        <v>80</v>
      </c>
      <c r="C8628" t="s">
        <v>22</v>
      </c>
      <c r="D8628" s="55">
        <v>46235</v>
      </c>
      <c r="E8628">
        <v>0.41</v>
      </c>
      <c r="F8628">
        <v>3133110</v>
      </c>
      <c r="G8628" s="58" t="s">
        <v>87</v>
      </c>
      <c r="H8628" s="58" t="s">
        <v>87</v>
      </c>
      <c r="I8628" s="60" t="s">
        <v>85</v>
      </c>
    </row>
    <row r="8629" spans="1:9" x14ac:dyDescent="0.2">
      <c r="A8629" t="s">
        <v>59</v>
      </c>
      <c r="B8629" t="s">
        <v>81</v>
      </c>
      <c r="C8629" t="s">
        <v>22</v>
      </c>
      <c r="D8629" s="55">
        <v>46235</v>
      </c>
      <c r="E8629">
        <v>-0.02</v>
      </c>
      <c r="F8629">
        <v>3133111</v>
      </c>
      <c r="G8629" s="58" t="s">
        <v>87</v>
      </c>
      <c r="H8629" s="58" t="s">
        <v>87</v>
      </c>
      <c r="I8629" s="60" t="s">
        <v>85</v>
      </c>
    </row>
    <row r="8630" spans="1:9" x14ac:dyDescent="0.2">
      <c r="A8630" t="s">
        <v>60</v>
      </c>
      <c r="B8630" t="s">
        <v>80</v>
      </c>
      <c r="C8630" t="s">
        <v>22</v>
      </c>
      <c r="D8630" s="55">
        <v>46235</v>
      </c>
      <c r="E8630">
        <v>0.41</v>
      </c>
      <c r="F8630">
        <v>3133112</v>
      </c>
      <c r="G8630" s="58" t="s">
        <v>87</v>
      </c>
      <c r="H8630" s="58" t="s">
        <v>87</v>
      </c>
      <c r="I8630" s="60" t="s">
        <v>85</v>
      </c>
    </row>
    <row r="8631" spans="1:9" x14ac:dyDescent="0.2">
      <c r="A8631" t="s">
        <v>60</v>
      </c>
      <c r="B8631" t="s">
        <v>81</v>
      </c>
      <c r="C8631" t="s">
        <v>22</v>
      </c>
      <c r="D8631" s="55">
        <v>46235</v>
      </c>
      <c r="E8631">
        <v>0.01</v>
      </c>
      <c r="F8631">
        <v>3133113</v>
      </c>
      <c r="G8631" s="58" t="s">
        <v>87</v>
      </c>
      <c r="H8631" s="58" t="s">
        <v>87</v>
      </c>
      <c r="I8631" s="60" t="s">
        <v>85</v>
      </c>
    </row>
    <row r="8632" spans="1:9" x14ac:dyDescent="0.2">
      <c r="A8632" t="s">
        <v>61</v>
      </c>
      <c r="B8632" t="s">
        <v>80</v>
      </c>
      <c r="C8632" t="s">
        <v>22</v>
      </c>
      <c r="D8632" s="55">
        <v>46235</v>
      </c>
      <c r="E8632">
        <v>0.41</v>
      </c>
      <c r="F8632">
        <v>3133114</v>
      </c>
      <c r="G8632" s="58" t="s">
        <v>87</v>
      </c>
      <c r="H8632" s="58" t="s">
        <v>87</v>
      </c>
      <c r="I8632" s="60" t="s">
        <v>85</v>
      </c>
    </row>
    <row r="8633" spans="1:9" x14ac:dyDescent="0.2">
      <c r="A8633" t="s">
        <v>61</v>
      </c>
      <c r="B8633" t="s">
        <v>81</v>
      </c>
      <c r="C8633" t="s">
        <v>22</v>
      </c>
      <c r="D8633" s="55">
        <v>46235</v>
      </c>
      <c r="E8633">
        <v>-0.02</v>
      </c>
      <c r="F8633">
        <v>3133115</v>
      </c>
      <c r="G8633" s="58" t="s">
        <v>87</v>
      </c>
      <c r="H8633" s="58" t="s">
        <v>87</v>
      </c>
      <c r="I8633" s="60" t="s">
        <v>85</v>
      </c>
    </row>
    <row r="8634" spans="1:9" x14ac:dyDescent="0.2">
      <c r="A8634" t="s">
        <v>63</v>
      </c>
      <c r="B8634" t="s">
        <v>80</v>
      </c>
      <c r="C8634" t="s">
        <v>22</v>
      </c>
      <c r="D8634" s="55">
        <v>46235</v>
      </c>
      <c r="E8634">
        <v>0</v>
      </c>
      <c r="F8634">
        <v>3133116</v>
      </c>
      <c r="G8634" s="58" t="s">
        <v>87</v>
      </c>
      <c r="H8634" s="58" t="s">
        <v>87</v>
      </c>
      <c r="I8634" s="60" t="s">
        <v>85</v>
      </c>
    </row>
    <row r="8635" spans="1:9" x14ac:dyDescent="0.2">
      <c r="A8635" t="s">
        <v>63</v>
      </c>
      <c r="B8635" t="s">
        <v>81</v>
      </c>
      <c r="C8635" t="s">
        <v>22</v>
      </c>
      <c r="D8635" s="55">
        <v>46235</v>
      </c>
      <c r="E8635">
        <v>0</v>
      </c>
      <c r="F8635">
        <v>3133117</v>
      </c>
      <c r="G8635" s="58" t="s">
        <v>87</v>
      </c>
      <c r="H8635" s="58" t="s">
        <v>87</v>
      </c>
      <c r="I8635" s="60" t="s">
        <v>85</v>
      </c>
    </row>
    <row r="8636" spans="1:9" x14ac:dyDescent="0.2">
      <c r="A8636" t="s">
        <v>64</v>
      </c>
      <c r="B8636" t="s">
        <v>80</v>
      </c>
      <c r="C8636" t="s">
        <v>22</v>
      </c>
      <c r="D8636" s="55">
        <v>46235</v>
      </c>
      <c r="E8636">
        <v>0</v>
      </c>
      <c r="F8636">
        <v>3133118</v>
      </c>
      <c r="G8636" s="58" t="s">
        <v>87</v>
      </c>
      <c r="H8636" s="58" t="s">
        <v>87</v>
      </c>
      <c r="I8636" s="60" t="s">
        <v>85</v>
      </c>
    </row>
    <row r="8637" spans="1:9" x14ac:dyDescent="0.2">
      <c r="A8637" t="s">
        <v>64</v>
      </c>
      <c r="B8637" t="s">
        <v>81</v>
      </c>
      <c r="C8637" t="s">
        <v>22</v>
      </c>
      <c r="D8637" s="55">
        <v>46235</v>
      </c>
      <c r="E8637">
        <v>0</v>
      </c>
      <c r="F8637">
        <v>3133119</v>
      </c>
      <c r="G8637" s="58" t="s">
        <v>87</v>
      </c>
      <c r="H8637" s="58" t="s">
        <v>87</v>
      </c>
      <c r="I8637" s="60" t="s">
        <v>85</v>
      </c>
    </row>
    <row r="8638" spans="1:9" x14ac:dyDescent="0.2">
      <c r="A8638" t="s">
        <v>79</v>
      </c>
      <c r="B8638" t="s">
        <v>80</v>
      </c>
      <c r="C8638" t="s">
        <v>22</v>
      </c>
      <c r="D8638" s="55">
        <v>46235</v>
      </c>
      <c r="E8638">
        <v>0</v>
      </c>
      <c r="F8638">
        <v>3133120</v>
      </c>
      <c r="G8638" s="58" t="s">
        <v>87</v>
      </c>
      <c r="H8638" s="58" t="s">
        <v>87</v>
      </c>
      <c r="I8638" s="60" t="s">
        <v>85</v>
      </c>
    </row>
    <row r="8639" spans="1:9" x14ac:dyDescent="0.2">
      <c r="A8639" t="s">
        <v>79</v>
      </c>
      <c r="B8639" t="s">
        <v>81</v>
      </c>
      <c r="C8639" t="s">
        <v>22</v>
      </c>
      <c r="D8639" s="55">
        <v>46235</v>
      </c>
      <c r="E8639">
        <v>0</v>
      </c>
      <c r="F8639">
        <v>3133121</v>
      </c>
      <c r="G8639" s="58" t="s">
        <v>87</v>
      </c>
      <c r="H8639" s="58" t="s">
        <v>87</v>
      </c>
      <c r="I8639" s="60" t="s">
        <v>85</v>
      </c>
    </row>
    <row r="8640" spans="1:9" x14ac:dyDescent="0.2">
      <c r="A8640" t="s">
        <v>65</v>
      </c>
      <c r="B8640" t="s">
        <v>80</v>
      </c>
      <c r="C8640" t="s">
        <v>22</v>
      </c>
      <c r="D8640" s="55">
        <v>46235</v>
      </c>
      <c r="E8640">
        <v>0</v>
      </c>
      <c r="F8640">
        <v>3133122</v>
      </c>
      <c r="G8640" s="58" t="s">
        <v>87</v>
      </c>
      <c r="H8640" s="58" t="s">
        <v>87</v>
      </c>
      <c r="I8640" s="60" t="s">
        <v>85</v>
      </c>
    </row>
    <row r="8641" spans="1:9" x14ac:dyDescent="0.2">
      <c r="A8641" t="s">
        <v>65</v>
      </c>
      <c r="B8641" t="s">
        <v>81</v>
      </c>
      <c r="C8641" t="s">
        <v>22</v>
      </c>
      <c r="D8641" s="55">
        <v>46235</v>
      </c>
      <c r="E8641">
        <v>0</v>
      </c>
      <c r="F8641">
        <v>3133123</v>
      </c>
      <c r="G8641" s="58" t="s">
        <v>87</v>
      </c>
      <c r="H8641" s="58" t="s">
        <v>87</v>
      </c>
      <c r="I8641" s="60" t="s">
        <v>85</v>
      </c>
    </row>
    <row r="8642" spans="1:9" x14ac:dyDescent="0.2">
      <c r="A8642" t="s">
        <v>111</v>
      </c>
      <c r="B8642" t="s">
        <v>110</v>
      </c>
      <c r="C8642" t="s">
        <v>22</v>
      </c>
      <c r="D8642" s="55">
        <v>46235</v>
      </c>
      <c r="E8642">
        <v>-5.0000000000000001E-3</v>
      </c>
      <c r="F8642">
        <v>3133124</v>
      </c>
      <c r="G8642" s="58" t="s">
        <v>87</v>
      </c>
      <c r="H8642" s="58" t="s">
        <v>87</v>
      </c>
      <c r="I8642" s="60" t="s">
        <v>85</v>
      </c>
    </row>
    <row r="8643" spans="1:9" x14ac:dyDescent="0.2">
      <c r="A8643" t="s">
        <v>112</v>
      </c>
      <c r="B8643" t="s">
        <v>110</v>
      </c>
      <c r="C8643" t="s">
        <v>22</v>
      </c>
      <c r="D8643" s="55">
        <v>46235</v>
      </c>
      <c r="E8643">
        <v>0.01</v>
      </c>
      <c r="F8643">
        <v>3133125</v>
      </c>
      <c r="G8643" s="58" t="s">
        <v>87</v>
      </c>
      <c r="H8643" s="58" t="s">
        <v>87</v>
      </c>
      <c r="I8643" s="60" t="s">
        <v>85</v>
      </c>
    </row>
    <row r="8644" spans="1:9" x14ac:dyDescent="0.2">
      <c r="A8644" t="s">
        <v>108</v>
      </c>
      <c r="B8644" t="s">
        <v>110</v>
      </c>
      <c r="C8644" t="s">
        <v>22</v>
      </c>
      <c r="D8644" s="55">
        <v>46235</v>
      </c>
      <c r="E8644">
        <v>-0.02</v>
      </c>
      <c r="F8644">
        <v>3133126</v>
      </c>
      <c r="G8644" s="58" t="s">
        <v>87</v>
      </c>
      <c r="H8644" s="58" t="s">
        <v>87</v>
      </c>
      <c r="I8644" s="60" t="s">
        <v>85</v>
      </c>
    </row>
    <row r="8645" spans="1:9" x14ac:dyDescent="0.2">
      <c r="A8645" t="s">
        <v>109</v>
      </c>
      <c r="B8645" t="s">
        <v>110</v>
      </c>
      <c r="C8645" t="s">
        <v>22</v>
      </c>
      <c r="D8645" s="55">
        <v>46235</v>
      </c>
      <c r="E8645">
        <v>0.01</v>
      </c>
      <c r="F8645">
        <v>3133127</v>
      </c>
      <c r="G8645" s="58" t="s">
        <v>87</v>
      </c>
      <c r="H8645" s="58" t="s">
        <v>87</v>
      </c>
      <c r="I8645" s="60" t="s">
        <v>85</v>
      </c>
    </row>
    <row r="8646" spans="1:9" x14ac:dyDescent="0.2">
      <c r="A8646" t="s">
        <v>11</v>
      </c>
      <c r="B8646" t="s">
        <v>110</v>
      </c>
      <c r="C8646" t="s">
        <v>22</v>
      </c>
      <c r="D8646" s="55">
        <v>46235</v>
      </c>
      <c r="E8646" s="155">
        <v>46266</v>
      </c>
      <c r="F8646">
        <v>2756521</v>
      </c>
      <c r="G8646" s="58" t="s">
        <v>87</v>
      </c>
      <c r="H8646" s="58" t="s">
        <v>87</v>
      </c>
      <c r="I8646" s="60" t="s">
        <v>86</v>
      </c>
    </row>
    <row r="8647" spans="1:9" x14ac:dyDescent="0.2">
      <c r="A8647" t="s">
        <v>78</v>
      </c>
      <c r="B8647" t="s">
        <v>80</v>
      </c>
      <c r="C8647" t="s">
        <v>22</v>
      </c>
      <c r="D8647" s="55">
        <v>46266</v>
      </c>
      <c r="E8647">
        <v>0.39750000000000002</v>
      </c>
      <c r="F8647">
        <v>3133100</v>
      </c>
      <c r="G8647" s="58" t="s">
        <v>87</v>
      </c>
      <c r="H8647" s="58" t="s">
        <v>87</v>
      </c>
      <c r="I8647" s="60" t="s">
        <v>85</v>
      </c>
    </row>
    <row r="8648" spans="1:9" x14ac:dyDescent="0.2">
      <c r="A8648" t="s">
        <v>78</v>
      </c>
      <c r="B8648" t="s">
        <v>81</v>
      </c>
      <c r="C8648" t="s">
        <v>22</v>
      </c>
      <c r="D8648" s="55">
        <v>46266</v>
      </c>
      <c r="E8648">
        <v>0.02</v>
      </c>
      <c r="F8648">
        <v>3133101</v>
      </c>
      <c r="G8648" s="58" t="s">
        <v>87</v>
      </c>
      <c r="H8648" s="58" t="s">
        <v>87</v>
      </c>
      <c r="I8648" s="60" t="s">
        <v>85</v>
      </c>
    </row>
    <row r="8649" spans="1:9" x14ac:dyDescent="0.2">
      <c r="A8649" t="s">
        <v>35</v>
      </c>
      <c r="B8649" t="s">
        <v>80</v>
      </c>
      <c r="C8649" t="s">
        <v>22</v>
      </c>
      <c r="D8649" s="55">
        <v>46266</v>
      </c>
      <c r="E8649">
        <v>0.39750000000000002</v>
      </c>
      <c r="F8649">
        <v>3133102</v>
      </c>
      <c r="G8649" s="58" t="s">
        <v>87</v>
      </c>
      <c r="H8649" s="58" t="s">
        <v>87</v>
      </c>
      <c r="I8649" s="60" t="s">
        <v>85</v>
      </c>
    </row>
    <row r="8650" spans="1:9" x14ac:dyDescent="0.2">
      <c r="A8650" t="s">
        <v>35</v>
      </c>
      <c r="B8650" t="s">
        <v>81</v>
      </c>
      <c r="C8650" t="s">
        <v>22</v>
      </c>
      <c r="D8650" s="55">
        <v>46266</v>
      </c>
      <c r="E8650">
        <v>0.05</v>
      </c>
      <c r="F8650">
        <v>3133103</v>
      </c>
      <c r="G8650" s="58" t="s">
        <v>87</v>
      </c>
      <c r="H8650" s="58" t="s">
        <v>87</v>
      </c>
      <c r="I8650" s="60" t="s">
        <v>85</v>
      </c>
    </row>
    <row r="8651" spans="1:9" x14ac:dyDescent="0.2">
      <c r="A8651" t="s">
        <v>36</v>
      </c>
      <c r="B8651" t="s">
        <v>80</v>
      </c>
      <c r="C8651" t="s">
        <v>22</v>
      </c>
      <c r="D8651" s="55">
        <v>46266</v>
      </c>
      <c r="E8651">
        <v>0.39750000000000002</v>
      </c>
      <c r="F8651">
        <v>3133104</v>
      </c>
      <c r="G8651" s="58" t="s">
        <v>87</v>
      </c>
      <c r="H8651" s="58" t="s">
        <v>87</v>
      </c>
      <c r="I8651" s="60" t="s">
        <v>85</v>
      </c>
    </row>
    <row r="8652" spans="1:9" x14ac:dyDescent="0.2">
      <c r="A8652" t="s">
        <v>36</v>
      </c>
      <c r="B8652" t="s">
        <v>81</v>
      </c>
      <c r="C8652" t="s">
        <v>22</v>
      </c>
      <c r="D8652" s="55">
        <v>46266</v>
      </c>
      <c r="E8652">
        <v>0.02</v>
      </c>
      <c r="F8652">
        <v>3133105</v>
      </c>
      <c r="G8652" s="58" t="s">
        <v>87</v>
      </c>
      <c r="H8652" s="58" t="s">
        <v>87</v>
      </c>
      <c r="I8652" s="60" t="s">
        <v>85</v>
      </c>
    </row>
    <row r="8653" spans="1:9" x14ac:dyDescent="0.2">
      <c r="A8653" t="s">
        <v>37</v>
      </c>
      <c r="B8653" t="s">
        <v>80</v>
      </c>
      <c r="C8653" t="s">
        <v>22</v>
      </c>
      <c r="D8653" s="55">
        <v>46266</v>
      </c>
      <c r="E8653">
        <v>0.39750000000000002</v>
      </c>
      <c r="F8653">
        <v>3133106</v>
      </c>
      <c r="G8653" s="58" t="s">
        <v>87</v>
      </c>
      <c r="H8653" s="58" t="s">
        <v>87</v>
      </c>
      <c r="I8653" s="60" t="s">
        <v>85</v>
      </c>
    </row>
    <row r="8654" spans="1:9" x14ac:dyDescent="0.2">
      <c r="A8654" t="s">
        <v>37</v>
      </c>
      <c r="B8654" t="s">
        <v>81</v>
      </c>
      <c r="C8654" t="s">
        <v>22</v>
      </c>
      <c r="D8654" s="55">
        <v>46266</v>
      </c>
      <c r="E8654">
        <v>0.05</v>
      </c>
      <c r="F8654">
        <v>3133107</v>
      </c>
      <c r="G8654" s="58" t="s">
        <v>87</v>
      </c>
      <c r="H8654" s="58" t="s">
        <v>87</v>
      </c>
      <c r="I8654" s="60" t="s">
        <v>85</v>
      </c>
    </row>
    <row r="8655" spans="1:9" x14ac:dyDescent="0.2">
      <c r="A8655" t="s">
        <v>58</v>
      </c>
      <c r="B8655" t="s">
        <v>80</v>
      </c>
      <c r="C8655" t="s">
        <v>22</v>
      </c>
      <c r="D8655" s="55">
        <v>46266</v>
      </c>
      <c r="E8655">
        <v>0.315</v>
      </c>
      <c r="F8655">
        <v>3133108</v>
      </c>
      <c r="G8655" s="58" t="s">
        <v>87</v>
      </c>
      <c r="H8655" s="58" t="s">
        <v>87</v>
      </c>
      <c r="I8655" s="60" t="s">
        <v>85</v>
      </c>
    </row>
    <row r="8656" spans="1:9" x14ac:dyDescent="0.2">
      <c r="A8656" t="s">
        <v>58</v>
      </c>
      <c r="B8656" t="s">
        <v>81</v>
      </c>
      <c r="C8656" t="s">
        <v>22</v>
      </c>
      <c r="D8656" s="55">
        <v>46266</v>
      </c>
      <c r="E8656">
        <v>-5.0000000000000001E-3</v>
      </c>
      <c r="F8656">
        <v>3133109</v>
      </c>
      <c r="G8656" s="58" t="s">
        <v>87</v>
      </c>
      <c r="H8656" s="58" t="s">
        <v>87</v>
      </c>
      <c r="I8656" s="60" t="s">
        <v>85</v>
      </c>
    </row>
    <row r="8657" spans="1:9" x14ac:dyDescent="0.2">
      <c r="A8657" t="s">
        <v>59</v>
      </c>
      <c r="B8657" t="s">
        <v>80</v>
      </c>
      <c r="C8657" t="s">
        <v>22</v>
      </c>
      <c r="D8657" s="55">
        <v>46266</v>
      </c>
      <c r="E8657">
        <v>0.36</v>
      </c>
      <c r="F8657">
        <v>3133110</v>
      </c>
      <c r="G8657" s="58" t="s">
        <v>87</v>
      </c>
      <c r="H8657" s="58" t="s">
        <v>87</v>
      </c>
      <c r="I8657" s="60" t="s">
        <v>85</v>
      </c>
    </row>
    <row r="8658" spans="1:9" x14ac:dyDescent="0.2">
      <c r="A8658" t="s">
        <v>59</v>
      </c>
      <c r="B8658" t="s">
        <v>81</v>
      </c>
      <c r="C8658" t="s">
        <v>22</v>
      </c>
      <c r="D8658" s="55">
        <v>46266</v>
      </c>
      <c r="E8658">
        <v>-0.04</v>
      </c>
      <c r="F8658">
        <v>3133111</v>
      </c>
      <c r="G8658" s="58" t="s">
        <v>87</v>
      </c>
      <c r="H8658" s="58" t="s">
        <v>87</v>
      </c>
      <c r="I8658" s="60" t="s">
        <v>85</v>
      </c>
    </row>
    <row r="8659" spans="1:9" x14ac:dyDescent="0.2">
      <c r="A8659" t="s">
        <v>60</v>
      </c>
      <c r="B8659" t="s">
        <v>80</v>
      </c>
      <c r="C8659" t="s">
        <v>22</v>
      </c>
      <c r="D8659" s="55">
        <v>46266</v>
      </c>
      <c r="E8659">
        <v>0.36</v>
      </c>
      <c r="F8659">
        <v>3133112</v>
      </c>
      <c r="G8659" s="58" t="s">
        <v>87</v>
      </c>
      <c r="H8659" s="58" t="s">
        <v>87</v>
      </c>
      <c r="I8659" s="60" t="s">
        <v>85</v>
      </c>
    </row>
    <row r="8660" spans="1:9" x14ac:dyDescent="0.2">
      <c r="A8660" t="s">
        <v>60</v>
      </c>
      <c r="B8660" t="s">
        <v>81</v>
      </c>
      <c r="C8660" t="s">
        <v>22</v>
      </c>
      <c r="D8660" s="55">
        <v>46266</v>
      </c>
      <c r="E8660">
        <v>0.01</v>
      </c>
      <c r="F8660">
        <v>3133113</v>
      </c>
      <c r="G8660" s="58" t="s">
        <v>87</v>
      </c>
      <c r="H8660" s="58" t="s">
        <v>87</v>
      </c>
      <c r="I8660" s="60" t="s">
        <v>85</v>
      </c>
    </row>
    <row r="8661" spans="1:9" x14ac:dyDescent="0.2">
      <c r="A8661" t="s">
        <v>61</v>
      </c>
      <c r="B8661" t="s">
        <v>80</v>
      </c>
      <c r="C8661" t="s">
        <v>22</v>
      </c>
      <c r="D8661" s="55">
        <v>46266</v>
      </c>
      <c r="E8661">
        <v>0.36</v>
      </c>
      <c r="F8661">
        <v>3133114</v>
      </c>
      <c r="G8661" s="58" t="s">
        <v>87</v>
      </c>
      <c r="H8661" s="58" t="s">
        <v>87</v>
      </c>
      <c r="I8661" s="60" t="s">
        <v>85</v>
      </c>
    </row>
    <row r="8662" spans="1:9" x14ac:dyDescent="0.2">
      <c r="A8662" t="s">
        <v>61</v>
      </c>
      <c r="B8662" t="s">
        <v>81</v>
      </c>
      <c r="C8662" t="s">
        <v>22</v>
      </c>
      <c r="D8662" s="55">
        <v>46266</v>
      </c>
      <c r="E8662">
        <v>-0.02</v>
      </c>
      <c r="F8662">
        <v>3133115</v>
      </c>
      <c r="G8662" s="58" t="s">
        <v>87</v>
      </c>
      <c r="H8662" s="58" t="s">
        <v>87</v>
      </c>
      <c r="I8662" s="60" t="s">
        <v>85</v>
      </c>
    </row>
    <row r="8663" spans="1:9" x14ac:dyDescent="0.2">
      <c r="A8663" t="s">
        <v>63</v>
      </c>
      <c r="B8663" t="s">
        <v>80</v>
      </c>
      <c r="C8663" t="s">
        <v>22</v>
      </c>
      <c r="D8663" s="55">
        <v>46266</v>
      </c>
      <c r="E8663">
        <v>0</v>
      </c>
      <c r="F8663">
        <v>3133116</v>
      </c>
      <c r="G8663" s="58" t="s">
        <v>87</v>
      </c>
      <c r="H8663" s="58" t="s">
        <v>87</v>
      </c>
      <c r="I8663" s="60" t="s">
        <v>85</v>
      </c>
    </row>
    <row r="8664" spans="1:9" x14ac:dyDescent="0.2">
      <c r="A8664" t="s">
        <v>63</v>
      </c>
      <c r="B8664" t="s">
        <v>81</v>
      </c>
      <c r="C8664" t="s">
        <v>22</v>
      </c>
      <c r="D8664" s="55">
        <v>46266</v>
      </c>
      <c r="E8664">
        <v>0</v>
      </c>
      <c r="F8664">
        <v>3133117</v>
      </c>
      <c r="G8664" s="58" t="s">
        <v>87</v>
      </c>
      <c r="H8664" s="58" t="s">
        <v>87</v>
      </c>
      <c r="I8664" s="60" t="s">
        <v>85</v>
      </c>
    </row>
    <row r="8665" spans="1:9" x14ac:dyDescent="0.2">
      <c r="A8665" t="s">
        <v>64</v>
      </c>
      <c r="B8665" t="s">
        <v>80</v>
      </c>
      <c r="C8665" t="s">
        <v>22</v>
      </c>
      <c r="D8665" s="55">
        <v>46266</v>
      </c>
      <c r="E8665">
        <v>0</v>
      </c>
      <c r="F8665">
        <v>3133118</v>
      </c>
      <c r="G8665" s="58" t="s">
        <v>87</v>
      </c>
      <c r="H8665" s="58" t="s">
        <v>87</v>
      </c>
      <c r="I8665" s="60" t="s">
        <v>85</v>
      </c>
    </row>
    <row r="8666" spans="1:9" x14ac:dyDescent="0.2">
      <c r="A8666" t="s">
        <v>64</v>
      </c>
      <c r="B8666" t="s">
        <v>81</v>
      </c>
      <c r="C8666" t="s">
        <v>22</v>
      </c>
      <c r="D8666" s="55">
        <v>46266</v>
      </c>
      <c r="E8666">
        <v>0</v>
      </c>
      <c r="F8666">
        <v>3133119</v>
      </c>
      <c r="G8666" s="58" t="s">
        <v>87</v>
      </c>
      <c r="H8666" s="58" t="s">
        <v>87</v>
      </c>
      <c r="I8666" s="60" t="s">
        <v>85</v>
      </c>
    </row>
    <row r="8667" spans="1:9" x14ac:dyDescent="0.2">
      <c r="A8667" t="s">
        <v>79</v>
      </c>
      <c r="B8667" t="s">
        <v>80</v>
      </c>
      <c r="C8667" t="s">
        <v>22</v>
      </c>
      <c r="D8667" s="55">
        <v>46266</v>
      </c>
      <c r="E8667">
        <v>0</v>
      </c>
      <c r="F8667">
        <v>3133120</v>
      </c>
      <c r="G8667" s="58" t="s">
        <v>87</v>
      </c>
      <c r="H8667" s="58" t="s">
        <v>87</v>
      </c>
      <c r="I8667" s="60" t="s">
        <v>85</v>
      </c>
    </row>
    <row r="8668" spans="1:9" x14ac:dyDescent="0.2">
      <c r="A8668" t="s">
        <v>79</v>
      </c>
      <c r="B8668" t="s">
        <v>81</v>
      </c>
      <c r="C8668" t="s">
        <v>22</v>
      </c>
      <c r="D8668" s="55">
        <v>46266</v>
      </c>
      <c r="E8668">
        <v>0</v>
      </c>
      <c r="F8668">
        <v>3133121</v>
      </c>
      <c r="G8668" s="58" t="s">
        <v>87</v>
      </c>
      <c r="H8668" s="58" t="s">
        <v>87</v>
      </c>
      <c r="I8668" s="60" t="s">
        <v>85</v>
      </c>
    </row>
    <row r="8669" spans="1:9" x14ac:dyDescent="0.2">
      <c r="A8669" t="s">
        <v>65</v>
      </c>
      <c r="B8669" t="s">
        <v>80</v>
      </c>
      <c r="C8669" t="s">
        <v>22</v>
      </c>
      <c r="D8669" s="55">
        <v>46266</v>
      </c>
      <c r="E8669">
        <v>0</v>
      </c>
      <c r="F8669">
        <v>3133122</v>
      </c>
      <c r="G8669" s="58" t="s">
        <v>87</v>
      </c>
      <c r="H8669" s="58" t="s">
        <v>87</v>
      </c>
      <c r="I8669" s="60" t="s">
        <v>85</v>
      </c>
    </row>
    <row r="8670" spans="1:9" x14ac:dyDescent="0.2">
      <c r="A8670" t="s">
        <v>65</v>
      </c>
      <c r="B8670" t="s">
        <v>81</v>
      </c>
      <c r="C8670" t="s">
        <v>22</v>
      </c>
      <c r="D8670" s="55">
        <v>46266</v>
      </c>
      <c r="E8670">
        <v>0</v>
      </c>
      <c r="F8670">
        <v>3133123</v>
      </c>
      <c r="G8670" s="58" t="s">
        <v>87</v>
      </c>
      <c r="H8670" s="58" t="s">
        <v>87</v>
      </c>
      <c r="I8670" s="60" t="s">
        <v>85</v>
      </c>
    </row>
    <row r="8671" spans="1:9" x14ac:dyDescent="0.2">
      <c r="A8671" t="s">
        <v>111</v>
      </c>
      <c r="B8671" t="s">
        <v>110</v>
      </c>
      <c r="C8671" t="s">
        <v>22</v>
      </c>
      <c r="D8671" s="55">
        <v>46266</v>
      </c>
      <c r="E8671">
        <v>-5.0000000000000001E-3</v>
      </c>
      <c r="F8671">
        <v>3133124</v>
      </c>
      <c r="G8671" s="58" t="s">
        <v>87</v>
      </c>
      <c r="H8671" s="58" t="s">
        <v>87</v>
      </c>
      <c r="I8671" s="60" t="s">
        <v>85</v>
      </c>
    </row>
    <row r="8672" spans="1:9" x14ac:dyDescent="0.2">
      <c r="A8672" t="s">
        <v>112</v>
      </c>
      <c r="B8672" t="s">
        <v>110</v>
      </c>
      <c r="C8672" t="s">
        <v>22</v>
      </c>
      <c r="D8672" s="55">
        <v>46266</v>
      </c>
      <c r="E8672">
        <v>0.01</v>
      </c>
      <c r="F8672">
        <v>3133125</v>
      </c>
      <c r="G8672" s="58" t="s">
        <v>87</v>
      </c>
      <c r="H8672" s="58" t="s">
        <v>87</v>
      </c>
      <c r="I8672" s="60" t="s">
        <v>85</v>
      </c>
    </row>
    <row r="8673" spans="1:9" x14ac:dyDescent="0.2">
      <c r="A8673" t="s">
        <v>108</v>
      </c>
      <c r="B8673" t="s">
        <v>110</v>
      </c>
      <c r="C8673" t="s">
        <v>22</v>
      </c>
      <c r="D8673" s="55">
        <v>46266</v>
      </c>
      <c r="E8673">
        <v>-0.02</v>
      </c>
      <c r="F8673">
        <v>3133126</v>
      </c>
      <c r="G8673" s="58" t="s">
        <v>87</v>
      </c>
      <c r="H8673" s="58" t="s">
        <v>87</v>
      </c>
      <c r="I8673" s="60" t="s">
        <v>85</v>
      </c>
    </row>
    <row r="8674" spans="1:9" x14ac:dyDescent="0.2">
      <c r="A8674" t="s">
        <v>109</v>
      </c>
      <c r="B8674" t="s">
        <v>110</v>
      </c>
      <c r="C8674" t="s">
        <v>22</v>
      </c>
      <c r="D8674" s="55">
        <v>46266</v>
      </c>
      <c r="E8674">
        <v>0.01</v>
      </c>
      <c r="F8674">
        <v>3133127</v>
      </c>
      <c r="G8674" s="58" t="s">
        <v>87</v>
      </c>
      <c r="H8674" s="58" t="s">
        <v>87</v>
      </c>
      <c r="I8674" s="60" t="s">
        <v>85</v>
      </c>
    </row>
    <row r="8675" spans="1:9" x14ac:dyDescent="0.2">
      <c r="A8675" t="s">
        <v>11</v>
      </c>
      <c r="B8675" t="s">
        <v>110</v>
      </c>
      <c r="C8675" t="s">
        <v>22</v>
      </c>
      <c r="D8675" s="55">
        <v>46266</v>
      </c>
      <c r="E8675" s="155">
        <v>46296</v>
      </c>
      <c r="F8675">
        <v>2756499</v>
      </c>
      <c r="G8675" s="58" t="s">
        <v>87</v>
      </c>
      <c r="H8675" s="58" t="s">
        <v>87</v>
      </c>
      <c r="I8675" s="60" t="s">
        <v>86</v>
      </c>
    </row>
    <row r="8676" spans="1:9" x14ac:dyDescent="0.2">
      <c r="A8676" t="s">
        <v>78</v>
      </c>
      <c r="B8676" t="s">
        <v>80</v>
      </c>
      <c r="C8676" t="s">
        <v>22</v>
      </c>
      <c r="D8676" s="55">
        <v>46296</v>
      </c>
      <c r="E8676">
        <v>0.4</v>
      </c>
      <c r="F8676">
        <v>3133100</v>
      </c>
      <c r="G8676" s="58" t="s">
        <v>87</v>
      </c>
      <c r="H8676" s="58" t="s">
        <v>87</v>
      </c>
      <c r="I8676" s="60" t="s">
        <v>85</v>
      </c>
    </row>
    <row r="8677" spans="1:9" x14ac:dyDescent="0.2">
      <c r="A8677" t="s">
        <v>78</v>
      </c>
      <c r="B8677" t="s">
        <v>81</v>
      </c>
      <c r="C8677" t="s">
        <v>22</v>
      </c>
      <c r="D8677" s="55">
        <v>46296</v>
      </c>
      <c r="E8677">
        <v>0.02</v>
      </c>
      <c r="F8677">
        <v>3133101</v>
      </c>
      <c r="G8677" s="58" t="s">
        <v>87</v>
      </c>
      <c r="H8677" s="58" t="s">
        <v>87</v>
      </c>
      <c r="I8677" s="60" t="s">
        <v>85</v>
      </c>
    </row>
    <row r="8678" spans="1:9" x14ac:dyDescent="0.2">
      <c r="A8678" t="s">
        <v>35</v>
      </c>
      <c r="B8678" t="s">
        <v>80</v>
      </c>
      <c r="C8678" t="s">
        <v>22</v>
      </c>
      <c r="D8678" s="55">
        <v>46296</v>
      </c>
      <c r="E8678">
        <v>0.4</v>
      </c>
      <c r="F8678">
        <v>3133102</v>
      </c>
      <c r="G8678" s="58" t="s">
        <v>87</v>
      </c>
      <c r="H8678" s="58" t="s">
        <v>87</v>
      </c>
      <c r="I8678" s="60" t="s">
        <v>85</v>
      </c>
    </row>
    <row r="8679" spans="1:9" x14ac:dyDescent="0.2">
      <c r="A8679" t="s">
        <v>35</v>
      </c>
      <c r="B8679" t="s">
        <v>81</v>
      </c>
      <c r="C8679" t="s">
        <v>22</v>
      </c>
      <c r="D8679" s="55">
        <v>46296</v>
      </c>
      <c r="E8679">
        <v>0.05</v>
      </c>
      <c r="F8679">
        <v>3133103</v>
      </c>
      <c r="G8679" s="58" t="s">
        <v>87</v>
      </c>
      <c r="H8679" s="58" t="s">
        <v>87</v>
      </c>
      <c r="I8679" s="60" t="s">
        <v>85</v>
      </c>
    </row>
    <row r="8680" spans="1:9" x14ac:dyDescent="0.2">
      <c r="A8680" t="s">
        <v>36</v>
      </c>
      <c r="B8680" t="s">
        <v>80</v>
      </c>
      <c r="C8680" t="s">
        <v>22</v>
      </c>
      <c r="D8680" s="55">
        <v>46296</v>
      </c>
      <c r="E8680">
        <v>0.4</v>
      </c>
      <c r="F8680">
        <v>3133104</v>
      </c>
      <c r="G8680" s="58" t="s">
        <v>87</v>
      </c>
      <c r="H8680" s="58" t="s">
        <v>87</v>
      </c>
      <c r="I8680" s="60" t="s">
        <v>85</v>
      </c>
    </row>
    <row r="8681" spans="1:9" x14ac:dyDescent="0.2">
      <c r="A8681" t="s">
        <v>36</v>
      </c>
      <c r="B8681" t="s">
        <v>81</v>
      </c>
      <c r="C8681" t="s">
        <v>22</v>
      </c>
      <c r="D8681" s="55">
        <v>46296</v>
      </c>
      <c r="E8681">
        <v>0.02</v>
      </c>
      <c r="F8681">
        <v>3133105</v>
      </c>
      <c r="G8681" s="58" t="s">
        <v>87</v>
      </c>
      <c r="H8681" s="58" t="s">
        <v>87</v>
      </c>
      <c r="I8681" s="60" t="s">
        <v>85</v>
      </c>
    </row>
    <row r="8682" spans="1:9" x14ac:dyDescent="0.2">
      <c r="A8682" t="s">
        <v>37</v>
      </c>
      <c r="B8682" t="s">
        <v>80</v>
      </c>
      <c r="C8682" t="s">
        <v>22</v>
      </c>
      <c r="D8682" s="55">
        <v>46296</v>
      </c>
      <c r="E8682">
        <v>0.4</v>
      </c>
      <c r="F8682">
        <v>3133106</v>
      </c>
      <c r="G8682" s="58" t="s">
        <v>87</v>
      </c>
      <c r="H8682" s="58" t="s">
        <v>87</v>
      </c>
      <c r="I8682" s="60" t="s">
        <v>85</v>
      </c>
    </row>
    <row r="8683" spans="1:9" x14ac:dyDescent="0.2">
      <c r="A8683" t="s">
        <v>37</v>
      </c>
      <c r="B8683" t="s">
        <v>81</v>
      </c>
      <c r="C8683" t="s">
        <v>22</v>
      </c>
      <c r="D8683" s="55">
        <v>46296</v>
      </c>
      <c r="E8683">
        <v>0.05</v>
      </c>
      <c r="F8683">
        <v>3133107</v>
      </c>
      <c r="G8683" s="58" t="s">
        <v>87</v>
      </c>
      <c r="H8683" s="58" t="s">
        <v>87</v>
      </c>
      <c r="I8683" s="60" t="s">
        <v>85</v>
      </c>
    </row>
    <row r="8684" spans="1:9" x14ac:dyDescent="0.2">
      <c r="A8684" t="s">
        <v>58</v>
      </c>
      <c r="B8684" t="s">
        <v>80</v>
      </c>
      <c r="C8684" t="s">
        <v>22</v>
      </c>
      <c r="D8684" s="55">
        <v>46296</v>
      </c>
      <c r="E8684">
        <v>0.36</v>
      </c>
      <c r="F8684">
        <v>3133108</v>
      </c>
      <c r="G8684" s="58" t="s">
        <v>87</v>
      </c>
      <c r="H8684" s="58" t="s">
        <v>87</v>
      </c>
      <c r="I8684" s="60" t="s">
        <v>85</v>
      </c>
    </row>
    <row r="8685" spans="1:9" x14ac:dyDescent="0.2">
      <c r="A8685" t="s">
        <v>58</v>
      </c>
      <c r="B8685" t="s">
        <v>81</v>
      </c>
      <c r="C8685" t="s">
        <v>22</v>
      </c>
      <c r="D8685" s="55">
        <v>46296</v>
      </c>
      <c r="E8685">
        <v>-5.0000000000000001E-3</v>
      </c>
      <c r="F8685">
        <v>3133109</v>
      </c>
      <c r="G8685" s="58" t="s">
        <v>87</v>
      </c>
      <c r="H8685" s="58" t="s">
        <v>87</v>
      </c>
      <c r="I8685" s="60" t="s">
        <v>85</v>
      </c>
    </row>
    <row r="8686" spans="1:9" x14ac:dyDescent="0.2">
      <c r="A8686" t="s">
        <v>59</v>
      </c>
      <c r="B8686" t="s">
        <v>80</v>
      </c>
      <c r="C8686" t="s">
        <v>22</v>
      </c>
      <c r="D8686" s="55">
        <v>46296</v>
      </c>
      <c r="E8686">
        <v>0.4</v>
      </c>
      <c r="F8686">
        <v>3133110</v>
      </c>
      <c r="G8686" s="58" t="s">
        <v>87</v>
      </c>
      <c r="H8686" s="58" t="s">
        <v>87</v>
      </c>
      <c r="I8686" s="60" t="s">
        <v>85</v>
      </c>
    </row>
    <row r="8687" spans="1:9" x14ac:dyDescent="0.2">
      <c r="A8687" t="s">
        <v>59</v>
      </c>
      <c r="B8687" t="s">
        <v>81</v>
      </c>
      <c r="C8687" t="s">
        <v>22</v>
      </c>
      <c r="D8687" s="55">
        <v>46296</v>
      </c>
      <c r="E8687">
        <v>-8.5000000000000006E-2</v>
      </c>
      <c r="F8687">
        <v>3133111</v>
      </c>
      <c r="G8687" s="58" t="s">
        <v>87</v>
      </c>
      <c r="H8687" s="58" t="s">
        <v>87</v>
      </c>
      <c r="I8687" s="60" t="s">
        <v>85</v>
      </c>
    </row>
    <row r="8688" spans="1:9" x14ac:dyDescent="0.2">
      <c r="A8688" t="s">
        <v>60</v>
      </c>
      <c r="B8688" t="s">
        <v>80</v>
      </c>
      <c r="C8688" t="s">
        <v>22</v>
      </c>
      <c r="D8688" s="55">
        <v>46296</v>
      </c>
      <c r="E8688">
        <v>0.4</v>
      </c>
      <c r="F8688">
        <v>3133112</v>
      </c>
      <c r="G8688" s="58" t="s">
        <v>87</v>
      </c>
      <c r="H8688" s="58" t="s">
        <v>87</v>
      </c>
      <c r="I8688" s="60" t="s">
        <v>85</v>
      </c>
    </row>
    <row r="8689" spans="1:9" x14ac:dyDescent="0.2">
      <c r="A8689" t="s">
        <v>60</v>
      </c>
      <c r="B8689" t="s">
        <v>81</v>
      </c>
      <c r="C8689" t="s">
        <v>22</v>
      </c>
      <c r="D8689" s="55">
        <v>46296</v>
      </c>
      <c r="E8689">
        <v>0.01</v>
      </c>
      <c r="F8689">
        <v>3133113</v>
      </c>
      <c r="G8689" s="58" t="s">
        <v>87</v>
      </c>
      <c r="H8689" s="58" t="s">
        <v>87</v>
      </c>
      <c r="I8689" s="60" t="s">
        <v>85</v>
      </c>
    </row>
    <row r="8690" spans="1:9" x14ac:dyDescent="0.2">
      <c r="A8690" t="s">
        <v>61</v>
      </c>
      <c r="B8690" t="s">
        <v>80</v>
      </c>
      <c r="C8690" t="s">
        <v>22</v>
      </c>
      <c r="D8690" s="55">
        <v>46296</v>
      </c>
      <c r="E8690">
        <v>0.4</v>
      </c>
      <c r="F8690">
        <v>3133114</v>
      </c>
      <c r="G8690" s="58" t="s">
        <v>87</v>
      </c>
      <c r="H8690" s="58" t="s">
        <v>87</v>
      </c>
      <c r="I8690" s="60" t="s">
        <v>85</v>
      </c>
    </row>
    <row r="8691" spans="1:9" x14ac:dyDescent="0.2">
      <c r="A8691" t="s">
        <v>61</v>
      </c>
      <c r="B8691" t="s">
        <v>81</v>
      </c>
      <c r="C8691" t="s">
        <v>22</v>
      </c>
      <c r="D8691" s="55">
        <v>46296</v>
      </c>
      <c r="E8691">
        <v>-5.5E-2</v>
      </c>
      <c r="F8691">
        <v>3133115</v>
      </c>
      <c r="G8691" s="58" t="s">
        <v>87</v>
      </c>
      <c r="H8691" s="58" t="s">
        <v>87</v>
      </c>
      <c r="I8691" s="60" t="s">
        <v>85</v>
      </c>
    </row>
    <row r="8692" spans="1:9" x14ac:dyDescent="0.2">
      <c r="A8692" t="s">
        <v>63</v>
      </c>
      <c r="B8692" t="s">
        <v>80</v>
      </c>
      <c r="C8692" t="s">
        <v>22</v>
      </c>
      <c r="D8692" s="55">
        <v>46296</v>
      </c>
      <c r="E8692">
        <v>0</v>
      </c>
      <c r="F8692">
        <v>3133116</v>
      </c>
      <c r="G8692" s="58" t="s">
        <v>87</v>
      </c>
      <c r="H8692" s="58" t="s">
        <v>87</v>
      </c>
      <c r="I8692" s="60" t="s">
        <v>85</v>
      </c>
    </row>
    <row r="8693" spans="1:9" x14ac:dyDescent="0.2">
      <c r="A8693" t="s">
        <v>63</v>
      </c>
      <c r="B8693" t="s">
        <v>81</v>
      </c>
      <c r="C8693" t="s">
        <v>22</v>
      </c>
      <c r="D8693" s="55">
        <v>46296</v>
      </c>
      <c r="E8693">
        <v>0</v>
      </c>
      <c r="F8693">
        <v>3133117</v>
      </c>
      <c r="G8693" s="58" t="s">
        <v>87</v>
      </c>
      <c r="H8693" s="58" t="s">
        <v>87</v>
      </c>
      <c r="I8693" s="60" t="s">
        <v>85</v>
      </c>
    </row>
    <row r="8694" spans="1:9" x14ac:dyDescent="0.2">
      <c r="A8694" t="s">
        <v>64</v>
      </c>
      <c r="B8694" t="s">
        <v>80</v>
      </c>
      <c r="C8694" t="s">
        <v>22</v>
      </c>
      <c r="D8694" s="55">
        <v>46296</v>
      </c>
      <c r="E8694">
        <v>0</v>
      </c>
      <c r="F8694">
        <v>3133118</v>
      </c>
      <c r="G8694" s="58" t="s">
        <v>87</v>
      </c>
      <c r="H8694" s="58" t="s">
        <v>87</v>
      </c>
      <c r="I8694" s="60" t="s">
        <v>85</v>
      </c>
    </row>
    <row r="8695" spans="1:9" x14ac:dyDescent="0.2">
      <c r="A8695" t="s">
        <v>64</v>
      </c>
      <c r="B8695" t="s">
        <v>81</v>
      </c>
      <c r="C8695" t="s">
        <v>22</v>
      </c>
      <c r="D8695" s="55">
        <v>46296</v>
      </c>
      <c r="E8695">
        <v>0</v>
      </c>
      <c r="F8695">
        <v>3133119</v>
      </c>
      <c r="G8695" s="58" t="s">
        <v>87</v>
      </c>
      <c r="H8695" s="58" t="s">
        <v>87</v>
      </c>
      <c r="I8695" s="60" t="s">
        <v>85</v>
      </c>
    </row>
    <row r="8696" spans="1:9" x14ac:dyDescent="0.2">
      <c r="A8696" t="s">
        <v>79</v>
      </c>
      <c r="B8696" t="s">
        <v>80</v>
      </c>
      <c r="C8696" t="s">
        <v>22</v>
      </c>
      <c r="D8696" s="55">
        <v>46296</v>
      </c>
      <c r="E8696">
        <v>0</v>
      </c>
      <c r="F8696">
        <v>3133120</v>
      </c>
      <c r="G8696" s="58" t="s">
        <v>87</v>
      </c>
      <c r="H8696" s="58" t="s">
        <v>87</v>
      </c>
      <c r="I8696" s="60" t="s">
        <v>85</v>
      </c>
    </row>
    <row r="8697" spans="1:9" x14ac:dyDescent="0.2">
      <c r="A8697" t="s">
        <v>79</v>
      </c>
      <c r="B8697" t="s">
        <v>81</v>
      </c>
      <c r="C8697" t="s">
        <v>22</v>
      </c>
      <c r="D8697" s="55">
        <v>46296</v>
      </c>
      <c r="E8697">
        <v>0</v>
      </c>
      <c r="F8697">
        <v>3133121</v>
      </c>
      <c r="G8697" s="58" t="s">
        <v>87</v>
      </c>
      <c r="H8697" s="58" t="s">
        <v>87</v>
      </c>
      <c r="I8697" s="60" t="s">
        <v>85</v>
      </c>
    </row>
    <row r="8698" spans="1:9" x14ac:dyDescent="0.2">
      <c r="A8698" t="s">
        <v>65</v>
      </c>
      <c r="B8698" t="s">
        <v>80</v>
      </c>
      <c r="C8698" t="s">
        <v>22</v>
      </c>
      <c r="D8698" s="55">
        <v>46296</v>
      </c>
      <c r="E8698">
        <v>0</v>
      </c>
      <c r="F8698">
        <v>3133122</v>
      </c>
      <c r="G8698" s="58" t="s">
        <v>87</v>
      </c>
      <c r="H8698" s="58" t="s">
        <v>87</v>
      </c>
      <c r="I8698" s="60" t="s">
        <v>85</v>
      </c>
    </row>
    <row r="8699" spans="1:9" x14ac:dyDescent="0.2">
      <c r="A8699" t="s">
        <v>65</v>
      </c>
      <c r="B8699" t="s">
        <v>81</v>
      </c>
      <c r="C8699" t="s">
        <v>22</v>
      </c>
      <c r="D8699" s="55">
        <v>46296</v>
      </c>
      <c r="E8699">
        <v>0</v>
      </c>
      <c r="F8699">
        <v>3133123</v>
      </c>
      <c r="G8699" s="58" t="s">
        <v>87</v>
      </c>
      <c r="H8699" s="58" t="s">
        <v>87</v>
      </c>
      <c r="I8699" s="60" t="s">
        <v>85</v>
      </c>
    </row>
    <row r="8700" spans="1:9" x14ac:dyDescent="0.2">
      <c r="A8700" t="s">
        <v>111</v>
      </c>
      <c r="B8700" t="s">
        <v>110</v>
      </c>
      <c r="C8700" t="s">
        <v>22</v>
      </c>
      <c r="D8700" s="55">
        <v>46296</v>
      </c>
      <c r="E8700">
        <v>-5.0000000000000001E-3</v>
      </c>
      <c r="F8700">
        <v>3133124</v>
      </c>
      <c r="G8700" s="58" t="s">
        <v>87</v>
      </c>
      <c r="H8700" s="58" t="s">
        <v>87</v>
      </c>
      <c r="I8700" s="60" t="s">
        <v>85</v>
      </c>
    </row>
    <row r="8701" spans="1:9" x14ac:dyDescent="0.2">
      <c r="A8701" t="s">
        <v>112</v>
      </c>
      <c r="B8701" t="s">
        <v>110</v>
      </c>
      <c r="C8701" t="s">
        <v>22</v>
      </c>
      <c r="D8701" s="55">
        <v>46296</v>
      </c>
      <c r="E8701">
        <v>0.01</v>
      </c>
      <c r="F8701">
        <v>3133125</v>
      </c>
      <c r="G8701" s="58" t="s">
        <v>87</v>
      </c>
      <c r="H8701" s="58" t="s">
        <v>87</v>
      </c>
      <c r="I8701" s="60" t="s">
        <v>85</v>
      </c>
    </row>
    <row r="8702" spans="1:9" x14ac:dyDescent="0.2">
      <c r="A8702" t="s">
        <v>108</v>
      </c>
      <c r="B8702" t="s">
        <v>110</v>
      </c>
      <c r="C8702" t="s">
        <v>22</v>
      </c>
      <c r="D8702" s="55">
        <v>46296</v>
      </c>
      <c r="E8702">
        <v>-5.5E-2</v>
      </c>
      <c r="F8702">
        <v>3133126</v>
      </c>
      <c r="G8702" s="58" t="s">
        <v>87</v>
      </c>
      <c r="H8702" s="58" t="s">
        <v>87</v>
      </c>
      <c r="I8702" s="60" t="s">
        <v>85</v>
      </c>
    </row>
    <row r="8703" spans="1:9" x14ac:dyDescent="0.2">
      <c r="A8703" t="s">
        <v>109</v>
      </c>
      <c r="B8703" t="s">
        <v>110</v>
      </c>
      <c r="C8703" t="s">
        <v>22</v>
      </c>
      <c r="D8703" s="55">
        <v>46296</v>
      </c>
      <c r="E8703">
        <v>0.01</v>
      </c>
      <c r="F8703">
        <v>3133127</v>
      </c>
      <c r="G8703" s="58" t="s">
        <v>87</v>
      </c>
      <c r="H8703" s="58" t="s">
        <v>87</v>
      </c>
      <c r="I8703" s="60" t="s">
        <v>85</v>
      </c>
    </row>
    <row r="8704" spans="1:9" x14ac:dyDescent="0.2">
      <c r="A8704" t="s">
        <v>11</v>
      </c>
      <c r="B8704" t="s">
        <v>110</v>
      </c>
      <c r="C8704" t="s">
        <v>22</v>
      </c>
      <c r="D8704" s="55">
        <v>46296</v>
      </c>
      <c r="E8704" s="155">
        <v>46327</v>
      </c>
      <c r="F8704">
        <v>2756528</v>
      </c>
      <c r="G8704" s="58" t="s">
        <v>87</v>
      </c>
      <c r="H8704" s="58" t="s">
        <v>87</v>
      </c>
      <c r="I8704" s="60" t="s">
        <v>86</v>
      </c>
    </row>
    <row r="8705" spans="1:9" x14ac:dyDescent="0.2">
      <c r="A8705" t="s">
        <v>78</v>
      </c>
      <c r="B8705" t="s">
        <v>80</v>
      </c>
      <c r="C8705" t="s">
        <v>22</v>
      </c>
      <c r="D8705" s="55">
        <v>46327</v>
      </c>
      <c r="E8705">
        <v>0.55500000000000005</v>
      </c>
      <c r="F8705">
        <v>3133100</v>
      </c>
      <c r="G8705" s="58" t="s">
        <v>87</v>
      </c>
      <c r="H8705" s="58" t="s">
        <v>87</v>
      </c>
      <c r="I8705" s="60" t="s">
        <v>85</v>
      </c>
    </row>
    <row r="8706" spans="1:9" x14ac:dyDescent="0.2">
      <c r="A8706" t="s">
        <v>78</v>
      </c>
      <c r="B8706" t="s">
        <v>81</v>
      </c>
      <c r="C8706" t="s">
        <v>22</v>
      </c>
      <c r="D8706" s="55">
        <v>46327</v>
      </c>
      <c r="E8706">
        <v>0.05</v>
      </c>
      <c r="F8706">
        <v>3133101</v>
      </c>
      <c r="G8706" s="58" t="s">
        <v>87</v>
      </c>
      <c r="H8706" s="58" t="s">
        <v>87</v>
      </c>
      <c r="I8706" s="60" t="s">
        <v>85</v>
      </c>
    </row>
    <row r="8707" spans="1:9" x14ac:dyDescent="0.2">
      <c r="A8707" t="s">
        <v>35</v>
      </c>
      <c r="B8707" t="s">
        <v>80</v>
      </c>
      <c r="C8707" t="s">
        <v>22</v>
      </c>
      <c r="D8707" s="55">
        <v>46327</v>
      </c>
      <c r="E8707">
        <v>0.55500000000000005</v>
      </c>
      <c r="F8707">
        <v>3133102</v>
      </c>
      <c r="G8707" s="58" t="s">
        <v>87</v>
      </c>
      <c r="H8707" s="58" t="s">
        <v>87</v>
      </c>
      <c r="I8707" s="60" t="s">
        <v>85</v>
      </c>
    </row>
    <row r="8708" spans="1:9" x14ac:dyDescent="0.2">
      <c r="A8708" t="s">
        <v>35</v>
      </c>
      <c r="B8708" t="s">
        <v>81</v>
      </c>
      <c r="C8708" t="s">
        <v>22</v>
      </c>
      <c r="D8708" s="55">
        <v>46327</v>
      </c>
      <c r="E8708">
        <v>0.14000000000000001</v>
      </c>
      <c r="F8708">
        <v>3133103</v>
      </c>
      <c r="G8708" s="58" t="s">
        <v>87</v>
      </c>
      <c r="H8708" s="58" t="s">
        <v>87</v>
      </c>
      <c r="I8708" s="60" t="s">
        <v>85</v>
      </c>
    </row>
    <row r="8709" spans="1:9" x14ac:dyDescent="0.2">
      <c r="A8709" t="s">
        <v>36</v>
      </c>
      <c r="B8709" t="s">
        <v>80</v>
      </c>
      <c r="C8709" t="s">
        <v>22</v>
      </c>
      <c r="D8709" s="55">
        <v>46327</v>
      </c>
      <c r="E8709">
        <v>0.55500000000000005</v>
      </c>
      <c r="F8709">
        <v>3133104</v>
      </c>
      <c r="G8709" s="58" t="s">
        <v>87</v>
      </c>
      <c r="H8709" s="58" t="s">
        <v>87</v>
      </c>
      <c r="I8709" s="60" t="s">
        <v>85</v>
      </c>
    </row>
    <row r="8710" spans="1:9" x14ac:dyDescent="0.2">
      <c r="A8710" t="s">
        <v>36</v>
      </c>
      <c r="B8710" t="s">
        <v>81</v>
      </c>
      <c r="C8710" t="s">
        <v>22</v>
      </c>
      <c r="D8710" s="55">
        <v>46327</v>
      </c>
      <c r="E8710">
        <v>0.05</v>
      </c>
      <c r="F8710">
        <v>3133105</v>
      </c>
      <c r="G8710" s="58" t="s">
        <v>87</v>
      </c>
      <c r="H8710" s="58" t="s">
        <v>87</v>
      </c>
      <c r="I8710" s="60" t="s">
        <v>85</v>
      </c>
    </row>
    <row r="8711" spans="1:9" x14ac:dyDescent="0.2">
      <c r="A8711" t="s">
        <v>37</v>
      </c>
      <c r="B8711" t="s">
        <v>80</v>
      </c>
      <c r="C8711" t="s">
        <v>22</v>
      </c>
      <c r="D8711" s="55">
        <v>46327</v>
      </c>
      <c r="E8711">
        <v>0.55500000000000005</v>
      </c>
      <c r="F8711">
        <v>3133106</v>
      </c>
      <c r="G8711" s="58" t="s">
        <v>87</v>
      </c>
      <c r="H8711" s="58" t="s">
        <v>87</v>
      </c>
      <c r="I8711" s="60" t="s">
        <v>85</v>
      </c>
    </row>
    <row r="8712" spans="1:9" x14ac:dyDescent="0.2">
      <c r="A8712" t="s">
        <v>37</v>
      </c>
      <c r="B8712" t="s">
        <v>81</v>
      </c>
      <c r="C8712" t="s">
        <v>22</v>
      </c>
      <c r="D8712" s="55">
        <v>46327</v>
      </c>
      <c r="E8712">
        <v>0.14000000000000001</v>
      </c>
      <c r="F8712">
        <v>3133107</v>
      </c>
      <c r="G8712" s="58" t="s">
        <v>87</v>
      </c>
      <c r="H8712" s="58" t="s">
        <v>87</v>
      </c>
      <c r="I8712" s="60" t="s">
        <v>85</v>
      </c>
    </row>
    <row r="8713" spans="1:9" x14ac:dyDescent="0.2">
      <c r="A8713" t="s">
        <v>58</v>
      </c>
      <c r="B8713" t="s">
        <v>80</v>
      </c>
      <c r="C8713" t="s">
        <v>22</v>
      </c>
      <c r="D8713" s="55">
        <v>46327</v>
      </c>
      <c r="E8713">
        <v>0.46</v>
      </c>
      <c r="F8713">
        <v>3133108</v>
      </c>
      <c r="G8713" s="58" t="s">
        <v>87</v>
      </c>
      <c r="H8713" s="58" t="s">
        <v>87</v>
      </c>
      <c r="I8713" s="60" t="s">
        <v>85</v>
      </c>
    </row>
    <row r="8714" spans="1:9" x14ac:dyDescent="0.2">
      <c r="A8714" t="s">
        <v>58</v>
      </c>
      <c r="B8714" t="s">
        <v>81</v>
      </c>
      <c r="C8714" t="s">
        <v>22</v>
      </c>
      <c r="D8714" s="55">
        <v>46327</v>
      </c>
      <c r="E8714">
        <v>0.05</v>
      </c>
      <c r="F8714">
        <v>3133109</v>
      </c>
      <c r="G8714" s="58" t="s">
        <v>87</v>
      </c>
      <c r="H8714" s="58" t="s">
        <v>87</v>
      </c>
      <c r="I8714" s="60" t="s">
        <v>85</v>
      </c>
    </row>
    <row r="8715" spans="1:9" x14ac:dyDescent="0.2">
      <c r="A8715" t="s">
        <v>59</v>
      </c>
      <c r="B8715" t="s">
        <v>80</v>
      </c>
      <c r="C8715" t="s">
        <v>22</v>
      </c>
      <c r="D8715" s="55">
        <v>46327</v>
      </c>
      <c r="E8715">
        <v>0.7</v>
      </c>
      <c r="F8715">
        <v>3133110</v>
      </c>
      <c r="G8715" s="58" t="s">
        <v>87</v>
      </c>
      <c r="H8715" s="58" t="s">
        <v>87</v>
      </c>
      <c r="I8715" s="60" t="s">
        <v>85</v>
      </c>
    </row>
    <row r="8716" spans="1:9" x14ac:dyDescent="0.2">
      <c r="A8716" t="s">
        <v>59</v>
      </c>
      <c r="B8716" t="s">
        <v>81</v>
      </c>
      <c r="C8716" t="s">
        <v>22</v>
      </c>
      <c r="D8716" s="55">
        <v>46327</v>
      </c>
      <c r="E8716">
        <v>-0.17</v>
      </c>
      <c r="F8716">
        <v>3133111</v>
      </c>
      <c r="G8716" s="58" t="s">
        <v>87</v>
      </c>
      <c r="H8716" s="58" t="s">
        <v>87</v>
      </c>
      <c r="I8716" s="60" t="s">
        <v>85</v>
      </c>
    </row>
    <row r="8717" spans="1:9" x14ac:dyDescent="0.2">
      <c r="A8717" t="s">
        <v>60</v>
      </c>
      <c r="B8717" t="s">
        <v>80</v>
      </c>
      <c r="C8717" t="s">
        <v>22</v>
      </c>
      <c r="D8717" s="55">
        <v>46327</v>
      </c>
      <c r="E8717">
        <v>0.7</v>
      </c>
      <c r="F8717">
        <v>3133112</v>
      </c>
      <c r="G8717" s="58" t="s">
        <v>87</v>
      </c>
      <c r="H8717" s="58" t="s">
        <v>87</v>
      </c>
      <c r="I8717" s="60" t="s">
        <v>85</v>
      </c>
    </row>
    <row r="8718" spans="1:9" x14ac:dyDescent="0.2">
      <c r="A8718" t="s">
        <v>60</v>
      </c>
      <c r="B8718" t="s">
        <v>81</v>
      </c>
      <c r="C8718" t="s">
        <v>22</v>
      </c>
      <c r="D8718" s="55">
        <v>46327</v>
      </c>
      <c r="E8718">
        <v>5.5E-2</v>
      </c>
      <c r="F8718">
        <v>3133113</v>
      </c>
      <c r="G8718" s="58" t="s">
        <v>87</v>
      </c>
      <c r="H8718" s="58" t="s">
        <v>87</v>
      </c>
      <c r="I8718" s="60" t="s">
        <v>85</v>
      </c>
    </row>
    <row r="8719" spans="1:9" x14ac:dyDescent="0.2">
      <c r="A8719" t="s">
        <v>61</v>
      </c>
      <c r="B8719" t="s">
        <v>80</v>
      </c>
      <c r="C8719" t="s">
        <v>22</v>
      </c>
      <c r="D8719" s="55">
        <v>46327</v>
      </c>
      <c r="E8719">
        <v>0.7</v>
      </c>
      <c r="F8719">
        <v>3133114</v>
      </c>
      <c r="G8719" s="58" t="s">
        <v>87</v>
      </c>
      <c r="H8719" s="58" t="s">
        <v>87</v>
      </c>
      <c r="I8719" s="60" t="s">
        <v>85</v>
      </c>
    </row>
    <row r="8720" spans="1:9" x14ac:dyDescent="0.2">
      <c r="A8720" t="s">
        <v>61</v>
      </c>
      <c r="B8720" t="s">
        <v>81</v>
      </c>
      <c r="C8720" t="s">
        <v>22</v>
      </c>
      <c r="D8720" s="55">
        <v>46327</v>
      </c>
      <c r="E8720">
        <v>-0.05</v>
      </c>
      <c r="F8720">
        <v>3133115</v>
      </c>
      <c r="G8720" s="58" t="s">
        <v>87</v>
      </c>
      <c r="H8720" s="58" t="s">
        <v>87</v>
      </c>
      <c r="I8720" s="60" t="s">
        <v>85</v>
      </c>
    </row>
    <row r="8721" spans="1:9" x14ac:dyDescent="0.2">
      <c r="A8721" t="s">
        <v>63</v>
      </c>
      <c r="B8721" t="s">
        <v>80</v>
      </c>
      <c r="C8721" t="s">
        <v>22</v>
      </c>
      <c r="D8721" s="55">
        <v>46327</v>
      </c>
      <c r="E8721">
        <v>0</v>
      </c>
      <c r="F8721">
        <v>3133116</v>
      </c>
      <c r="G8721" s="58" t="s">
        <v>87</v>
      </c>
      <c r="H8721" s="58" t="s">
        <v>87</v>
      </c>
      <c r="I8721" s="60" t="s">
        <v>85</v>
      </c>
    </row>
    <row r="8722" spans="1:9" x14ac:dyDescent="0.2">
      <c r="A8722" t="s">
        <v>63</v>
      </c>
      <c r="B8722" t="s">
        <v>81</v>
      </c>
      <c r="C8722" t="s">
        <v>22</v>
      </c>
      <c r="D8722" s="55">
        <v>46327</v>
      </c>
      <c r="E8722">
        <v>0</v>
      </c>
      <c r="F8722">
        <v>3133117</v>
      </c>
      <c r="G8722" s="58" t="s">
        <v>87</v>
      </c>
      <c r="H8722" s="58" t="s">
        <v>87</v>
      </c>
      <c r="I8722" s="60" t="s">
        <v>85</v>
      </c>
    </row>
    <row r="8723" spans="1:9" x14ac:dyDescent="0.2">
      <c r="A8723" t="s">
        <v>64</v>
      </c>
      <c r="B8723" t="s">
        <v>80</v>
      </c>
      <c r="C8723" t="s">
        <v>22</v>
      </c>
      <c r="D8723" s="55">
        <v>46327</v>
      </c>
      <c r="E8723">
        <v>0</v>
      </c>
      <c r="F8723">
        <v>3133118</v>
      </c>
      <c r="G8723" s="58" t="s">
        <v>87</v>
      </c>
      <c r="H8723" s="58" t="s">
        <v>87</v>
      </c>
      <c r="I8723" s="60" t="s">
        <v>85</v>
      </c>
    </row>
    <row r="8724" spans="1:9" x14ac:dyDescent="0.2">
      <c r="A8724" t="s">
        <v>64</v>
      </c>
      <c r="B8724" t="s">
        <v>81</v>
      </c>
      <c r="C8724" t="s">
        <v>22</v>
      </c>
      <c r="D8724" s="55">
        <v>46327</v>
      </c>
      <c r="E8724">
        <v>0</v>
      </c>
      <c r="F8724">
        <v>3133119</v>
      </c>
      <c r="G8724" s="58" t="s">
        <v>87</v>
      </c>
      <c r="H8724" s="58" t="s">
        <v>87</v>
      </c>
      <c r="I8724" s="60" t="s">
        <v>85</v>
      </c>
    </row>
    <row r="8725" spans="1:9" x14ac:dyDescent="0.2">
      <c r="A8725" t="s">
        <v>79</v>
      </c>
      <c r="B8725" t="s">
        <v>80</v>
      </c>
      <c r="C8725" t="s">
        <v>22</v>
      </c>
      <c r="D8725" s="55">
        <v>46327</v>
      </c>
      <c r="E8725">
        <v>0</v>
      </c>
      <c r="F8725">
        <v>3133120</v>
      </c>
      <c r="G8725" s="58" t="s">
        <v>87</v>
      </c>
      <c r="H8725" s="58" t="s">
        <v>87</v>
      </c>
      <c r="I8725" s="60" t="s">
        <v>85</v>
      </c>
    </row>
    <row r="8726" spans="1:9" x14ac:dyDescent="0.2">
      <c r="A8726" t="s">
        <v>79</v>
      </c>
      <c r="B8726" t="s">
        <v>81</v>
      </c>
      <c r="C8726" t="s">
        <v>22</v>
      </c>
      <c r="D8726" s="55">
        <v>46327</v>
      </c>
      <c r="E8726">
        <v>0</v>
      </c>
      <c r="F8726">
        <v>3133121</v>
      </c>
      <c r="G8726" s="58" t="s">
        <v>87</v>
      </c>
      <c r="H8726" s="58" t="s">
        <v>87</v>
      </c>
      <c r="I8726" s="60" t="s">
        <v>85</v>
      </c>
    </row>
    <row r="8727" spans="1:9" x14ac:dyDescent="0.2">
      <c r="A8727" t="s">
        <v>65</v>
      </c>
      <c r="B8727" t="s">
        <v>80</v>
      </c>
      <c r="C8727" t="s">
        <v>22</v>
      </c>
      <c r="D8727" s="55">
        <v>46327</v>
      </c>
      <c r="E8727">
        <v>0</v>
      </c>
      <c r="F8727">
        <v>3133122</v>
      </c>
      <c r="G8727" s="58" t="s">
        <v>87</v>
      </c>
      <c r="H8727" s="58" t="s">
        <v>87</v>
      </c>
      <c r="I8727" s="60" t="s">
        <v>85</v>
      </c>
    </row>
    <row r="8728" spans="1:9" x14ac:dyDescent="0.2">
      <c r="A8728" t="s">
        <v>65</v>
      </c>
      <c r="B8728" t="s">
        <v>81</v>
      </c>
      <c r="C8728" t="s">
        <v>22</v>
      </c>
      <c r="D8728" s="55">
        <v>46327</v>
      </c>
      <c r="E8728">
        <v>0</v>
      </c>
      <c r="F8728">
        <v>3133123</v>
      </c>
      <c r="G8728" s="58" t="s">
        <v>87</v>
      </c>
      <c r="H8728" s="58" t="s">
        <v>87</v>
      </c>
      <c r="I8728" s="60" t="s">
        <v>85</v>
      </c>
    </row>
    <row r="8729" spans="1:9" x14ac:dyDescent="0.2">
      <c r="A8729" t="s">
        <v>111</v>
      </c>
      <c r="B8729" t="s">
        <v>110</v>
      </c>
      <c r="C8729" t="s">
        <v>22</v>
      </c>
      <c r="D8729" s="55">
        <v>46327</v>
      </c>
      <c r="E8729">
        <v>0.05</v>
      </c>
      <c r="F8729">
        <v>3133124</v>
      </c>
      <c r="G8729" s="58" t="s">
        <v>87</v>
      </c>
      <c r="H8729" s="58" t="s">
        <v>87</v>
      </c>
      <c r="I8729" s="60" t="s">
        <v>85</v>
      </c>
    </row>
    <row r="8730" spans="1:9" x14ac:dyDescent="0.2">
      <c r="A8730" t="s">
        <v>112</v>
      </c>
      <c r="B8730" t="s">
        <v>110</v>
      </c>
      <c r="C8730" t="s">
        <v>22</v>
      </c>
      <c r="D8730" s="55">
        <v>46327</v>
      </c>
      <c r="E8730">
        <v>5.5E-2</v>
      </c>
      <c r="F8730">
        <v>3133125</v>
      </c>
      <c r="G8730" s="58" t="s">
        <v>87</v>
      </c>
      <c r="H8730" s="58" t="s">
        <v>87</v>
      </c>
      <c r="I8730" s="60" t="s">
        <v>85</v>
      </c>
    </row>
    <row r="8731" spans="1:9" x14ac:dyDescent="0.2">
      <c r="A8731" t="s">
        <v>108</v>
      </c>
      <c r="B8731" t="s">
        <v>110</v>
      </c>
      <c r="C8731" t="s">
        <v>22</v>
      </c>
      <c r="D8731" s="55">
        <v>46327</v>
      </c>
      <c r="E8731">
        <v>-0.05</v>
      </c>
      <c r="F8731">
        <v>3133126</v>
      </c>
      <c r="G8731" s="58" t="s">
        <v>87</v>
      </c>
      <c r="H8731" s="58" t="s">
        <v>87</v>
      </c>
      <c r="I8731" s="60" t="s">
        <v>85</v>
      </c>
    </row>
    <row r="8732" spans="1:9" x14ac:dyDescent="0.2">
      <c r="A8732" t="s">
        <v>109</v>
      </c>
      <c r="B8732" t="s">
        <v>110</v>
      </c>
      <c r="C8732" t="s">
        <v>22</v>
      </c>
      <c r="D8732" s="55">
        <v>46327</v>
      </c>
      <c r="E8732">
        <v>5.5E-2</v>
      </c>
      <c r="F8732">
        <v>3133127</v>
      </c>
      <c r="G8732" s="58" t="s">
        <v>87</v>
      </c>
      <c r="H8732" s="58" t="s">
        <v>87</v>
      </c>
      <c r="I8732" s="60" t="s">
        <v>85</v>
      </c>
    </row>
    <row r="8733" spans="1:9" x14ac:dyDescent="0.2">
      <c r="A8733" t="s">
        <v>11</v>
      </c>
      <c r="B8733" t="s">
        <v>110</v>
      </c>
      <c r="C8733" t="s">
        <v>22</v>
      </c>
      <c r="D8733" s="55">
        <v>46327</v>
      </c>
      <c r="E8733" s="155">
        <v>46357</v>
      </c>
      <c r="F8733">
        <v>2756506</v>
      </c>
      <c r="G8733" s="58" t="s">
        <v>87</v>
      </c>
      <c r="H8733" s="58" t="s">
        <v>87</v>
      </c>
      <c r="I8733" s="60" t="s">
        <v>86</v>
      </c>
    </row>
    <row r="8734" spans="1:9" x14ac:dyDescent="0.2">
      <c r="A8734" t="s">
        <v>78</v>
      </c>
      <c r="B8734" t="s">
        <v>80</v>
      </c>
      <c r="C8734" t="s">
        <v>22</v>
      </c>
      <c r="D8734" s="55">
        <v>46357</v>
      </c>
      <c r="E8734">
        <v>0.91</v>
      </c>
      <c r="F8734">
        <v>3133100</v>
      </c>
      <c r="G8734" s="58" t="s">
        <v>87</v>
      </c>
      <c r="H8734" s="58" t="s">
        <v>87</v>
      </c>
      <c r="I8734" s="60" t="s">
        <v>85</v>
      </c>
    </row>
    <row r="8735" spans="1:9" x14ac:dyDescent="0.2">
      <c r="A8735" t="s">
        <v>78</v>
      </c>
      <c r="B8735" t="s">
        <v>81</v>
      </c>
      <c r="C8735" t="s">
        <v>22</v>
      </c>
      <c r="D8735" s="55">
        <v>46357</v>
      </c>
      <c r="E8735">
        <v>0.05</v>
      </c>
      <c r="F8735">
        <v>3133101</v>
      </c>
      <c r="G8735" s="58" t="s">
        <v>87</v>
      </c>
      <c r="H8735" s="58" t="s">
        <v>87</v>
      </c>
      <c r="I8735" s="60" t="s">
        <v>85</v>
      </c>
    </row>
    <row r="8736" spans="1:9" x14ac:dyDescent="0.2">
      <c r="A8736" t="s">
        <v>35</v>
      </c>
      <c r="B8736" t="s">
        <v>80</v>
      </c>
      <c r="C8736" t="s">
        <v>22</v>
      </c>
      <c r="D8736" s="55">
        <v>46357</v>
      </c>
      <c r="E8736">
        <v>0.91</v>
      </c>
      <c r="F8736">
        <v>3133102</v>
      </c>
      <c r="G8736" s="58" t="s">
        <v>87</v>
      </c>
      <c r="H8736" s="58" t="s">
        <v>87</v>
      </c>
      <c r="I8736" s="60" t="s">
        <v>85</v>
      </c>
    </row>
    <row r="8737" spans="1:9" x14ac:dyDescent="0.2">
      <c r="A8737" t="s">
        <v>35</v>
      </c>
      <c r="B8737" t="s">
        <v>81</v>
      </c>
      <c r="C8737" t="s">
        <v>22</v>
      </c>
      <c r="D8737" s="55">
        <v>46357</v>
      </c>
      <c r="E8737">
        <v>0.28999999999999998</v>
      </c>
      <c r="F8737">
        <v>3133103</v>
      </c>
      <c r="G8737" s="58" t="s">
        <v>87</v>
      </c>
      <c r="H8737" s="58" t="s">
        <v>87</v>
      </c>
      <c r="I8737" s="60" t="s">
        <v>85</v>
      </c>
    </row>
    <row r="8738" spans="1:9" x14ac:dyDescent="0.2">
      <c r="A8738" t="s">
        <v>36</v>
      </c>
      <c r="B8738" t="s">
        <v>80</v>
      </c>
      <c r="C8738" t="s">
        <v>22</v>
      </c>
      <c r="D8738" s="55">
        <v>46357</v>
      </c>
      <c r="E8738">
        <v>0.91</v>
      </c>
      <c r="F8738">
        <v>3133104</v>
      </c>
      <c r="G8738" s="58" t="s">
        <v>87</v>
      </c>
      <c r="H8738" s="58" t="s">
        <v>87</v>
      </c>
      <c r="I8738" s="60" t="s">
        <v>85</v>
      </c>
    </row>
    <row r="8739" spans="1:9" x14ac:dyDescent="0.2">
      <c r="A8739" t="s">
        <v>36</v>
      </c>
      <c r="B8739" t="s">
        <v>81</v>
      </c>
      <c r="C8739" t="s">
        <v>22</v>
      </c>
      <c r="D8739" s="55">
        <v>46357</v>
      </c>
      <c r="E8739">
        <v>0.05</v>
      </c>
      <c r="F8739">
        <v>3133105</v>
      </c>
      <c r="G8739" s="58" t="s">
        <v>87</v>
      </c>
      <c r="H8739" s="58" t="s">
        <v>87</v>
      </c>
      <c r="I8739" s="60" t="s">
        <v>85</v>
      </c>
    </row>
    <row r="8740" spans="1:9" x14ac:dyDescent="0.2">
      <c r="A8740" t="s">
        <v>37</v>
      </c>
      <c r="B8740" t="s">
        <v>80</v>
      </c>
      <c r="C8740" t="s">
        <v>22</v>
      </c>
      <c r="D8740" s="55">
        <v>46357</v>
      </c>
      <c r="E8740">
        <v>0.91</v>
      </c>
      <c r="F8740">
        <v>3133106</v>
      </c>
      <c r="G8740" s="58" t="s">
        <v>87</v>
      </c>
      <c r="H8740" s="58" t="s">
        <v>87</v>
      </c>
      <c r="I8740" s="60" t="s">
        <v>85</v>
      </c>
    </row>
    <row r="8741" spans="1:9" x14ac:dyDescent="0.2">
      <c r="A8741" t="s">
        <v>37</v>
      </c>
      <c r="B8741" t="s">
        <v>81</v>
      </c>
      <c r="C8741" t="s">
        <v>22</v>
      </c>
      <c r="D8741" s="55">
        <v>46357</v>
      </c>
      <c r="E8741">
        <v>0.28999999999999998</v>
      </c>
      <c r="F8741">
        <v>3133107</v>
      </c>
      <c r="G8741" s="58" t="s">
        <v>87</v>
      </c>
      <c r="H8741" s="58" t="s">
        <v>87</v>
      </c>
      <c r="I8741" s="60" t="s">
        <v>85</v>
      </c>
    </row>
    <row r="8742" spans="1:9" x14ac:dyDescent="0.2">
      <c r="A8742" t="s">
        <v>58</v>
      </c>
      <c r="B8742" t="s">
        <v>80</v>
      </c>
      <c r="C8742" t="s">
        <v>22</v>
      </c>
      <c r="D8742" s="55">
        <v>46357</v>
      </c>
      <c r="E8742">
        <v>0.77</v>
      </c>
      <c r="F8742">
        <v>3133108</v>
      </c>
      <c r="G8742" s="58" t="s">
        <v>87</v>
      </c>
      <c r="H8742" s="58" t="s">
        <v>87</v>
      </c>
      <c r="I8742" s="60" t="s">
        <v>85</v>
      </c>
    </row>
    <row r="8743" spans="1:9" x14ac:dyDescent="0.2">
      <c r="A8743" t="s">
        <v>58</v>
      </c>
      <c r="B8743" t="s">
        <v>81</v>
      </c>
      <c r="C8743" t="s">
        <v>22</v>
      </c>
      <c r="D8743" s="55">
        <v>46357</v>
      </c>
      <c r="E8743">
        <v>0.05</v>
      </c>
      <c r="F8743">
        <v>3133109</v>
      </c>
      <c r="G8743" s="58" t="s">
        <v>87</v>
      </c>
      <c r="H8743" s="58" t="s">
        <v>87</v>
      </c>
      <c r="I8743" s="60" t="s">
        <v>85</v>
      </c>
    </row>
    <row r="8744" spans="1:9" x14ac:dyDescent="0.2">
      <c r="A8744" t="s">
        <v>59</v>
      </c>
      <c r="B8744" t="s">
        <v>80</v>
      </c>
      <c r="C8744" t="s">
        <v>22</v>
      </c>
      <c r="D8744" s="55">
        <v>46357</v>
      </c>
      <c r="E8744">
        <v>0.98</v>
      </c>
      <c r="F8744">
        <v>3133110</v>
      </c>
      <c r="G8744" s="58" t="s">
        <v>87</v>
      </c>
      <c r="H8744" s="58" t="s">
        <v>87</v>
      </c>
      <c r="I8744" s="60" t="s">
        <v>85</v>
      </c>
    </row>
    <row r="8745" spans="1:9" x14ac:dyDescent="0.2">
      <c r="A8745" t="s">
        <v>59</v>
      </c>
      <c r="B8745" t="s">
        <v>81</v>
      </c>
      <c r="C8745" t="s">
        <v>22</v>
      </c>
      <c r="D8745" s="55">
        <v>46357</v>
      </c>
      <c r="E8745">
        <v>-0.13</v>
      </c>
      <c r="F8745">
        <v>3133111</v>
      </c>
      <c r="G8745" s="58" t="s">
        <v>87</v>
      </c>
      <c r="H8745" s="58" t="s">
        <v>87</v>
      </c>
      <c r="I8745" s="60" t="s">
        <v>85</v>
      </c>
    </row>
    <row r="8746" spans="1:9" x14ac:dyDescent="0.2">
      <c r="A8746" t="s">
        <v>60</v>
      </c>
      <c r="B8746" t="s">
        <v>80</v>
      </c>
      <c r="C8746" t="s">
        <v>22</v>
      </c>
      <c r="D8746" s="55">
        <v>46357</v>
      </c>
      <c r="E8746">
        <v>0.98</v>
      </c>
      <c r="F8746">
        <v>3133112</v>
      </c>
      <c r="G8746" s="58" t="s">
        <v>87</v>
      </c>
      <c r="H8746" s="58" t="s">
        <v>87</v>
      </c>
      <c r="I8746" s="60" t="s">
        <v>85</v>
      </c>
    </row>
    <row r="8747" spans="1:9" x14ac:dyDescent="0.2">
      <c r="A8747" t="s">
        <v>60</v>
      </c>
      <c r="B8747" t="s">
        <v>81</v>
      </c>
      <c r="C8747" t="s">
        <v>22</v>
      </c>
      <c r="D8747" s="55">
        <v>46357</v>
      </c>
      <c r="E8747">
        <v>0.25</v>
      </c>
      <c r="F8747">
        <v>3133113</v>
      </c>
      <c r="G8747" s="58" t="s">
        <v>87</v>
      </c>
      <c r="H8747" s="58" t="s">
        <v>87</v>
      </c>
      <c r="I8747" s="60" t="s">
        <v>85</v>
      </c>
    </row>
    <row r="8748" spans="1:9" x14ac:dyDescent="0.2">
      <c r="A8748" t="s">
        <v>61</v>
      </c>
      <c r="B8748" t="s">
        <v>80</v>
      </c>
      <c r="C8748" t="s">
        <v>22</v>
      </c>
      <c r="D8748" s="55">
        <v>46357</v>
      </c>
      <c r="E8748">
        <v>0.98</v>
      </c>
      <c r="F8748">
        <v>3133114</v>
      </c>
      <c r="G8748" s="58" t="s">
        <v>87</v>
      </c>
      <c r="H8748" s="58" t="s">
        <v>87</v>
      </c>
      <c r="I8748" s="60" t="s">
        <v>85</v>
      </c>
    </row>
    <row r="8749" spans="1:9" x14ac:dyDescent="0.2">
      <c r="A8749" t="s">
        <v>61</v>
      </c>
      <c r="B8749" t="s">
        <v>81</v>
      </c>
      <c r="C8749" t="s">
        <v>22</v>
      </c>
      <c r="D8749" s="55">
        <v>46357</v>
      </c>
      <c r="E8749">
        <v>-0.05</v>
      </c>
      <c r="F8749">
        <v>3133115</v>
      </c>
      <c r="G8749" s="58" t="s">
        <v>87</v>
      </c>
      <c r="H8749" s="58" t="s">
        <v>87</v>
      </c>
      <c r="I8749" s="60" t="s">
        <v>85</v>
      </c>
    </row>
    <row r="8750" spans="1:9" x14ac:dyDescent="0.2">
      <c r="A8750" t="s">
        <v>63</v>
      </c>
      <c r="B8750" t="s">
        <v>80</v>
      </c>
      <c r="C8750" t="s">
        <v>22</v>
      </c>
      <c r="D8750" s="55">
        <v>46357</v>
      </c>
      <c r="E8750">
        <v>0</v>
      </c>
      <c r="F8750">
        <v>3133116</v>
      </c>
      <c r="G8750" s="58" t="s">
        <v>87</v>
      </c>
      <c r="H8750" s="58" t="s">
        <v>87</v>
      </c>
      <c r="I8750" s="60" t="s">
        <v>85</v>
      </c>
    </row>
    <row r="8751" spans="1:9" x14ac:dyDescent="0.2">
      <c r="A8751" t="s">
        <v>63</v>
      </c>
      <c r="B8751" t="s">
        <v>81</v>
      </c>
      <c r="C8751" t="s">
        <v>22</v>
      </c>
      <c r="D8751" s="55">
        <v>46357</v>
      </c>
      <c r="E8751">
        <v>0</v>
      </c>
      <c r="F8751">
        <v>3133117</v>
      </c>
      <c r="G8751" s="58" t="s">
        <v>87</v>
      </c>
      <c r="H8751" s="58" t="s">
        <v>87</v>
      </c>
      <c r="I8751" s="60" t="s">
        <v>85</v>
      </c>
    </row>
    <row r="8752" spans="1:9" x14ac:dyDescent="0.2">
      <c r="A8752" t="s">
        <v>64</v>
      </c>
      <c r="B8752" t="s">
        <v>80</v>
      </c>
      <c r="C8752" t="s">
        <v>22</v>
      </c>
      <c r="D8752" s="55">
        <v>46357</v>
      </c>
      <c r="E8752">
        <v>0</v>
      </c>
      <c r="F8752">
        <v>3133118</v>
      </c>
      <c r="G8752" s="58" t="s">
        <v>87</v>
      </c>
      <c r="H8752" s="58" t="s">
        <v>87</v>
      </c>
      <c r="I8752" s="60" t="s">
        <v>85</v>
      </c>
    </row>
    <row r="8753" spans="1:9" x14ac:dyDescent="0.2">
      <c r="A8753" t="s">
        <v>64</v>
      </c>
      <c r="B8753" t="s">
        <v>81</v>
      </c>
      <c r="C8753" t="s">
        <v>22</v>
      </c>
      <c r="D8753" s="55">
        <v>46357</v>
      </c>
      <c r="E8753">
        <v>0</v>
      </c>
      <c r="F8753">
        <v>3133119</v>
      </c>
      <c r="G8753" s="58" t="s">
        <v>87</v>
      </c>
      <c r="H8753" s="58" t="s">
        <v>87</v>
      </c>
      <c r="I8753" s="60" t="s">
        <v>85</v>
      </c>
    </row>
    <row r="8754" spans="1:9" x14ac:dyDescent="0.2">
      <c r="A8754" t="s">
        <v>79</v>
      </c>
      <c r="B8754" t="s">
        <v>80</v>
      </c>
      <c r="C8754" t="s">
        <v>22</v>
      </c>
      <c r="D8754" s="55">
        <v>46357</v>
      </c>
      <c r="E8754">
        <v>0</v>
      </c>
      <c r="F8754">
        <v>3133120</v>
      </c>
      <c r="G8754" s="58" t="s">
        <v>87</v>
      </c>
      <c r="H8754" s="58" t="s">
        <v>87</v>
      </c>
      <c r="I8754" s="60" t="s">
        <v>85</v>
      </c>
    </row>
    <row r="8755" spans="1:9" x14ac:dyDescent="0.2">
      <c r="A8755" t="s">
        <v>79</v>
      </c>
      <c r="B8755" t="s">
        <v>81</v>
      </c>
      <c r="C8755" t="s">
        <v>22</v>
      </c>
      <c r="D8755" s="55">
        <v>46357</v>
      </c>
      <c r="E8755">
        <v>0</v>
      </c>
      <c r="F8755">
        <v>3133121</v>
      </c>
      <c r="G8755" s="58" t="s">
        <v>87</v>
      </c>
      <c r="H8755" s="58" t="s">
        <v>87</v>
      </c>
      <c r="I8755" s="60" t="s">
        <v>85</v>
      </c>
    </row>
    <row r="8756" spans="1:9" x14ac:dyDescent="0.2">
      <c r="A8756" t="s">
        <v>65</v>
      </c>
      <c r="B8756" t="s">
        <v>80</v>
      </c>
      <c r="C8756" t="s">
        <v>22</v>
      </c>
      <c r="D8756" s="55">
        <v>46357</v>
      </c>
      <c r="E8756">
        <v>0</v>
      </c>
      <c r="F8756">
        <v>3133122</v>
      </c>
      <c r="G8756" s="58" t="s">
        <v>87</v>
      </c>
      <c r="H8756" s="58" t="s">
        <v>87</v>
      </c>
      <c r="I8756" s="60" t="s">
        <v>85</v>
      </c>
    </row>
    <row r="8757" spans="1:9" x14ac:dyDescent="0.2">
      <c r="A8757" t="s">
        <v>65</v>
      </c>
      <c r="B8757" t="s">
        <v>81</v>
      </c>
      <c r="C8757" t="s">
        <v>22</v>
      </c>
      <c r="D8757" s="55">
        <v>46357</v>
      </c>
      <c r="E8757">
        <v>0</v>
      </c>
      <c r="F8757">
        <v>3133123</v>
      </c>
      <c r="G8757" s="58" t="s">
        <v>87</v>
      </c>
      <c r="H8757" s="58" t="s">
        <v>87</v>
      </c>
      <c r="I8757" s="60" t="s">
        <v>85</v>
      </c>
    </row>
    <row r="8758" spans="1:9" x14ac:dyDescent="0.2">
      <c r="A8758" t="s">
        <v>111</v>
      </c>
      <c r="B8758" t="s">
        <v>110</v>
      </c>
      <c r="C8758" t="s">
        <v>22</v>
      </c>
      <c r="D8758" s="55">
        <v>46357</v>
      </c>
      <c r="E8758">
        <v>0.05</v>
      </c>
      <c r="F8758">
        <v>3133124</v>
      </c>
      <c r="G8758" s="58" t="s">
        <v>87</v>
      </c>
      <c r="H8758" s="58" t="s">
        <v>87</v>
      </c>
      <c r="I8758" s="60" t="s">
        <v>85</v>
      </c>
    </row>
    <row r="8759" spans="1:9" x14ac:dyDescent="0.2">
      <c r="A8759" t="s">
        <v>112</v>
      </c>
      <c r="B8759" t="s">
        <v>110</v>
      </c>
      <c r="C8759" t="s">
        <v>22</v>
      </c>
      <c r="D8759" s="55">
        <v>46357</v>
      </c>
      <c r="E8759">
        <v>0.25</v>
      </c>
      <c r="F8759">
        <v>3133125</v>
      </c>
      <c r="G8759" s="58" t="s">
        <v>87</v>
      </c>
      <c r="H8759" s="58" t="s">
        <v>87</v>
      </c>
      <c r="I8759" s="60" t="s">
        <v>85</v>
      </c>
    </row>
    <row r="8760" spans="1:9" x14ac:dyDescent="0.2">
      <c r="A8760" t="s">
        <v>108</v>
      </c>
      <c r="B8760" t="s">
        <v>110</v>
      </c>
      <c r="C8760" t="s">
        <v>22</v>
      </c>
      <c r="D8760" s="55">
        <v>46357</v>
      </c>
      <c r="E8760">
        <v>-0.05</v>
      </c>
      <c r="F8760">
        <v>3133126</v>
      </c>
      <c r="G8760" s="58" t="s">
        <v>87</v>
      </c>
      <c r="H8760" s="58" t="s">
        <v>87</v>
      </c>
      <c r="I8760" s="60" t="s">
        <v>85</v>
      </c>
    </row>
    <row r="8761" spans="1:9" x14ac:dyDescent="0.2">
      <c r="A8761" t="s">
        <v>109</v>
      </c>
      <c r="B8761" t="s">
        <v>110</v>
      </c>
      <c r="C8761" t="s">
        <v>22</v>
      </c>
      <c r="D8761" s="55">
        <v>46357</v>
      </c>
      <c r="E8761">
        <v>0.25</v>
      </c>
      <c r="F8761">
        <v>3133127</v>
      </c>
      <c r="G8761" s="58" t="s">
        <v>87</v>
      </c>
      <c r="H8761" s="58" t="s">
        <v>87</v>
      </c>
      <c r="I8761" s="60" t="s">
        <v>85</v>
      </c>
    </row>
    <row r="8762" spans="1:9" x14ac:dyDescent="0.2">
      <c r="A8762" t="s">
        <v>11</v>
      </c>
      <c r="B8762" t="s">
        <v>110</v>
      </c>
      <c r="C8762" t="s">
        <v>22</v>
      </c>
      <c r="D8762" s="55">
        <v>46357</v>
      </c>
      <c r="E8762" s="155">
        <v>46388</v>
      </c>
      <c r="F8762">
        <v>2756535</v>
      </c>
      <c r="G8762" s="58" t="s">
        <v>87</v>
      </c>
      <c r="H8762" s="58" t="s">
        <v>87</v>
      </c>
      <c r="I8762" s="60" t="s">
        <v>86</v>
      </c>
    </row>
    <row r="8763" spans="1:9" x14ac:dyDescent="0.2">
      <c r="A8763" t="s">
        <v>78</v>
      </c>
      <c r="B8763" t="s">
        <v>80</v>
      </c>
      <c r="C8763" t="s">
        <v>22</v>
      </c>
      <c r="D8763" s="55">
        <v>46388</v>
      </c>
      <c r="E8763">
        <v>1.2150000000000001</v>
      </c>
      <c r="F8763">
        <v>3133100</v>
      </c>
      <c r="G8763" s="58" t="s">
        <v>87</v>
      </c>
      <c r="H8763" s="58" t="s">
        <v>87</v>
      </c>
      <c r="I8763" s="60" t="s">
        <v>85</v>
      </c>
    </row>
    <row r="8764" spans="1:9" x14ac:dyDescent="0.2">
      <c r="A8764" t="s">
        <v>78</v>
      </c>
      <c r="B8764" t="s">
        <v>81</v>
      </c>
      <c r="C8764" t="s">
        <v>22</v>
      </c>
      <c r="D8764" s="55">
        <v>46388</v>
      </c>
      <c r="E8764">
        <v>0.05</v>
      </c>
      <c r="F8764">
        <v>3133101</v>
      </c>
      <c r="G8764" s="58" t="s">
        <v>87</v>
      </c>
      <c r="H8764" s="58" t="s">
        <v>87</v>
      </c>
      <c r="I8764" s="60" t="s">
        <v>85</v>
      </c>
    </row>
    <row r="8765" spans="1:9" x14ac:dyDescent="0.2">
      <c r="A8765" t="s">
        <v>35</v>
      </c>
      <c r="B8765" t="s">
        <v>80</v>
      </c>
      <c r="C8765" t="s">
        <v>22</v>
      </c>
      <c r="D8765" s="55">
        <v>46388</v>
      </c>
      <c r="E8765">
        <v>1.2150000000000001</v>
      </c>
      <c r="F8765">
        <v>3133102</v>
      </c>
      <c r="G8765" s="58" t="s">
        <v>87</v>
      </c>
      <c r="H8765" s="58" t="s">
        <v>87</v>
      </c>
      <c r="I8765" s="60" t="s">
        <v>85</v>
      </c>
    </row>
    <row r="8766" spans="1:9" x14ac:dyDescent="0.2">
      <c r="A8766" t="s">
        <v>35</v>
      </c>
      <c r="B8766" t="s">
        <v>81</v>
      </c>
      <c r="C8766" t="s">
        <v>22</v>
      </c>
      <c r="D8766" s="55">
        <v>46388</v>
      </c>
      <c r="E8766">
        <v>0.32</v>
      </c>
      <c r="F8766">
        <v>3133103</v>
      </c>
      <c r="G8766" s="58" t="s">
        <v>87</v>
      </c>
      <c r="H8766" s="58" t="s">
        <v>87</v>
      </c>
      <c r="I8766" s="60" t="s">
        <v>85</v>
      </c>
    </row>
    <row r="8767" spans="1:9" x14ac:dyDescent="0.2">
      <c r="A8767" t="s">
        <v>36</v>
      </c>
      <c r="B8767" t="s">
        <v>80</v>
      </c>
      <c r="C8767" t="s">
        <v>22</v>
      </c>
      <c r="D8767" s="55">
        <v>46388</v>
      </c>
      <c r="E8767">
        <v>1.2150000000000001</v>
      </c>
      <c r="F8767">
        <v>3133104</v>
      </c>
      <c r="G8767" s="58" t="s">
        <v>87</v>
      </c>
      <c r="H8767" s="58" t="s">
        <v>87</v>
      </c>
      <c r="I8767" s="60" t="s">
        <v>85</v>
      </c>
    </row>
    <row r="8768" spans="1:9" x14ac:dyDescent="0.2">
      <c r="A8768" t="s">
        <v>36</v>
      </c>
      <c r="B8768" t="s">
        <v>81</v>
      </c>
      <c r="C8768" t="s">
        <v>22</v>
      </c>
      <c r="D8768" s="55">
        <v>46388</v>
      </c>
      <c r="E8768">
        <v>0.05</v>
      </c>
      <c r="F8768">
        <v>3133105</v>
      </c>
      <c r="G8768" s="58" t="s">
        <v>87</v>
      </c>
      <c r="H8768" s="58" t="s">
        <v>87</v>
      </c>
      <c r="I8768" s="60" t="s">
        <v>85</v>
      </c>
    </row>
    <row r="8769" spans="1:9" x14ac:dyDescent="0.2">
      <c r="A8769" t="s">
        <v>37</v>
      </c>
      <c r="B8769" t="s">
        <v>80</v>
      </c>
      <c r="C8769" t="s">
        <v>22</v>
      </c>
      <c r="D8769" s="55">
        <v>46388</v>
      </c>
      <c r="E8769">
        <v>1.2150000000000001</v>
      </c>
      <c r="F8769">
        <v>3133106</v>
      </c>
      <c r="G8769" s="58" t="s">
        <v>87</v>
      </c>
      <c r="H8769" s="58" t="s">
        <v>87</v>
      </c>
      <c r="I8769" s="60" t="s">
        <v>85</v>
      </c>
    </row>
    <row r="8770" spans="1:9" x14ac:dyDescent="0.2">
      <c r="A8770" t="s">
        <v>37</v>
      </c>
      <c r="B8770" t="s">
        <v>81</v>
      </c>
      <c r="C8770" t="s">
        <v>22</v>
      </c>
      <c r="D8770" s="55">
        <v>46388</v>
      </c>
      <c r="E8770">
        <v>0.32</v>
      </c>
      <c r="F8770">
        <v>3133107</v>
      </c>
      <c r="G8770" s="58" t="s">
        <v>87</v>
      </c>
      <c r="H8770" s="58" t="s">
        <v>87</v>
      </c>
      <c r="I8770" s="60" t="s">
        <v>85</v>
      </c>
    </row>
    <row r="8771" spans="1:9" x14ac:dyDescent="0.2">
      <c r="A8771" t="s">
        <v>58</v>
      </c>
      <c r="B8771" t="s">
        <v>80</v>
      </c>
      <c r="C8771" t="s">
        <v>22</v>
      </c>
      <c r="D8771" s="55">
        <v>46388</v>
      </c>
      <c r="E8771">
        <v>1.04</v>
      </c>
      <c r="F8771">
        <v>3133108</v>
      </c>
      <c r="G8771" s="58" t="s">
        <v>87</v>
      </c>
      <c r="H8771" s="58" t="s">
        <v>87</v>
      </c>
      <c r="I8771" s="60" t="s">
        <v>85</v>
      </c>
    </row>
    <row r="8772" spans="1:9" x14ac:dyDescent="0.2">
      <c r="A8772" t="s">
        <v>58</v>
      </c>
      <c r="B8772" t="s">
        <v>81</v>
      </c>
      <c r="C8772" t="s">
        <v>22</v>
      </c>
      <c r="D8772" s="55">
        <v>46388</v>
      </c>
      <c r="E8772">
        <v>0.05</v>
      </c>
      <c r="F8772">
        <v>3133109</v>
      </c>
      <c r="G8772" s="58" t="s">
        <v>87</v>
      </c>
      <c r="H8772" s="58" t="s">
        <v>87</v>
      </c>
      <c r="I8772" s="60" t="s">
        <v>85</v>
      </c>
    </row>
    <row r="8773" spans="1:9" x14ac:dyDescent="0.2">
      <c r="A8773" t="s">
        <v>59</v>
      </c>
      <c r="B8773" t="s">
        <v>80</v>
      </c>
      <c r="C8773" t="s">
        <v>22</v>
      </c>
      <c r="D8773" s="55">
        <v>46388</v>
      </c>
      <c r="E8773">
        <v>1.6</v>
      </c>
      <c r="F8773">
        <v>3133110</v>
      </c>
      <c r="G8773" s="58" t="s">
        <v>87</v>
      </c>
      <c r="H8773" s="58" t="s">
        <v>87</v>
      </c>
      <c r="I8773" s="60" t="s">
        <v>85</v>
      </c>
    </row>
    <row r="8774" spans="1:9" x14ac:dyDescent="0.2">
      <c r="A8774" t="s">
        <v>59</v>
      </c>
      <c r="B8774" t="s">
        <v>81</v>
      </c>
      <c r="C8774" t="s">
        <v>22</v>
      </c>
      <c r="D8774" s="55">
        <v>46388</v>
      </c>
      <c r="E8774">
        <v>-0.25</v>
      </c>
      <c r="F8774">
        <v>3133111</v>
      </c>
      <c r="G8774" s="58" t="s">
        <v>87</v>
      </c>
      <c r="H8774" s="58" t="s">
        <v>87</v>
      </c>
      <c r="I8774" s="60" t="s">
        <v>85</v>
      </c>
    </row>
    <row r="8775" spans="1:9" x14ac:dyDescent="0.2">
      <c r="A8775" t="s">
        <v>60</v>
      </c>
      <c r="B8775" t="s">
        <v>80</v>
      </c>
      <c r="C8775" t="s">
        <v>22</v>
      </c>
      <c r="D8775" s="55">
        <v>46388</v>
      </c>
      <c r="E8775">
        <v>1.6</v>
      </c>
      <c r="F8775">
        <v>3133112</v>
      </c>
      <c r="G8775" s="58" t="s">
        <v>87</v>
      </c>
      <c r="H8775" s="58" t="s">
        <v>87</v>
      </c>
      <c r="I8775" s="60" t="s">
        <v>85</v>
      </c>
    </row>
    <row r="8776" spans="1:9" x14ac:dyDescent="0.2">
      <c r="A8776" t="s">
        <v>60</v>
      </c>
      <c r="B8776" t="s">
        <v>81</v>
      </c>
      <c r="C8776" t="s">
        <v>22</v>
      </c>
      <c r="D8776" s="55">
        <v>46388</v>
      </c>
      <c r="E8776">
        <v>0.45</v>
      </c>
      <c r="F8776">
        <v>3133113</v>
      </c>
      <c r="G8776" s="58" t="s">
        <v>87</v>
      </c>
      <c r="H8776" s="58" t="s">
        <v>87</v>
      </c>
      <c r="I8776" s="60" t="s">
        <v>85</v>
      </c>
    </row>
    <row r="8777" spans="1:9" x14ac:dyDescent="0.2">
      <c r="A8777" t="s">
        <v>61</v>
      </c>
      <c r="B8777" t="s">
        <v>80</v>
      </c>
      <c r="C8777" t="s">
        <v>22</v>
      </c>
      <c r="D8777" s="55">
        <v>46388</v>
      </c>
      <c r="E8777">
        <v>1.6</v>
      </c>
      <c r="F8777">
        <v>3133114</v>
      </c>
      <c r="G8777" s="58" t="s">
        <v>87</v>
      </c>
      <c r="H8777" s="58" t="s">
        <v>87</v>
      </c>
      <c r="I8777" s="60" t="s">
        <v>85</v>
      </c>
    </row>
    <row r="8778" spans="1:9" x14ac:dyDescent="0.2">
      <c r="A8778" t="s">
        <v>61</v>
      </c>
      <c r="B8778" t="s">
        <v>81</v>
      </c>
      <c r="C8778" t="s">
        <v>22</v>
      </c>
      <c r="D8778" s="55">
        <v>46388</v>
      </c>
      <c r="E8778">
        <v>-0.2</v>
      </c>
      <c r="F8778">
        <v>3133115</v>
      </c>
      <c r="G8778" s="58" t="s">
        <v>87</v>
      </c>
      <c r="H8778" s="58" t="s">
        <v>87</v>
      </c>
      <c r="I8778" s="60" t="s">
        <v>85</v>
      </c>
    </row>
    <row r="8779" spans="1:9" x14ac:dyDescent="0.2">
      <c r="A8779" t="s">
        <v>63</v>
      </c>
      <c r="B8779" t="s">
        <v>80</v>
      </c>
      <c r="C8779" t="s">
        <v>22</v>
      </c>
      <c r="D8779" s="55">
        <v>46388</v>
      </c>
      <c r="E8779">
        <v>0</v>
      </c>
      <c r="F8779">
        <v>3133116</v>
      </c>
      <c r="G8779" s="58" t="s">
        <v>87</v>
      </c>
      <c r="H8779" s="58" t="s">
        <v>87</v>
      </c>
      <c r="I8779" s="60" t="s">
        <v>85</v>
      </c>
    </row>
    <row r="8780" spans="1:9" x14ac:dyDescent="0.2">
      <c r="A8780" t="s">
        <v>63</v>
      </c>
      <c r="B8780" t="s">
        <v>81</v>
      </c>
      <c r="C8780" t="s">
        <v>22</v>
      </c>
      <c r="D8780" s="55">
        <v>46388</v>
      </c>
      <c r="E8780">
        <v>0</v>
      </c>
      <c r="F8780">
        <v>3133117</v>
      </c>
      <c r="G8780" s="58" t="s">
        <v>87</v>
      </c>
      <c r="H8780" s="58" t="s">
        <v>87</v>
      </c>
      <c r="I8780" s="60" t="s">
        <v>85</v>
      </c>
    </row>
    <row r="8781" spans="1:9" x14ac:dyDescent="0.2">
      <c r="A8781" t="s">
        <v>64</v>
      </c>
      <c r="B8781" t="s">
        <v>80</v>
      </c>
      <c r="C8781" t="s">
        <v>22</v>
      </c>
      <c r="D8781" s="55">
        <v>46388</v>
      </c>
      <c r="E8781">
        <v>0</v>
      </c>
      <c r="F8781">
        <v>3133118</v>
      </c>
      <c r="G8781" s="58" t="s">
        <v>87</v>
      </c>
      <c r="H8781" s="58" t="s">
        <v>87</v>
      </c>
      <c r="I8781" s="60" t="s">
        <v>85</v>
      </c>
    </row>
    <row r="8782" spans="1:9" x14ac:dyDescent="0.2">
      <c r="A8782" t="s">
        <v>64</v>
      </c>
      <c r="B8782" t="s">
        <v>81</v>
      </c>
      <c r="C8782" t="s">
        <v>22</v>
      </c>
      <c r="D8782" s="55">
        <v>46388</v>
      </c>
      <c r="E8782">
        <v>0</v>
      </c>
      <c r="F8782">
        <v>3133119</v>
      </c>
      <c r="G8782" s="58" t="s">
        <v>87</v>
      </c>
      <c r="H8782" s="58" t="s">
        <v>87</v>
      </c>
      <c r="I8782" s="60" t="s">
        <v>85</v>
      </c>
    </row>
    <row r="8783" spans="1:9" x14ac:dyDescent="0.2">
      <c r="A8783" t="s">
        <v>79</v>
      </c>
      <c r="B8783" t="s">
        <v>80</v>
      </c>
      <c r="C8783" t="s">
        <v>22</v>
      </c>
      <c r="D8783" s="55">
        <v>46388</v>
      </c>
      <c r="E8783">
        <v>0</v>
      </c>
      <c r="F8783">
        <v>3133120</v>
      </c>
      <c r="G8783" s="58" t="s">
        <v>87</v>
      </c>
      <c r="H8783" s="58" t="s">
        <v>87</v>
      </c>
      <c r="I8783" s="60" t="s">
        <v>85</v>
      </c>
    </row>
    <row r="8784" spans="1:9" x14ac:dyDescent="0.2">
      <c r="A8784" t="s">
        <v>79</v>
      </c>
      <c r="B8784" t="s">
        <v>81</v>
      </c>
      <c r="C8784" t="s">
        <v>22</v>
      </c>
      <c r="D8784" s="55">
        <v>46388</v>
      </c>
      <c r="E8784">
        <v>0</v>
      </c>
      <c r="F8784">
        <v>3133121</v>
      </c>
      <c r="G8784" s="58" t="s">
        <v>87</v>
      </c>
      <c r="H8784" s="58" t="s">
        <v>87</v>
      </c>
      <c r="I8784" s="60" t="s">
        <v>85</v>
      </c>
    </row>
    <row r="8785" spans="1:9" x14ac:dyDescent="0.2">
      <c r="A8785" t="s">
        <v>65</v>
      </c>
      <c r="B8785" t="s">
        <v>80</v>
      </c>
      <c r="C8785" t="s">
        <v>22</v>
      </c>
      <c r="D8785" s="55">
        <v>46388</v>
      </c>
      <c r="E8785">
        <v>0</v>
      </c>
      <c r="F8785">
        <v>3133122</v>
      </c>
      <c r="G8785" s="58" t="s">
        <v>87</v>
      </c>
      <c r="H8785" s="58" t="s">
        <v>87</v>
      </c>
      <c r="I8785" s="60" t="s">
        <v>85</v>
      </c>
    </row>
    <row r="8786" spans="1:9" x14ac:dyDescent="0.2">
      <c r="A8786" t="s">
        <v>65</v>
      </c>
      <c r="B8786" t="s">
        <v>81</v>
      </c>
      <c r="C8786" t="s">
        <v>22</v>
      </c>
      <c r="D8786" s="55">
        <v>46388</v>
      </c>
      <c r="E8786">
        <v>0</v>
      </c>
      <c r="F8786">
        <v>3133123</v>
      </c>
      <c r="G8786" s="58" t="s">
        <v>87</v>
      </c>
      <c r="H8786" s="58" t="s">
        <v>87</v>
      </c>
      <c r="I8786" s="60" t="s">
        <v>85</v>
      </c>
    </row>
    <row r="8787" spans="1:9" x14ac:dyDescent="0.2">
      <c r="A8787" t="s">
        <v>111</v>
      </c>
      <c r="B8787" t="s">
        <v>110</v>
      </c>
      <c r="C8787" t="s">
        <v>22</v>
      </c>
      <c r="D8787" s="55">
        <v>46388</v>
      </c>
      <c r="E8787">
        <v>0.05</v>
      </c>
      <c r="F8787">
        <v>3133124</v>
      </c>
      <c r="G8787" s="58" t="s">
        <v>87</v>
      </c>
      <c r="H8787" s="58" t="s">
        <v>87</v>
      </c>
      <c r="I8787" s="60" t="s">
        <v>85</v>
      </c>
    </row>
    <row r="8788" spans="1:9" x14ac:dyDescent="0.2">
      <c r="A8788" t="s">
        <v>112</v>
      </c>
      <c r="B8788" t="s">
        <v>110</v>
      </c>
      <c r="C8788" t="s">
        <v>22</v>
      </c>
      <c r="D8788" s="55">
        <v>46388</v>
      </c>
      <c r="E8788">
        <v>0.45</v>
      </c>
      <c r="F8788">
        <v>3133125</v>
      </c>
      <c r="G8788" s="58" t="s">
        <v>87</v>
      </c>
      <c r="H8788" s="58" t="s">
        <v>87</v>
      </c>
      <c r="I8788" s="60" t="s">
        <v>85</v>
      </c>
    </row>
    <row r="8789" spans="1:9" x14ac:dyDescent="0.2">
      <c r="A8789" t="s">
        <v>108</v>
      </c>
      <c r="B8789" t="s">
        <v>110</v>
      </c>
      <c r="C8789" t="s">
        <v>22</v>
      </c>
      <c r="D8789" s="55">
        <v>46388</v>
      </c>
      <c r="E8789">
        <v>-0.2</v>
      </c>
      <c r="F8789">
        <v>3133126</v>
      </c>
      <c r="G8789" s="58" t="s">
        <v>87</v>
      </c>
      <c r="H8789" s="58" t="s">
        <v>87</v>
      </c>
      <c r="I8789" s="60" t="s">
        <v>85</v>
      </c>
    </row>
    <row r="8790" spans="1:9" x14ac:dyDescent="0.2">
      <c r="A8790" t="s">
        <v>109</v>
      </c>
      <c r="B8790" t="s">
        <v>110</v>
      </c>
      <c r="C8790" t="s">
        <v>22</v>
      </c>
      <c r="D8790" s="55">
        <v>46388</v>
      </c>
      <c r="E8790">
        <v>0.45</v>
      </c>
      <c r="F8790">
        <v>3133127</v>
      </c>
      <c r="G8790" s="58" t="s">
        <v>87</v>
      </c>
      <c r="H8790" s="58" t="s">
        <v>87</v>
      </c>
      <c r="I8790" s="60" t="s">
        <v>85</v>
      </c>
    </row>
    <row r="8791" spans="1:9" x14ac:dyDescent="0.2">
      <c r="A8791" t="s">
        <v>11</v>
      </c>
      <c r="B8791" t="s">
        <v>110</v>
      </c>
      <c r="C8791" t="s">
        <v>22</v>
      </c>
      <c r="D8791" s="55">
        <v>46388</v>
      </c>
      <c r="E8791" s="155">
        <v>46419</v>
      </c>
      <c r="F8791">
        <v>2756513</v>
      </c>
      <c r="G8791" s="58" t="s">
        <v>87</v>
      </c>
      <c r="H8791" s="58" t="s">
        <v>87</v>
      </c>
      <c r="I8791" s="60" t="s">
        <v>86</v>
      </c>
    </row>
    <row r="8792" spans="1:9" x14ac:dyDescent="0.2">
      <c r="A8792" t="s">
        <v>78</v>
      </c>
      <c r="B8792" t="s">
        <v>80</v>
      </c>
      <c r="C8792" t="s">
        <v>22</v>
      </c>
      <c r="D8792" s="55">
        <v>46419</v>
      </c>
      <c r="E8792">
        <v>1.2150000000000001</v>
      </c>
      <c r="F8792">
        <v>3133100</v>
      </c>
      <c r="G8792" s="58" t="s">
        <v>87</v>
      </c>
      <c r="H8792" s="58" t="s">
        <v>87</v>
      </c>
      <c r="I8792" s="60" t="s">
        <v>85</v>
      </c>
    </row>
    <row r="8793" spans="1:9" x14ac:dyDescent="0.2">
      <c r="A8793" t="s">
        <v>78</v>
      </c>
      <c r="B8793" t="s">
        <v>81</v>
      </c>
      <c r="C8793" t="s">
        <v>22</v>
      </c>
      <c r="D8793" s="55">
        <v>46419</v>
      </c>
      <c r="E8793">
        <v>0.05</v>
      </c>
      <c r="F8793">
        <v>3133101</v>
      </c>
      <c r="G8793" s="58" t="s">
        <v>87</v>
      </c>
      <c r="H8793" s="58" t="s">
        <v>87</v>
      </c>
      <c r="I8793" s="60" t="s">
        <v>85</v>
      </c>
    </row>
    <row r="8794" spans="1:9" x14ac:dyDescent="0.2">
      <c r="A8794" t="s">
        <v>35</v>
      </c>
      <c r="B8794" t="s">
        <v>80</v>
      </c>
      <c r="C8794" t="s">
        <v>22</v>
      </c>
      <c r="D8794" s="55">
        <v>46419</v>
      </c>
      <c r="E8794">
        <v>1.2150000000000001</v>
      </c>
      <c r="F8794">
        <v>3133102</v>
      </c>
      <c r="G8794" s="58" t="s">
        <v>87</v>
      </c>
      <c r="H8794" s="58" t="s">
        <v>87</v>
      </c>
      <c r="I8794" s="60" t="s">
        <v>85</v>
      </c>
    </row>
    <row r="8795" spans="1:9" x14ac:dyDescent="0.2">
      <c r="A8795" t="s">
        <v>35</v>
      </c>
      <c r="B8795" t="s">
        <v>81</v>
      </c>
      <c r="C8795" t="s">
        <v>22</v>
      </c>
      <c r="D8795" s="55">
        <v>46419</v>
      </c>
      <c r="E8795">
        <v>0.32</v>
      </c>
      <c r="F8795">
        <v>3133103</v>
      </c>
      <c r="G8795" s="58" t="s">
        <v>87</v>
      </c>
      <c r="H8795" s="58" t="s">
        <v>87</v>
      </c>
      <c r="I8795" s="60" t="s">
        <v>85</v>
      </c>
    </row>
    <row r="8796" spans="1:9" x14ac:dyDescent="0.2">
      <c r="A8796" t="s">
        <v>36</v>
      </c>
      <c r="B8796" t="s">
        <v>80</v>
      </c>
      <c r="C8796" t="s">
        <v>22</v>
      </c>
      <c r="D8796" s="55">
        <v>46419</v>
      </c>
      <c r="E8796">
        <v>1.2150000000000001</v>
      </c>
      <c r="F8796">
        <v>3133104</v>
      </c>
      <c r="G8796" s="58" t="s">
        <v>87</v>
      </c>
      <c r="H8796" s="58" t="s">
        <v>87</v>
      </c>
      <c r="I8796" s="60" t="s">
        <v>85</v>
      </c>
    </row>
    <row r="8797" spans="1:9" x14ac:dyDescent="0.2">
      <c r="A8797" t="s">
        <v>36</v>
      </c>
      <c r="B8797" t="s">
        <v>81</v>
      </c>
      <c r="C8797" t="s">
        <v>22</v>
      </c>
      <c r="D8797" s="55">
        <v>46419</v>
      </c>
      <c r="E8797">
        <v>0.05</v>
      </c>
      <c r="F8797">
        <v>3133105</v>
      </c>
      <c r="G8797" s="58" t="s">
        <v>87</v>
      </c>
      <c r="H8797" s="58" t="s">
        <v>87</v>
      </c>
      <c r="I8797" s="60" t="s">
        <v>85</v>
      </c>
    </row>
    <row r="8798" spans="1:9" x14ac:dyDescent="0.2">
      <c r="A8798" t="s">
        <v>37</v>
      </c>
      <c r="B8798" t="s">
        <v>80</v>
      </c>
      <c r="C8798" t="s">
        <v>22</v>
      </c>
      <c r="D8798" s="55">
        <v>46419</v>
      </c>
      <c r="E8798">
        <v>1.2150000000000001</v>
      </c>
      <c r="F8798">
        <v>3133106</v>
      </c>
      <c r="G8798" s="58" t="s">
        <v>87</v>
      </c>
      <c r="H8798" s="58" t="s">
        <v>87</v>
      </c>
      <c r="I8798" s="60" t="s">
        <v>85</v>
      </c>
    </row>
    <row r="8799" spans="1:9" x14ac:dyDescent="0.2">
      <c r="A8799" t="s">
        <v>37</v>
      </c>
      <c r="B8799" t="s">
        <v>81</v>
      </c>
      <c r="C8799" t="s">
        <v>22</v>
      </c>
      <c r="D8799" s="55">
        <v>46419</v>
      </c>
      <c r="E8799">
        <v>0.32</v>
      </c>
      <c r="F8799">
        <v>3133107</v>
      </c>
      <c r="G8799" s="58" t="s">
        <v>87</v>
      </c>
      <c r="H8799" s="58" t="s">
        <v>87</v>
      </c>
      <c r="I8799" s="60" t="s">
        <v>85</v>
      </c>
    </row>
    <row r="8800" spans="1:9" x14ac:dyDescent="0.2">
      <c r="A8800" t="s">
        <v>58</v>
      </c>
      <c r="B8800" t="s">
        <v>80</v>
      </c>
      <c r="C8800" t="s">
        <v>22</v>
      </c>
      <c r="D8800" s="55">
        <v>46419</v>
      </c>
      <c r="E8800">
        <v>1.04</v>
      </c>
      <c r="F8800">
        <v>3133108</v>
      </c>
      <c r="G8800" s="58" t="s">
        <v>87</v>
      </c>
      <c r="H8800" s="58" t="s">
        <v>87</v>
      </c>
      <c r="I8800" s="60" t="s">
        <v>85</v>
      </c>
    </row>
    <row r="8801" spans="1:9" x14ac:dyDescent="0.2">
      <c r="A8801" t="s">
        <v>58</v>
      </c>
      <c r="B8801" t="s">
        <v>81</v>
      </c>
      <c r="C8801" t="s">
        <v>22</v>
      </c>
      <c r="D8801" s="55">
        <v>46419</v>
      </c>
      <c r="E8801">
        <v>0.05</v>
      </c>
      <c r="F8801">
        <v>3133109</v>
      </c>
      <c r="G8801" s="58" t="s">
        <v>87</v>
      </c>
      <c r="H8801" s="58" t="s">
        <v>87</v>
      </c>
      <c r="I8801" s="60" t="s">
        <v>85</v>
      </c>
    </row>
    <row r="8802" spans="1:9" x14ac:dyDescent="0.2">
      <c r="A8802" t="s">
        <v>59</v>
      </c>
      <c r="B8802" t="s">
        <v>80</v>
      </c>
      <c r="C8802" t="s">
        <v>22</v>
      </c>
      <c r="D8802" s="55">
        <v>46419</v>
      </c>
      <c r="E8802">
        <v>1.6</v>
      </c>
      <c r="F8802">
        <v>3133110</v>
      </c>
      <c r="G8802" s="58" t="s">
        <v>87</v>
      </c>
      <c r="H8802" s="58" t="s">
        <v>87</v>
      </c>
      <c r="I8802" s="60" t="s">
        <v>85</v>
      </c>
    </row>
    <row r="8803" spans="1:9" x14ac:dyDescent="0.2">
      <c r="A8803" t="s">
        <v>59</v>
      </c>
      <c r="B8803" t="s">
        <v>81</v>
      </c>
      <c r="C8803" t="s">
        <v>22</v>
      </c>
      <c r="D8803" s="55">
        <v>46419</v>
      </c>
      <c r="E8803">
        <v>-0.28000000000000003</v>
      </c>
      <c r="F8803">
        <v>3133111</v>
      </c>
      <c r="G8803" s="58" t="s">
        <v>87</v>
      </c>
      <c r="H8803" s="58" t="s">
        <v>87</v>
      </c>
      <c r="I8803" s="60" t="s">
        <v>85</v>
      </c>
    </row>
    <row r="8804" spans="1:9" x14ac:dyDescent="0.2">
      <c r="A8804" t="s">
        <v>60</v>
      </c>
      <c r="B8804" t="s">
        <v>80</v>
      </c>
      <c r="C8804" t="s">
        <v>22</v>
      </c>
      <c r="D8804" s="55">
        <v>46419</v>
      </c>
      <c r="E8804">
        <v>1.6</v>
      </c>
      <c r="F8804">
        <v>3133112</v>
      </c>
      <c r="G8804" s="58" t="s">
        <v>87</v>
      </c>
      <c r="H8804" s="58" t="s">
        <v>87</v>
      </c>
      <c r="I8804" s="60" t="s">
        <v>85</v>
      </c>
    </row>
    <row r="8805" spans="1:9" x14ac:dyDescent="0.2">
      <c r="A8805" t="s">
        <v>60</v>
      </c>
      <c r="B8805" t="s">
        <v>81</v>
      </c>
      <c r="C8805" t="s">
        <v>22</v>
      </c>
      <c r="D8805" s="55">
        <v>46419</v>
      </c>
      <c r="E8805">
        <v>0.45</v>
      </c>
      <c r="F8805">
        <v>3133113</v>
      </c>
      <c r="G8805" s="58" t="s">
        <v>87</v>
      </c>
      <c r="H8805" s="58" t="s">
        <v>87</v>
      </c>
      <c r="I8805" s="60" t="s">
        <v>85</v>
      </c>
    </row>
    <row r="8806" spans="1:9" x14ac:dyDescent="0.2">
      <c r="A8806" t="s">
        <v>61</v>
      </c>
      <c r="B8806" t="s">
        <v>80</v>
      </c>
      <c r="C8806" t="s">
        <v>22</v>
      </c>
      <c r="D8806" s="55">
        <v>46419</v>
      </c>
      <c r="E8806">
        <v>1.6</v>
      </c>
      <c r="F8806">
        <v>3133114</v>
      </c>
      <c r="G8806" s="58" t="s">
        <v>87</v>
      </c>
      <c r="H8806" s="58" t="s">
        <v>87</v>
      </c>
      <c r="I8806" s="60" t="s">
        <v>85</v>
      </c>
    </row>
    <row r="8807" spans="1:9" x14ac:dyDescent="0.2">
      <c r="A8807" t="s">
        <v>61</v>
      </c>
      <c r="B8807" t="s">
        <v>81</v>
      </c>
      <c r="C8807" t="s">
        <v>22</v>
      </c>
      <c r="D8807" s="55">
        <v>46419</v>
      </c>
      <c r="E8807">
        <v>-0.2</v>
      </c>
      <c r="F8807">
        <v>3133115</v>
      </c>
      <c r="G8807" s="58" t="s">
        <v>87</v>
      </c>
      <c r="H8807" s="58" t="s">
        <v>87</v>
      </c>
      <c r="I8807" s="60" t="s">
        <v>85</v>
      </c>
    </row>
    <row r="8808" spans="1:9" x14ac:dyDescent="0.2">
      <c r="A8808" t="s">
        <v>63</v>
      </c>
      <c r="B8808" t="s">
        <v>80</v>
      </c>
      <c r="C8808" t="s">
        <v>22</v>
      </c>
      <c r="D8808" s="55">
        <v>46419</v>
      </c>
      <c r="E8808">
        <v>0</v>
      </c>
      <c r="F8808">
        <v>3133116</v>
      </c>
      <c r="G8808" s="58" t="s">
        <v>87</v>
      </c>
      <c r="H8808" s="58" t="s">
        <v>87</v>
      </c>
      <c r="I8808" s="60" t="s">
        <v>85</v>
      </c>
    </row>
    <row r="8809" spans="1:9" x14ac:dyDescent="0.2">
      <c r="A8809" t="s">
        <v>63</v>
      </c>
      <c r="B8809" t="s">
        <v>81</v>
      </c>
      <c r="C8809" t="s">
        <v>22</v>
      </c>
      <c r="D8809" s="55">
        <v>46419</v>
      </c>
      <c r="E8809">
        <v>0</v>
      </c>
      <c r="F8809">
        <v>3133117</v>
      </c>
      <c r="G8809" s="58" t="s">
        <v>87</v>
      </c>
      <c r="H8809" s="58" t="s">
        <v>87</v>
      </c>
      <c r="I8809" s="60" t="s">
        <v>85</v>
      </c>
    </row>
    <row r="8810" spans="1:9" x14ac:dyDescent="0.2">
      <c r="A8810" t="s">
        <v>64</v>
      </c>
      <c r="B8810" t="s">
        <v>80</v>
      </c>
      <c r="C8810" t="s">
        <v>22</v>
      </c>
      <c r="D8810" s="55">
        <v>46419</v>
      </c>
      <c r="E8810">
        <v>0</v>
      </c>
      <c r="F8810">
        <v>3133118</v>
      </c>
      <c r="G8810" s="58" t="s">
        <v>87</v>
      </c>
      <c r="H8810" s="58" t="s">
        <v>87</v>
      </c>
      <c r="I8810" s="60" t="s">
        <v>85</v>
      </c>
    </row>
    <row r="8811" spans="1:9" x14ac:dyDescent="0.2">
      <c r="A8811" t="s">
        <v>64</v>
      </c>
      <c r="B8811" t="s">
        <v>81</v>
      </c>
      <c r="C8811" t="s">
        <v>22</v>
      </c>
      <c r="D8811" s="55">
        <v>46419</v>
      </c>
      <c r="E8811">
        <v>0</v>
      </c>
      <c r="F8811">
        <v>3133119</v>
      </c>
      <c r="G8811" s="58" t="s">
        <v>87</v>
      </c>
      <c r="H8811" s="58" t="s">
        <v>87</v>
      </c>
      <c r="I8811" s="60" t="s">
        <v>85</v>
      </c>
    </row>
    <row r="8812" spans="1:9" x14ac:dyDescent="0.2">
      <c r="A8812" t="s">
        <v>79</v>
      </c>
      <c r="B8812" t="s">
        <v>80</v>
      </c>
      <c r="C8812" t="s">
        <v>22</v>
      </c>
      <c r="D8812" s="55">
        <v>46419</v>
      </c>
      <c r="E8812">
        <v>0</v>
      </c>
      <c r="F8812">
        <v>3133120</v>
      </c>
      <c r="G8812" s="58" t="s">
        <v>87</v>
      </c>
      <c r="H8812" s="58" t="s">
        <v>87</v>
      </c>
      <c r="I8812" s="60" t="s">
        <v>85</v>
      </c>
    </row>
    <row r="8813" spans="1:9" x14ac:dyDescent="0.2">
      <c r="A8813" t="s">
        <v>79</v>
      </c>
      <c r="B8813" t="s">
        <v>81</v>
      </c>
      <c r="C8813" t="s">
        <v>22</v>
      </c>
      <c r="D8813" s="55">
        <v>46419</v>
      </c>
      <c r="E8813">
        <v>0</v>
      </c>
      <c r="F8813">
        <v>3133121</v>
      </c>
      <c r="G8813" s="58" t="s">
        <v>87</v>
      </c>
      <c r="H8813" s="58" t="s">
        <v>87</v>
      </c>
      <c r="I8813" s="60" t="s">
        <v>85</v>
      </c>
    </row>
    <row r="8814" spans="1:9" x14ac:dyDescent="0.2">
      <c r="A8814" t="s">
        <v>65</v>
      </c>
      <c r="B8814" t="s">
        <v>80</v>
      </c>
      <c r="C8814" t="s">
        <v>22</v>
      </c>
      <c r="D8814" s="55">
        <v>46419</v>
      </c>
      <c r="E8814">
        <v>0</v>
      </c>
      <c r="F8814">
        <v>3133122</v>
      </c>
      <c r="G8814" s="58" t="s">
        <v>87</v>
      </c>
      <c r="H8814" s="58" t="s">
        <v>87</v>
      </c>
      <c r="I8814" s="60" t="s">
        <v>85</v>
      </c>
    </row>
    <row r="8815" spans="1:9" x14ac:dyDescent="0.2">
      <c r="A8815" t="s">
        <v>65</v>
      </c>
      <c r="B8815" t="s">
        <v>81</v>
      </c>
      <c r="C8815" t="s">
        <v>22</v>
      </c>
      <c r="D8815" s="55">
        <v>46419</v>
      </c>
      <c r="E8815">
        <v>0</v>
      </c>
      <c r="F8815">
        <v>3133123</v>
      </c>
      <c r="G8815" s="58" t="s">
        <v>87</v>
      </c>
      <c r="H8815" s="58" t="s">
        <v>87</v>
      </c>
      <c r="I8815" s="60" t="s">
        <v>85</v>
      </c>
    </row>
    <row r="8816" spans="1:9" x14ac:dyDescent="0.2">
      <c r="A8816" t="s">
        <v>111</v>
      </c>
      <c r="B8816" t="s">
        <v>110</v>
      </c>
      <c r="C8816" t="s">
        <v>22</v>
      </c>
      <c r="D8816" s="55">
        <v>46419</v>
      </c>
      <c r="E8816">
        <v>0.05</v>
      </c>
      <c r="F8816">
        <v>3133124</v>
      </c>
      <c r="G8816" s="58" t="s">
        <v>87</v>
      </c>
      <c r="H8816" s="58" t="s">
        <v>87</v>
      </c>
      <c r="I8816" s="60" t="s">
        <v>85</v>
      </c>
    </row>
    <row r="8817" spans="1:9" x14ac:dyDescent="0.2">
      <c r="A8817" t="s">
        <v>112</v>
      </c>
      <c r="B8817" t="s">
        <v>110</v>
      </c>
      <c r="C8817" t="s">
        <v>22</v>
      </c>
      <c r="D8817" s="55">
        <v>46419</v>
      </c>
      <c r="E8817">
        <v>0.45</v>
      </c>
      <c r="F8817">
        <v>3133125</v>
      </c>
      <c r="G8817" s="58" t="s">
        <v>87</v>
      </c>
      <c r="H8817" s="58" t="s">
        <v>87</v>
      </c>
      <c r="I8817" s="60" t="s">
        <v>85</v>
      </c>
    </row>
    <row r="8818" spans="1:9" x14ac:dyDescent="0.2">
      <c r="A8818" t="s">
        <v>108</v>
      </c>
      <c r="B8818" t="s">
        <v>110</v>
      </c>
      <c r="C8818" t="s">
        <v>22</v>
      </c>
      <c r="D8818" s="55">
        <v>46419</v>
      </c>
      <c r="E8818">
        <v>-0.2</v>
      </c>
      <c r="F8818">
        <v>3133126</v>
      </c>
      <c r="G8818" s="58" t="s">
        <v>87</v>
      </c>
      <c r="H8818" s="58" t="s">
        <v>87</v>
      </c>
      <c r="I8818" s="60" t="s">
        <v>85</v>
      </c>
    </row>
    <row r="8819" spans="1:9" x14ac:dyDescent="0.2">
      <c r="A8819" t="s">
        <v>109</v>
      </c>
      <c r="B8819" t="s">
        <v>110</v>
      </c>
      <c r="C8819" t="s">
        <v>22</v>
      </c>
      <c r="D8819" s="55">
        <v>46419</v>
      </c>
      <c r="E8819">
        <v>0.45</v>
      </c>
      <c r="F8819">
        <v>3133127</v>
      </c>
      <c r="G8819" s="58" t="s">
        <v>87</v>
      </c>
      <c r="H8819" s="58" t="s">
        <v>87</v>
      </c>
      <c r="I8819" s="60" t="s">
        <v>85</v>
      </c>
    </row>
    <row r="8820" spans="1:9" x14ac:dyDescent="0.2">
      <c r="A8820" t="s">
        <v>11</v>
      </c>
      <c r="B8820" t="s">
        <v>110</v>
      </c>
      <c r="C8820" t="s">
        <v>22</v>
      </c>
      <c r="D8820" s="55">
        <v>46419</v>
      </c>
      <c r="E8820" s="155">
        <v>46447</v>
      </c>
      <c r="F8820">
        <v>2756542</v>
      </c>
      <c r="G8820" s="58" t="s">
        <v>87</v>
      </c>
      <c r="H8820" s="58" t="s">
        <v>87</v>
      </c>
      <c r="I8820" s="60" t="s">
        <v>86</v>
      </c>
    </row>
    <row r="8821" spans="1:9" x14ac:dyDescent="0.2">
      <c r="A8821" t="s">
        <v>78</v>
      </c>
      <c r="B8821" t="s">
        <v>80</v>
      </c>
      <c r="C8821" t="s">
        <v>22</v>
      </c>
      <c r="D8821" s="55">
        <v>46447</v>
      </c>
      <c r="E8821">
        <v>0.65500000000000003</v>
      </c>
      <c r="F8821">
        <v>3133100</v>
      </c>
      <c r="G8821" s="58" t="s">
        <v>87</v>
      </c>
      <c r="H8821" s="58" t="s">
        <v>87</v>
      </c>
      <c r="I8821" s="60" t="s">
        <v>85</v>
      </c>
    </row>
    <row r="8822" spans="1:9" x14ac:dyDescent="0.2">
      <c r="A8822" t="s">
        <v>78</v>
      </c>
      <c r="B8822" t="s">
        <v>81</v>
      </c>
      <c r="C8822" t="s">
        <v>22</v>
      </c>
      <c r="D8822" s="55">
        <v>46447</v>
      </c>
      <c r="E8822">
        <v>0.05</v>
      </c>
      <c r="F8822">
        <v>3133101</v>
      </c>
      <c r="G8822" s="58" t="s">
        <v>87</v>
      </c>
      <c r="H8822" s="58" t="s">
        <v>87</v>
      </c>
      <c r="I8822" s="60" t="s">
        <v>85</v>
      </c>
    </row>
    <row r="8823" spans="1:9" x14ac:dyDescent="0.2">
      <c r="A8823" t="s">
        <v>35</v>
      </c>
      <c r="B8823" t="s">
        <v>80</v>
      </c>
      <c r="C8823" t="s">
        <v>22</v>
      </c>
      <c r="D8823" s="55">
        <v>46447</v>
      </c>
      <c r="E8823">
        <v>0.65500000000000003</v>
      </c>
      <c r="F8823">
        <v>3133102</v>
      </c>
      <c r="G8823" s="58" t="s">
        <v>87</v>
      </c>
      <c r="H8823" s="58" t="s">
        <v>87</v>
      </c>
      <c r="I8823" s="60" t="s">
        <v>85</v>
      </c>
    </row>
    <row r="8824" spans="1:9" x14ac:dyDescent="0.2">
      <c r="A8824" t="s">
        <v>35</v>
      </c>
      <c r="B8824" t="s">
        <v>81</v>
      </c>
      <c r="C8824" t="s">
        <v>22</v>
      </c>
      <c r="D8824" s="55">
        <v>46447</v>
      </c>
      <c r="E8824">
        <v>0.15</v>
      </c>
      <c r="F8824">
        <v>3133103</v>
      </c>
      <c r="G8824" s="58" t="s">
        <v>87</v>
      </c>
      <c r="H8824" s="58" t="s">
        <v>87</v>
      </c>
      <c r="I8824" s="60" t="s">
        <v>85</v>
      </c>
    </row>
    <row r="8825" spans="1:9" x14ac:dyDescent="0.2">
      <c r="A8825" t="s">
        <v>36</v>
      </c>
      <c r="B8825" t="s">
        <v>80</v>
      </c>
      <c r="C8825" t="s">
        <v>22</v>
      </c>
      <c r="D8825" s="55">
        <v>46447</v>
      </c>
      <c r="E8825">
        <v>0.65500000000000003</v>
      </c>
      <c r="F8825">
        <v>3133104</v>
      </c>
      <c r="G8825" s="58" t="s">
        <v>87</v>
      </c>
      <c r="H8825" s="58" t="s">
        <v>87</v>
      </c>
      <c r="I8825" s="60" t="s">
        <v>85</v>
      </c>
    </row>
    <row r="8826" spans="1:9" x14ac:dyDescent="0.2">
      <c r="A8826" t="s">
        <v>36</v>
      </c>
      <c r="B8826" t="s">
        <v>81</v>
      </c>
      <c r="C8826" t="s">
        <v>22</v>
      </c>
      <c r="D8826" s="55">
        <v>46447</v>
      </c>
      <c r="E8826">
        <v>0.05</v>
      </c>
      <c r="F8826">
        <v>3133105</v>
      </c>
      <c r="G8826" s="58" t="s">
        <v>87</v>
      </c>
      <c r="H8826" s="58" t="s">
        <v>87</v>
      </c>
      <c r="I8826" s="60" t="s">
        <v>85</v>
      </c>
    </row>
    <row r="8827" spans="1:9" x14ac:dyDescent="0.2">
      <c r="A8827" t="s">
        <v>37</v>
      </c>
      <c r="B8827" t="s">
        <v>80</v>
      </c>
      <c r="C8827" t="s">
        <v>22</v>
      </c>
      <c r="D8827" s="55">
        <v>46447</v>
      </c>
      <c r="E8827">
        <v>0.65500000000000003</v>
      </c>
      <c r="F8827">
        <v>3133106</v>
      </c>
      <c r="G8827" s="58" t="s">
        <v>87</v>
      </c>
      <c r="H8827" s="58" t="s">
        <v>87</v>
      </c>
      <c r="I8827" s="60" t="s">
        <v>85</v>
      </c>
    </row>
    <row r="8828" spans="1:9" x14ac:dyDescent="0.2">
      <c r="A8828" t="s">
        <v>37</v>
      </c>
      <c r="B8828" t="s">
        <v>81</v>
      </c>
      <c r="C8828" t="s">
        <v>22</v>
      </c>
      <c r="D8828" s="55">
        <v>46447</v>
      </c>
      <c r="E8828">
        <v>0.15</v>
      </c>
      <c r="F8828">
        <v>3133107</v>
      </c>
      <c r="G8828" s="58" t="s">
        <v>87</v>
      </c>
      <c r="H8828" s="58" t="s">
        <v>87</v>
      </c>
      <c r="I8828" s="60" t="s">
        <v>85</v>
      </c>
    </row>
    <row r="8829" spans="1:9" x14ac:dyDescent="0.2">
      <c r="A8829" t="s">
        <v>58</v>
      </c>
      <c r="B8829" t="s">
        <v>80</v>
      </c>
      <c r="C8829" t="s">
        <v>22</v>
      </c>
      <c r="D8829" s="55">
        <v>46447</v>
      </c>
      <c r="E8829">
        <v>0.54</v>
      </c>
      <c r="F8829">
        <v>3133108</v>
      </c>
      <c r="G8829" s="58" t="s">
        <v>87</v>
      </c>
      <c r="H8829" s="58" t="s">
        <v>87</v>
      </c>
      <c r="I8829" s="60" t="s">
        <v>85</v>
      </c>
    </row>
    <row r="8830" spans="1:9" x14ac:dyDescent="0.2">
      <c r="A8830" t="s">
        <v>58</v>
      </c>
      <c r="B8830" t="s">
        <v>81</v>
      </c>
      <c r="C8830" t="s">
        <v>22</v>
      </c>
      <c r="D8830" s="55">
        <v>46447</v>
      </c>
      <c r="E8830">
        <v>0.05</v>
      </c>
      <c r="F8830">
        <v>3133109</v>
      </c>
      <c r="G8830" s="58" t="s">
        <v>87</v>
      </c>
      <c r="H8830" s="58" t="s">
        <v>87</v>
      </c>
      <c r="I8830" s="60" t="s">
        <v>85</v>
      </c>
    </row>
    <row r="8831" spans="1:9" x14ac:dyDescent="0.2">
      <c r="A8831" t="s">
        <v>59</v>
      </c>
      <c r="B8831" t="s">
        <v>80</v>
      </c>
      <c r="C8831" t="s">
        <v>22</v>
      </c>
      <c r="D8831" s="55">
        <v>46447</v>
      </c>
      <c r="E8831">
        <v>0.69</v>
      </c>
      <c r="F8831">
        <v>3133110</v>
      </c>
      <c r="G8831" s="58" t="s">
        <v>87</v>
      </c>
      <c r="H8831" s="58" t="s">
        <v>87</v>
      </c>
      <c r="I8831" s="60" t="s">
        <v>85</v>
      </c>
    </row>
    <row r="8832" spans="1:9" x14ac:dyDescent="0.2">
      <c r="A8832" t="s">
        <v>59</v>
      </c>
      <c r="B8832" t="s">
        <v>81</v>
      </c>
      <c r="C8832" t="s">
        <v>22</v>
      </c>
      <c r="D8832" s="55">
        <v>46447</v>
      </c>
      <c r="E8832">
        <v>-0.17</v>
      </c>
      <c r="F8832">
        <v>3133111</v>
      </c>
      <c r="G8832" s="58" t="s">
        <v>87</v>
      </c>
      <c r="H8832" s="58" t="s">
        <v>87</v>
      </c>
      <c r="I8832" s="60" t="s">
        <v>85</v>
      </c>
    </row>
    <row r="8833" spans="1:9" x14ac:dyDescent="0.2">
      <c r="A8833" t="s">
        <v>60</v>
      </c>
      <c r="B8833" t="s">
        <v>80</v>
      </c>
      <c r="C8833" t="s">
        <v>22</v>
      </c>
      <c r="D8833" s="55">
        <v>46447</v>
      </c>
      <c r="E8833">
        <v>0.69</v>
      </c>
      <c r="F8833">
        <v>3133112</v>
      </c>
      <c r="G8833" s="58" t="s">
        <v>87</v>
      </c>
      <c r="H8833" s="58" t="s">
        <v>87</v>
      </c>
      <c r="I8833" s="60" t="s">
        <v>85</v>
      </c>
    </row>
    <row r="8834" spans="1:9" x14ac:dyDescent="0.2">
      <c r="A8834" t="s">
        <v>60</v>
      </c>
      <c r="B8834" t="s">
        <v>81</v>
      </c>
      <c r="C8834" t="s">
        <v>22</v>
      </c>
      <c r="D8834" s="55">
        <v>46447</v>
      </c>
      <c r="E8834">
        <v>0.1</v>
      </c>
      <c r="F8834">
        <v>3133113</v>
      </c>
      <c r="G8834" s="58" t="s">
        <v>87</v>
      </c>
      <c r="H8834" s="58" t="s">
        <v>87</v>
      </c>
      <c r="I8834" s="60" t="s">
        <v>85</v>
      </c>
    </row>
    <row r="8835" spans="1:9" x14ac:dyDescent="0.2">
      <c r="A8835" t="s">
        <v>61</v>
      </c>
      <c r="B8835" t="s">
        <v>80</v>
      </c>
      <c r="C8835" t="s">
        <v>22</v>
      </c>
      <c r="D8835" s="55">
        <v>46447</v>
      </c>
      <c r="E8835">
        <v>0.69</v>
      </c>
      <c r="F8835">
        <v>3133114</v>
      </c>
      <c r="G8835" s="58" t="s">
        <v>87</v>
      </c>
      <c r="H8835" s="58" t="s">
        <v>87</v>
      </c>
      <c r="I8835" s="60" t="s">
        <v>85</v>
      </c>
    </row>
    <row r="8836" spans="1:9" x14ac:dyDescent="0.2">
      <c r="A8836" t="s">
        <v>61</v>
      </c>
      <c r="B8836" t="s">
        <v>81</v>
      </c>
      <c r="C8836" t="s">
        <v>22</v>
      </c>
      <c r="D8836" s="55">
        <v>46447</v>
      </c>
      <c r="E8836">
        <v>-0.05</v>
      </c>
      <c r="F8836">
        <v>3133115</v>
      </c>
      <c r="G8836" s="58" t="s">
        <v>87</v>
      </c>
      <c r="H8836" s="58" t="s">
        <v>87</v>
      </c>
      <c r="I8836" s="60" t="s">
        <v>85</v>
      </c>
    </row>
    <row r="8837" spans="1:9" x14ac:dyDescent="0.2">
      <c r="A8837" t="s">
        <v>63</v>
      </c>
      <c r="B8837" t="s">
        <v>80</v>
      </c>
      <c r="C8837" t="s">
        <v>22</v>
      </c>
      <c r="D8837" s="55">
        <v>46447</v>
      </c>
      <c r="E8837">
        <v>0</v>
      </c>
      <c r="F8837">
        <v>3133116</v>
      </c>
      <c r="G8837" s="58" t="s">
        <v>87</v>
      </c>
      <c r="H8837" s="58" t="s">
        <v>87</v>
      </c>
      <c r="I8837" s="60" t="s">
        <v>85</v>
      </c>
    </row>
    <row r="8838" spans="1:9" x14ac:dyDescent="0.2">
      <c r="A8838" t="s">
        <v>63</v>
      </c>
      <c r="B8838" t="s">
        <v>81</v>
      </c>
      <c r="C8838" t="s">
        <v>22</v>
      </c>
      <c r="D8838" s="55">
        <v>46447</v>
      </c>
      <c r="E8838">
        <v>0</v>
      </c>
      <c r="F8838">
        <v>3133117</v>
      </c>
      <c r="G8838" s="58" t="s">
        <v>87</v>
      </c>
      <c r="H8838" s="58" t="s">
        <v>87</v>
      </c>
      <c r="I8838" s="60" t="s">
        <v>85</v>
      </c>
    </row>
    <row r="8839" spans="1:9" x14ac:dyDescent="0.2">
      <c r="A8839" t="s">
        <v>64</v>
      </c>
      <c r="B8839" t="s">
        <v>80</v>
      </c>
      <c r="C8839" t="s">
        <v>22</v>
      </c>
      <c r="D8839" s="55">
        <v>46447</v>
      </c>
      <c r="E8839">
        <v>0</v>
      </c>
      <c r="F8839">
        <v>3133118</v>
      </c>
      <c r="G8839" s="58" t="s">
        <v>87</v>
      </c>
      <c r="H8839" s="58" t="s">
        <v>87</v>
      </c>
      <c r="I8839" s="60" t="s">
        <v>85</v>
      </c>
    </row>
    <row r="8840" spans="1:9" x14ac:dyDescent="0.2">
      <c r="A8840" t="s">
        <v>64</v>
      </c>
      <c r="B8840" t="s">
        <v>81</v>
      </c>
      <c r="C8840" t="s">
        <v>22</v>
      </c>
      <c r="D8840" s="55">
        <v>46447</v>
      </c>
      <c r="E8840">
        <v>0</v>
      </c>
      <c r="F8840">
        <v>3133119</v>
      </c>
      <c r="G8840" s="58" t="s">
        <v>87</v>
      </c>
      <c r="H8840" s="58" t="s">
        <v>87</v>
      </c>
      <c r="I8840" s="60" t="s">
        <v>85</v>
      </c>
    </row>
    <row r="8841" spans="1:9" x14ac:dyDescent="0.2">
      <c r="A8841" t="s">
        <v>79</v>
      </c>
      <c r="B8841" t="s">
        <v>80</v>
      </c>
      <c r="C8841" t="s">
        <v>22</v>
      </c>
      <c r="D8841" s="55">
        <v>46447</v>
      </c>
      <c r="E8841">
        <v>0</v>
      </c>
      <c r="F8841">
        <v>3133120</v>
      </c>
      <c r="G8841" s="58" t="s">
        <v>87</v>
      </c>
      <c r="H8841" s="58" t="s">
        <v>87</v>
      </c>
      <c r="I8841" s="60" t="s">
        <v>85</v>
      </c>
    </row>
    <row r="8842" spans="1:9" x14ac:dyDescent="0.2">
      <c r="A8842" t="s">
        <v>79</v>
      </c>
      <c r="B8842" t="s">
        <v>81</v>
      </c>
      <c r="C8842" t="s">
        <v>22</v>
      </c>
      <c r="D8842" s="55">
        <v>46447</v>
      </c>
      <c r="E8842">
        <v>0</v>
      </c>
      <c r="F8842">
        <v>3133121</v>
      </c>
      <c r="G8842" s="58" t="s">
        <v>87</v>
      </c>
      <c r="H8842" s="58" t="s">
        <v>87</v>
      </c>
      <c r="I8842" s="60" t="s">
        <v>85</v>
      </c>
    </row>
    <row r="8843" spans="1:9" x14ac:dyDescent="0.2">
      <c r="A8843" t="s">
        <v>65</v>
      </c>
      <c r="B8843" t="s">
        <v>80</v>
      </c>
      <c r="C8843" t="s">
        <v>22</v>
      </c>
      <c r="D8843" s="55">
        <v>46447</v>
      </c>
      <c r="E8843">
        <v>0</v>
      </c>
      <c r="F8843">
        <v>3133122</v>
      </c>
      <c r="G8843" s="58" t="s">
        <v>87</v>
      </c>
      <c r="H8843" s="58" t="s">
        <v>87</v>
      </c>
      <c r="I8843" s="60" t="s">
        <v>85</v>
      </c>
    </row>
    <row r="8844" spans="1:9" x14ac:dyDescent="0.2">
      <c r="A8844" t="s">
        <v>65</v>
      </c>
      <c r="B8844" t="s">
        <v>81</v>
      </c>
      <c r="C8844" t="s">
        <v>22</v>
      </c>
      <c r="D8844" s="55">
        <v>46447</v>
      </c>
      <c r="E8844">
        <v>0</v>
      </c>
      <c r="F8844">
        <v>3133123</v>
      </c>
      <c r="G8844" s="58" t="s">
        <v>87</v>
      </c>
      <c r="H8844" s="58" t="s">
        <v>87</v>
      </c>
      <c r="I8844" s="60" t="s">
        <v>85</v>
      </c>
    </row>
    <row r="8845" spans="1:9" x14ac:dyDescent="0.2">
      <c r="A8845" t="s">
        <v>111</v>
      </c>
      <c r="B8845" t="s">
        <v>110</v>
      </c>
      <c r="C8845" t="s">
        <v>22</v>
      </c>
      <c r="D8845" s="55">
        <v>46447</v>
      </c>
      <c r="E8845">
        <v>0.05</v>
      </c>
      <c r="F8845">
        <v>3133124</v>
      </c>
      <c r="G8845" s="58" t="s">
        <v>87</v>
      </c>
      <c r="H8845" s="58" t="s">
        <v>87</v>
      </c>
      <c r="I8845" s="60" t="s">
        <v>85</v>
      </c>
    </row>
    <row r="8846" spans="1:9" x14ac:dyDescent="0.2">
      <c r="A8846" t="s">
        <v>112</v>
      </c>
      <c r="B8846" t="s">
        <v>110</v>
      </c>
      <c r="C8846" t="s">
        <v>22</v>
      </c>
      <c r="D8846" s="55">
        <v>46447</v>
      </c>
      <c r="E8846">
        <v>0.1</v>
      </c>
      <c r="F8846">
        <v>3133125</v>
      </c>
      <c r="G8846" s="58" t="s">
        <v>87</v>
      </c>
      <c r="H8846" s="58" t="s">
        <v>87</v>
      </c>
      <c r="I8846" s="60" t="s">
        <v>85</v>
      </c>
    </row>
    <row r="8847" spans="1:9" x14ac:dyDescent="0.2">
      <c r="A8847" t="s">
        <v>108</v>
      </c>
      <c r="B8847" t="s">
        <v>110</v>
      </c>
      <c r="C8847" t="s">
        <v>22</v>
      </c>
      <c r="D8847" s="55">
        <v>46447</v>
      </c>
      <c r="E8847">
        <v>-0.05</v>
      </c>
      <c r="F8847">
        <v>3133126</v>
      </c>
      <c r="G8847" s="58" t="s">
        <v>87</v>
      </c>
      <c r="H8847" s="58" t="s">
        <v>87</v>
      </c>
      <c r="I8847" s="60" t="s">
        <v>85</v>
      </c>
    </row>
    <row r="8848" spans="1:9" x14ac:dyDescent="0.2">
      <c r="A8848" t="s">
        <v>109</v>
      </c>
      <c r="B8848" t="s">
        <v>110</v>
      </c>
      <c r="C8848" t="s">
        <v>22</v>
      </c>
      <c r="D8848" s="55">
        <v>46447</v>
      </c>
      <c r="E8848">
        <v>0.1</v>
      </c>
      <c r="F8848">
        <v>3133127</v>
      </c>
      <c r="G8848" s="58" t="s">
        <v>87</v>
      </c>
      <c r="H8848" s="58" t="s">
        <v>87</v>
      </c>
      <c r="I8848" s="60" t="s">
        <v>85</v>
      </c>
    </row>
    <row r="8849" spans="1:9" x14ac:dyDescent="0.2">
      <c r="A8849" t="s">
        <v>11</v>
      </c>
      <c r="B8849" t="s">
        <v>110</v>
      </c>
      <c r="C8849" t="s">
        <v>22</v>
      </c>
      <c r="D8849" s="55">
        <v>46447</v>
      </c>
      <c r="E8849" s="155">
        <v>46478</v>
      </c>
      <c r="F8849">
        <v>2756520</v>
      </c>
      <c r="G8849" s="58" t="s">
        <v>87</v>
      </c>
      <c r="H8849" s="58" t="s">
        <v>87</v>
      </c>
      <c r="I8849" s="60" t="s">
        <v>86</v>
      </c>
    </row>
    <row r="8850" spans="1:9" x14ac:dyDescent="0.2">
      <c r="A8850" t="s">
        <v>78</v>
      </c>
      <c r="B8850" t="s">
        <v>80</v>
      </c>
      <c r="C8850" t="s">
        <v>22</v>
      </c>
      <c r="D8850" s="55">
        <v>46478</v>
      </c>
      <c r="E8850">
        <v>0.435</v>
      </c>
      <c r="F8850">
        <v>3133100</v>
      </c>
      <c r="G8850" s="58" t="s">
        <v>87</v>
      </c>
      <c r="H8850" s="58" t="s">
        <v>87</v>
      </c>
      <c r="I8850" s="60" t="s">
        <v>85</v>
      </c>
    </row>
    <row r="8851" spans="1:9" x14ac:dyDescent="0.2">
      <c r="A8851" t="s">
        <v>78</v>
      </c>
      <c r="B8851" t="s">
        <v>81</v>
      </c>
      <c r="C8851" t="s">
        <v>22</v>
      </c>
      <c r="D8851" s="55">
        <v>46478</v>
      </c>
      <c r="E8851">
        <v>0.02</v>
      </c>
      <c r="F8851">
        <v>3133101</v>
      </c>
      <c r="G8851" s="58" t="s">
        <v>87</v>
      </c>
      <c r="H8851" s="58" t="s">
        <v>87</v>
      </c>
      <c r="I8851" s="60" t="s">
        <v>85</v>
      </c>
    </row>
    <row r="8852" spans="1:9" x14ac:dyDescent="0.2">
      <c r="A8852" t="s">
        <v>35</v>
      </c>
      <c r="B8852" t="s">
        <v>80</v>
      </c>
      <c r="C8852" t="s">
        <v>22</v>
      </c>
      <c r="D8852" s="55">
        <v>46478</v>
      </c>
      <c r="E8852">
        <v>0.435</v>
      </c>
      <c r="F8852">
        <v>3133102</v>
      </c>
      <c r="G8852" s="58" t="s">
        <v>87</v>
      </c>
      <c r="H8852" s="58" t="s">
        <v>87</v>
      </c>
      <c r="I8852" s="60" t="s">
        <v>85</v>
      </c>
    </row>
    <row r="8853" spans="1:9" x14ac:dyDescent="0.2">
      <c r="A8853" t="s">
        <v>35</v>
      </c>
      <c r="B8853" t="s">
        <v>81</v>
      </c>
      <c r="C8853" t="s">
        <v>22</v>
      </c>
      <c r="D8853" s="55">
        <v>46478</v>
      </c>
      <c r="E8853">
        <v>0.05</v>
      </c>
      <c r="F8853">
        <v>3133103</v>
      </c>
      <c r="G8853" s="58" t="s">
        <v>87</v>
      </c>
      <c r="H8853" s="58" t="s">
        <v>87</v>
      </c>
      <c r="I8853" s="60" t="s">
        <v>85</v>
      </c>
    </row>
    <row r="8854" spans="1:9" x14ac:dyDescent="0.2">
      <c r="A8854" t="s">
        <v>36</v>
      </c>
      <c r="B8854" t="s">
        <v>80</v>
      </c>
      <c r="C8854" t="s">
        <v>22</v>
      </c>
      <c r="D8854" s="55">
        <v>46478</v>
      </c>
      <c r="E8854">
        <v>0.435</v>
      </c>
      <c r="F8854">
        <v>3133104</v>
      </c>
      <c r="G8854" s="58" t="s">
        <v>87</v>
      </c>
      <c r="H8854" s="58" t="s">
        <v>87</v>
      </c>
      <c r="I8854" s="60" t="s">
        <v>85</v>
      </c>
    </row>
    <row r="8855" spans="1:9" x14ac:dyDescent="0.2">
      <c r="A8855" t="s">
        <v>36</v>
      </c>
      <c r="B8855" t="s">
        <v>81</v>
      </c>
      <c r="C8855" t="s">
        <v>22</v>
      </c>
      <c r="D8855" s="55">
        <v>46478</v>
      </c>
      <c r="E8855">
        <v>0.02</v>
      </c>
      <c r="F8855">
        <v>3133105</v>
      </c>
      <c r="G8855" s="58" t="s">
        <v>87</v>
      </c>
      <c r="H8855" s="58" t="s">
        <v>87</v>
      </c>
      <c r="I8855" s="60" t="s">
        <v>85</v>
      </c>
    </row>
    <row r="8856" spans="1:9" x14ac:dyDescent="0.2">
      <c r="A8856" t="s">
        <v>37</v>
      </c>
      <c r="B8856" t="s">
        <v>80</v>
      </c>
      <c r="C8856" t="s">
        <v>22</v>
      </c>
      <c r="D8856" s="55">
        <v>46478</v>
      </c>
      <c r="E8856">
        <v>0.435</v>
      </c>
      <c r="F8856">
        <v>3133106</v>
      </c>
      <c r="G8856" s="58" t="s">
        <v>87</v>
      </c>
      <c r="H8856" s="58" t="s">
        <v>87</v>
      </c>
      <c r="I8856" s="60" t="s">
        <v>85</v>
      </c>
    </row>
    <row r="8857" spans="1:9" x14ac:dyDescent="0.2">
      <c r="A8857" t="s">
        <v>37</v>
      </c>
      <c r="B8857" t="s">
        <v>81</v>
      </c>
      <c r="C8857" t="s">
        <v>22</v>
      </c>
      <c r="D8857" s="55">
        <v>46478</v>
      </c>
      <c r="E8857">
        <v>0.05</v>
      </c>
      <c r="F8857">
        <v>3133107</v>
      </c>
      <c r="G8857" s="58" t="s">
        <v>87</v>
      </c>
      <c r="H8857" s="58" t="s">
        <v>87</v>
      </c>
      <c r="I8857" s="60" t="s">
        <v>85</v>
      </c>
    </row>
    <row r="8858" spans="1:9" x14ac:dyDescent="0.2">
      <c r="A8858" t="s">
        <v>58</v>
      </c>
      <c r="B8858" t="s">
        <v>80</v>
      </c>
      <c r="C8858" t="s">
        <v>22</v>
      </c>
      <c r="D8858" s="55">
        <v>46478</v>
      </c>
      <c r="E8858">
        <v>0.36</v>
      </c>
      <c r="F8858">
        <v>3133108</v>
      </c>
      <c r="G8858" s="58" t="s">
        <v>87</v>
      </c>
      <c r="H8858" s="58" t="s">
        <v>87</v>
      </c>
      <c r="I8858" s="60" t="s">
        <v>85</v>
      </c>
    </row>
    <row r="8859" spans="1:9" x14ac:dyDescent="0.2">
      <c r="A8859" t="s">
        <v>58</v>
      </c>
      <c r="B8859" t="s">
        <v>81</v>
      </c>
      <c r="C8859" t="s">
        <v>22</v>
      </c>
      <c r="D8859" s="55">
        <v>46478</v>
      </c>
      <c r="E8859">
        <v>5.0000000000000001E-3</v>
      </c>
      <c r="F8859">
        <v>3133109</v>
      </c>
      <c r="G8859" s="58" t="s">
        <v>87</v>
      </c>
      <c r="H8859" s="58" t="s">
        <v>87</v>
      </c>
      <c r="I8859" s="60" t="s">
        <v>85</v>
      </c>
    </row>
    <row r="8860" spans="1:9" x14ac:dyDescent="0.2">
      <c r="A8860" t="s">
        <v>59</v>
      </c>
      <c r="B8860" t="s">
        <v>80</v>
      </c>
      <c r="C8860" t="s">
        <v>22</v>
      </c>
      <c r="D8860" s="55">
        <v>46478</v>
      </c>
      <c r="E8860">
        <v>0.38</v>
      </c>
      <c r="F8860">
        <v>3133110</v>
      </c>
      <c r="G8860" s="58" t="s">
        <v>87</v>
      </c>
      <c r="H8860" s="58" t="s">
        <v>87</v>
      </c>
      <c r="I8860" s="60" t="s">
        <v>85</v>
      </c>
    </row>
    <row r="8861" spans="1:9" x14ac:dyDescent="0.2">
      <c r="A8861" t="s">
        <v>59</v>
      </c>
      <c r="B8861" t="s">
        <v>81</v>
      </c>
      <c r="C8861" t="s">
        <v>22</v>
      </c>
      <c r="D8861" s="55">
        <v>46478</v>
      </c>
      <c r="E8861">
        <v>-8.5000000000000006E-2</v>
      </c>
      <c r="F8861">
        <v>3133111</v>
      </c>
      <c r="G8861" s="58" t="s">
        <v>87</v>
      </c>
      <c r="H8861" s="58" t="s">
        <v>87</v>
      </c>
      <c r="I8861" s="60" t="s">
        <v>85</v>
      </c>
    </row>
    <row r="8862" spans="1:9" x14ac:dyDescent="0.2">
      <c r="A8862" t="s">
        <v>60</v>
      </c>
      <c r="B8862" t="s">
        <v>80</v>
      </c>
      <c r="C8862" t="s">
        <v>22</v>
      </c>
      <c r="D8862" s="55">
        <v>46478</v>
      </c>
      <c r="E8862">
        <v>0.38</v>
      </c>
      <c r="F8862">
        <v>3133112</v>
      </c>
      <c r="G8862" s="58" t="s">
        <v>87</v>
      </c>
      <c r="H8862" s="58" t="s">
        <v>87</v>
      </c>
      <c r="I8862" s="60" t="s">
        <v>85</v>
      </c>
    </row>
    <row r="8863" spans="1:9" x14ac:dyDescent="0.2">
      <c r="A8863" t="s">
        <v>60</v>
      </c>
      <c r="B8863" t="s">
        <v>81</v>
      </c>
      <c r="C8863" t="s">
        <v>22</v>
      </c>
      <c r="D8863" s="55">
        <v>46478</v>
      </c>
      <c r="E8863">
        <v>0.02</v>
      </c>
      <c r="F8863">
        <v>3133113</v>
      </c>
      <c r="G8863" s="58" t="s">
        <v>87</v>
      </c>
      <c r="H8863" s="58" t="s">
        <v>87</v>
      </c>
      <c r="I8863" s="60" t="s">
        <v>85</v>
      </c>
    </row>
    <row r="8864" spans="1:9" x14ac:dyDescent="0.2">
      <c r="A8864" t="s">
        <v>61</v>
      </c>
      <c r="B8864" t="s">
        <v>80</v>
      </c>
      <c r="C8864" t="s">
        <v>22</v>
      </c>
      <c r="D8864" s="55">
        <v>46478</v>
      </c>
      <c r="E8864">
        <v>0.38</v>
      </c>
      <c r="F8864">
        <v>3133114</v>
      </c>
      <c r="G8864" s="58" t="s">
        <v>87</v>
      </c>
      <c r="H8864" s="58" t="s">
        <v>87</v>
      </c>
      <c r="I8864" s="60" t="s">
        <v>85</v>
      </c>
    </row>
    <row r="8865" spans="1:9" x14ac:dyDescent="0.2">
      <c r="A8865" t="s">
        <v>61</v>
      </c>
      <c r="B8865" t="s">
        <v>81</v>
      </c>
      <c r="C8865" t="s">
        <v>22</v>
      </c>
      <c r="D8865" s="55">
        <v>46478</v>
      </c>
      <c r="E8865">
        <v>-4.4999999999999998E-2</v>
      </c>
      <c r="F8865">
        <v>3133115</v>
      </c>
      <c r="G8865" s="58" t="s">
        <v>87</v>
      </c>
      <c r="H8865" s="58" t="s">
        <v>87</v>
      </c>
      <c r="I8865" s="60" t="s">
        <v>85</v>
      </c>
    </row>
    <row r="8866" spans="1:9" x14ac:dyDescent="0.2">
      <c r="A8866" t="s">
        <v>63</v>
      </c>
      <c r="B8866" t="s">
        <v>80</v>
      </c>
      <c r="C8866" t="s">
        <v>22</v>
      </c>
      <c r="D8866" s="55">
        <v>46478</v>
      </c>
      <c r="E8866">
        <v>0</v>
      </c>
      <c r="F8866">
        <v>3133116</v>
      </c>
      <c r="G8866" s="58" t="s">
        <v>87</v>
      </c>
      <c r="H8866" s="58" t="s">
        <v>87</v>
      </c>
      <c r="I8866" s="60" t="s">
        <v>85</v>
      </c>
    </row>
    <row r="8867" spans="1:9" x14ac:dyDescent="0.2">
      <c r="A8867" t="s">
        <v>63</v>
      </c>
      <c r="B8867" t="s">
        <v>81</v>
      </c>
      <c r="C8867" t="s">
        <v>22</v>
      </c>
      <c r="D8867" s="55">
        <v>46478</v>
      </c>
      <c r="E8867">
        <v>0</v>
      </c>
      <c r="F8867">
        <v>3133117</v>
      </c>
      <c r="G8867" s="58" t="s">
        <v>87</v>
      </c>
      <c r="H8867" s="58" t="s">
        <v>87</v>
      </c>
      <c r="I8867" s="60" t="s">
        <v>85</v>
      </c>
    </row>
    <row r="8868" spans="1:9" x14ac:dyDescent="0.2">
      <c r="A8868" t="s">
        <v>64</v>
      </c>
      <c r="B8868" t="s">
        <v>80</v>
      </c>
      <c r="C8868" t="s">
        <v>22</v>
      </c>
      <c r="D8868" s="55">
        <v>46478</v>
      </c>
      <c r="E8868">
        <v>0</v>
      </c>
      <c r="F8868">
        <v>3133118</v>
      </c>
      <c r="G8868" s="58" t="s">
        <v>87</v>
      </c>
      <c r="H8868" s="58" t="s">
        <v>87</v>
      </c>
      <c r="I8868" s="60" t="s">
        <v>85</v>
      </c>
    </row>
    <row r="8869" spans="1:9" x14ac:dyDescent="0.2">
      <c r="A8869" t="s">
        <v>64</v>
      </c>
      <c r="B8869" t="s">
        <v>81</v>
      </c>
      <c r="C8869" t="s">
        <v>22</v>
      </c>
      <c r="D8869" s="55">
        <v>46478</v>
      </c>
      <c r="E8869">
        <v>0</v>
      </c>
      <c r="F8869">
        <v>3133119</v>
      </c>
      <c r="G8869" s="58" t="s">
        <v>87</v>
      </c>
      <c r="H8869" s="58" t="s">
        <v>87</v>
      </c>
      <c r="I8869" s="60" t="s">
        <v>85</v>
      </c>
    </row>
    <row r="8870" spans="1:9" x14ac:dyDescent="0.2">
      <c r="A8870" t="s">
        <v>79</v>
      </c>
      <c r="B8870" t="s">
        <v>80</v>
      </c>
      <c r="C8870" t="s">
        <v>22</v>
      </c>
      <c r="D8870" s="55">
        <v>46478</v>
      </c>
      <c r="E8870">
        <v>0</v>
      </c>
      <c r="F8870">
        <v>3133120</v>
      </c>
      <c r="G8870" s="58" t="s">
        <v>87</v>
      </c>
      <c r="H8870" s="58" t="s">
        <v>87</v>
      </c>
      <c r="I8870" s="60" t="s">
        <v>85</v>
      </c>
    </row>
    <row r="8871" spans="1:9" x14ac:dyDescent="0.2">
      <c r="A8871" t="s">
        <v>79</v>
      </c>
      <c r="B8871" t="s">
        <v>81</v>
      </c>
      <c r="C8871" t="s">
        <v>22</v>
      </c>
      <c r="D8871" s="55">
        <v>46478</v>
      </c>
      <c r="E8871">
        <v>0</v>
      </c>
      <c r="F8871">
        <v>3133121</v>
      </c>
      <c r="G8871" s="58" t="s">
        <v>87</v>
      </c>
      <c r="H8871" s="58" t="s">
        <v>87</v>
      </c>
      <c r="I8871" s="60" t="s">
        <v>85</v>
      </c>
    </row>
    <row r="8872" spans="1:9" x14ac:dyDescent="0.2">
      <c r="A8872" t="s">
        <v>65</v>
      </c>
      <c r="B8872" t="s">
        <v>80</v>
      </c>
      <c r="C8872" t="s">
        <v>22</v>
      </c>
      <c r="D8872" s="55">
        <v>46478</v>
      </c>
      <c r="E8872">
        <v>0</v>
      </c>
      <c r="F8872">
        <v>3133122</v>
      </c>
      <c r="G8872" s="58" t="s">
        <v>87</v>
      </c>
      <c r="H8872" s="58" t="s">
        <v>87</v>
      </c>
      <c r="I8872" s="60" t="s">
        <v>85</v>
      </c>
    </row>
    <row r="8873" spans="1:9" x14ac:dyDescent="0.2">
      <c r="A8873" t="s">
        <v>65</v>
      </c>
      <c r="B8873" t="s">
        <v>81</v>
      </c>
      <c r="C8873" t="s">
        <v>22</v>
      </c>
      <c r="D8873" s="55">
        <v>46478</v>
      </c>
      <c r="E8873">
        <v>0</v>
      </c>
      <c r="F8873">
        <v>3133123</v>
      </c>
      <c r="G8873" s="58" t="s">
        <v>87</v>
      </c>
      <c r="H8873" s="58" t="s">
        <v>87</v>
      </c>
      <c r="I8873" s="60" t="s">
        <v>85</v>
      </c>
    </row>
    <row r="8874" spans="1:9" x14ac:dyDescent="0.2">
      <c r="A8874" t="s">
        <v>111</v>
      </c>
      <c r="B8874" t="s">
        <v>110</v>
      </c>
      <c r="C8874" t="s">
        <v>22</v>
      </c>
      <c r="D8874" s="55">
        <v>46478</v>
      </c>
      <c r="E8874">
        <v>5.0000000000000001E-3</v>
      </c>
      <c r="F8874">
        <v>3133124</v>
      </c>
      <c r="G8874" s="58" t="s">
        <v>87</v>
      </c>
      <c r="H8874" s="58" t="s">
        <v>87</v>
      </c>
      <c r="I8874" s="60" t="s">
        <v>85</v>
      </c>
    </row>
    <row r="8875" spans="1:9" x14ac:dyDescent="0.2">
      <c r="A8875" t="s">
        <v>112</v>
      </c>
      <c r="B8875" t="s">
        <v>110</v>
      </c>
      <c r="C8875" t="s">
        <v>22</v>
      </c>
      <c r="D8875" s="55">
        <v>46478</v>
      </c>
      <c r="E8875">
        <v>0.02</v>
      </c>
      <c r="F8875">
        <v>3133125</v>
      </c>
      <c r="G8875" s="58" t="s">
        <v>87</v>
      </c>
      <c r="H8875" s="58" t="s">
        <v>87</v>
      </c>
      <c r="I8875" s="60" t="s">
        <v>85</v>
      </c>
    </row>
    <row r="8876" spans="1:9" x14ac:dyDescent="0.2">
      <c r="A8876" t="s">
        <v>108</v>
      </c>
      <c r="B8876" t="s">
        <v>110</v>
      </c>
      <c r="C8876" t="s">
        <v>22</v>
      </c>
      <c r="D8876" s="55">
        <v>46478</v>
      </c>
      <c r="E8876">
        <v>-4.4999999999999998E-2</v>
      </c>
      <c r="F8876">
        <v>3133126</v>
      </c>
      <c r="G8876" s="58" t="s">
        <v>87</v>
      </c>
      <c r="H8876" s="58" t="s">
        <v>87</v>
      </c>
      <c r="I8876" s="60" t="s">
        <v>85</v>
      </c>
    </row>
    <row r="8877" spans="1:9" x14ac:dyDescent="0.2">
      <c r="A8877" t="s">
        <v>109</v>
      </c>
      <c r="B8877" t="s">
        <v>110</v>
      </c>
      <c r="C8877" t="s">
        <v>22</v>
      </c>
      <c r="D8877" s="55">
        <v>46478</v>
      </c>
      <c r="E8877">
        <v>0.02</v>
      </c>
      <c r="F8877">
        <v>3133127</v>
      </c>
      <c r="G8877" s="58" t="s">
        <v>87</v>
      </c>
      <c r="H8877" s="58" t="s">
        <v>87</v>
      </c>
      <c r="I8877" s="60" t="s">
        <v>85</v>
      </c>
    </row>
    <row r="8878" spans="1:9" x14ac:dyDescent="0.2">
      <c r="A8878" t="s">
        <v>11</v>
      </c>
      <c r="B8878" t="s">
        <v>110</v>
      </c>
      <c r="C8878" t="s">
        <v>22</v>
      </c>
      <c r="D8878" s="55">
        <v>46478</v>
      </c>
      <c r="E8878" s="155">
        <v>46508</v>
      </c>
      <c r="F8878">
        <v>2756498</v>
      </c>
      <c r="G8878" s="58" t="s">
        <v>87</v>
      </c>
      <c r="H8878" s="58" t="s">
        <v>87</v>
      </c>
      <c r="I8878" s="60" t="s">
        <v>86</v>
      </c>
    </row>
    <row r="8879" spans="1:9" x14ac:dyDescent="0.2">
      <c r="A8879" t="s">
        <v>78</v>
      </c>
      <c r="B8879" t="s">
        <v>80</v>
      </c>
      <c r="C8879" t="s">
        <v>22</v>
      </c>
      <c r="D8879" s="55">
        <v>46508</v>
      </c>
      <c r="E8879">
        <v>0.38500000000000001</v>
      </c>
      <c r="F8879">
        <v>3133100</v>
      </c>
      <c r="G8879" s="58" t="s">
        <v>87</v>
      </c>
      <c r="H8879" s="58" t="s">
        <v>87</v>
      </c>
      <c r="I8879" s="60" t="s">
        <v>85</v>
      </c>
    </row>
    <row r="8880" spans="1:9" x14ac:dyDescent="0.2">
      <c r="A8880" t="s">
        <v>78</v>
      </c>
      <c r="B8880" t="s">
        <v>81</v>
      </c>
      <c r="C8880" t="s">
        <v>22</v>
      </c>
      <c r="D8880" s="55">
        <v>46508</v>
      </c>
      <c r="E8880">
        <v>0.02</v>
      </c>
      <c r="F8880">
        <v>3133101</v>
      </c>
      <c r="G8880" s="58" t="s">
        <v>87</v>
      </c>
      <c r="H8880" s="58" t="s">
        <v>87</v>
      </c>
      <c r="I8880" s="60" t="s">
        <v>85</v>
      </c>
    </row>
    <row r="8881" spans="1:9" x14ac:dyDescent="0.2">
      <c r="A8881" t="s">
        <v>35</v>
      </c>
      <c r="B8881" t="s">
        <v>80</v>
      </c>
      <c r="C8881" t="s">
        <v>22</v>
      </c>
      <c r="D8881" s="55">
        <v>46508</v>
      </c>
      <c r="E8881">
        <v>0.38500000000000001</v>
      </c>
      <c r="F8881">
        <v>3133102</v>
      </c>
      <c r="G8881" s="58" t="s">
        <v>87</v>
      </c>
      <c r="H8881" s="58" t="s">
        <v>87</v>
      </c>
      <c r="I8881" s="60" t="s">
        <v>85</v>
      </c>
    </row>
    <row r="8882" spans="1:9" x14ac:dyDescent="0.2">
      <c r="A8882" t="s">
        <v>35</v>
      </c>
      <c r="B8882" t="s">
        <v>81</v>
      </c>
      <c r="C8882" t="s">
        <v>22</v>
      </c>
      <c r="D8882" s="55">
        <v>46508</v>
      </c>
      <c r="E8882">
        <v>0.05</v>
      </c>
      <c r="F8882">
        <v>3133103</v>
      </c>
      <c r="G8882" s="58" t="s">
        <v>87</v>
      </c>
      <c r="H8882" s="58" t="s">
        <v>87</v>
      </c>
      <c r="I8882" s="60" t="s">
        <v>85</v>
      </c>
    </row>
    <row r="8883" spans="1:9" x14ac:dyDescent="0.2">
      <c r="A8883" t="s">
        <v>36</v>
      </c>
      <c r="B8883" t="s">
        <v>80</v>
      </c>
      <c r="C8883" t="s">
        <v>22</v>
      </c>
      <c r="D8883" s="55">
        <v>46508</v>
      </c>
      <c r="E8883">
        <v>0.38500000000000001</v>
      </c>
      <c r="F8883">
        <v>3133104</v>
      </c>
      <c r="G8883" s="58" t="s">
        <v>87</v>
      </c>
      <c r="H8883" s="58" t="s">
        <v>87</v>
      </c>
      <c r="I8883" s="60" t="s">
        <v>85</v>
      </c>
    </row>
    <row r="8884" spans="1:9" x14ac:dyDescent="0.2">
      <c r="A8884" t="s">
        <v>36</v>
      </c>
      <c r="B8884" t="s">
        <v>81</v>
      </c>
      <c r="C8884" t="s">
        <v>22</v>
      </c>
      <c r="D8884" s="55">
        <v>46508</v>
      </c>
      <c r="E8884">
        <v>0.02</v>
      </c>
      <c r="F8884">
        <v>3133105</v>
      </c>
      <c r="G8884" s="58" t="s">
        <v>87</v>
      </c>
      <c r="H8884" s="58" t="s">
        <v>87</v>
      </c>
      <c r="I8884" s="60" t="s">
        <v>85</v>
      </c>
    </row>
    <row r="8885" spans="1:9" x14ac:dyDescent="0.2">
      <c r="A8885" t="s">
        <v>37</v>
      </c>
      <c r="B8885" t="s">
        <v>80</v>
      </c>
      <c r="C8885" t="s">
        <v>22</v>
      </c>
      <c r="D8885" s="55">
        <v>46508</v>
      </c>
      <c r="E8885">
        <v>0.38500000000000001</v>
      </c>
      <c r="F8885">
        <v>3133106</v>
      </c>
      <c r="G8885" s="58" t="s">
        <v>87</v>
      </c>
      <c r="H8885" s="58" t="s">
        <v>87</v>
      </c>
      <c r="I8885" s="60" t="s">
        <v>85</v>
      </c>
    </row>
    <row r="8886" spans="1:9" x14ac:dyDescent="0.2">
      <c r="A8886" t="s">
        <v>37</v>
      </c>
      <c r="B8886" t="s">
        <v>81</v>
      </c>
      <c r="C8886" t="s">
        <v>22</v>
      </c>
      <c r="D8886" s="55">
        <v>46508</v>
      </c>
      <c r="E8886">
        <v>0.05</v>
      </c>
      <c r="F8886">
        <v>3133107</v>
      </c>
      <c r="G8886" s="58" t="s">
        <v>87</v>
      </c>
      <c r="H8886" s="58" t="s">
        <v>87</v>
      </c>
      <c r="I8886" s="60" t="s">
        <v>85</v>
      </c>
    </row>
    <row r="8887" spans="1:9" x14ac:dyDescent="0.2">
      <c r="A8887" t="s">
        <v>58</v>
      </c>
      <c r="B8887" t="s">
        <v>80</v>
      </c>
      <c r="C8887" t="s">
        <v>22</v>
      </c>
      <c r="D8887" s="55">
        <v>46508</v>
      </c>
      <c r="E8887">
        <v>0.32500000000000001</v>
      </c>
      <c r="F8887">
        <v>3133108</v>
      </c>
      <c r="G8887" s="58" t="s">
        <v>87</v>
      </c>
      <c r="H8887" s="58" t="s">
        <v>87</v>
      </c>
      <c r="I8887" s="60" t="s">
        <v>85</v>
      </c>
    </row>
    <row r="8888" spans="1:9" x14ac:dyDescent="0.2">
      <c r="A8888" t="s">
        <v>58</v>
      </c>
      <c r="B8888" t="s">
        <v>81</v>
      </c>
      <c r="C8888" t="s">
        <v>22</v>
      </c>
      <c r="D8888" s="55">
        <v>46508</v>
      </c>
      <c r="E8888">
        <v>5.0000000000000001E-3</v>
      </c>
      <c r="F8888">
        <v>3133109</v>
      </c>
      <c r="G8888" s="58" t="s">
        <v>87</v>
      </c>
      <c r="H8888" s="58" t="s">
        <v>87</v>
      </c>
      <c r="I8888" s="60" t="s">
        <v>85</v>
      </c>
    </row>
    <row r="8889" spans="1:9" x14ac:dyDescent="0.2">
      <c r="A8889" t="s">
        <v>59</v>
      </c>
      <c r="B8889" t="s">
        <v>80</v>
      </c>
      <c r="C8889" t="s">
        <v>22</v>
      </c>
      <c r="D8889" s="55">
        <v>46508</v>
      </c>
      <c r="E8889">
        <v>0.33</v>
      </c>
      <c r="F8889">
        <v>3133110</v>
      </c>
      <c r="G8889" s="58" t="s">
        <v>87</v>
      </c>
      <c r="H8889" s="58" t="s">
        <v>87</v>
      </c>
      <c r="I8889" s="60" t="s">
        <v>85</v>
      </c>
    </row>
    <row r="8890" spans="1:9" x14ac:dyDescent="0.2">
      <c r="A8890" t="s">
        <v>59</v>
      </c>
      <c r="B8890" t="s">
        <v>81</v>
      </c>
      <c r="C8890" t="s">
        <v>22</v>
      </c>
      <c r="D8890" s="55">
        <v>46508</v>
      </c>
      <c r="E8890">
        <v>-6.5000000000000002E-2</v>
      </c>
      <c r="F8890">
        <v>3133111</v>
      </c>
      <c r="G8890" s="58" t="s">
        <v>87</v>
      </c>
      <c r="H8890" s="58" t="s">
        <v>87</v>
      </c>
      <c r="I8890" s="60" t="s">
        <v>85</v>
      </c>
    </row>
    <row r="8891" spans="1:9" x14ac:dyDescent="0.2">
      <c r="A8891" t="s">
        <v>60</v>
      </c>
      <c r="B8891" t="s">
        <v>80</v>
      </c>
      <c r="C8891" t="s">
        <v>22</v>
      </c>
      <c r="D8891" s="55">
        <v>46508</v>
      </c>
      <c r="E8891">
        <v>0.33</v>
      </c>
      <c r="F8891">
        <v>3133112</v>
      </c>
      <c r="G8891" s="58" t="s">
        <v>87</v>
      </c>
      <c r="H8891" s="58" t="s">
        <v>87</v>
      </c>
      <c r="I8891" s="60" t="s">
        <v>85</v>
      </c>
    </row>
    <row r="8892" spans="1:9" x14ac:dyDescent="0.2">
      <c r="A8892" t="s">
        <v>60</v>
      </c>
      <c r="B8892" t="s">
        <v>81</v>
      </c>
      <c r="C8892" t="s">
        <v>22</v>
      </c>
      <c r="D8892" s="55">
        <v>46508</v>
      </c>
      <c r="E8892">
        <v>0.02</v>
      </c>
      <c r="F8892">
        <v>3133113</v>
      </c>
      <c r="G8892" s="58" t="s">
        <v>87</v>
      </c>
      <c r="H8892" s="58" t="s">
        <v>87</v>
      </c>
      <c r="I8892" s="60" t="s">
        <v>85</v>
      </c>
    </row>
    <row r="8893" spans="1:9" x14ac:dyDescent="0.2">
      <c r="A8893" t="s">
        <v>61</v>
      </c>
      <c r="B8893" t="s">
        <v>80</v>
      </c>
      <c r="C8893" t="s">
        <v>22</v>
      </c>
      <c r="D8893" s="55">
        <v>46508</v>
      </c>
      <c r="E8893">
        <v>0.33</v>
      </c>
      <c r="F8893">
        <v>3133114</v>
      </c>
      <c r="G8893" s="58" t="s">
        <v>87</v>
      </c>
      <c r="H8893" s="58" t="s">
        <v>87</v>
      </c>
      <c r="I8893" s="60" t="s">
        <v>85</v>
      </c>
    </row>
    <row r="8894" spans="1:9" x14ac:dyDescent="0.2">
      <c r="A8894" t="s">
        <v>61</v>
      </c>
      <c r="B8894" t="s">
        <v>81</v>
      </c>
      <c r="C8894" t="s">
        <v>22</v>
      </c>
      <c r="D8894" s="55">
        <v>46508</v>
      </c>
      <c r="E8894">
        <v>-3.5000000000000003E-2</v>
      </c>
      <c r="F8894">
        <v>3133115</v>
      </c>
      <c r="G8894" s="58" t="s">
        <v>87</v>
      </c>
      <c r="H8894" s="58" t="s">
        <v>87</v>
      </c>
      <c r="I8894" s="60" t="s">
        <v>85</v>
      </c>
    </row>
    <row r="8895" spans="1:9" x14ac:dyDescent="0.2">
      <c r="A8895" t="s">
        <v>63</v>
      </c>
      <c r="B8895" t="s">
        <v>80</v>
      </c>
      <c r="C8895" t="s">
        <v>22</v>
      </c>
      <c r="D8895" s="55">
        <v>46508</v>
      </c>
      <c r="E8895">
        <v>0</v>
      </c>
      <c r="F8895">
        <v>3133116</v>
      </c>
      <c r="G8895" s="58" t="s">
        <v>87</v>
      </c>
      <c r="H8895" s="58" t="s">
        <v>87</v>
      </c>
      <c r="I8895" s="60" t="s">
        <v>85</v>
      </c>
    </row>
    <row r="8896" spans="1:9" x14ac:dyDescent="0.2">
      <c r="A8896" t="s">
        <v>63</v>
      </c>
      <c r="B8896" t="s">
        <v>81</v>
      </c>
      <c r="C8896" t="s">
        <v>22</v>
      </c>
      <c r="D8896" s="55">
        <v>46508</v>
      </c>
      <c r="E8896">
        <v>0</v>
      </c>
      <c r="F8896">
        <v>3133117</v>
      </c>
      <c r="G8896" s="58" t="s">
        <v>87</v>
      </c>
      <c r="H8896" s="58" t="s">
        <v>87</v>
      </c>
      <c r="I8896" s="60" t="s">
        <v>85</v>
      </c>
    </row>
    <row r="8897" spans="1:9" x14ac:dyDescent="0.2">
      <c r="A8897" t="s">
        <v>64</v>
      </c>
      <c r="B8897" t="s">
        <v>80</v>
      </c>
      <c r="C8897" t="s">
        <v>22</v>
      </c>
      <c r="D8897" s="55">
        <v>46508</v>
      </c>
      <c r="E8897">
        <v>0</v>
      </c>
      <c r="F8897">
        <v>3133118</v>
      </c>
      <c r="G8897" s="58" t="s">
        <v>87</v>
      </c>
      <c r="H8897" s="58" t="s">
        <v>87</v>
      </c>
      <c r="I8897" s="60" t="s">
        <v>85</v>
      </c>
    </row>
    <row r="8898" spans="1:9" x14ac:dyDescent="0.2">
      <c r="A8898" t="s">
        <v>64</v>
      </c>
      <c r="B8898" t="s">
        <v>81</v>
      </c>
      <c r="C8898" t="s">
        <v>22</v>
      </c>
      <c r="D8898" s="55">
        <v>46508</v>
      </c>
      <c r="E8898">
        <v>0</v>
      </c>
      <c r="F8898">
        <v>3133119</v>
      </c>
      <c r="G8898" s="58" t="s">
        <v>87</v>
      </c>
      <c r="H8898" s="58" t="s">
        <v>87</v>
      </c>
      <c r="I8898" s="60" t="s">
        <v>85</v>
      </c>
    </row>
    <row r="8899" spans="1:9" x14ac:dyDescent="0.2">
      <c r="A8899" t="s">
        <v>79</v>
      </c>
      <c r="B8899" t="s">
        <v>80</v>
      </c>
      <c r="C8899" t="s">
        <v>22</v>
      </c>
      <c r="D8899" s="55">
        <v>46508</v>
      </c>
      <c r="E8899">
        <v>0</v>
      </c>
      <c r="F8899">
        <v>3133120</v>
      </c>
      <c r="G8899" s="58" t="s">
        <v>87</v>
      </c>
      <c r="H8899" s="58" t="s">
        <v>87</v>
      </c>
      <c r="I8899" s="60" t="s">
        <v>85</v>
      </c>
    </row>
    <row r="8900" spans="1:9" x14ac:dyDescent="0.2">
      <c r="A8900" t="s">
        <v>79</v>
      </c>
      <c r="B8900" t="s">
        <v>81</v>
      </c>
      <c r="C8900" t="s">
        <v>22</v>
      </c>
      <c r="D8900" s="55">
        <v>46508</v>
      </c>
      <c r="E8900">
        <v>0</v>
      </c>
      <c r="F8900">
        <v>3133121</v>
      </c>
      <c r="G8900" s="58" t="s">
        <v>87</v>
      </c>
      <c r="H8900" s="58" t="s">
        <v>87</v>
      </c>
      <c r="I8900" s="60" t="s">
        <v>85</v>
      </c>
    </row>
    <row r="8901" spans="1:9" x14ac:dyDescent="0.2">
      <c r="A8901" t="s">
        <v>65</v>
      </c>
      <c r="B8901" t="s">
        <v>80</v>
      </c>
      <c r="C8901" t="s">
        <v>22</v>
      </c>
      <c r="D8901" s="55">
        <v>46508</v>
      </c>
      <c r="E8901">
        <v>0</v>
      </c>
      <c r="F8901">
        <v>3133122</v>
      </c>
      <c r="G8901" s="58" t="s">
        <v>87</v>
      </c>
      <c r="H8901" s="58" t="s">
        <v>87</v>
      </c>
      <c r="I8901" s="60" t="s">
        <v>85</v>
      </c>
    </row>
    <row r="8902" spans="1:9" x14ac:dyDescent="0.2">
      <c r="A8902" t="s">
        <v>65</v>
      </c>
      <c r="B8902" t="s">
        <v>81</v>
      </c>
      <c r="C8902" t="s">
        <v>22</v>
      </c>
      <c r="D8902" s="55">
        <v>46508</v>
      </c>
      <c r="E8902">
        <v>0</v>
      </c>
      <c r="F8902">
        <v>3133123</v>
      </c>
      <c r="G8902" s="58" t="s">
        <v>87</v>
      </c>
      <c r="H8902" s="58" t="s">
        <v>87</v>
      </c>
      <c r="I8902" s="60" t="s">
        <v>85</v>
      </c>
    </row>
    <row r="8903" spans="1:9" x14ac:dyDescent="0.2">
      <c r="A8903" t="s">
        <v>111</v>
      </c>
      <c r="B8903" t="s">
        <v>110</v>
      </c>
      <c r="C8903" t="s">
        <v>22</v>
      </c>
      <c r="D8903" s="55">
        <v>46508</v>
      </c>
      <c r="E8903">
        <v>5.0000000000000001E-3</v>
      </c>
      <c r="F8903">
        <v>3133124</v>
      </c>
      <c r="G8903" s="58" t="s">
        <v>87</v>
      </c>
      <c r="H8903" s="58" t="s">
        <v>87</v>
      </c>
      <c r="I8903" s="60" t="s">
        <v>85</v>
      </c>
    </row>
    <row r="8904" spans="1:9" x14ac:dyDescent="0.2">
      <c r="A8904" t="s">
        <v>112</v>
      </c>
      <c r="B8904" t="s">
        <v>110</v>
      </c>
      <c r="C8904" t="s">
        <v>22</v>
      </c>
      <c r="D8904" s="55">
        <v>46508</v>
      </c>
      <c r="E8904">
        <v>0.02</v>
      </c>
      <c r="F8904">
        <v>3133125</v>
      </c>
      <c r="G8904" s="58" t="s">
        <v>87</v>
      </c>
      <c r="H8904" s="58" t="s">
        <v>87</v>
      </c>
      <c r="I8904" s="60" t="s">
        <v>85</v>
      </c>
    </row>
    <row r="8905" spans="1:9" x14ac:dyDescent="0.2">
      <c r="A8905" t="s">
        <v>108</v>
      </c>
      <c r="B8905" t="s">
        <v>110</v>
      </c>
      <c r="C8905" t="s">
        <v>22</v>
      </c>
      <c r="D8905" s="55">
        <v>46508</v>
      </c>
      <c r="E8905">
        <v>-3.5000000000000003E-2</v>
      </c>
      <c r="F8905">
        <v>3133126</v>
      </c>
      <c r="G8905" s="58" t="s">
        <v>87</v>
      </c>
      <c r="H8905" s="58" t="s">
        <v>87</v>
      </c>
      <c r="I8905" s="60" t="s">
        <v>85</v>
      </c>
    </row>
    <row r="8906" spans="1:9" x14ac:dyDescent="0.2">
      <c r="A8906" t="s">
        <v>109</v>
      </c>
      <c r="B8906" t="s">
        <v>110</v>
      </c>
      <c r="C8906" t="s">
        <v>22</v>
      </c>
      <c r="D8906" s="55">
        <v>46508</v>
      </c>
      <c r="E8906">
        <v>0.02</v>
      </c>
      <c r="F8906">
        <v>3133127</v>
      </c>
      <c r="G8906" s="58" t="s">
        <v>87</v>
      </c>
      <c r="H8906" s="58" t="s">
        <v>87</v>
      </c>
      <c r="I8906" s="60" t="s">
        <v>85</v>
      </c>
    </row>
    <row r="8907" spans="1:9" x14ac:dyDescent="0.2">
      <c r="A8907" t="s">
        <v>11</v>
      </c>
      <c r="B8907" t="s">
        <v>110</v>
      </c>
      <c r="C8907" t="s">
        <v>22</v>
      </c>
      <c r="D8907" s="55">
        <v>46508</v>
      </c>
      <c r="E8907" s="155">
        <v>46539</v>
      </c>
      <c r="F8907">
        <v>2756527</v>
      </c>
      <c r="G8907" s="58" t="s">
        <v>87</v>
      </c>
      <c r="H8907" s="58" t="s">
        <v>87</v>
      </c>
      <c r="I8907" s="60" t="s">
        <v>86</v>
      </c>
    </row>
    <row r="8908" spans="1:9" x14ac:dyDescent="0.2">
      <c r="A8908" t="s">
        <v>78</v>
      </c>
      <c r="B8908" t="s">
        <v>80</v>
      </c>
      <c r="C8908" t="s">
        <v>22</v>
      </c>
      <c r="D8908" s="55">
        <v>46539</v>
      </c>
      <c r="E8908">
        <v>0.38500000000000001</v>
      </c>
      <c r="F8908">
        <v>3133100</v>
      </c>
      <c r="G8908" s="58" t="s">
        <v>87</v>
      </c>
      <c r="H8908" s="58" t="s">
        <v>87</v>
      </c>
      <c r="I8908" s="60" t="s">
        <v>85</v>
      </c>
    </row>
    <row r="8909" spans="1:9" x14ac:dyDescent="0.2">
      <c r="A8909" t="s">
        <v>78</v>
      </c>
      <c r="B8909" t="s">
        <v>81</v>
      </c>
      <c r="C8909" t="s">
        <v>22</v>
      </c>
      <c r="D8909" s="55">
        <v>46539</v>
      </c>
      <c r="E8909">
        <v>0.02</v>
      </c>
      <c r="F8909">
        <v>3133101</v>
      </c>
      <c r="G8909" s="58" t="s">
        <v>87</v>
      </c>
      <c r="H8909" s="58" t="s">
        <v>87</v>
      </c>
      <c r="I8909" s="60" t="s">
        <v>85</v>
      </c>
    </row>
    <row r="8910" spans="1:9" x14ac:dyDescent="0.2">
      <c r="A8910" t="s">
        <v>35</v>
      </c>
      <c r="B8910" t="s">
        <v>80</v>
      </c>
      <c r="C8910" t="s">
        <v>22</v>
      </c>
      <c r="D8910" s="55">
        <v>46539</v>
      </c>
      <c r="E8910">
        <v>0.38500000000000001</v>
      </c>
      <c r="F8910">
        <v>3133102</v>
      </c>
      <c r="G8910" s="58" t="s">
        <v>87</v>
      </c>
      <c r="H8910" s="58" t="s">
        <v>87</v>
      </c>
      <c r="I8910" s="60" t="s">
        <v>85</v>
      </c>
    </row>
    <row r="8911" spans="1:9" x14ac:dyDescent="0.2">
      <c r="A8911" t="s">
        <v>35</v>
      </c>
      <c r="B8911" t="s">
        <v>81</v>
      </c>
      <c r="C8911" t="s">
        <v>22</v>
      </c>
      <c r="D8911" s="55">
        <v>46539</v>
      </c>
      <c r="E8911">
        <v>0.06</v>
      </c>
      <c r="F8911">
        <v>3133103</v>
      </c>
      <c r="G8911" s="58" t="s">
        <v>87</v>
      </c>
      <c r="H8911" s="58" t="s">
        <v>87</v>
      </c>
      <c r="I8911" s="60" t="s">
        <v>85</v>
      </c>
    </row>
    <row r="8912" spans="1:9" x14ac:dyDescent="0.2">
      <c r="A8912" t="s">
        <v>36</v>
      </c>
      <c r="B8912" t="s">
        <v>80</v>
      </c>
      <c r="C8912" t="s">
        <v>22</v>
      </c>
      <c r="D8912" s="55">
        <v>46539</v>
      </c>
      <c r="E8912">
        <v>0.38500000000000001</v>
      </c>
      <c r="F8912">
        <v>3133104</v>
      </c>
      <c r="G8912" s="58" t="s">
        <v>87</v>
      </c>
      <c r="H8912" s="58" t="s">
        <v>87</v>
      </c>
      <c r="I8912" s="60" t="s">
        <v>85</v>
      </c>
    </row>
    <row r="8913" spans="1:9" x14ac:dyDescent="0.2">
      <c r="A8913" t="s">
        <v>36</v>
      </c>
      <c r="B8913" t="s">
        <v>81</v>
      </c>
      <c r="C8913" t="s">
        <v>22</v>
      </c>
      <c r="D8913" s="55">
        <v>46539</v>
      </c>
      <c r="E8913">
        <v>0.02</v>
      </c>
      <c r="F8913">
        <v>3133105</v>
      </c>
      <c r="G8913" s="58" t="s">
        <v>87</v>
      </c>
      <c r="H8913" s="58" t="s">
        <v>87</v>
      </c>
      <c r="I8913" s="60" t="s">
        <v>85</v>
      </c>
    </row>
    <row r="8914" spans="1:9" x14ac:dyDescent="0.2">
      <c r="A8914" t="s">
        <v>37</v>
      </c>
      <c r="B8914" t="s">
        <v>80</v>
      </c>
      <c r="C8914" t="s">
        <v>22</v>
      </c>
      <c r="D8914" s="55">
        <v>46539</v>
      </c>
      <c r="E8914">
        <v>0.38500000000000001</v>
      </c>
      <c r="F8914">
        <v>3133106</v>
      </c>
      <c r="G8914" s="58" t="s">
        <v>87</v>
      </c>
      <c r="H8914" s="58" t="s">
        <v>87</v>
      </c>
      <c r="I8914" s="60" t="s">
        <v>85</v>
      </c>
    </row>
    <row r="8915" spans="1:9" x14ac:dyDescent="0.2">
      <c r="A8915" t="s">
        <v>37</v>
      </c>
      <c r="B8915" t="s">
        <v>81</v>
      </c>
      <c r="C8915" t="s">
        <v>22</v>
      </c>
      <c r="D8915" s="55">
        <v>46539</v>
      </c>
      <c r="E8915">
        <v>0.06</v>
      </c>
      <c r="F8915">
        <v>3133107</v>
      </c>
      <c r="G8915" s="58" t="s">
        <v>87</v>
      </c>
      <c r="H8915" s="58" t="s">
        <v>87</v>
      </c>
      <c r="I8915" s="60" t="s">
        <v>85</v>
      </c>
    </row>
    <row r="8916" spans="1:9" x14ac:dyDescent="0.2">
      <c r="A8916" t="s">
        <v>58</v>
      </c>
      <c r="B8916" t="s">
        <v>80</v>
      </c>
      <c r="C8916" t="s">
        <v>22</v>
      </c>
      <c r="D8916" s="55">
        <v>46539</v>
      </c>
      <c r="E8916">
        <v>0.33500000000000002</v>
      </c>
      <c r="F8916">
        <v>3133108</v>
      </c>
      <c r="G8916" s="58" t="s">
        <v>87</v>
      </c>
      <c r="H8916" s="58" t="s">
        <v>87</v>
      </c>
      <c r="I8916" s="60" t="s">
        <v>85</v>
      </c>
    </row>
    <row r="8917" spans="1:9" x14ac:dyDescent="0.2">
      <c r="A8917" t="s">
        <v>58</v>
      </c>
      <c r="B8917" t="s">
        <v>81</v>
      </c>
      <c r="C8917" t="s">
        <v>22</v>
      </c>
      <c r="D8917" s="55">
        <v>46539</v>
      </c>
      <c r="E8917">
        <v>5.0000000000000001E-3</v>
      </c>
      <c r="F8917">
        <v>3133109</v>
      </c>
      <c r="G8917" s="58" t="s">
        <v>87</v>
      </c>
      <c r="H8917" s="58" t="s">
        <v>87</v>
      </c>
      <c r="I8917" s="60" t="s">
        <v>85</v>
      </c>
    </row>
    <row r="8918" spans="1:9" x14ac:dyDescent="0.2">
      <c r="A8918" t="s">
        <v>59</v>
      </c>
      <c r="B8918" t="s">
        <v>80</v>
      </c>
      <c r="C8918" t="s">
        <v>22</v>
      </c>
      <c r="D8918" s="55">
        <v>46539</v>
      </c>
      <c r="E8918">
        <v>0.37</v>
      </c>
      <c r="F8918">
        <v>3133110</v>
      </c>
      <c r="G8918" s="58" t="s">
        <v>87</v>
      </c>
      <c r="H8918" s="58" t="s">
        <v>87</v>
      </c>
      <c r="I8918" s="60" t="s">
        <v>85</v>
      </c>
    </row>
    <row r="8919" spans="1:9" x14ac:dyDescent="0.2">
      <c r="A8919" t="s">
        <v>59</v>
      </c>
      <c r="B8919" t="s">
        <v>81</v>
      </c>
      <c r="C8919" t="s">
        <v>22</v>
      </c>
      <c r="D8919" s="55">
        <v>46539</v>
      </c>
      <c r="E8919">
        <v>-5.5E-2</v>
      </c>
      <c r="F8919">
        <v>3133111</v>
      </c>
      <c r="G8919" s="58" t="s">
        <v>87</v>
      </c>
      <c r="H8919" s="58" t="s">
        <v>87</v>
      </c>
      <c r="I8919" s="60" t="s">
        <v>85</v>
      </c>
    </row>
    <row r="8920" spans="1:9" x14ac:dyDescent="0.2">
      <c r="A8920" t="s">
        <v>60</v>
      </c>
      <c r="B8920" t="s">
        <v>80</v>
      </c>
      <c r="C8920" t="s">
        <v>22</v>
      </c>
      <c r="D8920" s="55">
        <v>46539</v>
      </c>
      <c r="E8920">
        <v>0.37</v>
      </c>
      <c r="F8920">
        <v>3133112</v>
      </c>
      <c r="G8920" s="58" t="s">
        <v>87</v>
      </c>
      <c r="H8920" s="58" t="s">
        <v>87</v>
      </c>
      <c r="I8920" s="60" t="s">
        <v>85</v>
      </c>
    </row>
    <row r="8921" spans="1:9" x14ac:dyDescent="0.2">
      <c r="A8921" t="s">
        <v>60</v>
      </c>
      <c r="B8921" t="s">
        <v>81</v>
      </c>
      <c r="C8921" t="s">
        <v>22</v>
      </c>
      <c r="D8921" s="55">
        <v>46539</v>
      </c>
      <c r="E8921">
        <v>3.5000000000000003E-2</v>
      </c>
      <c r="F8921">
        <v>3133113</v>
      </c>
      <c r="G8921" s="58" t="s">
        <v>87</v>
      </c>
      <c r="H8921" s="58" t="s">
        <v>87</v>
      </c>
      <c r="I8921" s="60" t="s">
        <v>85</v>
      </c>
    </row>
    <row r="8922" spans="1:9" x14ac:dyDescent="0.2">
      <c r="A8922" t="s">
        <v>61</v>
      </c>
      <c r="B8922" t="s">
        <v>80</v>
      </c>
      <c r="C8922" t="s">
        <v>22</v>
      </c>
      <c r="D8922" s="55">
        <v>46539</v>
      </c>
      <c r="E8922">
        <v>0.37</v>
      </c>
      <c r="F8922">
        <v>3133114</v>
      </c>
      <c r="G8922" s="58" t="s">
        <v>87</v>
      </c>
      <c r="H8922" s="58" t="s">
        <v>87</v>
      </c>
      <c r="I8922" s="60" t="s">
        <v>85</v>
      </c>
    </row>
    <row r="8923" spans="1:9" x14ac:dyDescent="0.2">
      <c r="A8923" t="s">
        <v>61</v>
      </c>
      <c r="B8923" t="s">
        <v>81</v>
      </c>
      <c r="C8923" t="s">
        <v>22</v>
      </c>
      <c r="D8923" s="55">
        <v>46539</v>
      </c>
      <c r="E8923">
        <v>-3.5000000000000003E-2</v>
      </c>
      <c r="F8923">
        <v>3133115</v>
      </c>
      <c r="G8923" s="58" t="s">
        <v>87</v>
      </c>
      <c r="H8923" s="58" t="s">
        <v>87</v>
      </c>
      <c r="I8923" s="60" t="s">
        <v>85</v>
      </c>
    </row>
    <row r="8924" spans="1:9" x14ac:dyDescent="0.2">
      <c r="A8924" t="s">
        <v>63</v>
      </c>
      <c r="B8924" t="s">
        <v>80</v>
      </c>
      <c r="C8924" t="s">
        <v>22</v>
      </c>
      <c r="D8924" s="55">
        <v>46539</v>
      </c>
      <c r="E8924">
        <v>0</v>
      </c>
      <c r="F8924">
        <v>3133116</v>
      </c>
      <c r="G8924" s="58" t="s">
        <v>87</v>
      </c>
      <c r="H8924" s="58" t="s">
        <v>87</v>
      </c>
      <c r="I8924" s="60" t="s">
        <v>85</v>
      </c>
    </row>
    <row r="8925" spans="1:9" x14ac:dyDescent="0.2">
      <c r="A8925" t="s">
        <v>63</v>
      </c>
      <c r="B8925" t="s">
        <v>81</v>
      </c>
      <c r="C8925" t="s">
        <v>22</v>
      </c>
      <c r="D8925" s="55">
        <v>46539</v>
      </c>
      <c r="E8925">
        <v>0</v>
      </c>
      <c r="F8925">
        <v>3133117</v>
      </c>
      <c r="G8925" s="58" t="s">
        <v>87</v>
      </c>
      <c r="H8925" s="58" t="s">
        <v>87</v>
      </c>
      <c r="I8925" s="60" t="s">
        <v>85</v>
      </c>
    </row>
    <row r="8926" spans="1:9" x14ac:dyDescent="0.2">
      <c r="A8926" t="s">
        <v>64</v>
      </c>
      <c r="B8926" t="s">
        <v>80</v>
      </c>
      <c r="C8926" t="s">
        <v>22</v>
      </c>
      <c r="D8926" s="55">
        <v>46539</v>
      </c>
      <c r="E8926">
        <v>0</v>
      </c>
      <c r="F8926">
        <v>3133118</v>
      </c>
      <c r="G8926" s="58" t="s">
        <v>87</v>
      </c>
      <c r="H8926" s="58" t="s">
        <v>87</v>
      </c>
      <c r="I8926" s="60" t="s">
        <v>85</v>
      </c>
    </row>
    <row r="8927" spans="1:9" x14ac:dyDescent="0.2">
      <c r="A8927" t="s">
        <v>64</v>
      </c>
      <c r="B8927" t="s">
        <v>81</v>
      </c>
      <c r="C8927" t="s">
        <v>22</v>
      </c>
      <c r="D8927" s="55">
        <v>46539</v>
      </c>
      <c r="E8927">
        <v>0</v>
      </c>
      <c r="F8927">
        <v>3133119</v>
      </c>
      <c r="G8927" s="58" t="s">
        <v>87</v>
      </c>
      <c r="H8927" s="58" t="s">
        <v>87</v>
      </c>
      <c r="I8927" s="60" t="s">
        <v>85</v>
      </c>
    </row>
    <row r="8928" spans="1:9" x14ac:dyDescent="0.2">
      <c r="A8928" t="s">
        <v>79</v>
      </c>
      <c r="B8928" t="s">
        <v>80</v>
      </c>
      <c r="C8928" t="s">
        <v>22</v>
      </c>
      <c r="D8928" s="55">
        <v>46539</v>
      </c>
      <c r="E8928">
        <v>0</v>
      </c>
      <c r="F8928">
        <v>3133120</v>
      </c>
      <c r="G8928" s="58" t="s">
        <v>87</v>
      </c>
      <c r="H8928" s="58" t="s">
        <v>87</v>
      </c>
      <c r="I8928" s="60" t="s">
        <v>85</v>
      </c>
    </row>
    <row r="8929" spans="1:9" x14ac:dyDescent="0.2">
      <c r="A8929" t="s">
        <v>79</v>
      </c>
      <c r="B8929" t="s">
        <v>81</v>
      </c>
      <c r="C8929" t="s">
        <v>22</v>
      </c>
      <c r="D8929" s="55">
        <v>46539</v>
      </c>
      <c r="E8929">
        <v>0</v>
      </c>
      <c r="F8929">
        <v>3133121</v>
      </c>
      <c r="G8929" s="58" t="s">
        <v>87</v>
      </c>
      <c r="H8929" s="58" t="s">
        <v>87</v>
      </c>
      <c r="I8929" s="60" t="s">
        <v>85</v>
      </c>
    </row>
    <row r="8930" spans="1:9" x14ac:dyDescent="0.2">
      <c r="A8930" t="s">
        <v>65</v>
      </c>
      <c r="B8930" t="s">
        <v>80</v>
      </c>
      <c r="C8930" t="s">
        <v>22</v>
      </c>
      <c r="D8930" s="55">
        <v>46539</v>
      </c>
      <c r="E8930">
        <v>0</v>
      </c>
      <c r="F8930">
        <v>3133122</v>
      </c>
      <c r="G8930" s="58" t="s">
        <v>87</v>
      </c>
      <c r="H8930" s="58" t="s">
        <v>87</v>
      </c>
      <c r="I8930" s="60" t="s">
        <v>85</v>
      </c>
    </row>
    <row r="8931" spans="1:9" x14ac:dyDescent="0.2">
      <c r="A8931" t="s">
        <v>65</v>
      </c>
      <c r="B8931" t="s">
        <v>81</v>
      </c>
      <c r="C8931" t="s">
        <v>22</v>
      </c>
      <c r="D8931" s="55">
        <v>46539</v>
      </c>
      <c r="E8931">
        <v>0</v>
      </c>
      <c r="F8931">
        <v>3133123</v>
      </c>
      <c r="G8931" s="58" t="s">
        <v>87</v>
      </c>
      <c r="H8931" s="58" t="s">
        <v>87</v>
      </c>
      <c r="I8931" s="60" t="s">
        <v>85</v>
      </c>
    </row>
    <row r="8932" spans="1:9" x14ac:dyDescent="0.2">
      <c r="A8932" t="s">
        <v>111</v>
      </c>
      <c r="B8932" t="s">
        <v>110</v>
      </c>
      <c r="C8932" t="s">
        <v>22</v>
      </c>
      <c r="D8932" s="55">
        <v>46539</v>
      </c>
      <c r="E8932">
        <v>5.0000000000000001E-3</v>
      </c>
      <c r="F8932">
        <v>3133124</v>
      </c>
      <c r="G8932" s="58" t="s">
        <v>87</v>
      </c>
      <c r="H8932" s="58" t="s">
        <v>87</v>
      </c>
      <c r="I8932" s="60" t="s">
        <v>85</v>
      </c>
    </row>
    <row r="8933" spans="1:9" x14ac:dyDescent="0.2">
      <c r="A8933" t="s">
        <v>112</v>
      </c>
      <c r="B8933" t="s">
        <v>110</v>
      </c>
      <c r="C8933" t="s">
        <v>22</v>
      </c>
      <c r="D8933" s="55">
        <v>46539</v>
      </c>
      <c r="E8933">
        <v>3.5000000000000003E-2</v>
      </c>
      <c r="F8933">
        <v>3133125</v>
      </c>
      <c r="G8933" s="58" t="s">
        <v>87</v>
      </c>
      <c r="H8933" s="58" t="s">
        <v>87</v>
      </c>
      <c r="I8933" s="60" t="s">
        <v>85</v>
      </c>
    </row>
    <row r="8934" spans="1:9" x14ac:dyDescent="0.2">
      <c r="A8934" t="s">
        <v>108</v>
      </c>
      <c r="B8934" t="s">
        <v>110</v>
      </c>
      <c r="C8934" t="s">
        <v>22</v>
      </c>
      <c r="D8934" s="55">
        <v>46539</v>
      </c>
      <c r="E8934">
        <v>-3.5000000000000003E-2</v>
      </c>
      <c r="F8934">
        <v>3133126</v>
      </c>
      <c r="G8934" s="58" t="s">
        <v>87</v>
      </c>
      <c r="H8934" s="58" t="s">
        <v>87</v>
      </c>
      <c r="I8934" s="60" t="s">
        <v>85</v>
      </c>
    </row>
    <row r="8935" spans="1:9" x14ac:dyDescent="0.2">
      <c r="A8935" t="s">
        <v>109</v>
      </c>
      <c r="B8935" t="s">
        <v>110</v>
      </c>
      <c r="C8935" t="s">
        <v>22</v>
      </c>
      <c r="D8935" s="55">
        <v>46539</v>
      </c>
      <c r="E8935">
        <v>3.5000000000000003E-2</v>
      </c>
      <c r="F8935">
        <v>3133127</v>
      </c>
      <c r="G8935" s="58" t="s">
        <v>87</v>
      </c>
      <c r="H8935" s="58" t="s">
        <v>87</v>
      </c>
      <c r="I8935" s="60" t="s">
        <v>85</v>
      </c>
    </row>
    <row r="8936" spans="1:9" x14ac:dyDescent="0.2">
      <c r="A8936" t="s">
        <v>11</v>
      </c>
      <c r="B8936" t="s">
        <v>110</v>
      </c>
      <c r="C8936" t="s">
        <v>22</v>
      </c>
      <c r="D8936" s="55">
        <v>46539</v>
      </c>
      <c r="E8936" s="155">
        <v>46569</v>
      </c>
      <c r="F8936">
        <v>2756505</v>
      </c>
      <c r="G8936" s="58" t="s">
        <v>87</v>
      </c>
      <c r="H8936" s="58" t="s">
        <v>87</v>
      </c>
      <c r="I8936" s="60" t="s">
        <v>86</v>
      </c>
    </row>
    <row r="8937" spans="1:9" x14ac:dyDescent="0.2">
      <c r="A8937" t="s">
        <v>78</v>
      </c>
      <c r="B8937" t="s">
        <v>80</v>
      </c>
      <c r="C8937" t="s">
        <v>22</v>
      </c>
      <c r="D8937" s="55">
        <v>46569</v>
      </c>
      <c r="E8937">
        <v>0.39750000000000002</v>
      </c>
      <c r="F8937">
        <v>3133100</v>
      </c>
      <c r="G8937" s="58" t="s">
        <v>87</v>
      </c>
      <c r="H8937" s="58" t="s">
        <v>87</v>
      </c>
      <c r="I8937" s="60" t="s">
        <v>85</v>
      </c>
    </row>
    <row r="8938" spans="1:9" x14ac:dyDescent="0.2">
      <c r="A8938" t="s">
        <v>78</v>
      </c>
      <c r="B8938" t="s">
        <v>81</v>
      </c>
      <c r="C8938" t="s">
        <v>22</v>
      </c>
      <c r="D8938" s="55">
        <v>46569</v>
      </c>
      <c r="E8938">
        <v>0.02</v>
      </c>
      <c r="F8938">
        <v>3133101</v>
      </c>
      <c r="G8938" s="58" t="s">
        <v>87</v>
      </c>
      <c r="H8938" s="58" t="s">
        <v>87</v>
      </c>
      <c r="I8938" s="60" t="s">
        <v>85</v>
      </c>
    </row>
    <row r="8939" spans="1:9" x14ac:dyDescent="0.2">
      <c r="A8939" t="s">
        <v>35</v>
      </c>
      <c r="B8939" t="s">
        <v>80</v>
      </c>
      <c r="C8939" t="s">
        <v>22</v>
      </c>
      <c r="D8939" s="55">
        <v>46569</v>
      </c>
      <c r="E8939">
        <v>0.39750000000000002</v>
      </c>
      <c r="F8939">
        <v>3133102</v>
      </c>
      <c r="G8939" s="58" t="s">
        <v>87</v>
      </c>
      <c r="H8939" s="58" t="s">
        <v>87</v>
      </c>
      <c r="I8939" s="60" t="s">
        <v>85</v>
      </c>
    </row>
    <row r="8940" spans="1:9" x14ac:dyDescent="0.2">
      <c r="A8940" t="s">
        <v>35</v>
      </c>
      <c r="B8940" t="s">
        <v>81</v>
      </c>
      <c r="C8940" t="s">
        <v>22</v>
      </c>
      <c r="D8940" s="55">
        <v>46569</v>
      </c>
      <c r="E8940">
        <v>7.0000000000000007E-2</v>
      </c>
      <c r="F8940">
        <v>3133103</v>
      </c>
      <c r="G8940" s="58" t="s">
        <v>87</v>
      </c>
      <c r="H8940" s="58" t="s">
        <v>87</v>
      </c>
      <c r="I8940" s="60" t="s">
        <v>85</v>
      </c>
    </row>
    <row r="8941" spans="1:9" x14ac:dyDescent="0.2">
      <c r="A8941" t="s">
        <v>36</v>
      </c>
      <c r="B8941" t="s">
        <v>80</v>
      </c>
      <c r="C8941" t="s">
        <v>22</v>
      </c>
      <c r="D8941" s="55">
        <v>46569</v>
      </c>
      <c r="E8941">
        <v>0.39750000000000002</v>
      </c>
      <c r="F8941">
        <v>3133104</v>
      </c>
      <c r="G8941" s="58" t="s">
        <v>87</v>
      </c>
      <c r="H8941" s="58" t="s">
        <v>87</v>
      </c>
      <c r="I8941" s="60" t="s">
        <v>85</v>
      </c>
    </row>
    <row r="8942" spans="1:9" x14ac:dyDescent="0.2">
      <c r="A8942" t="s">
        <v>36</v>
      </c>
      <c r="B8942" t="s">
        <v>81</v>
      </c>
      <c r="C8942" t="s">
        <v>22</v>
      </c>
      <c r="D8942" s="55">
        <v>46569</v>
      </c>
      <c r="E8942">
        <v>0.02</v>
      </c>
      <c r="F8942">
        <v>3133105</v>
      </c>
      <c r="G8942" s="58" t="s">
        <v>87</v>
      </c>
      <c r="H8942" s="58" t="s">
        <v>87</v>
      </c>
      <c r="I8942" s="60" t="s">
        <v>85</v>
      </c>
    </row>
    <row r="8943" spans="1:9" x14ac:dyDescent="0.2">
      <c r="A8943" t="s">
        <v>37</v>
      </c>
      <c r="B8943" t="s">
        <v>80</v>
      </c>
      <c r="C8943" t="s">
        <v>22</v>
      </c>
      <c r="D8943" s="55">
        <v>46569</v>
      </c>
      <c r="E8943">
        <v>0.39750000000000002</v>
      </c>
      <c r="F8943">
        <v>3133106</v>
      </c>
      <c r="G8943" s="58" t="s">
        <v>87</v>
      </c>
      <c r="H8943" s="58" t="s">
        <v>87</v>
      </c>
      <c r="I8943" s="60" t="s">
        <v>85</v>
      </c>
    </row>
    <row r="8944" spans="1:9" x14ac:dyDescent="0.2">
      <c r="A8944" t="s">
        <v>37</v>
      </c>
      <c r="B8944" t="s">
        <v>81</v>
      </c>
      <c r="C8944" t="s">
        <v>22</v>
      </c>
      <c r="D8944" s="55">
        <v>46569</v>
      </c>
      <c r="E8944">
        <v>7.0000000000000007E-2</v>
      </c>
      <c r="F8944">
        <v>3133107</v>
      </c>
      <c r="G8944" s="58" t="s">
        <v>87</v>
      </c>
      <c r="H8944" s="58" t="s">
        <v>87</v>
      </c>
      <c r="I8944" s="60" t="s">
        <v>85</v>
      </c>
    </row>
    <row r="8945" spans="1:9" x14ac:dyDescent="0.2">
      <c r="A8945" t="s">
        <v>58</v>
      </c>
      <c r="B8945" t="s">
        <v>80</v>
      </c>
      <c r="C8945" t="s">
        <v>22</v>
      </c>
      <c r="D8945" s="55">
        <v>46569</v>
      </c>
      <c r="E8945">
        <v>0.35</v>
      </c>
      <c r="F8945">
        <v>3133108</v>
      </c>
      <c r="G8945" s="58" t="s">
        <v>87</v>
      </c>
      <c r="H8945" s="58" t="s">
        <v>87</v>
      </c>
      <c r="I8945" s="60" t="s">
        <v>85</v>
      </c>
    </row>
    <row r="8946" spans="1:9" x14ac:dyDescent="0.2">
      <c r="A8946" t="s">
        <v>58</v>
      </c>
      <c r="B8946" t="s">
        <v>81</v>
      </c>
      <c r="C8946" t="s">
        <v>22</v>
      </c>
      <c r="D8946" s="55">
        <v>46569</v>
      </c>
      <c r="E8946">
        <v>5.0000000000000001E-3</v>
      </c>
      <c r="F8946">
        <v>3133109</v>
      </c>
      <c r="G8946" s="58" t="s">
        <v>87</v>
      </c>
      <c r="H8946" s="58" t="s">
        <v>87</v>
      </c>
      <c r="I8946" s="60" t="s">
        <v>85</v>
      </c>
    </row>
    <row r="8947" spans="1:9" x14ac:dyDescent="0.2">
      <c r="A8947" t="s">
        <v>59</v>
      </c>
      <c r="B8947" t="s">
        <v>80</v>
      </c>
      <c r="C8947" t="s">
        <v>22</v>
      </c>
      <c r="D8947" s="55">
        <v>46569</v>
      </c>
      <c r="E8947">
        <v>0.41</v>
      </c>
      <c r="F8947">
        <v>3133110</v>
      </c>
      <c r="G8947" s="58" t="s">
        <v>87</v>
      </c>
      <c r="H8947" s="58" t="s">
        <v>87</v>
      </c>
      <c r="I8947" s="60" t="s">
        <v>85</v>
      </c>
    </row>
    <row r="8948" spans="1:9" x14ac:dyDescent="0.2">
      <c r="A8948" t="s">
        <v>59</v>
      </c>
      <c r="B8948" t="s">
        <v>81</v>
      </c>
      <c r="C8948" t="s">
        <v>22</v>
      </c>
      <c r="D8948" s="55">
        <v>46569</v>
      </c>
      <c r="E8948">
        <v>-0.02</v>
      </c>
      <c r="F8948">
        <v>3133111</v>
      </c>
      <c r="G8948" s="58" t="s">
        <v>87</v>
      </c>
      <c r="H8948" s="58" t="s">
        <v>87</v>
      </c>
      <c r="I8948" s="60" t="s">
        <v>85</v>
      </c>
    </row>
    <row r="8949" spans="1:9" x14ac:dyDescent="0.2">
      <c r="A8949" t="s">
        <v>60</v>
      </c>
      <c r="B8949" t="s">
        <v>80</v>
      </c>
      <c r="C8949" t="s">
        <v>22</v>
      </c>
      <c r="D8949" s="55">
        <v>46569</v>
      </c>
      <c r="E8949">
        <v>0.41</v>
      </c>
      <c r="F8949">
        <v>3133112</v>
      </c>
      <c r="G8949" s="58" t="s">
        <v>87</v>
      </c>
      <c r="H8949" s="58" t="s">
        <v>87</v>
      </c>
      <c r="I8949" s="60" t="s">
        <v>85</v>
      </c>
    </row>
    <row r="8950" spans="1:9" x14ac:dyDescent="0.2">
      <c r="A8950" t="s">
        <v>60</v>
      </c>
      <c r="B8950" t="s">
        <v>81</v>
      </c>
      <c r="C8950" t="s">
        <v>22</v>
      </c>
      <c r="D8950" s="55">
        <v>46569</v>
      </c>
      <c r="E8950">
        <v>3.5000000000000003E-2</v>
      </c>
      <c r="F8950">
        <v>3133113</v>
      </c>
      <c r="G8950" s="58" t="s">
        <v>87</v>
      </c>
      <c r="H8950" s="58" t="s">
        <v>87</v>
      </c>
      <c r="I8950" s="60" t="s">
        <v>85</v>
      </c>
    </row>
    <row r="8951" spans="1:9" x14ac:dyDescent="0.2">
      <c r="A8951" t="s">
        <v>61</v>
      </c>
      <c r="B8951" t="s">
        <v>80</v>
      </c>
      <c r="C8951" t="s">
        <v>22</v>
      </c>
      <c r="D8951" s="55">
        <v>46569</v>
      </c>
      <c r="E8951">
        <v>0.41</v>
      </c>
      <c r="F8951">
        <v>3133114</v>
      </c>
      <c r="G8951" s="58" t="s">
        <v>87</v>
      </c>
      <c r="H8951" s="58" t="s">
        <v>87</v>
      </c>
      <c r="I8951" s="60" t="s">
        <v>85</v>
      </c>
    </row>
    <row r="8952" spans="1:9" x14ac:dyDescent="0.2">
      <c r="A8952" t="s">
        <v>61</v>
      </c>
      <c r="B8952" t="s">
        <v>81</v>
      </c>
      <c r="C8952" t="s">
        <v>22</v>
      </c>
      <c r="D8952" s="55">
        <v>46569</v>
      </c>
      <c r="E8952">
        <v>-0.02</v>
      </c>
      <c r="F8952">
        <v>3133115</v>
      </c>
      <c r="G8952" s="58" t="s">
        <v>87</v>
      </c>
      <c r="H8952" s="58" t="s">
        <v>87</v>
      </c>
      <c r="I8952" s="60" t="s">
        <v>85</v>
      </c>
    </row>
    <row r="8953" spans="1:9" x14ac:dyDescent="0.2">
      <c r="A8953" t="s">
        <v>63</v>
      </c>
      <c r="B8953" t="s">
        <v>80</v>
      </c>
      <c r="C8953" t="s">
        <v>22</v>
      </c>
      <c r="D8953" s="55">
        <v>46569</v>
      </c>
      <c r="E8953">
        <v>0</v>
      </c>
      <c r="F8953">
        <v>3133116</v>
      </c>
      <c r="G8953" s="58" t="s">
        <v>87</v>
      </c>
      <c r="H8953" s="58" t="s">
        <v>87</v>
      </c>
      <c r="I8953" s="60" t="s">
        <v>85</v>
      </c>
    </row>
    <row r="8954" spans="1:9" x14ac:dyDescent="0.2">
      <c r="A8954" t="s">
        <v>63</v>
      </c>
      <c r="B8954" t="s">
        <v>81</v>
      </c>
      <c r="C8954" t="s">
        <v>22</v>
      </c>
      <c r="D8954" s="55">
        <v>46569</v>
      </c>
      <c r="E8954">
        <v>0</v>
      </c>
      <c r="F8954">
        <v>3133117</v>
      </c>
      <c r="G8954" s="58" t="s">
        <v>87</v>
      </c>
      <c r="H8954" s="58" t="s">
        <v>87</v>
      </c>
      <c r="I8954" s="60" t="s">
        <v>85</v>
      </c>
    </row>
    <row r="8955" spans="1:9" x14ac:dyDescent="0.2">
      <c r="A8955" t="s">
        <v>64</v>
      </c>
      <c r="B8955" t="s">
        <v>80</v>
      </c>
      <c r="C8955" t="s">
        <v>22</v>
      </c>
      <c r="D8955" s="55">
        <v>46569</v>
      </c>
      <c r="E8955">
        <v>0</v>
      </c>
      <c r="F8955">
        <v>3133118</v>
      </c>
      <c r="G8955" s="58" t="s">
        <v>87</v>
      </c>
      <c r="H8955" s="58" t="s">
        <v>87</v>
      </c>
      <c r="I8955" s="60" t="s">
        <v>85</v>
      </c>
    </row>
    <row r="8956" spans="1:9" x14ac:dyDescent="0.2">
      <c r="A8956" t="s">
        <v>64</v>
      </c>
      <c r="B8956" t="s">
        <v>81</v>
      </c>
      <c r="C8956" t="s">
        <v>22</v>
      </c>
      <c r="D8956" s="55">
        <v>46569</v>
      </c>
      <c r="E8956">
        <v>0</v>
      </c>
      <c r="F8956">
        <v>3133119</v>
      </c>
      <c r="G8956" s="58" t="s">
        <v>87</v>
      </c>
      <c r="H8956" s="58" t="s">
        <v>87</v>
      </c>
      <c r="I8956" s="60" t="s">
        <v>85</v>
      </c>
    </row>
    <row r="8957" spans="1:9" x14ac:dyDescent="0.2">
      <c r="A8957" t="s">
        <v>79</v>
      </c>
      <c r="B8957" t="s">
        <v>80</v>
      </c>
      <c r="C8957" t="s">
        <v>22</v>
      </c>
      <c r="D8957" s="55">
        <v>46569</v>
      </c>
      <c r="E8957">
        <v>0</v>
      </c>
      <c r="F8957">
        <v>3133120</v>
      </c>
      <c r="G8957" s="58" t="s">
        <v>87</v>
      </c>
      <c r="H8957" s="58" t="s">
        <v>87</v>
      </c>
      <c r="I8957" s="60" t="s">
        <v>85</v>
      </c>
    </row>
    <row r="8958" spans="1:9" x14ac:dyDescent="0.2">
      <c r="A8958" t="s">
        <v>79</v>
      </c>
      <c r="B8958" t="s">
        <v>81</v>
      </c>
      <c r="C8958" t="s">
        <v>22</v>
      </c>
      <c r="D8958" s="55">
        <v>46569</v>
      </c>
      <c r="E8958">
        <v>0</v>
      </c>
      <c r="F8958">
        <v>3133121</v>
      </c>
      <c r="G8958" s="58" t="s">
        <v>87</v>
      </c>
      <c r="H8958" s="58" t="s">
        <v>87</v>
      </c>
      <c r="I8958" s="60" t="s">
        <v>85</v>
      </c>
    </row>
    <row r="8959" spans="1:9" x14ac:dyDescent="0.2">
      <c r="A8959" t="s">
        <v>65</v>
      </c>
      <c r="B8959" t="s">
        <v>80</v>
      </c>
      <c r="C8959" t="s">
        <v>22</v>
      </c>
      <c r="D8959" s="55">
        <v>46569</v>
      </c>
      <c r="E8959">
        <v>0</v>
      </c>
      <c r="F8959">
        <v>3133122</v>
      </c>
      <c r="G8959" s="58" t="s">
        <v>87</v>
      </c>
      <c r="H8959" s="58" t="s">
        <v>87</v>
      </c>
      <c r="I8959" s="60" t="s">
        <v>85</v>
      </c>
    </row>
    <row r="8960" spans="1:9" x14ac:dyDescent="0.2">
      <c r="A8960" t="s">
        <v>65</v>
      </c>
      <c r="B8960" t="s">
        <v>81</v>
      </c>
      <c r="C8960" t="s">
        <v>22</v>
      </c>
      <c r="D8960" s="55">
        <v>46569</v>
      </c>
      <c r="E8960">
        <v>0</v>
      </c>
      <c r="F8960">
        <v>3133123</v>
      </c>
      <c r="G8960" s="58" t="s">
        <v>87</v>
      </c>
      <c r="H8960" s="58" t="s">
        <v>87</v>
      </c>
      <c r="I8960" s="60" t="s">
        <v>85</v>
      </c>
    </row>
    <row r="8961" spans="1:9" x14ac:dyDescent="0.2">
      <c r="A8961" t="s">
        <v>111</v>
      </c>
      <c r="B8961" t="s">
        <v>110</v>
      </c>
      <c r="C8961" t="s">
        <v>22</v>
      </c>
      <c r="D8961" s="55">
        <v>46569</v>
      </c>
      <c r="E8961">
        <v>5.0000000000000001E-3</v>
      </c>
      <c r="F8961">
        <v>3133124</v>
      </c>
      <c r="G8961" s="58" t="s">
        <v>87</v>
      </c>
      <c r="H8961" s="58" t="s">
        <v>87</v>
      </c>
      <c r="I8961" s="60" t="s">
        <v>85</v>
      </c>
    </row>
    <row r="8962" spans="1:9" x14ac:dyDescent="0.2">
      <c r="A8962" t="s">
        <v>112</v>
      </c>
      <c r="B8962" t="s">
        <v>110</v>
      </c>
      <c r="C8962" t="s">
        <v>22</v>
      </c>
      <c r="D8962" s="55">
        <v>46569</v>
      </c>
      <c r="E8962">
        <v>3.5000000000000003E-2</v>
      </c>
      <c r="F8962">
        <v>3133125</v>
      </c>
      <c r="G8962" s="58" t="s">
        <v>87</v>
      </c>
      <c r="H8962" s="58" t="s">
        <v>87</v>
      </c>
      <c r="I8962" s="60" t="s">
        <v>85</v>
      </c>
    </row>
    <row r="8963" spans="1:9" x14ac:dyDescent="0.2">
      <c r="A8963" t="s">
        <v>108</v>
      </c>
      <c r="B8963" t="s">
        <v>110</v>
      </c>
      <c r="C8963" t="s">
        <v>22</v>
      </c>
      <c r="D8963" s="55">
        <v>46569</v>
      </c>
      <c r="E8963">
        <v>-0.02</v>
      </c>
      <c r="F8963">
        <v>3133126</v>
      </c>
      <c r="G8963" s="58" t="s">
        <v>87</v>
      </c>
      <c r="H8963" s="58" t="s">
        <v>87</v>
      </c>
      <c r="I8963" s="60" t="s">
        <v>85</v>
      </c>
    </row>
    <row r="8964" spans="1:9" x14ac:dyDescent="0.2">
      <c r="A8964" t="s">
        <v>109</v>
      </c>
      <c r="B8964" t="s">
        <v>110</v>
      </c>
      <c r="C8964" t="s">
        <v>22</v>
      </c>
      <c r="D8964" s="55">
        <v>46569</v>
      </c>
      <c r="E8964">
        <v>3.5000000000000003E-2</v>
      </c>
      <c r="F8964">
        <v>3133127</v>
      </c>
      <c r="G8964" s="58" t="s">
        <v>87</v>
      </c>
      <c r="H8964" s="58" t="s">
        <v>87</v>
      </c>
      <c r="I8964" s="60" t="s">
        <v>85</v>
      </c>
    </row>
    <row r="8965" spans="1:9" x14ac:dyDescent="0.2">
      <c r="A8965" t="s">
        <v>11</v>
      </c>
      <c r="B8965" t="s">
        <v>110</v>
      </c>
      <c r="C8965" t="s">
        <v>22</v>
      </c>
      <c r="D8965" s="55">
        <v>46569</v>
      </c>
      <c r="E8965" s="155">
        <v>46600</v>
      </c>
      <c r="F8965">
        <v>2756534</v>
      </c>
      <c r="G8965" s="58" t="s">
        <v>87</v>
      </c>
      <c r="H8965" s="58" t="s">
        <v>87</v>
      </c>
      <c r="I8965" s="60" t="s">
        <v>86</v>
      </c>
    </row>
    <row r="8966" spans="1:9" x14ac:dyDescent="0.2">
      <c r="A8966" t="s">
        <v>78</v>
      </c>
      <c r="B8966" t="s">
        <v>80</v>
      </c>
      <c r="C8966" t="s">
        <v>22</v>
      </c>
      <c r="D8966" s="55">
        <v>46600</v>
      </c>
      <c r="E8966">
        <v>0.4</v>
      </c>
      <c r="F8966">
        <v>3133100</v>
      </c>
      <c r="G8966" s="58" t="s">
        <v>87</v>
      </c>
      <c r="H8966" s="58" t="s">
        <v>87</v>
      </c>
      <c r="I8966" s="60" t="s">
        <v>85</v>
      </c>
    </row>
    <row r="8967" spans="1:9" x14ac:dyDescent="0.2">
      <c r="A8967" t="s">
        <v>78</v>
      </c>
      <c r="B8967" t="s">
        <v>81</v>
      </c>
      <c r="C8967" t="s">
        <v>22</v>
      </c>
      <c r="D8967" s="55">
        <v>46600</v>
      </c>
      <c r="E8967">
        <v>0.02</v>
      </c>
      <c r="F8967">
        <v>3133101</v>
      </c>
      <c r="G8967" s="58" t="s">
        <v>87</v>
      </c>
      <c r="H8967" s="58" t="s">
        <v>87</v>
      </c>
      <c r="I8967" s="60" t="s">
        <v>85</v>
      </c>
    </row>
    <row r="8968" spans="1:9" x14ac:dyDescent="0.2">
      <c r="A8968" t="s">
        <v>35</v>
      </c>
      <c r="B8968" t="s">
        <v>80</v>
      </c>
      <c r="C8968" t="s">
        <v>22</v>
      </c>
      <c r="D8968" s="55">
        <v>46600</v>
      </c>
      <c r="E8968">
        <v>0.4</v>
      </c>
      <c r="F8968">
        <v>3133102</v>
      </c>
      <c r="G8968" s="58" t="s">
        <v>87</v>
      </c>
      <c r="H8968" s="58" t="s">
        <v>87</v>
      </c>
      <c r="I8968" s="60" t="s">
        <v>85</v>
      </c>
    </row>
    <row r="8969" spans="1:9" x14ac:dyDescent="0.2">
      <c r="A8969" t="s">
        <v>35</v>
      </c>
      <c r="B8969" t="s">
        <v>81</v>
      </c>
      <c r="C8969" t="s">
        <v>22</v>
      </c>
      <c r="D8969" s="55">
        <v>46600</v>
      </c>
      <c r="E8969">
        <v>7.0000000000000007E-2</v>
      </c>
      <c r="F8969">
        <v>3133103</v>
      </c>
      <c r="G8969" s="58" t="s">
        <v>87</v>
      </c>
      <c r="H8969" s="58" t="s">
        <v>87</v>
      </c>
      <c r="I8969" s="60" t="s">
        <v>85</v>
      </c>
    </row>
    <row r="8970" spans="1:9" x14ac:dyDescent="0.2">
      <c r="A8970" t="s">
        <v>36</v>
      </c>
      <c r="B8970" t="s">
        <v>80</v>
      </c>
      <c r="C8970" t="s">
        <v>22</v>
      </c>
      <c r="D8970" s="55">
        <v>46600</v>
      </c>
      <c r="E8970">
        <v>0.4</v>
      </c>
      <c r="F8970">
        <v>3133104</v>
      </c>
      <c r="G8970" s="58" t="s">
        <v>87</v>
      </c>
      <c r="H8970" s="58" t="s">
        <v>87</v>
      </c>
      <c r="I8970" s="60" t="s">
        <v>85</v>
      </c>
    </row>
    <row r="8971" spans="1:9" x14ac:dyDescent="0.2">
      <c r="A8971" t="s">
        <v>36</v>
      </c>
      <c r="B8971" t="s">
        <v>81</v>
      </c>
      <c r="C8971" t="s">
        <v>22</v>
      </c>
      <c r="D8971" s="55">
        <v>46600</v>
      </c>
      <c r="E8971">
        <v>0.02</v>
      </c>
      <c r="F8971">
        <v>3133105</v>
      </c>
      <c r="G8971" s="58" t="s">
        <v>87</v>
      </c>
      <c r="H8971" s="58" t="s">
        <v>87</v>
      </c>
      <c r="I8971" s="60" t="s">
        <v>85</v>
      </c>
    </row>
    <row r="8972" spans="1:9" x14ac:dyDescent="0.2">
      <c r="A8972" t="s">
        <v>37</v>
      </c>
      <c r="B8972" t="s">
        <v>80</v>
      </c>
      <c r="C8972" t="s">
        <v>22</v>
      </c>
      <c r="D8972" s="55">
        <v>46600</v>
      </c>
      <c r="E8972">
        <v>0.4</v>
      </c>
      <c r="F8972">
        <v>3133106</v>
      </c>
      <c r="G8972" s="58" t="s">
        <v>87</v>
      </c>
      <c r="H8972" s="58" t="s">
        <v>87</v>
      </c>
      <c r="I8972" s="60" t="s">
        <v>85</v>
      </c>
    </row>
    <row r="8973" spans="1:9" x14ac:dyDescent="0.2">
      <c r="A8973" t="s">
        <v>37</v>
      </c>
      <c r="B8973" t="s">
        <v>81</v>
      </c>
      <c r="C8973" t="s">
        <v>22</v>
      </c>
      <c r="D8973" s="55">
        <v>46600</v>
      </c>
      <c r="E8973">
        <v>7.0000000000000007E-2</v>
      </c>
      <c r="F8973">
        <v>3133107</v>
      </c>
      <c r="G8973" s="58" t="s">
        <v>87</v>
      </c>
      <c r="H8973" s="58" t="s">
        <v>87</v>
      </c>
      <c r="I8973" s="60" t="s">
        <v>85</v>
      </c>
    </row>
    <row r="8974" spans="1:9" x14ac:dyDescent="0.2">
      <c r="A8974" t="s">
        <v>58</v>
      </c>
      <c r="B8974" t="s">
        <v>80</v>
      </c>
      <c r="C8974" t="s">
        <v>22</v>
      </c>
      <c r="D8974" s="55">
        <v>46600</v>
      </c>
      <c r="E8974">
        <v>0.35</v>
      </c>
      <c r="F8974">
        <v>3133108</v>
      </c>
      <c r="G8974" s="58" t="s">
        <v>87</v>
      </c>
      <c r="H8974" s="58" t="s">
        <v>87</v>
      </c>
      <c r="I8974" s="60" t="s">
        <v>85</v>
      </c>
    </row>
    <row r="8975" spans="1:9" x14ac:dyDescent="0.2">
      <c r="A8975" t="s">
        <v>58</v>
      </c>
      <c r="B8975" t="s">
        <v>81</v>
      </c>
      <c r="C8975" t="s">
        <v>22</v>
      </c>
      <c r="D8975" s="55">
        <v>46600</v>
      </c>
      <c r="E8975">
        <v>-5.0000000000000001E-3</v>
      </c>
      <c r="F8975">
        <v>3133109</v>
      </c>
      <c r="G8975" s="58" t="s">
        <v>87</v>
      </c>
      <c r="H8975" s="58" t="s">
        <v>87</v>
      </c>
      <c r="I8975" s="60" t="s">
        <v>85</v>
      </c>
    </row>
    <row r="8976" spans="1:9" x14ac:dyDescent="0.2">
      <c r="A8976" t="s">
        <v>59</v>
      </c>
      <c r="B8976" t="s">
        <v>80</v>
      </c>
      <c r="C8976" t="s">
        <v>22</v>
      </c>
      <c r="D8976" s="55">
        <v>46600</v>
      </c>
      <c r="E8976">
        <v>0.41</v>
      </c>
      <c r="F8976">
        <v>3133110</v>
      </c>
      <c r="G8976" s="58" t="s">
        <v>87</v>
      </c>
      <c r="H8976" s="58" t="s">
        <v>87</v>
      </c>
      <c r="I8976" s="60" t="s">
        <v>85</v>
      </c>
    </row>
    <row r="8977" spans="1:9" x14ac:dyDescent="0.2">
      <c r="A8977" t="s">
        <v>59</v>
      </c>
      <c r="B8977" t="s">
        <v>81</v>
      </c>
      <c r="C8977" t="s">
        <v>22</v>
      </c>
      <c r="D8977" s="55">
        <v>46600</v>
      </c>
      <c r="E8977">
        <v>-0.02</v>
      </c>
      <c r="F8977">
        <v>3133111</v>
      </c>
      <c r="G8977" s="58" t="s">
        <v>87</v>
      </c>
      <c r="H8977" s="58" t="s">
        <v>87</v>
      </c>
      <c r="I8977" s="60" t="s">
        <v>85</v>
      </c>
    </row>
    <row r="8978" spans="1:9" x14ac:dyDescent="0.2">
      <c r="A8978" t="s">
        <v>60</v>
      </c>
      <c r="B8978" t="s">
        <v>80</v>
      </c>
      <c r="C8978" t="s">
        <v>22</v>
      </c>
      <c r="D8978" s="55">
        <v>46600</v>
      </c>
      <c r="E8978">
        <v>0.41</v>
      </c>
      <c r="F8978">
        <v>3133112</v>
      </c>
      <c r="G8978" s="58" t="s">
        <v>87</v>
      </c>
      <c r="H8978" s="58" t="s">
        <v>87</v>
      </c>
      <c r="I8978" s="60" t="s">
        <v>85</v>
      </c>
    </row>
    <row r="8979" spans="1:9" x14ac:dyDescent="0.2">
      <c r="A8979" t="s">
        <v>60</v>
      </c>
      <c r="B8979" t="s">
        <v>81</v>
      </c>
      <c r="C8979" t="s">
        <v>22</v>
      </c>
      <c r="D8979" s="55">
        <v>46600</v>
      </c>
      <c r="E8979">
        <v>0.01</v>
      </c>
      <c r="F8979">
        <v>3133113</v>
      </c>
      <c r="G8979" s="58" t="s">
        <v>87</v>
      </c>
      <c r="H8979" s="58" t="s">
        <v>87</v>
      </c>
      <c r="I8979" s="60" t="s">
        <v>85</v>
      </c>
    </row>
    <row r="8980" spans="1:9" x14ac:dyDescent="0.2">
      <c r="A8980" t="s">
        <v>61</v>
      </c>
      <c r="B8980" t="s">
        <v>80</v>
      </c>
      <c r="C8980" t="s">
        <v>22</v>
      </c>
      <c r="D8980" s="55">
        <v>46600</v>
      </c>
      <c r="E8980">
        <v>0.41</v>
      </c>
      <c r="F8980">
        <v>3133114</v>
      </c>
      <c r="G8980" s="58" t="s">
        <v>87</v>
      </c>
      <c r="H8980" s="58" t="s">
        <v>87</v>
      </c>
      <c r="I8980" s="60" t="s">
        <v>85</v>
      </c>
    </row>
    <row r="8981" spans="1:9" x14ac:dyDescent="0.2">
      <c r="A8981" t="s">
        <v>61</v>
      </c>
      <c r="B8981" t="s">
        <v>81</v>
      </c>
      <c r="C8981" t="s">
        <v>22</v>
      </c>
      <c r="D8981" s="55">
        <v>46600</v>
      </c>
      <c r="E8981">
        <v>-0.02</v>
      </c>
      <c r="F8981">
        <v>3133115</v>
      </c>
      <c r="G8981" s="58" t="s">
        <v>87</v>
      </c>
      <c r="H8981" s="58" t="s">
        <v>87</v>
      </c>
      <c r="I8981" s="60" t="s">
        <v>85</v>
      </c>
    </row>
    <row r="8982" spans="1:9" x14ac:dyDescent="0.2">
      <c r="A8982" t="s">
        <v>63</v>
      </c>
      <c r="B8982" t="s">
        <v>80</v>
      </c>
      <c r="C8982" t="s">
        <v>22</v>
      </c>
      <c r="D8982" s="55">
        <v>46600</v>
      </c>
      <c r="E8982">
        <v>0</v>
      </c>
      <c r="F8982">
        <v>3133116</v>
      </c>
      <c r="G8982" s="58" t="s">
        <v>87</v>
      </c>
      <c r="H8982" s="58" t="s">
        <v>87</v>
      </c>
      <c r="I8982" s="60" t="s">
        <v>85</v>
      </c>
    </row>
    <row r="8983" spans="1:9" x14ac:dyDescent="0.2">
      <c r="A8983" t="s">
        <v>63</v>
      </c>
      <c r="B8983" t="s">
        <v>81</v>
      </c>
      <c r="C8983" t="s">
        <v>22</v>
      </c>
      <c r="D8983" s="55">
        <v>46600</v>
      </c>
      <c r="E8983">
        <v>0</v>
      </c>
      <c r="F8983">
        <v>3133117</v>
      </c>
      <c r="G8983" s="58" t="s">
        <v>87</v>
      </c>
      <c r="H8983" s="58" t="s">
        <v>87</v>
      </c>
      <c r="I8983" s="60" t="s">
        <v>85</v>
      </c>
    </row>
    <row r="8984" spans="1:9" x14ac:dyDescent="0.2">
      <c r="A8984" t="s">
        <v>64</v>
      </c>
      <c r="B8984" t="s">
        <v>80</v>
      </c>
      <c r="C8984" t="s">
        <v>22</v>
      </c>
      <c r="D8984" s="55">
        <v>46600</v>
      </c>
      <c r="E8984">
        <v>0</v>
      </c>
      <c r="F8984">
        <v>3133118</v>
      </c>
      <c r="G8984" s="58" t="s">
        <v>87</v>
      </c>
      <c r="H8984" s="58" t="s">
        <v>87</v>
      </c>
      <c r="I8984" s="60" t="s">
        <v>85</v>
      </c>
    </row>
    <row r="8985" spans="1:9" x14ac:dyDescent="0.2">
      <c r="A8985" t="s">
        <v>64</v>
      </c>
      <c r="B8985" t="s">
        <v>81</v>
      </c>
      <c r="C8985" t="s">
        <v>22</v>
      </c>
      <c r="D8985" s="55">
        <v>46600</v>
      </c>
      <c r="E8985">
        <v>0</v>
      </c>
      <c r="F8985">
        <v>3133119</v>
      </c>
      <c r="G8985" s="58" t="s">
        <v>87</v>
      </c>
      <c r="H8985" s="58" t="s">
        <v>87</v>
      </c>
      <c r="I8985" s="60" t="s">
        <v>85</v>
      </c>
    </row>
    <row r="8986" spans="1:9" x14ac:dyDescent="0.2">
      <c r="A8986" t="s">
        <v>79</v>
      </c>
      <c r="B8986" t="s">
        <v>80</v>
      </c>
      <c r="C8986" t="s">
        <v>22</v>
      </c>
      <c r="D8986" s="55">
        <v>46600</v>
      </c>
      <c r="E8986">
        <v>0</v>
      </c>
      <c r="F8986">
        <v>3133120</v>
      </c>
      <c r="G8986" s="58" t="s">
        <v>87</v>
      </c>
      <c r="H8986" s="58" t="s">
        <v>87</v>
      </c>
      <c r="I8986" s="60" t="s">
        <v>85</v>
      </c>
    </row>
    <row r="8987" spans="1:9" x14ac:dyDescent="0.2">
      <c r="A8987" t="s">
        <v>79</v>
      </c>
      <c r="B8987" t="s">
        <v>81</v>
      </c>
      <c r="C8987" t="s">
        <v>22</v>
      </c>
      <c r="D8987" s="55">
        <v>46600</v>
      </c>
      <c r="E8987">
        <v>0</v>
      </c>
      <c r="F8987">
        <v>3133121</v>
      </c>
      <c r="G8987" s="58" t="s">
        <v>87</v>
      </c>
      <c r="H8987" s="58" t="s">
        <v>87</v>
      </c>
      <c r="I8987" s="60" t="s">
        <v>85</v>
      </c>
    </row>
    <row r="8988" spans="1:9" x14ac:dyDescent="0.2">
      <c r="A8988" t="s">
        <v>65</v>
      </c>
      <c r="B8988" t="s">
        <v>80</v>
      </c>
      <c r="C8988" t="s">
        <v>22</v>
      </c>
      <c r="D8988" s="55">
        <v>46600</v>
      </c>
      <c r="E8988">
        <v>0</v>
      </c>
      <c r="F8988">
        <v>3133122</v>
      </c>
      <c r="G8988" s="58" t="s">
        <v>87</v>
      </c>
      <c r="H8988" s="58" t="s">
        <v>87</v>
      </c>
      <c r="I8988" s="60" t="s">
        <v>85</v>
      </c>
    </row>
    <row r="8989" spans="1:9" x14ac:dyDescent="0.2">
      <c r="A8989" t="s">
        <v>65</v>
      </c>
      <c r="B8989" t="s">
        <v>81</v>
      </c>
      <c r="C8989" t="s">
        <v>22</v>
      </c>
      <c r="D8989" s="55">
        <v>46600</v>
      </c>
      <c r="E8989">
        <v>0</v>
      </c>
      <c r="F8989">
        <v>3133123</v>
      </c>
      <c r="G8989" s="58" t="s">
        <v>87</v>
      </c>
      <c r="H8989" s="58" t="s">
        <v>87</v>
      </c>
      <c r="I8989" s="60" t="s">
        <v>85</v>
      </c>
    </row>
    <row r="8990" spans="1:9" x14ac:dyDescent="0.2">
      <c r="A8990" t="s">
        <v>111</v>
      </c>
      <c r="B8990" t="s">
        <v>110</v>
      </c>
      <c r="C8990" t="s">
        <v>22</v>
      </c>
      <c r="D8990" s="55">
        <v>46600</v>
      </c>
      <c r="E8990">
        <v>-5.0000000000000001E-3</v>
      </c>
      <c r="F8990">
        <v>3133124</v>
      </c>
      <c r="G8990" s="58" t="s">
        <v>87</v>
      </c>
      <c r="H8990" s="58" t="s">
        <v>87</v>
      </c>
      <c r="I8990" s="60" t="s">
        <v>85</v>
      </c>
    </row>
    <row r="8991" spans="1:9" x14ac:dyDescent="0.2">
      <c r="A8991" t="s">
        <v>112</v>
      </c>
      <c r="B8991" t="s">
        <v>110</v>
      </c>
      <c r="C8991" t="s">
        <v>22</v>
      </c>
      <c r="D8991" s="55">
        <v>46600</v>
      </c>
      <c r="E8991">
        <v>0.01</v>
      </c>
      <c r="F8991">
        <v>3133125</v>
      </c>
      <c r="G8991" s="58" t="s">
        <v>87</v>
      </c>
      <c r="H8991" s="58" t="s">
        <v>87</v>
      </c>
      <c r="I8991" s="60" t="s">
        <v>85</v>
      </c>
    </row>
    <row r="8992" spans="1:9" x14ac:dyDescent="0.2">
      <c r="A8992" t="s">
        <v>108</v>
      </c>
      <c r="B8992" t="s">
        <v>110</v>
      </c>
      <c r="C8992" t="s">
        <v>22</v>
      </c>
      <c r="D8992" s="55">
        <v>46600</v>
      </c>
      <c r="E8992">
        <v>-0.02</v>
      </c>
      <c r="F8992">
        <v>3133126</v>
      </c>
      <c r="G8992" s="58" t="s">
        <v>87</v>
      </c>
      <c r="H8992" s="58" t="s">
        <v>87</v>
      </c>
      <c r="I8992" s="60" t="s">
        <v>85</v>
      </c>
    </row>
    <row r="8993" spans="1:9" x14ac:dyDescent="0.2">
      <c r="A8993" t="s">
        <v>109</v>
      </c>
      <c r="B8993" t="s">
        <v>110</v>
      </c>
      <c r="C8993" t="s">
        <v>22</v>
      </c>
      <c r="D8993" s="55">
        <v>46600</v>
      </c>
      <c r="E8993">
        <v>0.01</v>
      </c>
      <c r="F8993">
        <v>3133127</v>
      </c>
      <c r="G8993" s="58" t="s">
        <v>87</v>
      </c>
      <c r="H8993" s="58" t="s">
        <v>87</v>
      </c>
      <c r="I8993" s="60" t="s">
        <v>85</v>
      </c>
    </row>
    <row r="8994" spans="1:9" x14ac:dyDescent="0.2">
      <c r="A8994" t="s">
        <v>11</v>
      </c>
      <c r="B8994" t="s">
        <v>110</v>
      </c>
      <c r="C8994" t="s">
        <v>22</v>
      </c>
      <c r="D8994" s="55">
        <v>46600</v>
      </c>
      <c r="E8994" s="155">
        <v>46631</v>
      </c>
      <c r="F8994">
        <v>2756512</v>
      </c>
      <c r="G8994" s="58" t="s">
        <v>87</v>
      </c>
      <c r="H8994" s="58" t="s">
        <v>87</v>
      </c>
      <c r="I8994" s="60" t="s">
        <v>86</v>
      </c>
    </row>
    <row r="8995" spans="1:9" x14ac:dyDescent="0.2">
      <c r="A8995" t="s">
        <v>78</v>
      </c>
      <c r="B8995" t="s">
        <v>80</v>
      </c>
      <c r="C8995" t="s">
        <v>22</v>
      </c>
      <c r="D8995" s="55">
        <v>46631</v>
      </c>
      <c r="E8995">
        <v>0.39750000000000002</v>
      </c>
      <c r="F8995">
        <v>3133100</v>
      </c>
      <c r="G8995" s="58" t="s">
        <v>87</v>
      </c>
      <c r="H8995" s="58" t="s">
        <v>87</v>
      </c>
      <c r="I8995" s="60" t="s">
        <v>85</v>
      </c>
    </row>
    <row r="8996" spans="1:9" x14ac:dyDescent="0.2">
      <c r="A8996" t="s">
        <v>78</v>
      </c>
      <c r="B8996" t="s">
        <v>81</v>
      </c>
      <c r="C8996" t="s">
        <v>22</v>
      </c>
      <c r="D8996" s="55">
        <v>46631</v>
      </c>
      <c r="E8996">
        <v>0.02</v>
      </c>
      <c r="F8996">
        <v>3133101</v>
      </c>
      <c r="G8996" s="58" t="s">
        <v>87</v>
      </c>
      <c r="H8996" s="58" t="s">
        <v>87</v>
      </c>
      <c r="I8996" s="60" t="s">
        <v>85</v>
      </c>
    </row>
    <row r="8997" spans="1:9" x14ac:dyDescent="0.2">
      <c r="A8997" t="s">
        <v>35</v>
      </c>
      <c r="B8997" t="s">
        <v>80</v>
      </c>
      <c r="C8997" t="s">
        <v>22</v>
      </c>
      <c r="D8997" s="55">
        <v>46631</v>
      </c>
      <c r="E8997">
        <v>0.39750000000000002</v>
      </c>
      <c r="F8997">
        <v>3133102</v>
      </c>
      <c r="G8997" s="58" t="s">
        <v>87</v>
      </c>
      <c r="H8997" s="58" t="s">
        <v>87</v>
      </c>
      <c r="I8997" s="60" t="s">
        <v>85</v>
      </c>
    </row>
    <row r="8998" spans="1:9" x14ac:dyDescent="0.2">
      <c r="A8998" t="s">
        <v>35</v>
      </c>
      <c r="B8998" t="s">
        <v>81</v>
      </c>
      <c r="C8998" t="s">
        <v>22</v>
      </c>
      <c r="D8998" s="55">
        <v>46631</v>
      </c>
      <c r="E8998">
        <v>0.05</v>
      </c>
      <c r="F8998">
        <v>3133103</v>
      </c>
      <c r="G8998" s="58" t="s">
        <v>87</v>
      </c>
      <c r="H8998" s="58" t="s">
        <v>87</v>
      </c>
      <c r="I8998" s="60" t="s">
        <v>85</v>
      </c>
    </row>
    <row r="8999" spans="1:9" x14ac:dyDescent="0.2">
      <c r="A8999" t="s">
        <v>36</v>
      </c>
      <c r="B8999" t="s">
        <v>80</v>
      </c>
      <c r="C8999" t="s">
        <v>22</v>
      </c>
      <c r="D8999" s="55">
        <v>46631</v>
      </c>
      <c r="E8999">
        <v>0.39750000000000002</v>
      </c>
      <c r="F8999">
        <v>3133104</v>
      </c>
      <c r="G8999" s="58" t="s">
        <v>87</v>
      </c>
      <c r="H8999" s="58" t="s">
        <v>87</v>
      </c>
      <c r="I8999" s="60" t="s">
        <v>85</v>
      </c>
    </row>
    <row r="9000" spans="1:9" x14ac:dyDescent="0.2">
      <c r="A9000" t="s">
        <v>36</v>
      </c>
      <c r="B9000" t="s">
        <v>81</v>
      </c>
      <c r="C9000" t="s">
        <v>22</v>
      </c>
      <c r="D9000" s="55">
        <v>46631</v>
      </c>
      <c r="E9000">
        <v>0.02</v>
      </c>
      <c r="F9000">
        <v>3133105</v>
      </c>
      <c r="G9000" s="58" t="s">
        <v>87</v>
      </c>
      <c r="H9000" s="58" t="s">
        <v>87</v>
      </c>
      <c r="I9000" s="60" t="s">
        <v>85</v>
      </c>
    </row>
    <row r="9001" spans="1:9" x14ac:dyDescent="0.2">
      <c r="A9001" t="s">
        <v>37</v>
      </c>
      <c r="B9001" t="s">
        <v>80</v>
      </c>
      <c r="C9001" t="s">
        <v>22</v>
      </c>
      <c r="D9001" s="55">
        <v>46631</v>
      </c>
      <c r="E9001">
        <v>0.39750000000000002</v>
      </c>
      <c r="F9001">
        <v>3133106</v>
      </c>
      <c r="G9001" s="58" t="s">
        <v>87</v>
      </c>
      <c r="H9001" s="58" t="s">
        <v>87</v>
      </c>
      <c r="I9001" s="60" t="s">
        <v>85</v>
      </c>
    </row>
    <row r="9002" spans="1:9" x14ac:dyDescent="0.2">
      <c r="A9002" t="s">
        <v>37</v>
      </c>
      <c r="B9002" t="s">
        <v>81</v>
      </c>
      <c r="C9002" t="s">
        <v>22</v>
      </c>
      <c r="D9002" s="55">
        <v>46631</v>
      </c>
      <c r="E9002">
        <v>0.05</v>
      </c>
      <c r="F9002">
        <v>3133107</v>
      </c>
      <c r="G9002" s="58" t="s">
        <v>87</v>
      </c>
      <c r="H9002" s="58" t="s">
        <v>87</v>
      </c>
      <c r="I9002" s="60" t="s">
        <v>85</v>
      </c>
    </row>
    <row r="9003" spans="1:9" x14ac:dyDescent="0.2">
      <c r="A9003" t="s">
        <v>58</v>
      </c>
      <c r="B9003" t="s">
        <v>80</v>
      </c>
      <c r="C9003" t="s">
        <v>22</v>
      </c>
      <c r="D9003" s="55">
        <v>46631</v>
      </c>
      <c r="E9003">
        <v>0.315</v>
      </c>
      <c r="F9003">
        <v>3133108</v>
      </c>
      <c r="G9003" s="58" t="s">
        <v>87</v>
      </c>
      <c r="H9003" s="58" t="s">
        <v>87</v>
      </c>
      <c r="I9003" s="60" t="s">
        <v>85</v>
      </c>
    </row>
    <row r="9004" spans="1:9" x14ac:dyDescent="0.2">
      <c r="A9004" t="s">
        <v>58</v>
      </c>
      <c r="B9004" t="s">
        <v>81</v>
      </c>
      <c r="C9004" t="s">
        <v>22</v>
      </c>
      <c r="D9004" s="55">
        <v>46631</v>
      </c>
      <c r="E9004">
        <v>-5.0000000000000001E-3</v>
      </c>
      <c r="F9004">
        <v>3133109</v>
      </c>
      <c r="G9004" s="58" t="s">
        <v>87</v>
      </c>
      <c r="H9004" s="58" t="s">
        <v>87</v>
      </c>
      <c r="I9004" s="60" t="s">
        <v>85</v>
      </c>
    </row>
    <row r="9005" spans="1:9" x14ac:dyDescent="0.2">
      <c r="A9005" t="s">
        <v>59</v>
      </c>
      <c r="B9005" t="s">
        <v>80</v>
      </c>
      <c r="C9005" t="s">
        <v>22</v>
      </c>
      <c r="D9005" s="55">
        <v>46631</v>
      </c>
      <c r="E9005">
        <v>0.36</v>
      </c>
      <c r="F9005">
        <v>3133110</v>
      </c>
      <c r="G9005" s="58" t="s">
        <v>87</v>
      </c>
      <c r="H9005" s="58" t="s">
        <v>87</v>
      </c>
      <c r="I9005" s="60" t="s">
        <v>85</v>
      </c>
    </row>
    <row r="9006" spans="1:9" x14ac:dyDescent="0.2">
      <c r="A9006" t="s">
        <v>59</v>
      </c>
      <c r="B9006" t="s">
        <v>81</v>
      </c>
      <c r="C9006" t="s">
        <v>22</v>
      </c>
      <c r="D9006" s="55">
        <v>46631</v>
      </c>
      <c r="E9006">
        <v>-0.04</v>
      </c>
      <c r="F9006">
        <v>3133111</v>
      </c>
      <c r="G9006" s="58" t="s">
        <v>87</v>
      </c>
      <c r="H9006" s="58" t="s">
        <v>87</v>
      </c>
      <c r="I9006" s="60" t="s">
        <v>85</v>
      </c>
    </row>
    <row r="9007" spans="1:9" x14ac:dyDescent="0.2">
      <c r="A9007" t="s">
        <v>60</v>
      </c>
      <c r="B9007" t="s">
        <v>80</v>
      </c>
      <c r="C9007" t="s">
        <v>22</v>
      </c>
      <c r="D9007" s="55">
        <v>46631</v>
      </c>
      <c r="E9007">
        <v>0.36</v>
      </c>
      <c r="F9007">
        <v>3133112</v>
      </c>
      <c r="G9007" s="58" t="s">
        <v>87</v>
      </c>
      <c r="H9007" s="58" t="s">
        <v>87</v>
      </c>
      <c r="I9007" s="60" t="s">
        <v>85</v>
      </c>
    </row>
    <row r="9008" spans="1:9" x14ac:dyDescent="0.2">
      <c r="A9008" t="s">
        <v>60</v>
      </c>
      <c r="B9008" t="s">
        <v>81</v>
      </c>
      <c r="C9008" t="s">
        <v>22</v>
      </c>
      <c r="D9008" s="55">
        <v>46631</v>
      </c>
      <c r="E9008">
        <v>0.01</v>
      </c>
      <c r="F9008">
        <v>3133113</v>
      </c>
      <c r="G9008" s="58" t="s">
        <v>87</v>
      </c>
      <c r="H9008" s="58" t="s">
        <v>87</v>
      </c>
      <c r="I9008" s="60" t="s">
        <v>85</v>
      </c>
    </row>
    <row r="9009" spans="1:9" x14ac:dyDescent="0.2">
      <c r="A9009" t="s">
        <v>61</v>
      </c>
      <c r="B9009" t="s">
        <v>80</v>
      </c>
      <c r="C9009" t="s">
        <v>22</v>
      </c>
      <c r="D9009" s="55">
        <v>46631</v>
      </c>
      <c r="E9009">
        <v>0.36</v>
      </c>
      <c r="F9009">
        <v>3133114</v>
      </c>
      <c r="G9009" s="58" t="s">
        <v>87</v>
      </c>
      <c r="H9009" s="58" t="s">
        <v>87</v>
      </c>
      <c r="I9009" s="60" t="s">
        <v>85</v>
      </c>
    </row>
    <row r="9010" spans="1:9" x14ac:dyDescent="0.2">
      <c r="A9010" t="s">
        <v>61</v>
      </c>
      <c r="B9010" t="s">
        <v>81</v>
      </c>
      <c r="C9010" t="s">
        <v>22</v>
      </c>
      <c r="D9010" s="55">
        <v>46631</v>
      </c>
      <c r="E9010">
        <v>-0.02</v>
      </c>
      <c r="F9010">
        <v>3133115</v>
      </c>
      <c r="G9010" s="58" t="s">
        <v>87</v>
      </c>
      <c r="H9010" s="58" t="s">
        <v>87</v>
      </c>
      <c r="I9010" s="60" t="s">
        <v>85</v>
      </c>
    </row>
    <row r="9011" spans="1:9" x14ac:dyDescent="0.2">
      <c r="A9011" t="s">
        <v>63</v>
      </c>
      <c r="B9011" t="s">
        <v>80</v>
      </c>
      <c r="C9011" t="s">
        <v>22</v>
      </c>
      <c r="D9011" s="55">
        <v>46631</v>
      </c>
      <c r="E9011">
        <v>0</v>
      </c>
      <c r="F9011">
        <v>3133116</v>
      </c>
      <c r="G9011" s="58" t="s">
        <v>87</v>
      </c>
      <c r="H9011" s="58" t="s">
        <v>87</v>
      </c>
      <c r="I9011" s="60" t="s">
        <v>85</v>
      </c>
    </row>
    <row r="9012" spans="1:9" x14ac:dyDescent="0.2">
      <c r="A9012" t="s">
        <v>63</v>
      </c>
      <c r="B9012" t="s">
        <v>81</v>
      </c>
      <c r="C9012" t="s">
        <v>22</v>
      </c>
      <c r="D9012" s="55">
        <v>46631</v>
      </c>
      <c r="E9012">
        <v>0</v>
      </c>
      <c r="F9012">
        <v>3133117</v>
      </c>
      <c r="G9012" s="58" t="s">
        <v>87</v>
      </c>
      <c r="H9012" s="58" t="s">
        <v>87</v>
      </c>
      <c r="I9012" s="60" t="s">
        <v>85</v>
      </c>
    </row>
    <row r="9013" spans="1:9" x14ac:dyDescent="0.2">
      <c r="A9013" t="s">
        <v>64</v>
      </c>
      <c r="B9013" t="s">
        <v>80</v>
      </c>
      <c r="C9013" t="s">
        <v>22</v>
      </c>
      <c r="D9013" s="55">
        <v>46631</v>
      </c>
      <c r="E9013">
        <v>0</v>
      </c>
      <c r="F9013">
        <v>3133118</v>
      </c>
      <c r="G9013" s="58" t="s">
        <v>87</v>
      </c>
      <c r="H9013" s="58" t="s">
        <v>87</v>
      </c>
      <c r="I9013" s="60" t="s">
        <v>85</v>
      </c>
    </row>
    <row r="9014" spans="1:9" x14ac:dyDescent="0.2">
      <c r="A9014" t="s">
        <v>64</v>
      </c>
      <c r="B9014" t="s">
        <v>81</v>
      </c>
      <c r="C9014" t="s">
        <v>22</v>
      </c>
      <c r="D9014" s="55">
        <v>46631</v>
      </c>
      <c r="E9014">
        <v>0</v>
      </c>
      <c r="F9014">
        <v>3133119</v>
      </c>
      <c r="G9014" s="58" t="s">
        <v>87</v>
      </c>
      <c r="H9014" s="58" t="s">
        <v>87</v>
      </c>
      <c r="I9014" s="60" t="s">
        <v>85</v>
      </c>
    </row>
    <row r="9015" spans="1:9" x14ac:dyDescent="0.2">
      <c r="A9015" t="s">
        <v>79</v>
      </c>
      <c r="B9015" t="s">
        <v>80</v>
      </c>
      <c r="C9015" t="s">
        <v>22</v>
      </c>
      <c r="D9015" s="55">
        <v>46631</v>
      </c>
      <c r="E9015">
        <v>0</v>
      </c>
      <c r="F9015">
        <v>3133120</v>
      </c>
      <c r="G9015" s="58" t="s">
        <v>87</v>
      </c>
      <c r="H9015" s="58" t="s">
        <v>87</v>
      </c>
      <c r="I9015" s="60" t="s">
        <v>85</v>
      </c>
    </row>
    <row r="9016" spans="1:9" x14ac:dyDescent="0.2">
      <c r="A9016" t="s">
        <v>79</v>
      </c>
      <c r="B9016" t="s">
        <v>81</v>
      </c>
      <c r="C9016" t="s">
        <v>22</v>
      </c>
      <c r="D9016" s="55">
        <v>46631</v>
      </c>
      <c r="E9016">
        <v>0</v>
      </c>
      <c r="F9016">
        <v>3133121</v>
      </c>
      <c r="G9016" s="58" t="s">
        <v>87</v>
      </c>
      <c r="H9016" s="58" t="s">
        <v>87</v>
      </c>
      <c r="I9016" s="60" t="s">
        <v>85</v>
      </c>
    </row>
    <row r="9017" spans="1:9" x14ac:dyDescent="0.2">
      <c r="A9017" t="s">
        <v>65</v>
      </c>
      <c r="B9017" t="s">
        <v>80</v>
      </c>
      <c r="C9017" t="s">
        <v>22</v>
      </c>
      <c r="D9017" s="55">
        <v>46631</v>
      </c>
      <c r="E9017">
        <v>0</v>
      </c>
      <c r="F9017">
        <v>3133122</v>
      </c>
      <c r="G9017" s="58" t="s">
        <v>87</v>
      </c>
      <c r="H9017" s="58" t="s">
        <v>87</v>
      </c>
      <c r="I9017" s="60" t="s">
        <v>85</v>
      </c>
    </row>
    <row r="9018" spans="1:9" x14ac:dyDescent="0.2">
      <c r="A9018" t="s">
        <v>65</v>
      </c>
      <c r="B9018" t="s">
        <v>81</v>
      </c>
      <c r="C9018" t="s">
        <v>22</v>
      </c>
      <c r="D9018" s="55">
        <v>46631</v>
      </c>
      <c r="E9018">
        <v>0</v>
      </c>
      <c r="F9018">
        <v>3133123</v>
      </c>
      <c r="G9018" s="58" t="s">
        <v>87</v>
      </c>
      <c r="H9018" s="58" t="s">
        <v>87</v>
      </c>
      <c r="I9018" s="60" t="s">
        <v>85</v>
      </c>
    </row>
    <row r="9019" spans="1:9" x14ac:dyDescent="0.2">
      <c r="A9019" t="s">
        <v>111</v>
      </c>
      <c r="B9019" t="s">
        <v>110</v>
      </c>
      <c r="C9019" t="s">
        <v>22</v>
      </c>
      <c r="D9019" s="55">
        <v>46631</v>
      </c>
      <c r="E9019">
        <v>-5.0000000000000001E-3</v>
      </c>
      <c r="F9019">
        <v>3133124</v>
      </c>
      <c r="G9019" s="58" t="s">
        <v>87</v>
      </c>
      <c r="H9019" s="58" t="s">
        <v>87</v>
      </c>
      <c r="I9019" s="60" t="s">
        <v>85</v>
      </c>
    </row>
    <row r="9020" spans="1:9" x14ac:dyDescent="0.2">
      <c r="A9020" t="s">
        <v>112</v>
      </c>
      <c r="B9020" t="s">
        <v>110</v>
      </c>
      <c r="C9020" t="s">
        <v>22</v>
      </c>
      <c r="D9020" s="55">
        <v>46631</v>
      </c>
      <c r="E9020">
        <v>0.01</v>
      </c>
      <c r="F9020">
        <v>3133125</v>
      </c>
      <c r="G9020" s="58" t="s">
        <v>87</v>
      </c>
      <c r="H9020" s="58" t="s">
        <v>87</v>
      </c>
      <c r="I9020" s="60" t="s">
        <v>85</v>
      </c>
    </row>
    <row r="9021" spans="1:9" x14ac:dyDescent="0.2">
      <c r="A9021" t="s">
        <v>108</v>
      </c>
      <c r="B9021" t="s">
        <v>110</v>
      </c>
      <c r="C9021" t="s">
        <v>22</v>
      </c>
      <c r="D9021" s="55">
        <v>46631</v>
      </c>
      <c r="E9021">
        <v>-0.02</v>
      </c>
      <c r="F9021">
        <v>3133126</v>
      </c>
      <c r="G9021" s="58" t="s">
        <v>87</v>
      </c>
      <c r="H9021" s="58" t="s">
        <v>87</v>
      </c>
      <c r="I9021" s="60" t="s">
        <v>85</v>
      </c>
    </row>
    <row r="9022" spans="1:9" x14ac:dyDescent="0.2">
      <c r="A9022" t="s">
        <v>109</v>
      </c>
      <c r="B9022" t="s">
        <v>110</v>
      </c>
      <c r="C9022" t="s">
        <v>22</v>
      </c>
      <c r="D9022" s="55">
        <v>46631</v>
      </c>
      <c r="E9022">
        <v>0.01</v>
      </c>
      <c r="F9022">
        <v>3133127</v>
      </c>
      <c r="G9022" s="58" t="s">
        <v>87</v>
      </c>
      <c r="H9022" s="58" t="s">
        <v>87</v>
      </c>
      <c r="I9022" s="60" t="s">
        <v>85</v>
      </c>
    </row>
    <row r="9023" spans="1:9" x14ac:dyDescent="0.2">
      <c r="A9023" t="s">
        <v>11</v>
      </c>
      <c r="B9023" t="s">
        <v>110</v>
      </c>
      <c r="C9023" t="s">
        <v>22</v>
      </c>
      <c r="D9023" s="55">
        <v>46631</v>
      </c>
      <c r="E9023" s="155">
        <v>46661</v>
      </c>
      <c r="F9023">
        <v>2756541</v>
      </c>
      <c r="G9023" s="58" t="s">
        <v>87</v>
      </c>
      <c r="H9023" s="58" t="s">
        <v>87</v>
      </c>
      <c r="I9023" s="60" t="s">
        <v>86</v>
      </c>
    </row>
    <row r="9024" spans="1:9" x14ac:dyDescent="0.2">
      <c r="A9024" t="s">
        <v>78</v>
      </c>
      <c r="B9024" t="s">
        <v>80</v>
      </c>
      <c r="C9024" t="s">
        <v>22</v>
      </c>
      <c r="D9024" s="55">
        <v>46661</v>
      </c>
      <c r="E9024">
        <v>0.4</v>
      </c>
      <c r="F9024">
        <v>3133100</v>
      </c>
      <c r="G9024" s="58" t="s">
        <v>87</v>
      </c>
      <c r="H9024" s="58" t="s">
        <v>87</v>
      </c>
      <c r="I9024" s="60" t="s">
        <v>85</v>
      </c>
    </row>
    <row r="9025" spans="1:9" x14ac:dyDescent="0.2">
      <c r="A9025" t="s">
        <v>78</v>
      </c>
      <c r="B9025" t="s">
        <v>81</v>
      </c>
      <c r="C9025" t="s">
        <v>22</v>
      </c>
      <c r="D9025" s="55">
        <v>46661</v>
      </c>
      <c r="E9025">
        <v>0.02</v>
      </c>
      <c r="F9025">
        <v>3133101</v>
      </c>
      <c r="G9025" s="58" t="s">
        <v>87</v>
      </c>
      <c r="H9025" s="58" t="s">
        <v>87</v>
      </c>
      <c r="I9025" s="60" t="s">
        <v>85</v>
      </c>
    </row>
    <row r="9026" spans="1:9" x14ac:dyDescent="0.2">
      <c r="A9026" t="s">
        <v>35</v>
      </c>
      <c r="B9026" t="s">
        <v>80</v>
      </c>
      <c r="C9026" t="s">
        <v>22</v>
      </c>
      <c r="D9026" s="55">
        <v>46661</v>
      </c>
      <c r="E9026">
        <v>0.4</v>
      </c>
      <c r="F9026">
        <v>3133102</v>
      </c>
      <c r="G9026" s="58" t="s">
        <v>87</v>
      </c>
      <c r="H9026" s="58" t="s">
        <v>87</v>
      </c>
      <c r="I9026" s="60" t="s">
        <v>85</v>
      </c>
    </row>
    <row r="9027" spans="1:9" x14ac:dyDescent="0.2">
      <c r="A9027" t="s">
        <v>35</v>
      </c>
      <c r="B9027" t="s">
        <v>81</v>
      </c>
      <c r="C9027" t="s">
        <v>22</v>
      </c>
      <c r="D9027" s="55">
        <v>46661</v>
      </c>
      <c r="E9027">
        <v>0.05</v>
      </c>
      <c r="F9027">
        <v>3133103</v>
      </c>
      <c r="G9027" s="58" t="s">
        <v>87</v>
      </c>
      <c r="H9027" s="58" t="s">
        <v>87</v>
      </c>
      <c r="I9027" s="60" t="s">
        <v>85</v>
      </c>
    </row>
    <row r="9028" spans="1:9" x14ac:dyDescent="0.2">
      <c r="A9028" t="s">
        <v>36</v>
      </c>
      <c r="B9028" t="s">
        <v>80</v>
      </c>
      <c r="C9028" t="s">
        <v>22</v>
      </c>
      <c r="D9028" s="55">
        <v>46661</v>
      </c>
      <c r="E9028">
        <v>0.4</v>
      </c>
      <c r="F9028">
        <v>3133104</v>
      </c>
      <c r="G9028" s="58" t="s">
        <v>87</v>
      </c>
      <c r="H9028" s="58" t="s">
        <v>87</v>
      </c>
      <c r="I9028" s="60" t="s">
        <v>85</v>
      </c>
    </row>
    <row r="9029" spans="1:9" x14ac:dyDescent="0.2">
      <c r="A9029" t="s">
        <v>36</v>
      </c>
      <c r="B9029" t="s">
        <v>81</v>
      </c>
      <c r="C9029" t="s">
        <v>22</v>
      </c>
      <c r="D9029" s="55">
        <v>46661</v>
      </c>
      <c r="E9029">
        <v>0.02</v>
      </c>
      <c r="F9029">
        <v>3133105</v>
      </c>
      <c r="G9029" s="58" t="s">
        <v>87</v>
      </c>
      <c r="H9029" s="58" t="s">
        <v>87</v>
      </c>
      <c r="I9029" s="60" t="s">
        <v>85</v>
      </c>
    </row>
    <row r="9030" spans="1:9" x14ac:dyDescent="0.2">
      <c r="A9030" t="s">
        <v>37</v>
      </c>
      <c r="B9030" t="s">
        <v>80</v>
      </c>
      <c r="C9030" t="s">
        <v>22</v>
      </c>
      <c r="D9030" s="55">
        <v>46661</v>
      </c>
      <c r="E9030">
        <v>0.4</v>
      </c>
      <c r="F9030">
        <v>3133106</v>
      </c>
      <c r="G9030" s="58" t="s">
        <v>87</v>
      </c>
      <c r="H9030" s="58" t="s">
        <v>87</v>
      </c>
      <c r="I9030" s="60" t="s">
        <v>85</v>
      </c>
    </row>
    <row r="9031" spans="1:9" x14ac:dyDescent="0.2">
      <c r="A9031" t="s">
        <v>37</v>
      </c>
      <c r="B9031" t="s">
        <v>81</v>
      </c>
      <c r="C9031" t="s">
        <v>22</v>
      </c>
      <c r="D9031" s="55">
        <v>46661</v>
      </c>
      <c r="E9031">
        <v>0.05</v>
      </c>
      <c r="F9031">
        <v>3133107</v>
      </c>
      <c r="G9031" s="58" t="s">
        <v>87</v>
      </c>
      <c r="H9031" s="58" t="s">
        <v>87</v>
      </c>
      <c r="I9031" s="60" t="s">
        <v>85</v>
      </c>
    </row>
    <row r="9032" spans="1:9" x14ac:dyDescent="0.2">
      <c r="A9032" t="s">
        <v>58</v>
      </c>
      <c r="B9032" t="s">
        <v>80</v>
      </c>
      <c r="C9032" t="s">
        <v>22</v>
      </c>
      <c r="D9032" s="55">
        <v>46661</v>
      </c>
      <c r="E9032">
        <v>0.36</v>
      </c>
      <c r="F9032">
        <v>3133108</v>
      </c>
      <c r="G9032" s="58" t="s">
        <v>87</v>
      </c>
      <c r="H9032" s="58" t="s">
        <v>87</v>
      </c>
      <c r="I9032" s="60" t="s">
        <v>85</v>
      </c>
    </row>
    <row r="9033" spans="1:9" x14ac:dyDescent="0.2">
      <c r="A9033" t="s">
        <v>58</v>
      </c>
      <c r="B9033" t="s">
        <v>81</v>
      </c>
      <c r="C9033" t="s">
        <v>22</v>
      </c>
      <c r="D9033" s="55">
        <v>46661</v>
      </c>
      <c r="E9033">
        <v>-5.0000000000000001E-3</v>
      </c>
      <c r="F9033">
        <v>3133109</v>
      </c>
      <c r="G9033" s="58" t="s">
        <v>87</v>
      </c>
      <c r="H9033" s="58" t="s">
        <v>87</v>
      </c>
      <c r="I9033" s="60" t="s">
        <v>85</v>
      </c>
    </row>
    <row r="9034" spans="1:9" x14ac:dyDescent="0.2">
      <c r="A9034" t="s">
        <v>59</v>
      </c>
      <c r="B9034" t="s">
        <v>80</v>
      </c>
      <c r="C9034" t="s">
        <v>22</v>
      </c>
      <c r="D9034" s="55">
        <v>46661</v>
      </c>
      <c r="E9034">
        <v>0.4</v>
      </c>
      <c r="F9034">
        <v>3133110</v>
      </c>
      <c r="G9034" s="58" t="s">
        <v>87</v>
      </c>
      <c r="H9034" s="58" t="s">
        <v>87</v>
      </c>
      <c r="I9034" s="60" t="s">
        <v>85</v>
      </c>
    </row>
    <row r="9035" spans="1:9" x14ac:dyDescent="0.2">
      <c r="A9035" t="s">
        <v>59</v>
      </c>
      <c r="B9035" t="s">
        <v>81</v>
      </c>
      <c r="C9035" t="s">
        <v>22</v>
      </c>
      <c r="D9035" s="55">
        <v>46661</v>
      </c>
      <c r="E9035">
        <v>-8.5000000000000006E-2</v>
      </c>
      <c r="F9035">
        <v>3133111</v>
      </c>
      <c r="G9035" s="58" t="s">
        <v>87</v>
      </c>
      <c r="H9035" s="58" t="s">
        <v>87</v>
      </c>
      <c r="I9035" s="60" t="s">
        <v>85</v>
      </c>
    </row>
    <row r="9036" spans="1:9" x14ac:dyDescent="0.2">
      <c r="A9036" t="s">
        <v>60</v>
      </c>
      <c r="B9036" t="s">
        <v>80</v>
      </c>
      <c r="C9036" t="s">
        <v>22</v>
      </c>
      <c r="D9036" s="55">
        <v>46661</v>
      </c>
      <c r="E9036">
        <v>0.4</v>
      </c>
      <c r="F9036">
        <v>3133112</v>
      </c>
      <c r="G9036" s="58" t="s">
        <v>87</v>
      </c>
      <c r="H9036" s="58" t="s">
        <v>87</v>
      </c>
      <c r="I9036" s="60" t="s">
        <v>85</v>
      </c>
    </row>
    <row r="9037" spans="1:9" x14ac:dyDescent="0.2">
      <c r="A9037" t="s">
        <v>60</v>
      </c>
      <c r="B9037" t="s">
        <v>81</v>
      </c>
      <c r="C9037" t="s">
        <v>22</v>
      </c>
      <c r="D9037" s="55">
        <v>46661</v>
      </c>
      <c r="E9037">
        <v>0.01</v>
      </c>
      <c r="F9037">
        <v>3133113</v>
      </c>
      <c r="G9037" s="58" t="s">
        <v>87</v>
      </c>
      <c r="H9037" s="58" t="s">
        <v>87</v>
      </c>
      <c r="I9037" s="60" t="s">
        <v>85</v>
      </c>
    </row>
    <row r="9038" spans="1:9" x14ac:dyDescent="0.2">
      <c r="A9038" t="s">
        <v>61</v>
      </c>
      <c r="B9038" t="s">
        <v>80</v>
      </c>
      <c r="C9038" t="s">
        <v>22</v>
      </c>
      <c r="D9038" s="55">
        <v>46661</v>
      </c>
      <c r="E9038">
        <v>0.4</v>
      </c>
      <c r="F9038">
        <v>3133114</v>
      </c>
      <c r="G9038" s="58" t="s">
        <v>87</v>
      </c>
      <c r="H9038" s="58" t="s">
        <v>87</v>
      </c>
      <c r="I9038" s="60" t="s">
        <v>85</v>
      </c>
    </row>
    <row r="9039" spans="1:9" x14ac:dyDescent="0.2">
      <c r="A9039" t="s">
        <v>61</v>
      </c>
      <c r="B9039" t="s">
        <v>81</v>
      </c>
      <c r="C9039" t="s">
        <v>22</v>
      </c>
      <c r="D9039" s="55">
        <v>46661</v>
      </c>
      <c r="E9039">
        <v>-5.5E-2</v>
      </c>
      <c r="F9039">
        <v>3133115</v>
      </c>
      <c r="G9039" s="58" t="s">
        <v>87</v>
      </c>
      <c r="H9039" s="58" t="s">
        <v>87</v>
      </c>
      <c r="I9039" s="60" t="s">
        <v>85</v>
      </c>
    </row>
    <row r="9040" spans="1:9" x14ac:dyDescent="0.2">
      <c r="A9040" t="s">
        <v>63</v>
      </c>
      <c r="B9040" t="s">
        <v>80</v>
      </c>
      <c r="C9040" t="s">
        <v>22</v>
      </c>
      <c r="D9040" s="55">
        <v>46661</v>
      </c>
      <c r="E9040">
        <v>0</v>
      </c>
      <c r="F9040">
        <v>3133116</v>
      </c>
      <c r="G9040" s="58" t="s">
        <v>87</v>
      </c>
      <c r="H9040" s="58" t="s">
        <v>87</v>
      </c>
      <c r="I9040" s="60" t="s">
        <v>85</v>
      </c>
    </row>
    <row r="9041" spans="1:9" x14ac:dyDescent="0.2">
      <c r="A9041" t="s">
        <v>63</v>
      </c>
      <c r="B9041" t="s">
        <v>81</v>
      </c>
      <c r="C9041" t="s">
        <v>22</v>
      </c>
      <c r="D9041" s="55">
        <v>46661</v>
      </c>
      <c r="E9041">
        <v>0</v>
      </c>
      <c r="F9041">
        <v>3133117</v>
      </c>
      <c r="G9041" s="58" t="s">
        <v>87</v>
      </c>
      <c r="H9041" s="58" t="s">
        <v>87</v>
      </c>
      <c r="I9041" s="60" t="s">
        <v>85</v>
      </c>
    </row>
    <row r="9042" spans="1:9" x14ac:dyDescent="0.2">
      <c r="A9042" t="s">
        <v>64</v>
      </c>
      <c r="B9042" t="s">
        <v>80</v>
      </c>
      <c r="C9042" t="s">
        <v>22</v>
      </c>
      <c r="D9042" s="55">
        <v>46661</v>
      </c>
      <c r="E9042">
        <v>0</v>
      </c>
      <c r="F9042">
        <v>3133118</v>
      </c>
      <c r="G9042" s="58" t="s">
        <v>87</v>
      </c>
      <c r="H9042" s="58" t="s">
        <v>87</v>
      </c>
      <c r="I9042" s="60" t="s">
        <v>85</v>
      </c>
    </row>
    <row r="9043" spans="1:9" x14ac:dyDescent="0.2">
      <c r="A9043" t="s">
        <v>64</v>
      </c>
      <c r="B9043" t="s">
        <v>81</v>
      </c>
      <c r="C9043" t="s">
        <v>22</v>
      </c>
      <c r="D9043" s="55">
        <v>46661</v>
      </c>
      <c r="E9043">
        <v>0</v>
      </c>
      <c r="F9043">
        <v>3133119</v>
      </c>
      <c r="G9043" s="58" t="s">
        <v>87</v>
      </c>
      <c r="H9043" s="58" t="s">
        <v>87</v>
      </c>
      <c r="I9043" s="60" t="s">
        <v>85</v>
      </c>
    </row>
    <row r="9044" spans="1:9" x14ac:dyDescent="0.2">
      <c r="A9044" t="s">
        <v>79</v>
      </c>
      <c r="B9044" t="s">
        <v>80</v>
      </c>
      <c r="C9044" t="s">
        <v>22</v>
      </c>
      <c r="D9044" s="55">
        <v>46661</v>
      </c>
      <c r="E9044">
        <v>0</v>
      </c>
      <c r="F9044">
        <v>3133120</v>
      </c>
      <c r="G9044" s="58" t="s">
        <v>87</v>
      </c>
      <c r="H9044" s="58" t="s">
        <v>87</v>
      </c>
      <c r="I9044" s="60" t="s">
        <v>85</v>
      </c>
    </row>
    <row r="9045" spans="1:9" x14ac:dyDescent="0.2">
      <c r="A9045" t="s">
        <v>79</v>
      </c>
      <c r="B9045" t="s">
        <v>81</v>
      </c>
      <c r="C9045" t="s">
        <v>22</v>
      </c>
      <c r="D9045" s="55">
        <v>46661</v>
      </c>
      <c r="E9045">
        <v>0</v>
      </c>
      <c r="F9045">
        <v>3133121</v>
      </c>
      <c r="G9045" s="58" t="s">
        <v>87</v>
      </c>
      <c r="H9045" s="58" t="s">
        <v>87</v>
      </c>
      <c r="I9045" s="60" t="s">
        <v>85</v>
      </c>
    </row>
    <row r="9046" spans="1:9" x14ac:dyDescent="0.2">
      <c r="A9046" t="s">
        <v>65</v>
      </c>
      <c r="B9046" t="s">
        <v>80</v>
      </c>
      <c r="C9046" t="s">
        <v>22</v>
      </c>
      <c r="D9046" s="55">
        <v>46661</v>
      </c>
      <c r="E9046">
        <v>0</v>
      </c>
      <c r="F9046">
        <v>3133122</v>
      </c>
      <c r="G9046" s="58" t="s">
        <v>87</v>
      </c>
      <c r="H9046" s="58" t="s">
        <v>87</v>
      </c>
      <c r="I9046" s="60" t="s">
        <v>85</v>
      </c>
    </row>
    <row r="9047" spans="1:9" x14ac:dyDescent="0.2">
      <c r="A9047" t="s">
        <v>65</v>
      </c>
      <c r="B9047" t="s">
        <v>81</v>
      </c>
      <c r="C9047" t="s">
        <v>22</v>
      </c>
      <c r="D9047" s="55">
        <v>46661</v>
      </c>
      <c r="E9047">
        <v>0</v>
      </c>
      <c r="F9047">
        <v>3133123</v>
      </c>
      <c r="G9047" s="58" t="s">
        <v>87</v>
      </c>
      <c r="H9047" s="58" t="s">
        <v>87</v>
      </c>
      <c r="I9047" s="60" t="s">
        <v>85</v>
      </c>
    </row>
    <row r="9048" spans="1:9" x14ac:dyDescent="0.2">
      <c r="A9048" t="s">
        <v>111</v>
      </c>
      <c r="B9048" t="s">
        <v>110</v>
      </c>
      <c r="C9048" t="s">
        <v>22</v>
      </c>
      <c r="D9048" s="55">
        <v>46661</v>
      </c>
      <c r="E9048">
        <v>-5.0000000000000001E-3</v>
      </c>
      <c r="F9048">
        <v>3133124</v>
      </c>
      <c r="G9048" s="58" t="s">
        <v>87</v>
      </c>
      <c r="H9048" s="58" t="s">
        <v>87</v>
      </c>
      <c r="I9048" s="60" t="s">
        <v>85</v>
      </c>
    </row>
    <row r="9049" spans="1:9" x14ac:dyDescent="0.2">
      <c r="A9049" t="s">
        <v>112</v>
      </c>
      <c r="B9049" t="s">
        <v>110</v>
      </c>
      <c r="C9049" t="s">
        <v>22</v>
      </c>
      <c r="D9049" s="55">
        <v>46661</v>
      </c>
      <c r="E9049">
        <v>0.01</v>
      </c>
      <c r="F9049">
        <v>3133125</v>
      </c>
      <c r="G9049" s="58" t="s">
        <v>87</v>
      </c>
      <c r="H9049" s="58" t="s">
        <v>87</v>
      </c>
      <c r="I9049" s="60" t="s">
        <v>85</v>
      </c>
    </row>
    <row r="9050" spans="1:9" x14ac:dyDescent="0.2">
      <c r="A9050" t="s">
        <v>108</v>
      </c>
      <c r="B9050" t="s">
        <v>110</v>
      </c>
      <c r="C9050" t="s">
        <v>22</v>
      </c>
      <c r="D9050" s="55">
        <v>46661</v>
      </c>
      <c r="E9050">
        <v>-5.5E-2</v>
      </c>
      <c r="F9050">
        <v>3133126</v>
      </c>
      <c r="G9050" s="58" t="s">
        <v>87</v>
      </c>
      <c r="H9050" s="58" t="s">
        <v>87</v>
      </c>
      <c r="I9050" s="60" t="s">
        <v>85</v>
      </c>
    </row>
    <row r="9051" spans="1:9" x14ac:dyDescent="0.2">
      <c r="A9051" t="s">
        <v>109</v>
      </c>
      <c r="B9051" t="s">
        <v>110</v>
      </c>
      <c r="C9051" t="s">
        <v>22</v>
      </c>
      <c r="D9051" s="55">
        <v>46661</v>
      </c>
      <c r="E9051">
        <v>0.01</v>
      </c>
      <c r="F9051">
        <v>3133127</v>
      </c>
      <c r="G9051" s="58" t="s">
        <v>87</v>
      </c>
      <c r="H9051" s="58" t="s">
        <v>87</v>
      </c>
      <c r="I9051" s="60" t="s">
        <v>85</v>
      </c>
    </row>
    <row r="9052" spans="1:9" x14ac:dyDescent="0.2">
      <c r="A9052" t="s">
        <v>11</v>
      </c>
      <c r="B9052" t="s">
        <v>110</v>
      </c>
      <c r="C9052" t="s">
        <v>22</v>
      </c>
      <c r="D9052" s="55">
        <v>46661</v>
      </c>
      <c r="E9052" s="155">
        <v>46692</v>
      </c>
      <c r="F9052">
        <v>2756519</v>
      </c>
      <c r="G9052" s="58" t="s">
        <v>87</v>
      </c>
      <c r="H9052" s="58" t="s">
        <v>87</v>
      </c>
      <c r="I9052" s="60" t="s">
        <v>86</v>
      </c>
    </row>
    <row r="9053" spans="1:9" x14ac:dyDescent="0.2">
      <c r="A9053" t="s">
        <v>78</v>
      </c>
      <c r="B9053" t="s">
        <v>80</v>
      </c>
      <c r="C9053" t="s">
        <v>22</v>
      </c>
      <c r="D9053" s="55">
        <v>46692</v>
      </c>
      <c r="E9053">
        <v>0.55500000000000005</v>
      </c>
      <c r="F9053">
        <v>3133100</v>
      </c>
      <c r="G9053" s="58" t="s">
        <v>87</v>
      </c>
      <c r="H9053" s="58" t="s">
        <v>87</v>
      </c>
      <c r="I9053" s="60" t="s">
        <v>85</v>
      </c>
    </row>
    <row r="9054" spans="1:9" x14ac:dyDescent="0.2">
      <c r="A9054" t="s">
        <v>78</v>
      </c>
      <c r="B9054" t="s">
        <v>81</v>
      </c>
      <c r="C9054" t="s">
        <v>22</v>
      </c>
      <c r="D9054" s="55">
        <v>46692</v>
      </c>
      <c r="E9054">
        <v>0.05</v>
      </c>
      <c r="F9054">
        <v>3133101</v>
      </c>
      <c r="G9054" s="58" t="s">
        <v>87</v>
      </c>
      <c r="H9054" s="58" t="s">
        <v>87</v>
      </c>
      <c r="I9054" s="60" t="s">
        <v>85</v>
      </c>
    </row>
    <row r="9055" spans="1:9" x14ac:dyDescent="0.2">
      <c r="A9055" t="s">
        <v>35</v>
      </c>
      <c r="B9055" t="s">
        <v>80</v>
      </c>
      <c r="C9055" t="s">
        <v>22</v>
      </c>
      <c r="D9055" s="55">
        <v>46692</v>
      </c>
      <c r="E9055">
        <v>0.55500000000000005</v>
      </c>
      <c r="F9055">
        <v>3133102</v>
      </c>
      <c r="G9055" s="58" t="s">
        <v>87</v>
      </c>
      <c r="H9055" s="58" t="s">
        <v>87</v>
      </c>
      <c r="I9055" s="60" t="s">
        <v>85</v>
      </c>
    </row>
    <row r="9056" spans="1:9" x14ac:dyDescent="0.2">
      <c r="A9056" t="s">
        <v>35</v>
      </c>
      <c r="B9056" t="s">
        <v>81</v>
      </c>
      <c r="C9056" t="s">
        <v>22</v>
      </c>
      <c r="D9056" s="55">
        <v>46692</v>
      </c>
      <c r="E9056">
        <v>0.14000000000000001</v>
      </c>
      <c r="F9056">
        <v>3133103</v>
      </c>
      <c r="G9056" s="58" t="s">
        <v>87</v>
      </c>
      <c r="H9056" s="58" t="s">
        <v>87</v>
      </c>
      <c r="I9056" s="60" t="s">
        <v>85</v>
      </c>
    </row>
    <row r="9057" spans="1:9" x14ac:dyDescent="0.2">
      <c r="A9057" t="s">
        <v>36</v>
      </c>
      <c r="B9057" t="s">
        <v>80</v>
      </c>
      <c r="C9057" t="s">
        <v>22</v>
      </c>
      <c r="D9057" s="55">
        <v>46692</v>
      </c>
      <c r="E9057">
        <v>0.55500000000000005</v>
      </c>
      <c r="F9057">
        <v>3133104</v>
      </c>
      <c r="G9057" s="58" t="s">
        <v>87</v>
      </c>
      <c r="H9057" s="58" t="s">
        <v>87</v>
      </c>
      <c r="I9057" s="60" t="s">
        <v>85</v>
      </c>
    </row>
    <row r="9058" spans="1:9" x14ac:dyDescent="0.2">
      <c r="A9058" t="s">
        <v>36</v>
      </c>
      <c r="B9058" t="s">
        <v>81</v>
      </c>
      <c r="C9058" t="s">
        <v>22</v>
      </c>
      <c r="D9058" s="55">
        <v>46692</v>
      </c>
      <c r="E9058">
        <v>0.05</v>
      </c>
      <c r="F9058">
        <v>3133105</v>
      </c>
      <c r="G9058" s="58" t="s">
        <v>87</v>
      </c>
      <c r="H9058" s="58" t="s">
        <v>87</v>
      </c>
      <c r="I9058" s="60" t="s">
        <v>85</v>
      </c>
    </row>
    <row r="9059" spans="1:9" x14ac:dyDescent="0.2">
      <c r="A9059" t="s">
        <v>37</v>
      </c>
      <c r="B9059" t="s">
        <v>80</v>
      </c>
      <c r="C9059" t="s">
        <v>22</v>
      </c>
      <c r="D9059" s="55">
        <v>46692</v>
      </c>
      <c r="E9059">
        <v>0.55500000000000005</v>
      </c>
      <c r="F9059">
        <v>3133106</v>
      </c>
      <c r="G9059" s="58" t="s">
        <v>87</v>
      </c>
      <c r="H9059" s="58" t="s">
        <v>87</v>
      </c>
      <c r="I9059" s="60" t="s">
        <v>85</v>
      </c>
    </row>
    <row r="9060" spans="1:9" x14ac:dyDescent="0.2">
      <c r="A9060" t="s">
        <v>37</v>
      </c>
      <c r="B9060" t="s">
        <v>81</v>
      </c>
      <c r="C9060" t="s">
        <v>22</v>
      </c>
      <c r="D9060" s="55">
        <v>46692</v>
      </c>
      <c r="E9060">
        <v>0.14000000000000001</v>
      </c>
      <c r="F9060">
        <v>3133107</v>
      </c>
      <c r="G9060" s="58" t="s">
        <v>87</v>
      </c>
      <c r="H9060" s="58" t="s">
        <v>87</v>
      </c>
      <c r="I9060" s="60" t="s">
        <v>85</v>
      </c>
    </row>
    <row r="9061" spans="1:9" x14ac:dyDescent="0.2">
      <c r="A9061" t="s">
        <v>58</v>
      </c>
      <c r="B9061" t="s">
        <v>80</v>
      </c>
      <c r="C9061" t="s">
        <v>22</v>
      </c>
      <c r="D9061" s="55">
        <v>46692</v>
      </c>
      <c r="E9061">
        <v>0.46</v>
      </c>
      <c r="F9061">
        <v>3133108</v>
      </c>
      <c r="G9061" s="58" t="s">
        <v>87</v>
      </c>
      <c r="H9061" s="58" t="s">
        <v>87</v>
      </c>
      <c r="I9061" s="60" t="s">
        <v>85</v>
      </c>
    </row>
    <row r="9062" spans="1:9" x14ac:dyDescent="0.2">
      <c r="A9062" t="s">
        <v>58</v>
      </c>
      <c r="B9062" t="s">
        <v>81</v>
      </c>
      <c r="C9062" t="s">
        <v>22</v>
      </c>
      <c r="D9062" s="55">
        <v>46692</v>
      </c>
      <c r="E9062">
        <v>0.05</v>
      </c>
      <c r="F9062">
        <v>3133109</v>
      </c>
      <c r="G9062" s="58" t="s">
        <v>87</v>
      </c>
      <c r="H9062" s="58" t="s">
        <v>87</v>
      </c>
      <c r="I9062" s="60" t="s">
        <v>85</v>
      </c>
    </row>
    <row r="9063" spans="1:9" x14ac:dyDescent="0.2">
      <c r="A9063" t="s">
        <v>59</v>
      </c>
      <c r="B9063" t="s">
        <v>80</v>
      </c>
      <c r="C9063" t="s">
        <v>22</v>
      </c>
      <c r="D9063" s="55">
        <v>46692</v>
      </c>
      <c r="E9063">
        <v>0.7</v>
      </c>
      <c r="F9063">
        <v>3133110</v>
      </c>
      <c r="G9063" s="58" t="s">
        <v>87</v>
      </c>
      <c r="H9063" s="58" t="s">
        <v>87</v>
      </c>
      <c r="I9063" s="60" t="s">
        <v>85</v>
      </c>
    </row>
    <row r="9064" spans="1:9" x14ac:dyDescent="0.2">
      <c r="A9064" t="s">
        <v>59</v>
      </c>
      <c r="B9064" t="s">
        <v>81</v>
      </c>
      <c r="C9064" t="s">
        <v>22</v>
      </c>
      <c r="D9064" s="55">
        <v>46692</v>
      </c>
      <c r="E9064">
        <v>-0.17</v>
      </c>
      <c r="F9064">
        <v>3133111</v>
      </c>
      <c r="G9064" s="58" t="s">
        <v>87</v>
      </c>
      <c r="H9064" s="58" t="s">
        <v>87</v>
      </c>
      <c r="I9064" s="60" t="s">
        <v>85</v>
      </c>
    </row>
    <row r="9065" spans="1:9" x14ac:dyDescent="0.2">
      <c r="A9065" t="s">
        <v>60</v>
      </c>
      <c r="B9065" t="s">
        <v>80</v>
      </c>
      <c r="C9065" t="s">
        <v>22</v>
      </c>
      <c r="D9065" s="55">
        <v>46692</v>
      </c>
      <c r="E9065">
        <v>0.7</v>
      </c>
      <c r="F9065">
        <v>3133112</v>
      </c>
      <c r="G9065" s="58" t="s">
        <v>87</v>
      </c>
      <c r="H9065" s="58" t="s">
        <v>87</v>
      </c>
      <c r="I9065" s="60" t="s">
        <v>85</v>
      </c>
    </row>
    <row r="9066" spans="1:9" x14ac:dyDescent="0.2">
      <c r="A9066" t="s">
        <v>60</v>
      </c>
      <c r="B9066" t="s">
        <v>81</v>
      </c>
      <c r="C9066" t="s">
        <v>22</v>
      </c>
      <c r="D9066" s="55">
        <v>46692</v>
      </c>
      <c r="E9066">
        <v>5.5E-2</v>
      </c>
      <c r="F9066">
        <v>3133113</v>
      </c>
      <c r="G9066" s="58" t="s">
        <v>87</v>
      </c>
      <c r="H9066" s="58" t="s">
        <v>87</v>
      </c>
      <c r="I9066" s="60" t="s">
        <v>85</v>
      </c>
    </row>
    <row r="9067" spans="1:9" x14ac:dyDescent="0.2">
      <c r="A9067" t="s">
        <v>61</v>
      </c>
      <c r="B9067" t="s">
        <v>80</v>
      </c>
      <c r="C9067" t="s">
        <v>22</v>
      </c>
      <c r="D9067" s="55">
        <v>46692</v>
      </c>
      <c r="E9067">
        <v>0.7</v>
      </c>
      <c r="F9067">
        <v>3133114</v>
      </c>
      <c r="G9067" s="58" t="s">
        <v>87</v>
      </c>
      <c r="H9067" s="58" t="s">
        <v>87</v>
      </c>
      <c r="I9067" s="60" t="s">
        <v>85</v>
      </c>
    </row>
    <row r="9068" spans="1:9" x14ac:dyDescent="0.2">
      <c r="A9068" t="s">
        <v>61</v>
      </c>
      <c r="B9068" t="s">
        <v>81</v>
      </c>
      <c r="C9068" t="s">
        <v>22</v>
      </c>
      <c r="D9068" s="55">
        <v>46692</v>
      </c>
      <c r="E9068">
        <v>-0.05</v>
      </c>
      <c r="F9068">
        <v>3133115</v>
      </c>
      <c r="G9068" s="58" t="s">
        <v>87</v>
      </c>
      <c r="H9068" s="58" t="s">
        <v>87</v>
      </c>
      <c r="I9068" s="60" t="s">
        <v>85</v>
      </c>
    </row>
    <row r="9069" spans="1:9" x14ac:dyDescent="0.2">
      <c r="A9069" t="s">
        <v>63</v>
      </c>
      <c r="B9069" t="s">
        <v>80</v>
      </c>
      <c r="C9069" t="s">
        <v>22</v>
      </c>
      <c r="D9069" s="55">
        <v>46692</v>
      </c>
      <c r="E9069">
        <v>0</v>
      </c>
      <c r="F9069">
        <v>3133116</v>
      </c>
      <c r="G9069" s="58" t="s">
        <v>87</v>
      </c>
      <c r="H9069" s="58" t="s">
        <v>87</v>
      </c>
      <c r="I9069" s="60" t="s">
        <v>85</v>
      </c>
    </row>
    <row r="9070" spans="1:9" x14ac:dyDescent="0.2">
      <c r="A9070" t="s">
        <v>63</v>
      </c>
      <c r="B9070" t="s">
        <v>81</v>
      </c>
      <c r="C9070" t="s">
        <v>22</v>
      </c>
      <c r="D9070" s="55">
        <v>46692</v>
      </c>
      <c r="E9070">
        <v>0</v>
      </c>
      <c r="F9070">
        <v>3133117</v>
      </c>
      <c r="G9070" s="58" t="s">
        <v>87</v>
      </c>
      <c r="H9070" s="58" t="s">
        <v>87</v>
      </c>
      <c r="I9070" s="60" t="s">
        <v>85</v>
      </c>
    </row>
    <row r="9071" spans="1:9" x14ac:dyDescent="0.2">
      <c r="A9071" t="s">
        <v>64</v>
      </c>
      <c r="B9071" t="s">
        <v>80</v>
      </c>
      <c r="C9071" t="s">
        <v>22</v>
      </c>
      <c r="D9071" s="55">
        <v>46692</v>
      </c>
      <c r="E9071">
        <v>0</v>
      </c>
      <c r="F9071">
        <v>3133118</v>
      </c>
      <c r="G9071" s="58" t="s">
        <v>87</v>
      </c>
      <c r="H9071" s="58" t="s">
        <v>87</v>
      </c>
      <c r="I9071" s="60" t="s">
        <v>85</v>
      </c>
    </row>
    <row r="9072" spans="1:9" x14ac:dyDescent="0.2">
      <c r="A9072" t="s">
        <v>64</v>
      </c>
      <c r="B9072" t="s">
        <v>81</v>
      </c>
      <c r="C9072" t="s">
        <v>22</v>
      </c>
      <c r="D9072" s="55">
        <v>46692</v>
      </c>
      <c r="E9072">
        <v>0</v>
      </c>
      <c r="F9072">
        <v>3133119</v>
      </c>
      <c r="G9072" s="58" t="s">
        <v>87</v>
      </c>
      <c r="H9072" s="58" t="s">
        <v>87</v>
      </c>
      <c r="I9072" s="60" t="s">
        <v>85</v>
      </c>
    </row>
    <row r="9073" spans="1:9" x14ac:dyDescent="0.2">
      <c r="A9073" t="s">
        <v>79</v>
      </c>
      <c r="B9073" t="s">
        <v>80</v>
      </c>
      <c r="C9073" t="s">
        <v>22</v>
      </c>
      <c r="D9073" s="55">
        <v>46692</v>
      </c>
      <c r="E9073">
        <v>0</v>
      </c>
      <c r="F9073">
        <v>3133120</v>
      </c>
      <c r="G9073" s="58" t="s">
        <v>87</v>
      </c>
      <c r="H9073" s="58" t="s">
        <v>87</v>
      </c>
      <c r="I9073" s="60" t="s">
        <v>85</v>
      </c>
    </row>
    <row r="9074" spans="1:9" x14ac:dyDescent="0.2">
      <c r="A9074" t="s">
        <v>79</v>
      </c>
      <c r="B9074" t="s">
        <v>81</v>
      </c>
      <c r="C9074" t="s">
        <v>22</v>
      </c>
      <c r="D9074" s="55">
        <v>46692</v>
      </c>
      <c r="E9074">
        <v>0</v>
      </c>
      <c r="F9074">
        <v>3133121</v>
      </c>
      <c r="G9074" s="58" t="s">
        <v>87</v>
      </c>
      <c r="H9074" s="58" t="s">
        <v>87</v>
      </c>
      <c r="I9074" s="60" t="s">
        <v>85</v>
      </c>
    </row>
    <row r="9075" spans="1:9" x14ac:dyDescent="0.2">
      <c r="A9075" t="s">
        <v>65</v>
      </c>
      <c r="B9075" t="s">
        <v>80</v>
      </c>
      <c r="C9075" t="s">
        <v>22</v>
      </c>
      <c r="D9075" s="55">
        <v>46692</v>
      </c>
      <c r="E9075">
        <v>0</v>
      </c>
      <c r="F9075">
        <v>3133122</v>
      </c>
      <c r="G9075" s="58" t="s">
        <v>87</v>
      </c>
      <c r="H9075" s="58" t="s">
        <v>87</v>
      </c>
      <c r="I9075" s="60" t="s">
        <v>85</v>
      </c>
    </row>
    <row r="9076" spans="1:9" x14ac:dyDescent="0.2">
      <c r="A9076" t="s">
        <v>65</v>
      </c>
      <c r="B9076" t="s">
        <v>81</v>
      </c>
      <c r="C9076" t="s">
        <v>22</v>
      </c>
      <c r="D9076" s="55">
        <v>46692</v>
      </c>
      <c r="E9076">
        <v>0</v>
      </c>
      <c r="F9076">
        <v>3133123</v>
      </c>
      <c r="G9076" s="58" t="s">
        <v>87</v>
      </c>
      <c r="H9076" s="58" t="s">
        <v>87</v>
      </c>
      <c r="I9076" s="60" t="s">
        <v>85</v>
      </c>
    </row>
    <row r="9077" spans="1:9" x14ac:dyDescent="0.2">
      <c r="A9077" t="s">
        <v>111</v>
      </c>
      <c r="B9077" t="s">
        <v>110</v>
      </c>
      <c r="C9077" t="s">
        <v>22</v>
      </c>
      <c r="D9077" s="55">
        <v>46692</v>
      </c>
      <c r="E9077">
        <v>0.05</v>
      </c>
      <c r="F9077">
        <v>3133124</v>
      </c>
      <c r="G9077" s="58" t="s">
        <v>87</v>
      </c>
      <c r="H9077" s="58" t="s">
        <v>87</v>
      </c>
      <c r="I9077" s="60" t="s">
        <v>85</v>
      </c>
    </row>
    <row r="9078" spans="1:9" x14ac:dyDescent="0.2">
      <c r="A9078" t="s">
        <v>112</v>
      </c>
      <c r="B9078" t="s">
        <v>110</v>
      </c>
      <c r="C9078" t="s">
        <v>22</v>
      </c>
      <c r="D9078" s="55">
        <v>46692</v>
      </c>
      <c r="E9078">
        <v>5.5E-2</v>
      </c>
      <c r="F9078">
        <v>3133125</v>
      </c>
      <c r="G9078" s="58" t="s">
        <v>87</v>
      </c>
      <c r="H9078" s="58" t="s">
        <v>87</v>
      </c>
      <c r="I9078" s="60" t="s">
        <v>85</v>
      </c>
    </row>
    <row r="9079" spans="1:9" x14ac:dyDescent="0.2">
      <c r="A9079" t="s">
        <v>108</v>
      </c>
      <c r="B9079" t="s">
        <v>110</v>
      </c>
      <c r="C9079" t="s">
        <v>22</v>
      </c>
      <c r="D9079" s="55">
        <v>46692</v>
      </c>
      <c r="E9079">
        <v>-0.05</v>
      </c>
      <c r="F9079">
        <v>3133126</v>
      </c>
      <c r="G9079" s="58" t="s">
        <v>87</v>
      </c>
      <c r="H9079" s="58" t="s">
        <v>87</v>
      </c>
      <c r="I9079" s="60" t="s">
        <v>85</v>
      </c>
    </row>
    <row r="9080" spans="1:9" x14ac:dyDescent="0.2">
      <c r="A9080" t="s">
        <v>109</v>
      </c>
      <c r="B9080" t="s">
        <v>110</v>
      </c>
      <c r="C9080" t="s">
        <v>22</v>
      </c>
      <c r="D9080" s="55">
        <v>46692</v>
      </c>
      <c r="E9080">
        <v>5.5E-2</v>
      </c>
      <c r="F9080">
        <v>3133127</v>
      </c>
      <c r="G9080" s="58" t="s">
        <v>87</v>
      </c>
      <c r="H9080" s="58" t="s">
        <v>87</v>
      </c>
      <c r="I9080" s="60" t="s">
        <v>85</v>
      </c>
    </row>
    <row r="9081" spans="1:9" x14ac:dyDescent="0.2">
      <c r="A9081" t="s">
        <v>11</v>
      </c>
      <c r="B9081" t="s">
        <v>110</v>
      </c>
      <c r="C9081" t="s">
        <v>22</v>
      </c>
      <c r="D9081" s="55">
        <v>46692</v>
      </c>
      <c r="E9081" s="155">
        <v>46722</v>
      </c>
      <c r="F9081">
        <v>2756548</v>
      </c>
      <c r="G9081" s="58" t="s">
        <v>87</v>
      </c>
      <c r="H9081" s="58" t="s">
        <v>87</v>
      </c>
      <c r="I9081" s="60" t="s">
        <v>86</v>
      </c>
    </row>
    <row r="9082" spans="1:9" x14ac:dyDescent="0.2">
      <c r="A9082" t="s">
        <v>78</v>
      </c>
      <c r="B9082" t="s">
        <v>80</v>
      </c>
      <c r="C9082" t="s">
        <v>22</v>
      </c>
      <c r="D9082" s="55">
        <v>46722</v>
      </c>
      <c r="E9082">
        <v>0.91</v>
      </c>
      <c r="F9082">
        <v>3133100</v>
      </c>
      <c r="G9082" s="58" t="s">
        <v>87</v>
      </c>
      <c r="H9082" s="58" t="s">
        <v>87</v>
      </c>
      <c r="I9082" s="60" t="s">
        <v>85</v>
      </c>
    </row>
    <row r="9083" spans="1:9" x14ac:dyDescent="0.2">
      <c r="A9083" t="s">
        <v>78</v>
      </c>
      <c r="B9083" t="s">
        <v>81</v>
      </c>
      <c r="C9083" t="s">
        <v>22</v>
      </c>
      <c r="D9083" s="55">
        <v>46722</v>
      </c>
      <c r="E9083">
        <v>0.05</v>
      </c>
      <c r="F9083">
        <v>3133101</v>
      </c>
      <c r="G9083" s="58" t="s">
        <v>87</v>
      </c>
      <c r="H9083" s="58" t="s">
        <v>87</v>
      </c>
      <c r="I9083" s="60" t="s">
        <v>85</v>
      </c>
    </row>
    <row r="9084" spans="1:9" x14ac:dyDescent="0.2">
      <c r="A9084" t="s">
        <v>35</v>
      </c>
      <c r="B9084" t="s">
        <v>80</v>
      </c>
      <c r="C9084" t="s">
        <v>22</v>
      </c>
      <c r="D9084" s="55">
        <v>46722</v>
      </c>
      <c r="E9084">
        <v>0.91</v>
      </c>
      <c r="F9084">
        <v>3133102</v>
      </c>
      <c r="G9084" s="58" t="s">
        <v>87</v>
      </c>
      <c r="H9084" s="58" t="s">
        <v>87</v>
      </c>
      <c r="I9084" s="60" t="s">
        <v>85</v>
      </c>
    </row>
    <row r="9085" spans="1:9" x14ac:dyDescent="0.2">
      <c r="A9085" t="s">
        <v>35</v>
      </c>
      <c r="B9085" t="s">
        <v>81</v>
      </c>
      <c r="C9085" t="s">
        <v>22</v>
      </c>
      <c r="D9085" s="55">
        <v>46722</v>
      </c>
      <c r="E9085">
        <v>0.28999999999999998</v>
      </c>
      <c r="F9085">
        <v>3133103</v>
      </c>
      <c r="G9085" s="58" t="s">
        <v>87</v>
      </c>
      <c r="H9085" s="58" t="s">
        <v>87</v>
      </c>
      <c r="I9085" s="60" t="s">
        <v>85</v>
      </c>
    </row>
    <row r="9086" spans="1:9" x14ac:dyDescent="0.2">
      <c r="A9086" t="s">
        <v>36</v>
      </c>
      <c r="B9086" t="s">
        <v>80</v>
      </c>
      <c r="C9086" t="s">
        <v>22</v>
      </c>
      <c r="D9086" s="55">
        <v>46722</v>
      </c>
      <c r="E9086">
        <v>0.91</v>
      </c>
      <c r="F9086">
        <v>3133104</v>
      </c>
      <c r="G9086" s="58" t="s">
        <v>87</v>
      </c>
      <c r="H9086" s="58" t="s">
        <v>87</v>
      </c>
      <c r="I9086" s="60" t="s">
        <v>85</v>
      </c>
    </row>
    <row r="9087" spans="1:9" x14ac:dyDescent="0.2">
      <c r="A9087" t="s">
        <v>36</v>
      </c>
      <c r="B9087" t="s">
        <v>81</v>
      </c>
      <c r="C9087" t="s">
        <v>22</v>
      </c>
      <c r="D9087" s="55">
        <v>46722</v>
      </c>
      <c r="E9087">
        <v>0.05</v>
      </c>
      <c r="F9087">
        <v>3133105</v>
      </c>
      <c r="G9087" s="58" t="s">
        <v>87</v>
      </c>
      <c r="H9087" s="58" t="s">
        <v>87</v>
      </c>
      <c r="I9087" s="60" t="s">
        <v>85</v>
      </c>
    </row>
    <row r="9088" spans="1:9" x14ac:dyDescent="0.2">
      <c r="A9088" t="s">
        <v>37</v>
      </c>
      <c r="B9088" t="s">
        <v>80</v>
      </c>
      <c r="C9088" t="s">
        <v>22</v>
      </c>
      <c r="D9088" s="55">
        <v>46722</v>
      </c>
      <c r="E9088">
        <v>0.91</v>
      </c>
      <c r="F9088">
        <v>3133106</v>
      </c>
      <c r="G9088" s="58" t="s">
        <v>87</v>
      </c>
      <c r="H9088" s="58" t="s">
        <v>87</v>
      </c>
      <c r="I9088" s="60" t="s">
        <v>85</v>
      </c>
    </row>
    <row r="9089" spans="1:9" x14ac:dyDescent="0.2">
      <c r="A9089" t="s">
        <v>37</v>
      </c>
      <c r="B9089" t="s">
        <v>81</v>
      </c>
      <c r="C9089" t="s">
        <v>22</v>
      </c>
      <c r="D9089" s="55">
        <v>46722</v>
      </c>
      <c r="E9089">
        <v>0.28999999999999998</v>
      </c>
      <c r="F9089">
        <v>3133107</v>
      </c>
      <c r="G9089" s="58" t="s">
        <v>87</v>
      </c>
      <c r="H9089" s="58" t="s">
        <v>87</v>
      </c>
      <c r="I9089" s="60" t="s">
        <v>85</v>
      </c>
    </row>
    <row r="9090" spans="1:9" x14ac:dyDescent="0.2">
      <c r="A9090" t="s">
        <v>58</v>
      </c>
      <c r="B9090" t="s">
        <v>80</v>
      </c>
      <c r="C9090" t="s">
        <v>22</v>
      </c>
      <c r="D9090" s="55">
        <v>46722</v>
      </c>
      <c r="E9090">
        <v>0.77</v>
      </c>
      <c r="F9090">
        <v>3133108</v>
      </c>
      <c r="G9090" s="58" t="s">
        <v>87</v>
      </c>
      <c r="H9090" s="58" t="s">
        <v>87</v>
      </c>
      <c r="I9090" s="60" t="s">
        <v>85</v>
      </c>
    </row>
    <row r="9091" spans="1:9" x14ac:dyDescent="0.2">
      <c r="A9091" t="s">
        <v>58</v>
      </c>
      <c r="B9091" t="s">
        <v>81</v>
      </c>
      <c r="C9091" t="s">
        <v>22</v>
      </c>
      <c r="D9091" s="55">
        <v>46722</v>
      </c>
      <c r="E9091">
        <v>0.05</v>
      </c>
      <c r="F9091">
        <v>3133109</v>
      </c>
      <c r="G9091" s="58" t="s">
        <v>87</v>
      </c>
      <c r="H9091" s="58" t="s">
        <v>87</v>
      </c>
      <c r="I9091" s="60" t="s">
        <v>85</v>
      </c>
    </row>
    <row r="9092" spans="1:9" x14ac:dyDescent="0.2">
      <c r="A9092" t="s">
        <v>59</v>
      </c>
      <c r="B9092" t="s">
        <v>80</v>
      </c>
      <c r="C9092" t="s">
        <v>22</v>
      </c>
      <c r="D9092" s="55">
        <v>46722</v>
      </c>
      <c r="E9092">
        <v>0.98</v>
      </c>
      <c r="F9092">
        <v>3133110</v>
      </c>
      <c r="G9092" s="58" t="s">
        <v>87</v>
      </c>
      <c r="H9092" s="58" t="s">
        <v>87</v>
      </c>
      <c r="I9092" s="60" t="s">
        <v>85</v>
      </c>
    </row>
    <row r="9093" spans="1:9" x14ac:dyDescent="0.2">
      <c r="A9093" t="s">
        <v>59</v>
      </c>
      <c r="B9093" t="s">
        <v>81</v>
      </c>
      <c r="C9093" t="s">
        <v>22</v>
      </c>
      <c r="D9093" s="55">
        <v>46722</v>
      </c>
      <c r="E9093">
        <v>-0.13</v>
      </c>
      <c r="F9093">
        <v>3133111</v>
      </c>
      <c r="G9093" s="58" t="s">
        <v>87</v>
      </c>
      <c r="H9093" s="58" t="s">
        <v>87</v>
      </c>
      <c r="I9093" s="60" t="s">
        <v>85</v>
      </c>
    </row>
    <row r="9094" spans="1:9" x14ac:dyDescent="0.2">
      <c r="A9094" t="s">
        <v>60</v>
      </c>
      <c r="B9094" t="s">
        <v>80</v>
      </c>
      <c r="C9094" t="s">
        <v>22</v>
      </c>
      <c r="D9094" s="55">
        <v>46722</v>
      </c>
      <c r="E9094">
        <v>0.98</v>
      </c>
      <c r="F9094">
        <v>3133112</v>
      </c>
      <c r="G9094" s="58" t="s">
        <v>87</v>
      </c>
      <c r="H9094" s="58" t="s">
        <v>87</v>
      </c>
      <c r="I9094" s="60" t="s">
        <v>85</v>
      </c>
    </row>
    <row r="9095" spans="1:9" x14ac:dyDescent="0.2">
      <c r="A9095" t="s">
        <v>60</v>
      </c>
      <c r="B9095" t="s">
        <v>81</v>
      </c>
      <c r="C9095" t="s">
        <v>22</v>
      </c>
      <c r="D9095" s="55">
        <v>46722</v>
      </c>
      <c r="E9095">
        <v>0.25</v>
      </c>
      <c r="F9095">
        <v>3133113</v>
      </c>
      <c r="G9095" s="58" t="s">
        <v>87</v>
      </c>
      <c r="H9095" s="58" t="s">
        <v>87</v>
      </c>
      <c r="I9095" s="60" t="s">
        <v>85</v>
      </c>
    </row>
    <row r="9096" spans="1:9" x14ac:dyDescent="0.2">
      <c r="A9096" t="s">
        <v>61</v>
      </c>
      <c r="B9096" t="s">
        <v>80</v>
      </c>
      <c r="C9096" t="s">
        <v>22</v>
      </c>
      <c r="D9096" s="55">
        <v>46722</v>
      </c>
      <c r="E9096">
        <v>0.98</v>
      </c>
      <c r="F9096">
        <v>3133114</v>
      </c>
      <c r="G9096" s="58" t="s">
        <v>87</v>
      </c>
      <c r="H9096" s="58" t="s">
        <v>87</v>
      </c>
      <c r="I9096" s="60" t="s">
        <v>85</v>
      </c>
    </row>
    <row r="9097" spans="1:9" x14ac:dyDescent="0.2">
      <c r="A9097" t="s">
        <v>61</v>
      </c>
      <c r="B9097" t="s">
        <v>81</v>
      </c>
      <c r="C9097" t="s">
        <v>22</v>
      </c>
      <c r="D9097" s="55">
        <v>46722</v>
      </c>
      <c r="E9097">
        <v>-0.05</v>
      </c>
      <c r="F9097">
        <v>3133115</v>
      </c>
      <c r="G9097" s="58" t="s">
        <v>87</v>
      </c>
      <c r="H9097" s="58" t="s">
        <v>87</v>
      </c>
      <c r="I9097" s="60" t="s">
        <v>85</v>
      </c>
    </row>
    <row r="9098" spans="1:9" x14ac:dyDescent="0.2">
      <c r="A9098" t="s">
        <v>63</v>
      </c>
      <c r="B9098" t="s">
        <v>80</v>
      </c>
      <c r="C9098" t="s">
        <v>22</v>
      </c>
      <c r="D9098" s="55">
        <v>46722</v>
      </c>
      <c r="E9098">
        <v>0</v>
      </c>
      <c r="F9098">
        <v>3133116</v>
      </c>
      <c r="G9098" s="58" t="s">
        <v>87</v>
      </c>
      <c r="H9098" s="58" t="s">
        <v>87</v>
      </c>
      <c r="I9098" s="60" t="s">
        <v>85</v>
      </c>
    </row>
    <row r="9099" spans="1:9" x14ac:dyDescent="0.2">
      <c r="A9099" t="s">
        <v>63</v>
      </c>
      <c r="B9099" t="s">
        <v>81</v>
      </c>
      <c r="C9099" t="s">
        <v>22</v>
      </c>
      <c r="D9099" s="55">
        <v>46722</v>
      </c>
      <c r="E9099">
        <v>0</v>
      </c>
      <c r="F9099">
        <v>3133117</v>
      </c>
      <c r="G9099" s="58" t="s">
        <v>87</v>
      </c>
      <c r="H9099" s="58" t="s">
        <v>87</v>
      </c>
      <c r="I9099" s="60" t="s">
        <v>85</v>
      </c>
    </row>
    <row r="9100" spans="1:9" x14ac:dyDescent="0.2">
      <c r="A9100" t="s">
        <v>64</v>
      </c>
      <c r="B9100" t="s">
        <v>80</v>
      </c>
      <c r="C9100" t="s">
        <v>22</v>
      </c>
      <c r="D9100" s="55">
        <v>46722</v>
      </c>
      <c r="E9100">
        <v>0</v>
      </c>
      <c r="F9100">
        <v>3133118</v>
      </c>
      <c r="G9100" s="58" t="s">
        <v>87</v>
      </c>
      <c r="H9100" s="58" t="s">
        <v>87</v>
      </c>
      <c r="I9100" s="60" t="s">
        <v>85</v>
      </c>
    </row>
    <row r="9101" spans="1:9" x14ac:dyDescent="0.2">
      <c r="A9101" t="s">
        <v>64</v>
      </c>
      <c r="B9101" t="s">
        <v>81</v>
      </c>
      <c r="C9101" t="s">
        <v>22</v>
      </c>
      <c r="D9101" s="55">
        <v>46722</v>
      </c>
      <c r="E9101">
        <v>0</v>
      </c>
      <c r="F9101">
        <v>3133119</v>
      </c>
      <c r="G9101" s="58" t="s">
        <v>87</v>
      </c>
      <c r="H9101" s="58" t="s">
        <v>87</v>
      </c>
      <c r="I9101" s="60" t="s">
        <v>85</v>
      </c>
    </row>
    <row r="9102" spans="1:9" x14ac:dyDescent="0.2">
      <c r="A9102" t="s">
        <v>79</v>
      </c>
      <c r="B9102" t="s">
        <v>80</v>
      </c>
      <c r="C9102" t="s">
        <v>22</v>
      </c>
      <c r="D9102" s="55">
        <v>46722</v>
      </c>
      <c r="E9102">
        <v>0</v>
      </c>
      <c r="F9102">
        <v>3133120</v>
      </c>
      <c r="G9102" s="58" t="s">
        <v>87</v>
      </c>
      <c r="H9102" s="58" t="s">
        <v>87</v>
      </c>
      <c r="I9102" s="60" t="s">
        <v>85</v>
      </c>
    </row>
    <row r="9103" spans="1:9" x14ac:dyDescent="0.2">
      <c r="A9103" t="s">
        <v>79</v>
      </c>
      <c r="B9103" t="s">
        <v>81</v>
      </c>
      <c r="C9103" t="s">
        <v>22</v>
      </c>
      <c r="D9103" s="55">
        <v>46722</v>
      </c>
      <c r="E9103">
        <v>0</v>
      </c>
      <c r="F9103">
        <v>3133121</v>
      </c>
      <c r="G9103" s="58" t="s">
        <v>87</v>
      </c>
      <c r="H9103" s="58" t="s">
        <v>87</v>
      </c>
      <c r="I9103" s="60" t="s">
        <v>85</v>
      </c>
    </row>
    <row r="9104" spans="1:9" x14ac:dyDescent="0.2">
      <c r="A9104" t="s">
        <v>65</v>
      </c>
      <c r="B9104" t="s">
        <v>80</v>
      </c>
      <c r="C9104" t="s">
        <v>22</v>
      </c>
      <c r="D9104" s="55">
        <v>46722</v>
      </c>
      <c r="E9104">
        <v>0</v>
      </c>
      <c r="F9104">
        <v>3133122</v>
      </c>
      <c r="G9104" s="58" t="s">
        <v>87</v>
      </c>
      <c r="H9104" s="58" t="s">
        <v>87</v>
      </c>
      <c r="I9104" s="60" t="s">
        <v>85</v>
      </c>
    </row>
    <row r="9105" spans="1:9" x14ac:dyDescent="0.2">
      <c r="A9105" t="s">
        <v>65</v>
      </c>
      <c r="B9105" t="s">
        <v>81</v>
      </c>
      <c r="C9105" t="s">
        <v>22</v>
      </c>
      <c r="D9105" s="55">
        <v>46722</v>
      </c>
      <c r="E9105">
        <v>0</v>
      </c>
      <c r="F9105">
        <v>3133123</v>
      </c>
      <c r="G9105" s="58" t="s">
        <v>87</v>
      </c>
      <c r="H9105" s="58" t="s">
        <v>87</v>
      </c>
      <c r="I9105" s="60" t="s">
        <v>85</v>
      </c>
    </row>
    <row r="9106" spans="1:9" x14ac:dyDescent="0.2">
      <c r="A9106" t="s">
        <v>111</v>
      </c>
      <c r="B9106" t="s">
        <v>110</v>
      </c>
      <c r="C9106" t="s">
        <v>22</v>
      </c>
      <c r="D9106" s="55">
        <v>46722</v>
      </c>
      <c r="E9106">
        <v>0.05</v>
      </c>
      <c r="F9106">
        <v>3133124</v>
      </c>
      <c r="G9106" s="58" t="s">
        <v>87</v>
      </c>
      <c r="H9106" s="58" t="s">
        <v>87</v>
      </c>
      <c r="I9106" s="60" t="s">
        <v>85</v>
      </c>
    </row>
    <row r="9107" spans="1:9" x14ac:dyDescent="0.2">
      <c r="A9107" t="s">
        <v>112</v>
      </c>
      <c r="B9107" t="s">
        <v>110</v>
      </c>
      <c r="C9107" t="s">
        <v>22</v>
      </c>
      <c r="D9107" s="55">
        <v>46722</v>
      </c>
      <c r="E9107">
        <v>0.25</v>
      </c>
      <c r="F9107">
        <v>3133125</v>
      </c>
      <c r="G9107" s="58" t="s">
        <v>87</v>
      </c>
      <c r="H9107" s="58" t="s">
        <v>87</v>
      </c>
      <c r="I9107" s="60" t="s">
        <v>85</v>
      </c>
    </row>
    <row r="9108" spans="1:9" x14ac:dyDescent="0.2">
      <c r="A9108" t="s">
        <v>108</v>
      </c>
      <c r="B9108" t="s">
        <v>110</v>
      </c>
      <c r="C9108" t="s">
        <v>22</v>
      </c>
      <c r="D9108" s="55">
        <v>46722</v>
      </c>
      <c r="E9108">
        <v>-0.05</v>
      </c>
      <c r="F9108">
        <v>3133126</v>
      </c>
      <c r="G9108" s="58" t="s">
        <v>87</v>
      </c>
      <c r="H9108" s="58" t="s">
        <v>87</v>
      </c>
      <c r="I9108" s="60" t="s">
        <v>85</v>
      </c>
    </row>
    <row r="9109" spans="1:9" x14ac:dyDescent="0.2">
      <c r="A9109" t="s">
        <v>109</v>
      </c>
      <c r="B9109" t="s">
        <v>110</v>
      </c>
      <c r="C9109" t="s">
        <v>22</v>
      </c>
      <c r="D9109" s="55">
        <v>46722</v>
      </c>
      <c r="E9109">
        <v>0.25</v>
      </c>
      <c r="F9109">
        <v>3133127</v>
      </c>
      <c r="G9109" s="58" t="s">
        <v>87</v>
      </c>
      <c r="H9109" s="58" t="s">
        <v>87</v>
      </c>
      <c r="I9109" s="60" t="s">
        <v>85</v>
      </c>
    </row>
    <row r="9110" spans="1:9" x14ac:dyDescent="0.2">
      <c r="A9110" t="s">
        <v>11</v>
      </c>
      <c r="B9110" t="s">
        <v>110</v>
      </c>
      <c r="C9110" t="s">
        <v>22</v>
      </c>
      <c r="D9110" s="55">
        <v>46722</v>
      </c>
      <c r="E9110" s="155">
        <v>46753</v>
      </c>
      <c r="F9110">
        <v>2756526</v>
      </c>
      <c r="G9110" s="58" t="s">
        <v>87</v>
      </c>
      <c r="H9110" s="58" t="s">
        <v>87</v>
      </c>
      <c r="I9110" s="60" t="s">
        <v>86</v>
      </c>
    </row>
    <row r="9111" spans="1:9" x14ac:dyDescent="0.2">
      <c r="A9111" t="s">
        <v>78</v>
      </c>
      <c r="B9111" t="s">
        <v>80</v>
      </c>
      <c r="C9111" t="s">
        <v>22</v>
      </c>
      <c r="D9111" s="55">
        <v>46753</v>
      </c>
      <c r="E9111">
        <v>1.2150000000000001</v>
      </c>
      <c r="F9111">
        <v>3133100</v>
      </c>
      <c r="G9111" s="58" t="s">
        <v>87</v>
      </c>
      <c r="H9111" s="58" t="s">
        <v>87</v>
      </c>
      <c r="I9111" s="60" t="s">
        <v>85</v>
      </c>
    </row>
    <row r="9112" spans="1:9" x14ac:dyDescent="0.2">
      <c r="A9112" t="s">
        <v>78</v>
      </c>
      <c r="B9112" t="s">
        <v>81</v>
      </c>
      <c r="C9112" t="s">
        <v>22</v>
      </c>
      <c r="D9112" s="55">
        <v>46753</v>
      </c>
      <c r="E9112">
        <v>0.05</v>
      </c>
      <c r="F9112">
        <v>3133101</v>
      </c>
      <c r="G9112" s="58" t="s">
        <v>87</v>
      </c>
      <c r="H9112" s="58" t="s">
        <v>87</v>
      </c>
      <c r="I9112" s="60" t="s">
        <v>85</v>
      </c>
    </row>
    <row r="9113" spans="1:9" x14ac:dyDescent="0.2">
      <c r="A9113" t="s">
        <v>35</v>
      </c>
      <c r="B9113" t="s">
        <v>80</v>
      </c>
      <c r="C9113" t="s">
        <v>22</v>
      </c>
      <c r="D9113" s="55">
        <v>46753</v>
      </c>
      <c r="E9113">
        <v>1.2150000000000001</v>
      </c>
      <c r="F9113">
        <v>3133102</v>
      </c>
      <c r="G9113" s="58" t="s">
        <v>87</v>
      </c>
      <c r="H9113" s="58" t="s">
        <v>87</v>
      </c>
      <c r="I9113" s="60" t="s">
        <v>85</v>
      </c>
    </row>
    <row r="9114" spans="1:9" x14ac:dyDescent="0.2">
      <c r="A9114" t="s">
        <v>35</v>
      </c>
      <c r="B9114" t="s">
        <v>81</v>
      </c>
      <c r="C9114" t="s">
        <v>22</v>
      </c>
      <c r="D9114" s="55">
        <v>46753</v>
      </c>
      <c r="E9114">
        <v>0.32</v>
      </c>
      <c r="F9114">
        <v>3133103</v>
      </c>
      <c r="G9114" s="58" t="s">
        <v>87</v>
      </c>
      <c r="H9114" s="58" t="s">
        <v>87</v>
      </c>
      <c r="I9114" s="60" t="s">
        <v>85</v>
      </c>
    </row>
    <row r="9115" spans="1:9" x14ac:dyDescent="0.2">
      <c r="A9115" t="s">
        <v>36</v>
      </c>
      <c r="B9115" t="s">
        <v>80</v>
      </c>
      <c r="C9115" t="s">
        <v>22</v>
      </c>
      <c r="D9115" s="55">
        <v>46753</v>
      </c>
      <c r="E9115">
        <v>1.2150000000000001</v>
      </c>
      <c r="F9115">
        <v>3133104</v>
      </c>
      <c r="G9115" s="58" t="s">
        <v>87</v>
      </c>
      <c r="H9115" s="58" t="s">
        <v>87</v>
      </c>
      <c r="I9115" s="60" t="s">
        <v>85</v>
      </c>
    </row>
    <row r="9116" spans="1:9" x14ac:dyDescent="0.2">
      <c r="A9116" t="s">
        <v>36</v>
      </c>
      <c r="B9116" t="s">
        <v>81</v>
      </c>
      <c r="C9116" t="s">
        <v>22</v>
      </c>
      <c r="D9116" s="55">
        <v>46753</v>
      </c>
      <c r="E9116">
        <v>0.05</v>
      </c>
      <c r="F9116">
        <v>3133105</v>
      </c>
      <c r="G9116" s="58" t="s">
        <v>87</v>
      </c>
      <c r="H9116" s="58" t="s">
        <v>87</v>
      </c>
      <c r="I9116" s="60" t="s">
        <v>85</v>
      </c>
    </row>
    <row r="9117" spans="1:9" x14ac:dyDescent="0.2">
      <c r="A9117" t="s">
        <v>37</v>
      </c>
      <c r="B9117" t="s">
        <v>80</v>
      </c>
      <c r="C9117" t="s">
        <v>22</v>
      </c>
      <c r="D9117" s="55">
        <v>46753</v>
      </c>
      <c r="E9117">
        <v>1.2150000000000001</v>
      </c>
      <c r="F9117">
        <v>3133106</v>
      </c>
      <c r="G9117" s="58" t="s">
        <v>87</v>
      </c>
      <c r="H9117" s="58" t="s">
        <v>87</v>
      </c>
      <c r="I9117" s="60" t="s">
        <v>85</v>
      </c>
    </row>
    <row r="9118" spans="1:9" x14ac:dyDescent="0.2">
      <c r="A9118" t="s">
        <v>37</v>
      </c>
      <c r="B9118" t="s">
        <v>81</v>
      </c>
      <c r="C9118" t="s">
        <v>22</v>
      </c>
      <c r="D9118" s="55">
        <v>46753</v>
      </c>
      <c r="E9118">
        <v>0.32</v>
      </c>
      <c r="F9118">
        <v>3133107</v>
      </c>
      <c r="G9118" s="58" t="s">
        <v>87</v>
      </c>
      <c r="H9118" s="58" t="s">
        <v>87</v>
      </c>
      <c r="I9118" s="60" t="s">
        <v>85</v>
      </c>
    </row>
    <row r="9119" spans="1:9" x14ac:dyDescent="0.2">
      <c r="A9119" t="s">
        <v>58</v>
      </c>
      <c r="B9119" t="s">
        <v>80</v>
      </c>
      <c r="C9119" t="s">
        <v>22</v>
      </c>
      <c r="D9119" s="55">
        <v>46753</v>
      </c>
      <c r="E9119">
        <v>1.04</v>
      </c>
      <c r="F9119">
        <v>3133108</v>
      </c>
      <c r="G9119" s="58" t="s">
        <v>87</v>
      </c>
      <c r="H9119" s="58" t="s">
        <v>87</v>
      </c>
      <c r="I9119" s="60" t="s">
        <v>85</v>
      </c>
    </row>
    <row r="9120" spans="1:9" x14ac:dyDescent="0.2">
      <c r="A9120" t="s">
        <v>58</v>
      </c>
      <c r="B9120" t="s">
        <v>81</v>
      </c>
      <c r="C9120" t="s">
        <v>22</v>
      </c>
      <c r="D9120" s="55">
        <v>46753</v>
      </c>
      <c r="E9120">
        <v>0.05</v>
      </c>
      <c r="F9120">
        <v>3133109</v>
      </c>
      <c r="G9120" s="58" t="s">
        <v>87</v>
      </c>
      <c r="H9120" s="58" t="s">
        <v>87</v>
      </c>
      <c r="I9120" s="60" t="s">
        <v>85</v>
      </c>
    </row>
    <row r="9121" spans="1:9" x14ac:dyDescent="0.2">
      <c r="A9121" t="s">
        <v>59</v>
      </c>
      <c r="B9121" t="s">
        <v>80</v>
      </c>
      <c r="C9121" t="s">
        <v>22</v>
      </c>
      <c r="D9121" s="55">
        <v>46753</v>
      </c>
      <c r="E9121">
        <v>1.6</v>
      </c>
      <c r="F9121">
        <v>3133110</v>
      </c>
      <c r="G9121" s="58" t="s">
        <v>87</v>
      </c>
      <c r="H9121" s="58" t="s">
        <v>87</v>
      </c>
      <c r="I9121" s="60" t="s">
        <v>85</v>
      </c>
    </row>
    <row r="9122" spans="1:9" x14ac:dyDescent="0.2">
      <c r="A9122" t="s">
        <v>59</v>
      </c>
      <c r="B9122" t="s">
        <v>81</v>
      </c>
      <c r="C9122" t="s">
        <v>22</v>
      </c>
      <c r="D9122" s="55">
        <v>46753</v>
      </c>
      <c r="E9122">
        <v>-0.25</v>
      </c>
      <c r="F9122">
        <v>3133111</v>
      </c>
      <c r="G9122" s="58" t="s">
        <v>87</v>
      </c>
      <c r="H9122" s="58" t="s">
        <v>87</v>
      </c>
      <c r="I9122" s="60" t="s">
        <v>85</v>
      </c>
    </row>
    <row r="9123" spans="1:9" x14ac:dyDescent="0.2">
      <c r="A9123" t="s">
        <v>60</v>
      </c>
      <c r="B9123" t="s">
        <v>80</v>
      </c>
      <c r="C9123" t="s">
        <v>22</v>
      </c>
      <c r="D9123" s="55">
        <v>46753</v>
      </c>
      <c r="E9123">
        <v>1.6</v>
      </c>
      <c r="F9123">
        <v>3133112</v>
      </c>
      <c r="G9123" s="58" t="s">
        <v>87</v>
      </c>
      <c r="H9123" s="58" t="s">
        <v>87</v>
      </c>
      <c r="I9123" s="60" t="s">
        <v>85</v>
      </c>
    </row>
    <row r="9124" spans="1:9" x14ac:dyDescent="0.2">
      <c r="A9124" t="s">
        <v>60</v>
      </c>
      <c r="B9124" t="s">
        <v>81</v>
      </c>
      <c r="C9124" t="s">
        <v>22</v>
      </c>
      <c r="D9124" s="55">
        <v>46753</v>
      </c>
      <c r="E9124">
        <v>0.45</v>
      </c>
      <c r="F9124">
        <v>3133113</v>
      </c>
      <c r="G9124" s="58" t="s">
        <v>87</v>
      </c>
      <c r="H9124" s="58" t="s">
        <v>87</v>
      </c>
      <c r="I9124" s="60" t="s">
        <v>85</v>
      </c>
    </row>
    <row r="9125" spans="1:9" x14ac:dyDescent="0.2">
      <c r="A9125" t="s">
        <v>61</v>
      </c>
      <c r="B9125" t="s">
        <v>80</v>
      </c>
      <c r="C9125" t="s">
        <v>22</v>
      </c>
      <c r="D9125" s="55">
        <v>46753</v>
      </c>
      <c r="E9125">
        <v>1.6</v>
      </c>
      <c r="F9125">
        <v>3133114</v>
      </c>
      <c r="G9125" s="58" t="s">
        <v>87</v>
      </c>
      <c r="H9125" s="58" t="s">
        <v>87</v>
      </c>
      <c r="I9125" s="60" t="s">
        <v>85</v>
      </c>
    </row>
    <row r="9126" spans="1:9" x14ac:dyDescent="0.2">
      <c r="A9126" t="s">
        <v>61</v>
      </c>
      <c r="B9126" t="s">
        <v>81</v>
      </c>
      <c r="C9126" t="s">
        <v>22</v>
      </c>
      <c r="D9126" s="55">
        <v>46753</v>
      </c>
      <c r="E9126">
        <v>-0.2</v>
      </c>
      <c r="F9126">
        <v>3133115</v>
      </c>
      <c r="G9126" s="58" t="s">
        <v>87</v>
      </c>
      <c r="H9126" s="58" t="s">
        <v>87</v>
      </c>
      <c r="I9126" s="60" t="s">
        <v>85</v>
      </c>
    </row>
    <row r="9127" spans="1:9" x14ac:dyDescent="0.2">
      <c r="A9127" t="s">
        <v>63</v>
      </c>
      <c r="B9127" t="s">
        <v>80</v>
      </c>
      <c r="C9127" t="s">
        <v>22</v>
      </c>
      <c r="D9127" s="55">
        <v>46753</v>
      </c>
      <c r="E9127">
        <v>0</v>
      </c>
      <c r="F9127">
        <v>3133116</v>
      </c>
      <c r="G9127" s="58" t="s">
        <v>87</v>
      </c>
      <c r="H9127" s="58" t="s">
        <v>87</v>
      </c>
      <c r="I9127" s="60" t="s">
        <v>85</v>
      </c>
    </row>
    <row r="9128" spans="1:9" x14ac:dyDescent="0.2">
      <c r="A9128" t="s">
        <v>63</v>
      </c>
      <c r="B9128" t="s">
        <v>81</v>
      </c>
      <c r="C9128" t="s">
        <v>22</v>
      </c>
      <c r="D9128" s="55">
        <v>46753</v>
      </c>
      <c r="E9128">
        <v>0</v>
      </c>
      <c r="F9128">
        <v>3133117</v>
      </c>
      <c r="G9128" s="58" t="s">
        <v>87</v>
      </c>
      <c r="H9128" s="58" t="s">
        <v>87</v>
      </c>
      <c r="I9128" s="60" t="s">
        <v>85</v>
      </c>
    </row>
    <row r="9129" spans="1:9" x14ac:dyDescent="0.2">
      <c r="A9129" t="s">
        <v>64</v>
      </c>
      <c r="B9129" t="s">
        <v>80</v>
      </c>
      <c r="C9129" t="s">
        <v>22</v>
      </c>
      <c r="D9129" s="55">
        <v>46753</v>
      </c>
      <c r="E9129">
        <v>0</v>
      </c>
      <c r="F9129">
        <v>3133118</v>
      </c>
      <c r="G9129" s="58" t="s">
        <v>87</v>
      </c>
      <c r="H9129" s="58" t="s">
        <v>87</v>
      </c>
      <c r="I9129" s="60" t="s">
        <v>85</v>
      </c>
    </row>
    <row r="9130" spans="1:9" x14ac:dyDescent="0.2">
      <c r="A9130" t="s">
        <v>64</v>
      </c>
      <c r="B9130" t="s">
        <v>81</v>
      </c>
      <c r="C9130" t="s">
        <v>22</v>
      </c>
      <c r="D9130" s="55">
        <v>46753</v>
      </c>
      <c r="E9130">
        <v>0</v>
      </c>
      <c r="F9130">
        <v>3133119</v>
      </c>
      <c r="G9130" s="58" t="s">
        <v>87</v>
      </c>
      <c r="H9130" s="58" t="s">
        <v>87</v>
      </c>
      <c r="I9130" s="60" t="s">
        <v>85</v>
      </c>
    </row>
    <row r="9131" spans="1:9" x14ac:dyDescent="0.2">
      <c r="A9131" t="s">
        <v>79</v>
      </c>
      <c r="B9131" t="s">
        <v>80</v>
      </c>
      <c r="C9131" t="s">
        <v>22</v>
      </c>
      <c r="D9131" s="55">
        <v>46753</v>
      </c>
      <c r="E9131">
        <v>0</v>
      </c>
      <c r="F9131">
        <v>3133120</v>
      </c>
      <c r="G9131" s="58" t="s">
        <v>87</v>
      </c>
      <c r="H9131" s="58" t="s">
        <v>87</v>
      </c>
      <c r="I9131" s="60" t="s">
        <v>85</v>
      </c>
    </row>
    <row r="9132" spans="1:9" x14ac:dyDescent="0.2">
      <c r="A9132" t="s">
        <v>79</v>
      </c>
      <c r="B9132" t="s">
        <v>81</v>
      </c>
      <c r="C9132" t="s">
        <v>22</v>
      </c>
      <c r="D9132" s="55">
        <v>46753</v>
      </c>
      <c r="E9132">
        <v>0</v>
      </c>
      <c r="F9132">
        <v>3133121</v>
      </c>
      <c r="G9132" s="58" t="s">
        <v>87</v>
      </c>
      <c r="H9132" s="58" t="s">
        <v>87</v>
      </c>
      <c r="I9132" s="60" t="s">
        <v>85</v>
      </c>
    </row>
    <row r="9133" spans="1:9" x14ac:dyDescent="0.2">
      <c r="A9133" t="s">
        <v>65</v>
      </c>
      <c r="B9133" t="s">
        <v>80</v>
      </c>
      <c r="C9133" t="s">
        <v>22</v>
      </c>
      <c r="D9133" s="55">
        <v>46753</v>
      </c>
      <c r="E9133">
        <v>0</v>
      </c>
      <c r="F9133">
        <v>3133122</v>
      </c>
      <c r="G9133" s="58" t="s">
        <v>87</v>
      </c>
      <c r="H9133" s="58" t="s">
        <v>87</v>
      </c>
      <c r="I9133" s="60" t="s">
        <v>85</v>
      </c>
    </row>
    <row r="9134" spans="1:9" x14ac:dyDescent="0.2">
      <c r="A9134" t="s">
        <v>65</v>
      </c>
      <c r="B9134" t="s">
        <v>81</v>
      </c>
      <c r="C9134" t="s">
        <v>22</v>
      </c>
      <c r="D9134" s="55">
        <v>46753</v>
      </c>
      <c r="E9134">
        <v>0</v>
      </c>
      <c r="F9134">
        <v>3133123</v>
      </c>
      <c r="G9134" s="58" t="s">
        <v>87</v>
      </c>
      <c r="H9134" s="58" t="s">
        <v>87</v>
      </c>
      <c r="I9134" s="60" t="s">
        <v>85</v>
      </c>
    </row>
    <row r="9135" spans="1:9" x14ac:dyDescent="0.2">
      <c r="A9135" t="s">
        <v>111</v>
      </c>
      <c r="B9135" t="s">
        <v>110</v>
      </c>
      <c r="C9135" t="s">
        <v>22</v>
      </c>
      <c r="D9135" s="55">
        <v>46753</v>
      </c>
      <c r="E9135">
        <v>0.05</v>
      </c>
      <c r="F9135">
        <v>3133124</v>
      </c>
      <c r="G9135" s="58" t="s">
        <v>87</v>
      </c>
      <c r="H9135" s="58" t="s">
        <v>87</v>
      </c>
      <c r="I9135" s="60" t="s">
        <v>85</v>
      </c>
    </row>
    <row r="9136" spans="1:9" x14ac:dyDescent="0.2">
      <c r="A9136" t="s">
        <v>112</v>
      </c>
      <c r="B9136" t="s">
        <v>110</v>
      </c>
      <c r="C9136" t="s">
        <v>22</v>
      </c>
      <c r="D9136" s="55">
        <v>46753</v>
      </c>
      <c r="E9136">
        <v>0.45</v>
      </c>
      <c r="F9136">
        <v>3133125</v>
      </c>
      <c r="G9136" s="58" t="s">
        <v>87</v>
      </c>
      <c r="H9136" s="58" t="s">
        <v>87</v>
      </c>
      <c r="I9136" s="60" t="s">
        <v>85</v>
      </c>
    </row>
    <row r="9137" spans="1:9" x14ac:dyDescent="0.2">
      <c r="A9137" t="s">
        <v>108</v>
      </c>
      <c r="B9137" t="s">
        <v>110</v>
      </c>
      <c r="C9137" t="s">
        <v>22</v>
      </c>
      <c r="D9137" s="55">
        <v>46753</v>
      </c>
      <c r="E9137">
        <v>-0.2</v>
      </c>
      <c r="F9137">
        <v>3133126</v>
      </c>
      <c r="G9137" s="58" t="s">
        <v>87</v>
      </c>
      <c r="H9137" s="58" t="s">
        <v>87</v>
      </c>
      <c r="I9137" s="60" t="s">
        <v>85</v>
      </c>
    </row>
    <row r="9138" spans="1:9" x14ac:dyDescent="0.2">
      <c r="A9138" t="s">
        <v>109</v>
      </c>
      <c r="B9138" t="s">
        <v>110</v>
      </c>
      <c r="C9138" t="s">
        <v>22</v>
      </c>
      <c r="D9138" s="55">
        <v>46753</v>
      </c>
      <c r="E9138">
        <v>0.45</v>
      </c>
      <c r="F9138">
        <v>3133127</v>
      </c>
      <c r="G9138" s="58" t="s">
        <v>87</v>
      </c>
      <c r="H9138" s="58" t="s">
        <v>87</v>
      </c>
      <c r="I9138" s="60" t="s">
        <v>85</v>
      </c>
    </row>
    <row r="9139" spans="1:9" x14ac:dyDescent="0.2">
      <c r="A9139" t="s">
        <v>11</v>
      </c>
      <c r="B9139" t="s">
        <v>110</v>
      </c>
      <c r="C9139" t="s">
        <v>22</v>
      </c>
      <c r="D9139" s="55">
        <v>46753</v>
      </c>
      <c r="E9139" s="155">
        <v>46784</v>
      </c>
      <c r="F9139">
        <v>2756504</v>
      </c>
      <c r="G9139" s="58" t="s">
        <v>87</v>
      </c>
      <c r="H9139" s="58" t="s">
        <v>87</v>
      </c>
      <c r="I9139" s="60" t="s">
        <v>86</v>
      </c>
    </row>
    <row r="9140" spans="1:9" x14ac:dyDescent="0.2">
      <c r="A9140" t="s">
        <v>78</v>
      </c>
      <c r="B9140" t="s">
        <v>80</v>
      </c>
      <c r="C9140" t="s">
        <v>22</v>
      </c>
      <c r="D9140" s="55">
        <v>46784</v>
      </c>
      <c r="E9140">
        <v>1.2150000000000001</v>
      </c>
      <c r="F9140">
        <v>3133100</v>
      </c>
      <c r="G9140" s="58" t="s">
        <v>87</v>
      </c>
      <c r="H9140" s="58" t="s">
        <v>87</v>
      </c>
      <c r="I9140" s="60" t="s">
        <v>85</v>
      </c>
    </row>
    <row r="9141" spans="1:9" x14ac:dyDescent="0.2">
      <c r="A9141" t="s">
        <v>78</v>
      </c>
      <c r="B9141" t="s">
        <v>81</v>
      </c>
      <c r="C9141" t="s">
        <v>22</v>
      </c>
      <c r="D9141" s="55">
        <v>46784</v>
      </c>
      <c r="E9141">
        <v>0.05</v>
      </c>
      <c r="F9141">
        <v>3133101</v>
      </c>
      <c r="G9141" s="58" t="s">
        <v>87</v>
      </c>
      <c r="H9141" s="58" t="s">
        <v>87</v>
      </c>
      <c r="I9141" s="60" t="s">
        <v>85</v>
      </c>
    </row>
    <row r="9142" spans="1:9" x14ac:dyDescent="0.2">
      <c r="A9142" t="s">
        <v>35</v>
      </c>
      <c r="B9142" t="s">
        <v>80</v>
      </c>
      <c r="C9142" t="s">
        <v>22</v>
      </c>
      <c r="D9142" s="55">
        <v>46784</v>
      </c>
      <c r="E9142">
        <v>1.2150000000000001</v>
      </c>
      <c r="F9142">
        <v>3133102</v>
      </c>
      <c r="G9142" s="58" t="s">
        <v>87</v>
      </c>
      <c r="H9142" s="58" t="s">
        <v>87</v>
      </c>
      <c r="I9142" s="60" t="s">
        <v>85</v>
      </c>
    </row>
    <row r="9143" spans="1:9" x14ac:dyDescent="0.2">
      <c r="A9143" t="s">
        <v>35</v>
      </c>
      <c r="B9143" t="s">
        <v>81</v>
      </c>
      <c r="C9143" t="s">
        <v>22</v>
      </c>
      <c r="D9143" s="55">
        <v>46784</v>
      </c>
      <c r="E9143">
        <v>0.32</v>
      </c>
      <c r="F9143">
        <v>3133103</v>
      </c>
      <c r="G9143" s="58" t="s">
        <v>87</v>
      </c>
      <c r="H9143" s="58" t="s">
        <v>87</v>
      </c>
      <c r="I9143" s="60" t="s">
        <v>85</v>
      </c>
    </row>
    <row r="9144" spans="1:9" x14ac:dyDescent="0.2">
      <c r="A9144" t="s">
        <v>36</v>
      </c>
      <c r="B9144" t="s">
        <v>80</v>
      </c>
      <c r="C9144" t="s">
        <v>22</v>
      </c>
      <c r="D9144" s="55">
        <v>46784</v>
      </c>
      <c r="E9144">
        <v>1.2150000000000001</v>
      </c>
      <c r="F9144">
        <v>3133104</v>
      </c>
      <c r="G9144" s="58" t="s">
        <v>87</v>
      </c>
      <c r="H9144" s="58" t="s">
        <v>87</v>
      </c>
      <c r="I9144" s="60" t="s">
        <v>85</v>
      </c>
    </row>
    <row r="9145" spans="1:9" x14ac:dyDescent="0.2">
      <c r="A9145" t="s">
        <v>36</v>
      </c>
      <c r="B9145" t="s">
        <v>81</v>
      </c>
      <c r="C9145" t="s">
        <v>22</v>
      </c>
      <c r="D9145" s="55">
        <v>46784</v>
      </c>
      <c r="E9145">
        <v>0.05</v>
      </c>
      <c r="F9145">
        <v>3133105</v>
      </c>
      <c r="G9145" s="58" t="s">
        <v>87</v>
      </c>
      <c r="H9145" s="58" t="s">
        <v>87</v>
      </c>
      <c r="I9145" s="60" t="s">
        <v>85</v>
      </c>
    </row>
    <row r="9146" spans="1:9" x14ac:dyDescent="0.2">
      <c r="A9146" t="s">
        <v>37</v>
      </c>
      <c r="B9146" t="s">
        <v>80</v>
      </c>
      <c r="C9146" t="s">
        <v>22</v>
      </c>
      <c r="D9146" s="55">
        <v>46784</v>
      </c>
      <c r="E9146">
        <v>1.2150000000000001</v>
      </c>
      <c r="F9146">
        <v>3133106</v>
      </c>
      <c r="G9146" s="58" t="s">
        <v>87</v>
      </c>
      <c r="H9146" s="58" t="s">
        <v>87</v>
      </c>
      <c r="I9146" s="60" t="s">
        <v>85</v>
      </c>
    </row>
    <row r="9147" spans="1:9" x14ac:dyDescent="0.2">
      <c r="A9147" t="s">
        <v>37</v>
      </c>
      <c r="B9147" t="s">
        <v>81</v>
      </c>
      <c r="C9147" t="s">
        <v>22</v>
      </c>
      <c r="D9147" s="55">
        <v>46784</v>
      </c>
      <c r="E9147">
        <v>0.32</v>
      </c>
      <c r="F9147">
        <v>3133107</v>
      </c>
      <c r="G9147" s="58" t="s">
        <v>87</v>
      </c>
      <c r="H9147" s="58" t="s">
        <v>87</v>
      </c>
      <c r="I9147" s="60" t="s">
        <v>85</v>
      </c>
    </row>
    <row r="9148" spans="1:9" x14ac:dyDescent="0.2">
      <c r="A9148" t="s">
        <v>58</v>
      </c>
      <c r="B9148" t="s">
        <v>80</v>
      </c>
      <c r="C9148" t="s">
        <v>22</v>
      </c>
      <c r="D9148" s="55">
        <v>46784</v>
      </c>
      <c r="E9148">
        <v>1.04</v>
      </c>
      <c r="F9148">
        <v>3133108</v>
      </c>
      <c r="G9148" s="58" t="s">
        <v>87</v>
      </c>
      <c r="H9148" s="58" t="s">
        <v>87</v>
      </c>
      <c r="I9148" s="60" t="s">
        <v>85</v>
      </c>
    </row>
    <row r="9149" spans="1:9" x14ac:dyDescent="0.2">
      <c r="A9149" t="s">
        <v>58</v>
      </c>
      <c r="B9149" t="s">
        <v>81</v>
      </c>
      <c r="C9149" t="s">
        <v>22</v>
      </c>
      <c r="D9149" s="55">
        <v>46784</v>
      </c>
      <c r="E9149">
        <v>0.05</v>
      </c>
      <c r="F9149">
        <v>3133109</v>
      </c>
      <c r="G9149" s="58" t="s">
        <v>87</v>
      </c>
      <c r="H9149" s="58" t="s">
        <v>87</v>
      </c>
      <c r="I9149" s="60" t="s">
        <v>85</v>
      </c>
    </row>
    <row r="9150" spans="1:9" x14ac:dyDescent="0.2">
      <c r="A9150" t="s">
        <v>59</v>
      </c>
      <c r="B9150" t="s">
        <v>80</v>
      </c>
      <c r="C9150" t="s">
        <v>22</v>
      </c>
      <c r="D9150" s="55">
        <v>46784</v>
      </c>
      <c r="E9150">
        <v>1.6</v>
      </c>
      <c r="F9150">
        <v>3133110</v>
      </c>
      <c r="G9150" s="58" t="s">
        <v>87</v>
      </c>
      <c r="H9150" s="58" t="s">
        <v>87</v>
      </c>
      <c r="I9150" s="60" t="s">
        <v>85</v>
      </c>
    </row>
    <row r="9151" spans="1:9" x14ac:dyDescent="0.2">
      <c r="A9151" t="s">
        <v>59</v>
      </c>
      <c r="B9151" t="s">
        <v>81</v>
      </c>
      <c r="C9151" t="s">
        <v>22</v>
      </c>
      <c r="D9151" s="55">
        <v>46784</v>
      </c>
      <c r="E9151">
        <v>-0.28000000000000003</v>
      </c>
      <c r="F9151">
        <v>3133111</v>
      </c>
      <c r="G9151" s="58" t="s">
        <v>87</v>
      </c>
      <c r="H9151" s="58" t="s">
        <v>87</v>
      </c>
      <c r="I9151" s="60" t="s">
        <v>85</v>
      </c>
    </row>
    <row r="9152" spans="1:9" x14ac:dyDescent="0.2">
      <c r="A9152" t="s">
        <v>60</v>
      </c>
      <c r="B9152" t="s">
        <v>80</v>
      </c>
      <c r="C9152" t="s">
        <v>22</v>
      </c>
      <c r="D9152" s="55">
        <v>46784</v>
      </c>
      <c r="E9152">
        <v>1.6</v>
      </c>
      <c r="F9152">
        <v>3133112</v>
      </c>
      <c r="G9152" s="58" t="s">
        <v>87</v>
      </c>
      <c r="H9152" s="58" t="s">
        <v>87</v>
      </c>
      <c r="I9152" s="60" t="s">
        <v>85</v>
      </c>
    </row>
    <row r="9153" spans="1:9" x14ac:dyDescent="0.2">
      <c r="A9153" t="s">
        <v>60</v>
      </c>
      <c r="B9153" t="s">
        <v>81</v>
      </c>
      <c r="C9153" t="s">
        <v>22</v>
      </c>
      <c r="D9153" s="55">
        <v>46784</v>
      </c>
      <c r="E9153">
        <v>0.45</v>
      </c>
      <c r="F9153">
        <v>3133113</v>
      </c>
      <c r="G9153" s="58" t="s">
        <v>87</v>
      </c>
      <c r="H9153" s="58" t="s">
        <v>87</v>
      </c>
      <c r="I9153" s="60" t="s">
        <v>85</v>
      </c>
    </row>
    <row r="9154" spans="1:9" x14ac:dyDescent="0.2">
      <c r="A9154" t="s">
        <v>61</v>
      </c>
      <c r="B9154" t="s">
        <v>80</v>
      </c>
      <c r="C9154" t="s">
        <v>22</v>
      </c>
      <c r="D9154" s="55">
        <v>46784</v>
      </c>
      <c r="E9154">
        <v>1.6</v>
      </c>
      <c r="F9154">
        <v>3133114</v>
      </c>
      <c r="G9154" s="58" t="s">
        <v>87</v>
      </c>
      <c r="H9154" s="58" t="s">
        <v>87</v>
      </c>
      <c r="I9154" s="60" t="s">
        <v>85</v>
      </c>
    </row>
    <row r="9155" spans="1:9" x14ac:dyDescent="0.2">
      <c r="A9155" t="s">
        <v>61</v>
      </c>
      <c r="B9155" t="s">
        <v>81</v>
      </c>
      <c r="C9155" t="s">
        <v>22</v>
      </c>
      <c r="D9155" s="55">
        <v>46784</v>
      </c>
      <c r="E9155">
        <v>-0.2</v>
      </c>
      <c r="F9155">
        <v>3133115</v>
      </c>
      <c r="G9155" s="58" t="s">
        <v>87</v>
      </c>
      <c r="H9155" s="58" t="s">
        <v>87</v>
      </c>
      <c r="I9155" s="60" t="s">
        <v>85</v>
      </c>
    </row>
    <row r="9156" spans="1:9" x14ac:dyDescent="0.2">
      <c r="A9156" t="s">
        <v>63</v>
      </c>
      <c r="B9156" t="s">
        <v>80</v>
      </c>
      <c r="C9156" t="s">
        <v>22</v>
      </c>
      <c r="D9156" s="55">
        <v>46784</v>
      </c>
      <c r="E9156">
        <v>0</v>
      </c>
      <c r="F9156">
        <v>3133116</v>
      </c>
      <c r="G9156" s="58" t="s">
        <v>87</v>
      </c>
      <c r="H9156" s="58" t="s">
        <v>87</v>
      </c>
      <c r="I9156" s="60" t="s">
        <v>85</v>
      </c>
    </row>
    <row r="9157" spans="1:9" x14ac:dyDescent="0.2">
      <c r="A9157" t="s">
        <v>63</v>
      </c>
      <c r="B9157" t="s">
        <v>81</v>
      </c>
      <c r="C9157" t="s">
        <v>22</v>
      </c>
      <c r="D9157" s="55">
        <v>46784</v>
      </c>
      <c r="E9157">
        <v>0</v>
      </c>
      <c r="F9157">
        <v>3133117</v>
      </c>
      <c r="G9157" s="58" t="s">
        <v>87</v>
      </c>
      <c r="H9157" s="58" t="s">
        <v>87</v>
      </c>
      <c r="I9157" s="60" t="s">
        <v>85</v>
      </c>
    </row>
    <row r="9158" spans="1:9" x14ac:dyDescent="0.2">
      <c r="A9158" t="s">
        <v>64</v>
      </c>
      <c r="B9158" t="s">
        <v>80</v>
      </c>
      <c r="C9158" t="s">
        <v>22</v>
      </c>
      <c r="D9158" s="55">
        <v>46784</v>
      </c>
      <c r="E9158">
        <v>0</v>
      </c>
      <c r="F9158">
        <v>3133118</v>
      </c>
      <c r="G9158" s="58" t="s">
        <v>87</v>
      </c>
      <c r="H9158" s="58" t="s">
        <v>87</v>
      </c>
      <c r="I9158" s="60" t="s">
        <v>85</v>
      </c>
    </row>
    <row r="9159" spans="1:9" x14ac:dyDescent="0.2">
      <c r="A9159" t="s">
        <v>64</v>
      </c>
      <c r="B9159" t="s">
        <v>81</v>
      </c>
      <c r="C9159" t="s">
        <v>22</v>
      </c>
      <c r="D9159" s="55">
        <v>46784</v>
      </c>
      <c r="E9159">
        <v>0</v>
      </c>
      <c r="F9159">
        <v>3133119</v>
      </c>
      <c r="G9159" s="58" t="s">
        <v>87</v>
      </c>
      <c r="H9159" s="58" t="s">
        <v>87</v>
      </c>
      <c r="I9159" s="60" t="s">
        <v>85</v>
      </c>
    </row>
    <row r="9160" spans="1:9" x14ac:dyDescent="0.2">
      <c r="A9160" t="s">
        <v>79</v>
      </c>
      <c r="B9160" t="s">
        <v>80</v>
      </c>
      <c r="C9160" t="s">
        <v>22</v>
      </c>
      <c r="D9160" s="55">
        <v>46784</v>
      </c>
      <c r="E9160">
        <v>0</v>
      </c>
      <c r="F9160">
        <v>3133120</v>
      </c>
      <c r="G9160" s="58" t="s">
        <v>87</v>
      </c>
      <c r="H9160" s="58" t="s">
        <v>87</v>
      </c>
      <c r="I9160" s="60" t="s">
        <v>85</v>
      </c>
    </row>
    <row r="9161" spans="1:9" x14ac:dyDescent="0.2">
      <c r="A9161" t="s">
        <v>79</v>
      </c>
      <c r="B9161" t="s">
        <v>81</v>
      </c>
      <c r="C9161" t="s">
        <v>22</v>
      </c>
      <c r="D9161" s="55">
        <v>46784</v>
      </c>
      <c r="E9161">
        <v>0</v>
      </c>
      <c r="F9161">
        <v>3133121</v>
      </c>
      <c r="G9161" s="58" t="s">
        <v>87</v>
      </c>
      <c r="H9161" s="58" t="s">
        <v>87</v>
      </c>
      <c r="I9161" s="60" t="s">
        <v>85</v>
      </c>
    </row>
    <row r="9162" spans="1:9" x14ac:dyDescent="0.2">
      <c r="A9162" t="s">
        <v>65</v>
      </c>
      <c r="B9162" t="s">
        <v>80</v>
      </c>
      <c r="C9162" t="s">
        <v>22</v>
      </c>
      <c r="D9162" s="55">
        <v>46784</v>
      </c>
      <c r="E9162">
        <v>0</v>
      </c>
      <c r="F9162">
        <v>3133122</v>
      </c>
      <c r="G9162" s="58" t="s">
        <v>87</v>
      </c>
      <c r="H9162" s="58" t="s">
        <v>87</v>
      </c>
      <c r="I9162" s="60" t="s">
        <v>85</v>
      </c>
    </row>
    <row r="9163" spans="1:9" x14ac:dyDescent="0.2">
      <c r="A9163" t="s">
        <v>65</v>
      </c>
      <c r="B9163" t="s">
        <v>81</v>
      </c>
      <c r="C9163" t="s">
        <v>22</v>
      </c>
      <c r="D9163" s="55">
        <v>46784</v>
      </c>
      <c r="E9163">
        <v>0</v>
      </c>
      <c r="F9163">
        <v>3133123</v>
      </c>
      <c r="G9163" s="58" t="s">
        <v>87</v>
      </c>
      <c r="H9163" s="58" t="s">
        <v>87</v>
      </c>
      <c r="I9163" s="60" t="s">
        <v>85</v>
      </c>
    </row>
    <row r="9164" spans="1:9" x14ac:dyDescent="0.2">
      <c r="A9164" t="s">
        <v>111</v>
      </c>
      <c r="B9164" t="s">
        <v>110</v>
      </c>
      <c r="C9164" t="s">
        <v>22</v>
      </c>
      <c r="D9164" s="55">
        <v>46784</v>
      </c>
      <c r="E9164">
        <v>0.05</v>
      </c>
      <c r="F9164">
        <v>3133124</v>
      </c>
      <c r="G9164" s="58" t="s">
        <v>87</v>
      </c>
      <c r="H9164" s="58" t="s">
        <v>87</v>
      </c>
      <c r="I9164" s="60" t="s">
        <v>85</v>
      </c>
    </row>
    <row r="9165" spans="1:9" x14ac:dyDescent="0.2">
      <c r="A9165" t="s">
        <v>112</v>
      </c>
      <c r="B9165" t="s">
        <v>110</v>
      </c>
      <c r="C9165" t="s">
        <v>22</v>
      </c>
      <c r="D9165" s="55">
        <v>46784</v>
      </c>
      <c r="E9165">
        <v>0.45</v>
      </c>
      <c r="F9165">
        <v>3133125</v>
      </c>
      <c r="G9165" s="58" t="s">
        <v>87</v>
      </c>
      <c r="H9165" s="58" t="s">
        <v>87</v>
      </c>
      <c r="I9165" s="60" t="s">
        <v>85</v>
      </c>
    </row>
    <row r="9166" spans="1:9" x14ac:dyDescent="0.2">
      <c r="A9166" t="s">
        <v>108</v>
      </c>
      <c r="B9166" t="s">
        <v>110</v>
      </c>
      <c r="C9166" t="s">
        <v>22</v>
      </c>
      <c r="D9166" s="55">
        <v>46784</v>
      </c>
      <c r="E9166">
        <v>-0.2</v>
      </c>
      <c r="F9166">
        <v>3133126</v>
      </c>
      <c r="G9166" s="58" t="s">
        <v>87</v>
      </c>
      <c r="H9166" s="58" t="s">
        <v>87</v>
      </c>
      <c r="I9166" s="60" t="s">
        <v>85</v>
      </c>
    </row>
    <row r="9167" spans="1:9" x14ac:dyDescent="0.2">
      <c r="A9167" t="s">
        <v>109</v>
      </c>
      <c r="B9167" t="s">
        <v>110</v>
      </c>
      <c r="C9167" t="s">
        <v>22</v>
      </c>
      <c r="D9167" s="55">
        <v>46784</v>
      </c>
      <c r="E9167">
        <v>0.45</v>
      </c>
      <c r="F9167">
        <v>3133127</v>
      </c>
      <c r="G9167" s="58" t="s">
        <v>87</v>
      </c>
      <c r="H9167" s="58" t="s">
        <v>87</v>
      </c>
      <c r="I9167" s="60" t="s">
        <v>85</v>
      </c>
    </row>
    <row r="9168" spans="1:9" x14ac:dyDescent="0.2">
      <c r="A9168" t="s">
        <v>11</v>
      </c>
      <c r="B9168" t="s">
        <v>110</v>
      </c>
      <c r="C9168" t="s">
        <v>22</v>
      </c>
      <c r="D9168" s="55">
        <v>46784</v>
      </c>
      <c r="E9168" s="155">
        <v>46813</v>
      </c>
      <c r="F9168">
        <v>2756533</v>
      </c>
      <c r="G9168" s="58" t="s">
        <v>87</v>
      </c>
      <c r="H9168" s="58" t="s">
        <v>87</v>
      </c>
      <c r="I9168" s="60" t="s">
        <v>86</v>
      </c>
    </row>
    <row r="9169" spans="1:9" x14ac:dyDescent="0.2">
      <c r="A9169" t="s">
        <v>78</v>
      </c>
      <c r="B9169" t="s">
        <v>80</v>
      </c>
      <c r="C9169" t="s">
        <v>22</v>
      </c>
      <c r="D9169" s="55">
        <v>46813</v>
      </c>
      <c r="E9169">
        <v>0.65500000000000003</v>
      </c>
      <c r="F9169">
        <v>3133100</v>
      </c>
      <c r="G9169" s="58" t="s">
        <v>87</v>
      </c>
      <c r="H9169" s="58" t="s">
        <v>87</v>
      </c>
      <c r="I9169" s="60" t="s">
        <v>85</v>
      </c>
    </row>
    <row r="9170" spans="1:9" x14ac:dyDescent="0.2">
      <c r="A9170" t="s">
        <v>78</v>
      </c>
      <c r="B9170" t="s">
        <v>81</v>
      </c>
      <c r="C9170" t="s">
        <v>22</v>
      </c>
      <c r="D9170" s="55">
        <v>46813</v>
      </c>
      <c r="E9170">
        <v>0.05</v>
      </c>
      <c r="F9170">
        <v>3133101</v>
      </c>
      <c r="G9170" s="58" t="s">
        <v>87</v>
      </c>
      <c r="H9170" s="58" t="s">
        <v>87</v>
      </c>
      <c r="I9170" s="60" t="s">
        <v>85</v>
      </c>
    </row>
    <row r="9171" spans="1:9" x14ac:dyDescent="0.2">
      <c r="A9171" t="s">
        <v>35</v>
      </c>
      <c r="B9171" t="s">
        <v>80</v>
      </c>
      <c r="C9171" t="s">
        <v>22</v>
      </c>
      <c r="D9171" s="55">
        <v>46813</v>
      </c>
      <c r="E9171">
        <v>0.65500000000000003</v>
      </c>
      <c r="F9171">
        <v>3133102</v>
      </c>
      <c r="G9171" s="58" t="s">
        <v>87</v>
      </c>
      <c r="H9171" s="58" t="s">
        <v>87</v>
      </c>
      <c r="I9171" s="60" t="s">
        <v>85</v>
      </c>
    </row>
    <row r="9172" spans="1:9" x14ac:dyDescent="0.2">
      <c r="A9172" t="s">
        <v>35</v>
      </c>
      <c r="B9172" t="s">
        <v>81</v>
      </c>
      <c r="C9172" t="s">
        <v>22</v>
      </c>
      <c r="D9172" s="55">
        <v>46813</v>
      </c>
      <c r="E9172">
        <v>0.15</v>
      </c>
      <c r="F9172">
        <v>3133103</v>
      </c>
      <c r="G9172" s="58" t="s">
        <v>87</v>
      </c>
      <c r="H9172" s="58" t="s">
        <v>87</v>
      </c>
      <c r="I9172" s="60" t="s">
        <v>85</v>
      </c>
    </row>
    <row r="9173" spans="1:9" x14ac:dyDescent="0.2">
      <c r="A9173" t="s">
        <v>36</v>
      </c>
      <c r="B9173" t="s">
        <v>80</v>
      </c>
      <c r="C9173" t="s">
        <v>22</v>
      </c>
      <c r="D9173" s="55">
        <v>46813</v>
      </c>
      <c r="E9173">
        <v>0.65500000000000003</v>
      </c>
      <c r="F9173">
        <v>3133104</v>
      </c>
      <c r="G9173" s="58" t="s">
        <v>87</v>
      </c>
      <c r="H9173" s="58" t="s">
        <v>87</v>
      </c>
      <c r="I9173" s="60" t="s">
        <v>85</v>
      </c>
    </row>
    <row r="9174" spans="1:9" x14ac:dyDescent="0.2">
      <c r="A9174" t="s">
        <v>36</v>
      </c>
      <c r="B9174" t="s">
        <v>81</v>
      </c>
      <c r="C9174" t="s">
        <v>22</v>
      </c>
      <c r="D9174" s="55">
        <v>46813</v>
      </c>
      <c r="E9174">
        <v>0.05</v>
      </c>
      <c r="F9174">
        <v>3133105</v>
      </c>
      <c r="G9174" s="58" t="s">
        <v>87</v>
      </c>
      <c r="H9174" s="58" t="s">
        <v>87</v>
      </c>
      <c r="I9174" s="60" t="s">
        <v>85</v>
      </c>
    </row>
    <row r="9175" spans="1:9" x14ac:dyDescent="0.2">
      <c r="A9175" t="s">
        <v>37</v>
      </c>
      <c r="B9175" t="s">
        <v>80</v>
      </c>
      <c r="C9175" t="s">
        <v>22</v>
      </c>
      <c r="D9175" s="55">
        <v>46813</v>
      </c>
      <c r="E9175">
        <v>0.65500000000000003</v>
      </c>
      <c r="F9175">
        <v>3133106</v>
      </c>
      <c r="G9175" s="58" t="s">
        <v>87</v>
      </c>
      <c r="H9175" s="58" t="s">
        <v>87</v>
      </c>
      <c r="I9175" s="60" t="s">
        <v>85</v>
      </c>
    </row>
    <row r="9176" spans="1:9" x14ac:dyDescent="0.2">
      <c r="A9176" t="s">
        <v>37</v>
      </c>
      <c r="B9176" t="s">
        <v>81</v>
      </c>
      <c r="C9176" t="s">
        <v>22</v>
      </c>
      <c r="D9176" s="55">
        <v>46813</v>
      </c>
      <c r="E9176">
        <v>0.15</v>
      </c>
      <c r="F9176">
        <v>3133107</v>
      </c>
      <c r="G9176" s="58" t="s">
        <v>87</v>
      </c>
      <c r="H9176" s="58" t="s">
        <v>87</v>
      </c>
      <c r="I9176" s="60" t="s">
        <v>85</v>
      </c>
    </row>
    <row r="9177" spans="1:9" x14ac:dyDescent="0.2">
      <c r="A9177" t="s">
        <v>58</v>
      </c>
      <c r="B9177" t="s">
        <v>80</v>
      </c>
      <c r="C9177" t="s">
        <v>22</v>
      </c>
      <c r="D9177" s="55">
        <v>46813</v>
      </c>
      <c r="E9177">
        <v>0.54</v>
      </c>
      <c r="F9177">
        <v>3133108</v>
      </c>
      <c r="G9177" s="58" t="s">
        <v>87</v>
      </c>
      <c r="H9177" s="58" t="s">
        <v>87</v>
      </c>
      <c r="I9177" s="60" t="s">
        <v>85</v>
      </c>
    </row>
    <row r="9178" spans="1:9" x14ac:dyDescent="0.2">
      <c r="A9178" t="s">
        <v>58</v>
      </c>
      <c r="B9178" t="s">
        <v>81</v>
      </c>
      <c r="C9178" t="s">
        <v>22</v>
      </c>
      <c r="D9178" s="55">
        <v>46813</v>
      </c>
      <c r="E9178">
        <v>0.05</v>
      </c>
      <c r="F9178">
        <v>3133109</v>
      </c>
      <c r="G9178" s="58" t="s">
        <v>87</v>
      </c>
      <c r="H9178" s="58" t="s">
        <v>87</v>
      </c>
      <c r="I9178" s="60" t="s">
        <v>85</v>
      </c>
    </row>
    <row r="9179" spans="1:9" x14ac:dyDescent="0.2">
      <c r="A9179" t="s">
        <v>59</v>
      </c>
      <c r="B9179" t="s">
        <v>80</v>
      </c>
      <c r="C9179" t="s">
        <v>22</v>
      </c>
      <c r="D9179" s="55">
        <v>46813</v>
      </c>
      <c r="E9179">
        <v>0.69</v>
      </c>
      <c r="F9179">
        <v>3133110</v>
      </c>
      <c r="G9179" s="58" t="s">
        <v>87</v>
      </c>
      <c r="H9179" s="58" t="s">
        <v>87</v>
      </c>
      <c r="I9179" s="60" t="s">
        <v>85</v>
      </c>
    </row>
    <row r="9180" spans="1:9" x14ac:dyDescent="0.2">
      <c r="A9180" t="s">
        <v>59</v>
      </c>
      <c r="B9180" t="s">
        <v>81</v>
      </c>
      <c r="C9180" t="s">
        <v>22</v>
      </c>
      <c r="D9180" s="55">
        <v>46813</v>
      </c>
      <c r="E9180">
        <v>-0.17</v>
      </c>
      <c r="F9180">
        <v>3133111</v>
      </c>
      <c r="G9180" s="58" t="s">
        <v>87</v>
      </c>
      <c r="H9180" s="58" t="s">
        <v>87</v>
      </c>
      <c r="I9180" s="60" t="s">
        <v>85</v>
      </c>
    </row>
    <row r="9181" spans="1:9" x14ac:dyDescent="0.2">
      <c r="A9181" t="s">
        <v>60</v>
      </c>
      <c r="B9181" t="s">
        <v>80</v>
      </c>
      <c r="C9181" t="s">
        <v>22</v>
      </c>
      <c r="D9181" s="55">
        <v>46813</v>
      </c>
      <c r="E9181">
        <v>0.69</v>
      </c>
      <c r="F9181">
        <v>3133112</v>
      </c>
      <c r="G9181" s="58" t="s">
        <v>87</v>
      </c>
      <c r="H9181" s="58" t="s">
        <v>87</v>
      </c>
      <c r="I9181" s="60" t="s">
        <v>85</v>
      </c>
    </row>
    <row r="9182" spans="1:9" x14ac:dyDescent="0.2">
      <c r="A9182" t="s">
        <v>60</v>
      </c>
      <c r="B9182" t="s">
        <v>81</v>
      </c>
      <c r="C9182" t="s">
        <v>22</v>
      </c>
      <c r="D9182" s="55">
        <v>46813</v>
      </c>
      <c r="E9182">
        <v>0.1</v>
      </c>
      <c r="F9182">
        <v>3133113</v>
      </c>
      <c r="G9182" s="58" t="s">
        <v>87</v>
      </c>
      <c r="H9182" s="58" t="s">
        <v>87</v>
      </c>
      <c r="I9182" s="60" t="s">
        <v>85</v>
      </c>
    </row>
    <row r="9183" spans="1:9" x14ac:dyDescent="0.2">
      <c r="A9183" t="s">
        <v>61</v>
      </c>
      <c r="B9183" t="s">
        <v>80</v>
      </c>
      <c r="C9183" t="s">
        <v>22</v>
      </c>
      <c r="D9183" s="55">
        <v>46813</v>
      </c>
      <c r="E9183">
        <v>0.69</v>
      </c>
      <c r="F9183">
        <v>3133114</v>
      </c>
      <c r="G9183" s="58" t="s">
        <v>87</v>
      </c>
      <c r="H9183" s="58" t="s">
        <v>87</v>
      </c>
      <c r="I9183" s="60" t="s">
        <v>85</v>
      </c>
    </row>
    <row r="9184" spans="1:9" x14ac:dyDescent="0.2">
      <c r="A9184" t="s">
        <v>61</v>
      </c>
      <c r="B9184" t="s">
        <v>81</v>
      </c>
      <c r="C9184" t="s">
        <v>22</v>
      </c>
      <c r="D9184" s="55">
        <v>46813</v>
      </c>
      <c r="E9184">
        <v>-0.05</v>
      </c>
      <c r="F9184">
        <v>3133115</v>
      </c>
      <c r="G9184" s="58" t="s">
        <v>87</v>
      </c>
      <c r="H9184" s="58" t="s">
        <v>87</v>
      </c>
      <c r="I9184" s="60" t="s">
        <v>85</v>
      </c>
    </row>
    <row r="9185" spans="1:9" x14ac:dyDescent="0.2">
      <c r="A9185" t="s">
        <v>63</v>
      </c>
      <c r="B9185" t="s">
        <v>80</v>
      </c>
      <c r="C9185" t="s">
        <v>22</v>
      </c>
      <c r="D9185" s="55">
        <v>46813</v>
      </c>
      <c r="E9185">
        <v>0</v>
      </c>
      <c r="F9185">
        <v>3133116</v>
      </c>
      <c r="G9185" s="58" t="s">
        <v>87</v>
      </c>
      <c r="H9185" s="58" t="s">
        <v>87</v>
      </c>
      <c r="I9185" s="60" t="s">
        <v>85</v>
      </c>
    </row>
    <row r="9186" spans="1:9" x14ac:dyDescent="0.2">
      <c r="A9186" t="s">
        <v>63</v>
      </c>
      <c r="B9186" t="s">
        <v>81</v>
      </c>
      <c r="C9186" t="s">
        <v>22</v>
      </c>
      <c r="D9186" s="55">
        <v>46813</v>
      </c>
      <c r="E9186">
        <v>0</v>
      </c>
      <c r="F9186">
        <v>3133117</v>
      </c>
      <c r="G9186" s="58" t="s">
        <v>87</v>
      </c>
      <c r="H9186" s="58" t="s">
        <v>87</v>
      </c>
      <c r="I9186" s="60" t="s">
        <v>85</v>
      </c>
    </row>
    <row r="9187" spans="1:9" x14ac:dyDescent="0.2">
      <c r="A9187" t="s">
        <v>64</v>
      </c>
      <c r="B9187" t="s">
        <v>80</v>
      </c>
      <c r="C9187" t="s">
        <v>22</v>
      </c>
      <c r="D9187" s="55">
        <v>46813</v>
      </c>
      <c r="E9187">
        <v>0</v>
      </c>
      <c r="F9187">
        <v>3133118</v>
      </c>
      <c r="G9187" s="58" t="s">
        <v>87</v>
      </c>
      <c r="H9187" s="58" t="s">
        <v>87</v>
      </c>
      <c r="I9187" s="60" t="s">
        <v>85</v>
      </c>
    </row>
    <row r="9188" spans="1:9" x14ac:dyDescent="0.2">
      <c r="A9188" t="s">
        <v>64</v>
      </c>
      <c r="B9188" t="s">
        <v>81</v>
      </c>
      <c r="C9188" t="s">
        <v>22</v>
      </c>
      <c r="D9188" s="55">
        <v>46813</v>
      </c>
      <c r="E9188">
        <v>0</v>
      </c>
      <c r="F9188">
        <v>3133119</v>
      </c>
      <c r="G9188" s="58" t="s">
        <v>87</v>
      </c>
      <c r="H9188" s="58" t="s">
        <v>87</v>
      </c>
      <c r="I9188" s="60" t="s">
        <v>85</v>
      </c>
    </row>
    <row r="9189" spans="1:9" x14ac:dyDescent="0.2">
      <c r="A9189" t="s">
        <v>79</v>
      </c>
      <c r="B9189" t="s">
        <v>80</v>
      </c>
      <c r="C9189" t="s">
        <v>22</v>
      </c>
      <c r="D9189" s="55">
        <v>46813</v>
      </c>
      <c r="E9189">
        <v>0</v>
      </c>
      <c r="F9189">
        <v>3133120</v>
      </c>
      <c r="G9189" s="58" t="s">
        <v>87</v>
      </c>
      <c r="H9189" s="58" t="s">
        <v>87</v>
      </c>
      <c r="I9189" s="60" t="s">
        <v>85</v>
      </c>
    </row>
    <row r="9190" spans="1:9" x14ac:dyDescent="0.2">
      <c r="A9190" t="s">
        <v>79</v>
      </c>
      <c r="B9190" t="s">
        <v>81</v>
      </c>
      <c r="C9190" t="s">
        <v>22</v>
      </c>
      <c r="D9190" s="55">
        <v>46813</v>
      </c>
      <c r="E9190">
        <v>0</v>
      </c>
      <c r="F9190">
        <v>3133121</v>
      </c>
      <c r="G9190" s="58" t="s">
        <v>87</v>
      </c>
      <c r="H9190" s="58" t="s">
        <v>87</v>
      </c>
      <c r="I9190" s="60" t="s">
        <v>85</v>
      </c>
    </row>
    <row r="9191" spans="1:9" x14ac:dyDescent="0.2">
      <c r="A9191" t="s">
        <v>65</v>
      </c>
      <c r="B9191" t="s">
        <v>80</v>
      </c>
      <c r="C9191" t="s">
        <v>22</v>
      </c>
      <c r="D9191" s="55">
        <v>46813</v>
      </c>
      <c r="E9191">
        <v>0</v>
      </c>
      <c r="F9191">
        <v>3133122</v>
      </c>
      <c r="G9191" s="58" t="s">
        <v>87</v>
      </c>
      <c r="H9191" s="58" t="s">
        <v>87</v>
      </c>
      <c r="I9191" s="60" t="s">
        <v>85</v>
      </c>
    </row>
    <row r="9192" spans="1:9" x14ac:dyDescent="0.2">
      <c r="A9192" t="s">
        <v>65</v>
      </c>
      <c r="B9192" t="s">
        <v>81</v>
      </c>
      <c r="C9192" t="s">
        <v>22</v>
      </c>
      <c r="D9192" s="55">
        <v>46813</v>
      </c>
      <c r="E9192">
        <v>0</v>
      </c>
      <c r="F9192">
        <v>3133123</v>
      </c>
      <c r="G9192" s="58" t="s">
        <v>87</v>
      </c>
      <c r="H9192" s="58" t="s">
        <v>87</v>
      </c>
      <c r="I9192" s="60" t="s">
        <v>85</v>
      </c>
    </row>
    <row r="9193" spans="1:9" x14ac:dyDescent="0.2">
      <c r="A9193" t="s">
        <v>111</v>
      </c>
      <c r="B9193" t="s">
        <v>110</v>
      </c>
      <c r="C9193" t="s">
        <v>22</v>
      </c>
      <c r="D9193" s="55">
        <v>46813</v>
      </c>
      <c r="E9193">
        <v>0.05</v>
      </c>
      <c r="F9193">
        <v>3133124</v>
      </c>
      <c r="G9193" s="58" t="s">
        <v>87</v>
      </c>
      <c r="H9193" s="58" t="s">
        <v>87</v>
      </c>
      <c r="I9193" s="60" t="s">
        <v>85</v>
      </c>
    </row>
    <row r="9194" spans="1:9" x14ac:dyDescent="0.2">
      <c r="A9194" t="s">
        <v>112</v>
      </c>
      <c r="B9194" t="s">
        <v>110</v>
      </c>
      <c r="C9194" t="s">
        <v>22</v>
      </c>
      <c r="D9194" s="55">
        <v>46813</v>
      </c>
      <c r="E9194">
        <v>0.1</v>
      </c>
      <c r="F9194">
        <v>3133125</v>
      </c>
      <c r="G9194" s="58" t="s">
        <v>87</v>
      </c>
      <c r="H9194" s="58" t="s">
        <v>87</v>
      </c>
      <c r="I9194" s="60" t="s">
        <v>85</v>
      </c>
    </row>
    <row r="9195" spans="1:9" x14ac:dyDescent="0.2">
      <c r="A9195" t="s">
        <v>108</v>
      </c>
      <c r="B9195" t="s">
        <v>110</v>
      </c>
      <c r="C9195" t="s">
        <v>22</v>
      </c>
      <c r="D9195" s="55">
        <v>46813</v>
      </c>
      <c r="E9195">
        <v>-0.05</v>
      </c>
      <c r="F9195">
        <v>3133126</v>
      </c>
      <c r="G9195" s="58" t="s">
        <v>87</v>
      </c>
      <c r="H9195" s="58" t="s">
        <v>87</v>
      </c>
      <c r="I9195" s="60" t="s">
        <v>85</v>
      </c>
    </row>
    <row r="9196" spans="1:9" x14ac:dyDescent="0.2">
      <c r="A9196" t="s">
        <v>109</v>
      </c>
      <c r="B9196" t="s">
        <v>110</v>
      </c>
      <c r="C9196" t="s">
        <v>22</v>
      </c>
      <c r="D9196" s="55">
        <v>46813</v>
      </c>
      <c r="E9196">
        <v>0.1</v>
      </c>
      <c r="F9196">
        <v>3133127</v>
      </c>
      <c r="G9196" s="58" t="s">
        <v>87</v>
      </c>
      <c r="H9196" s="58" t="s">
        <v>87</v>
      </c>
      <c r="I9196" s="60" t="s">
        <v>85</v>
      </c>
    </row>
    <row r="9197" spans="1:9" x14ac:dyDescent="0.2">
      <c r="A9197" t="s">
        <v>11</v>
      </c>
      <c r="B9197" t="s">
        <v>110</v>
      </c>
      <c r="C9197" t="s">
        <v>22</v>
      </c>
      <c r="D9197" s="55">
        <v>46813</v>
      </c>
      <c r="E9197" s="155">
        <v>46844</v>
      </c>
      <c r="F9197">
        <v>2756511</v>
      </c>
      <c r="G9197" s="58" t="s">
        <v>87</v>
      </c>
      <c r="H9197" s="58" t="s">
        <v>87</v>
      </c>
      <c r="I9197" s="60" t="s">
        <v>86</v>
      </c>
    </row>
    <row r="9198" spans="1:9" x14ac:dyDescent="0.2">
      <c r="A9198" t="s">
        <v>78</v>
      </c>
      <c r="B9198" t="s">
        <v>80</v>
      </c>
      <c r="C9198" t="s">
        <v>22</v>
      </c>
      <c r="D9198" s="55">
        <v>46844</v>
      </c>
      <c r="E9198">
        <v>0.435</v>
      </c>
      <c r="F9198">
        <v>3133100</v>
      </c>
      <c r="G9198" s="58" t="s">
        <v>87</v>
      </c>
      <c r="H9198" s="58" t="s">
        <v>87</v>
      </c>
      <c r="I9198" s="60" t="s">
        <v>85</v>
      </c>
    </row>
    <row r="9199" spans="1:9" x14ac:dyDescent="0.2">
      <c r="A9199" t="s">
        <v>78</v>
      </c>
      <c r="B9199" t="s">
        <v>81</v>
      </c>
      <c r="C9199" t="s">
        <v>22</v>
      </c>
      <c r="D9199" s="55">
        <v>46844</v>
      </c>
      <c r="E9199">
        <v>0.02</v>
      </c>
      <c r="F9199">
        <v>3133101</v>
      </c>
      <c r="G9199" s="58" t="s">
        <v>87</v>
      </c>
      <c r="H9199" s="58" t="s">
        <v>87</v>
      </c>
      <c r="I9199" s="60" t="s">
        <v>85</v>
      </c>
    </row>
    <row r="9200" spans="1:9" x14ac:dyDescent="0.2">
      <c r="A9200" t="s">
        <v>35</v>
      </c>
      <c r="B9200" t="s">
        <v>80</v>
      </c>
      <c r="C9200" t="s">
        <v>22</v>
      </c>
      <c r="D9200" s="55">
        <v>46844</v>
      </c>
      <c r="E9200">
        <v>0.435</v>
      </c>
      <c r="F9200">
        <v>3133102</v>
      </c>
      <c r="G9200" s="58" t="s">
        <v>87</v>
      </c>
      <c r="H9200" s="58" t="s">
        <v>87</v>
      </c>
      <c r="I9200" s="60" t="s">
        <v>85</v>
      </c>
    </row>
    <row r="9201" spans="1:9" x14ac:dyDescent="0.2">
      <c r="A9201" t="s">
        <v>35</v>
      </c>
      <c r="B9201" t="s">
        <v>81</v>
      </c>
      <c r="C9201" t="s">
        <v>22</v>
      </c>
      <c r="D9201" s="55">
        <v>46844</v>
      </c>
      <c r="E9201">
        <v>0.05</v>
      </c>
      <c r="F9201">
        <v>3133103</v>
      </c>
      <c r="G9201" s="58" t="s">
        <v>87</v>
      </c>
      <c r="H9201" s="58" t="s">
        <v>87</v>
      </c>
      <c r="I9201" s="60" t="s">
        <v>85</v>
      </c>
    </row>
    <row r="9202" spans="1:9" x14ac:dyDescent="0.2">
      <c r="A9202" t="s">
        <v>36</v>
      </c>
      <c r="B9202" t="s">
        <v>80</v>
      </c>
      <c r="C9202" t="s">
        <v>22</v>
      </c>
      <c r="D9202" s="55">
        <v>46844</v>
      </c>
      <c r="E9202">
        <v>0.435</v>
      </c>
      <c r="F9202">
        <v>3133104</v>
      </c>
      <c r="G9202" s="58" t="s">
        <v>87</v>
      </c>
      <c r="H9202" s="58" t="s">
        <v>87</v>
      </c>
      <c r="I9202" s="60" t="s">
        <v>85</v>
      </c>
    </row>
    <row r="9203" spans="1:9" x14ac:dyDescent="0.2">
      <c r="A9203" t="s">
        <v>36</v>
      </c>
      <c r="B9203" t="s">
        <v>81</v>
      </c>
      <c r="C9203" t="s">
        <v>22</v>
      </c>
      <c r="D9203" s="55">
        <v>46844</v>
      </c>
      <c r="E9203">
        <v>0.02</v>
      </c>
      <c r="F9203">
        <v>3133105</v>
      </c>
      <c r="G9203" s="58" t="s">
        <v>87</v>
      </c>
      <c r="H9203" s="58" t="s">
        <v>87</v>
      </c>
      <c r="I9203" s="60" t="s">
        <v>85</v>
      </c>
    </row>
    <row r="9204" spans="1:9" x14ac:dyDescent="0.2">
      <c r="A9204" t="s">
        <v>37</v>
      </c>
      <c r="B9204" t="s">
        <v>80</v>
      </c>
      <c r="C9204" t="s">
        <v>22</v>
      </c>
      <c r="D9204" s="55">
        <v>46844</v>
      </c>
      <c r="E9204">
        <v>0.435</v>
      </c>
      <c r="F9204">
        <v>3133106</v>
      </c>
      <c r="G9204" s="58" t="s">
        <v>87</v>
      </c>
      <c r="H9204" s="58" t="s">
        <v>87</v>
      </c>
      <c r="I9204" s="60" t="s">
        <v>85</v>
      </c>
    </row>
    <row r="9205" spans="1:9" x14ac:dyDescent="0.2">
      <c r="A9205" t="s">
        <v>37</v>
      </c>
      <c r="B9205" t="s">
        <v>81</v>
      </c>
      <c r="C9205" t="s">
        <v>22</v>
      </c>
      <c r="D9205" s="55">
        <v>46844</v>
      </c>
      <c r="E9205">
        <v>0.05</v>
      </c>
      <c r="F9205">
        <v>3133107</v>
      </c>
      <c r="G9205" s="58" t="s">
        <v>87</v>
      </c>
      <c r="H9205" s="58" t="s">
        <v>87</v>
      </c>
      <c r="I9205" s="60" t="s">
        <v>85</v>
      </c>
    </row>
    <row r="9206" spans="1:9" x14ac:dyDescent="0.2">
      <c r="A9206" t="s">
        <v>58</v>
      </c>
      <c r="B9206" t="s">
        <v>80</v>
      </c>
      <c r="C9206" t="s">
        <v>22</v>
      </c>
      <c r="D9206" s="55">
        <v>46844</v>
      </c>
      <c r="E9206">
        <v>0.36</v>
      </c>
      <c r="F9206">
        <v>3133108</v>
      </c>
      <c r="G9206" s="58" t="s">
        <v>87</v>
      </c>
      <c r="H9206" s="58" t="s">
        <v>87</v>
      </c>
      <c r="I9206" s="60" t="s">
        <v>85</v>
      </c>
    </row>
    <row r="9207" spans="1:9" x14ac:dyDescent="0.2">
      <c r="A9207" t="s">
        <v>58</v>
      </c>
      <c r="B9207" t="s">
        <v>81</v>
      </c>
      <c r="C9207" t="s">
        <v>22</v>
      </c>
      <c r="D9207" s="55">
        <v>46844</v>
      </c>
      <c r="E9207">
        <v>5.0000000000000001E-3</v>
      </c>
      <c r="F9207">
        <v>3133109</v>
      </c>
      <c r="G9207" s="58" t="s">
        <v>87</v>
      </c>
      <c r="H9207" s="58" t="s">
        <v>87</v>
      </c>
      <c r="I9207" s="60" t="s">
        <v>85</v>
      </c>
    </row>
    <row r="9208" spans="1:9" x14ac:dyDescent="0.2">
      <c r="A9208" t="s">
        <v>59</v>
      </c>
      <c r="B9208" t="s">
        <v>80</v>
      </c>
      <c r="C9208" t="s">
        <v>22</v>
      </c>
      <c r="D9208" s="55">
        <v>46844</v>
      </c>
      <c r="E9208">
        <v>0.38</v>
      </c>
      <c r="F9208">
        <v>3133110</v>
      </c>
      <c r="G9208" s="58" t="s">
        <v>87</v>
      </c>
      <c r="H9208" s="58" t="s">
        <v>87</v>
      </c>
      <c r="I9208" s="60" t="s">
        <v>85</v>
      </c>
    </row>
    <row r="9209" spans="1:9" x14ac:dyDescent="0.2">
      <c r="A9209" t="s">
        <v>59</v>
      </c>
      <c r="B9209" t="s">
        <v>81</v>
      </c>
      <c r="C9209" t="s">
        <v>22</v>
      </c>
      <c r="D9209" s="55">
        <v>46844</v>
      </c>
      <c r="E9209">
        <v>-8.5000000000000006E-2</v>
      </c>
      <c r="F9209">
        <v>3133111</v>
      </c>
      <c r="G9209" s="58" t="s">
        <v>87</v>
      </c>
      <c r="H9209" s="58" t="s">
        <v>87</v>
      </c>
      <c r="I9209" s="60" t="s">
        <v>85</v>
      </c>
    </row>
    <row r="9210" spans="1:9" x14ac:dyDescent="0.2">
      <c r="A9210" t="s">
        <v>60</v>
      </c>
      <c r="B9210" t="s">
        <v>80</v>
      </c>
      <c r="C9210" t="s">
        <v>22</v>
      </c>
      <c r="D9210" s="55">
        <v>46844</v>
      </c>
      <c r="E9210">
        <v>0.38</v>
      </c>
      <c r="F9210">
        <v>3133112</v>
      </c>
      <c r="G9210" s="58" t="s">
        <v>87</v>
      </c>
      <c r="H9210" s="58" t="s">
        <v>87</v>
      </c>
      <c r="I9210" s="60" t="s">
        <v>85</v>
      </c>
    </row>
    <row r="9211" spans="1:9" x14ac:dyDescent="0.2">
      <c r="A9211" t="s">
        <v>60</v>
      </c>
      <c r="B9211" t="s">
        <v>81</v>
      </c>
      <c r="C9211" t="s">
        <v>22</v>
      </c>
      <c r="D9211" s="55">
        <v>46844</v>
      </c>
      <c r="E9211">
        <v>0.02</v>
      </c>
      <c r="F9211">
        <v>3133113</v>
      </c>
      <c r="G9211" s="58" t="s">
        <v>87</v>
      </c>
      <c r="H9211" s="58" t="s">
        <v>87</v>
      </c>
      <c r="I9211" s="60" t="s">
        <v>85</v>
      </c>
    </row>
    <row r="9212" spans="1:9" x14ac:dyDescent="0.2">
      <c r="A9212" t="s">
        <v>61</v>
      </c>
      <c r="B9212" t="s">
        <v>80</v>
      </c>
      <c r="C9212" t="s">
        <v>22</v>
      </c>
      <c r="D9212" s="55">
        <v>46844</v>
      </c>
      <c r="E9212">
        <v>0.38</v>
      </c>
      <c r="F9212">
        <v>3133114</v>
      </c>
      <c r="G9212" s="58" t="s">
        <v>87</v>
      </c>
      <c r="H9212" s="58" t="s">
        <v>87</v>
      </c>
      <c r="I9212" s="60" t="s">
        <v>85</v>
      </c>
    </row>
    <row r="9213" spans="1:9" x14ac:dyDescent="0.2">
      <c r="A9213" t="s">
        <v>61</v>
      </c>
      <c r="B9213" t="s">
        <v>81</v>
      </c>
      <c r="C9213" t="s">
        <v>22</v>
      </c>
      <c r="D9213" s="55">
        <v>46844</v>
      </c>
      <c r="E9213">
        <v>-4.4999999999999998E-2</v>
      </c>
      <c r="F9213">
        <v>3133115</v>
      </c>
      <c r="G9213" s="58" t="s">
        <v>87</v>
      </c>
      <c r="H9213" s="58" t="s">
        <v>87</v>
      </c>
      <c r="I9213" s="60" t="s">
        <v>85</v>
      </c>
    </row>
    <row r="9214" spans="1:9" x14ac:dyDescent="0.2">
      <c r="A9214" t="s">
        <v>63</v>
      </c>
      <c r="B9214" t="s">
        <v>80</v>
      </c>
      <c r="C9214" t="s">
        <v>22</v>
      </c>
      <c r="D9214" s="55">
        <v>46844</v>
      </c>
      <c r="E9214">
        <v>0</v>
      </c>
      <c r="F9214">
        <v>3133116</v>
      </c>
      <c r="G9214" s="58" t="s">
        <v>87</v>
      </c>
      <c r="H9214" s="58" t="s">
        <v>87</v>
      </c>
      <c r="I9214" s="60" t="s">
        <v>85</v>
      </c>
    </row>
    <row r="9215" spans="1:9" x14ac:dyDescent="0.2">
      <c r="A9215" t="s">
        <v>63</v>
      </c>
      <c r="B9215" t="s">
        <v>81</v>
      </c>
      <c r="C9215" t="s">
        <v>22</v>
      </c>
      <c r="D9215" s="55">
        <v>46844</v>
      </c>
      <c r="E9215">
        <v>0</v>
      </c>
      <c r="F9215">
        <v>3133117</v>
      </c>
      <c r="G9215" s="58" t="s">
        <v>87</v>
      </c>
      <c r="H9215" s="58" t="s">
        <v>87</v>
      </c>
      <c r="I9215" s="60" t="s">
        <v>85</v>
      </c>
    </row>
    <row r="9216" spans="1:9" x14ac:dyDescent="0.2">
      <c r="A9216" t="s">
        <v>64</v>
      </c>
      <c r="B9216" t="s">
        <v>80</v>
      </c>
      <c r="C9216" t="s">
        <v>22</v>
      </c>
      <c r="D9216" s="55">
        <v>46844</v>
      </c>
      <c r="E9216">
        <v>0</v>
      </c>
      <c r="F9216">
        <v>3133118</v>
      </c>
      <c r="G9216" s="58" t="s">
        <v>87</v>
      </c>
      <c r="H9216" s="58" t="s">
        <v>87</v>
      </c>
      <c r="I9216" s="60" t="s">
        <v>85</v>
      </c>
    </row>
    <row r="9217" spans="1:9" x14ac:dyDescent="0.2">
      <c r="A9217" t="s">
        <v>64</v>
      </c>
      <c r="B9217" t="s">
        <v>81</v>
      </c>
      <c r="C9217" t="s">
        <v>22</v>
      </c>
      <c r="D9217" s="55">
        <v>46844</v>
      </c>
      <c r="E9217">
        <v>0</v>
      </c>
      <c r="F9217">
        <v>3133119</v>
      </c>
      <c r="G9217" s="58" t="s">
        <v>87</v>
      </c>
      <c r="H9217" s="58" t="s">
        <v>87</v>
      </c>
      <c r="I9217" s="60" t="s">
        <v>85</v>
      </c>
    </row>
    <row r="9218" spans="1:9" x14ac:dyDescent="0.2">
      <c r="A9218" t="s">
        <v>79</v>
      </c>
      <c r="B9218" t="s">
        <v>80</v>
      </c>
      <c r="C9218" t="s">
        <v>22</v>
      </c>
      <c r="D9218" s="55">
        <v>46844</v>
      </c>
      <c r="E9218">
        <v>0</v>
      </c>
      <c r="F9218">
        <v>3133120</v>
      </c>
      <c r="G9218" s="58" t="s">
        <v>87</v>
      </c>
      <c r="H9218" s="58" t="s">
        <v>87</v>
      </c>
      <c r="I9218" s="60" t="s">
        <v>85</v>
      </c>
    </row>
    <row r="9219" spans="1:9" x14ac:dyDescent="0.2">
      <c r="A9219" t="s">
        <v>79</v>
      </c>
      <c r="B9219" t="s">
        <v>81</v>
      </c>
      <c r="C9219" t="s">
        <v>22</v>
      </c>
      <c r="D9219" s="55">
        <v>46844</v>
      </c>
      <c r="E9219">
        <v>0</v>
      </c>
      <c r="F9219">
        <v>3133121</v>
      </c>
      <c r="G9219" s="58" t="s">
        <v>87</v>
      </c>
      <c r="H9219" s="58" t="s">
        <v>87</v>
      </c>
      <c r="I9219" s="60" t="s">
        <v>85</v>
      </c>
    </row>
    <row r="9220" spans="1:9" x14ac:dyDescent="0.2">
      <c r="A9220" t="s">
        <v>65</v>
      </c>
      <c r="B9220" t="s">
        <v>80</v>
      </c>
      <c r="C9220" t="s">
        <v>22</v>
      </c>
      <c r="D9220" s="55">
        <v>46844</v>
      </c>
      <c r="E9220">
        <v>0</v>
      </c>
      <c r="F9220">
        <v>3133122</v>
      </c>
      <c r="G9220" s="58" t="s">
        <v>87</v>
      </c>
      <c r="H9220" s="58" t="s">
        <v>87</v>
      </c>
      <c r="I9220" s="60" t="s">
        <v>85</v>
      </c>
    </row>
    <row r="9221" spans="1:9" x14ac:dyDescent="0.2">
      <c r="A9221" t="s">
        <v>65</v>
      </c>
      <c r="B9221" t="s">
        <v>81</v>
      </c>
      <c r="C9221" t="s">
        <v>22</v>
      </c>
      <c r="D9221" s="55">
        <v>46844</v>
      </c>
      <c r="E9221">
        <v>0</v>
      </c>
      <c r="F9221">
        <v>3133123</v>
      </c>
      <c r="G9221" s="58" t="s">
        <v>87</v>
      </c>
      <c r="H9221" s="58" t="s">
        <v>87</v>
      </c>
      <c r="I9221" s="60" t="s">
        <v>85</v>
      </c>
    </row>
    <row r="9222" spans="1:9" x14ac:dyDescent="0.2">
      <c r="A9222" t="s">
        <v>111</v>
      </c>
      <c r="B9222" t="s">
        <v>110</v>
      </c>
      <c r="C9222" t="s">
        <v>22</v>
      </c>
      <c r="D9222" s="55">
        <v>46844</v>
      </c>
      <c r="E9222">
        <v>5.0000000000000001E-3</v>
      </c>
      <c r="F9222">
        <v>3133124</v>
      </c>
      <c r="G9222" s="58" t="s">
        <v>87</v>
      </c>
      <c r="H9222" s="58" t="s">
        <v>87</v>
      </c>
      <c r="I9222" s="60" t="s">
        <v>85</v>
      </c>
    </row>
    <row r="9223" spans="1:9" x14ac:dyDescent="0.2">
      <c r="A9223" t="s">
        <v>112</v>
      </c>
      <c r="B9223" t="s">
        <v>110</v>
      </c>
      <c r="C9223" t="s">
        <v>22</v>
      </c>
      <c r="D9223" s="55">
        <v>46844</v>
      </c>
      <c r="E9223">
        <v>0.02</v>
      </c>
      <c r="F9223">
        <v>3133125</v>
      </c>
      <c r="G9223" s="58" t="s">
        <v>87</v>
      </c>
      <c r="H9223" s="58" t="s">
        <v>87</v>
      </c>
      <c r="I9223" s="60" t="s">
        <v>85</v>
      </c>
    </row>
    <row r="9224" spans="1:9" x14ac:dyDescent="0.2">
      <c r="A9224" t="s">
        <v>108</v>
      </c>
      <c r="B9224" t="s">
        <v>110</v>
      </c>
      <c r="C9224" t="s">
        <v>22</v>
      </c>
      <c r="D9224" s="55">
        <v>46844</v>
      </c>
      <c r="E9224">
        <v>-4.4999999999999998E-2</v>
      </c>
      <c r="F9224">
        <v>3133126</v>
      </c>
      <c r="G9224" s="58" t="s">
        <v>87</v>
      </c>
      <c r="H9224" s="58" t="s">
        <v>87</v>
      </c>
      <c r="I9224" s="60" t="s">
        <v>85</v>
      </c>
    </row>
    <row r="9225" spans="1:9" x14ac:dyDescent="0.2">
      <c r="A9225" t="s">
        <v>109</v>
      </c>
      <c r="B9225" t="s">
        <v>110</v>
      </c>
      <c r="C9225" t="s">
        <v>22</v>
      </c>
      <c r="D9225" s="55">
        <v>46844</v>
      </c>
      <c r="E9225">
        <v>0.02</v>
      </c>
      <c r="F9225">
        <v>3133127</v>
      </c>
      <c r="G9225" s="58" t="s">
        <v>87</v>
      </c>
      <c r="H9225" s="58" t="s">
        <v>87</v>
      </c>
      <c r="I9225" s="60" t="s">
        <v>85</v>
      </c>
    </row>
    <row r="9226" spans="1:9" x14ac:dyDescent="0.2">
      <c r="A9226" t="s">
        <v>11</v>
      </c>
      <c r="B9226" t="s">
        <v>110</v>
      </c>
      <c r="C9226" t="s">
        <v>22</v>
      </c>
      <c r="D9226" s="55">
        <v>46844</v>
      </c>
      <c r="E9226" s="155">
        <v>46874</v>
      </c>
      <c r="F9226">
        <v>2756540</v>
      </c>
      <c r="G9226" s="58" t="s">
        <v>87</v>
      </c>
      <c r="H9226" s="58" t="s">
        <v>87</v>
      </c>
      <c r="I9226" s="60" t="s">
        <v>86</v>
      </c>
    </row>
    <row r="9227" spans="1:9" x14ac:dyDescent="0.2">
      <c r="A9227" t="s">
        <v>78</v>
      </c>
      <c r="B9227" t="s">
        <v>80</v>
      </c>
      <c r="C9227" t="s">
        <v>22</v>
      </c>
      <c r="D9227" s="55">
        <v>46874</v>
      </c>
      <c r="E9227">
        <v>0.38500000000000001</v>
      </c>
      <c r="F9227">
        <v>3133100</v>
      </c>
      <c r="G9227" s="58" t="s">
        <v>87</v>
      </c>
      <c r="H9227" s="58" t="s">
        <v>87</v>
      </c>
      <c r="I9227" s="60" t="s">
        <v>85</v>
      </c>
    </row>
    <row r="9228" spans="1:9" x14ac:dyDescent="0.2">
      <c r="A9228" t="s">
        <v>78</v>
      </c>
      <c r="B9228" t="s">
        <v>81</v>
      </c>
      <c r="C9228" t="s">
        <v>22</v>
      </c>
      <c r="D9228" s="55">
        <v>46874</v>
      </c>
      <c r="E9228">
        <v>0.02</v>
      </c>
      <c r="F9228">
        <v>3133101</v>
      </c>
      <c r="G9228" s="58" t="s">
        <v>87</v>
      </c>
      <c r="H9228" s="58" t="s">
        <v>87</v>
      </c>
      <c r="I9228" s="60" t="s">
        <v>85</v>
      </c>
    </row>
    <row r="9229" spans="1:9" x14ac:dyDescent="0.2">
      <c r="A9229" t="s">
        <v>35</v>
      </c>
      <c r="B9229" t="s">
        <v>80</v>
      </c>
      <c r="C9229" t="s">
        <v>22</v>
      </c>
      <c r="D9229" s="55">
        <v>46874</v>
      </c>
      <c r="E9229">
        <v>0.38500000000000001</v>
      </c>
      <c r="F9229">
        <v>3133102</v>
      </c>
      <c r="G9229" s="58" t="s">
        <v>87</v>
      </c>
      <c r="H9229" s="58" t="s">
        <v>87</v>
      </c>
      <c r="I9229" s="60" t="s">
        <v>85</v>
      </c>
    </row>
    <row r="9230" spans="1:9" x14ac:dyDescent="0.2">
      <c r="A9230" t="s">
        <v>35</v>
      </c>
      <c r="B9230" t="s">
        <v>81</v>
      </c>
      <c r="C9230" t="s">
        <v>22</v>
      </c>
      <c r="D9230" s="55">
        <v>46874</v>
      </c>
      <c r="E9230">
        <v>0.05</v>
      </c>
      <c r="F9230">
        <v>3133103</v>
      </c>
      <c r="G9230" s="58" t="s">
        <v>87</v>
      </c>
      <c r="H9230" s="58" t="s">
        <v>87</v>
      </c>
      <c r="I9230" s="60" t="s">
        <v>85</v>
      </c>
    </row>
    <row r="9231" spans="1:9" x14ac:dyDescent="0.2">
      <c r="A9231" t="s">
        <v>36</v>
      </c>
      <c r="B9231" t="s">
        <v>80</v>
      </c>
      <c r="C9231" t="s">
        <v>22</v>
      </c>
      <c r="D9231" s="55">
        <v>46874</v>
      </c>
      <c r="E9231">
        <v>0.38500000000000001</v>
      </c>
      <c r="F9231">
        <v>3133104</v>
      </c>
      <c r="G9231" s="58" t="s">
        <v>87</v>
      </c>
      <c r="H9231" s="58" t="s">
        <v>87</v>
      </c>
      <c r="I9231" s="60" t="s">
        <v>85</v>
      </c>
    </row>
    <row r="9232" spans="1:9" x14ac:dyDescent="0.2">
      <c r="A9232" t="s">
        <v>36</v>
      </c>
      <c r="B9232" t="s">
        <v>81</v>
      </c>
      <c r="C9232" t="s">
        <v>22</v>
      </c>
      <c r="D9232" s="55">
        <v>46874</v>
      </c>
      <c r="E9232">
        <v>0.02</v>
      </c>
      <c r="F9232">
        <v>3133105</v>
      </c>
      <c r="G9232" s="58" t="s">
        <v>87</v>
      </c>
      <c r="H9232" s="58" t="s">
        <v>87</v>
      </c>
      <c r="I9232" s="60" t="s">
        <v>85</v>
      </c>
    </row>
    <row r="9233" spans="1:9" x14ac:dyDescent="0.2">
      <c r="A9233" t="s">
        <v>37</v>
      </c>
      <c r="B9233" t="s">
        <v>80</v>
      </c>
      <c r="C9233" t="s">
        <v>22</v>
      </c>
      <c r="D9233" s="55">
        <v>46874</v>
      </c>
      <c r="E9233">
        <v>0.38500000000000001</v>
      </c>
      <c r="F9233">
        <v>3133106</v>
      </c>
      <c r="G9233" s="58" t="s">
        <v>87</v>
      </c>
      <c r="H9233" s="58" t="s">
        <v>87</v>
      </c>
      <c r="I9233" s="60" t="s">
        <v>85</v>
      </c>
    </row>
    <row r="9234" spans="1:9" x14ac:dyDescent="0.2">
      <c r="A9234" t="s">
        <v>37</v>
      </c>
      <c r="B9234" t="s">
        <v>81</v>
      </c>
      <c r="C9234" t="s">
        <v>22</v>
      </c>
      <c r="D9234" s="55">
        <v>46874</v>
      </c>
      <c r="E9234">
        <v>0.05</v>
      </c>
      <c r="F9234">
        <v>3133107</v>
      </c>
      <c r="G9234" s="58" t="s">
        <v>87</v>
      </c>
      <c r="H9234" s="58" t="s">
        <v>87</v>
      </c>
      <c r="I9234" s="60" t="s">
        <v>85</v>
      </c>
    </row>
    <row r="9235" spans="1:9" x14ac:dyDescent="0.2">
      <c r="A9235" t="s">
        <v>58</v>
      </c>
      <c r="B9235" t="s">
        <v>80</v>
      </c>
      <c r="C9235" t="s">
        <v>22</v>
      </c>
      <c r="D9235" s="55">
        <v>46874</v>
      </c>
      <c r="E9235">
        <v>0.32500000000000001</v>
      </c>
      <c r="F9235">
        <v>3133108</v>
      </c>
      <c r="G9235" s="58" t="s">
        <v>87</v>
      </c>
      <c r="H9235" s="58" t="s">
        <v>87</v>
      </c>
      <c r="I9235" s="60" t="s">
        <v>85</v>
      </c>
    </row>
    <row r="9236" spans="1:9" x14ac:dyDescent="0.2">
      <c r="A9236" t="s">
        <v>58</v>
      </c>
      <c r="B9236" t="s">
        <v>81</v>
      </c>
      <c r="C9236" t="s">
        <v>22</v>
      </c>
      <c r="D9236" s="55">
        <v>46874</v>
      </c>
      <c r="E9236">
        <v>5.0000000000000001E-3</v>
      </c>
      <c r="F9236">
        <v>3133109</v>
      </c>
      <c r="G9236" s="58" t="s">
        <v>87</v>
      </c>
      <c r="H9236" s="58" t="s">
        <v>87</v>
      </c>
      <c r="I9236" s="60" t="s">
        <v>85</v>
      </c>
    </row>
    <row r="9237" spans="1:9" x14ac:dyDescent="0.2">
      <c r="A9237" t="s">
        <v>59</v>
      </c>
      <c r="B9237" t="s">
        <v>80</v>
      </c>
      <c r="C9237" t="s">
        <v>22</v>
      </c>
      <c r="D9237" s="55">
        <v>46874</v>
      </c>
      <c r="E9237">
        <v>0.33</v>
      </c>
      <c r="F9237">
        <v>3133110</v>
      </c>
      <c r="G9237" s="58" t="s">
        <v>87</v>
      </c>
      <c r="H9237" s="58" t="s">
        <v>87</v>
      </c>
      <c r="I9237" s="60" t="s">
        <v>85</v>
      </c>
    </row>
    <row r="9238" spans="1:9" x14ac:dyDescent="0.2">
      <c r="A9238" t="s">
        <v>59</v>
      </c>
      <c r="B9238" t="s">
        <v>81</v>
      </c>
      <c r="C9238" t="s">
        <v>22</v>
      </c>
      <c r="D9238" s="55">
        <v>46874</v>
      </c>
      <c r="E9238">
        <v>-6.5000000000000002E-2</v>
      </c>
      <c r="F9238">
        <v>3133111</v>
      </c>
      <c r="G9238" s="58" t="s">
        <v>87</v>
      </c>
      <c r="H9238" s="58" t="s">
        <v>87</v>
      </c>
      <c r="I9238" s="60" t="s">
        <v>85</v>
      </c>
    </row>
    <row r="9239" spans="1:9" x14ac:dyDescent="0.2">
      <c r="A9239" t="s">
        <v>60</v>
      </c>
      <c r="B9239" t="s">
        <v>80</v>
      </c>
      <c r="C9239" t="s">
        <v>22</v>
      </c>
      <c r="D9239" s="55">
        <v>46874</v>
      </c>
      <c r="E9239">
        <v>0.33</v>
      </c>
      <c r="F9239">
        <v>3133112</v>
      </c>
      <c r="G9239" s="58" t="s">
        <v>87</v>
      </c>
      <c r="H9239" s="58" t="s">
        <v>87</v>
      </c>
      <c r="I9239" s="60" t="s">
        <v>85</v>
      </c>
    </row>
    <row r="9240" spans="1:9" x14ac:dyDescent="0.2">
      <c r="A9240" t="s">
        <v>60</v>
      </c>
      <c r="B9240" t="s">
        <v>81</v>
      </c>
      <c r="C9240" t="s">
        <v>22</v>
      </c>
      <c r="D9240" s="55">
        <v>46874</v>
      </c>
      <c r="E9240">
        <v>0.02</v>
      </c>
      <c r="F9240">
        <v>3133113</v>
      </c>
      <c r="G9240" s="58" t="s">
        <v>87</v>
      </c>
      <c r="H9240" s="58" t="s">
        <v>87</v>
      </c>
      <c r="I9240" s="60" t="s">
        <v>85</v>
      </c>
    </row>
    <row r="9241" spans="1:9" x14ac:dyDescent="0.2">
      <c r="A9241" t="s">
        <v>61</v>
      </c>
      <c r="B9241" t="s">
        <v>80</v>
      </c>
      <c r="C9241" t="s">
        <v>22</v>
      </c>
      <c r="D9241" s="55">
        <v>46874</v>
      </c>
      <c r="E9241">
        <v>0.33</v>
      </c>
      <c r="F9241">
        <v>3133114</v>
      </c>
      <c r="G9241" s="58" t="s">
        <v>87</v>
      </c>
      <c r="H9241" s="58" t="s">
        <v>87</v>
      </c>
      <c r="I9241" s="60" t="s">
        <v>85</v>
      </c>
    </row>
    <row r="9242" spans="1:9" x14ac:dyDescent="0.2">
      <c r="A9242" t="s">
        <v>61</v>
      </c>
      <c r="B9242" t="s">
        <v>81</v>
      </c>
      <c r="C9242" t="s">
        <v>22</v>
      </c>
      <c r="D9242" s="55">
        <v>46874</v>
      </c>
      <c r="E9242">
        <v>-3.5000000000000003E-2</v>
      </c>
      <c r="F9242">
        <v>3133115</v>
      </c>
      <c r="G9242" s="58" t="s">
        <v>87</v>
      </c>
      <c r="H9242" s="58" t="s">
        <v>87</v>
      </c>
      <c r="I9242" s="60" t="s">
        <v>85</v>
      </c>
    </row>
    <row r="9243" spans="1:9" x14ac:dyDescent="0.2">
      <c r="A9243" t="s">
        <v>63</v>
      </c>
      <c r="B9243" t="s">
        <v>80</v>
      </c>
      <c r="C9243" t="s">
        <v>22</v>
      </c>
      <c r="D9243" s="55">
        <v>46874</v>
      </c>
      <c r="E9243">
        <v>0</v>
      </c>
      <c r="F9243">
        <v>3133116</v>
      </c>
      <c r="G9243" s="58" t="s">
        <v>87</v>
      </c>
      <c r="H9243" s="58" t="s">
        <v>87</v>
      </c>
      <c r="I9243" s="60" t="s">
        <v>85</v>
      </c>
    </row>
    <row r="9244" spans="1:9" x14ac:dyDescent="0.2">
      <c r="A9244" t="s">
        <v>63</v>
      </c>
      <c r="B9244" t="s">
        <v>81</v>
      </c>
      <c r="C9244" t="s">
        <v>22</v>
      </c>
      <c r="D9244" s="55">
        <v>46874</v>
      </c>
      <c r="E9244">
        <v>0</v>
      </c>
      <c r="F9244">
        <v>3133117</v>
      </c>
      <c r="G9244" s="58" t="s">
        <v>87</v>
      </c>
      <c r="H9244" s="58" t="s">
        <v>87</v>
      </c>
      <c r="I9244" s="60" t="s">
        <v>85</v>
      </c>
    </row>
    <row r="9245" spans="1:9" x14ac:dyDescent="0.2">
      <c r="A9245" t="s">
        <v>64</v>
      </c>
      <c r="B9245" t="s">
        <v>80</v>
      </c>
      <c r="C9245" t="s">
        <v>22</v>
      </c>
      <c r="D9245" s="55">
        <v>46874</v>
      </c>
      <c r="E9245">
        <v>0</v>
      </c>
      <c r="F9245">
        <v>3133118</v>
      </c>
      <c r="G9245" s="58" t="s">
        <v>87</v>
      </c>
      <c r="H9245" s="58" t="s">
        <v>87</v>
      </c>
      <c r="I9245" s="60" t="s">
        <v>85</v>
      </c>
    </row>
    <row r="9246" spans="1:9" x14ac:dyDescent="0.2">
      <c r="A9246" t="s">
        <v>64</v>
      </c>
      <c r="B9246" t="s">
        <v>81</v>
      </c>
      <c r="C9246" t="s">
        <v>22</v>
      </c>
      <c r="D9246" s="55">
        <v>46874</v>
      </c>
      <c r="E9246">
        <v>0</v>
      </c>
      <c r="F9246">
        <v>3133119</v>
      </c>
      <c r="G9246" s="58" t="s">
        <v>87</v>
      </c>
      <c r="H9246" s="58" t="s">
        <v>87</v>
      </c>
      <c r="I9246" s="60" t="s">
        <v>85</v>
      </c>
    </row>
    <row r="9247" spans="1:9" x14ac:dyDescent="0.2">
      <c r="A9247" t="s">
        <v>79</v>
      </c>
      <c r="B9247" t="s">
        <v>80</v>
      </c>
      <c r="C9247" t="s">
        <v>22</v>
      </c>
      <c r="D9247" s="55">
        <v>46874</v>
      </c>
      <c r="E9247">
        <v>0</v>
      </c>
      <c r="F9247">
        <v>3133120</v>
      </c>
      <c r="G9247" s="58" t="s">
        <v>87</v>
      </c>
      <c r="H9247" s="58" t="s">
        <v>87</v>
      </c>
      <c r="I9247" s="60" t="s">
        <v>85</v>
      </c>
    </row>
    <row r="9248" spans="1:9" x14ac:dyDescent="0.2">
      <c r="A9248" t="s">
        <v>79</v>
      </c>
      <c r="B9248" t="s">
        <v>81</v>
      </c>
      <c r="C9248" t="s">
        <v>22</v>
      </c>
      <c r="D9248" s="55">
        <v>46874</v>
      </c>
      <c r="E9248">
        <v>0</v>
      </c>
      <c r="F9248">
        <v>3133121</v>
      </c>
      <c r="G9248" s="58" t="s">
        <v>87</v>
      </c>
      <c r="H9248" s="58" t="s">
        <v>87</v>
      </c>
      <c r="I9248" s="60" t="s">
        <v>85</v>
      </c>
    </row>
    <row r="9249" spans="1:9" x14ac:dyDescent="0.2">
      <c r="A9249" t="s">
        <v>65</v>
      </c>
      <c r="B9249" t="s">
        <v>80</v>
      </c>
      <c r="C9249" t="s">
        <v>22</v>
      </c>
      <c r="D9249" s="55">
        <v>46874</v>
      </c>
      <c r="E9249">
        <v>0</v>
      </c>
      <c r="F9249">
        <v>3133122</v>
      </c>
      <c r="G9249" s="58" t="s">
        <v>87</v>
      </c>
      <c r="H9249" s="58" t="s">
        <v>87</v>
      </c>
      <c r="I9249" s="60" t="s">
        <v>85</v>
      </c>
    </row>
    <row r="9250" spans="1:9" x14ac:dyDescent="0.2">
      <c r="A9250" t="s">
        <v>65</v>
      </c>
      <c r="B9250" t="s">
        <v>81</v>
      </c>
      <c r="C9250" t="s">
        <v>22</v>
      </c>
      <c r="D9250" s="55">
        <v>46874</v>
      </c>
      <c r="E9250">
        <v>0</v>
      </c>
      <c r="F9250">
        <v>3133123</v>
      </c>
      <c r="G9250" s="58" t="s">
        <v>87</v>
      </c>
      <c r="H9250" s="58" t="s">
        <v>87</v>
      </c>
      <c r="I9250" s="60" t="s">
        <v>85</v>
      </c>
    </row>
    <row r="9251" spans="1:9" x14ac:dyDescent="0.2">
      <c r="A9251" t="s">
        <v>111</v>
      </c>
      <c r="B9251" t="s">
        <v>110</v>
      </c>
      <c r="C9251" t="s">
        <v>22</v>
      </c>
      <c r="D9251" s="55">
        <v>46874</v>
      </c>
      <c r="E9251">
        <v>5.0000000000000001E-3</v>
      </c>
      <c r="F9251">
        <v>3133124</v>
      </c>
      <c r="G9251" s="58" t="s">
        <v>87</v>
      </c>
      <c r="H9251" s="58" t="s">
        <v>87</v>
      </c>
      <c r="I9251" s="60" t="s">
        <v>85</v>
      </c>
    </row>
    <row r="9252" spans="1:9" x14ac:dyDescent="0.2">
      <c r="A9252" t="s">
        <v>112</v>
      </c>
      <c r="B9252" t="s">
        <v>110</v>
      </c>
      <c r="C9252" t="s">
        <v>22</v>
      </c>
      <c r="D9252" s="55">
        <v>46874</v>
      </c>
      <c r="E9252">
        <v>0.02</v>
      </c>
      <c r="F9252">
        <v>3133125</v>
      </c>
      <c r="G9252" s="58" t="s">
        <v>87</v>
      </c>
      <c r="H9252" s="58" t="s">
        <v>87</v>
      </c>
      <c r="I9252" s="60" t="s">
        <v>85</v>
      </c>
    </row>
    <row r="9253" spans="1:9" x14ac:dyDescent="0.2">
      <c r="A9253" t="s">
        <v>108</v>
      </c>
      <c r="B9253" t="s">
        <v>110</v>
      </c>
      <c r="C9253" t="s">
        <v>22</v>
      </c>
      <c r="D9253" s="55">
        <v>46874</v>
      </c>
      <c r="E9253">
        <v>-3.5000000000000003E-2</v>
      </c>
      <c r="F9253">
        <v>3133126</v>
      </c>
      <c r="G9253" s="58" t="s">
        <v>87</v>
      </c>
      <c r="H9253" s="58" t="s">
        <v>87</v>
      </c>
      <c r="I9253" s="60" t="s">
        <v>85</v>
      </c>
    </row>
    <row r="9254" spans="1:9" x14ac:dyDescent="0.2">
      <c r="A9254" t="s">
        <v>109</v>
      </c>
      <c r="B9254" t="s">
        <v>110</v>
      </c>
      <c r="C9254" t="s">
        <v>22</v>
      </c>
      <c r="D9254" s="55">
        <v>46874</v>
      </c>
      <c r="E9254">
        <v>0.02</v>
      </c>
      <c r="F9254">
        <v>3133127</v>
      </c>
      <c r="G9254" s="58" t="s">
        <v>87</v>
      </c>
      <c r="H9254" s="58" t="s">
        <v>87</v>
      </c>
      <c r="I9254" s="60" t="s">
        <v>85</v>
      </c>
    </row>
    <row r="9255" spans="1:9" x14ac:dyDescent="0.2">
      <c r="A9255" t="s">
        <v>11</v>
      </c>
      <c r="B9255" t="s">
        <v>110</v>
      </c>
      <c r="C9255" t="s">
        <v>22</v>
      </c>
      <c r="D9255" s="55">
        <v>46874</v>
      </c>
      <c r="E9255" s="155">
        <v>46905</v>
      </c>
      <c r="F9255">
        <v>2756518</v>
      </c>
      <c r="G9255" s="58" t="s">
        <v>87</v>
      </c>
      <c r="H9255" s="58" t="s">
        <v>87</v>
      </c>
      <c r="I9255" s="60" t="s">
        <v>86</v>
      </c>
    </row>
    <row r="9256" spans="1:9" x14ac:dyDescent="0.2">
      <c r="A9256" t="s">
        <v>78</v>
      </c>
      <c r="B9256" t="s">
        <v>80</v>
      </c>
      <c r="C9256" t="s">
        <v>22</v>
      </c>
      <c r="D9256" s="55">
        <v>46905</v>
      </c>
      <c r="E9256">
        <v>0.38500000000000001</v>
      </c>
      <c r="F9256">
        <v>3133100</v>
      </c>
      <c r="G9256" s="58" t="s">
        <v>87</v>
      </c>
      <c r="H9256" s="58" t="s">
        <v>87</v>
      </c>
      <c r="I9256" s="60" t="s">
        <v>85</v>
      </c>
    </row>
    <row r="9257" spans="1:9" x14ac:dyDescent="0.2">
      <c r="A9257" t="s">
        <v>78</v>
      </c>
      <c r="B9257" t="s">
        <v>81</v>
      </c>
      <c r="C9257" t="s">
        <v>22</v>
      </c>
      <c r="D9257" s="55">
        <v>46905</v>
      </c>
      <c r="E9257">
        <v>0.02</v>
      </c>
      <c r="F9257">
        <v>3133101</v>
      </c>
      <c r="G9257" s="58" t="s">
        <v>87</v>
      </c>
      <c r="H9257" s="58" t="s">
        <v>87</v>
      </c>
      <c r="I9257" s="60" t="s">
        <v>85</v>
      </c>
    </row>
    <row r="9258" spans="1:9" x14ac:dyDescent="0.2">
      <c r="A9258" t="s">
        <v>35</v>
      </c>
      <c r="B9258" t="s">
        <v>80</v>
      </c>
      <c r="C9258" t="s">
        <v>22</v>
      </c>
      <c r="D9258" s="55">
        <v>46905</v>
      </c>
      <c r="E9258">
        <v>0.38500000000000001</v>
      </c>
      <c r="F9258">
        <v>3133102</v>
      </c>
      <c r="G9258" s="58" t="s">
        <v>87</v>
      </c>
      <c r="H9258" s="58" t="s">
        <v>87</v>
      </c>
      <c r="I9258" s="60" t="s">
        <v>85</v>
      </c>
    </row>
    <row r="9259" spans="1:9" x14ac:dyDescent="0.2">
      <c r="A9259" t="s">
        <v>35</v>
      </c>
      <c r="B9259" t="s">
        <v>81</v>
      </c>
      <c r="C9259" t="s">
        <v>22</v>
      </c>
      <c r="D9259" s="55">
        <v>46905</v>
      </c>
      <c r="E9259">
        <v>0.06</v>
      </c>
      <c r="F9259">
        <v>3133103</v>
      </c>
      <c r="G9259" s="58" t="s">
        <v>87</v>
      </c>
      <c r="H9259" s="58" t="s">
        <v>87</v>
      </c>
      <c r="I9259" s="60" t="s">
        <v>85</v>
      </c>
    </row>
    <row r="9260" spans="1:9" x14ac:dyDescent="0.2">
      <c r="A9260" t="s">
        <v>36</v>
      </c>
      <c r="B9260" t="s">
        <v>80</v>
      </c>
      <c r="C9260" t="s">
        <v>22</v>
      </c>
      <c r="D9260" s="55">
        <v>46905</v>
      </c>
      <c r="E9260">
        <v>0.38500000000000001</v>
      </c>
      <c r="F9260">
        <v>3133104</v>
      </c>
      <c r="G9260" s="58" t="s">
        <v>87</v>
      </c>
      <c r="H9260" s="58" t="s">
        <v>87</v>
      </c>
      <c r="I9260" s="60" t="s">
        <v>85</v>
      </c>
    </row>
    <row r="9261" spans="1:9" x14ac:dyDescent="0.2">
      <c r="A9261" t="s">
        <v>36</v>
      </c>
      <c r="B9261" t="s">
        <v>81</v>
      </c>
      <c r="C9261" t="s">
        <v>22</v>
      </c>
      <c r="D9261" s="55">
        <v>46905</v>
      </c>
      <c r="E9261">
        <v>0.02</v>
      </c>
      <c r="F9261">
        <v>3133105</v>
      </c>
      <c r="G9261" s="58" t="s">
        <v>87</v>
      </c>
      <c r="H9261" s="58" t="s">
        <v>87</v>
      </c>
      <c r="I9261" s="60" t="s">
        <v>85</v>
      </c>
    </row>
    <row r="9262" spans="1:9" x14ac:dyDescent="0.2">
      <c r="A9262" t="s">
        <v>37</v>
      </c>
      <c r="B9262" t="s">
        <v>80</v>
      </c>
      <c r="C9262" t="s">
        <v>22</v>
      </c>
      <c r="D9262" s="55">
        <v>46905</v>
      </c>
      <c r="E9262">
        <v>0.38500000000000001</v>
      </c>
      <c r="F9262">
        <v>3133106</v>
      </c>
      <c r="G9262" s="58" t="s">
        <v>87</v>
      </c>
      <c r="H9262" s="58" t="s">
        <v>87</v>
      </c>
      <c r="I9262" s="60" t="s">
        <v>85</v>
      </c>
    </row>
    <row r="9263" spans="1:9" x14ac:dyDescent="0.2">
      <c r="A9263" t="s">
        <v>37</v>
      </c>
      <c r="B9263" t="s">
        <v>81</v>
      </c>
      <c r="C9263" t="s">
        <v>22</v>
      </c>
      <c r="D9263" s="55">
        <v>46905</v>
      </c>
      <c r="E9263">
        <v>0.06</v>
      </c>
      <c r="F9263">
        <v>3133107</v>
      </c>
      <c r="G9263" s="58" t="s">
        <v>87</v>
      </c>
      <c r="H9263" s="58" t="s">
        <v>87</v>
      </c>
      <c r="I9263" s="60" t="s">
        <v>85</v>
      </c>
    </row>
    <row r="9264" spans="1:9" x14ac:dyDescent="0.2">
      <c r="A9264" t="s">
        <v>58</v>
      </c>
      <c r="B9264" t="s">
        <v>80</v>
      </c>
      <c r="C9264" t="s">
        <v>22</v>
      </c>
      <c r="D9264" s="55">
        <v>46905</v>
      </c>
      <c r="E9264">
        <v>0.33500000000000002</v>
      </c>
      <c r="F9264">
        <v>3133108</v>
      </c>
      <c r="G9264" s="58" t="s">
        <v>87</v>
      </c>
      <c r="H9264" s="58" t="s">
        <v>87</v>
      </c>
      <c r="I9264" s="60" t="s">
        <v>85</v>
      </c>
    </row>
    <row r="9265" spans="1:9" x14ac:dyDescent="0.2">
      <c r="A9265" t="s">
        <v>58</v>
      </c>
      <c r="B9265" t="s">
        <v>81</v>
      </c>
      <c r="C9265" t="s">
        <v>22</v>
      </c>
      <c r="D9265" s="55">
        <v>46905</v>
      </c>
      <c r="E9265">
        <v>5.0000000000000001E-3</v>
      </c>
      <c r="F9265">
        <v>3133109</v>
      </c>
      <c r="G9265" s="58" t="s">
        <v>87</v>
      </c>
      <c r="H9265" s="58" t="s">
        <v>87</v>
      </c>
      <c r="I9265" s="60" t="s">
        <v>85</v>
      </c>
    </row>
    <row r="9266" spans="1:9" x14ac:dyDescent="0.2">
      <c r="A9266" t="s">
        <v>59</v>
      </c>
      <c r="B9266" t="s">
        <v>80</v>
      </c>
      <c r="C9266" t="s">
        <v>22</v>
      </c>
      <c r="D9266" s="55">
        <v>46905</v>
      </c>
      <c r="E9266">
        <v>0.37</v>
      </c>
      <c r="F9266">
        <v>3133110</v>
      </c>
      <c r="G9266" s="58" t="s">
        <v>87</v>
      </c>
      <c r="H9266" s="58" t="s">
        <v>87</v>
      </c>
      <c r="I9266" s="60" t="s">
        <v>85</v>
      </c>
    </row>
    <row r="9267" spans="1:9" x14ac:dyDescent="0.2">
      <c r="A9267" t="s">
        <v>59</v>
      </c>
      <c r="B9267" t="s">
        <v>81</v>
      </c>
      <c r="C9267" t="s">
        <v>22</v>
      </c>
      <c r="D9267" s="55">
        <v>46905</v>
      </c>
      <c r="E9267">
        <v>-5.5E-2</v>
      </c>
      <c r="F9267">
        <v>3133111</v>
      </c>
      <c r="G9267" s="58" t="s">
        <v>87</v>
      </c>
      <c r="H9267" s="58" t="s">
        <v>87</v>
      </c>
      <c r="I9267" s="60" t="s">
        <v>85</v>
      </c>
    </row>
    <row r="9268" spans="1:9" x14ac:dyDescent="0.2">
      <c r="A9268" t="s">
        <v>60</v>
      </c>
      <c r="B9268" t="s">
        <v>80</v>
      </c>
      <c r="C9268" t="s">
        <v>22</v>
      </c>
      <c r="D9268" s="55">
        <v>46905</v>
      </c>
      <c r="E9268">
        <v>0.37</v>
      </c>
      <c r="F9268">
        <v>3133112</v>
      </c>
      <c r="G9268" s="58" t="s">
        <v>87</v>
      </c>
      <c r="H9268" s="58" t="s">
        <v>87</v>
      </c>
      <c r="I9268" s="60" t="s">
        <v>85</v>
      </c>
    </row>
    <row r="9269" spans="1:9" x14ac:dyDescent="0.2">
      <c r="A9269" t="s">
        <v>60</v>
      </c>
      <c r="B9269" t="s">
        <v>81</v>
      </c>
      <c r="C9269" t="s">
        <v>22</v>
      </c>
      <c r="D9269" s="55">
        <v>46905</v>
      </c>
      <c r="E9269">
        <v>3.5000000000000003E-2</v>
      </c>
      <c r="F9269">
        <v>3133113</v>
      </c>
      <c r="G9269" s="58" t="s">
        <v>87</v>
      </c>
      <c r="H9269" s="58" t="s">
        <v>87</v>
      </c>
      <c r="I9269" s="60" t="s">
        <v>85</v>
      </c>
    </row>
    <row r="9270" spans="1:9" x14ac:dyDescent="0.2">
      <c r="A9270" t="s">
        <v>61</v>
      </c>
      <c r="B9270" t="s">
        <v>80</v>
      </c>
      <c r="C9270" t="s">
        <v>22</v>
      </c>
      <c r="D9270" s="55">
        <v>46905</v>
      </c>
      <c r="E9270">
        <v>0.37</v>
      </c>
      <c r="F9270">
        <v>3133114</v>
      </c>
      <c r="G9270" s="58" t="s">
        <v>87</v>
      </c>
      <c r="H9270" s="58" t="s">
        <v>87</v>
      </c>
      <c r="I9270" s="60" t="s">
        <v>85</v>
      </c>
    </row>
    <row r="9271" spans="1:9" x14ac:dyDescent="0.2">
      <c r="A9271" t="s">
        <v>61</v>
      </c>
      <c r="B9271" t="s">
        <v>81</v>
      </c>
      <c r="C9271" t="s">
        <v>22</v>
      </c>
      <c r="D9271" s="55">
        <v>46905</v>
      </c>
      <c r="E9271">
        <v>-3.5000000000000003E-2</v>
      </c>
      <c r="F9271">
        <v>3133115</v>
      </c>
      <c r="G9271" s="58" t="s">
        <v>87</v>
      </c>
      <c r="H9271" s="58" t="s">
        <v>87</v>
      </c>
      <c r="I9271" s="60" t="s">
        <v>85</v>
      </c>
    </row>
    <row r="9272" spans="1:9" x14ac:dyDescent="0.2">
      <c r="A9272" t="s">
        <v>63</v>
      </c>
      <c r="B9272" t="s">
        <v>80</v>
      </c>
      <c r="C9272" t="s">
        <v>22</v>
      </c>
      <c r="D9272" s="55">
        <v>46905</v>
      </c>
      <c r="E9272">
        <v>0</v>
      </c>
      <c r="F9272">
        <v>3133116</v>
      </c>
      <c r="G9272" s="58" t="s">
        <v>87</v>
      </c>
      <c r="H9272" s="58" t="s">
        <v>87</v>
      </c>
      <c r="I9272" s="60" t="s">
        <v>85</v>
      </c>
    </row>
    <row r="9273" spans="1:9" x14ac:dyDescent="0.2">
      <c r="A9273" t="s">
        <v>63</v>
      </c>
      <c r="B9273" t="s">
        <v>81</v>
      </c>
      <c r="C9273" t="s">
        <v>22</v>
      </c>
      <c r="D9273" s="55">
        <v>46905</v>
      </c>
      <c r="E9273">
        <v>0</v>
      </c>
      <c r="F9273">
        <v>3133117</v>
      </c>
      <c r="G9273" s="58" t="s">
        <v>87</v>
      </c>
      <c r="H9273" s="58" t="s">
        <v>87</v>
      </c>
      <c r="I9273" s="60" t="s">
        <v>85</v>
      </c>
    </row>
    <row r="9274" spans="1:9" x14ac:dyDescent="0.2">
      <c r="A9274" t="s">
        <v>64</v>
      </c>
      <c r="B9274" t="s">
        <v>80</v>
      </c>
      <c r="C9274" t="s">
        <v>22</v>
      </c>
      <c r="D9274" s="55">
        <v>46905</v>
      </c>
      <c r="E9274">
        <v>0</v>
      </c>
      <c r="F9274">
        <v>3133118</v>
      </c>
      <c r="G9274" s="58" t="s">
        <v>87</v>
      </c>
      <c r="H9274" s="58" t="s">
        <v>87</v>
      </c>
      <c r="I9274" s="60" t="s">
        <v>85</v>
      </c>
    </row>
    <row r="9275" spans="1:9" x14ac:dyDescent="0.2">
      <c r="A9275" t="s">
        <v>64</v>
      </c>
      <c r="B9275" t="s">
        <v>81</v>
      </c>
      <c r="C9275" t="s">
        <v>22</v>
      </c>
      <c r="D9275" s="55">
        <v>46905</v>
      </c>
      <c r="E9275">
        <v>0</v>
      </c>
      <c r="F9275">
        <v>3133119</v>
      </c>
      <c r="G9275" s="58" t="s">
        <v>87</v>
      </c>
      <c r="H9275" s="58" t="s">
        <v>87</v>
      </c>
      <c r="I9275" s="60" t="s">
        <v>85</v>
      </c>
    </row>
    <row r="9276" spans="1:9" x14ac:dyDescent="0.2">
      <c r="A9276" t="s">
        <v>79</v>
      </c>
      <c r="B9276" t="s">
        <v>80</v>
      </c>
      <c r="C9276" t="s">
        <v>22</v>
      </c>
      <c r="D9276" s="55">
        <v>46905</v>
      </c>
      <c r="E9276">
        <v>0</v>
      </c>
      <c r="F9276">
        <v>3133120</v>
      </c>
      <c r="G9276" s="58" t="s">
        <v>87</v>
      </c>
      <c r="H9276" s="58" t="s">
        <v>87</v>
      </c>
      <c r="I9276" s="60" t="s">
        <v>85</v>
      </c>
    </row>
    <row r="9277" spans="1:9" x14ac:dyDescent="0.2">
      <c r="A9277" t="s">
        <v>79</v>
      </c>
      <c r="B9277" t="s">
        <v>81</v>
      </c>
      <c r="C9277" t="s">
        <v>22</v>
      </c>
      <c r="D9277" s="55">
        <v>46905</v>
      </c>
      <c r="E9277">
        <v>0</v>
      </c>
      <c r="F9277">
        <v>3133121</v>
      </c>
      <c r="G9277" s="58" t="s">
        <v>87</v>
      </c>
      <c r="H9277" s="58" t="s">
        <v>87</v>
      </c>
      <c r="I9277" s="60" t="s">
        <v>85</v>
      </c>
    </row>
    <row r="9278" spans="1:9" x14ac:dyDescent="0.2">
      <c r="A9278" t="s">
        <v>65</v>
      </c>
      <c r="B9278" t="s">
        <v>80</v>
      </c>
      <c r="C9278" t="s">
        <v>22</v>
      </c>
      <c r="D9278" s="55">
        <v>46905</v>
      </c>
      <c r="E9278">
        <v>0</v>
      </c>
      <c r="F9278">
        <v>3133122</v>
      </c>
      <c r="G9278" s="58" t="s">
        <v>87</v>
      </c>
      <c r="H9278" s="58" t="s">
        <v>87</v>
      </c>
      <c r="I9278" s="60" t="s">
        <v>85</v>
      </c>
    </row>
    <row r="9279" spans="1:9" x14ac:dyDescent="0.2">
      <c r="A9279" t="s">
        <v>65</v>
      </c>
      <c r="B9279" t="s">
        <v>81</v>
      </c>
      <c r="C9279" t="s">
        <v>22</v>
      </c>
      <c r="D9279" s="55">
        <v>46905</v>
      </c>
      <c r="E9279">
        <v>0</v>
      </c>
      <c r="F9279">
        <v>3133123</v>
      </c>
      <c r="G9279" s="58" t="s">
        <v>87</v>
      </c>
      <c r="H9279" s="58" t="s">
        <v>87</v>
      </c>
      <c r="I9279" s="60" t="s">
        <v>85</v>
      </c>
    </row>
    <row r="9280" spans="1:9" x14ac:dyDescent="0.2">
      <c r="A9280" t="s">
        <v>111</v>
      </c>
      <c r="B9280" t="s">
        <v>110</v>
      </c>
      <c r="C9280" t="s">
        <v>22</v>
      </c>
      <c r="D9280" s="55">
        <v>46905</v>
      </c>
      <c r="E9280">
        <v>5.0000000000000001E-3</v>
      </c>
      <c r="F9280">
        <v>3133124</v>
      </c>
      <c r="G9280" s="58" t="s">
        <v>87</v>
      </c>
      <c r="H9280" s="58" t="s">
        <v>87</v>
      </c>
      <c r="I9280" s="60" t="s">
        <v>85</v>
      </c>
    </row>
    <row r="9281" spans="1:9" x14ac:dyDescent="0.2">
      <c r="A9281" t="s">
        <v>112</v>
      </c>
      <c r="B9281" t="s">
        <v>110</v>
      </c>
      <c r="C9281" t="s">
        <v>22</v>
      </c>
      <c r="D9281" s="55">
        <v>46905</v>
      </c>
      <c r="E9281">
        <v>3.5000000000000003E-2</v>
      </c>
      <c r="F9281">
        <v>3133125</v>
      </c>
      <c r="G9281" s="58" t="s">
        <v>87</v>
      </c>
      <c r="H9281" s="58" t="s">
        <v>87</v>
      </c>
      <c r="I9281" s="60" t="s">
        <v>85</v>
      </c>
    </row>
    <row r="9282" spans="1:9" x14ac:dyDescent="0.2">
      <c r="A9282" t="s">
        <v>108</v>
      </c>
      <c r="B9282" t="s">
        <v>110</v>
      </c>
      <c r="C9282" t="s">
        <v>22</v>
      </c>
      <c r="D9282" s="55">
        <v>46905</v>
      </c>
      <c r="E9282">
        <v>-3.5000000000000003E-2</v>
      </c>
      <c r="F9282">
        <v>3133126</v>
      </c>
      <c r="G9282" s="58" t="s">
        <v>87</v>
      </c>
      <c r="H9282" s="58" t="s">
        <v>87</v>
      </c>
      <c r="I9282" s="60" t="s">
        <v>85</v>
      </c>
    </row>
    <row r="9283" spans="1:9" x14ac:dyDescent="0.2">
      <c r="A9283" t="s">
        <v>109</v>
      </c>
      <c r="B9283" t="s">
        <v>110</v>
      </c>
      <c r="C9283" t="s">
        <v>22</v>
      </c>
      <c r="D9283" s="55">
        <v>46905</v>
      </c>
      <c r="E9283">
        <v>3.5000000000000003E-2</v>
      </c>
      <c r="F9283">
        <v>3133127</v>
      </c>
      <c r="G9283" s="58" t="s">
        <v>87</v>
      </c>
      <c r="H9283" s="58" t="s">
        <v>87</v>
      </c>
      <c r="I9283" s="60" t="s">
        <v>85</v>
      </c>
    </row>
    <row r="9284" spans="1:9" x14ac:dyDescent="0.2">
      <c r="A9284" t="s">
        <v>11</v>
      </c>
      <c r="B9284" t="s">
        <v>110</v>
      </c>
      <c r="C9284" t="s">
        <v>22</v>
      </c>
      <c r="D9284" s="55">
        <v>46905</v>
      </c>
      <c r="E9284" s="155">
        <v>46935</v>
      </c>
      <c r="F9284">
        <v>2756547</v>
      </c>
      <c r="G9284" s="58" t="s">
        <v>87</v>
      </c>
      <c r="H9284" s="58" t="s">
        <v>87</v>
      </c>
      <c r="I9284" s="60" t="s">
        <v>86</v>
      </c>
    </row>
    <row r="9285" spans="1:9" x14ac:dyDescent="0.2">
      <c r="A9285" t="s">
        <v>78</v>
      </c>
      <c r="B9285" t="s">
        <v>80</v>
      </c>
      <c r="C9285" t="s">
        <v>22</v>
      </c>
      <c r="D9285" s="55">
        <v>46935</v>
      </c>
      <c r="E9285">
        <v>0.39750000000000002</v>
      </c>
      <c r="F9285">
        <v>3133100</v>
      </c>
      <c r="G9285" s="58" t="s">
        <v>87</v>
      </c>
      <c r="H9285" s="58" t="s">
        <v>87</v>
      </c>
      <c r="I9285" s="60" t="s">
        <v>85</v>
      </c>
    </row>
    <row r="9286" spans="1:9" x14ac:dyDescent="0.2">
      <c r="A9286" t="s">
        <v>78</v>
      </c>
      <c r="B9286" t="s">
        <v>81</v>
      </c>
      <c r="C9286" t="s">
        <v>22</v>
      </c>
      <c r="D9286" s="55">
        <v>46935</v>
      </c>
      <c r="E9286">
        <v>0.02</v>
      </c>
      <c r="F9286">
        <v>3133101</v>
      </c>
      <c r="G9286" s="58" t="s">
        <v>87</v>
      </c>
      <c r="H9286" s="58" t="s">
        <v>87</v>
      </c>
      <c r="I9286" s="60" t="s">
        <v>85</v>
      </c>
    </row>
    <row r="9287" spans="1:9" x14ac:dyDescent="0.2">
      <c r="A9287" t="s">
        <v>35</v>
      </c>
      <c r="B9287" t="s">
        <v>80</v>
      </c>
      <c r="C9287" t="s">
        <v>22</v>
      </c>
      <c r="D9287" s="55">
        <v>46935</v>
      </c>
      <c r="E9287">
        <v>0.39750000000000002</v>
      </c>
      <c r="F9287">
        <v>3133102</v>
      </c>
      <c r="G9287" s="58" t="s">
        <v>87</v>
      </c>
      <c r="H9287" s="58" t="s">
        <v>87</v>
      </c>
      <c r="I9287" s="60" t="s">
        <v>85</v>
      </c>
    </row>
    <row r="9288" spans="1:9" x14ac:dyDescent="0.2">
      <c r="A9288" t="s">
        <v>35</v>
      </c>
      <c r="B9288" t="s">
        <v>81</v>
      </c>
      <c r="C9288" t="s">
        <v>22</v>
      </c>
      <c r="D9288" s="55">
        <v>46935</v>
      </c>
      <c r="E9288">
        <v>7.0000000000000007E-2</v>
      </c>
      <c r="F9288">
        <v>3133103</v>
      </c>
      <c r="G9288" s="58" t="s">
        <v>87</v>
      </c>
      <c r="H9288" s="58" t="s">
        <v>87</v>
      </c>
      <c r="I9288" s="60" t="s">
        <v>85</v>
      </c>
    </row>
    <row r="9289" spans="1:9" x14ac:dyDescent="0.2">
      <c r="A9289" t="s">
        <v>36</v>
      </c>
      <c r="B9289" t="s">
        <v>80</v>
      </c>
      <c r="C9289" t="s">
        <v>22</v>
      </c>
      <c r="D9289" s="55">
        <v>46935</v>
      </c>
      <c r="E9289">
        <v>0.39750000000000002</v>
      </c>
      <c r="F9289">
        <v>3133104</v>
      </c>
      <c r="G9289" s="58" t="s">
        <v>87</v>
      </c>
      <c r="H9289" s="58" t="s">
        <v>87</v>
      </c>
      <c r="I9289" s="60" t="s">
        <v>85</v>
      </c>
    </row>
    <row r="9290" spans="1:9" x14ac:dyDescent="0.2">
      <c r="A9290" t="s">
        <v>36</v>
      </c>
      <c r="B9290" t="s">
        <v>81</v>
      </c>
      <c r="C9290" t="s">
        <v>22</v>
      </c>
      <c r="D9290" s="55">
        <v>46935</v>
      </c>
      <c r="E9290">
        <v>0.02</v>
      </c>
      <c r="F9290">
        <v>3133105</v>
      </c>
      <c r="G9290" s="58" t="s">
        <v>87</v>
      </c>
      <c r="H9290" s="58" t="s">
        <v>87</v>
      </c>
      <c r="I9290" s="60" t="s">
        <v>85</v>
      </c>
    </row>
    <row r="9291" spans="1:9" x14ac:dyDescent="0.2">
      <c r="A9291" t="s">
        <v>37</v>
      </c>
      <c r="B9291" t="s">
        <v>80</v>
      </c>
      <c r="C9291" t="s">
        <v>22</v>
      </c>
      <c r="D9291" s="55">
        <v>46935</v>
      </c>
      <c r="E9291">
        <v>0.39750000000000002</v>
      </c>
      <c r="F9291">
        <v>3133106</v>
      </c>
      <c r="G9291" s="58" t="s">
        <v>87</v>
      </c>
      <c r="H9291" s="58" t="s">
        <v>87</v>
      </c>
      <c r="I9291" s="60" t="s">
        <v>85</v>
      </c>
    </row>
    <row r="9292" spans="1:9" x14ac:dyDescent="0.2">
      <c r="A9292" t="s">
        <v>37</v>
      </c>
      <c r="B9292" t="s">
        <v>81</v>
      </c>
      <c r="C9292" t="s">
        <v>22</v>
      </c>
      <c r="D9292" s="55">
        <v>46935</v>
      </c>
      <c r="E9292">
        <v>7.0000000000000007E-2</v>
      </c>
      <c r="F9292">
        <v>3133107</v>
      </c>
      <c r="G9292" s="58" t="s">
        <v>87</v>
      </c>
      <c r="H9292" s="58" t="s">
        <v>87</v>
      </c>
      <c r="I9292" s="60" t="s">
        <v>85</v>
      </c>
    </row>
    <row r="9293" spans="1:9" x14ac:dyDescent="0.2">
      <c r="A9293" t="s">
        <v>58</v>
      </c>
      <c r="B9293" t="s">
        <v>80</v>
      </c>
      <c r="C9293" t="s">
        <v>22</v>
      </c>
      <c r="D9293" s="55">
        <v>46935</v>
      </c>
      <c r="E9293">
        <v>0.35</v>
      </c>
      <c r="F9293">
        <v>3133108</v>
      </c>
      <c r="G9293" s="58" t="s">
        <v>87</v>
      </c>
      <c r="H9293" s="58" t="s">
        <v>87</v>
      </c>
      <c r="I9293" s="60" t="s">
        <v>85</v>
      </c>
    </row>
    <row r="9294" spans="1:9" x14ac:dyDescent="0.2">
      <c r="A9294" t="s">
        <v>58</v>
      </c>
      <c r="B9294" t="s">
        <v>81</v>
      </c>
      <c r="C9294" t="s">
        <v>22</v>
      </c>
      <c r="D9294" s="55">
        <v>46935</v>
      </c>
      <c r="E9294">
        <v>5.0000000000000001E-3</v>
      </c>
      <c r="F9294">
        <v>3133109</v>
      </c>
      <c r="G9294" s="58" t="s">
        <v>87</v>
      </c>
      <c r="H9294" s="58" t="s">
        <v>87</v>
      </c>
      <c r="I9294" s="60" t="s">
        <v>85</v>
      </c>
    </row>
    <row r="9295" spans="1:9" x14ac:dyDescent="0.2">
      <c r="A9295" t="s">
        <v>59</v>
      </c>
      <c r="B9295" t="s">
        <v>80</v>
      </c>
      <c r="C9295" t="s">
        <v>22</v>
      </c>
      <c r="D9295" s="55">
        <v>46935</v>
      </c>
      <c r="E9295">
        <v>0.41</v>
      </c>
      <c r="F9295">
        <v>3133110</v>
      </c>
      <c r="G9295" s="58" t="s">
        <v>87</v>
      </c>
      <c r="H9295" s="58" t="s">
        <v>87</v>
      </c>
      <c r="I9295" s="60" t="s">
        <v>85</v>
      </c>
    </row>
    <row r="9296" spans="1:9" x14ac:dyDescent="0.2">
      <c r="A9296" t="s">
        <v>59</v>
      </c>
      <c r="B9296" t="s">
        <v>81</v>
      </c>
      <c r="C9296" t="s">
        <v>22</v>
      </c>
      <c r="D9296" s="55">
        <v>46935</v>
      </c>
      <c r="E9296">
        <v>-0.02</v>
      </c>
      <c r="F9296">
        <v>3133111</v>
      </c>
      <c r="G9296" s="58" t="s">
        <v>87</v>
      </c>
      <c r="H9296" s="58" t="s">
        <v>87</v>
      </c>
      <c r="I9296" s="60" t="s">
        <v>85</v>
      </c>
    </row>
    <row r="9297" spans="1:9" x14ac:dyDescent="0.2">
      <c r="A9297" t="s">
        <v>60</v>
      </c>
      <c r="B9297" t="s">
        <v>80</v>
      </c>
      <c r="C9297" t="s">
        <v>22</v>
      </c>
      <c r="D9297" s="55">
        <v>46935</v>
      </c>
      <c r="E9297">
        <v>0.41</v>
      </c>
      <c r="F9297">
        <v>3133112</v>
      </c>
      <c r="G9297" s="58" t="s">
        <v>87</v>
      </c>
      <c r="H9297" s="58" t="s">
        <v>87</v>
      </c>
      <c r="I9297" s="60" t="s">
        <v>85</v>
      </c>
    </row>
    <row r="9298" spans="1:9" x14ac:dyDescent="0.2">
      <c r="A9298" t="s">
        <v>60</v>
      </c>
      <c r="B9298" t="s">
        <v>81</v>
      </c>
      <c r="C9298" t="s">
        <v>22</v>
      </c>
      <c r="D9298" s="55">
        <v>46935</v>
      </c>
      <c r="E9298">
        <v>3.5000000000000003E-2</v>
      </c>
      <c r="F9298">
        <v>3133113</v>
      </c>
      <c r="G9298" s="58" t="s">
        <v>87</v>
      </c>
      <c r="H9298" s="58" t="s">
        <v>87</v>
      </c>
      <c r="I9298" s="60" t="s">
        <v>85</v>
      </c>
    </row>
    <row r="9299" spans="1:9" x14ac:dyDescent="0.2">
      <c r="A9299" t="s">
        <v>61</v>
      </c>
      <c r="B9299" t="s">
        <v>80</v>
      </c>
      <c r="C9299" t="s">
        <v>22</v>
      </c>
      <c r="D9299" s="55">
        <v>46935</v>
      </c>
      <c r="E9299">
        <v>0.41</v>
      </c>
      <c r="F9299">
        <v>3133114</v>
      </c>
      <c r="G9299" s="58" t="s">
        <v>87</v>
      </c>
      <c r="H9299" s="58" t="s">
        <v>87</v>
      </c>
      <c r="I9299" s="60" t="s">
        <v>85</v>
      </c>
    </row>
    <row r="9300" spans="1:9" x14ac:dyDescent="0.2">
      <c r="A9300" t="s">
        <v>61</v>
      </c>
      <c r="B9300" t="s">
        <v>81</v>
      </c>
      <c r="C9300" t="s">
        <v>22</v>
      </c>
      <c r="D9300" s="55">
        <v>46935</v>
      </c>
      <c r="E9300">
        <v>-0.02</v>
      </c>
      <c r="F9300">
        <v>3133115</v>
      </c>
      <c r="G9300" s="58" t="s">
        <v>87</v>
      </c>
      <c r="H9300" s="58" t="s">
        <v>87</v>
      </c>
      <c r="I9300" s="60" t="s">
        <v>85</v>
      </c>
    </row>
    <row r="9301" spans="1:9" x14ac:dyDescent="0.2">
      <c r="A9301" t="s">
        <v>63</v>
      </c>
      <c r="B9301" t="s">
        <v>80</v>
      </c>
      <c r="C9301" t="s">
        <v>22</v>
      </c>
      <c r="D9301" s="55">
        <v>46935</v>
      </c>
      <c r="E9301">
        <v>0</v>
      </c>
      <c r="F9301">
        <v>3133116</v>
      </c>
      <c r="G9301" s="58" t="s">
        <v>87</v>
      </c>
      <c r="H9301" s="58" t="s">
        <v>87</v>
      </c>
      <c r="I9301" s="60" t="s">
        <v>85</v>
      </c>
    </row>
    <row r="9302" spans="1:9" x14ac:dyDescent="0.2">
      <c r="A9302" t="s">
        <v>63</v>
      </c>
      <c r="B9302" t="s">
        <v>81</v>
      </c>
      <c r="C9302" t="s">
        <v>22</v>
      </c>
      <c r="D9302" s="55">
        <v>46935</v>
      </c>
      <c r="E9302">
        <v>0</v>
      </c>
      <c r="F9302">
        <v>3133117</v>
      </c>
      <c r="G9302" s="58" t="s">
        <v>87</v>
      </c>
      <c r="H9302" s="58" t="s">
        <v>87</v>
      </c>
      <c r="I9302" s="60" t="s">
        <v>85</v>
      </c>
    </row>
    <row r="9303" spans="1:9" x14ac:dyDescent="0.2">
      <c r="A9303" t="s">
        <v>64</v>
      </c>
      <c r="B9303" t="s">
        <v>80</v>
      </c>
      <c r="C9303" t="s">
        <v>22</v>
      </c>
      <c r="D9303" s="55">
        <v>46935</v>
      </c>
      <c r="E9303">
        <v>0</v>
      </c>
      <c r="F9303">
        <v>3133118</v>
      </c>
      <c r="G9303" s="58" t="s">
        <v>87</v>
      </c>
      <c r="H9303" s="58" t="s">
        <v>87</v>
      </c>
      <c r="I9303" s="60" t="s">
        <v>85</v>
      </c>
    </row>
    <row r="9304" spans="1:9" x14ac:dyDescent="0.2">
      <c r="A9304" t="s">
        <v>64</v>
      </c>
      <c r="B9304" t="s">
        <v>81</v>
      </c>
      <c r="C9304" t="s">
        <v>22</v>
      </c>
      <c r="D9304" s="55">
        <v>46935</v>
      </c>
      <c r="E9304">
        <v>0</v>
      </c>
      <c r="F9304">
        <v>3133119</v>
      </c>
      <c r="G9304" s="58" t="s">
        <v>87</v>
      </c>
      <c r="H9304" s="58" t="s">
        <v>87</v>
      </c>
      <c r="I9304" s="60" t="s">
        <v>85</v>
      </c>
    </row>
    <row r="9305" spans="1:9" x14ac:dyDescent="0.2">
      <c r="A9305" t="s">
        <v>79</v>
      </c>
      <c r="B9305" t="s">
        <v>80</v>
      </c>
      <c r="C9305" t="s">
        <v>22</v>
      </c>
      <c r="D9305" s="55">
        <v>46935</v>
      </c>
      <c r="E9305">
        <v>0</v>
      </c>
      <c r="F9305">
        <v>3133120</v>
      </c>
      <c r="G9305" s="58" t="s">
        <v>87</v>
      </c>
      <c r="H9305" s="58" t="s">
        <v>87</v>
      </c>
      <c r="I9305" s="60" t="s">
        <v>85</v>
      </c>
    </row>
    <row r="9306" spans="1:9" x14ac:dyDescent="0.2">
      <c r="A9306" t="s">
        <v>79</v>
      </c>
      <c r="B9306" t="s">
        <v>81</v>
      </c>
      <c r="C9306" t="s">
        <v>22</v>
      </c>
      <c r="D9306" s="55">
        <v>46935</v>
      </c>
      <c r="E9306">
        <v>0</v>
      </c>
      <c r="F9306">
        <v>3133121</v>
      </c>
      <c r="G9306" s="58" t="s">
        <v>87</v>
      </c>
      <c r="H9306" s="58" t="s">
        <v>87</v>
      </c>
      <c r="I9306" s="60" t="s">
        <v>85</v>
      </c>
    </row>
    <row r="9307" spans="1:9" x14ac:dyDescent="0.2">
      <c r="A9307" t="s">
        <v>65</v>
      </c>
      <c r="B9307" t="s">
        <v>80</v>
      </c>
      <c r="C9307" t="s">
        <v>22</v>
      </c>
      <c r="D9307" s="55">
        <v>46935</v>
      </c>
      <c r="E9307">
        <v>0</v>
      </c>
      <c r="F9307">
        <v>3133122</v>
      </c>
      <c r="G9307" s="58" t="s">
        <v>87</v>
      </c>
      <c r="H9307" s="58" t="s">
        <v>87</v>
      </c>
      <c r="I9307" s="60" t="s">
        <v>85</v>
      </c>
    </row>
    <row r="9308" spans="1:9" x14ac:dyDescent="0.2">
      <c r="A9308" t="s">
        <v>65</v>
      </c>
      <c r="B9308" t="s">
        <v>81</v>
      </c>
      <c r="C9308" t="s">
        <v>22</v>
      </c>
      <c r="D9308" s="55">
        <v>46935</v>
      </c>
      <c r="E9308">
        <v>0</v>
      </c>
      <c r="F9308">
        <v>3133123</v>
      </c>
      <c r="G9308" s="58" t="s">
        <v>87</v>
      </c>
      <c r="H9308" s="58" t="s">
        <v>87</v>
      </c>
      <c r="I9308" s="60" t="s">
        <v>85</v>
      </c>
    </row>
    <row r="9309" spans="1:9" x14ac:dyDescent="0.2">
      <c r="A9309" t="s">
        <v>111</v>
      </c>
      <c r="B9309" t="s">
        <v>110</v>
      </c>
      <c r="C9309" t="s">
        <v>22</v>
      </c>
      <c r="D9309" s="55">
        <v>46935</v>
      </c>
      <c r="E9309">
        <v>5.0000000000000001E-3</v>
      </c>
      <c r="F9309">
        <v>3133124</v>
      </c>
      <c r="G9309" s="58" t="s">
        <v>87</v>
      </c>
      <c r="H9309" s="58" t="s">
        <v>87</v>
      </c>
      <c r="I9309" s="60" t="s">
        <v>85</v>
      </c>
    </row>
    <row r="9310" spans="1:9" x14ac:dyDescent="0.2">
      <c r="A9310" t="s">
        <v>112</v>
      </c>
      <c r="B9310" t="s">
        <v>110</v>
      </c>
      <c r="C9310" t="s">
        <v>22</v>
      </c>
      <c r="D9310" s="55">
        <v>46935</v>
      </c>
      <c r="E9310">
        <v>3.5000000000000003E-2</v>
      </c>
      <c r="F9310">
        <v>3133125</v>
      </c>
      <c r="G9310" s="58" t="s">
        <v>87</v>
      </c>
      <c r="H9310" s="58" t="s">
        <v>87</v>
      </c>
      <c r="I9310" s="60" t="s">
        <v>85</v>
      </c>
    </row>
    <row r="9311" spans="1:9" x14ac:dyDescent="0.2">
      <c r="A9311" t="s">
        <v>108</v>
      </c>
      <c r="B9311" t="s">
        <v>110</v>
      </c>
      <c r="C9311" t="s">
        <v>22</v>
      </c>
      <c r="D9311" s="55">
        <v>46935</v>
      </c>
      <c r="E9311">
        <v>-0.02</v>
      </c>
      <c r="F9311">
        <v>3133126</v>
      </c>
      <c r="G9311" s="58" t="s">
        <v>87</v>
      </c>
      <c r="H9311" s="58" t="s">
        <v>87</v>
      </c>
      <c r="I9311" s="60" t="s">
        <v>85</v>
      </c>
    </row>
    <row r="9312" spans="1:9" x14ac:dyDescent="0.2">
      <c r="A9312" t="s">
        <v>109</v>
      </c>
      <c r="B9312" t="s">
        <v>110</v>
      </c>
      <c r="C9312" t="s">
        <v>22</v>
      </c>
      <c r="D9312" s="55">
        <v>46935</v>
      </c>
      <c r="E9312">
        <v>3.5000000000000003E-2</v>
      </c>
      <c r="F9312">
        <v>3133127</v>
      </c>
      <c r="G9312" s="58" t="s">
        <v>87</v>
      </c>
      <c r="H9312" s="58" t="s">
        <v>87</v>
      </c>
      <c r="I9312" s="60" t="s">
        <v>85</v>
      </c>
    </row>
    <row r="9313" spans="1:9" x14ac:dyDescent="0.2">
      <c r="A9313" t="s">
        <v>11</v>
      </c>
      <c r="B9313" t="s">
        <v>110</v>
      </c>
      <c r="C9313" t="s">
        <v>22</v>
      </c>
      <c r="D9313" s="55">
        <v>46935</v>
      </c>
      <c r="E9313" s="155">
        <v>46966</v>
      </c>
      <c r="F9313">
        <v>2756525</v>
      </c>
      <c r="G9313" s="58" t="s">
        <v>87</v>
      </c>
      <c r="H9313" s="58" t="s">
        <v>87</v>
      </c>
      <c r="I9313" s="60" t="s">
        <v>86</v>
      </c>
    </row>
    <row r="9314" spans="1:9" x14ac:dyDescent="0.2">
      <c r="A9314" t="s">
        <v>78</v>
      </c>
      <c r="B9314" t="s">
        <v>80</v>
      </c>
      <c r="C9314" t="s">
        <v>22</v>
      </c>
      <c r="D9314" s="55">
        <v>46966</v>
      </c>
      <c r="E9314">
        <v>0.4</v>
      </c>
      <c r="F9314">
        <v>3133100</v>
      </c>
      <c r="G9314" s="58" t="s">
        <v>87</v>
      </c>
      <c r="H9314" s="58" t="s">
        <v>87</v>
      </c>
      <c r="I9314" s="60" t="s">
        <v>85</v>
      </c>
    </row>
    <row r="9315" spans="1:9" x14ac:dyDescent="0.2">
      <c r="A9315" t="s">
        <v>78</v>
      </c>
      <c r="B9315" t="s">
        <v>81</v>
      </c>
      <c r="C9315" t="s">
        <v>22</v>
      </c>
      <c r="D9315" s="55">
        <v>46966</v>
      </c>
      <c r="E9315">
        <v>0.02</v>
      </c>
      <c r="F9315">
        <v>3133101</v>
      </c>
      <c r="G9315" s="58" t="s">
        <v>87</v>
      </c>
      <c r="H9315" s="58" t="s">
        <v>87</v>
      </c>
      <c r="I9315" s="60" t="s">
        <v>85</v>
      </c>
    </row>
    <row r="9316" spans="1:9" x14ac:dyDescent="0.2">
      <c r="A9316" t="s">
        <v>35</v>
      </c>
      <c r="B9316" t="s">
        <v>80</v>
      </c>
      <c r="C9316" t="s">
        <v>22</v>
      </c>
      <c r="D9316" s="55">
        <v>46966</v>
      </c>
      <c r="E9316">
        <v>0.4</v>
      </c>
      <c r="F9316">
        <v>3133102</v>
      </c>
      <c r="G9316" s="58" t="s">
        <v>87</v>
      </c>
      <c r="H9316" s="58" t="s">
        <v>87</v>
      </c>
      <c r="I9316" s="60" t="s">
        <v>85</v>
      </c>
    </row>
    <row r="9317" spans="1:9" x14ac:dyDescent="0.2">
      <c r="A9317" t="s">
        <v>35</v>
      </c>
      <c r="B9317" t="s">
        <v>81</v>
      </c>
      <c r="C9317" t="s">
        <v>22</v>
      </c>
      <c r="D9317" s="55">
        <v>46966</v>
      </c>
      <c r="E9317">
        <v>7.0000000000000007E-2</v>
      </c>
      <c r="F9317">
        <v>3133103</v>
      </c>
      <c r="G9317" s="58" t="s">
        <v>87</v>
      </c>
      <c r="H9317" s="58" t="s">
        <v>87</v>
      </c>
      <c r="I9317" s="60" t="s">
        <v>85</v>
      </c>
    </row>
    <row r="9318" spans="1:9" x14ac:dyDescent="0.2">
      <c r="A9318" t="s">
        <v>36</v>
      </c>
      <c r="B9318" t="s">
        <v>80</v>
      </c>
      <c r="C9318" t="s">
        <v>22</v>
      </c>
      <c r="D9318" s="55">
        <v>46966</v>
      </c>
      <c r="E9318">
        <v>0.4</v>
      </c>
      <c r="F9318">
        <v>3133104</v>
      </c>
      <c r="G9318" s="58" t="s">
        <v>87</v>
      </c>
      <c r="H9318" s="58" t="s">
        <v>87</v>
      </c>
      <c r="I9318" s="60" t="s">
        <v>85</v>
      </c>
    </row>
    <row r="9319" spans="1:9" x14ac:dyDescent="0.2">
      <c r="A9319" t="s">
        <v>36</v>
      </c>
      <c r="B9319" t="s">
        <v>81</v>
      </c>
      <c r="C9319" t="s">
        <v>22</v>
      </c>
      <c r="D9319" s="55">
        <v>46966</v>
      </c>
      <c r="E9319">
        <v>0.02</v>
      </c>
      <c r="F9319">
        <v>3133105</v>
      </c>
      <c r="G9319" s="58" t="s">
        <v>87</v>
      </c>
      <c r="H9319" s="58" t="s">
        <v>87</v>
      </c>
      <c r="I9319" s="60" t="s">
        <v>85</v>
      </c>
    </row>
    <row r="9320" spans="1:9" x14ac:dyDescent="0.2">
      <c r="A9320" t="s">
        <v>37</v>
      </c>
      <c r="B9320" t="s">
        <v>80</v>
      </c>
      <c r="C9320" t="s">
        <v>22</v>
      </c>
      <c r="D9320" s="55">
        <v>46966</v>
      </c>
      <c r="E9320">
        <v>0.4</v>
      </c>
      <c r="F9320">
        <v>3133106</v>
      </c>
      <c r="G9320" s="58" t="s">
        <v>87</v>
      </c>
      <c r="H9320" s="58" t="s">
        <v>87</v>
      </c>
      <c r="I9320" s="60" t="s">
        <v>85</v>
      </c>
    </row>
    <row r="9321" spans="1:9" x14ac:dyDescent="0.2">
      <c r="A9321" t="s">
        <v>37</v>
      </c>
      <c r="B9321" t="s">
        <v>81</v>
      </c>
      <c r="C9321" t="s">
        <v>22</v>
      </c>
      <c r="D9321" s="55">
        <v>46966</v>
      </c>
      <c r="E9321">
        <v>7.0000000000000007E-2</v>
      </c>
      <c r="F9321">
        <v>3133107</v>
      </c>
      <c r="G9321" s="58" t="s">
        <v>87</v>
      </c>
      <c r="H9321" s="58" t="s">
        <v>87</v>
      </c>
      <c r="I9321" s="60" t="s">
        <v>85</v>
      </c>
    </row>
    <row r="9322" spans="1:9" x14ac:dyDescent="0.2">
      <c r="A9322" t="s">
        <v>58</v>
      </c>
      <c r="B9322" t="s">
        <v>80</v>
      </c>
      <c r="C9322" t="s">
        <v>22</v>
      </c>
      <c r="D9322" s="55">
        <v>46966</v>
      </c>
      <c r="E9322">
        <v>0.35</v>
      </c>
      <c r="F9322">
        <v>3133108</v>
      </c>
      <c r="G9322" s="58" t="s">
        <v>87</v>
      </c>
      <c r="H9322" s="58" t="s">
        <v>87</v>
      </c>
      <c r="I9322" s="60" t="s">
        <v>85</v>
      </c>
    </row>
    <row r="9323" spans="1:9" x14ac:dyDescent="0.2">
      <c r="A9323" t="s">
        <v>58</v>
      </c>
      <c r="B9323" t="s">
        <v>81</v>
      </c>
      <c r="C9323" t="s">
        <v>22</v>
      </c>
      <c r="D9323" s="55">
        <v>46966</v>
      </c>
      <c r="E9323">
        <v>-5.0000000000000001E-3</v>
      </c>
      <c r="F9323">
        <v>3133109</v>
      </c>
      <c r="G9323" s="58" t="s">
        <v>87</v>
      </c>
      <c r="H9323" s="58" t="s">
        <v>87</v>
      </c>
      <c r="I9323" s="60" t="s">
        <v>85</v>
      </c>
    </row>
    <row r="9324" spans="1:9" x14ac:dyDescent="0.2">
      <c r="A9324" t="s">
        <v>59</v>
      </c>
      <c r="B9324" t="s">
        <v>80</v>
      </c>
      <c r="C9324" t="s">
        <v>22</v>
      </c>
      <c r="D9324" s="55">
        <v>46966</v>
      </c>
      <c r="E9324">
        <v>0.41</v>
      </c>
      <c r="F9324">
        <v>3133110</v>
      </c>
      <c r="G9324" s="58" t="s">
        <v>87</v>
      </c>
      <c r="H9324" s="58" t="s">
        <v>87</v>
      </c>
      <c r="I9324" s="60" t="s">
        <v>85</v>
      </c>
    </row>
    <row r="9325" spans="1:9" x14ac:dyDescent="0.2">
      <c r="A9325" t="s">
        <v>59</v>
      </c>
      <c r="B9325" t="s">
        <v>81</v>
      </c>
      <c r="C9325" t="s">
        <v>22</v>
      </c>
      <c r="D9325" s="55">
        <v>46966</v>
      </c>
      <c r="E9325">
        <v>-0.02</v>
      </c>
      <c r="F9325">
        <v>3133111</v>
      </c>
      <c r="G9325" s="58" t="s">
        <v>87</v>
      </c>
      <c r="H9325" s="58" t="s">
        <v>87</v>
      </c>
      <c r="I9325" s="60" t="s">
        <v>85</v>
      </c>
    </row>
    <row r="9326" spans="1:9" x14ac:dyDescent="0.2">
      <c r="A9326" t="s">
        <v>60</v>
      </c>
      <c r="B9326" t="s">
        <v>80</v>
      </c>
      <c r="C9326" t="s">
        <v>22</v>
      </c>
      <c r="D9326" s="55">
        <v>46966</v>
      </c>
      <c r="E9326">
        <v>0.41</v>
      </c>
      <c r="F9326">
        <v>3133112</v>
      </c>
      <c r="G9326" s="58" t="s">
        <v>87</v>
      </c>
      <c r="H9326" s="58" t="s">
        <v>87</v>
      </c>
      <c r="I9326" s="60" t="s">
        <v>85</v>
      </c>
    </row>
    <row r="9327" spans="1:9" x14ac:dyDescent="0.2">
      <c r="A9327" t="s">
        <v>60</v>
      </c>
      <c r="B9327" t="s">
        <v>81</v>
      </c>
      <c r="C9327" t="s">
        <v>22</v>
      </c>
      <c r="D9327" s="55">
        <v>46966</v>
      </c>
      <c r="E9327">
        <v>0.01</v>
      </c>
      <c r="F9327">
        <v>3133113</v>
      </c>
      <c r="G9327" s="58" t="s">
        <v>87</v>
      </c>
      <c r="H9327" s="58" t="s">
        <v>87</v>
      </c>
      <c r="I9327" s="60" t="s">
        <v>85</v>
      </c>
    </row>
    <row r="9328" spans="1:9" x14ac:dyDescent="0.2">
      <c r="A9328" t="s">
        <v>61</v>
      </c>
      <c r="B9328" t="s">
        <v>80</v>
      </c>
      <c r="C9328" t="s">
        <v>22</v>
      </c>
      <c r="D9328" s="55">
        <v>46966</v>
      </c>
      <c r="E9328">
        <v>0.41</v>
      </c>
      <c r="F9328">
        <v>3133114</v>
      </c>
      <c r="G9328" s="58" t="s">
        <v>87</v>
      </c>
      <c r="H9328" s="58" t="s">
        <v>87</v>
      </c>
      <c r="I9328" s="60" t="s">
        <v>85</v>
      </c>
    </row>
    <row r="9329" spans="1:9" x14ac:dyDescent="0.2">
      <c r="A9329" t="s">
        <v>61</v>
      </c>
      <c r="B9329" t="s">
        <v>81</v>
      </c>
      <c r="C9329" t="s">
        <v>22</v>
      </c>
      <c r="D9329" s="55">
        <v>46966</v>
      </c>
      <c r="E9329">
        <v>-0.02</v>
      </c>
      <c r="F9329">
        <v>3133115</v>
      </c>
      <c r="G9329" s="58" t="s">
        <v>87</v>
      </c>
      <c r="H9329" s="58" t="s">
        <v>87</v>
      </c>
      <c r="I9329" s="60" t="s">
        <v>85</v>
      </c>
    </row>
    <row r="9330" spans="1:9" x14ac:dyDescent="0.2">
      <c r="A9330" t="s">
        <v>63</v>
      </c>
      <c r="B9330" t="s">
        <v>80</v>
      </c>
      <c r="C9330" t="s">
        <v>22</v>
      </c>
      <c r="D9330" s="55">
        <v>46966</v>
      </c>
      <c r="E9330">
        <v>0</v>
      </c>
      <c r="F9330">
        <v>3133116</v>
      </c>
      <c r="G9330" s="58" t="s">
        <v>87</v>
      </c>
      <c r="H9330" s="58" t="s">
        <v>87</v>
      </c>
      <c r="I9330" s="60" t="s">
        <v>85</v>
      </c>
    </row>
    <row r="9331" spans="1:9" x14ac:dyDescent="0.2">
      <c r="A9331" t="s">
        <v>63</v>
      </c>
      <c r="B9331" t="s">
        <v>81</v>
      </c>
      <c r="C9331" t="s">
        <v>22</v>
      </c>
      <c r="D9331" s="55">
        <v>46966</v>
      </c>
      <c r="E9331">
        <v>0</v>
      </c>
      <c r="F9331">
        <v>3133117</v>
      </c>
      <c r="G9331" s="58" t="s">
        <v>87</v>
      </c>
      <c r="H9331" s="58" t="s">
        <v>87</v>
      </c>
      <c r="I9331" s="60" t="s">
        <v>85</v>
      </c>
    </row>
    <row r="9332" spans="1:9" x14ac:dyDescent="0.2">
      <c r="A9332" t="s">
        <v>64</v>
      </c>
      <c r="B9332" t="s">
        <v>80</v>
      </c>
      <c r="C9332" t="s">
        <v>22</v>
      </c>
      <c r="D9332" s="55">
        <v>46966</v>
      </c>
      <c r="E9332">
        <v>0</v>
      </c>
      <c r="F9332">
        <v>3133118</v>
      </c>
      <c r="G9332" s="58" t="s">
        <v>87</v>
      </c>
      <c r="H9332" s="58" t="s">
        <v>87</v>
      </c>
      <c r="I9332" s="60" t="s">
        <v>85</v>
      </c>
    </row>
    <row r="9333" spans="1:9" x14ac:dyDescent="0.2">
      <c r="A9333" t="s">
        <v>64</v>
      </c>
      <c r="B9333" t="s">
        <v>81</v>
      </c>
      <c r="C9333" t="s">
        <v>22</v>
      </c>
      <c r="D9333" s="55">
        <v>46966</v>
      </c>
      <c r="E9333">
        <v>0</v>
      </c>
      <c r="F9333">
        <v>3133119</v>
      </c>
      <c r="G9333" s="58" t="s">
        <v>87</v>
      </c>
      <c r="H9333" s="58" t="s">
        <v>87</v>
      </c>
      <c r="I9333" s="60" t="s">
        <v>85</v>
      </c>
    </row>
    <row r="9334" spans="1:9" x14ac:dyDescent="0.2">
      <c r="A9334" t="s">
        <v>79</v>
      </c>
      <c r="B9334" t="s">
        <v>80</v>
      </c>
      <c r="C9334" t="s">
        <v>22</v>
      </c>
      <c r="D9334" s="55">
        <v>46966</v>
      </c>
      <c r="E9334">
        <v>0</v>
      </c>
      <c r="F9334">
        <v>3133120</v>
      </c>
      <c r="G9334" s="58" t="s">
        <v>87</v>
      </c>
      <c r="H9334" s="58" t="s">
        <v>87</v>
      </c>
      <c r="I9334" s="60" t="s">
        <v>85</v>
      </c>
    </row>
    <row r="9335" spans="1:9" x14ac:dyDescent="0.2">
      <c r="A9335" t="s">
        <v>79</v>
      </c>
      <c r="B9335" t="s">
        <v>81</v>
      </c>
      <c r="C9335" t="s">
        <v>22</v>
      </c>
      <c r="D9335" s="55">
        <v>46966</v>
      </c>
      <c r="E9335">
        <v>0</v>
      </c>
      <c r="F9335">
        <v>3133121</v>
      </c>
      <c r="G9335" s="58" t="s">
        <v>87</v>
      </c>
      <c r="H9335" s="58" t="s">
        <v>87</v>
      </c>
      <c r="I9335" s="60" t="s">
        <v>85</v>
      </c>
    </row>
    <row r="9336" spans="1:9" x14ac:dyDescent="0.2">
      <c r="A9336" t="s">
        <v>65</v>
      </c>
      <c r="B9336" t="s">
        <v>80</v>
      </c>
      <c r="C9336" t="s">
        <v>22</v>
      </c>
      <c r="D9336" s="55">
        <v>46966</v>
      </c>
      <c r="E9336">
        <v>0</v>
      </c>
      <c r="F9336">
        <v>3133122</v>
      </c>
      <c r="G9336" s="58" t="s">
        <v>87</v>
      </c>
      <c r="H9336" s="58" t="s">
        <v>87</v>
      </c>
      <c r="I9336" s="60" t="s">
        <v>85</v>
      </c>
    </row>
    <row r="9337" spans="1:9" x14ac:dyDescent="0.2">
      <c r="A9337" t="s">
        <v>65</v>
      </c>
      <c r="B9337" t="s">
        <v>81</v>
      </c>
      <c r="C9337" t="s">
        <v>22</v>
      </c>
      <c r="D9337" s="55">
        <v>46966</v>
      </c>
      <c r="E9337">
        <v>0</v>
      </c>
      <c r="F9337">
        <v>3133123</v>
      </c>
      <c r="G9337" s="58" t="s">
        <v>87</v>
      </c>
      <c r="H9337" s="58" t="s">
        <v>87</v>
      </c>
      <c r="I9337" s="60" t="s">
        <v>85</v>
      </c>
    </row>
    <row r="9338" spans="1:9" x14ac:dyDescent="0.2">
      <c r="A9338" t="s">
        <v>111</v>
      </c>
      <c r="B9338" t="s">
        <v>110</v>
      </c>
      <c r="C9338" t="s">
        <v>22</v>
      </c>
      <c r="D9338" s="55">
        <v>46966</v>
      </c>
      <c r="E9338">
        <v>-5.0000000000000001E-3</v>
      </c>
      <c r="F9338">
        <v>3133124</v>
      </c>
      <c r="G9338" s="58" t="s">
        <v>87</v>
      </c>
      <c r="H9338" s="58" t="s">
        <v>87</v>
      </c>
      <c r="I9338" s="60" t="s">
        <v>85</v>
      </c>
    </row>
    <row r="9339" spans="1:9" x14ac:dyDescent="0.2">
      <c r="A9339" t="s">
        <v>112</v>
      </c>
      <c r="B9339" t="s">
        <v>110</v>
      </c>
      <c r="C9339" t="s">
        <v>22</v>
      </c>
      <c r="D9339" s="55">
        <v>46966</v>
      </c>
      <c r="E9339">
        <v>0.01</v>
      </c>
      <c r="F9339">
        <v>3133125</v>
      </c>
      <c r="G9339" s="58" t="s">
        <v>87</v>
      </c>
      <c r="H9339" s="58" t="s">
        <v>87</v>
      </c>
      <c r="I9339" s="60" t="s">
        <v>85</v>
      </c>
    </row>
    <row r="9340" spans="1:9" x14ac:dyDescent="0.2">
      <c r="A9340" t="s">
        <v>108</v>
      </c>
      <c r="B9340" t="s">
        <v>110</v>
      </c>
      <c r="C9340" t="s">
        <v>22</v>
      </c>
      <c r="D9340" s="55">
        <v>46966</v>
      </c>
      <c r="E9340">
        <v>-0.02</v>
      </c>
      <c r="F9340">
        <v>3133126</v>
      </c>
      <c r="G9340" s="58" t="s">
        <v>87</v>
      </c>
      <c r="H9340" s="58" t="s">
        <v>87</v>
      </c>
      <c r="I9340" s="60" t="s">
        <v>85</v>
      </c>
    </row>
    <row r="9341" spans="1:9" x14ac:dyDescent="0.2">
      <c r="A9341" t="s">
        <v>109</v>
      </c>
      <c r="B9341" t="s">
        <v>110</v>
      </c>
      <c r="C9341" t="s">
        <v>22</v>
      </c>
      <c r="D9341" s="55">
        <v>46966</v>
      </c>
      <c r="E9341">
        <v>0.01</v>
      </c>
      <c r="F9341">
        <v>3133127</v>
      </c>
      <c r="G9341" s="58" t="s">
        <v>87</v>
      </c>
      <c r="H9341" s="58" t="s">
        <v>87</v>
      </c>
      <c r="I9341" s="60" t="s">
        <v>85</v>
      </c>
    </row>
    <row r="9342" spans="1:9" x14ac:dyDescent="0.2">
      <c r="A9342" t="s">
        <v>11</v>
      </c>
      <c r="B9342" t="s">
        <v>110</v>
      </c>
      <c r="C9342" t="s">
        <v>22</v>
      </c>
      <c r="D9342" s="55">
        <v>46966</v>
      </c>
      <c r="E9342" s="155">
        <v>46997</v>
      </c>
      <c r="F9342">
        <v>2756503</v>
      </c>
      <c r="G9342" s="58" t="s">
        <v>87</v>
      </c>
      <c r="H9342" s="58" t="s">
        <v>87</v>
      </c>
      <c r="I9342" s="60" t="s">
        <v>86</v>
      </c>
    </row>
    <row r="9343" spans="1:9" x14ac:dyDescent="0.2">
      <c r="A9343" t="s">
        <v>78</v>
      </c>
      <c r="B9343" t="s">
        <v>80</v>
      </c>
      <c r="C9343" t="s">
        <v>22</v>
      </c>
      <c r="D9343" s="55">
        <v>46997</v>
      </c>
      <c r="E9343">
        <v>0.39750000000000002</v>
      </c>
      <c r="F9343">
        <v>3133100</v>
      </c>
      <c r="G9343" s="58" t="s">
        <v>87</v>
      </c>
      <c r="H9343" s="58" t="s">
        <v>87</v>
      </c>
      <c r="I9343" s="60" t="s">
        <v>85</v>
      </c>
    </row>
    <row r="9344" spans="1:9" x14ac:dyDescent="0.2">
      <c r="A9344" t="s">
        <v>78</v>
      </c>
      <c r="B9344" t="s">
        <v>81</v>
      </c>
      <c r="C9344" t="s">
        <v>22</v>
      </c>
      <c r="D9344" s="55">
        <v>46997</v>
      </c>
      <c r="E9344">
        <v>0.02</v>
      </c>
      <c r="F9344">
        <v>3133101</v>
      </c>
      <c r="G9344" s="58" t="s">
        <v>87</v>
      </c>
      <c r="H9344" s="58" t="s">
        <v>87</v>
      </c>
      <c r="I9344" s="60" t="s">
        <v>85</v>
      </c>
    </row>
    <row r="9345" spans="1:9" x14ac:dyDescent="0.2">
      <c r="A9345" t="s">
        <v>35</v>
      </c>
      <c r="B9345" t="s">
        <v>80</v>
      </c>
      <c r="C9345" t="s">
        <v>22</v>
      </c>
      <c r="D9345" s="55">
        <v>46997</v>
      </c>
      <c r="E9345">
        <v>0.39750000000000002</v>
      </c>
      <c r="F9345">
        <v>3133102</v>
      </c>
      <c r="G9345" s="58" t="s">
        <v>87</v>
      </c>
      <c r="H9345" s="58" t="s">
        <v>87</v>
      </c>
      <c r="I9345" s="60" t="s">
        <v>85</v>
      </c>
    </row>
    <row r="9346" spans="1:9" x14ac:dyDescent="0.2">
      <c r="A9346" t="s">
        <v>35</v>
      </c>
      <c r="B9346" t="s">
        <v>81</v>
      </c>
      <c r="C9346" t="s">
        <v>22</v>
      </c>
      <c r="D9346" s="55">
        <v>46997</v>
      </c>
      <c r="E9346">
        <v>0.05</v>
      </c>
      <c r="F9346">
        <v>3133103</v>
      </c>
      <c r="G9346" s="58" t="s">
        <v>87</v>
      </c>
      <c r="H9346" s="58" t="s">
        <v>87</v>
      </c>
      <c r="I9346" s="60" t="s">
        <v>85</v>
      </c>
    </row>
    <row r="9347" spans="1:9" x14ac:dyDescent="0.2">
      <c r="A9347" t="s">
        <v>36</v>
      </c>
      <c r="B9347" t="s">
        <v>80</v>
      </c>
      <c r="C9347" t="s">
        <v>22</v>
      </c>
      <c r="D9347" s="55">
        <v>46997</v>
      </c>
      <c r="E9347">
        <v>0.39750000000000002</v>
      </c>
      <c r="F9347">
        <v>3133104</v>
      </c>
      <c r="G9347" s="58" t="s">
        <v>87</v>
      </c>
      <c r="H9347" s="58" t="s">
        <v>87</v>
      </c>
      <c r="I9347" s="60" t="s">
        <v>85</v>
      </c>
    </row>
    <row r="9348" spans="1:9" x14ac:dyDescent="0.2">
      <c r="A9348" t="s">
        <v>36</v>
      </c>
      <c r="B9348" t="s">
        <v>81</v>
      </c>
      <c r="C9348" t="s">
        <v>22</v>
      </c>
      <c r="D9348" s="55">
        <v>46997</v>
      </c>
      <c r="E9348">
        <v>0.02</v>
      </c>
      <c r="F9348">
        <v>3133105</v>
      </c>
      <c r="G9348" s="58" t="s">
        <v>87</v>
      </c>
      <c r="H9348" s="58" t="s">
        <v>87</v>
      </c>
      <c r="I9348" s="60" t="s">
        <v>85</v>
      </c>
    </row>
    <row r="9349" spans="1:9" x14ac:dyDescent="0.2">
      <c r="A9349" t="s">
        <v>37</v>
      </c>
      <c r="B9349" t="s">
        <v>80</v>
      </c>
      <c r="C9349" t="s">
        <v>22</v>
      </c>
      <c r="D9349" s="55">
        <v>46997</v>
      </c>
      <c r="E9349">
        <v>0.39750000000000002</v>
      </c>
      <c r="F9349">
        <v>3133106</v>
      </c>
      <c r="G9349" s="58" t="s">
        <v>87</v>
      </c>
      <c r="H9349" s="58" t="s">
        <v>87</v>
      </c>
      <c r="I9349" s="60" t="s">
        <v>85</v>
      </c>
    </row>
    <row r="9350" spans="1:9" x14ac:dyDescent="0.2">
      <c r="A9350" t="s">
        <v>37</v>
      </c>
      <c r="B9350" t="s">
        <v>81</v>
      </c>
      <c r="C9350" t="s">
        <v>22</v>
      </c>
      <c r="D9350" s="55">
        <v>46997</v>
      </c>
      <c r="E9350">
        <v>0.05</v>
      </c>
      <c r="F9350">
        <v>3133107</v>
      </c>
      <c r="G9350" s="58" t="s">
        <v>87</v>
      </c>
      <c r="H9350" s="58" t="s">
        <v>87</v>
      </c>
      <c r="I9350" s="60" t="s">
        <v>85</v>
      </c>
    </row>
    <row r="9351" spans="1:9" x14ac:dyDescent="0.2">
      <c r="A9351" t="s">
        <v>58</v>
      </c>
      <c r="B9351" t="s">
        <v>80</v>
      </c>
      <c r="C9351" t="s">
        <v>22</v>
      </c>
      <c r="D9351" s="55">
        <v>46997</v>
      </c>
      <c r="E9351">
        <v>0.315</v>
      </c>
      <c r="F9351">
        <v>3133108</v>
      </c>
      <c r="G9351" s="58" t="s">
        <v>87</v>
      </c>
      <c r="H9351" s="58" t="s">
        <v>87</v>
      </c>
      <c r="I9351" s="60" t="s">
        <v>85</v>
      </c>
    </row>
    <row r="9352" spans="1:9" x14ac:dyDescent="0.2">
      <c r="A9352" t="s">
        <v>58</v>
      </c>
      <c r="B9352" t="s">
        <v>81</v>
      </c>
      <c r="C9352" t="s">
        <v>22</v>
      </c>
      <c r="D9352" s="55">
        <v>46997</v>
      </c>
      <c r="E9352">
        <v>-5.0000000000000001E-3</v>
      </c>
      <c r="F9352">
        <v>3133109</v>
      </c>
      <c r="G9352" s="58" t="s">
        <v>87</v>
      </c>
      <c r="H9352" s="58" t="s">
        <v>87</v>
      </c>
      <c r="I9352" s="60" t="s">
        <v>85</v>
      </c>
    </row>
    <row r="9353" spans="1:9" x14ac:dyDescent="0.2">
      <c r="A9353" t="s">
        <v>59</v>
      </c>
      <c r="B9353" t="s">
        <v>80</v>
      </c>
      <c r="C9353" t="s">
        <v>22</v>
      </c>
      <c r="D9353" s="55">
        <v>46997</v>
      </c>
      <c r="E9353">
        <v>0.36</v>
      </c>
      <c r="F9353">
        <v>3133110</v>
      </c>
      <c r="G9353" s="58" t="s">
        <v>87</v>
      </c>
      <c r="H9353" s="58" t="s">
        <v>87</v>
      </c>
      <c r="I9353" s="60" t="s">
        <v>85</v>
      </c>
    </row>
    <row r="9354" spans="1:9" x14ac:dyDescent="0.2">
      <c r="A9354" t="s">
        <v>59</v>
      </c>
      <c r="B9354" t="s">
        <v>81</v>
      </c>
      <c r="C9354" t="s">
        <v>22</v>
      </c>
      <c r="D9354" s="55">
        <v>46997</v>
      </c>
      <c r="E9354">
        <v>-0.04</v>
      </c>
      <c r="F9354">
        <v>3133111</v>
      </c>
      <c r="G9354" s="58" t="s">
        <v>87</v>
      </c>
      <c r="H9354" s="58" t="s">
        <v>87</v>
      </c>
      <c r="I9354" s="60" t="s">
        <v>85</v>
      </c>
    </row>
    <row r="9355" spans="1:9" x14ac:dyDescent="0.2">
      <c r="A9355" t="s">
        <v>60</v>
      </c>
      <c r="B9355" t="s">
        <v>80</v>
      </c>
      <c r="C9355" t="s">
        <v>22</v>
      </c>
      <c r="D9355" s="55">
        <v>46997</v>
      </c>
      <c r="E9355">
        <v>0.36</v>
      </c>
      <c r="F9355">
        <v>3133112</v>
      </c>
      <c r="G9355" s="58" t="s">
        <v>87</v>
      </c>
      <c r="H9355" s="58" t="s">
        <v>87</v>
      </c>
      <c r="I9355" s="60" t="s">
        <v>85</v>
      </c>
    </row>
    <row r="9356" spans="1:9" x14ac:dyDescent="0.2">
      <c r="A9356" t="s">
        <v>60</v>
      </c>
      <c r="B9356" t="s">
        <v>81</v>
      </c>
      <c r="C9356" t="s">
        <v>22</v>
      </c>
      <c r="D9356" s="55">
        <v>46997</v>
      </c>
      <c r="E9356">
        <v>0.01</v>
      </c>
      <c r="F9356">
        <v>3133113</v>
      </c>
      <c r="G9356" s="58" t="s">
        <v>87</v>
      </c>
      <c r="H9356" s="58" t="s">
        <v>87</v>
      </c>
      <c r="I9356" s="60" t="s">
        <v>85</v>
      </c>
    </row>
    <row r="9357" spans="1:9" x14ac:dyDescent="0.2">
      <c r="A9357" t="s">
        <v>61</v>
      </c>
      <c r="B9357" t="s">
        <v>80</v>
      </c>
      <c r="C9357" t="s">
        <v>22</v>
      </c>
      <c r="D9357" s="55">
        <v>46997</v>
      </c>
      <c r="E9357">
        <v>0.36</v>
      </c>
      <c r="F9357">
        <v>3133114</v>
      </c>
      <c r="G9357" s="58" t="s">
        <v>87</v>
      </c>
      <c r="H9357" s="58" t="s">
        <v>87</v>
      </c>
      <c r="I9357" s="60" t="s">
        <v>85</v>
      </c>
    </row>
    <row r="9358" spans="1:9" x14ac:dyDescent="0.2">
      <c r="A9358" t="s">
        <v>61</v>
      </c>
      <c r="B9358" t="s">
        <v>81</v>
      </c>
      <c r="C9358" t="s">
        <v>22</v>
      </c>
      <c r="D9358" s="55">
        <v>46997</v>
      </c>
      <c r="E9358">
        <v>-0.02</v>
      </c>
      <c r="F9358">
        <v>3133115</v>
      </c>
      <c r="G9358" s="58" t="s">
        <v>87</v>
      </c>
      <c r="H9358" s="58" t="s">
        <v>87</v>
      </c>
      <c r="I9358" s="60" t="s">
        <v>85</v>
      </c>
    </row>
    <row r="9359" spans="1:9" x14ac:dyDescent="0.2">
      <c r="A9359" t="s">
        <v>63</v>
      </c>
      <c r="B9359" t="s">
        <v>80</v>
      </c>
      <c r="C9359" t="s">
        <v>22</v>
      </c>
      <c r="D9359" s="55">
        <v>46997</v>
      </c>
      <c r="E9359">
        <v>0</v>
      </c>
      <c r="F9359">
        <v>3133116</v>
      </c>
      <c r="G9359" s="58" t="s">
        <v>87</v>
      </c>
      <c r="H9359" s="58" t="s">
        <v>87</v>
      </c>
      <c r="I9359" s="60" t="s">
        <v>85</v>
      </c>
    </row>
    <row r="9360" spans="1:9" x14ac:dyDescent="0.2">
      <c r="A9360" t="s">
        <v>63</v>
      </c>
      <c r="B9360" t="s">
        <v>81</v>
      </c>
      <c r="C9360" t="s">
        <v>22</v>
      </c>
      <c r="D9360" s="55">
        <v>46997</v>
      </c>
      <c r="E9360">
        <v>0</v>
      </c>
      <c r="F9360">
        <v>3133117</v>
      </c>
      <c r="G9360" s="58" t="s">
        <v>87</v>
      </c>
      <c r="H9360" s="58" t="s">
        <v>87</v>
      </c>
      <c r="I9360" s="60" t="s">
        <v>85</v>
      </c>
    </row>
    <row r="9361" spans="1:9" x14ac:dyDescent="0.2">
      <c r="A9361" t="s">
        <v>64</v>
      </c>
      <c r="B9361" t="s">
        <v>80</v>
      </c>
      <c r="C9361" t="s">
        <v>22</v>
      </c>
      <c r="D9361" s="55">
        <v>46997</v>
      </c>
      <c r="E9361">
        <v>0</v>
      </c>
      <c r="F9361">
        <v>3133118</v>
      </c>
      <c r="G9361" s="58" t="s">
        <v>87</v>
      </c>
      <c r="H9361" s="58" t="s">
        <v>87</v>
      </c>
      <c r="I9361" s="60" t="s">
        <v>85</v>
      </c>
    </row>
    <row r="9362" spans="1:9" x14ac:dyDescent="0.2">
      <c r="A9362" t="s">
        <v>64</v>
      </c>
      <c r="B9362" t="s">
        <v>81</v>
      </c>
      <c r="C9362" t="s">
        <v>22</v>
      </c>
      <c r="D9362" s="55">
        <v>46997</v>
      </c>
      <c r="E9362">
        <v>0</v>
      </c>
      <c r="F9362">
        <v>3133119</v>
      </c>
      <c r="G9362" s="58" t="s">
        <v>87</v>
      </c>
      <c r="H9362" s="58" t="s">
        <v>87</v>
      </c>
      <c r="I9362" s="60" t="s">
        <v>85</v>
      </c>
    </row>
    <row r="9363" spans="1:9" x14ac:dyDescent="0.2">
      <c r="A9363" t="s">
        <v>79</v>
      </c>
      <c r="B9363" t="s">
        <v>80</v>
      </c>
      <c r="C9363" t="s">
        <v>22</v>
      </c>
      <c r="D9363" s="55">
        <v>46997</v>
      </c>
      <c r="E9363">
        <v>0</v>
      </c>
      <c r="F9363">
        <v>3133120</v>
      </c>
      <c r="G9363" s="58" t="s">
        <v>87</v>
      </c>
      <c r="H9363" s="58" t="s">
        <v>87</v>
      </c>
      <c r="I9363" s="60" t="s">
        <v>85</v>
      </c>
    </row>
    <row r="9364" spans="1:9" x14ac:dyDescent="0.2">
      <c r="A9364" t="s">
        <v>79</v>
      </c>
      <c r="B9364" t="s">
        <v>81</v>
      </c>
      <c r="C9364" t="s">
        <v>22</v>
      </c>
      <c r="D9364" s="55">
        <v>46997</v>
      </c>
      <c r="E9364">
        <v>0</v>
      </c>
      <c r="F9364">
        <v>3133121</v>
      </c>
      <c r="G9364" s="58" t="s">
        <v>87</v>
      </c>
      <c r="H9364" s="58" t="s">
        <v>87</v>
      </c>
      <c r="I9364" s="60" t="s">
        <v>85</v>
      </c>
    </row>
    <row r="9365" spans="1:9" x14ac:dyDescent="0.2">
      <c r="A9365" t="s">
        <v>65</v>
      </c>
      <c r="B9365" t="s">
        <v>80</v>
      </c>
      <c r="C9365" t="s">
        <v>22</v>
      </c>
      <c r="D9365" s="55">
        <v>46997</v>
      </c>
      <c r="E9365">
        <v>0</v>
      </c>
      <c r="F9365">
        <v>3133122</v>
      </c>
      <c r="G9365" s="58" t="s">
        <v>87</v>
      </c>
      <c r="H9365" s="58" t="s">
        <v>87</v>
      </c>
      <c r="I9365" s="60" t="s">
        <v>85</v>
      </c>
    </row>
    <row r="9366" spans="1:9" x14ac:dyDescent="0.2">
      <c r="A9366" t="s">
        <v>65</v>
      </c>
      <c r="B9366" t="s">
        <v>81</v>
      </c>
      <c r="C9366" t="s">
        <v>22</v>
      </c>
      <c r="D9366" s="55">
        <v>46997</v>
      </c>
      <c r="E9366">
        <v>0</v>
      </c>
      <c r="F9366">
        <v>3133123</v>
      </c>
      <c r="G9366" s="58" t="s">
        <v>87</v>
      </c>
      <c r="H9366" s="58" t="s">
        <v>87</v>
      </c>
      <c r="I9366" s="60" t="s">
        <v>85</v>
      </c>
    </row>
    <row r="9367" spans="1:9" x14ac:dyDescent="0.2">
      <c r="A9367" t="s">
        <v>111</v>
      </c>
      <c r="B9367" t="s">
        <v>110</v>
      </c>
      <c r="C9367" t="s">
        <v>22</v>
      </c>
      <c r="D9367" s="55">
        <v>46997</v>
      </c>
      <c r="E9367">
        <v>-5.0000000000000001E-3</v>
      </c>
      <c r="F9367">
        <v>3133124</v>
      </c>
      <c r="G9367" s="58" t="s">
        <v>87</v>
      </c>
      <c r="H9367" s="58" t="s">
        <v>87</v>
      </c>
      <c r="I9367" s="60" t="s">
        <v>85</v>
      </c>
    </row>
    <row r="9368" spans="1:9" x14ac:dyDescent="0.2">
      <c r="A9368" t="s">
        <v>112</v>
      </c>
      <c r="B9368" t="s">
        <v>110</v>
      </c>
      <c r="C9368" t="s">
        <v>22</v>
      </c>
      <c r="D9368" s="55">
        <v>46997</v>
      </c>
      <c r="E9368">
        <v>0.01</v>
      </c>
      <c r="F9368">
        <v>3133125</v>
      </c>
      <c r="G9368" s="58" t="s">
        <v>87</v>
      </c>
      <c r="H9368" s="58" t="s">
        <v>87</v>
      </c>
      <c r="I9368" s="60" t="s">
        <v>85</v>
      </c>
    </row>
    <row r="9369" spans="1:9" x14ac:dyDescent="0.2">
      <c r="A9369" t="s">
        <v>108</v>
      </c>
      <c r="B9369" t="s">
        <v>110</v>
      </c>
      <c r="C9369" t="s">
        <v>22</v>
      </c>
      <c r="D9369" s="55">
        <v>46997</v>
      </c>
      <c r="E9369">
        <v>-0.02</v>
      </c>
      <c r="F9369">
        <v>3133126</v>
      </c>
      <c r="G9369" s="58" t="s">
        <v>87</v>
      </c>
      <c r="H9369" s="58" t="s">
        <v>87</v>
      </c>
      <c r="I9369" s="60" t="s">
        <v>85</v>
      </c>
    </row>
    <row r="9370" spans="1:9" x14ac:dyDescent="0.2">
      <c r="A9370" t="s">
        <v>109</v>
      </c>
      <c r="B9370" t="s">
        <v>110</v>
      </c>
      <c r="C9370" t="s">
        <v>22</v>
      </c>
      <c r="D9370" s="55">
        <v>46997</v>
      </c>
      <c r="E9370">
        <v>0.01</v>
      </c>
      <c r="F9370">
        <v>3133127</v>
      </c>
      <c r="G9370" s="58" t="s">
        <v>87</v>
      </c>
      <c r="H9370" s="58" t="s">
        <v>87</v>
      </c>
      <c r="I9370" s="60" t="s">
        <v>85</v>
      </c>
    </row>
    <row r="9371" spans="1:9" x14ac:dyDescent="0.2">
      <c r="A9371" t="s">
        <v>11</v>
      </c>
      <c r="B9371" t="s">
        <v>110</v>
      </c>
      <c r="C9371" t="s">
        <v>22</v>
      </c>
      <c r="D9371" s="55">
        <v>46997</v>
      </c>
      <c r="E9371" s="155">
        <v>47027</v>
      </c>
      <c r="F9371">
        <v>2756532</v>
      </c>
      <c r="G9371" s="58" t="s">
        <v>87</v>
      </c>
      <c r="H9371" s="58" t="s">
        <v>87</v>
      </c>
      <c r="I9371" s="60" t="s">
        <v>86</v>
      </c>
    </row>
    <row r="9372" spans="1:9" x14ac:dyDescent="0.2">
      <c r="A9372" t="s">
        <v>78</v>
      </c>
      <c r="B9372" t="s">
        <v>80</v>
      </c>
      <c r="C9372" t="s">
        <v>22</v>
      </c>
      <c r="D9372" s="55">
        <v>47027</v>
      </c>
      <c r="E9372">
        <v>0.4</v>
      </c>
      <c r="F9372">
        <v>3133100</v>
      </c>
      <c r="G9372" s="58" t="s">
        <v>87</v>
      </c>
      <c r="H9372" s="58" t="s">
        <v>87</v>
      </c>
      <c r="I9372" s="60" t="s">
        <v>85</v>
      </c>
    </row>
    <row r="9373" spans="1:9" x14ac:dyDescent="0.2">
      <c r="A9373" t="s">
        <v>78</v>
      </c>
      <c r="B9373" t="s">
        <v>81</v>
      </c>
      <c r="C9373" t="s">
        <v>22</v>
      </c>
      <c r="D9373" s="55">
        <v>47027</v>
      </c>
      <c r="E9373">
        <v>0.02</v>
      </c>
      <c r="F9373">
        <v>3133101</v>
      </c>
      <c r="G9373" s="58" t="s">
        <v>87</v>
      </c>
      <c r="H9373" s="58" t="s">
        <v>87</v>
      </c>
      <c r="I9373" s="60" t="s">
        <v>85</v>
      </c>
    </row>
    <row r="9374" spans="1:9" x14ac:dyDescent="0.2">
      <c r="A9374" t="s">
        <v>35</v>
      </c>
      <c r="B9374" t="s">
        <v>80</v>
      </c>
      <c r="C9374" t="s">
        <v>22</v>
      </c>
      <c r="D9374" s="55">
        <v>47027</v>
      </c>
      <c r="E9374">
        <v>0.4</v>
      </c>
      <c r="F9374">
        <v>3133102</v>
      </c>
      <c r="G9374" s="58" t="s">
        <v>87</v>
      </c>
      <c r="H9374" s="58" t="s">
        <v>87</v>
      </c>
      <c r="I9374" s="60" t="s">
        <v>85</v>
      </c>
    </row>
    <row r="9375" spans="1:9" x14ac:dyDescent="0.2">
      <c r="A9375" t="s">
        <v>35</v>
      </c>
      <c r="B9375" t="s">
        <v>81</v>
      </c>
      <c r="C9375" t="s">
        <v>22</v>
      </c>
      <c r="D9375" s="55">
        <v>47027</v>
      </c>
      <c r="E9375">
        <v>0.05</v>
      </c>
      <c r="F9375">
        <v>3133103</v>
      </c>
      <c r="G9375" s="58" t="s">
        <v>87</v>
      </c>
      <c r="H9375" s="58" t="s">
        <v>87</v>
      </c>
      <c r="I9375" s="60" t="s">
        <v>85</v>
      </c>
    </row>
    <row r="9376" spans="1:9" x14ac:dyDescent="0.2">
      <c r="A9376" t="s">
        <v>36</v>
      </c>
      <c r="B9376" t="s">
        <v>80</v>
      </c>
      <c r="C9376" t="s">
        <v>22</v>
      </c>
      <c r="D9376" s="55">
        <v>47027</v>
      </c>
      <c r="E9376">
        <v>0.4</v>
      </c>
      <c r="F9376">
        <v>3133104</v>
      </c>
      <c r="G9376" s="58" t="s">
        <v>87</v>
      </c>
      <c r="H9376" s="58" t="s">
        <v>87</v>
      </c>
      <c r="I9376" s="60" t="s">
        <v>85</v>
      </c>
    </row>
    <row r="9377" spans="1:9" x14ac:dyDescent="0.2">
      <c r="A9377" t="s">
        <v>36</v>
      </c>
      <c r="B9377" t="s">
        <v>81</v>
      </c>
      <c r="C9377" t="s">
        <v>22</v>
      </c>
      <c r="D9377" s="55">
        <v>47027</v>
      </c>
      <c r="E9377">
        <v>0.02</v>
      </c>
      <c r="F9377">
        <v>3133105</v>
      </c>
      <c r="G9377" s="58" t="s">
        <v>87</v>
      </c>
      <c r="H9377" s="58" t="s">
        <v>87</v>
      </c>
      <c r="I9377" s="60" t="s">
        <v>85</v>
      </c>
    </row>
    <row r="9378" spans="1:9" x14ac:dyDescent="0.2">
      <c r="A9378" t="s">
        <v>37</v>
      </c>
      <c r="B9378" t="s">
        <v>80</v>
      </c>
      <c r="C9378" t="s">
        <v>22</v>
      </c>
      <c r="D9378" s="55">
        <v>47027</v>
      </c>
      <c r="E9378">
        <v>0.4</v>
      </c>
      <c r="F9378">
        <v>3133106</v>
      </c>
      <c r="G9378" s="58" t="s">
        <v>87</v>
      </c>
      <c r="H9378" s="58" t="s">
        <v>87</v>
      </c>
      <c r="I9378" s="60" t="s">
        <v>85</v>
      </c>
    </row>
    <row r="9379" spans="1:9" x14ac:dyDescent="0.2">
      <c r="A9379" t="s">
        <v>37</v>
      </c>
      <c r="B9379" t="s">
        <v>81</v>
      </c>
      <c r="C9379" t="s">
        <v>22</v>
      </c>
      <c r="D9379" s="55">
        <v>47027</v>
      </c>
      <c r="E9379">
        <v>0.05</v>
      </c>
      <c r="F9379">
        <v>3133107</v>
      </c>
      <c r="G9379" s="58" t="s">
        <v>87</v>
      </c>
      <c r="H9379" s="58" t="s">
        <v>87</v>
      </c>
      <c r="I9379" s="60" t="s">
        <v>85</v>
      </c>
    </row>
    <row r="9380" spans="1:9" x14ac:dyDescent="0.2">
      <c r="A9380" t="s">
        <v>58</v>
      </c>
      <c r="B9380" t="s">
        <v>80</v>
      </c>
      <c r="C9380" t="s">
        <v>22</v>
      </c>
      <c r="D9380" s="55">
        <v>47027</v>
      </c>
      <c r="E9380">
        <v>0.36</v>
      </c>
      <c r="F9380">
        <v>3133108</v>
      </c>
      <c r="G9380" s="58" t="s">
        <v>87</v>
      </c>
      <c r="H9380" s="58" t="s">
        <v>87</v>
      </c>
      <c r="I9380" s="60" t="s">
        <v>85</v>
      </c>
    </row>
    <row r="9381" spans="1:9" x14ac:dyDescent="0.2">
      <c r="A9381" t="s">
        <v>58</v>
      </c>
      <c r="B9381" t="s">
        <v>81</v>
      </c>
      <c r="C9381" t="s">
        <v>22</v>
      </c>
      <c r="D9381" s="55">
        <v>47027</v>
      </c>
      <c r="E9381">
        <v>-5.0000000000000001E-3</v>
      </c>
      <c r="F9381">
        <v>3133109</v>
      </c>
      <c r="G9381" s="58" t="s">
        <v>87</v>
      </c>
      <c r="H9381" s="58" t="s">
        <v>87</v>
      </c>
      <c r="I9381" s="60" t="s">
        <v>85</v>
      </c>
    </row>
    <row r="9382" spans="1:9" x14ac:dyDescent="0.2">
      <c r="A9382" t="s">
        <v>59</v>
      </c>
      <c r="B9382" t="s">
        <v>80</v>
      </c>
      <c r="C9382" t="s">
        <v>22</v>
      </c>
      <c r="D9382" s="55">
        <v>47027</v>
      </c>
      <c r="E9382">
        <v>0.4</v>
      </c>
      <c r="F9382">
        <v>3133110</v>
      </c>
      <c r="G9382" s="58" t="s">
        <v>87</v>
      </c>
      <c r="H9382" s="58" t="s">
        <v>87</v>
      </c>
      <c r="I9382" s="60" t="s">
        <v>85</v>
      </c>
    </row>
    <row r="9383" spans="1:9" x14ac:dyDescent="0.2">
      <c r="A9383" t="s">
        <v>59</v>
      </c>
      <c r="B9383" t="s">
        <v>81</v>
      </c>
      <c r="C9383" t="s">
        <v>22</v>
      </c>
      <c r="D9383" s="55">
        <v>47027</v>
      </c>
      <c r="E9383">
        <v>-8.5000000000000006E-2</v>
      </c>
      <c r="F9383">
        <v>3133111</v>
      </c>
      <c r="G9383" s="58" t="s">
        <v>87</v>
      </c>
      <c r="H9383" s="58" t="s">
        <v>87</v>
      </c>
      <c r="I9383" s="60" t="s">
        <v>85</v>
      </c>
    </row>
    <row r="9384" spans="1:9" x14ac:dyDescent="0.2">
      <c r="A9384" t="s">
        <v>60</v>
      </c>
      <c r="B9384" t="s">
        <v>80</v>
      </c>
      <c r="C9384" t="s">
        <v>22</v>
      </c>
      <c r="D9384" s="55">
        <v>47027</v>
      </c>
      <c r="E9384">
        <v>0.4</v>
      </c>
      <c r="F9384">
        <v>3133112</v>
      </c>
      <c r="G9384" s="58" t="s">
        <v>87</v>
      </c>
      <c r="H9384" s="58" t="s">
        <v>87</v>
      </c>
      <c r="I9384" s="60" t="s">
        <v>85</v>
      </c>
    </row>
    <row r="9385" spans="1:9" x14ac:dyDescent="0.2">
      <c r="A9385" t="s">
        <v>60</v>
      </c>
      <c r="B9385" t="s">
        <v>81</v>
      </c>
      <c r="C9385" t="s">
        <v>22</v>
      </c>
      <c r="D9385" s="55">
        <v>47027</v>
      </c>
      <c r="E9385">
        <v>0.01</v>
      </c>
      <c r="F9385">
        <v>3133113</v>
      </c>
      <c r="G9385" s="58" t="s">
        <v>87</v>
      </c>
      <c r="H9385" s="58" t="s">
        <v>87</v>
      </c>
      <c r="I9385" s="60" t="s">
        <v>85</v>
      </c>
    </row>
    <row r="9386" spans="1:9" x14ac:dyDescent="0.2">
      <c r="A9386" t="s">
        <v>61</v>
      </c>
      <c r="B9386" t="s">
        <v>80</v>
      </c>
      <c r="C9386" t="s">
        <v>22</v>
      </c>
      <c r="D9386" s="55">
        <v>47027</v>
      </c>
      <c r="E9386">
        <v>0.4</v>
      </c>
      <c r="F9386">
        <v>3133114</v>
      </c>
      <c r="G9386" s="58" t="s">
        <v>87</v>
      </c>
      <c r="H9386" s="58" t="s">
        <v>87</v>
      </c>
      <c r="I9386" s="60" t="s">
        <v>85</v>
      </c>
    </row>
    <row r="9387" spans="1:9" x14ac:dyDescent="0.2">
      <c r="A9387" t="s">
        <v>61</v>
      </c>
      <c r="B9387" t="s">
        <v>81</v>
      </c>
      <c r="C9387" t="s">
        <v>22</v>
      </c>
      <c r="D9387" s="55">
        <v>47027</v>
      </c>
      <c r="E9387">
        <v>-5.5E-2</v>
      </c>
      <c r="F9387">
        <v>3133115</v>
      </c>
      <c r="G9387" s="58" t="s">
        <v>87</v>
      </c>
      <c r="H9387" s="58" t="s">
        <v>87</v>
      </c>
      <c r="I9387" s="60" t="s">
        <v>85</v>
      </c>
    </row>
    <row r="9388" spans="1:9" x14ac:dyDescent="0.2">
      <c r="A9388" t="s">
        <v>63</v>
      </c>
      <c r="B9388" t="s">
        <v>80</v>
      </c>
      <c r="C9388" t="s">
        <v>22</v>
      </c>
      <c r="D9388" s="55">
        <v>47027</v>
      </c>
      <c r="E9388">
        <v>0</v>
      </c>
      <c r="F9388">
        <v>3133116</v>
      </c>
      <c r="G9388" s="58" t="s">
        <v>87</v>
      </c>
      <c r="H9388" s="58" t="s">
        <v>87</v>
      </c>
      <c r="I9388" s="60" t="s">
        <v>85</v>
      </c>
    </row>
    <row r="9389" spans="1:9" x14ac:dyDescent="0.2">
      <c r="A9389" t="s">
        <v>63</v>
      </c>
      <c r="B9389" t="s">
        <v>81</v>
      </c>
      <c r="C9389" t="s">
        <v>22</v>
      </c>
      <c r="D9389" s="55">
        <v>47027</v>
      </c>
      <c r="E9389">
        <v>0</v>
      </c>
      <c r="F9389">
        <v>3133117</v>
      </c>
      <c r="G9389" s="58" t="s">
        <v>87</v>
      </c>
      <c r="H9389" s="58" t="s">
        <v>87</v>
      </c>
      <c r="I9389" s="60" t="s">
        <v>85</v>
      </c>
    </row>
    <row r="9390" spans="1:9" x14ac:dyDescent="0.2">
      <c r="A9390" t="s">
        <v>64</v>
      </c>
      <c r="B9390" t="s">
        <v>80</v>
      </c>
      <c r="C9390" t="s">
        <v>22</v>
      </c>
      <c r="D9390" s="55">
        <v>47027</v>
      </c>
      <c r="E9390">
        <v>0</v>
      </c>
      <c r="F9390">
        <v>3133118</v>
      </c>
      <c r="G9390" s="58" t="s">
        <v>87</v>
      </c>
      <c r="H9390" s="58" t="s">
        <v>87</v>
      </c>
      <c r="I9390" s="60" t="s">
        <v>85</v>
      </c>
    </row>
    <row r="9391" spans="1:9" x14ac:dyDescent="0.2">
      <c r="A9391" t="s">
        <v>64</v>
      </c>
      <c r="B9391" t="s">
        <v>81</v>
      </c>
      <c r="C9391" t="s">
        <v>22</v>
      </c>
      <c r="D9391" s="55">
        <v>47027</v>
      </c>
      <c r="E9391">
        <v>0</v>
      </c>
      <c r="F9391">
        <v>3133119</v>
      </c>
      <c r="G9391" s="58" t="s">
        <v>87</v>
      </c>
      <c r="H9391" s="58" t="s">
        <v>87</v>
      </c>
      <c r="I9391" s="60" t="s">
        <v>85</v>
      </c>
    </row>
    <row r="9392" spans="1:9" x14ac:dyDescent="0.2">
      <c r="A9392" t="s">
        <v>79</v>
      </c>
      <c r="B9392" t="s">
        <v>80</v>
      </c>
      <c r="C9392" t="s">
        <v>22</v>
      </c>
      <c r="D9392" s="55">
        <v>47027</v>
      </c>
      <c r="E9392">
        <v>0</v>
      </c>
      <c r="F9392">
        <v>3133120</v>
      </c>
      <c r="G9392" s="58" t="s">
        <v>87</v>
      </c>
      <c r="H9392" s="58" t="s">
        <v>87</v>
      </c>
      <c r="I9392" s="60" t="s">
        <v>85</v>
      </c>
    </row>
    <row r="9393" spans="1:9" x14ac:dyDescent="0.2">
      <c r="A9393" t="s">
        <v>79</v>
      </c>
      <c r="B9393" t="s">
        <v>81</v>
      </c>
      <c r="C9393" t="s">
        <v>22</v>
      </c>
      <c r="D9393" s="55">
        <v>47027</v>
      </c>
      <c r="E9393">
        <v>0</v>
      </c>
      <c r="F9393">
        <v>3133121</v>
      </c>
      <c r="G9393" s="58" t="s">
        <v>87</v>
      </c>
      <c r="H9393" s="58" t="s">
        <v>87</v>
      </c>
      <c r="I9393" s="60" t="s">
        <v>85</v>
      </c>
    </row>
    <row r="9394" spans="1:9" x14ac:dyDescent="0.2">
      <c r="A9394" t="s">
        <v>65</v>
      </c>
      <c r="B9394" t="s">
        <v>80</v>
      </c>
      <c r="C9394" t="s">
        <v>22</v>
      </c>
      <c r="D9394" s="55">
        <v>47027</v>
      </c>
      <c r="E9394">
        <v>0</v>
      </c>
      <c r="F9394">
        <v>3133122</v>
      </c>
      <c r="G9394" s="58" t="s">
        <v>87</v>
      </c>
      <c r="H9394" s="58" t="s">
        <v>87</v>
      </c>
      <c r="I9394" s="60" t="s">
        <v>85</v>
      </c>
    </row>
    <row r="9395" spans="1:9" x14ac:dyDescent="0.2">
      <c r="A9395" t="s">
        <v>65</v>
      </c>
      <c r="B9395" t="s">
        <v>81</v>
      </c>
      <c r="C9395" t="s">
        <v>22</v>
      </c>
      <c r="D9395" s="55">
        <v>47027</v>
      </c>
      <c r="E9395">
        <v>0</v>
      </c>
      <c r="F9395">
        <v>3133123</v>
      </c>
      <c r="G9395" s="58" t="s">
        <v>87</v>
      </c>
      <c r="H9395" s="58" t="s">
        <v>87</v>
      </c>
      <c r="I9395" s="60" t="s">
        <v>85</v>
      </c>
    </row>
    <row r="9396" spans="1:9" x14ac:dyDescent="0.2">
      <c r="A9396" t="s">
        <v>111</v>
      </c>
      <c r="B9396" t="s">
        <v>110</v>
      </c>
      <c r="C9396" t="s">
        <v>22</v>
      </c>
      <c r="D9396" s="55">
        <v>47027</v>
      </c>
      <c r="E9396">
        <v>-5.0000000000000001E-3</v>
      </c>
      <c r="F9396">
        <v>3133124</v>
      </c>
      <c r="G9396" s="58" t="s">
        <v>87</v>
      </c>
      <c r="H9396" s="58" t="s">
        <v>87</v>
      </c>
      <c r="I9396" s="60" t="s">
        <v>85</v>
      </c>
    </row>
    <row r="9397" spans="1:9" x14ac:dyDescent="0.2">
      <c r="A9397" t="s">
        <v>112</v>
      </c>
      <c r="B9397" t="s">
        <v>110</v>
      </c>
      <c r="C9397" t="s">
        <v>22</v>
      </c>
      <c r="D9397" s="55">
        <v>47027</v>
      </c>
      <c r="E9397">
        <v>0.01</v>
      </c>
      <c r="F9397">
        <v>3133125</v>
      </c>
      <c r="G9397" s="58" t="s">
        <v>87</v>
      </c>
      <c r="H9397" s="58" t="s">
        <v>87</v>
      </c>
      <c r="I9397" s="60" t="s">
        <v>85</v>
      </c>
    </row>
    <row r="9398" spans="1:9" x14ac:dyDescent="0.2">
      <c r="A9398" t="s">
        <v>108</v>
      </c>
      <c r="B9398" t="s">
        <v>110</v>
      </c>
      <c r="C9398" t="s">
        <v>22</v>
      </c>
      <c r="D9398" s="55">
        <v>47027</v>
      </c>
      <c r="E9398">
        <v>-5.5E-2</v>
      </c>
      <c r="F9398">
        <v>3133126</v>
      </c>
      <c r="G9398" s="58" t="s">
        <v>87</v>
      </c>
      <c r="H9398" s="58" t="s">
        <v>87</v>
      </c>
      <c r="I9398" s="60" t="s">
        <v>85</v>
      </c>
    </row>
    <row r="9399" spans="1:9" x14ac:dyDescent="0.2">
      <c r="A9399" t="s">
        <v>109</v>
      </c>
      <c r="B9399" t="s">
        <v>110</v>
      </c>
      <c r="C9399" t="s">
        <v>22</v>
      </c>
      <c r="D9399" s="55">
        <v>47027</v>
      </c>
      <c r="E9399">
        <v>0.01</v>
      </c>
      <c r="F9399">
        <v>3133127</v>
      </c>
      <c r="G9399" s="58" t="s">
        <v>87</v>
      </c>
      <c r="H9399" s="58" t="s">
        <v>87</v>
      </c>
      <c r="I9399" s="60" t="s">
        <v>85</v>
      </c>
    </row>
    <row r="9400" spans="1:9" x14ac:dyDescent="0.2">
      <c r="A9400" t="s">
        <v>11</v>
      </c>
      <c r="B9400" t="s">
        <v>110</v>
      </c>
      <c r="C9400" t="s">
        <v>22</v>
      </c>
      <c r="D9400" s="55">
        <v>47027</v>
      </c>
      <c r="E9400" s="155">
        <v>47058</v>
      </c>
      <c r="F9400">
        <v>2756510</v>
      </c>
      <c r="G9400" s="58" t="s">
        <v>87</v>
      </c>
      <c r="H9400" s="58" t="s">
        <v>87</v>
      </c>
      <c r="I9400" s="60" t="s">
        <v>86</v>
      </c>
    </row>
    <row r="9401" spans="1:9" x14ac:dyDescent="0.2">
      <c r="A9401" t="s">
        <v>78</v>
      </c>
      <c r="B9401" t="s">
        <v>80</v>
      </c>
      <c r="C9401" t="s">
        <v>22</v>
      </c>
      <c r="D9401" s="55">
        <v>47058</v>
      </c>
      <c r="E9401">
        <v>0.55500000000000005</v>
      </c>
      <c r="F9401">
        <v>3133100</v>
      </c>
      <c r="G9401" s="58" t="s">
        <v>87</v>
      </c>
      <c r="H9401" s="58" t="s">
        <v>87</v>
      </c>
      <c r="I9401" s="60" t="s">
        <v>85</v>
      </c>
    </row>
    <row r="9402" spans="1:9" x14ac:dyDescent="0.2">
      <c r="A9402" t="s">
        <v>78</v>
      </c>
      <c r="B9402" t="s">
        <v>81</v>
      </c>
      <c r="C9402" t="s">
        <v>22</v>
      </c>
      <c r="D9402" s="55">
        <v>47058</v>
      </c>
      <c r="E9402">
        <v>0.05</v>
      </c>
      <c r="F9402">
        <v>3133101</v>
      </c>
      <c r="G9402" s="58" t="s">
        <v>87</v>
      </c>
      <c r="H9402" s="58" t="s">
        <v>87</v>
      </c>
      <c r="I9402" s="60" t="s">
        <v>85</v>
      </c>
    </row>
    <row r="9403" spans="1:9" x14ac:dyDescent="0.2">
      <c r="A9403" t="s">
        <v>35</v>
      </c>
      <c r="B9403" t="s">
        <v>80</v>
      </c>
      <c r="C9403" t="s">
        <v>22</v>
      </c>
      <c r="D9403" s="55">
        <v>47058</v>
      </c>
      <c r="E9403">
        <v>0.55500000000000005</v>
      </c>
      <c r="F9403">
        <v>3133102</v>
      </c>
      <c r="G9403" s="58" t="s">
        <v>87</v>
      </c>
      <c r="H9403" s="58" t="s">
        <v>87</v>
      </c>
      <c r="I9403" s="60" t="s">
        <v>85</v>
      </c>
    </row>
    <row r="9404" spans="1:9" x14ac:dyDescent="0.2">
      <c r="A9404" t="s">
        <v>35</v>
      </c>
      <c r="B9404" t="s">
        <v>81</v>
      </c>
      <c r="C9404" t="s">
        <v>22</v>
      </c>
      <c r="D9404" s="55">
        <v>47058</v>
      </c>
      <c r="E9404">
        <v>0.14000000000000001</v>
      </c>
      <c r="F9404">
        <v>3133103</v>
      </c>
      <c r="G9404" s="58" t="s">
        <v>87</v>
      </c>
      <c r="H9404" s="58" t="s">
        <v>87</v>
      </c>
      <c r="I9404" s="60" t="s">
        <v>85</v>
      </c>
    </row>
    <row r="9405" spans="1:9" x14ac:dyDescent="0.2">
      <c r="A9405" t="s">
        <v>36</v>
      </c>
      <c r="B9405" t="s">
        <v>80</v>
      </c>
      <c r="C9405" t="s">
        <v>22</v>
      </c>
      <c r="D9405" s="55">
        <v>47058</v>
      </c>
      <c r="E9405">
        <v>0.55500000000000005</v>
      </c>
      <c r="F9405">
        <v>3133104</v>
      </c>
      <c r="G9405" s="58" t="s">
        <v>87</v>
      </c>
      <c r="H9405" s="58" t="s">
        <v>87</v>
      </c>
      <c r="I9405" s="60" t="s">
        <v>85</v>
      </c>
    </row>
    <row r="9406" spans="1:9" x14ac:dyDescent="0.2">
      <c r="A9406" t="s">
        <v>36</v>
      </c>
      <c r="B9406" t="s">
        <v>81</v>
      </c>
      <c r="C9406" t="s">
        <v>22</v>
      </c>
      <c r="D9406" s="55">
        <v>47058</v>
      </c>
      <c r="E9406">
        <v>0.05</v>
      </c>
      <c r="F9406">
        <v>3133105</v>
      </c>
      <c r="G9406" s="58" t="s">
        <v>87</v>
      </c>
      <c r="H9406" s="58" t="s">
        <v>87</v>
      </c>
      <c r="I9406" s="60" t="s">
        <v>85</v>
      </c>
    </row>
    <row r="9407" spans="1:9" x14ac:dyDescent="0.2">
      <c r="A9407" t="s">
        <v>37</v>
      </c>
      <c r="B9407" t="s">
        <v>80</v>
      </c>
      <c r="C9407" t="s">
        <v>22</v>
      </c>
      <c r="D9407" s="55">
        <v>47058</v>
      </c>
      <c r="E9407">
        <v>0.55500000000000005</v>
      </c>
      <c r="F9407">
        <v>3133106</v>
      </c>
      <c r="G9407" s="58" t="s">
        <v>87</v>
      </c>
      <c r="H9407" s="58" t="s">
        <v>87</v>
      </c>
      <c r="I9407" s="60" t="s">
        <v>85</v>
      </c>
    </row>
    <row r="9408" spans="1:9" x14ac:dyDescent="0.2">
      <c r="A9408" t="s">
        <v>37</v>
      </c>
      <c r="B9408" t="s">
        <v>81</v>
      </c>
      <c r="C9408" t="s">
        <v>22</v>
      </c>
      <c r="D9408" s="55">
        <v>47058</v>
      </c>
      <c r="E9408">
        <v>0.14000000000000001</v>
      </c>
      <c r="F9408">
        <v>3133107</v>
      </c>
      <c r="G9408" s="58" t="s">
        <v>87</v>
      </c>
      <c r="H9408" s="58" t="s">
        <v>87</v>
      </c>
      <c r="I9408" s="60" t="s">
        <v>85</v>
      </c>
    </row>
    <row r="9409" spans="1:9" x14ac:dyDescent="0.2">
      <c r="A9409" t="s">
        <v>58</v>
      </c>
      <c r="B9409" t="s">
        <v>80</v>
      </c>
      <c r="C9409" t="s">
        <v>22</v>
      </c>
      <c r="D9409" s="55">
        <v>47058</v>
      </c>
      <c r="E9409">
        <v>0.46</v>
      </c>
      <c r="F9409">
        <v>3133108</v>
      </c>
      <c r="G9409" s="58" t="s">
        <v>87</v>
      </c>
      <c r="H9409" s="58" t="s">
        <v>87</v>
      </c>
      <c r="I9409" s="60" t="s">
        <v>85</v>
      </c>
    </row>
    <row r="9410" spans="1:9" x14ac:dyDescent="0.2">
      <c r="A9410" t="s">
        <v>58</v>
      </c>
      <c r="B9410" t="s">
        <v>81</v>
      </c>
      <c r="C9410" t="s">
        <v>22</v>
      </c>
      <c r="D9410" s="55">
        <v>47058</v>
      </c>
      <c r="E9410">
        <v>0.05</v>
      </c>
      <c r="F9410">
        <v>3133109</v>
      </c>
      <c r="G9410" s="58" t="s">
        <v>87</v>
      </c>
      <c r="H9410" s="58" t="s">
        <v>87</v>
      </c>
      <c r="I9410" s="60" t="s">
        <v>85</v>
      </c>
    </row>
    <row r="9411" spans="1:9" x14ac:dyDescent="0.2">
      <c r="A9411" t="s">
        <v>59</v>
      </c>
      <c r="B9411" t="s">
        <v>80</v>
      </c>
      <c r="C9411" t="s">
        <v>22</v>
      </c>
      <c r="D9411" s="55">
        <v>47058</v>
      </c>
      <c r="E9411">
        <v>0.7</v>
      </c>
      <c r="F9411">
        <v>3133110</v>
      </c>
      <c r="G9411" s="58" t="s">
        <v>87</v>
      </c>
      <c r="H9411" s="58" t="s">
        <v>87</v>
      </c>
      <c r="I9411" s="60" t="s">
        <v>85</v>
      </c>
    </row>
    <row r="9412" spans="1:9" x14ac:dyDescent="0.2">
      <c r="A9412" t="s">
        <v>59</v>
      </c>
      <c r="B9412" t="s">
        <v>81</v>
      </c>
      <c r="C9412" t="s">
        <v>22</v>
      </c>
      <c r="D9412" s="55">
        <v>47058</v>
      </c>
      <c r="E9412">
        <v>-0.17</v>
      </c>
      <c r="F9412">
        <v>3133111</v>
      </c>
      <c r="G9412" s="58" t="s">
        <v>87</v>
      </c>
      <c r="H9412" s="58" t="s">
        <v>87</v>
      </c>
      <c r="I9412" s="60" t="s">
        <v>85</v>
      </c>
    </row>
    <row r="9413" spans="1:9" x14ac:dyDescent="0.2">
      <c r="A9413" t="s">
        <v>60</v>
      </c>
      <c r="B9413" t="s">
        <v>80</v>
      </c>
      <c r="C9413" t="s">
        <v>22</v>
      </c>
      <c r="D9413" s="55">
        <v>47058</v>
      </c>
      <c r="E9413">
        <v>0.7</v>
      </c>
      <c r="F9413">
        <v>3133112</v>
      </c>
      <c r="G9413" s="58" t="s">
        <v>87</v>
      </c>
      <c r="H9413" s="58" t="s">
        <v>87</v>
      </c>
      <c r="I9413" s="60" t="s">
        <v>85</v>
      </c>
    </row>
    <row r="9414" spans="1:9" x14ac:dyDescent="0.2">
      <c r="A9414" t="s">
        <v>60</v>
      </c>
      <c r="B9414" t="s">
        <v>81</v>
      </c>
      <c r="C9414" t="s">
        <v>22</v>
      </c>
      <c r="D9414" s="55">
        <v>47058</v>
      </c>
      <c r="E9414">
        <v>5.5E-2</v>
      </c>
      <c r="F9414">
        <v>3133113</v>
      </c>
      <c r="G9414" s="58" t="s">
        <v>87</v>
      </c>
      <c r="H9414" s="58" t="s">
        <v>87</v>
      </c>
      <c r="I9414" s="60" t="s">
        <v>85</v>
      </c>
    </row>
    <row r="9415" spans="1:9" x14ac:dyDescent="0.2">
      <c r="A9415" t="s">
        <v>61</v>
      </c>
      <c r="B9415" t="s">
        <v>80</v>
      </c>
      <c r="C9415" t="s">
        <v>22</v>
      </c>
      <c r="D9415" s="55">
        <v>47058</v>
      </c>
      <c r="E9415">
        <v>0.7</v>
      </c>
      <c r="F9415">
        <v>3133114</v>
      </c>
      <c r="G9415" s="58" t="s">
        <v>87</v>
      </c>
      <c r="H9415" s="58" t="s">
        <v>87</v>
      </c>
      <c r="I9415" s="60" t="s">
        <v>85</v>
      </c>
    </row>
    <row r="9416" spans="1:9" x14ac:dyDescent="0.2">
      <c r="A9416" t="s">
        <v>61</v>
      </c>
      <c r="B9416" t="s">
        <v>81</v>
      </c>
      <c r="C9416" t="s">
        <v>22</v>
      </c>
      <c r="D9416" s="55">
        <v>47058</v>
      </c>
      <c r="E9416">
        <v>-0.05</v>
      </c>
      <c r="F9416">
        <v>3133115</v>
      </c>
      <c r="G9416" s="58" t="s">
        <v>87</v>
      </c>
      <c r="H9416" s="58" t="s">
        <v>87</v>
      </c>
      <c r="I9416" s="60" t="s">
        <v>85</v>
      </c>
    </row>
    <row r="9417" spans="1:9" x14ac:dyDescent="0.2">
      <c r="A9417" t="s">
        <v>63</v>
      </c>
      <c r="B9417" t="s">
        <v>80</v>
      </c>
      <c r="C9417" t="s">
        <v>22</v>
      </c>
      <c r="D9417" s="55">
        <v>47058</v>
      </c>
      <c r="E9417">
        <v>0</v>
      </c>
      <c r="F9417">
        <v>3133116</v>
      </c>
      <c r="G9417" s="58" t="s">
        <v>87</v>
      </c>
      <c r="H9417" s="58" t="s">
        <v>87</v>
      </c>
      <c r="I9417" s="60" t="s">
        <v>85</v>
      </c>
    </row>
    <row r="9418" spans="1:9" x14ac:dyDescent="0.2">
      <c r="A9418" t="s">
        <v>63</v>
      </c>
      <c r="B9418" t="s">
        <v>81</v>
      </c>
      <c r="C9418" t="s">
        <v>22</v>
      </c>
      <c r="D9418" s="55">
        <v>47058</v>
      </c>
      <c r="E9418">
        <v>0</v>
      </c>
      <c r="F9418">
        <v>3133117</v>
      </c>
      <c r="G9418" s="58" t="s">
        <v>87</v>
      </c>
      <c r="H9418" s="58" t="s">
        <v>87</v>
      </c>
      <c r="I9418" s="60" t="s">
        <v>85</v>
      </c>
    </row>
    <row r="9419" spans="1:9" x14ac:dyDescent="0.2">
      <c r="A9419" t="s">
        <v>64</v>
      </c>
      <c r="B9419" t="s">
        <v>80</v>
      </c>
      <c r="C9419" t="s">
        <v>22</v>
      </c>
      <c r="D9419" s="55">
        <v>47058</v>
      </c>
      <c r="E9419">
        <v>0</v>
      </c>
      <c r="F9419">
        <v>3133118</v>
      </c>
      <c r="G9419" s="58" t="s">
        <v>87</v>
      </c>
      <c r="H9419" s="58" t="s">
        <v>87</v>
      </c>
      <c r="I9419" s="60" t="s">
        <v>85</v>
      </c>
    </row>
    <row r="9420" spans="1:9" x14ac:dyDescent="0.2">
      <c r="A9420" t="s">
        <v>64</v>
      </c>
      <c r="B9420" t="s">
        <v>81</v>
      </c>
      <c r="C9420" t="s">
        <v>22</v>
      </c>
      <c r="D9420" s="55">
        <v>47058</v>
      </c>
      <c r="E9420">
        <v>0</v>
      </c>
      <c r="F9420">
        <v>3133119</v>
      </c>
      <c r="G9420" s="58" t="s">
        <v>87</v>
      </c>
      <c r="H9420" s="58" t="s">
        <v>87</v>
      </c>
      <c r="I9420" s="60" t="s">
        <v>85</v>
      </c>
    </row>
    <row r="9421" spans="1:9" x14ac:dyDescent="0.2">
      <c r="A9421" t="s">
        <v>79</v>
      </c>
      <c r="B9421" t="s">
        <v>80</v>
      </c>
      <c r="C9421" t="s">
        <v>22</v>
      </c>
      <c r="D9421" s="55">
        <v>47058</v>
      </c>
      <c r="E9421">
        <v>0</v>
      </c>
      <c r="F9421">
        <v>3133120</v>
      </c>
      <c r="G9421" s="58" t="s">
        <v>87</v>
      </c>
      <c r="H9421" s="58" t="s">
        <v>87</v>
      </c>
      <c r="I9421" s="60" t="s">
        <v>85</v>
      </c>
    </row>
    <row r="9422" spans="1:9" x14ac:dyDescent="0.2">
      <c r="A9422" t="s">
        <v>79</v>
      </c>
      <c r="B9422" t="s">
        <v>81</v>
      </c>
      <c r="C9422" t="s">
        <v>22</v>
      </c>
      <c r="D9422" s="55">
        <v>47058</v>
      </c>
      <c r="E9422">
        <v>0</v>
      </c>
      <c r="F9422">
        <v>3133121</v>
      </c>
      <c r="G9422" s="58" t="s">
        <v>87</v>
      </c>
      <c r="H9422" s="58" t="s">
        <v>87</v>
      </c>
      <c r="I9422" s="60" t="s">
        <v>85</v>
      </c>
    </row>
    <row r="9423" spans="1:9" x14ac:dyDescent="0.2">
      <c r="A9423" t="s">
        <v>65</v>
      </c>
      <c r="B9423" t="s">
        <v>80</v>
      </c>
      <c r="C9423" t="s">
        <v>22</v>
      </c>
      <c r="D9423" s="55">
        <v>47058</v>
      </c>
      <c r="E9423">
        <v>0</v>
      </c>
      <c r="F9423">
        <v>3133122</v>
      </c>
      <c r="G9423" s="58" t="s">
        <v>87</v>
      </c>
      <c r="H9423" s="58" t="s">
        <v>87</v>
      </c>
      <c r="I9423" s="60" t="s">
        <v>85</v>
      </c>
    </row>
    <row r="9424" spans="1:9" x14ac:dyDescent="0.2">
      <c r="A9424" t="s">
        <v>65</v>
      </c>
      <c r="B9424" t="s">
        <v>81</v>
      </c>
      <c r="C9424" t="s">
        <v>22</v>
      </c>
      <c r="D9424" s="55">
        <v>47058</v>
      </c>
      <c r="E9424">
        <v>0</v>
      </c>
      <c r="F9424">
        <v>3133123</v>
      </c>
      <c r="G9424" s="58" t="s">
        <v>87</v>
      </c>
      <c r="H9424" s="58" t="s">
        <v>87</v>
      </c>
      <c r="I9424" s="60" t="s">
        <v>85</v>
      </c>
    </row>
    <row r="9425" spans="1:9" x14ac:dyDescent="0.2">
      <c r="A9425" t="s">
        <v>111</v>
      </c>
      <c r="B9425" t="s">
        <v>110</v>
      </c>
      <c r="C9425" t="s">
        <v>22</v>
      </c>
      <c r="D9425" s="55">
        <v>47058</v>
      </c>
      <c r="E9425">
        <v>0.05</v>
      </c>
      <c r="F9425">
        <v>3133124</v>
      </c>
      <c r="G9425" s="58" t="s">
        <v>87</v>
      </c>
      <c r="H9425" s="58" t="s">
        <v>87</v>
      </c>
      <c r="I9425" s="60" t="s">
        <v>85</v>
      </c>
    </row>
    <row r="9426" spans="1:9" x14ac:dyDescent="0.2">
      <c r="A9426" t="s">
        <v>112</v>
      </c>
      <c r="B9426" t="s">
        <v>110</v>
      </c>
      <c r="C9426" t="s">
        <v>22</v>
      </c>
      <c r="D9426" s="55">
        <v>47058</v>
      </c>
      <c r="E9426">
        <v>5.5E-2</v>
      </c>
      <c r="F9426">
        <v>3133125</v>
      </c>
      <c r="G9426" s="58" t="s">
        <v>87</v>
      </c>
      <c r="H9426" s="58" t="s">
        <v>87</v>
      </c>
      <c r="I9426" s="60" t="s">
        <v>85</v>
      </c>
    </row>
    <row r="9427" spans="1:9" x14ac:dyDescent="0.2">
      <c r="A9427" t="s">
        <v>108</v>
      </c>
      <c r="B9427" t="s">
        <v>110</v>
      </c>
      <c r="C9427" t="s">
        <v>22</v>
      </c>
      <c r="D9427" s="55">
        <v>47058</v>
      </c>
      <c r="E9427">
        <v>-0.05</v>
      </c>
      <c r="F9427">
        <v>3133126</v>
      </c>
      <c r="G9427" s="58" t="s">
        <v>87</v>
      </c>
      <c r="H9427" s="58" t="s">
        <v>87</v>
      </c>
      <c r="I9427" s="60" t="s">
        <v>85</v>
      </c>
    </row>
    <row r="9428" spans="1:9" x14ac:dyDescent="0.2">
      <c r="A9428" t="s">
        <v>109</v>
      </c>
      <c r="B9428" t="s">
        <v>110</v>
      </c>
      <c r="C9428" t="s">
        <v>22</v>
      </c>
      <c r="D9428" s="55">
        <v>47058</v>
      </c>
      <c r="E9428">
        <v>5.5E-2</v>
      </c>
      <c r="F9428">
        <v>3133127</v>
      </c>
      <c r="G9428" s="58" t="s">
        <v>87</v>
      </c>
      <c r="H9428" s="58" t="s">
        <v>87</v>
      </c>
      <c r="I9428" s="60" t="s">
        <v>85</v>
      </c>
    </row>
    <row r="9429" spans="1:9" x14ac:dyDescent="0.2">
      <c r="A9429" t="s">
        <v>11</v>
      </c>
      <c r="B9429" t="s">
        <v>110</v>
      </c>
      <c r="C9429" t="s">
        <v>22</v>
      </c>
      <c r="D9429" s="55">
        <v>47058</v>
      </c>
      <c r="E9429" s="155">
        <v>47088</v>
      </c>
      <c r="F9429">
        <v>2756539</v>
      </c>
      <c r="G9429" s="58" t="s">
        <v>87</v>
      </c>
      <c r="H9429" s="58" t="s">
        <v>87</v>
      </c>
      <c r="I9429" s="60" t="s">
        <v>86</v>
      </c>
    </row>
    <row r="9430" spans="1:9" x14ac:dyDescent="0.2">
      <c r="A9430" t="s">
        <v>78</v>
      </c>
      <c r="B9430" t="s">
        <v>80</v>
      </c>
      <c r="C9430" t="s">
        <v>22</v>
      </c>
      <c r="D9430" s="55">
        <v>47088</v>
      </c>
      <c r="E9430">
        <v>0.91</v>
      </c>
      <c r="F9430">
        <v>3133100</v>
      </c>
      <c r="G9430" s="58" t="s">
        <v>87</v>
      </c>
      <c r="H9430" s="58" t="s">
        <v>87</v>
      </c>
      <c r="I9430" s="60" t="s">
        <v>85</v>
      </c>
    </row>
    <row r="9431" spans="1:9" x14ac:dyDescent="0.2">
      <c r="A9431" t="s">
        <v>78</v>
      </c>
      <c r="B9431" t="s">
        <v>81</v>
      </c>
      <c r="C9431" t="s">
        <v>22</v>
      </c>
      <c r="D9431" s="55">
        <v>47088</v>
      </c>
      <c r="E9431">
        <v>0.05</v>
      </c>
      <c r="F9431">
        <v>3133101</v>
      </c>
      <c r="G9431" s="58" t="s">
        <v>87</v>
      </c>
      <c r="H9431" s="58" t="s">
        <v>87</v>
      </c>
      <c r="I9431" s="60" t="s">
        <v>85</v>
      </c>
    </row>
    <row r="9432" spans="1:9" x14ac:dyDescent="0.2">
      <c r="A9432" t="s">
        <v>35</v>
      </c>
      <c r="B9432" t="s">
        <v>80</v>
      </c>
      <c r="C9432" t="s">
        <v>22</v>
      </c>
      <c r="D9432" s="55">
        <v>47088</v>
      </c>
      <c r="E9432">
        <v>0.91</v>
      </c>
      <c r="F9432">
        <v>3133102</v>
      </c>
      <c r="G9432" s="58" t="s">
        <v>87</v>
      </c>
      <c r="H9432" s="58" t="s">
        <v>87</v>
      </c>
      <c r="I9432" s="60" t="s">
        <v>85</v>
      </c>
    </row>
    <row r="9433" spans="1:9" x14ac:dyDescent="0.2">
      <c r="A9433" t="s">
        <v>35</v>
      </c>
      <c r="B9433" t="s">
        <v>81</v>
      </c>
      <c r="C9433" t="s">
        <v>22</v>
      </c>
      <c r="D9433" s="55">
        <v>47088</v>
      </c>
      <c r="E9433">
        <v>0.28999999999999998</v>
      </c>
      <c r="F9433">
        <v>3133103</v>
      </c>
      <c r="G9433" s="58" t="s">
        <v>87</v>
      </c>
      <c r="H9433" s="58" t="s">
        <v>87</v>
      </c>
      <c r="I9433" s="60" t="s">
        <v>85</v>
      </c>
    </row>
    <row r="9434" spans="1:9" x14ac:dyDescent="0.2">
      <c r="A9434" t="s">
        <v>36</v>
      </c>
      <c r="B9434" t="s">
        <v>80</v>
      </c>
      <c r="C9434" t="s">
        <v>22</v>
      </c>
      <c r="D9434" s="55">
        <v>47088</v>
      </c>
      <c r="E9434">
        <v>0.91</v>
      </c>
      <c r="F9434">
        <v>3133104</v>
      </c>
      <c r="G9434" s="58" t="s">
        <v>87</v>
      </c>
      <c r="H9434" s="58" t="s">
        <v>87</v>
      </c>
      <c r="I9434" s="60" t="s">
        <v>85</v>
      </c>
    </row>
    <row r="9435" spans="1:9" x14ac:dyDescent="0.2">
      <c r="A9435" t="s">
        <v>36</v>
      </c>
      <c r="B9435" t="s">
        <v>81</v>
      </c>
      <c r="C9435" t="s">
        <v>22</v>
      </c>
      <c r="D9435" s="55">
        <v>47088</v>
      </c>
      <c r="E9435">
        <v>0.05</v>
      </c>
      <c r="F9435">
        <v>3133105</v>
      </c>
      <c r="G9435" s="58" t="s">
        <v>87</v>
      </c>
      <c r="H9435" s="58" t="s">
        <v>87</v>
      </c>
      <c r="I9435" s="60" t="s">
        <v>85</v>
      </c>
    </row>
    <row r="9436" spans="1:9" x14ac:dyDescent="0.2">
      <c r="A9436" t="s">
        <v>37</v>
      </c>
      <c r="B9436" t="s">
        <v>80</v>
      </c>
      <c r="C9436" t="s">
        <v>22</v>
      </c>
      <c r="D9436" s="55">
        <v>47088</v>
      </c>
      <c r="E9436">
        <v>0.91</v>
      </c>
      <c r="F9436">
        <v>3133106</v>
      </c>
      <c r="G9436" s="58" t="s">
        <v>87</v>
      </c>
      <c r="H9436" s="58" t="s">
        <v>87</v>
      </c>
      <c r="I9436" s="60" t="s">
        <v>85</v>
      </c>
    </row>
    <row r="9437" spans="1:9" x14ac:dyDescent="0.2">
      <c r="A9437" t="s">
        <v>37</v>
      </c>
      <c r="B9437" t="s">
        <v>81</v>
      </c>
      <c r="C9437" t="s">
        <v>22</v>
      </c>
      <c r="D9437" s="55">
        <v>47088</v>
      </c>
      <c r="E9437">
        <v>0.28999999999999998</v>
      </c>
      <c r="F9437">
        <v>3133107</v>
      </c>
      <c r="G9437" s="58" t="s">
        <v>87</v>
      </c>
      <c r="H9437" s="58" t="s">
        <v>87</v>
      </c>
      <c r="I9437" s="60" t="s">
        <v>85</v>
      </c>
    </row>
    <row r="9438" spans="1:9" x14ac:dyDescent="0.2">
      <c r="A9438" t="s">
        <v>58</v>
      </c>
      <c r="B9438" t="s">
        <v>80</v>
      </c>
      <c r="C9438" t="s">
        <v>22</v>
      </c>
      <c r="D9438" s="55">
        <v>47088</v>
      </c>
      <c r="E9438">
        <v>0.77</v>
      </c>
      <c r="F9438">
        <v>3133108</v>
      </c>
      <c r="G9438" s="58" t="s">
        <v>87</v>
      </c>
      <c r="H9438" s="58" t="s">
        <v>87</v>
      </c>
      <c r="I9438" s="60" t="s">
        <v>85</v>
      </c>
    </row>
    <row r="9439" spans="1:9" x14ac:dyDescent="0.2">
      <c r="A9439" t="s">
        <v>58</v>
      </c>
      <c r="B9439" t="s">
        <v>81</v>
      </c>
      <c r="C9439" t="s">
        <v>22</v>
      </c>
      <c r="D9439" s="55">
        <v>47088</v>
      </c>
      <c r="E9439">
        <v>0.05</v>
      </c>
      <c r="F9439">
        <v>3133109</v>
      </c>
      <c r="G9439" s="58" t="s">
        <v>87</v>
      </c>
      <c r="H9439" s="58" t="s">
        <v>87</v>
      </c>
      <c r="I9439" s="60" t="s">
        <v>85</v>
      </c>
    </row>
    <row r="9440" spans="1:9" x14ac:dyDescent="0.2">
      <c r="A9440" t="s">
        <v>59</v>
      </c>
      <c r="B9440" t="s">
        <v>80</v>
      </c>
      <c r="C9440" t="s">
        <v>22</v>
      </c>
      <c r="D9440" s="55">
        <v>47088</v>
      </c>
      <c r="E9440">
        <v>0.98</v>
      </c>
      <c r="F9440">
        <v>3133110</v>
      </c>
      <c r="G9440" s="58" t="s">
        <v>87</v>
      </c>
      <c r="H9440" s="58" t="s">
        <v>87</v>
      </c>
      <c r="I9440" s="60" t="s">
        <v>85</v>
      </c>
    </row>
    <row r="9441" spans="1:9" x14ac:dyDescent="0.2">
      <c r="A9441" t="s">
        <v>59</v>
      </c>
      <c r="B9441" t="s">
        <v>81</v>
      </c>
      <c r="C9441" t="s">
        <v>22</v>
      </c>
      <c r="D9441" s="55">
        <v>47088</v>
      </c>
      <c r="E9441">
        <v>-0.13</v>
      </c>
      <c r="F9441">
        <v>3133111</v>
      </c>
      <c r="G9441" s="58" t="s">
        <v>87</v>
      </c>
      <c r="H9441" s="58" t="s">
        <v>87</v>
      </c>
      <c r="I9441" s="60" t="s">
        <v>85</v>
      </c>
    </row>
    <row r="9442" spans="1:9" x14ac:dyDescent="0.2">
      <c r="A9442" t="s">
        <v>60</v>
      </c>
      <c r="B9442" t="s">
        <v>80</v>
      </c>
      <c r="C9442" t="s">
        <v>22</v>
      </c>
      <c r="D9442" s="55">
        <v>47088</v>
      </c>
      <c r="E9442">
        <v>0.98</v>
      </c>
      <c r="F9442">
        <v>3133112</v>
      </c>
      <c r="G9442" s="58" t="s">
        <v>87</v>
      </c>
      <c r="H9442" s="58" t="s">
        <v>87</v>
      </c>
      <c r="I9442" s="60" t="s">
        <v>85</v>
      </c>
    </row>
    <row r="9443" spans="1:9" x14ac:dyDescent="0.2">
      <c r="A9443" t="s">
        <v>60</v>
      </c>
      <c r="B9443" t="s">
        <v>81</v>
      </c>
      <c r="C9443" t="s">
        <v>22</v>
      </c>
      <c r="D9443" s="55">
        <v>47088</v>
      </c>
      <c r="E9443">
        <v>0.25</v>
      </c>
      <c r="F9443">
        <v>3133113</v>
      </c>
      <c r="G9443" s="58" t="s">
        <v>87</v>
      </c>
      <c r="H9443" s="58" t="s">
        <v>87</v>
      </c>
      <c r="I9443" s="60" t="s">
        <v>85</v>
      </c>
    </row>
    <row r="9444" spans="1:9" x14ac:dyDescent="0.2">
      <c r="A9444" t="s">
        <v>61</v>
      </c>
      <c r="B9444" t="s">
        <v>80</v>
      </c>
      <c r="C9444" t="s">
        <v>22</v>
      </c>
      <c r="D9444" s="55">
        <v>47088</v>
      </c>
      <c r="E9444">
        <v>0.98</v>
      </c>
      <c r="F9444">
        <v>3133114</v>
      </c>
      <c r="G9444" s="58" t="s">
        <v>87</v>
      </c>
      <c r="H9444" s="58" t="s">
        <v>87</v>
      </c>
      <c r="I9444" s="60" t="s">
        <v>85</v>
      </c>
    </row>
    <row r="9445" spans="1:9" x14ac:dyDescent="0.2">
      <c r="A9445" t="s">
        <v>61</v>
      </c>
      <c r="B9445" t="s">
        <v>81</v>
      </c>
      <c r="C9445" t="s">
        <v>22</v>
      </c>
      <c r="D9445" s="55">
        <v>47088</v>
      </c>
      <c r="E9445">
        <v>-0.05</v>
      </c>
      <c r="F9445">
        <v>3133115</v>
      </c>
      <c r="G9445" s="58" t="s">
        <v>87</v>
      </c>
      <c r="H9445" s="58" t="s">
        <v>87</v>
      </c>
      <c r="I9445" s="60" t="s">
        <v>85</v>
      </c>
    </row>
    <row r="9446" spans="1:9" x14ac:dyDescent="0.2">
      <c r="A9446" t="s">
        <v>63</v>
      </c>
      <c r="B9446" t="s">
        <v>80</v>
      </c>
      <c r="C9446" t="s">
        <v>22</v>
      </c>
      <c r="D9446" s="55">
        <v>47088</v>
      </c>
      <c r="E9446">
        <v>0</v>
      </c>
      <c r="F9446">
        <v>3133116</v>
      </c>
      <c r="G9446" s="58" t="s">
        <v>87</v>
      </c>
      <c r="H9446" s="58" t="s">
        <v>87</v>
      </c>
      <c r="I9446" s="60" t="s">
        <v>85</v>
      </c>
    </row>
    <row r="9447" spans="1:9" x14ac:dyDescent="0.2">
      <c r="A9447" t="s">
        <v>63</v>
      </c>
      <c r="B9447" t="s">
        <v>81</v>
      </c>
      <c r="C9447" t="s">
        <v>22</v>
      </c>
      <c r="D9447" s="55">
        <v>47088</v>
      </c>
      <c r="E9447">
        <v>0</v>
      </c>
      <c r="F9447">
        <v>3133117</v>
      </c>
      <c r="G9447" s="58" t="s">
        <v>87</v>
      </c>
      <c r="H9447" s="58" t="s">
        <v>87</v>
      </c>
      <c r="I9447" s="60" t="s">
        <v>85</v>
      </c>
    </row>
    <row r="9448" spans="1:9" x14ac:dyDescent="0.2">
      <c r="A9448" t="s">
        <v>64</v>
      </c>
      <c r="B9448" t="s">
        <v>80</v>
      </c>
      <c r="C9448" t="s">
        <v>22</v>
      </c>
      <c r="D9448" s="55">
        <v>47088</v>
      </c>
      <c r="E9448">
        <v>0</v>
      </c>
      <c r="F9448">
        <v>3133118</v>
      </c>
      <c r="G9448" s="58" t="s">
        <v>87</v>
      </c>
      <c r="H9448" s="58" t="s">
        <v>87</v>
      </c>
      <c r="I9448" s="60" t="s">
        <v>85</v>
      </c>
    </row>
    <row r="9449" spans="1:9" x14ac:dyDescent="0.2">
      <c r="A9449" t="s">
        <v>64</v>
      </c>
      <c r="B9449" t="s">
        <v>81</v>
      </c>
      <c r="C9449" t="s">
        <v>22</v>
      </c>
      <c r="D9449" s="55">
        <v>47088</v>
      </c>
      <c r="E9449">
        <v>0</v>
      </c>
      <c r="F9449">
        <v>3133119</v>
      </c>
      <c r="G9449" s="58" t="s">
        <v>87</v>
      </c>
      <c r="H9449" s="58" t="s">
        <v>87</v>
      </c>
      <c r="I9449" s="60" t="s">
        <v>85</v>
      </c>
    </row>
    <row r="9450" spans="1:9" x14ac:dyDescent="0.2">
      <c r="A9450" t="s">
        <v>79</v>
      </c>
      <c r="B9450" t="s">
        <v>80</v>
      </c>
      <c r="C9450" t="s">
        <v>22</v>
      </c>
      <c r="D9450" s="55">
        <v>47088</v>
      </c>
      <c r="E9450">
        <v>0</v>
      </c>
      <c r="F9450">
        <v>3133120</v>
      </c>
      <c r="G9450" s="58" t="s">
        <v>87</v>
      </c>
      <c r="H9450" s="58" t="s">
        <v>87</v>
      </c>
      <c r="I9450" s="60" t="s">
        <v>85</v>
      </c>
    </row>
    <row r="9451" spans="1:9" x14ac:dyDescent="0.2">
      <c r="A9451" t="s">
        <v>79</v>
      </c>
      <c r="B9451" t="s">
        <v>81</v>
      </c>
      <c r="C9451" t="s">
        <v>22</v>
      </c>
      <c r="D9451" s="55">
        <v>47088</v>
      </c>
      <c r="E9451">
        <v>0</v>
      </c>
      <c r="F9451">
        <v>3133121</v>
      </c>
      <c r="G9451" s="58" t="s">
        <v>87</v>
      </c>
      <c r="H9451" s="58" t="s">
        <v>87</v>
      </c>
      <c r="I9451" s="60" t="s">
        <v>85</v>
      </c>
    </row>
    <row r="9452" spans="1:9" x14ac:dyDescent="0.2">
      <c r="A9452" t="s">
        <v>65</v>
      </c>
      <c r="B9452" t="s">
        <v>80</v>
      </c>
      <c r="C9452" t="s">
        <v>22</v>
      </c>
      <c r="D9452" s="55">
        <v>47088</v>
      </c>
      <c r="E9452">
        <v>0</v>
      </c>
      <c r="F9452">
        <v>3133122</v>
      </c>
      <c r="G9452" s="58" t="s">
        <v>87</v>
      </c>
      <c r="H9452" s="58" t="s">
        <v>87</v>
      </c>
      <c r="I9452" s="60" t="s">
        <v>85</v>
      </c>
    </row>
    <row r="9453" spans="1:9" x14ac:dyDescent="0.2">
      <c r="A9453" t="s">
        <v>65</v>
      </c>
      <c r="B9453" t="s">
        <v>81</v>
      </c>
      <c r="C9453" t="s">
        <v>22</v>
      </c>
      <c r="D9453" s="55">
        <v>47088</v>
      </c>
      <c r="E9453">
        <v>0</v>
      </c>
      <c r="F9453">
        <v>3133123</v>
      </c>
      <c r="G9453" s="58" t="s">
        <v>87</v>
      </c>
      <c r="H9453" s="58" t="s">
        <v>87</v>
      </c>
      <c r="I9453" s="60" t="s">
        <v>85</v>
      </c>
    </row>
    <row r="9454" spans="1:9" x14ac:dyDescent="0.2">
      <c r="A9454" t="s">
        <v>111</v>
      </c>
      <c r="B9454" t="s">
        <v>110</v>
      </c>
      <c r="C9454" t="s">
        <v>22</v>
      </c>
      <c r="D9454" s="55">
        <v>47088</v>
      </c>
      <c r="E9454">
        <v>0.05</v>
      </c>
      <c r="F9454">
        <v>3133124</v>
      </c>
      <c r="G9454" s="58" t="s">
        <v>87</v>
      </c>
      <c r="H9454" s="58" t="s">
        <v>87</v>
      </c>
      <c r="I9454" s="60" t="s">
        <v>85</v>
      </c>
    </row>
    <row r="9455" spans="1:9" x14ac:dyDescent="0.2">
      <c r="A9455" t="s">
        <v>112</v>
      </c>
      <c r="B9455" t="s">
        <v>110</v>
      </c>
      <c r="C9455" t="s">
        <v>22</v>
      </c>
      <c r="D9455" s="55">
        <v>47088</v>
      </c>
      <c r="E9455">
        <v>0.25</v>
      </c>
      <c r="F9455">
        <v>3133125</v>
      </c>
      <c r="G9455" s="58" t="s">
        <v>87</v>
      </c>
      <c r="H9455" s="58" t="s">
        <v>87</v>
      </c>
      <c r="I9455" s="60" t="s">
        <v>85</v>
      </c>
    </row>
    <row r="9456" spans="1:9" x14ac:dyDescent="0.2">
      <c r="A9456" t="s">
        <v>108</v>
      </c>
      <c r="B9456" t="s">
        <v>110</v>
      </c>
      <c r="C9456" t="s">
        <v>22</v>
      </c>
      <c r="D9456" s="55">
        <v>47088</v>
      </c>
      <c r="E9456">
        <v>-0.05</v>
      </c>
      <c r="F9456">
        <v>3133126</v>
      </c>
      <c r="G9456" s="58" t="s">
        <v>87</v>
      </c>
      <c r="H9456" s="58" t="s">
        <v>87</v>
      </c>
      <c r="I9456" s="60" t="s">
        <v>85</v>
      </c>
    </row>
    <row r="9457" spans="1:9" x14ac:dyDescent="0.2">
      <c r="A9457" t="s">
        <v>109</v>
      </c>
      <c r="B9457" t="s">
        <v>110</v>
      </c>
      <c r="C9457" t="s">
        <v>22</v>
      </c>
      <c r="D9457" s="55">
        <v>47088</v>
      </c>
      <c r="E9457">
        <v>0.25</v>
      </c>
      <c r="F9457">
        <v>3133127</v>
      </c>
      <c r="G9457" s="58" t="s">
        <v>87</v>
      </c>
      <c r="H9457" s="58" t="s">
        <v>87</v>
      </c>
      <c r="I9457" s="60" t="s">
        <v>85</v>
      </c>
    </row>
    <row r="9458" spans="1:9" x14ac:dyDescent="0.2">
      <c r="A9458" t="s">
        <v>11</v>
      </c>
      <c r="B9458" t="s">
        <v>110</v>
      </c>
      <c r="C9458" t="s">
        <v>22</v>
      </c>
      <c r="D9458" s="55">
        <v>47088</v>
      </c>
      <c r="E9458" s="155">
        <v>47119</v>
      </c>
      <c r="F9458">
        <v>2756517</v>
      </c>
      <c r="G9458" s="58" t="s">
        <v>87</v>
      </c>
      <c r="H9458" s="58" t="s">
        <v>87</v>
      </c>
      <c r="I9458" s="60" t="s">
        <v>86</v>
      </c>
    </row>
    <row r="9459" spans="1:9" x14ac:dyDescent="0.2">
      <c r="A9459" t="s">
        <v>78</v>
      </c>
      <c r="B9459" t="s">
        <v>80</v>
      </c>
      <c r="C9459" t="s">
        <v>22</v>
      </c>
      <c r="D9459" s="55">
        <v>47119</v>
      </c>
      <c r="E9459">
        <v>1.2150000000000001</v>
      </c>
      <c r="F9459">
        <v>3133100</v>
      </c>
      <c r="G9459" s="58" t="s">
        <v>87</v>
      </c>
      <c r="H9459" s="58" t="s">
        <v>87</v>
      </c>
      <c r="I9459" s="60" t="s">
        <v>85</v>
      </c>
    </row>
    <row r="9460" spans="1:9" x14ac:dyDescent="0.2">
      <c r="A9460" t="s">
        <v>78</v>
      </c>
      <c r="B9460" t="s">
        <v>81</v>
      </c>
      <c r="C9460" t="s">
        <v>22</v>
      </c>
      <c r="D9460" s="55">
        <v>47119</v>
      </c>
      <c r="E9460">
        <v>0.05</v>
      </c>
      <c r="F9460">
        <v>3133101</v>
      </c>
      <c r="G9460" s="58" t="s">
        <v>87</v>
      </c>
      <c r="H9460" s="58" t="s">
        <v>87</v>
      </c>
      <c r="I9460" s="60" t="s">
        <v>85</v>
      </c>
    </row>
    <row r="9461" spans="1:9" x14ac:dyDescent="0.2">
      <c r="A9461" t="s">
        <v>35</v>
      </c>
      <c r="B9461" t="s">
        <v>80</v>
      </c>
      <c r="C9461" t="s">
        <v>22</v>
      </c>
      <c r="D9461" s="55">
        <v>47119</v>
      </c>
      <c r="E9461">
        <v>1.2150000000000001</v>
      </c>
      <c r="F9461">
        <v>3133102</v>
      </c>
      <c r="G9461" s="58" t="s">
        <v>87</v>
      </c>
      <c r="H9461" s="58" t="s">
        <v>87</v>
      </c>
      <c r="I9461" s="60" t="s">
        <v>85</v>
      </c>
    </row>
    <row r="9462" spans="1:9" x14ac:dyDescent="0.2">
      <c r="A9462" t="s">
        <v>35</v>
      </c>
      <c r="B9462" t="s">
        <v>81</v>
      </c>
      <c r="C9462" t="s">
        <v>22</v>
      </c>
      <c r="D9462" s="55">
        <v>47119</v>
      </c>
      <c r="E9462">
        <v>0.32</v>
      </c>
      <c r="F9462">
        <v>3133103</v>
      </c>
      <c r="G9462" s="58" t="s">
        <v>87</v>
      </c>
      <c r="H9462" s="58" t="s">
        <v>87</v>
      </c>
      <c r="I9462" s="60" t="s">
        <v>85</v>
      </c>
    </row>
    <row r="9463" spans="1:9" x14ac:dyDescent="0.2">
      <c r="A9463" t="s">
        <v>36</v>
      </c>
      <c r="B9463" t="s">
        <v>80</v>
      </c>
      <c r="C9463" t="s">
        <v>22</v>
      </c>
      <c r="D9463" s="55">
        <v>47119</v>
      </c>
      <c r="E9463">
        <v>1.2150000000000001</v>
      </c>
      <c r="F9463">
        <v>3133104</v>
      </c>
      <c r="G9463" s="58" t="s">
        <v>87</v>
      </c>
      <c r="H9463" s="58" t="s">
        <v>87</v>
      </c>
      <c r="I9463" s="60" t="s">
        <v>85</v>
      </c>
    </row>
    <row r="9464" spans="1:9" x14ac:dyDescent="0.2">
      <c r="A9464" t="s">
        <v>36</v>
      </c>
      <c r="B9464" t="s">
        <v>81</v>
      </c>
      <c r="C9464" t="s">
        <v>22</v>
      </c>
      <c r="D9464" s="55">
        <v>47119</v>
      </c>
      <c r="E9464">
        <v>0.05</v>
      </c>
      <c r="F9464">
        <v>3133105</v>
      </c>
      <c r="G9464" s="58" t="s">
        <v>87</v>
      </c>
      <c r="H9464" s="58" t="s">
        <v>87</v>
      </c>
      <c r="I9464" s="60" t="s">
        <v>85</v>
      </c>
    </row>
    <row r="9465" spans="1:9" x14ac:dyDescent="0.2">
      <c r="A9465" t="s">
        <v>37</v>
      </c>
      <c r="B9465" t="s">
        <v>80</v>
      </c>
      <c r="C9465" t="s">
        <v>22</v>
      </c>
      <c r="D9465" s="55">
        <v>47119</v>
      </c>
      <c r="E9465">
        <v>1.2150000000000001</v>
      </c>
      <c r="F9465">
        <v>3133106</v>
      </c>
      <c r="G9465" s="58" t="s">
        <v>87</v>
      </c>
      <c r="H9465" s="58" t="s">
        <v>87</v>
      </c>
      <c r="I9465" s="60" t="s">
        <v>85</v>
      </c>
    </row>
    <row r="9466" spans="1:9" x14ac:dyDescent="0.2">
      <c r="A9466" t="s">
        <v>37</v>
      </c>
      <c r="B9466" t="s">
        <v>81</v>
      </c>
      <c r="C9466" t="s">
        <v>22</v>
      </c>
      <c r="D9466" s="55">
        <v>47119</v>
      </c>
      <c r="E9466">
        <v>0.32</v>
      </c>
      <c r="F9466">
        <v>3133107</v>
      </c>
      <c r="G9466" s="58" t="s">
        <v>87</v>
      </c>
      <c r="H9466" s="58" t="s">
        <v>87</v>
      </c>
      <c r="I9466" s="60" t="s">
        <v>85</v>
      </c>
    </row>
    <row r="9467" spans="1:9" x14ac:dyDescent="0.2">
      <c r="A9467" t="s">
        <v>58</v>
      </c>
      <c r="B9467" t="s">
        <v>80</v>
      </c>
      <c r="C9467" t="s">
        <v>22</v>
      </c>
      <c r="D9467" s="55">
        <v>47119</v>
      </c>
      <c r="E9467">
        <v>1.04</v>
      </c>
      <c r="F9467">
        <v>3133108</v>
      </c>
      <c r="G9467" s="58" t="s">
        <v>87</v>
      </c>
      <c r="H9467" s="58" t="s">
        <v>87</v>
      </c>
      <c r="I9467" s="60" t="s">
        <v>85</v>
      </c>
    </row>
    <row r="9468" spans="1:9" x14ac:dyDescent="0.2">
      <c r="A9468" t="s">
        <v>58</v>
      </c>
      <c r="B9468" t="s">
        <v>81</v>
      </c>
      <c r="C9468" t="s">
        <v>22</v>
      </c>
      <c r="D9468" s="55">
        <v>47119</v>
      </c>
      <c r="E9468">
        <v>0.05</v>
      </c>
      <c r="F9468">
        <v>3133109</v>
      </c>
      <c r="G9468" s="58" t="s">
        <v>87</v>
      </c>
      <c r="H9468" s="58" t="s">
        <v>87</v>
      </c>
      <c r="I9468" s="60" t="s">
        <v>85</v>
      </c>
    </row>
    <row r="9469" spans="1:9" x14ac:dyDescent="0.2">
      <c r="A9469" t="s">
        <v>59</v>
      </c>
      <c r="B9469" t="s">
        <v>80</v>
      </c>
      <c r="C9469" t="s">
        <v>22</v>
      </c>
      <c r="D9469" s="55">
        <v>47119</v>
      </c>
      <c r="E9469">
        <v>1.6</v>
      </c>
      <c r="F9469">
        <v>3133110</v>
      </c>
      <c r="G9469" s="58" t="s">
        <v>87</v>
      </c>
      <c r="H9469" s="58" t="s">
        <v>87</v>
      </c>
      <c r="I9469" s="60" t="s">
        <v>85</v>
      </c>
    </row>
    <row r="9470" spans="1:9" x14ac:dyDescent="0.2">
      <c r="A9470" t="s">
        <v>59</v>
      </c>
      <c r="B9470" t="s">
        <v>81</v>
      </c>
      <c r="C9470" t="s">
        <v>22</v>
      </c>
      <c r="D9470" s="55">
        <v>47119</v>
      </c>
      <c r="E9470">
        <v>-0.25</v>
      </c>
      <c r="F9470">
        <v>3133111</v>
      </c>
      <c r="G9470" s="58" t="s">
        <v>87</v>
      </c>
      <c r="H9470" s="58" t="s">
        <v>87</v>
      </c>
      <c r="I9470" s="60" t="s">
        <v>85</v>
      </c>
    </row>
    <row r="9471" spans="1:9" x14ac:dyDescent="0.2">
      <c r="A9471" t="s">
        <v>60</v>
      </c>
      <c r="B9471" t="s">
        <v>80</v>
      </c>
      <c r="C9471" t="s">
        <v>22</v>
      </c>
      <c r="D9471" s="55">
        <v>47119</v>
      </c>
      <c r="E9471">
        <v>1.6</v>
      </c>
      <c r="F9471">
        <v>3133112</v>
      </c>
      <c r="G9471" s="58" t="s">
        <v>87</v>
      </c>
      <c r="H9471" s="58" t="s">
        <v>87</v>
      </c>
      <c r="I9471" s="60" t="s">
        <v>85</v>
      </c>
    </row>
    <row r="9472" spans="1:9" x14ac:dyDescent="0.2">
      <c r="A9472" t="s">
        <v>60</v>
      </c>
      <c r="B9472" t="s">
        <v>81</v>
      </c>
      <c r="C9472" t="s">
        <v>22</v>
      </c>
      <c r="D9472" s="55">
        <v>47119</v>
      </c>
      <c r="E9472">
        <v>0.45</v>
      </c>
      <c r="F9472">
        <v>3133113</v>
      </c>
      <c r="G9472" s="58" t="s">
        <v>87</v>
      </c>
      <c r="H9472" s="58" t="s">
        <v>87</v>
      </c>
      <c r="I9472" s="60" t="s">
        <v>85</v>
      </c>
    </row>
    <row r="9473" spans="1:9" x14ac:dyDescent="0.2">
      <c r="A9473" t="s">
        <v>61</v>
      </c>
      <c r="B9473" t="s">
        <v>80</v>
      </c>
      <c r="C9473" t="s">
        <v>22</v>
      </c>
      <c r="D9473" s="55">
        <v>47119</v>
      </c>
      <c r="E9473">
        <v>1.6</v>
      </c>
      <c r="F9473">
        <v>3133114</v>
      </c>
      <c r="G9473" s="58" t="s">
        <v>87</v>
      </c>
      <c r="H9473" s="58" t="s">
        <v>87</v>
      </c>
      <c r="I9473" s="60" t="s">
        <v>85</v>
      </c>
    </row>
    <row r="9474" spans="1:9" x14ac:dyDescent="0.2">
      <c r="A9474" t="s">
        <v>61</v>
      </c>
      <c r="B9474" t="s">
        <v>81</v>
      </c>
      <c r="C9474" t="s">
        <v>22</v>
      </c>
      <c r="D9474" s="55">
        <v>47119</v>
      </c>
      <c r="E9474">
        <v>-0.2</v>
      </c>
      <c r="F9474">
        <v>3133115</v>
      </c>
      <c r="G9474" s="58" t="s">
        <v>87</v>
      </c>
      <c r="H9474" s="58" t="s">
        <v>87</v>
      </c>
      <c r="I9474" s="60" t="s">
        <v>85</v>
      </c>
    </row>
    <row r="9475" spans="1:9" x14ac:dyDescent="0.2">
      <c r="A9475" t="s">
        <v>63</v>
      </c>
      <c r="B9475" t="s">
        <v>80</v>
      </c>
      <c r="C9475" t="s">
        <v>22</v>
      </c>
      <c r="D9475" s="55">
        <v>47119</v>
      </c>
      <c r="E9475">
        <v>0</v>
      </c>
      <c r="F9475">
        <v>3133116</v>
      </c>
      <c r="G9475" s="58" t="s">
        <v>87</v>
      </c>
      <c r="H9475" s="58" t="s">
        <v>87</v>
      </c>
      <c r="I9475" s="60" t="s">
        <v>85</v>
      </c>
    </row>
    <row r="9476" spans="1:9" x14ac:dyDescent="0.2">
      <c r="A9476" t="s">
        <v>63</v>
      </c>
      <c r="B9476" t="s">
        <v>81</v>
      </c>
      <c r="C9476" t="s">
        <v>22</v>
      </c>
      <c r="D9476" s="55">
        <v>47119</v>
      </c>
      <c r="E9476">
        <v>0</v>
      </c>
      <c r="F9476">
        <v>3133117</v>
      </c>
      <c r="G9476" s="58" t="s">
        <v>87</v>
      </c>
      <c r="H9476" s="58" t="s">
        <v>87</v>
      </c>
      <c r="I9476" s="60" t="s">
        <v>85</v>
      </c>
    </row>
    <row r="9477" spans="1:9" x14ac:dyDescent="0.2">
      <c r="A9477" t="s">
        <v>64</v>
      </c>
      <c r="B9477" t="s">
        <v>80</v>
      </c>
      <c r="C9477" t="s">
        <v>22</v>
      </c>
      <c r="D9477" s="55">
        <v>47119</v>
      </c>
      <c r="E9477">
        <v>0</v>
      </c>
      <c r="F9477">
        <v>3133118</v>
      </c>
      <c r="G9477" s="58" t="s">
        <v>87</v>
      </c>
      <c r="H9477" s="58" t="s">
        <v>87</v>
      </c>
      <c r="I9477" s="60" t="s">
        <v>85</v>
      </c>
    </row>
    <row r="9478" spans="1:9" x14ac:dyDescent="0.2">
      <c r="A9478" t="s">
        <v>64</v>
      </c>
      <c r="B9478" t="s">
        <v>81</v>
      </c>
      <c r="C9478" t="s">
        <v>22</v>
      </c>
      <c r="D9478" s="55">
        <v>47119</v>
      </c>
      <c r="E9478">
        <v>0</v>
      </c>
      <c r="F9478">
        <v>3133119</v>
      </c>
      <c r="G9478" s="58" t="s">
        <v>87</v>
      </c>
      <c r="H9478" s="58" t="s">
        <v>87</v>
      </c>
      <c r="I9478" s="60" t="s">
        <v>85</v>
      </c>
    </row>
    <row r="9479" spans="1:9" x14ac:dyDescent="0.2">
      <c r="A9479" t="s">
        <v>79</v>
      </c>
      <c r="B9479" t="s">
        <v>80</v>
      </c>
      <c r="C9479" t="s">
        <v>22</v>
      </c>
      <c r="D9479" s="55">
        <v>47119</v>
      </c>
      <c r="E9479">
        <v>0</v>
      </c>
      <c r="F9479">
        <v>3133120</v>
      </c>
      <c r="G9479" s="58" t="s">
        <v>87</v>
      </c>
      <c r="H9479" s="58" t="s">
        <v>87</v>
      </c>
      <c r="I9479" s="60" t="s">
        <v>85</v>
      </c>
    </row>
    <row r="9480" spans="1:9" x14ac:dyDescent="0.2">
      <c r="A9480" t="s">
        <v>79</v>
      </c>
      <c r="B9480" t="s">
        <v>81</v>
      </c>
      <c r="C9480" t="s">
        <v>22</v>
      </c>
      <c r="D9480" s="55">
        <v>47119</v>
      </c>
      <c r="E9480">
        <v>0</v>
      </c>
      <c r="F9480">
        <v>3133121</v>
      </c>
      <c r="G9480" s="58" t="s">
        <v>87</v>
      </c>
      <c r="H9480" s="58" t="s">
        <v>87</v>
      </c>
      <c r="I9480" s="60" t="s">
        <v>85</v>
      </c>
    </row>
    <row r="9481" spans="1:9" x14ac:dyDescent="0.2">
      <c r="A9481" t="s">
        <v>65</v>
      </c>
      <c r="B9481" t="s">
        <v>80</v>
      </c>
      <c r="C9481" t="s">
        <v>22</v>
      </c>
      <c r="D9481" s="55">
        <v>47119</v>
      </c>
      <c r="E9481">
        <v>0</v>
      </c>
      <c r="F9481">
        <v>3133122</v>
      </c>
      <c r="G9481" s="58" t="s">
        <v>87</v>
      </c>
      <c r="H9481" s="58" t="s">
        <v>87</v>
      </c>
      <c r="I9481" s="60" t="s">
        <v>85</v>
      </c>
    </row>
    <row r="9482" spans="1:9" x14ac:dyDescent="0.2">
      <c r="A9482" t="s">
        <v>65</v>
      </c>
      <c r="B9482" t="s">
        <v>81</v>
      </c>
      <c r="C9482" t="s">
        <v>22</v>
      </c>
      <c r="D9482" s="55">
        <v>47119</v>
      </c>
      <c r="E9482">
        <v>0</v>
      </c>
      <c r="F9482">
        <v>3133123</v>
      </c>
      <c r="G9482" s="58" t="s">
        <v>87</v>
      </c>
      <c r="H9482" s="58" t="s">
        <v>87</v>
      </c>
      <c r="I9482" s="60" t="s">
        <v>85</v>
      </c>
    </row>
    <row r="9483" spans="1:9" x14ac:dyDescent="0.2">
      <c r="A9483" t="s">
        <v>111</v>
      </c>
      <c r="B9483" t="s">
        <v>110</v>
      </c>
      <c r="C9483" t="s">
        <v>22</v>
      </c>
      <c r="D9483" s="55">
        <v>47119</v>
      </c>
      <c r="E9483">
        <v>0.05</v>
      </c>
      <c r="F9483">
        <v>3133124</v>
      </c>
      <c r="G9483" s="58" t="s">
        <v>87</v>
      </c>
      <c r="H9483" s="58" t="s">
        <v>87</v>
      </c>
      <c r="I9483" s="60" t="s">
        <v>85</v>
      </c>
    </row>
    <row r="9484" spans="1:9" x14ac:dyDescent="0.2">
      <c r="A9484" t="s">
        <v>112</v>
      </c>
      <c r="B9484" t="s">
        <v>110</v>
      </c>
      <c r="C9484" t="s">
        <v>22</v>
      </c>
      <c r="D9484" s="55">
        <v>47119</v>
      </c>
      <c r="E9484">
        <v>0.45</v>
      </c>
      <c r="F9484">
        <v>3133125</v>
      </c>
      <c r="G9484" s="58" t="s">
        <v>87</v>
      </c>
      <c r="H9484" s="58" t="s">
        <v>87</v>
      </c>
      <c r="I9484" s="60" t="s">
        <v>85</v>
      </c>
    </row>
    <row r="9485" spans="1:9" x14ac:dyDescent="0.2">
      <c r="A9485" t="s">
        <v>108</v>
      </c>
      <c r="B9485" t="s">
        <v>110</v>
      </c>
      <c r="C9485" t="s">
        <v>22</v>
      </c>
      <c r="D9485" s="55">
        <v>47119</v>
      </c>
      <c r="E9485">
        <v>-0.2</v>
      </c>
      <c r="F9485">
        <v>3133126</v>
      </c>
      <c r="G9485" s="58" t="s">
        <v>87</v>
      </c>
      <c r="H9485" s="58" t="s">
        <v>87</v>
      </c>
      <c r="I9485" s="60" t="s">
        <v>85</v>
      </c>
    </row>
    <row r="9486" spans="1:9" x14ac:dyDescent="0.2">
      <c r="A9486" t="s">
        <v>109</v>
      </c>
      <c r="B9486" t="s">
        <v>110</v>
      </c>
      <c r="C9486" t="s">
        <v>22</v>
      </c>
      <c r="D9486" s="55">
        <v>47119</v>
      </c>
      <c r="E9486">
        <v>0.45</v>
      </c>
      <c r="F9486">
        <v>3133127</v>
      </c>
      <c r="G9486" s="58" t="s">
        <v>87</v>
      </c>
      <c r="H9486" s="58" t="s">
        <v>87</v>
      </c>
      <c r="I9486" s="60" t="s">
        <v>85</v>
      </c>
    </row>
    <row r="9487" spans="1:9" x14ac:dyDescent="0.2">
      <c r="A9487" t="s">
        <v>11</v>
      </c>
      <c r="B9487" t="s">
        <v>110</v>
      </c>
      <c r="C9487" t="s">
        <v>22</v>
      </c>
      <c r="D9487" s="55">
        <v>47119</v>
      </c>
      <c r="E9487" s="155">
        <v>47150</v>
      </c>
      <c r="F9487">
        <v>2756546</v>
      </c>
      <c r="G9487" s="58" t="s">
        <v>87</v>
      </c>
      <c r="H9487" s="58" t="s">
        <v>87</v>
      </c>
      <c r="I9487" s="60" t="s">
        <v>86</v>
      </c>
    </row>
    <row r="9488" spans="1:9" x14ac:dyDescent="0.2">
      <c r="A9488" t="s">
        <v>78</v>
      </c>
      <c r="B9488" t="s">
        <v>80</v>
      </c>
      <c r="C9488" t="s">
        <v>22</v>
      </c>
      <c r="D9488" s="55">
        <v>47150</v>
      </c>
      <c r="E9488">
        <v>1.2150000000000001</v>
      </c>
      <c r="F9488">
        <v>3133100</v>
      </c>
      <c r="G9488" s="58" t="s">
        <v>87</v>
      </c>
      <c r="H9488" s="58" t="s">
        <v>87</v>
      </c>
      <c r="I9488" s="60" t="s">
        <v>85</v>
      </c>
    </row>
    <row r="9489" spans="1:9" x14ac:dyDescent="0.2">
      <c r="A9489" t="s">
        <v>78</v>
      </c>
      <c r="B9489" t="s">
        <v>81</v>
      </c>
      <c r="C9489" t="s">
        <v>22</v>
      </c>
      <c r="D9489" s="55">
        <v>47150</v>
      </c>
      <c r="E9489">
        <v>0.05</v>
      </c>
      <c r="F9489">
        <v>3133101</v>
      </c>
      <c r="G9489" s="58" t="s">
        <v>87</v>
      </c>
      <c r="H9489" s="58" t="s">
        <v>87</v>
      </c>
      <c r="I9489" s="60" t="s">
        <v>85</v>
      </c>
    </row>
    <row r="9490" spans="1:9" x14ac:dyDescent="0.2">
      <c r="A9490" t="s">
        <v>35</v>
      </c>
      <c r="B9490" t="s">
        <v>80</v>
      </c>
      <c r="C9490" t="s">
        <v>22</v>
      </c>
      <c r="D9490" s="55">
        <v>47150</v>
      </c>
      <c r="E9490">
        <v>1.2150000000000001</v>
      </c>
      <c r="F9490">
        <v>3133102</v>
      </c>
      <c r="G9490" s="58" t="s">
        <v>87</v>
      </c>
      <c r="H9490" s="58" t="s">
        <v>87</v>
      </c>
      <c r="I9490" s="60" t="s">
        <v>85</v>
      </c>
    </row>
    <row r="9491" spans="1:9" x14ac:dyDescent="0.2">
      <c r="A9491" t="s">
        <v>35</v>
      </c>
      <c r="B9491" t="s">
        <v>81</v>
      </c>
      <c r="C9491" t="s">
        <v>22</v>
      </c>
      <c r="D9491" s="55">
        <v>47150</v>
      </c>
      <c r="E9491">
        <v>0.32</v>
      </c>
      <c r="F9491">
        <v>3133103</v>
      </c>
      <c r="G9491" s="58" t="s">
        <v>87</v>
      </c>
      <c r="H9491" s="58" t="s">
        <v>87</v>
      </c>
      <c r="I9491" s="60" t="s">
        <v>85</v>
      </c>
    </row>
    <row r="9492" spans="1:9" x14ac:dyDescent="0.2">
      <c r="A9492" t="s">
        <v>36</v>
      </c>
      <c r="B9492" t="s">
        <v>80</v>
      </c>
      <c r="C9492" t="s">
        <v>22</v>
      </c>
      <c r="D9492" s="55">
        <v>47150</v>
      </c>
      <c r="E9492">
        <v>1.2150000000000001</v>
      </c>
      <c r="F9492">
        <v>3133104</v>
      </c>
      <c r="G9492" s="58" t="s">
        <v>87</v>
      </c>
      <c r="H9492" s="58" t="s">
        <v>87</v>
      </c>
      <c r="I9492" s="60" t="s">
        <v>85</v>
      </c>
    </row>
    <row r="9493" spans="1:9" x14ac:dyDescent="0.2">
      <c r="A9493" t="s">
        <v>36</v>
      </c>
      <c r="B9493" t="s">
        <v>81</v>
      </c>
      <c r="C9493" t="s">
        <v>22</v>
      </c>
      <c r="D9493" s="55">
        <v>47150</v>
      </c>
      <c r="E9493">
        <v>0.05</v>
      </c>
      <c r="F9493">
        <v>3133105</v>
      </c>
      <c r="G9493" s="58" t="s">
        <v>87</v>
      </c>
      <c r="H9493" s="58" t="s">
        <v>87</v>
      </c>
      <c r="I9493" s="60" t="s">
        <v>85</v>
      </c>
    </row>
    <row r="9494" spans="1:9" x14ac:dyDescent="0.2">
      <c r="A9494" t="s">
        <v>37</v>
      </c>
      <c r="B9494" t="s">
        <v>80</v>
      </c>
      <c r="C9494" t="s">
        <v>22</v>
      </c>
      <c r="D9494" s="55">
        <v>47150</v>
      </c>
      <c r="E9494">
        <v>1.2150000000000001</v>
      </c>
      <c r="F9494">
        <v>3133106</v>
      </c>
      <c r="G9494" s="58" t="s">
        <v>87</v>
      </c>
      <c r="H9494" s="58" t="s">
        <v>87</v>
      </c>
      <c r="I9494" s="60" t="s">
        <v>85</v>
      </c>
    </row>
    <row r="9495" spans="1:9" x14ac:dyDescent="0.2">
      <c r="A9495" t="s">
        <v>37</v>
      </c>
      <c r="B9495" t="s">
        <v>81</v>
      </c>
      <c r="C9495" t="s">
        <v>22</v>
      </c>
      <c r="D9495" s="55">
        <v>47150</v>
      </c>
      <c r="E9495">
        <v>0.32</v>
      </c>
      <c r="F9495">
        <v>3133107</v>
      </c>
      <c r="G9495" s="58" t="s">
        <v>87</v>
      </c>
      <c r="H9495" s="58" t="s">
        <v>87</v>
      </c>
      <c r="I9495" s="60" t="s">
        <v>85</v>
      </c>
    </row>
    <row r="9496" spans="1:9" x14ac:dyDescent="0.2">
      <c r="A9496" t="s">
        <v>58</v>
      </c>
      <c r="B9496" t="s">
        <v>80</v>
      </c>
      <c r="C9496" t="s">
        <v>22</v>
      </c>
      <c r="D9496" s="55">
        <v>47150</v>
      </c>
      <c r="E9496">
        <v>1.04</v>
      </c>
      <c r="F9496">
        <v>3133108</v>
      </c>
      <c r="G9496" s="58" t="s">
        <v>87</v>
      </c>
      <c r="H9496" s="58" t="s">
        <v>87</v>
      </c>
      <c r="I9496" s="60" t="s">
        <v>85</v>
      </c>
    </row>
    <row r="9497" spans="1:9" x14ac:dyDescent="0.2">
      <c r="A9497" t="s">
        <v>58</v>
      </c>
      <c r="B9497" t="s">
        <v>81</v>
      </c>
      <c r="C9497" t="s">
        <v>22</v>
      </c>
      <c r="D9497" s="55">
        <v>47150</v>
      </c>
      <c r="E9497">
        <v>0.05</v>
      </c>
      <c r="F9497">
        <v>3133109</v>
      </c>
      <c r="G9497" s="58" t="s">
        <v>87</v>
      </c>
      <c r="H9497" s="58" t="s">
        <v>87</v>
      </c>
      <c r="I9497" s="60" t="s">
        <v>85</v>
      </c>
    </row>
    <row r="9498" spans="1:9" x14ac:dyDescent="0.2">
      <c r="A9498" t="s">
        <v>59</v>
      </c>
      <c r="B9498" t="s">
        <v>80</v>
      </c>
      <c r="C9498" t="s">
        <v>22</v>
      </c>
      <c r="D9498" s="55">
        <v>47150</v>
      </c>
      <c r="E9498">
        <v>1.6</v>
      </c>
      <c r="F9498">
        <v>3133110</v>
      </c>
      <c r="G9498" s="58" t="s">
        <v>87</v>
      </c>
      <c r="H9498" s="58" t="s">
        <v>87</v>
      </c>
      <c r="I9498" s="60" t="s">
        <v>85</v>
      </c>
    </row>
    <row r="9499" spans="1:9" x14ac:dyDescent="0.2">
      <c r="A9499" t="s">
        <v>59</v>
      </c>
      <c r="B9499" t="s">
        <v>81</v>
      </c>
      <c r="C9499" t="s">
        <v>22</v>
      </c>
      <c r="D9499" s="55">
        <v>47150</v>
      </c>
      <c r="E9499">
        <v>-0.28000000000000003</v>
      </c>
      <c r="F9499">
        <v>3133111</v>
      </c>
      <c r="G9499" s="58" t="s">
        <v>87</v>
      </c>
      <c r="H9499" s="58" t="s">
        <v>87</v>
      </c>
      <c r="I9499" s="60" t="s">
        <v>85</v>
      </c>
    </row>
    <row r="9500" spans="1:9" x14ac:dyDescent="0.2">
      <c r="A9500" t="s">
        <v>60</v>
      </c>
      <c r="B9500" t="s">
        <v>80</v>
      </c>
      <c r="C9500" t="s">
        <v>22</v>
      </c>
      <c r="D9500" s="55">
        <v>47150</v>
      </c>
      <c r="E9500">
        <v>1.6</v>
      </c>
      <c r="F9500">
        <v>3133112</v>
      </c>
      <c r="G9500" s="58" t="s">
        <v>87</v>
      </c>
      <c r="H9500" s="58" t="s">
        <v>87</v>
      </c>
      <c r="I9500" s="60" t="s">
        <v>85</v>
      </c>
    </row>
    <row r="9501" spans="1:9" x14ac:dyDescent="0.2">
      <c r="A9501" t="s">
        <v>60</v>
      </c>
      <c r="B9501" t="s">
        <v>81</v>
      </c>
      <c r="C9501" t="s">
        <v>22</v>
      </c>
      <c r="D9501" s="55">
        <v>47150</v>
      </c>
      <c r="E9501">
        <v>0.45</v>
      </c>
      <c r="F9501">
        <v>3133113</v>
      </c>
      <c r="G9501" s="58" t="s">
        <v>87</v>
      </c>
      <c r="H9501" s="58" t="s">
        <v>87</v>
      </c>
      <c r="I9501" s="60" t="s">
        <v>85</v>
      </c>
    </row>
    <row r="9502" spans="1:9" x14ac:dyDescent="0.2">
      <c r="A9502" t="s">
        <v>61</v>
      </c>
      <c r="B9502" t="s">
        <v>80</v>
      </c>
      <c r="C9502" t="s">
        <v>22</v>
      </c>
      <c r="D9502" s="55">
        <v>47150</v>
      </c>
      <c r="E9502">
        <v>1.6</v>
      </c>
      <c r="F9502">
        <v>3133114</v>
      </c>
      <c r="G9502" s="58" t="s">
        <v>87</v>
      </c>
      <c r="H9502" s="58" t="s">
        <v>87</v>
      </c>
      <c r="I9502" s="60" t="s">
        <v>85</v>
      </c>
    </row>
    <row r="9503" spans="1:9" x14ac:dyDescent="0.2">
      <c r="A9503" t="s">
        <v>61</v>
      </c>
      <c r="B9503" t="s">
        <v>81</v>
      </c>
      <c r="C9503" t="s">
        <v>22</v>
      </c>
      <c r="D9503" s="55">
        <v>47150</v>
      </c>
      <c r="E9503">
        <v>-0.2</v>
      </c>
      <c r="F9503">
        <v>3133115</v>
      </c>
      <c r="G9503" s="58" t="s">
        <v>87</v>
      </c>
      <c r="H9503" s="58" t="s">
        <v>87</v>
      </c>
      <c r="I9503" s="60" t="s">
        <v>85</v>
      </c>
    </row>
    <row r="9504" spans="1:9" x14ac:dyDescent="0.2">
      <c r="A9504" t="s">
        <v>63</v>
      </c>
      <c r="B9504" t="s">
        <v>80</v>
      </c>
      <c r="C9504" t="s">
        <v>22</v>
      </c>
      <c r="D9504" s="55">
        <v>47150</v>
      </c>
      <c r="E9504">
        <v>0</v>
      </c>
      <c r="F9504">
        <v>3133116</v>
      </c>
      <c r="G9504" s="58" t="s">
        <v>87</v>
      </c>
      <c r="H9504" s="58" t="s">
        <v>87</v>
      </c>
      <c r="I9504" s="60" t="s">
        <v>85</v>
      </c>
    </row>
    <row r="9505" spans="1:9" x14ac:dyDescent="0.2">
      <c r="A9505" t="s">
        <v>63</v>
      </c>
      <c r="B9505" t="s">
        <v>81</v>
      </c>
      <c r="C9505" t="s">
        <v>22</v>
      </c>
      <c r="D9505" s="55">
        <v>47150</v>
      </c>
      <c r="E9505">
        <v>0</v>
      </c>
      <c r="F9505">
        <v>3133117</v>
      </c>
      <c r="G9505" s="58" t="s">
        <v>87</v>
      </c>
      <c r="H9505" s="58" t="s">
        <v>87</v>
      </c>
      <c r="I9505" s="60" t="s">
        <v>85</v>
      </c>
    </row>
    <row r="9506" spans="1:9" x14ac:dyDescent="0.2">
      <c r="A9506" t="s">
        <v>64</v>
      </c>
      <c r="B9506" t="s">
        <v>80</v>
      </c>
      <c r="C9506" t="s">
        <v>22</v>
      </c>
      <c r="D9506" s="55">
        <v>47150</v>
      </c>
      <c r="E9506">
        <v>0</v>
      </c>
      <c r="F9506">
        <v>3133118</v>
      </c>
      <c r="G9506" s="58" t="s">
        <v>87</v>
      </c>
      <c r="H9506" s="58" t="s">
        <v>87</v>
      </c>
      <c r="I9506" s="60" t="s">
        <v>85</v>
      </c>
    </row>
    <row r="9507" spans="1:9" x14ac:dyDescent="0.2">
      <c r="A9507" t="s">
        <v>64</v>
      </c>
      <c r="B9507" t="s">
        <v>81</v>
      </c>
      <c r="C9507" t="s">
        <v>22</v>
      </c>
      <c r="D9507" s="55">
        <v>47150</v>
      </c>
      <c r="E9507">
        <v>0</v>
      </c>
      <c r="F9507">
        <v>3133119</v>
      </c>
      <c r="G9507" s="58" t="s">
        <v>87</v>
      </c>
      <c r="H9507" s="58" t="s">
        <v>87</v>
      </c>
      <c r="I9507" s="60" t="s">
        <v>85</v>
      </c>
    </row>
    <row r="9508" spans="1:9" x14ac:dyDescent="0.2">
      <c r="A9508" t="s">
        <v>79</v>
      </c>
      <c r="B9508" t="s">
        <v>80</v>
      </c>
      <c r="C9508" t="s">
        <v>22</v>
      </c>
      <c r="D9508" s="55">
        <v>47150</v>
      </c>
      <c r="E9508">
        <v>0</v>
      </c>
      <c r="F9508">
        <v>3133120</v>
      </c>
      <c r="G9508" s="58" t="s">
        <v>87</v>
      </c>
      <c r="H9508" s="58" t="s">
        <v>87</v>
      </c>
      <c r="I9508" s="60" t="s">
        <v>85</v>
      </c>
    </row>
    <row r="9509" spans="1:9" x14ac:dyDescent="0.2">
      <c r="A9509" t="s">
        <v>79</v>
      </c>
      <c r="B9509" t="s">
        <v>81</v>
      </c>
      <c r="C9509" t="s">
        <v>22</v>
      </c>
      <c r="D9509" s="55">
        <v>47150</v>
      </c>
      <c r="E9509">
        <v>0</v>
      </c>
      <c r="F9509">
        <v>3133121</v>
      </c>
      <c r="G9509" s="58" t="s">
        <v>87</v>
      </c>
      <c r="H9509" s="58" t="s">
        <v>87</v>
      </c>
      <c r="I9509" s="60" t="s">
        <v>85</v>
      </c>
    </row>
    <row r="9510" spans="1:9" x14ac:dyDescent="0.2">
      <c r="A9510" t="s">
        <v>65</v>
      </c>
      <c r="B9510" t="s">
        <v>80</v>
      </c>
      <c r="C9510" t="s">
        <v>22</v>
      </c>
      <c r="D9510" s="55">
        <v>47150</v>
      </c>
      <c r="E9510">
        <v>0</v>
      </c>
      <c r="F9510">
        <v>3133122</v>
      </c>
      <c r="G9510" s="58" t="s">
        <v>87</v>
      </c>
      <c r="H9510" s="58" t="s">
        <v>87</v>
      </c>
      <c r="I9510" s="60" t="s">
        <v>85</v>
      </c>
    </row>
    <row r="9511" spans="1:9" x14ac:dyDescent="0.2">
      <c r="A9511" t="s">
        <v>65</v>
      </c>
      <c r="B9511" t="s">
        <v>81</v>
      </c>
      <c r="C9511" t="s">
        <v>22</v>
      </c>
      <c r="D9511" s="55">
        <v>47150</v>
      </c>
      <c r="E9511">
        <v>0</v>
      </c>
      <c r="F9511">
        <v>3133123</v>
      </c>
      <c r="G9511" s="58" t="s">
        <v>87</v>
      </c>
      <c r="H9511" s="58" t="s">
        <v>87</v>
      </c>
      <c r="I9511" s="60" t="s">
        <v>85</v>
      </c>
    </row>
    <row r="9512" spans="1:9" x14ac:dyDescent="0.2">
      <c r="A9512" t="s">
        <v>111</v>
      </c>
      <c r="B9512" t="s">
        <v>110</v>
      </c>
      <c r="C9512" t="s">
        <v>22</v>
      </c>
      <c r="D9512" s="55">
        <v>47150</v>
      </c>
      <c r="E9512">
        <v>0.05</v>
      </c>
      <c r="F9512">
        <v>3133124</v>
      </c>
      <c r="G9512" s="58" t="s">
        <v>87</v>
      </c>
      <c r="H9512" s="58" t="s">
        <v>87</v>
      </c>
      <c r="I9512" s="60" t="s">
        <v>85</v>
      </c>
    </row>
    <row r="9513" spans="1:9" x14ac:dyDescent="0.2">
      <c r="A9513" t="s">
        <v>112</v>
      </c>
      <c r="B9513" t="s">
        <v>110</v>
      </c>
      <c r="C9513" t="s">
        <v>22</v>
      </c>
      <c r="D9513" s="55">
        <v>47150</v>
      </c>
      <c r="E9513">
        <v>0.45</v>
      </c>
      <c r="F9513">
        <v>3133125</v>
      </c>
      <c r="G9513" s="58" t="s">
        <v>87</v>
      </c>
      <c r="H9513" s="58" t="s">
        <v>87</v>
      </c>
      <c r="I9513" s="60" t="s">
        <v>85</v>
      </c>
    </row>
    <row r="9514" spans="1:9" x14ac:dyDescent="0.2">
      <c r="A9514" t="s">
        <v>108</v>
      </c>
      <c r="B9514" t="s">
        <v>110</v>
      </c>
      <c r="C9514" t="s">
        <v>22</v>
      </c>
      <c r="D9514" s="55">
        <v>47150</v>
      </c>
      <c r="E9514">
        <v>-0.2</v>
      </c>
      <c r="F9514">
        <v>3133126</v>
      </c>
      <c r="G9514" s="58" t="s">
        <v>87</v>
      </c>
      <c r="H9514" s="58" t="s">
        <v>87</v>
      </c>
      <c r="I9514" s="60" t="s">
        <v>85</v>
      </c>
    </row>
    <row r="9515" spans="1:9" x14ac:dyDescent="0.2">
      <c r="A9515" t="s">
        <v>109</v>
      </c>
      <c r="B9515" t="s">
        <v>110</v>
      </c>
      <c r="C9515" t="s">
        <v>22</v>
      </c>
      <c r="D9515" s="55">
        <v>47150</v>
      </c>
      <c r="E9515">
        <v>0.45</v>
      </c>
      <c r="F9515">
        <v>3133127</v>
      </c>
      <c r="G9515" s="58" t="s">
        <v>87</v>
      </c>
      <c r="H9515" s="58" t="s">
        <v>87</v>
      </c>
      <c r="I9515" s="60" t="s">
        <v>85</v>
      </c>
    </row>
    <row r="9516" spans="1:9" x14ac:dyDescent="0.2">
      <c r="A9516" t="s">
        <v>11</v>
      </c>
      <c r="B9516" t="s">
        <v>110</v>
      </c>
      <c r="C9516" t="s">
        <v>22</v>
      </c>
      <c r="D9516" s="55">
        <v>47150</v>
      </c>
      <c r="E9516" s="155">
        <v>47178</v>
      </c>
      <c r="F9516">
        <v>2756524</v>
      </c>
      <c r="G9516" s="58" t="s">
        <v>87</v>
      </c>
      <c r="H9516" s="58" t="s">
        <v>87</v>
      </c>
      <c r="I9516" s="60" t="s">
        <v>86</v>
      </c>
    </row>
    <row r="9517" spans="1:9" x14ac:dyDescent="0.2">
      <c r="A9517" t="s">
        <v>78</v>
      </c>
      <c r="B9517" t="s">
        <v>80</v>
      </c>
      <c r="C9517" t="s">
        <v>22</v>
      </c>
      <c r="D9517" s="55">
        <v>47178</v>
      </c>
      <c r="E9517">
        <v>0.65500000000000003</v>
      </c>
      <c r="F9517">
        <v>3133100</v>
      </c>
      <c r="G9517" s="58" t="s">
        <v>87</v>
      </c>
      <c r="H9517" s="58" t="s">
        <v>87</v>
      </c>
      <c r="I9517" s="60" t="s">
        <v>85</v>
      </c>
    </row>
    <row r="9518" spans="1:9" x14ac:dyDescent="0.2">
      <c r="A9518" t="s">
        <v>78</v>
      </c>
      <c r="B9518" t="s">
        <v>81</v>
      </c>
      <c r="C9518" t="s">
        <v>22</v>
      </c>
      <c r="D9518" s="55">
        <v>47178</v>
      </c>
      <c r="E9518">
        <v>0.05</v>
      </c>
      <c r="F9518">
        <v>3133101</v>
      </c>
      <c r="G9518" s="58" t="s">
        <v>87</v>
      </c>
      <c r="H9518" s="58" t="s">
        <v>87</v>
      </c>
      <c r="I9518" s="60" t="s">
        <v>85</v>
      </c>
    </row>
    <row r="9519" spans="1:9" x14ac:dyDescent="0.2">
      <c r="A9519" t="s">
        <v>35</v>
      </c>
      <c r="B9519" t="s">
        <v>80</v>
      </c>
      <c r="C9519" t="s">
        <v>22</v>
      </c>
      <c r="D9519" s="55">
        <v>47178</v>
      </c>
      <c r="E9519">
        <v>0.65500000000000003</v>
      </c>
      <c r="F9519">
        <v>3133102</v>
      </c>
      <c r="G9519" s="58" t="s">
        <v>87</v>
      </c>
      <c r="H9519" s="58" t="s">
        <v>87</v>
      </c>
      <c r="I9519" s="60" t="s">
        <v>85</v>
      </c>
    </row>
    <row r="9520" spans="1:9" x14ac:dyDescent="0.2">
      <c r="A9520" t="s">
        <v>35</v>
      </c>
      <c r="B9520" t="s">
        <v>81</v>
      </c>
      <c r="C9520" t="s">
        <v>22</v>
      </c>
      <c r="D9520" s="55">
        <v>47178</v>
      </c>
      <c r="E9520">
        <v>0.15</v>
      </c>
      <c r="F9520">
        <v>3133103</v>
      </c>
      <c r="G9520" s="58" t="s">
        <v>87</v>
      </c>
      <c r="H9520" s="58" t="s">
        <v>87</v>
      </c>
      <c r="I9520" s="60" t="s">
        <v>85</v>
      </c>
    </row>
    <row r="9521" spans="1:9" x14ac:dyDescent="0.2">
      <c r="A9521" t="s">
        <v>36</v>
      </c>
      <c r="B9521" t="s">
        <v>80</v>
      </c>
      <c r="C9521" t="s">
        <v>22</v>
      </c>
      <c r="D9521" s="55">
        <v>47178</v>
      </c>
      <c r="E9521">
        <v>0.65500000000000003</v>
      </c>
      <c r="F9521">
        <v>3133104</v>
      </c>
      <c r="G9521" s="58" t="s">
        <v>87</v>
      </c>
      <c r="H9521" s="58" t="s">
        <v>87</v>
      </c>
      <c r="I9521" s="60" t="s">
        <v>85</v>
      </c>
    </row>
    <row r="9522" spans="1:9" x14ac:dyDescent="0.2">
      <c r="A9522" t="s">
        <v>36</v>
      </c>
      <c r="B9522" t="s">
        <v>81</v>
      </c>
      <c r="C9522" t="s">
        <v>22</v>
      </c>
      <c r="D9522" s="55">
        <v>47178</v>
      </c>
      <c r="E9522">
        <v>0.05</v>
      </c>
      <c r="F9522">
        <v>3133105</v>
      </c>
      <c r="G9522" s="58" t="s">
        <v>87</v>
      </c>
      <c r="H9522" s="58" t="s">
        <v>87</v>
      </c>
      <c r="I9522" s="60" t="s">
        <v>85</v>
      </c>
    </row>
    <row r="9523" spans="1:9" x14ac:dyDescent="0.2">
      <c r="A9523" t="s">
        <v>37</v>
      </c>
      <c r="B9523" t="s">
        <v>80</v>
      </c>
      <c r="C9523" t="s">
        <v>22</v>
      </c>
      <c r="D9523" s="55">
        <v>47178</v>
      </c>
      <c r="E9523">
        <v>0.65500000000000003</v>
      </c>
      <c r="F9523">
        <v>3133106</v>
      </c>
      <c r="G9523" s="58" t="s">
        <v>87</v>
      </c>
      <c r="H9523" s="58" t="s">
        <v>87</v>
      </c>
      <c r="I9523" s="60" t="s">
        <v>85</v>
      </c>
    </row>
    <row r="9524" spans="1:9" x14ac:dyDescent="0.2">
      <c r="A9524" t="s">
        <v>37</v>
      </c>
      <c r="B9524" t="s">
        <v>81</v>
      </c>
      <c r="C9524" t="s">
        <v>22</v>
      </c>
      <c r="D9524" s="55">
        <v>47178</v>
      </c>
      <c r="E9524">
        <v>0.15</v>
      </c>
      <c r="F9524">
        <v>3133107</v>
      </c>
      <c r="G9524" s="58" t="s">
        <v>87</v>
      </c>
      <c r="H9524" s="58" t="s">
        <v>87</v>
      </c>
      <c r="I9524" s="60" t="s">
        <v>85</v>
      </c>
    </row>
    <row r="9525" spans="1:9" x14ac:dyDescent="0.2">
      <c r="A9525" t="s">
        <v>58</v>
      </c>
      <c r="B9525" t="s">
        <v>80</v>
      </c>
      <c r="C9525" t="s">
        <v>22</v>
      </c>
      <c r="D9525" s="55">
        <v>47178</v>
      </c>
      <c r="E9525">
        <v>0.54</v>
      </c>
      <c r="F9525">
        <v>3133108</v>
      </c>
      <c r="G9525" s="58" t="s">
        <v>87</v>
      </c>
      <c r="H9525" s="58" t="s">
        <v>87</v>
      </c>
      <c r="I9525" s="60" t="s">
        <v>85</v>
      </c>
    </row>
    <row r="9526" spans="1:9" x14ac:dyDescent="0.2">
      <c r="A9526" t="s">
        <v>58</v>
      </c>
      <c r="B9526" t="s">
        <v>81</v>
      </c>
      <c r="C9526" t="s">
        <v>22</v>
      </c>
      <c r="D9526" s="55">
        <v>47178</v>
      </c>
      <c r="E9526">
        <v>0.05</v>
      </c>
      <c r="F9526">
        <v>3133109</v>
      </c>
      <c r="G9526" s="58" t="s">
        <v>87</v>
      </c>
      <c r="H9526" s="58" t="s">
        <v>87</v>
      </c>
      <c r="I9526" s="60" t="s">
        <v>85</v>
      </c>
    </row>
    <row r="9527" spans="1:9" x14ac:dyDescent="0.2">
      <c r="A9527" t="s">
        <v>59</v>
      </c>
      <c r="B9527" t="s">
        <v>80</v>
      </c>
      <c r="C9527" t="s">
        <v>22</v>
      </c>
      <c r="D9527" s="55">
        <v>47178</v>
      </c>
      <c r="E9527">
        <v>0.69</v>
      </c>
      <c r="F9527">
        <v>3133110</v>
      </c>
      <c r="G9527" s="58" t="s">
        <v>87</v>
      </c>
      <c r="H9527" s="58" t="s">
        <v>87</v>
      </c>
      <c r="I9527" s="60" t="s">
        <v>85</v>
      </c>
    </row>
    <row r="9528" spans="1:9" x14ac:dyDescent="0.2">
      <c r="A9528" t="s">
        <v>59</v>
      </c>
      <c r="B9528" t="s">
        <v>81</v>
      </c>
      <c r="C9528" t="s">
        <v>22</v>
      </c>
      <c r="D9528" s="55">
        <v>47178</v>
      </c>
      <c r="E9528">
        <v>-0.17</v>
      </c>
      <c r="F9528">
        <v>3133111</v>
      </c>
      <c r="G9528" s="58" t="s">
        <v>87</v>
      </c>
      <c r="H9528" s="58" t="s">
        <v>87</v>
      </c>
      <c r="I9528" s="60" t="s">
        <v>85</v>
      </c>
    </row>
    <row r="9529" spans="1:9" x14ac:dyDescent="0.2">
      <c r="A9529" t="s">
        <v>60</v>
      </c>
      <c r="B9529" t="s">
        <v>80</v>
      </c>
      <c r="C9529" t="s">
        <v>22</v>
      </c>
      <c r="D9529" s="55">
        <v>47178</v>
      </c>
      <c r="E9529">
        <v>0.69</v>
      </c>
      <c r="F9529">
        <v>3133112</v>
      </c>
      <c r="G9529" s="58" t="s">
        <v>87</v>
      </c>
      <c r="H9529" s="58" t="s">
        <v>87</v>
      </c>
      <c r="I9529" s="60" t="s">
        <v>85</v>
      </c>
    </row>
    <row r="9530" spans="1:9" x14ac:dyDescent="0.2">
      <c r="A9530" t="s">
        <v>60</v>
      </c>
      <c r="B9530" t="s">
        <v>81</v>
      </c>
      <c r="C9530" t="s">
        <v>22</v>
      </c>
      <c r="D9530" s="55">
        <v>47178</v>
      </c>
      <c r="E9530">
        <v>0.1</v>
      </c>
      <c r="F9530">
        <v>3133113</v>
      </c>
      <c r="G9530" s="58" t="s">
        <v>87</v>
      </c>
      <c r="H9530" s="58" t="s">
        <v>87</v>
      </c>
      <c r="I9530" s="60" t="s">
        <v>85</v>
      </c>
    </row>
    <row r="9531" spans="1:9" x14ac:dyDescent="0.2">
      <c r="A9531" t="s">
        <v>61</v>
      </c>
      <c r="B9531" t="s">
        <v>80</v>
      </c>
      <c r="C9531" t="s">
        <v>22</v>
      </c>
      <c r="D9531" s="55">
        <v>47178</v>
      </c>
      <c r="E9531">
        <v>0.69</v>
      </c>
      <c r="F9531">
        <v>3133114</v>
      </c>
      <c r="G9531" s="58" t="s">
        <v>87</v>
      </c>
      <c r="H9531" s="58" t="s">
        <v>87</v>
      </c>
      <c r="I9531" s="60" t="s">
        <v>85</v>
      </c>
    </row>
    <row r="9532" spans="1:9" x14ac:dyDescent="0.2">
      <c r="A9532" t="s">
        <v>61</v>
      </c>
      <c r="B9532" t="s">
        <v>81</v>
      </c>
      <c r="C9532" t="s">
        <v>22</v>
      </c>
      <c r="D9532" s="55">
        <v>47178</v>
      </c>
      <c r="E9532">
        <v>-0.05</v>
      </c>
      <c r="F9532">
        <v>3133115</v>
      </c>
      <c r="G9532" s="58" t="s">
        <v>87</v>
      </c>
      <c r="H9532" s="58" t="s">
        <v>87</v>
      </c>
      <c r="I9532" s="60" t="s">
        <v>85</v>
      </c>
    </row>
    <row r="9533" spans="1:9" x14ac:dyDescent="0.2">
      <c r="A9533" t="s">
        <v>63</v>
      </c>
      <c r="B9533" t="s">
        <v>80</v>
      </c>
      <c r="C9533" t="s">
        <v>22</v>
      </c>
      <c r="D9533" s="55">
        <v>47178</v>
      </c>
      <c r="E9533">
        <v>0</v>
      </c>
      <c r="F9533">
        <v>3133116</v>
      </c>
      <c r="G9533" s="58" t="s">
        <v>87</v>
      </c>
      <c r="H9533" s="58" t="s">
        <v>87</v>
      </c>
      <c r="I9533" s="60" t="s">
        <v>85</v>
      </c>
    </row>
    <row r="9534" spans="1:9" x14ac:dyDescent="0.2">
      <c r="A9534" t="s">
        <v>63</v>
      </c>
      <c r="B9534" t="s">
        <v>81</v>
      </c>
      <c r="C9534" t="s">
        <v>22</v>
      </c>
      <c r="D9534" s="55">
        <v>47178</v>
      </c>
      <c r="E9534">
        <v>0</v>
      </c>
      <c r="F9534">
        <v>3133117</v>
      </c>
      <c r="G9534" s="58" t="s">
        <v>87</v>
      </c>
      <c r="H9534" s="58" t="s">
        <v>87</v>
      </c>
      <c r="I9534" s="60" t="s">
        <v>85</v>
      </c>
    </row>
    <row r="9535" spans="1:9" x14ac:dyDescent="0.2">
      <c r="A9535" t="s">
        <v>64</v>
      </c>
      <c r="B9535" t="s">
        <v>80</v>
      </c>
      <c r="C9535" t="s">
        <v>22</v>
      </c>
      <c r="D9535" s="55">
        <v>47178</v>
      </c>
      <c r="E9535">
        <v>0</v>
      </c>
      <c r="F9535">
        <v>3133118</v>
      </c>
      <c r="G9535" s="58" t="s">
        <v>87</v>
      </c>
      <c r="H9535" s="58" t="s">
        <v>87</v>
      </c>
      <c r="I9535" s="60" t="s">
        <v>85</v>
      </c>
    </row>
    <row r="9536" spans="1:9" x14ac:dyDescent="0.2">
      <c r="A9536" t="s">
        <v>64</v>
      </c>
      <c r="B9536" t="s">
        <v>81</v>
      </c>
      <c r="C9536" t="s">
        <v>22</v>
      </c>
      <c r="D9536" s="55">
        <v>47178</v>
      </c>
      <c r="E9536">
        <v>0</v>
      </c>
      <c r="F9536">
        <v>3133119</v>
      </c>
      <c r="G9536" s="58" t="s">
        <v>87</v>
      </c>
      <c r="H9536" s="58" t="s">
        <v>87</v>
      </c>
      <c r="I9536" s="60" t="s">
        <v>85</v>
      </c>
    </row>
    <row r="9537" spans="1:9" x14ac:dyDescent="0.2">
      <c r="A9537" t="s">
        <v>79</v>
      </c>
      <c r="B9537" t="s">
        <v>80</v>
      </c>
      <c r="C9537" t="s">
        <v>22</v>
      </c>
      <c r="D9537" s="55">
        <v>47178</v>
      </c>
      <c r="E9537">
        <v>0</v>
      </c>
      <c r="F9537">
        <v>3133120</v>
      </c>
      <c r="G9537" s="58" t="s">
        <v>87</v>
      </c>
      <c r="H9537" s="58" t="s">
        <v>87</v>
      </c>
      <c r="I9537" s="60" t="s">
        <v>85</v>
      </c>
    </row>
    <row r="9538" spans="1:9" x14ac:dyDescent="0.2">
      <c r="A9538" t="s">
        <v>79</v>
      </c>
      <c r="B9538" t="s">
        <v>81</v>
      </c>
      <c r="C9538" t="s">
        <v>22</v>
      </c>
      <c r="D9538" s="55">
        <v>47178</v>
      </c>
      <c r="E9538">
        <v>0</v>
      </c>
      <c r="F9538">
        <v>3133121</v>
      </c>
      <c r="G9538" s="58" t="s">
        <v>87</v>
      </c>
      <c r="H9538" s="58" t="s">
        <v>87</v>
      </c>
      <c r="I9538" s="60" t="s">
        <v>85</v>
      </c>
    </row>
    <row r="9539" spans="1:9" x14ac:dyDescent="0.2">
      <c r="A9539" t="s">
        <v>65</v>
      </c>
      <c r="B9539" t="s">
        <v>80</v>
      </c>
      <c r="C9539" t="s">
        <v>22</v>
      </c>
      <c r="D9539" s="55">
        <v>47178</v>
      </c>
      <c r="E9539">
        <v>0</v>
      </c>
      <c r="F9539">
        <v>3133122</v>
      </c>
      <c r="G9539" s="58" t="s">
        <v>87</v>
      </c>
      <c r="H9539" s="58" t="s">
        <v>87</v>
      </c>
      <c r="I9539" s="60" t="s">
        <v>85</v>
      </c>
    </row>
    <row r="9540" spans="1:9" x14ac:dyDescent="0.2">
      <c r="A9540" t="s">
        <v>65</v>
      </c>
      <c r="B9540" t="s">
        <v>81</v>
      </c>
      <c r="C9540" t="s">
        <v>22</v>
      </c>
      <c r="D9540" s="55">
        <v>47178</v>
      </c>
      <c r="E9540">
        <v>0</v>
      </c>
      <c r="F9540">
        <v>3133123</v>
      </c>
      <c r="G9540" s="58" t="s">
        <v>87</v>
      </c>
      <c r="H9540" s="58" t="s">
        <v>87</v>
      </c>
      <c r="I9540" s="60" t="s">
        <v>85</v>
      </c>
    </row>
    <row r="9541" spans="1:9" x14ac:dyDescent="0.2">
      <c r="A9541" t="s">
        <v>111</v>
      </c>
      <c r="B9541" t="s">
        <v>110</v>
      </c>
      <c r="C9541" t="s">
        <v>22</v>
      </c>
      <c r="D9541" s="55">
        <v>47178</v>
      </c>
      <c r="E9541">
        <v>0.05</v>
      </c>
      <c r="F9541">
        <v>3133124</v>
      </c>
      <c r="G9541" s="58" t="s">
        <v>87</v>
      </c>
      <c r="H9541" s="58" t="s">
        <v>87</v>
      </c>
      <c r="I9541" s="60" t="s">
        <v>85</v>
      </c>
    </row>
    <row r="9542" spans="1:9" x14ac:dyDescent="0.2">
      <c r="A9542" t="s">
        <v>112</v>
      </c>
      <c r="B9542" t="s">
        <v>110</v>
      </c>
      <c r="C9542" t="s">
        <v>22</v>
      </c>
      <c r="D9542" s="55">
        <v>47178</v>
      </c>
      <c r="E9542">
        <v>0.1</v>
      </c>
      <c r="F9542">
        <v>3133125</v>
      </c>
      <c r="G9542" s="58" t="s">
        <v>87</v>
      </c>
      <c r="H9542" s="58" t="s">
        <v>87</v>
      </c>
      <c r="I9542" s="60" t="s">
        <v>85</v>
      </c>
    </row>
    <row r="9543" spans="1:9" x14ac:dyDescent="0.2">
      <c r="A9543" t="s">
        <v>108</v>
      </c>
      <c r="B9543" t="s">
        <v>110</v>
      </c>
      <c r="C9543" t="s">
        <v>22</v>
      </c>
      <c r="D9543" s="55">
        <v>47178</v>
      </c>
      <c r="E9543">
        <v>-0.05</v>
      </c>
      <c r="F9543">
        <v>3133126</v>
      </c>
      <c r="G9543" s="58" t="s">
        <v>87</v>
      </c>
      <c r="H9543" s="58" t="s">
        <v>87</v>
      </c>
      <c r="I9543" s="60" t="s">
        <v>85</v>
      </c>
    </row>
    <row r="9544" spans="1:9" x14ac:dyDescent="0.2">
      <c r="A9544" t="s">
        <v>109</v>
      </c>
      <c r="B9544" t="s">
        <v>110</v>
      </c>
      <c r="C9544" t="s">
        <v>22</v>
      </c>
      <c r="D9544" s="55">
        <v>47178</v>
      </c>
      <c r="E9544">
        <v>0.1</v>
      </c>
      <c r="F9544">
        <v>3133127</v>
      </c>
      <c r="G9544" s="58" t="s">
        <v>87</v>
      </c>
      <c r="H9544" s="58" t="s">
        <v>87</v>
      </c>
      <c r="I9544" s="60" t="s">
        <v>85</v>
      </c>
    </row>
    <row r="9545" spans="1:9" x14ac:dyDescent="0.2">
      <c r="A9545" t="s">
        <v>11</v>
      </c>
      <c r="B9545" t="s">
        <v>110</v>
      </c>
      <c r="C9545" t="s">
        <v>22</v>
      </c>
      <c r="D9545" s="55">
        <v>47178</v>
      </c>
      <c r="E9545" s="155">
        <v>47209</v>
      </c>
      <c r="F9545">
        <v>2756502</v>
      </c>
      <c r="G9545" s="58" t="s">
        <v>87</v>
      </c>
      <c r="H9545" s="58" t="s">
        <v>87</v>
      </c>
      <c r="I9545" s="60" t="s">
        <v>86</v>
      </c>
    </row>
    <row r="9546" spans="1:9" x14ac:dyDescent="0.2">
      <c r="A9546" t="s">
        <v>78</v>
      </c>
      <c r="B9546" t="s">
        <v>80</v>
      </c>
      <c r="C9546" t="s">
        <v>22</v>
      </c>
      <c r="D9546" s="55">
        <v>47209</v>
      </c>
      <c r="E9546">
        <v>0.435</v>
      </c>
      <c r="F9546">
        <v>3133100</v>
      </c>
      <c r="G9546" s="58" t="s">
        <v>87</v>
      </c>
      <c r="H9546" s="58" t="s">
        <v>87</v>
      </c>
      <c r="I9546" s="60" t="s">
        <v>85</v>
      </c>
    </row>
    <row r="9547" spans="1:9" x14ac:dyDescent="0.2">
      <c r="A9547" t="s">
        <v>78</v>
      </c>
      <c r="B9547" t="s">
        <v>81</v>
      </c>
      <c r="C9547" t="s">
        <v>22</v>
      </c>
      <c r="D9547" s="55">
        <v>47209</v>
      </c>
      <c r="E9547">
        <v>0.02</v>
      </c>
      <c r="F9547">
        <v>3133101</v>
      </c>
      <c r="G9547" s="58" t="s">
        <v>87</v>
      </c>
      <c r="H9547" s="58" t="s">
        <v>87</v>
      </c>
      <c r="I9547" s="60" t="s">
        <v>85</v>
      </c>
    </row>
    <row r="9548" spans="1:9" x14ac:dyDescent="0.2">
      <c r="A9548" t="s">
        <v>35</v>
      </c>
      <c r="B9548" t="s">
        <v>80</v>
      </c>
      <c r="C9548" t="s">
        <v>22</v>
      </c>
      <c r="D9548" s="55">
        <v>47209</v>
      </c>
      <c r="E9548">
        <v>0.435</v>
      </c>
      <c r="F9548">
        <v>3133102</v>
      </c>
      <c r="G9548" s="58" t="s">
        <v>87</v>
      </c>
      <c r="H9548" s="58" t="s">
        <v>87</v>
      </c>
      <c r="I9548" s="60" t="s">
        <v>85</v>
      </c>
    </row>
    <row r="9549" spans="1:9" x14ac:dyDescent="0.2">
      <c r="A9549" t="s">
        <v>35</v>
      </c>
      <c r="B9549" t="s">
        <v>81</v>
      </c>
      <c r="C9549" t="s">
        <v>22</v>
      </c>
      <c r="D9549" s="55">
        <v>47209</v>
      </c>
      <c r="E9549">
        <v>0.05</v>
      </c>
      <c r="F9549">
        <v>3133103</v>
      </c>
      <c r="G9549" s="58" t="s">
        <v>87</v>
      </c>
      <c r="H9549" s="58" t="s">
        <v>87</v>
      </c>
      <c r="I9549" s="60" t="s">
        <v>85</v>
      </c>
    </row>
    <row r="9550" spans="1:9" x14ac:dyDescent="0.2">
      <c r="A9550" t="s">
        <v>36</v>
      </c>
      <c r="B9550" t="s">
        <v>80</v>
      </c>
      <c r="C9550" t="s">
        <v>22</v>
      </c>
      <c r="D9550" s="55">
        <v>47209</v>
      </c>
      <c r="E9550">
        <v>0.435</v>
      </c>
      <c r="F9550">
        <v>3133104</v>
      </c>
      <c r="G9550" s="58" t="s">
        <v>87</v>
      </c>
      <c r="H9550" s="58" t="s">
        <v>87</v>
      </c>
      <c r="I9550" s="60" t="s">
        <v>85</v>
      </c>
    </row>
    <row r="9551" spans="1:9" x14ac:dyDescent="0.2">
      <c r="A9551" t="s">
        <v>36</v>
      </c>
      <c r="B9551" t="s">
        <v>81</v>
      </c>
      <c r="C9551" t="s">
        <v>22</v>
      </c>
      <c r="D9551" s="55">
        <v>47209</v>
      </c>
      <c r="E9551">
        <v>0.02</v>
      </c>
      <c r="F9551">
        <v>3133105</v>
      </c>
      <c r="G9551" s="58" t="s">
        <v>87</v>
      </c>
      <c r="H9551" s="58" t="s">
        <v>87</v>
      </c>
      <c r="I9551" s="60" t="s">
        <v>85</v>
      </c>
    </row>
    <row r="9552" spans="1:9" x14ac:dyDescent="0.2">
      <c r="A9552" t="s">
        <v>37</v>
      </c>
      <c r="B9552" t="s">
        <v>80</v>
      </c>
      <c r="C9552" t="s">
        <v>22</v>
      </c>
      <c r="D9552" s="55">
        <v>47209</v>
      </c>
      <c r="E9552">
        <v>0.435</v>
      </c>
      <c r="F9552">
        <v>3133106</v>
      </c>
      <c r="G9552" s="58" t="s">
        <v>87</v>
      </c>
      <c r="H9552" s="58" t="s">
        <v>87</v>
      </c>
      <c r="I9552" s="60" t="s">
        <v>85</v>
      </c>
    </row>
    <row r="9553" spans="1:9" x14ac:dyDescent="0.2">
      <c r="A9553" t="s">
        <v>37</v>
      </c>
      <c r="B9553" t="s">
        <v>81</v>
      </c>
      <c r="C9553" t="s">
        <v>22</v>
      </c>
      <c r="D9553" s="55">
        <v>47209</v>
      </c>
      <c r="E9553">
        <v>0.05</v>
      </c>
      <c r="F9553">
        <v>3133107</v>
      </c>
      <c r="G9553" s="58" t="s">
        <v>87</v>
      </c>
      <c r="H9553" s="58" t="s">
        <v>87</v>
      </c>
      <c r="I9553" s="60" t="s">
        <v>85</v>
      </c>
    </row>
    <row r="9554" spans="1:9" x14ac:dyDescent="0.2">
      <c r="A9554" t="s">
        <v>58</v>
      </c>
      <c r="B9554" t="s">
        <v>80</v>
      </c>
      <c r="C9554" t="s">
        <v>22</v>
      </c>
      <c r="D9554" s="55">
        <v>47209</v>
      </c>
      <c r="E9554">
        <v>0.36</v>
      </c>
      <c r="F9554">
        <v>3133108</v>
      </c>
      <c r="G9554" s="58" t="s">
        <v>87</v>
      </c>
      <c r="H9554" s="58" t="s">
        <v>87</v>
      </c>
      <c r="I9554" s="60" t="s">
        <v>85</v>
      </c>
    </row>
    <row r="9555" spans="1:9" x14ac:dyDescent="0.2">
      <c r="A9555" t="s">
        <v>58</v>
      </c>
      <c r="B9555" t="s">
        <v>81</v>
      </c>
      <c r="C9555" t="s">
        <v>22</v>
      </c>
      <c r="D9555" s="55">
        <v>47209</v>
      </c>
      <c r="E9555">
        <v>5.0000000000000001E-3</v>
      </c>
      <c r="F9555">
        <v>3133109</v>
      </c>
      <c r="G9555" s="58" t="s">
        <v>87</v>
      </c>
      <c r="H9555" s="58" t="s">
        <v>87</v>
      </c>
      <c r="I9555" s="60" t="s">
        <v>85</v>
      </c>
    </row>
    <row r="9556" spans="1:9" x14ac:dyDescent="0.2">
      <c r="A9556" t="s">
        <v>59</v>
      </c>
      <c r="B9556" t="s">
        <v>80</v>
      </c>
      <c r="C9556" t="s">
        <v>22</v>
      </c>
      <c r="D9556" s="55">
        <v>47209</v>
      </c>
      <c r="E9556">
        <v>0.38</v>
      </c>
      <c r="F9556">
        <v>3133110</v>
      </c>
      <c r="G9556" s="58" t="s">
        <v>87</v>
      </c>
      <c r="H9556" s="58" t="s">
        <v>87</v>
      </c>
      <c r="I9556" s="60" t="s">
        <v>85</v>
      </c>
    </row>
    <row r="9557" spans="1:9" x14ac:dyDescent="0.2">
      <c r="A9557" t="s">
        <v>59</v>
      </c>
      <c r="B9557" t="s">
        <v>81</v>
      </c>
      <c r="C9557" t="s">
        <v>22</v>
      </c>
      <c r="D9557" s="55">
        <v>47209</v>
      </c>
      <c r="E9557">
        <v>-8.5000000000000006E-2</v>
      </c>
      <c r="F9557">
        <v>3133111</v>
      </c>
      <c r="G9557" s="58" t="s">
        <v>87</v>
      </c>
      <c r="H9557" s="58" t="s">
        <v>87</v>
      </c>
      <c r="I9557" s="60" t="s">
        <v>85</v>
      </c>
    </row>
    <row r="9558" spans="1:9" x14ac:dyDescent="0.2">
      <c r="A9558" t="s">
        <v>60</v>
      </c>
      <c r="B9558" t="s">
        <v>80</v>
      </c>
      <c r="C9558" t="s">
        <v>22</v>
      </c>
      <c r="D9558" s="55">
        <v>47209</v>
      </c>
      <c r="E9558">
        <v>0.38</v>
      </c>
      <c r="F9558">
        <v>3133112</v>
      </c>
      <c r="G9558" s="58" t="s">
        <v>87</v>
      </c>
      <c r="H9558" s="58" t="s">
        <v>87</v>
      </c>
      <c r="I9558" s="60" t="s">
        <v>85</v>
      </c>
    </row>
    <row r="9559" spans="1:9" x14ac:dyDescent="0.2">
      <c r="A9559" t="s">
        <v>60</v>
      </c>
      <c r="B9559" t="s">
        <v>81</v>
      </c>
      <c r="C9559" t="s">
        <v>22</v>
      </c>
      <c r="D9559" s="55">
        <v>47209</v>
      </c>
      <c r="E9559">
        <v>0.02</v>
      </c>
      <c r="F9559">
        <v>3133113</v>
      </c>
      <c r="G9559" s="58" t="s">
        <v>87</v>
      </c>
      <c r="H9559" s="58" t="s">
        <v>87</v>
      </c>
      <c r="I9559" s="60" t="s">
        <v>85</v>
      </c>
    </row>
    <row r="9560" spans="1:9" x14ac:dyDescent="0.2">
      <c r="A9560" t="s">
        <v>61</v>
      </c>
      <c r="B9560" t="s">
        <v>80</v>
      </c>
      <c r="C9560" t="s">
        <v>22</v>
      </c>
      <c r="D9560" s="55">
        <v>47209</v>
      </c>
      <c r="E9560">
        <v>0.38</v>
      </c>
      <c r="F9560">
        <v>3133114</v>
      </c>
      <c r="G9560" s="58" t="s">
        <v>87</v>
      </c>
      <c r="H9560" s="58" t="s">
        <v>87</v>
      </c>
      <c r="I9560" s="60" t="s">
        <v>85</v>
      </c>
    </row>
    <row r="9561" spans="1:9" x14ac:dyDescent="0.2">
      <c r="A9561" t="s">
        <v>61</v>
      </c>
      <c r="B9561" t="s">
        <v>81</v>
      </c>
      <c r="C9561" t="s">
        <v>22</v>
      </c>
      <c r="D9561" s="55">
        <v>47209</v>
      </c>
      <c r="E9561">
        <v>-4.4999999999999998E-2</v>
      </c>
      <c r="F9561">
        <v>3133115</v>
      </c>
      <c r="G9561" s="58" t="s">
        <v>87</v>
      </c>
      <c r="H9561" s="58" t="s">
        <v>87</v>
      </c>
      <c r="I9561" s="60" t="s">
        <v>85</v>
      </c>
    </row>
    <row r="9562" spans="1:9" x14ac:dyDescent="0.2">
      <c r="A9562" t="s">
        <v>63</v>
      </c>
      <c r="B9562" t="s">
        <v>80</v>
      </c>
      <c r="C9562" t="s">
        <v>22</v>
      </c>
      <c r="D9562" s="55">
        <v>47209</v>
      </c>
      <c r="E9562">
        <v>0</v>
      </c>
      <c r="F9562">
        <v>3133116</v>
      </c>
      <c r="G9562" s="58" t="s">
        <v>87</v>
      </c>
      <c r="H9562" s="58" t="s">
        <v>87</v>
      </c>
      <c r="I9562" s="60" t="s">
        <v>85</v>
      </c>
    </row>
    <row r="9563" spans="1:9" x14ac:dyDescent="0.2">
      <c r="A9563" t="s">
        <v>63</v>
      </c>
      <c r="B9563" t="s">
        <v>81</v>
      </c>
      <c r="C9563" t="s">
        <v>22</v>
      </c>
      <c r="D9563" s="55">
        <v>47209</v>
      </c>
      <c r="E9563">
        <v>0</v>
      </c>
      <c r="F9563">
        <v>3133117</v>
      </c>
      <c r="G9563" s="58" t="s">
        <v>87</v>
      </c>
      <c r="H9563" s="58" t="s">
        <v>87</v>
      </c>
      <c r="I9563" s="60" t="s">
        <v>85</v>
      </c>
    </row>
    <row r="9564" spans="1:9" x14ac:dyDescent="0.2">
      <c r="A9564" t="s">
        <v>64</v>
      </c>
      <c r="B9564" t="s">
        <v>80</v>
      </c>
      <c r="C9564" t="s">
        <v>22</v>
      </c>
      <c r="D9564" s="55">
        <v>47209</v>
      </c>
      <c r="E9564">
        <v>0</v>
      </c>
      <c r="F9564">
        <v>3133118</v>
      </c>
      <c r="G9564" s="58" t="s">
        <v>87</v>
      </c>
      <c r="H9564" s="58" t="s">
        <v>87</v>
      </c>
      <c r="I9564" s="60" t="s">
        <v>85</v>
      </c>
    </row>
    <row r="9565" spans="1:9" x14ac:dyDescent="0.2">
      <c r="A9565" t="s">
        <v>64</v>
      </c>
      <c r="B9565" t="s">
        <v>81</v>
      </c>
      <c r="C9565" t="s">
        <v>22</v>
      </c>
      <c r="D9565" s="55">
        <v>47209</v>
      </c>
      <c r="E9565">
        <v>0</v>
      </c>
      <c r="F9565">
        <v>3133119</v>
      </c>
      <c r="G9565" s="58" t="s">
        <v>87</v>
      </c>
      <c r="H9565" s="58" t="s">
        <v>87</v>
      </c>
      <c r="I9565" s="60" t="s">
        <v>85</v>
      </c>
    </row>
    <row r="9566" spans="1:9" x14ac:dyDescent="0.2">
      <c r="A9566" t="s">
        <v>79</v>
      </c>
      <c r="B9566" t="s">
        <v>80</v>
      </c>
      <c r="C9566" t="s">
        <v>22</v>
      </c>
      <c r="D9566" s="55">
        <v>47209</v>
      </c>
      <c r="E9566">
        <v>0</v>
      </c>
      <c r="F9566">
        <v>3133120</v>
      </c>
      <c r="G9566" s="58" t="s">
        <v>87</v>
      </c>
      <c r="H9566" s="58" t="s">
        <v>87</v>
      </c>
      <c r="I9566" s="60" t="s">
        <v>85</v>
      </c>
    </row>
    <row r="9567" spans="1:9" x14ac:dyDescent="0.2">
      <c r="A9567" t="s">
        <v>79</v>
      </c>
      <c r="B9567" t="s">
        <v>81</v>
      </c>
      <c r="C9567" t="s">
        <v>22</v>
      </c>
      <c r="D9567" s="55">
        <v>47209</v>
      </c>
      <c r="E9567">
        <v>0</v>
      </c>
      <c r="F9567">
        <v>3133121</v>
      </c>
      <c r="G9567" s="58" t="s">
        <v>87</v>
      </c>
      <c r="H9567" s="58" t="s">
        <v>87</v>
      </c>
      <c r="I9567" s="60" t="s">
        <v>85</v>
      </c>
    </row>
    <row r="9568" spans="1:9" x14ac:dyDescent="0.2">
      <c r="A9568" t="s">
        <v>65</v>
      </c>
      <c r="B9568" t="s">
        <v>80</v>
      </c>
      <c r="C9568" t="s">
        <v>22</v>
      </c>
      <c r="D9568" s="55">
        <v>47209</v>
      </c>
      <c r="E9568">
        <v>0</v>
      </c>
      <c r="F9568">
        <v>3133122</v>
      </c>
      <c r="G9568" s="58" t="s">
        <v>87</v>
      </c>
      <c r="H9568" s="58" t="s">
        <v>87</v>
      </c>
      <c r="I9568" s="60" t="s">
        <v>85</v>
      </c>
    </row>
    <row r="9569" spans="1:9" x14ac:dyDescent="0.2">
      <c r="A9569" t="s">
        <v>65</v>
      </c>
      <c r="B9569" t="s">
        <v>81</v>
      </c>
      <c r="C9569" t="s">
        <v>22</v>
      </c>
      <c r="D9569" s="55">
        <v>47209</v>
      </c>
      <c r="E9569">
        <v>0</v>
      </c>
      <c r="F9569">
        <v>3133123</v>
      </c>
      <c r="G9569" s="58" t="s">
        <v>87</v>
      </c>
      <c r="H9569" s="58" t="s">
        <v>87</v>
      </c>
      <c r="I9569" s="60" t="s">
        <v>85</v>
      </c>
    </row>
    <row r="9570" spans="1:9" x14ac:dyDescent="0.2">
      <c r="A9570" t="s">
        <v>111</v>
      </c>
      <c r="B9570" t="s">
        <v>110</v>
      </c>
      <c r="C9570" t="s">
        <v>22</v>
      </c>
      <c r="D9570" s="55">
        <v>47209</v>
      </c>
      <c r="E9570">
        <v>5.0000000000000001E-3</v>
      </c>
      <c r="F9570">
        <v>3133124</v>
      </c>
      <c r="G9570" s="58" t="s">
        <v>87</v>
      </c>
      <c r="H9570" s="58" t="s">
        <v>87</v>
      </c>
      <c r="I9570" s="60" t="s">
        <v>85</v>
      </c>
    </row>
    <row r="9571" spans="1:9" x14ac:dyDescent="0.2">
      <c r="A9571" t="s">
        <v>112</v>
      </c>
      <c r="B9571" t="s">
        <v>110</v>
      </c>
      <c r="C9571" t="s">
        <v>22</v>
      </c>
      <c r="D9571" s="55">
        <v>47209</v>
      </c>
      <c r="E9571">
        <v>0.02</v>
      </c>
      <c r="F9571">
        <v>3133125</v>
      </c>
      <c r="G9571" s="58" t="s">
        <v>87</v>
      </c>
      <c r="H9571" s="58" t="s">
        <v>87</v>
      </c>
      <c r="I9571" s="60" t="s">
        <v>85</v>
      </c>
    </row>
    <row r="9572" spans="1:9" x14ac:dyDescent="0.2">
      <c r="A9572" t="s">
        <v>108</v>
      </c>
      <c r="B9572" t="s">
        <v>110</v>
      </c>
      <c r="C9572" t="s">
        <v>22</v>
      </c>
      <c r="D9572" s="55">
        <v>47209</v>
      </c>
      <c r="E9572">
        <v>-4.4999999999999998E-2</v>
      </c>
      <c r="F9572">
        <v>3133126</v>
      </c>
      <c r="G9572" s="58" t="s">
        <v>87</v>
      </c>
      <c r="H9572" s="58" t="s">
        <v>87</v>
      </c>
      <c r="I9572" s="60" t="s">
        <v>85</v>
      </c>
    </row>
    <row r="9573" spans="1:9" x14ac:dyDescent="0.2">
      <c r="A9573" t="s">
        <v>109</v>
      </c>
      <c r="B9573" t="s">
        <v>110</v>
      </c>
      <c r="C9573" t="s">
        <v>22</v>
      </c>
      <c r="D9573" s="55">
        <v>47209</v>
      </c>
      <c r="E9573">
        <v>0.02</v>
      </c>
      <c r="F9573">
        <v>3133127</v>
      </c>
      <c r="G9573" s="58" t="s">
        <v>87</v>
      </c>
      <c r="H9573" s="58" t="s">
        <v>87</v>
      </c>
      <c r="I9573" s="60" t="s">
        <v>85</v>
      </c>
    </row>
    <row r="9574" spans="1:9" x14ac:dyDescent="0.2">
      <c r="A9574" t="s">
        <v>11</v>
      </c>
      <c r="B9574" t="s">
        <v>110</v>
      </c>
      <c r="C9574" t="s">
        <v>22</v>
      </c>
      <c r="D9574" s="55">
        <v>47209</v>
      </c>
      <c r="E9574" s="155">
        <v>47239</v>
      </c>
      <c r="F9574">
        <v>2756531</v>
      </c>
      <c r="G9574" s="58" t="s">
        <v>87</v>
      </c>
      <c r="H9574" s="58" t="s">
        <v>87</v>
      </c>
      <c r="I9574" s="60" t="s">
        <v>86</v>
      </c>
    </row>
    <row r="9575" spans="1:9" x14ac:dyDescent="0.2">
      <c r="A9575" t="s">
        <v>78</v>
      </c>
      <c r="B9575" t="s">
        <v>80</v>
      </c>
      <c r="C9575" t="s">
        <v>22</v>
      </c>
      <c r="D9575" s="55">
        <v>47239</v>
      </c>
      <c r="E9575">
        <v>0.38500000000000001</v>
      </c>
      <c r="F9575">
        <v>3133100</v>
      </c>
      <c r="G9575" s="58" t="s">
        <v>87</v>
      </c>
      <c r="H9575" s="58" t="s">
        <v>87</v>
      </c>
      <c r="I9575" s="60" t="s">
        <v>85</v>
      </c>
    </row>
    <row r="9576" spans="1:9" x14ac:dyDescent="0.2">
      <c r="A9576" t="s">
        <v>78</v>
      </c>
      <c r="B9576" t="s">
        <v>81</v>
      </c>
      <c r="C9576" t="s">
        <v>22</v>
      </c>
      <c r="D9576" s="55">
        <v>47239</v>
      </c>
      <c r="E9576">
        <v>0.02</v>
      </c>
      <c r="F9576">
        <v>3133101</v>
      </c>
      <c r="G9576" s="58" t="s">
        <v>87</v>
      </c>
      <c r="H9576" s="58" t="s">
        <v>87</v>
      </c>
      <c r="I9576" s="60" t="s">
        <v>85</v>
      </c>
    </row>
    <row r="9577" spans="1:9" x14ac:dyDescent="0.2">
      <c r="A9577" t="s">
        <v>35</v>
      </c>
      <c r="B9577" t="s">
        <v>80</v>
      </c>
      <c r="C9577" t="s">
        <v>22</v>
      </c>
      <c r="D9577" s="55">
        <v>47239</v>
      </c>
      <c r="E9577">
        <v>0.38500000000000001</v>
      </c>
      <c r="F9577">
        <v>3133102</v>
      </c>
      <c r="G9577" s="58" t="s">
        <v>87</v>
      </c>
      <c r="H9577" s="58" t="s">
        <v>87</v>
      </c>
      <c r="I9577" s="60" t="s">
        <v>85</v>
      </c>
    </row>
    <row r="9578" spans="1:9" x14ac:dyDescent="0.2">
      <c r="A9578" t="s">
        <v>35</v>
      </c>
      <c r="B9578" t="s">
        <v>81</v>
      </c>
      <c r="C9578" t="s">
        <v>22</v>
      </c>
      <c r="D9578" s="55">
        <v>47239</v>
      </c>
      <c r="E9578">
        <v>0.05</v>
      </c>
      <c r="F9578">
        <v>3133103</v>
      </c>
      <c r="G9578" s="58" t="s">
        <v>87</v>
      </c>
      <c r="H9578" s="58" t="s">
        <v>87</v>
      </c>
      <c r="I9578" s="60" t="s">
        <v>85</v>
      </c>
    </row>
    <row r="9579" spans="1:9" x14ac:dyDescent="0.2">
      <c r="A9579" t="s">
        <v>36</v>
      </c>
      <c r="B9579" t="s">
        <v>80</v>
      </c>
      <c r="C9579" t="s">
        <v>22</v>
      </c>
      <c r="D9579" s="55">
        <v>47239</v>
      </c>
      <c r="E9579">
        <v>0.38500000000000001</v>
      </c>
      <c r="F9579">
        <v>3133104</v>
      </c>
      <c r="G9579" s="58" t="s">
        <v>87</v>
      </c>
      <c r="H9579" s="58" t="s">
        <v>87</v>
      </c>
      <c r="I9579" s="60" t="s">
        <v>85</v>
      </c>
    </row>
    <row r="9580" spans="1:9" x14ac:dyDescent="0.2">
      <c r="A9580" t="s">
        <v>36</v>
      </c>
      <c r="B9580" t="s">
        <v>81</v>
      </c>
      <c r="C9580" t="s">
        <v>22</v>
      </c>
      <c r="D9580" s="55">
        <v>47239</v>
      </c>
      <c r="E9580">
        <v>0.02</v>
      </c>
      <c r="F9580">
        <v>3133105</v>
      </c>
      <c r="G9580" s="58" t="s">
        <v>87</v>
      </c>
      <c r="H9580" s="58" t="s">
        <v>87</v>
      </c>
      <c r="I9580" s="60" t="s">
        <v>85</v>
      </c>
    </row>
    <row r="9581" spans="1:9" x14ac:dyDescent="0.2">
      <c r="A9581" t="s">
        <v>37</v>
      </c>
      <c r="B9581" t="s">
        <v>80</v>
      </c>
      <c r="C9581" t="s">
        <v>22</v>
      </c>
      <c r="D9581" s="55">
        <v>47239</v>
      </c>
      <c r="E9581">
        <v>0.38500000000000001</v>
      </c>
      <c r="F9581">
        <v>3133106</v>
      </c>
      <c r="G9581" s="58" t="s">
        <v>87</v>
      </c>
      <c r="H9581" s="58" t="s">
        <v>87</v>
      </c>
      <c r="I9581" s="60" t="s">
        <v>85</v>
      </c>
    </row>
    <row r="9582" spans="1:9" x14ac:dyDescent="0.2">
      <c r="A9582" t="s">
        <v>37</v>
      </c>
      <c r="B9582" t="s">
        <v>81</v>
      </c>
      <c r="C9582" t="s">
        <v>22</v>
      </c>
      <c r="D9582" s="55">
        <v>47239</v>
      </c>
      <c r="E9582">
        <v>0.05</v>
      </c>
      <c r="F9582">
        <v>3133107</v>
      </c>
      <c r="G9582" s="58" t="s">
        <v>87</v>
      </c>
      <c r="H9582" s="58" t="s">
        <v>87</v>
      </c>
      <c r="I9582" s="60" t="s">
        <v>85</v>
      </c>
    </row>
    <row r="9583" spans="1:9" x14ac:dyDescent="0.2">
      <c r="A9583" t="s">
        <v>58</v>
      </c>
      <c r="B9583" t="s">
        <v>80</v>
      </c>
      <c r="C9583" t="s">
        <v>22</v>
      </c>
      <c r="D9583" s="55">
        <v>47239</v>
      </c>
      <c r="E9583">
        <v>0.32500000000000001</v>
      </c>
      <c r="F9583">
        <v>3133108</v>
      </c>
      <c r="G9583" s="58" t="s">
        <v>87</v>
      </c>
      <c r="H9583" s="58" t="s">
        <v>87</v>
      </c>
      <c r="I9583" s="60" t="s">
        <v>85</v>
      </c>
    </row>
    <row r="9584" spans="1:9" x14ac:dyDescent="0.2">
      <c r="A9584" t="s">
        <v>58</v>
      </c>
      <c r="B9584" t="s">
        <v>81</v>
      </c>
      <c r="C9584" t="s">
        <v>22</v>
      </c>
      <c r="D9584" s="55">
        <v>47239</v>
      </c>
      <c r="E9584">
        <v>5.0000000000000001E-3</v>
      </c>
      <c r="F9584">
        <v>3133109</v>
      </c>
      <c r="G9584" s="58" t="s">
        <v>87</v>
      </c>
      <c r="H9584" s="58" t="s">
        <v>87</v>
      </c>
      <c r="I9584" s="60" t="s">
        <v>85</v>
      </c>
    </row>
    <row r="9585" spans="1:9" x14ac:dyDescent="0.2">
      <c r="A9585" t="s">
        <v>59</v>
      </c>
      <c r="B9585" t="s">
        <v>80</v>
      </c>
      <c r="C9585" t="s">
        <v>22</v>
      </c>
      <c r="D9585" s="55">
        <v>47239</v>
      </c>
      <c r="E9585">
        <v>0.33</v>
      </c>
      <c r="F9585">
        <v>3133110</v>
      </c>
      <c r="G9585" s="58" t="s">
        <v>87</v>
      </c>
      <c r="H9585" s="58" t="s">
        <v>87</v>
      </c>
      <c r="I9585" s="60" t="s">
        <v>85</v>
      </c>
    </row>
    <row r="9586" spans="1:9" x14ac:dyDescent="0.2">
      <c r="A9586" t="s">
        <v>59</v>
      </c>
      <c r="B9586" t="s">
        <v>81</v>
      </c>
      <c r="C9586" t="s">
        <v>22</v>
      </c>
      <c r="D9586" s="55">
        <v>47239</v>
      </c>
      <c r="E9586">
        <v>-6.5000000000000002E-2</v>
      </c>
      <c r="F9586">
        <v>3133111</v>
      </c>
      <c r="G9586" s="58" t="s">
        <v>87</v>
      </c>
      <c r="H9586" s="58" t="s">
        <v>87</v>
      </c>
      <c r="I9586" s="60" t="s">
        <v>85</v>
      </c>
    </row>
    <row r="9587" spans="1:9" x14ac:dyDescent="0.2">
      <c r="A9587" t="s">
        <v>60</v>
      </c>
      <c r="B9587" t="s">
        <v>80</v>
      </c>
      <c r="C9587" t="s">
        <v>22</v>
      </c>
      <c r="D9587" s="55">
        <v>47239</v>
      </c>
      <c r="E9587">
        <v>0.33</v>
      </c>
      <c r="F9587">
        <v>3133112</v>
      </c>
      <c r="G9587" s="58" t="s">
        <v>87</v>
      </c>
      <c r="H9587" s="58" t="s">
        <v>87</v>
      </c>
      <c r="I9587" s="60" t="s">
        <v>85</v>
      </c>
    </row>
    <row r="9588" spans="1:9" x14ac:dyDescent="0.2">
      <c r="A9588" t="s">
        <v>60</v>
      </c>
      <c r="B9588" t="s">
        <v>81</v>
      </c>
      <c r="C9588" t="s">
        <v>22</v>
      </c>
      <c r="D9588" s="55">
        <v>47239</v>
      </c>
      <c r="E9588">
        <v>0.02</v>
      </c>
      <c r="F9588">
        <v>3133113</v>
      </c>
      <c r="G9588" s="58" t="s">
        <v>87</v>
      </c>
      <c r="H9588" s="58" t="s">
        <v>87</v>
      </c>
      <c r="I9588" s="60" t="s">
        <v>85</v>
      </c>
    </row>
    <row r="9589" spans="1:9" x14ac:dyDescent="0.2">
      <c r="A9589" t="s">
        <v>61</v>
      </c>
      <c r="B9589" t="s">
        <v>80</v>
      </c>
      <c r="C9589" t="s">
        <v>22</v>
      </c>
      <c r="D9589" s="55">
        <v>47239</v>
      </c>
      <c r="E9589">
        <v>0.33</v>
      </c>
      <c r="F9589">
        <v>3133114</v>
      </c>
      <c r="G9589" s="58" t="s">
        <v>87</v>
      </c>
      <c r="H9589" s="58" t="s">
        <v>87</v>
      </c>
      <c r="I9589" s="60" t="s">
        <v>85</v>
      </c>
    </row>
    <row r="9590" spans="1:9" x14ac:dyDescent="0.2">
      <c r="A9590" t="s">
        <v>61</v>
      </c>
      <c r="B9590" t="s">
        <v>81</v>
      </c>
      <c r="C9590" t="s">
        <v>22</v>
      </c>
      <c r="D9590" s="55">
        <v>47239</v>
      </c>
      <c r="E9590">
        <v>-3.5000000000000003E-2</v>
      </c>
      <c r="F9590">
        <v>3133115</v>
      </c>
      <c r="G9590" s="58" t="s">
        <v>87</v>
      </c>
      <c r="H9590" s="58" t="s">
        <v>87</v>
      </c>
      <c r="I9590" s="60" t="s">
        <v>85</v>
      </c>
    </row>
    <row r="9591" spans="1:9" x14ac:dyDescent="0.2">
      <c r="A9591" t="s">
        <v>63</v>
      </c>
      <c r="B9591" t="s">
        <v>80</v>
      </c>
      <c r="C9591" t="s">
        <v>22</v>
      </c>
      <c r="D9591" s="55">
        <v>47239</v>
      </c>
      <c r="E9591">
        <v>0</v>
      </c>
      <c r="F9591">
        <v>3133116</v>
      </c>
      <c r="G9591" s="58" t="s">
        <v>87</v>
      </c>
      <c r="H9591" s="58" t="s">
        <v>87</v>
      </c>
      <c r="I9591" s="60" t="s">
        <v>85</v>
      </c>
    </row>
    <row r="9592" spans="1:9" x14ac:dyDescent="0.2">
      <c r="A9592" t="s">
        <v>63</v>
      </c>
      <c r="B9592" t="s">
        <v>81</v>
      </c>
      <c r="C9592" t="s">
        <v>22</v>
      </c>
      <c r="D9592" s="55">
        <v>47239</v>
      </c>
      <c r="E9592">
        <v>0</v>
      </c>
      <c r="F9592">
        <v>3133117</v>
      </c>
      <c r="G9592" s="58" t="s">
        <v>87</v>
      </c>
      <c r="H9592" s="58" t="s">
        <v>87</v>
      </c>
      <c r="I9592" s="60" t="s">
        <v>85</v>
      </c>
    </row>
    <row r="9593" spans="1:9" x14ac:dyDescent="0.2">
      <c r="A9593" t="s">
        <v>64</v>
      </c>
      <c r="B9593" t="s">
        <v>80</v>
      </c>
      <c r="C9593" t="s">
        <v>22</v>
      </c>
      <c r="D9593" s="55">
        <v>47239</v>
      </c>
      <c r="E9593">
        <v>0</v>
      </c>
      <c r="F9593">
        <v>3133118</v>
      </c>
      <c r="G9593" s="58" t="s">
        <v>87</v>
      </c>
      <c r="H9593" s="58" t="s">
        <v>87</v>
      </c>
      <c r="I9593" s="60" t="s">
        <v>85</v>
      </c>
    </row>
    <row r="9594" spans="1:9" x14ac:dyDescent="0.2">
      <c r="A9594" t="s">
        <v>64</v>
      </c>
      <c r="B9594" t="s">
        <v>81</v>
      </c>
      <c r="C9594" t="s">
        <v>22</v>
      </c>
      <c r="D9594" s="55">
        <v>47239</v>
      </c>
      <c r="E9594">
        <v>0</v>
      </c>
      <c r="F9594">
        <v>3133119</v>
      </c>
      <c r="G9594" s="58" t="s">
        <v>87</v>
      </c>
      <c r="H9594" s="58" t="s">
        <v>87</v>
      </c>
      <c r="I9594" s="60" t="s">
        <v>85</v>
      </c>
    </row>
    <row r="9595" spans="1:9" x14ac:dyDescent="0.2">
      <c r="A9595" t="s">
        <v>79</v>
      </c>
      <c r="B9595" t="s">
        <v>80</v>
      </c>
      <c r="C9595" t="s">
        <v>22</v>
      </c>
      <c r="D9595" s="55">
        <v>47239</v>
      </c>
      <c r="E9595">
        <v>0</v>
      </c>
      <c r="F9595">
        <v>3133120</v>
      </c>
      <c r="G9595" s="58" t="s">
        <v>87</v>
      </c>
      <c r="H9595" s="58" t="s">
        <v>87</v>
      </c>
      <c r="I9595" s="60" t="s">
        <v>85</v>
      </c>
    </row>
    <row r="9596" spans="1:9" x14ac:dyDescent="0.2">
      <c r="A9596" t="s">
        <v>79</v>
      </c>
      <c r="B9596" t="s">
        <v>81</v>
      </c>
      <c r="C9596" t="s">
        <v>22</v>
      </c>
      <c r="D9596" s="55">
        <v>47239</v>
      </c>
      <c r="E9596">
        <v>0</v>
      </c>
      <c r="F9596">
        <v>3133121</v>
      </c>
      <c r="G9596" s="58" t="s">
        <v>87</v>
      </c>
      <c r="H9596" s="58" t="s">
        <v>87</v>
      </c>
      <c r="I9596" s="60" t="s">
        <v>85</v>
      </c>
    </row>
    <row r="9597" spans="1:9" x14ac:dyDescent="0.2">
      <c r="A9597" t="s">
        <v>65</v>
      </c>
      <c r="B9597" t="s">
        <v>80</v>
      </c>
      <c r="C9597" t="s">
        <v>22</v>
      </c>
      <c r="D9597" s="55">
        <v>47239</v>
      </c>
      <c r="E9597">
        <v>0</v>
      </c>
      <c r="F9597">
        <v>3133122</v>
      </c>
      <c r="G9597" s="58" t="s">
        <v>87</v>
      </c>
      <c r="H9597" s="58" t="s">
        <v>87</v>
      </c>
      <c r="I9597" s="60" t="s">
        <v>85</v>
      </c>
    </row>
    <row r="9598" spans="1:9" x14ac:dyDescent="0.2">
      <c r="A9598" t="s">
        <v>65</v>
      </c>
      <c r="B9598" t="s">
        <v>81</v>
      </c>
      <c r="C9598" t="s">
        <v>22</v>
      </c>
      <c r="D9598" s="55">
        <v>47239</v>
      </c>
      <c r="E9598">
        <v>0</v>
      </c>
      <c r="F9598">
        <v>3133123</v>
      </c>
      <c r="G9598" s="58" t="s">
        <v>87</v>
      </c>
      <c r="H9598" s="58" t="s">
        <v>87</v>
      </c>
      <c r="I9598" s="60" t="s">
        <v>85</v>
      </c>
    </row>
    <row r="9599" spans="1:9" x14ac:dyDescent="0.2">
      <c r="A9599" t="s">
        <v>111</v>
      </c>
      <c r="B9599" t="s">
        <v>110</v>
      </c>
      <c r="C9599" t="s">
        <v>22</v>
      </c>
      <c r="D9599" s="55">
        <v>47239</v>
      </c>
      <c r="E9599">
        <v>5.0000000000000001E-3</v>
      </c>
      <c r="F9599">
        <v>3133124</v>
      </c>
      <c r="G9599" s="58" t="s">
        <v>87</v>
      </c>
      <c r="H9599" s="58" t="s">
        <v>87</v>
      </c>
      <c r="I9599" s="60" t="s">
        <v>85</v>
      </c>
    </row>
    <row r="9600" spans="1:9" x14ac:dyDescent="0.2">
      <c r="A9600" t="s">
        <v>112</v>
      </c>
      <c r="B9600" t="s">
        <v>110</v>
      </c>
      <c r="C9600" t="s">
        <v>22</v>
      </c>
      <c r="D9600" s="55">
        <v>47239</v>
      </c>
      <c r="E9600">
        <v>0.02</v>
      </c>
      <c r="F9600">
        <v>3133125</v>
      </c>
      <c r="G9600" s="58" t="s">
        <v>87</v>
      </c>
      <c r="H9600" s="58" t="s">
        <v>87</v>
      </c>
      <c r="I9600" s="60" t="s">
        <v>85</v>
      </c>
    </row>
    <row r="9601" spans="1:9" x14ac:dyDescent="0.2">
      <c r="A9601" t="s">
        <v>108</v>
      </c>
      <c r="B9601" t="s">
        <v>110</v>
      </c>
      <c r="C9601" t="s">
        <v>22</v>
      </c>
      <c r="D9601" s="55">
        <v>47239</v>
      </c>
      <c r="E9601">
        <v>-3.5000000000000003E-2</v>
      </c>
      <c r="F9601">
        <v>3133126</v>
      </c>
      <c r="G9601" s="58" t="s">
        <v>87</v>
      </c>
      <c r="H9601" s="58" t="s">
        <v>87</v>
      </c>
      <c r="I9601" s="60" t="s">
        <v>85</v>
      </c>
    </row>
    <row r="9602" spans="1:9" x14ac:dyDescent="0.2">
      <c r="A9602" t="s">
        <v>109</v>
      </c>
      <c r="B9602" t="s">
        <v>110</v>
      </c>
      <c r="C9602" t="s">
        <v>22</v>
      </c>
      <c r="D9602" s="55">
        <v>47239</v>
      </c>
      <c r="E9602">
        <v>0.02</v>
      </c>
      <c r="F9602">
        <v>3133127</v>
      </c>
      <c r="G9602" s="58" t="s">
        <v>87</v>
      </c>
      <c r="H9602" s="58" t="s">
        <v>87</v>
      </c>
      <c r="I9602" s="60" t="s">
        <v>85</v>
      </c>
    </row>
    <row r="9603" spans="1:9" x14ac:dyDescent="0.2">
      <c r="A9603" t="s">
        <v>11</v>
      </c>
      <c r="B9603" t="s">
        <v>110</v>
      </c>
      <c r="C9603" t="s">
        <v>22</v>
      </c>
      <c r="D9603" s="55">
        <v>47239</v>
      </c>
      <c r="E9603" s="155">
        <v>47270</v>
      </c>
      <c r="F9603">
        <v>2756509</v>
      </c>
      <c r="G9603" s="58" t="s">
        <v>87</v>
      </c>
      <c r="H9603" s="58" t="s">
        <v>87</v>
      </c>
      <c r="I9603" s="60" t="s">
        <v>86</v>
      </c>
    </row>
    <row r="9604" spans="1:9" x14ac:dyDescent="0.2">
      <c r="A9604" t="s">
        <v>78</v>
      </c>
      <c r="B9604" t="s">
        <v>80</v>
      </c>
      <c r="C9604" t="s">
        <v>22</v>
      </c>
      <c r="D9604" s="55">
        <v>47270</v>
      </c>
      <c r="E9604">
        <v>0.38500000000000001</v>
      </c>
      <c r="F9604">
        <v>3133100</v>
      </c>
      <c r="G9604" s="58" t="s">
        <v>87</v>
      </c>
      <c r="H9604" s="58" t="s">
        <v>87</v>
      </c>
      <c r="I9604" s="60" t="s">
        <v>85</v>
      </c>
    </row>
    <row r="9605" spans="1:9" x14ac:dyDescent="0.2">
      <c r="A9605" t="s">
        <v>78</v>
      </c>
      <c r="B9605" t="s">
        <v>81</v>
      </c>
      <c r="C9605" t="s">
        <v>22</v>
      </c>
      <c r="D9605" s="55">
        <v>47270</v>
      </c>
      <c r="E9605">
        <v>0.02</v>
      </c>
      <c r="F9605">
        <v>3133101</v>
      </c>
      <c r="G9605" s="58" t="s">
        <v>87</v>
      </c>
      <c r="H9605" s="58" t="s">
        <v>87</v>
      </c>
      <c r="I9605" s="60" t="s">
        <v>85</v>
      </c>
    </row>
    <row r="9606" spans="1:9" x14ac:dyDescent="0.2">
      <c r="A9606" t="s">
        <v>35</v>
      </c>
      <c r="B9606" t="s">
        <v>80</v>
      </c>
      <c r="C9606" t="s">
        <v>22</v>
      </c>
      <c r="D9606" s="55">
        <v>47270</v>
      </c>
      <c r="E9606">
        <v>0.38500000000000001</v>
      </c>
      <c r="F9606">
        <v>3133102</v>
      </c>
      <c r="G9606" s="58" t="s">
        <v>87</v>
      </c>
      <c r="H9606" s="58" t="s">
        <v>87</v>
      </c>
      <c r="I9606" s="60" t="s">
        <v>85</v>
      </c>
    </row>
    <row r="9607" spans="1:9" x14ac:dyDescent="0.2">
      <c r="A9607" t="s">
        <v>35</v>
      </c>
      <c r="B9607" t="s">
        <v>81</v>
      </c>
      <c r="C9607" t="s">
        <v>22</v>
      </c>
      <c r="D9607" s="55">
        <v>47270</v>
      </c>
      <c r="E9607">
        <v>0.06</v>
      </c>
      <c r="F9607">
        <v>3133103</v>
      </c>
      <c r="G9607" s="58" t="s">
        <v>87</v>
      </c>
      <c r="H9607" s="58" t="s">
        <v>87</v>
      </c>
      <c r="I9607" s="60" t="s">
        <v>85</v>
      </c>
    </row>
    <row r="9608" spans="1:9" x14ac:dyDescent="0.2">
      <c r="A9608" t="s">
        <v>36</v>
      </c>
      <c r="B9608" t="s">
        <v>80</v>
      </c>
      <c r="C9608" t="s">
        <v>22</v>
      </c>
      <c r="D9608" s="55">
        <v>47270</v>
      </c>
      <c r="E9608">
        <v>0.38500000000000001</v>
      </c>
      <c r="F9608">
        <v>3133104</v>
      </c>
      <c r="G9608" s="58" t="s">
        <v>87</v>
      </c>
      <c r="H9608" s="58" t="s">
        <v>87</v>
      </c>
      <c r="I9608" s="60" t="s">
        <v>85</v>
      </c>
    </row>
    <row r="9609" spans="1:9" x14ac:dyDescent="0.2">
      <c r="A9609" t="s">
        <v>36</v>
      </c>
      <c r="B9609" t="s">
        <v>81</v>
      </c>
      <c r="C9609" t="s">
        <v>22</v>
      </c>
      <c r="D9609" s="55">
        <v>47270</v>
      </c>
      <c r="E9609">
        <v>0.02</v>
      </c>
      <c r="F9609">
        <v>3133105</v>
      </c>
      <c r="G9609" s="58" t="s">
        <v>87</v>
      </c>
      <c r="H9609" s="58" t="s">
        <v>87</v>
      </c>
      <c r="I9609" s="60" t="s">
        <v>85</v>
      </c>
    </row>
    <row r="9610" spans="1:9" x14ac:dyDescent="0.2">
      <c r="A9610" t="s">
        <v>37</v>
      </c>
      <c r="B9610" t="s">
        <v>80</v>
      </c>
      <c r="C9610" t="s">
        <v>22</v>
      </c>
      <c r="D9610" s="55">
        <v>47270</v>
      </c>
      <c r="E9610">
        <v>0.38500000000000001</v>
      </c>
      <c r="F9610">
        <v>3133106</v>
      </c>
      <c r="G9610" s="58" t="s">
        <v>87</v>
      </c>
      <c r="H9610" s="58" t="s">
        <v>87</v>
      </c>
      <c r="I9610" s="60" t="s">
        <v>85</v>
      </c>
    </row>
    <row r="9611" spans="1:9" x14ac:dyDescent="0.2">
      <c r="A9611" t="s">
        <v>37</v>
      </c>
      <c r="B9611" t="s">
        <v>81</v>
      </c>
      <c r="C9611" t="s">
        <v>22</v>
      </c>
      <c r="D9611" s="55">
        <v>47270</v>
      </c>
      <c r="E9611">
        <v>0.06</v>
      </c>
      <c r="F9611">
        <v>3133107</v>
      </c>
      <c r="G9611" s="58" t="s">
        <v>87</v>
      </c>
      <c r="H9611" s="58" t="s">
        <v>87</v>
      </c>
      <c r="I9611" s="60" t="s">
        <v>85</v>
      </c>
    </row>
    <row r="9612" spans="1:9" x14ac:dyDescent="0.2">
      <c r="A9612" t="s">
        <v>58</v>
      </c>
      <c r="B9612" t="s">
        <v>80</v>
      </c>
      <c r="C9612" t="s">
        <v>22</v>
      </c>
      <c r="D9612" s="55">
        <v>47270</v>
      </c>
      <c r="E9612">
        <v>0.33500000000000002</v>
      </c>
      <c r="F9612">
        <v>3133108</v>
      </c>
      <c r="G9612" s="58" t="s">
        <v>87</v>
      </c>
      <c r="H9612" s="58" t="s">
        <v>87</v>
      </c>
      <c r="I9612" s="60" t="s">
        <v>85</v>
      </c>
    </row>
    <row r="9613" spans="1:9" x14ac:dyDescent="0.2">
      <c r="A9613" t="s">
        <v>58</v>
      </c>
      <c r="B9613" t="s">
        <v>81</v>
      </c>
      <c r="C9613" t="s">
        <v>22</v>
      </c>
      <c r="D9613" s="55">
        <v>47270</v>
      </c>
      <c r="E9613">
        <v>5.0000000000000001E-3</v>
      </c>
      <c r="F9613">
        <v>3133109</v>
      </c>
      <c r="G9613" s="58" t="s">
        <v>87</v>
      </c>
      <c r="H9613" s="58" t="s">
        <v>87</v>
      </c>
      <c r="I9613" s="60" t="s">
        <v>85</v>
      </c>
    </row>
    <row r="9614" spans="1:9" x14ac:dyDescent="0.2">
      <c r="A9614" t="s">
        <v>59</v>
      </c>
      <c r="B9614" t="s">
        <v>80</v>
      </c>
      <c r="C9614" t="s">
        <v>22</v>
      </c>
      <c r="D9614" s="55">
        <v>47270</v>
      </c>
      <c r="E9614">
        <v>0.37</v>
      </c>
      <c r="F9614">
        <v>3133110</v>
      </c>
      <c r="G9614" s="58" t="s">
        <v>87</v>
      </c>
      <c r="H9614" s="58" t="s">
        <v>87</v>
      </c>
      <c r="I9614" s="60" t="s">
        <v>85</v>
      </c>
    </row>
    <row r="9615" spans="1:9" x14ac:dyDescent="0.2">
      <c r="A9615" t="s">
        <v>59</v>
      </c>
      <c r="B9615" t="s">
        <v>81</v>
      </c>
      <c r="C9615" t="s">
        <v>22</v>
      </c>
      <c r="D9615" s="55">
        <v>47270</v>
      </c>
      <c r="E9615">
        <v>-5.5E-2</v>
      </c>
      <c r="F9615">
        <v>3133111</v>
      </c>
      <c r="G9615" s="58" t="s">
        <v>87</v>
      </c>
      <c r="H9615" s="58" t="s">
        <v>87</v>
      </c>
      <c r="I9615" s="60" t="s">
        <v>85</v>
      </c>
    </row>
    <row r="9616" spans="1:9" x14ac:dyDescent="0.2">
      <c r="A9616" t="s">
        <v>60</v>
      </c>
      <c r="B9616" t="s">
        <v>80</v>
      </c>
      <c r="C9616" t="s">
        <v>22</v>
      </c>
      <c r="D9616" s="55">
        <v>47270</v>
      </c>
      <c r="E9616">
        <v>0.37</v>
      </c>
      <c r="F9616">
        <v>3133112</v>
      </c>
      <c r="G9616" s="58" t="s">
        <v>87</v>
      </c>
      <c r="H9616" s="58" t="s">
        <v>87</v>
      </c>
      <c r="I9616" s="60" t="s">
        <v>85</v>
      </c>
    </row>
    <row r="9617" spans="1:9" x14ac:dyDescent="0.2">
      <c r="A9617" t="s">
        <v>60</v>
      </c>
      <c r="B9617" t="s">
        <v>81</v>
      </c>
      <c r="C9617" t="s">
        <v>22</v>
      </c>
      <c r="D9617" s="55">
        <v>47270</v>
      </c>
      <c r="E9617">
        <v>3.5000000000000003E-2</v>
      </c>
      <c r="F9617">
        <v>3133113</v>
      </c>
      <c r="G9617" s="58" t="s">
        <v>87</v>
      </c>
      <c r="H9617" s="58" t="s">
        <v>87</v>
      </c>
      <c r="I9617" s="60" t="s">
        <v>85</v>
      </c>
    </row>
    <row r="9618" spans="1:9" x14ac:dyDescent="0.2">
      <c r="A9618" t="s">
        <v>61</v>
      </c>
      <c r="B9618" t="s">
        <v>80</v>
      </c>
      <c r="C9618" t="s">
        <v>22</v>
      </c>
      <c r="D9618" s="55">
        <v>47270</v>
      </c>
      <c r="E9618">
        <v>0.37</v>
      </c>
      <c r="F9618">
        <v>3133114</v>
      </c>
      <c r="G9618" s="58" t="s">
        <v>87</v>
      </c>
      <c r="H9618" s="58" t="s">
        <v>87</v>
      </c>
      <c r="I9618" s="60" t="s">
        <v>85</v>
      </c>
    </row>
    <row r="9619" spans="1:9" x14ac:dyDescent="0.2">
      <c r="A9619" t="s">
        <v>61</v>
      </c>
      <c r="B9619" t="s">
        <v>81</v>
      </c>
      <c r="C9619" t="s">
        <v>22</v>
      </c>
      <c r="D9619" s="55">
        <v>47270</v>
      </c>
      <c r="E9619">
        <v>-3.5000000000000003E-2</v>
      </c>
      <c r="F9619">
        <v>3133115</v>
      </c>
      <c r="G9619" s="58" t="s">
        <v>87</v>
      </c>
      <c r="H9619" s="58" t="s">
        <v>87</v>
      </c>
      <c r="I9619" s="60" t="s">
        <v>85</v>
      </c>
    </row>
    <row r="9620" spans="1:9" x14ac:dyDescent="0.2">
      <c r="A9620" t="s">
        <v>63</v>
      </c>
      <c r="B9620" t="s">
        <v>80</v>
      </c>
      <c r="C9620" t="s">
        <v>22</v>
      </c>
      <c r="D9620" s="55">
        <v>47270</v>
      </c>
      <c r="E9620">
        <v>0</v>
      </c>
      <c r="F9620">
        <v>3133116</v>
      </c>
      <c r="G9620" s="58" t="s">
        <v>87</v>
      </c>
      <c r="H9620" s="58" t="s">
        <v>87</v>
      </c>
      <c r="I9620" s="60" t="s">
        <v>85</v>
      </c>
    </row>
    <row r="9621" spans="1:9" x14ac:dyDescent="0.2">
      <c r="A9621" t="s">
        <v>63</v>
      </c>
      <c r="B9621" t="s">
        <v>81</v>
      </c>
      <c r="C9621" t="s">
        <v>22</v>
      </c>
      <c r="D9621" s="55">
        <v>47270</v>
      </c>
      <c r="E9621">
        <v>0</v>
      </c>
      <c r="F9621">
        <v>3133117</v>
      </c>
      <c r="G9621" s="58" t="s">
        <v>87</v>
      </c>
      <c r="H9621" s="58" t="s">
        <v>87</v>
      </c>
      <c r="I9621" s="60" t="s">
        <v>85</v>
      </c>
    </row>
    <row r="9622" spans="1:9" x14ac:dyDescent="0.2">
      <c r="A9622" t="s">
        <v>64</v>
      </c>
      <c r="B9622" t="s">
        <v>80</v>
      </c>
      <c r="C9622" t="s">
        <v>22</v>
      </c>
      <c r="D9622" s="55">
        <v>47270</v>
      </c>
      <c r="E9622">
        <v>0</v>
      </c>
      <c r="F9622">
        <v>3133118</v>
      </c>
      <c r="G9622" s="58" t="s">
        <v>87</v>
      </c>
      <c r="H9622" s="58" t="s">
        <v>87</v>
      </c>
      <c r="I9622" s="60" t="s">
        <v>85</v>
      </c>
    </row>
    <row r="9623" spans="1:9" x14ac:dyDescent="0.2">
      <c r="A9623" t="s">
        <v>64</v>
      </c>
      <c r="B9623" t="s">
        <v>81</v>
      </c>
      <c r="C9623" t="s">
        <v>22</v>
      </c>
      <c r="D9623" s="55">
        <v>47270</v>
      </c>
      <c r="E9623">
        <v>0</v>
      </c>
      <c r="F9623">
        <v>3133119</v>
      </c>
      <c r="G9623" s="58" t="s">
        <v>87</v>
      </c>
      <c r="H9623" s="58" t="s">
        <v>87</v>
      </c>
      <c r="I9623" s="60" t="s">
        <v>85</v>
      </c>
    </row>
    <row r="9624" spans="1:9" x14ac:dyDescent="0.2">
      <c r="A9624" t="s">
        <v>79</v>
      </c>
      <c r="B9624" t="s">
        <v>80</v>
      </c>
      <c r="C9624" t="s">
        <v>22</v>
      </c>
      <c r="D9624" s="55">
        <v>47270</v>
      </c>
      <c r="E9624">
        <v>0</v>
      </c>
      <c r="F9624">
        <v>3133120</v>
      </c>
      <c r="G9624" s="58" t="s">
        <v>87</v>
      </c>
      <c r="H9624" s="58" t="s">
        <v>87</v>
      </c>
      <c r="I9624" s="60" t="s">
        <v>85</v>
      </c>
    </row>
    <row r="9625" spans="1:9" x14ac:dyDescent="0.2">
      <c r="A9625" t="s">
        <v>79</v>
      </c>
      <c r="B9625" t="s">
        <v>81</v>
      </c>
      <c r="C9625" t="s">
        <v>22</v>
      </c>
      <c r="D9625" s="55">
        <v>47270</v>
      </c>
      <c r="E9625">
        <v>0</v>
      </c>
      <c r="F9625">
        <v>3133121</v>
      </c>
      <c r="G9625" s="58" t="s">
        <v>87</v>
      </c>
      <c r="H9625" s="58" t="s">
        <v>87</v>
      </c>
      <c r="I9625" s="60" t="s">
        <v>85</v>
      </c>
    </row>
    <row r="9626" spans="1:9" x14ac:dyDescent="0.2">
      <c r="A9626" t="s">
        <v>65</v>
      </c>
      <c r="B9626" t="s">
        <v>80</v>
      </c>
      <c r="C9626" t="s">
        <v>22</v>
      </c>
      <c r="D9626" s="55">
        <v>47270</v>
      </c>
      <c r="E9626">
        <v>0</v>
      </c>
      <c r="F9626">
        <v>3133122</v>
      </c>
      <c r="G9626" s="58" t="s">
        <v>87</v>
      </c>
      <c r="H9626" s="58" t="s">
        <v>87</v>
      </c>
      <c r="I9626" s="60" t="s">
        <v>85</v>
      </c>
    </row>
    <row r="9627" spans="1:9" x14ac:dyDescent="0.2">
      <c r="A9627" t="s">
        <v>65</v>
      </c>
      <c r="B9627" t="s">
        <v>81</v>
      </c>
      <c r="C9627" t="s">
        <v>22</v>
      </c>
      <c r="D9627" s="55">
        <v>47270</v>
      </c>
      <c r="E9627">
        <v>0</v>
      </c>
      <c r="F9627">
        <v>3133123</v>
      </c>
      <c r="G9627" s="58" t="s">
        <v>87</v>
      </c>
      <c r="H9627" s="58" t="s">
        <v>87</v>
      </c>
      <c r="I9627" s="60" t="s">
        <v>85</v>
      </c>
    </row>
    <row r="9628" spans="1:9" x14ac:dyDescent="0.2">
      <c r="A9628" t="s">
        <v>111</v>
      </c>
      <c r="B9628" t="s">
        <v>110</v>
      </c>
      <c r="C9628" t="s">
        <v>22</v>
      </c>
      <c r="D9628" s="55">
        <v>47270</v>
      </c>
      <c r="E9628">
        <v>5.0000000000000001E-3</v>
      </c>
      <c r="F9628">
        <v>3133124</v>
      </c>
      <c r="G9628" s="58" t="s">
        <v>87</v>
      </c>
      <c r="H9628" s="58" t="s">
        <v>87</v>
      </c>
      <c r="I9628" s="60" t="s">
        <v>85</v>
      </c>
    </row>
    <row r="9629" spans="1:9" x14ac:dyDescent="0.2">
      <c r="A9629" t="s">
        <v>112</v>
      </c>
      <c r="B9629" t="s">
        <v>110</v>
      </c>
      <c r="C9629" t="s">
        <v>22</v>
      </c>
      <c r="D9629" s="55">
        <v>47270</v>
      </c>
      <c r="E9629">
        <v>3.5000000000000003E-2</v>
      </c>
      <c r="F9629">
        <v>3133125</v>
      </c>
      <c r="G9629" s="58" t="s">
        <v>87</v>
      </c>
      <c r="H9629" s="58" t="s">
        <v>87</v>
      </c>
      <c r="I9629" s="60" t="s">
        <v>85</v>
      </c>
    </row>
    <row r="9630" spans="1:9" x14ac:dyDescent="0.2">
      <c r="A9630" t="s">
        <v>108</v>
      </c>
      <c r="B9630" t="s">
        <v>110</v>
      </c>
      <c r="C9630" t="s">
        <v>22</v>
      </c>
      <c r="D9630" s="55">
        <v>47270</v>
      </c>
      <c r="E9630">
        <v>-3.5000000000000003E-2</v>
      </c>
      <c r="F9630">
        <v>3133126</v>
      </c>
      <c r="G9630" s="58" t="s">
        <v>87</v>
      </c>
      <c r="H9630" s="58" t="s">
        <v>87</v>
      </c>
      <c r="I9630" s="60" t="s">
        <v>85</v>
      </c>
    </row>
    <row r="9631" spans="1:9" x14ac:dyDescent="0.2">
      <c r="A9631" t="s">
        <v>109</v>
      </c>
      <c r="B9631" t="s">
        <v>110</v>
      </c>
      <c r="C9631" t="s">
        <v>22</v>
      </c>
      <c r="D9631" s="55">
        <v>47270</v>
      </c>
      <c r="E9631">
        <v>3.5000000000000003E-2</v>
      </c>
      <c r="F9631">
        <v>3133127</v>
      </c>
      <c r="G9631" s="58" t="s">
        <v>87</v>
      </c>
      <c r="H9631" s="58" t="s">
        <v>87</v>
      </c>
      <c r="I9631" s="60" t="s">
        <v>85</v>
      </c>
    </row>
    <row r="9632" spans="1:9" x14ac:dyDescent="0.2">
      <c r="A9632" t="s">
        <v>11</v>
      </c>
      <c r="B9632" t="s">
        <v>110</v>
      </c>
      <c r="C9632" t="s">
        <v>22</v>
      </c>
      <c r="D9632" s="55">
        <v>47270</v>
      </c>
      <c r="E9632" s="155">
        <v>47300</v>
      </c>
      <c r="F9632">
        <v>2756538</v>
      </c>
      <c r="G9632" s="58" t="s">
        <v>87</v>
      </c>
      <c r="H9632" s="58" t="s">
        <v>87</v>
      </c>
      <c r="I9632" s="60" t="s">
        <v>86</v>
      </c>
    </row>
    <row r="9633" spans="1:9" x14ac:dyDescent="0.2">
      <c r="A9633" t="s">
        <v>78</v>
      </c>
      <c r="B9633" t="s">
        <v>80</v>
      </c>
      <c r="C9633" t="s">
        <v>22</v>
      </c>
      <c r="D9633" s="55">
        <v>47300</v>
      </c>
      <c r="E9633">
        <v>0.39750000000000002</v>
      </c>
      <c r="F9633">
        <v>3133100</v>
      </c>
      <c r="G9633" s="58" t="s">
        <v>87</v>
      </c>
      <c r="H9633" s="58" t="s">
        <v>87</v>
      </c>
      <c r="I9633" s="60" t="s">
        <v>85</v>
      </c>
    </row>
    <row r="9634" spans="1:9" x14ac:dyDescent="0.2">
      <c r="A9634" t="s">
        <v>78</v>
      </c>
      <c r="B9634" t="s">
        <v>81</v>
      </c>
      <c r="C9634" t="s">
        <v>22</v>
      </c>
      <c r="D9634" s="55">
        <v>47300</v>
      </c>
      <c r="E9634">
        <v>0.02</v>
      </c>
      <c r="F9634">
        <v>3133101</v>
      </c>
      <c r="G9634" s="58" t="s">
        <v>87</v>
      </c>
      <c r="H9634" s="58" t="s">
        <v>87</v>
      </c>
      <c r="I9634" s="60" t="s">
        <v>85</v>
      </c>
    </row>
    <row r="9635" spans="1:9" x14ac:dyDescent="0.2">
      <c r="A9635" t="s">
        <v>35</v>
      </c>
      <c r="B9635" t="s">
        <v>80</v>
      </c>
      <c r="C9635" t="s">
        <v>22</v>
      </c>
      <c r="D9635" s="55">
        <v>47300</v>
      </c>
      <c r="E9635">
        <v>0.39750000000000002</v>
      </c>
      <c r="F9635">
        <v>3133102</v>
      </c>
      <c r="G9635" s="58" t="s">
        <v>87</v>
      </c>
      <c r="H9635" s="58" t="s">
        <v>87</v>
      </c>
      <c r="I9635" s="60" t="s">
        <v>85</v>
      </c>
    </row>
    <row r="9636" spans="1:9" x14ac:dyDescent="0.2">
      <c r="A9636" t="s">
        <v>35</v>
      </c>
      <c r="B9636" t="s">
        <v>81</v>
      </c>
      <c r="C9636" t="s">
        <v>22</v>
      </c>
      <c r="D9636" s="55">
        <v>47300</v>
      </c>
      <c r="E9636">
        <v>7.0000000000000007E-2</v>
      </c>
      <c r="F9636">
        <v>3133103</v>
      </c>
      <c r="G9636" s="58" t="s">
        <v>87</v>
      </c>
      <c r="H9636" s="58" t="s">
        <v>87</v>
      </c>
      <c r="I9636" s="60" t="s">
        <v>85</v>
      </c>
    </row>
    <row r="9637" spans="1:9" x14ac:dyDescent="0.2">
      <c r="A9637" t="s">
        <v>36</v>
      </c>
      <c r="B9637" t="s">
        <v>80</v>
      </c>
      <c r="C9637" t="s">
        <v>22</v>
      </c>
      <c r="D9637" s="55">
        <v>47300</v>
      </c>
      <c r="E9637">
        <v>0.39750000000000002</v>
      </c>
      <c r="F9637">
        <v>3133104</v>
      </c>
      <c r="G9637" s="58" t="s">
        <v>87</v>
      </c>
      <c r="H9637" s="58" t="s">
        <v>87</v>
      </c>
      <c r="I9637" s="60" t="s">
        <v>85</v>
      </c>
    </row>
    <row r="9638" spans="1:9" x14ac:dyDescent="0.2">
      <c r="A9638" t="s">
        <v>36</v>
      </c>
      <c r="B9638" t="s">
        <v>81</v>
      </c>
      <c r="C9638" t="s">
        <v>22</v>
      </c>
      <c r="D9638" s="55">
        <v>47300</v>
      </c>
      <c r="E9638">
        <v>0.02</v>
      </c>
      <c r="F9638">
        <v>3133105</v>
      </c>
      <c r="G9638" s="58" t="s">
        <v>87</v>
      </c>
      <c r="H9638" s="58" t="s">
        <v>87</v>
      </c>
      <c r="I9638" s="60" t="s">
        <v>85</v>
      </c>
    </row>
    <row r="9639" spans="1:9" x14ac:dyDescent="0.2">
      <c r="A9639" t="s">
        <v>37</v>
      </c>
      <c r="B9639" t="s">
        <v>80</v>
      </c>
      <c r="C9639" t="s">
        <v>22</v>
      </c>
      <c r="D9639" s="55">
        <v>47300</v>
      </c>
      <c r="E9639">
        <v>0.39750000000000002</v>
      </c>
      <c r="F9639">
        <v>3133106</v>
      </c>
      <c r="G9639" s="58" t="s">
        <v>87</v>
      </c>
      <c r="H9639" s="58" t="s">
        <v>87</v>
      </c>
      <c r="I9639" s="60" t="s">
        <v>85</v>
      </c>
    </row>
    <row r="9640" spans="1:9" x14ac:dyDescent="0.2">
      <c r="A9640" t="s">
        <v>37</v>
      </c>
      <c r="B9640" t="s">
        <v>81</v>
      </c>
      <c r="C9640" t="s">
        <v>22</v>
      </c>
      <c r="D9640" s="55">
        <v>47300</v>
      </c>
      <c r="E9640">
        <v>7.0000000000000007E-2</v>
      </c>
      <c r="F9640">
        <v>3133107</v>
      </c>
      <c r="G9640" s="58" t="s">
        <v>87</v>
      </c>
      <c r="H9640" s="58" t="s">
        <v>87</v>
      </c>
      <c r="I9640" s="60" t="s">
        <v>85</v>
      </c>
    </row>
    <row r="9641" spans="1:9" x14ac:dyDescent="0.2">
      <c r="A9641" t="s">
        <v>58</v>
      </c>
      <c r="B9641" t="s">
        <v>80</v>
      </c>
      <c r="C9641" t="s">
        <v>22</v>
      </c>
      <c r="D9641" s="55">
        <v>47300</v>
      </c>
      <c r="E9641">
        <v>0.35</v>
      </c>
      <c r="F9641">
        <v>3133108</v>
      </c>
      <c r="G9641" s="58" t="s">
        <v>87</v>
      </c>
      <c r="H9641" s="58" t="s">
        <v>87</v>
      </c>
      <c r="I9641" s="60" t="s">
        <v>85</v>
      </c>
    </row>
    <row r="9642" spans="1:9" x14ac:dyDescent="0.2">
      <c r="A9642" t="s">
        <v>58</v>
      </c>
      <c r="B9642" t="s">
        <v>81</v>
      </c>
      <c r="C9642" t="s">
        <v>22</v>
      </c>
      <c r="D9642" s="55">
        <v>47300</v>
      </c>
      <c r="E9642">
        <v>5.0000000000000001E-3</v>
      </c>
      <c r="F9642">
        <v>3133109</v>
      </c>
      <c r="G9642" s="58" t="s">
        <v>87</v>
      </c>
      <c r="H9642" s="58" t="s">
        <v>87</v>
      </c>
      <c r="I9642" s="60" t="s">
        <v>85</v>
      </c>
    </row>
    <row r="9643" spans="1:9" x14ac:dyDescent="0.2">
      <c r="A9643" t="s">
        <v>59</v>
      </c>
      <c r="B9643" t="s">
        <v>80</v>
      </c>
      <c r="C9643" t="s">
        <v>22</v>
      </c>
      <c r="D9643" s="55">
        <v>47300</v>
      </c>
      <c r="E9643">
        <v>0.41</v>
      </c>
      <c r="F9643">
        <v>3133110</v>
      </c>
      <c r="G9643" s="58" t="s">
        <v>87</v>
      </c>
      <c r="H9643" s="58" t="s">
        <v>87</v>
      </c>
      <c r="I9643" s="60" t="s">
        <v>85</v>
      </c>
    </row>
    <row r="9644" spans="1:9" x14ac:dyDescent="0.2">
      <c r="A9644" t="s">
        <v>59</v>
      </c>
      <c r="B9644" t="s">
        <v>81</v>
      </c>
      <c r="C9644" t="s">
        <v>22</v>
      </c>
      <c r="D9644" s="55">
        <v>47300</v>
      </c>
      <c r="E9644">
        <v>-0.02</v>
      </c>
      <c r="F9644">
        <v>3133111</v>
      </c>
      <c r="G9644" s="58" t="s">
        <v>87</v>
      </c>
      <c r="H9644" s="58" t="s">
        <v>87</v>
      </c>
      <c r="I9644" s="60" t="s">
        <v>85</v>
      </c>
    </row>
    <row r="9645" spans="1:9" x14ac:dyDescent="0.2">
      <c r="A9645" t="s">
        <v>60</v>
      </c>
      <c r="B9645" t="s">
        <v>80</v>
      </c>
      <c r="C9645" t="s">
        <v>22</v>
      </c>
      <c r="D9645" s="55">
        <v>47300</v>
      </c>
      <c r="E9645">
        <v>0.41</v>
      </c>
      <c r="F9645">
        <v>3133112</v>
      </c>
      <c r="G9645" s="58" t="s">
        <v>87</v>
      </c>
      <c r="H9645" s="58" t="s">
        <v>87</v>
      </c>
      <c r="I9645" s="60" t="s">
        <v>85</v>
      </c>
    </row>
    <row r="9646" spans="1:9" x14ac:dyDescent="0.2">
      <c r="A9646" t="s">
        <v>60</v>
      </c>
      <c r="B9646" t="s">
        <v>81</v>
      </c>
      <c r="C9646" t="s">
        <v>22</v>
      </c>
      <c r="D9646" s="55">
        <v>47300</v>
      </c>
      <c r="E9646">
        <v>3.5000000000000003E-2</v>
      </c>
      <c r="F9646">
        <v>3133113</v>
      </c>
      <c r="G9646" s="58" t="s">
        <v>87</v>
      </c>
      <c r="H9646" s="58" t="s">
        <v>87</v>
      </c>
      <c r="I9646" s="60" t="s">
        <v>85</v>
      </c>
    </row>
    <row r="9647" spans="1:9" x14ac:dyDescent="0.2">
      <c r="A9647" t="s">
        <v>61</v>
      </c>
      <c r="B9647" t="s">
        <v>80</v>
      </c>
      <c r="C9647" t="s">
        <v>22</v>
      </c>
      <c r="D9647" s="55">
        <v>47300</v>
      </c>
      <c r="E9647">
        <v>0.41</v>
      </c>
      <c r="F9647">
        <v>3133114</v>
      </c>
      <c r="G9647" s="58" t="s">
        <v>87</v>
      </c>
      <c r="H9647" s="58" t="s">
        <v>87</v>
      </c>
      <c r="I9647" s="60" t="s">
        <v>85</v>
      </c>
    </row>
    <row r="9648" spans="1:9" x14ac:dyDescent="0.2">
      <c r="A9648" t="s">
        <v>61</v>
      </c>
      <c r="B9648" t="s">
        <v>81</v>
      </c>
      <c r="C9648" t="s">
        <v>22</v>
      </c>
      <c r="D9648" s="55">
        <v>47300</v>
      </c>
      <c r="E9648">
        <v>-0.02</v>
      </c>
      <c r="F9648">
        <v>3133115</v>
      </c>
      <c r="G9648" s="58" t="s">
        <v>87</v>
      </c>
      <c r="H9648" s="58" t="s">
        <v>87</v>
      </c>
      <c r="I9648" s="60" t="s">
        <v>85</v>
      </c>
    </row>
    <row r="9649" spans="1:9" x14ac:dyDescent="0.2">
      <c r="A9649" t="s">
        <v>63</v>
      </c>
      <c r="B9649" t="s">
        <v>80</v>
      </c>
      <c r="C9649" t="s">
        <v>22</v>
      </c>
      <c r="D9649" s="55">
        <v>47300</v>
      </c>
      <c r="E9649">
        <v>0</v>
      </c>
      <c r="F9649">
        <v>3133116</v>
      </c>
      <c r="G9649" s="58" t="s">
        <v>87</v>
      </c>
      <c r="H9649" s="58" t="s">
        <v>87</v>
      </c>
      <c r="I9649" s="60" t="s">
        <v>85</v>
      </c>
    </row>
    <row r="9650" spans="1:9" x14ac:dyDescent="0.2">
      <c r="A9650" t="s">
        <v>63</v>
      </c>
      <c r="B9650" t="s">
        <v>81</v>
      </c>
      <c r="C9650" t="s">
        <v>22</v>
      </c>
      <c r="D9650" s="55">
        <v>47300</v>
      </c>
      <c r="E9650">
        <v>0</v>
      </c>
      <c r="F9650">
        <v>3133117</v>
      </c>
      <c r="G9650" s="58" t="s">
        <v>87</v>
      </c>
      <c r="H9650" s="58" t="s">
        <v>87</v>
      </c>
      <c r="I9650" s="60" t="s">
        <v>85</v>
      </c>
    </row>
    <row r="9651" spans="1:9" x14ac:dyDescent="0.2">
      <c r="A9651" t="s">
        <v>64</v>
      </c>
      <c r="B9651" t="s">
        <v>80</v>
      </c>
      <c r="C9651" t="s">
        <v>22</v>
      </c>
      <c r="D9651" s="55">
        <v>47300</v>
      </c>
      <c r="E9651">
        <v>0</v>
      </c>
      <c r="F9651">
        <v>3133118</v>
      </c>
      <c r="G9651" s="58" t="s">
        <v>87</v>
      </c>
      <c r="H9651" s="58" t="s">
        <v>87</v>
      </c>
      <c r="I9651" s="60" t="s">
        <v>85</v>
      </c>
    </row>
    <row r="9652" spans="1:9" x14ac:dyDescent="0.2">
      <c r="A9652" t="s">
        <v>64</v>
      </c>
      <c r="B9652" t="s">
        <v>81</v>
      </c>
      <c r="C9652" t="s">
        <v>22</v>
      </c>
      <c r="D9652" s="55">
        <v>47300</v>
      </c>
      <c r="E9652">
        <v>0</v>
      </c>
      <c r="F9652">
        <v>3133119</v>
      </c>
      <c r="G9652" s="58" t="s">
        <v>87</v>
      </c>
      <c r="H9652" s="58" t="s">
        <v>87</v>
      </c>
      <c r="I9652" s="60" t="s">
        <v>85</v>
      </c>
    </row>
    <row r="9653" spans="1:9" x14ac:dyDescent="0.2">
      <c r="A9653" t="s">
        <v>79</v>
      </c>
      <c r="B9653" t="s">
        <v>80</v>
      </c>
      <c r="C9653" t="s">
        <v>22</v>
      </c>
      <c r="D9653" s="55">
        <v>47300</v>
      </c>
      <c r="E9653">
        <v>0</v>
      </c>
      <c r="F9653">
        <v>3133120</v>
      </c>
      <c r="G9653" s="58" t="s">
        <v>87</v>
      </c>
      <c r="H9653" s="58" t="s">
        <v>87</v>
      </c>
      <c r="I9653" s="60" t="s">
        <v>85</v>
      </c>
    </row>
    <row r="9654" spans="1:9" x14ac:dyDescent="0.2">
      <c r="A9654" t="s">
        <v>79</v>
      </c>
      <c r="B9654" t="s">
        <v>81</v>
      </c>
      <c r="C9654" t="s">
        <v>22</v>
      </c>
      <c r="D9654" s="55">
        <v>47300</v>
      </c>
      <c r="E9654">
        <v>0</v>
      </c>
      <c r="F9654">
        <v>3133121</v>
      </c>
      <c r="G9654" s="58" t="s">
        <v>87</v>
      </c>
      <c r="H9654" s="58" t="s">
        <v>87</v>
      </c>
      <c r="I9654" s="60" t="s">
        <v>85</v>
      </c>
    </row>
    <row r="9655" spans="1:9" x14ac:dyDescent="0.2">
      <c r="A9655" t="s">
        <v>65</v>
      </c>
      <c r="B9655" t="s">
        <v>80</v>
      </c>
      <c r="C9655" t="s">
        <v>22</v>
      </c>
      <c r="D9655" s="55">
        <v>47300</v>
      </c>
      <c r="E9655">
        <v>0</v>
      </c>
      <c r="F9655">
        <v>3133122</v>
      </c>
      <c r="G9655" s="58" t="s">
        <v>87</v>
      </c>
      <c r="H9655" s="58" t="s">
        <v>87</v>
      </c>
      <c r="I9655" s="60" t="s">
        <v>85</v>
      </c>
    </row>
    <row r="9656" spans="1:9" x14ac:dyDescent="0.2">
      <c r="A9656" t="s">
        <v>65</v>
      </c>
      <c r="B9656" t="s">
        <v>81</v>
      </c>
      <c r="C9656" t="s">
        <v>22</v>
      </c>
      <c r="D9656" s="55">
        <v>47300</v>
      </c>
      <c r="E9656">
        <v>0</v>
      </c>
      <c r="F9656">
        <v>3133123</v>
      </c>
      <c r="G9656" s="58" t="s">
        <v>87</v>
      </c>
      <c r="H9656" s="58" t="s">
        <v>87</v>
      </c>
      <c r="I9656" s="60" t="s">
        <v>85</v>
      </c>
    </row>
    <row r="9657" spans="1:9" x14ac:dyDescent="0.2">
      <c r="A9657" t="s">
        <v>111</v>
      </c>
      <c r="B9657" t="s">
        <v>110</v>
      </c>
      <c r="C9657" t="s">
        <v>22</v>
      </c>
      <c r="D9657" s="55">
        <v>47300</v>
      </c>
      <c r="E9657">
        <v>5.0000000000000001E-3</v>
      </c>
      <c r="F9657">
        <v>3133124</v>
      </c>
      <c r="G9657" s="58" t="s">
        <v>87</v>
      </c>
      <c r="H9657" s="58" t="s">
        <v>87</v>
      </c>
      <c r="I9657" s="60" t="s">
        <v>85</v>
      </c>
    </row>
    <row r="9658" spans="1:9" x14ac:dyDescent="0.2">
      <c r="A9658" t="s">
        <v>112</v>
      </c>
      <c r="B9658" t="s">
        <v>110</v>
      </c>
      <c r="C9658" t="s">
        <v>22</v>
      </c>
      <c r="D9658" s="55">
        <v>47300</v>
      </c>
      <c r="E9658">
        <v>3.5000000000000003E-2</v>
      </c>
      <c r="F9658">
        <v>3133125</v>
      </c>
      <c r="G9658" s="58" t="s">
        <v>87</v>
      </c>
      <c r="H9658" s="58" t="s">
        <v>87</v>
      </c>
      <c r="I9658" s="60" t="s">
        <v>85</v>
      </c>
    </row>
    <row r="9659" spans="1:9" x14ac:dyDescent="0.2">
      <c r="A9659" t="s">
        <v>108</v>
      </c>
      <c r="B9659" t="s">
        <v>110</v>
      </c>
      <c r="C9659" t="s">
        <v>22</v>
      </c>
      <c r="D9659" s="55">
        <v>47300</v>
      </c>
      <c r="E9659">
        <v>-0.02</v>
      </c>
      <c r="F9659">
        <v>3133126</v>
      </c>
      <c r="G9659" s="58" t="s">
        <v>87</v>
      </c>
      <c r="H9659" s="58" t="s">
        <v>87</v>
      </c>
      <c r="I9659" s="60" t="s">
        <v>85</v>
      </c>
    </row>
    <row r="9660" spans="1:9" x14ac:dyDescent="0.2">
      <c r="A9660" t="s">
        <v>109</v>
      </c>
      <c r="B9660" t="s">
        <v>110</v>
      </c>
      <c r="C9660" t="s">
        <v>22</v>
      </c>
      <c r="D9660" s="55">
        <v>47300</v>
      </c>
      <c r="E9660">
        <v>3.5000000000000003E-2</v>
      </c>
      <c r="F9660">
        <v>3133127</v>
      </c>
      <c r="G9660" s="58" t="s">
        <v>87</v>
      </c>
      <c r="H9660" s="58" t="s">
        <v>87</v>
      </c>
      <c r="I9660" s="60" t="s">
        <v>85</v>
      </c>
    </row>
    <row r="9661" spans="1:9" x14ac:dyDescent="0.2">
      <c r="A9661" t="s">
        <v>11</v>
      </c>
      <c r="B9661" t="s">
        <v>110</v>
      </c>
      <c r="C9661" t="s">
        <v>22</v>
      </c>
      <c r="D9661" s="55">
        <v>47300</v>
      </c>
      <c r="E9661" s="155">
        <v>47331</v>
      </c>
      <c r="F9661">
        <v>2756516</v>
      </c>
      <c r="G9661" s="58" t="s">
        <v>87</v>
      </c>
      <c r="H9661" s="58" t="s">
        <v>87</v>
      </c>
      <c r="I9661" s="60" t="s">
        <v>86</v>
      </c>
    </row>
    <row r="9662" spans="1:9" x14ac:dyDescent="0.2">
      <c r="A9662" t="s">
        <v>78</v>
      </c>
      <c r="B9662" t="s">
        <v>80</v>
      </c>
      <c r="C9662" t="s">
        <v>22</v>
      </c>
      <c r="D9662" s="55">
        <v>47331</v>
      </c>
      <c r="E9662">
        <v>0.4</v>
      </c>
      <c r="F9662">
        <v>3133100</v>
      </c>
      <c r="G9662" s="58" t="s">
        <v>87</v>
      </c>
      <c r="H9662" s="58" t="s">
        <v>87</v>
      </c>
      <c r="I9662" s="60" t="s">
        <v>85</v>
      </c>
    </row>
    <row r="9663" spans="1:9" x14ac:dyDescent="0.2">
      <c r="A9663" t="s">
        <v>78</v>
      </c>
      <c r="B9663" t="s">
        <v>81</v>
      </c>
      <c r="C9663" t="s">
        <v>22</v>
      </c>
      <c r="D9663" s="55">
        <v>47331</v>
      </c>
      <c r="E9663">
        <v>0.02</v>
      </c>
      <c r="F9663">
        <v>3133101</v>
      </c>
      <c r="G9663" s="58" t="s">
        <v>87</v>
      </c>
      <c r="H9663" s="58" t="s">
        <v>87</v>
      </c>
      <c r="I9663" s="60" t="s">
        <v>85</v>
      </c>
    </row>
    <row r="9664" spans="1:9" x14ac:dyDescent="0.2">
      <c r="A9664" t="s">
        <v>35</v>
      </c>
      <c r="B9664" t="s">
        <v>80</v>
      </c>
      <c r="C9664" t="s">
        <v>22</v>
      </c>
      <c r="D9664" s="55">
        <v>47331</v>
      </c>
      <c r="E9664">
        <v>0.4</v>
      </c>
      <c r="F9664">
        <v>3133102</v>
      </c>
      <c r="G9664" s="58" t="s">
        <v>87</v>
      </c>
      <c r="H9664" s="58" t="s">
        <v>87</v>
      </c>
      <c r="I9664" s="60" t="s">
        <v>85</v>
      </c>
    </row>
    <row r="9665" spans="1:9" x14ac:dyDescent="0.2">
      <c r="A9665" t="s">
        <v>35</v>
      </c>
      <c r="B9665" t="s">
        <v>81</v>
      </c>
      <c r="C9665" t="s">
        <v>22</v>
      </c>
      <c r="D9665" s="55">
        <v>47331</v>
      </c>
      <c r="E9665">
        <v>7.0000000000000007E-2</v>
      </c>
      <c r="F9665">
        <v>3133103</v>
      </c>
      <c r="G9665" s="58" t="s">
        <v>87</v>
      </c>
      <c r="H9665" s="58" t="s">
        <v>87</v>
      </c>
      <c r="I9665" s="60" t="s">
        <v>85</v>
      </c>
    </row>
    <row r="9666" spans="1:9" x14ac:dyDescent="0.2">
      <c r="A9666" t="s">
        <v>36</v>
      </c>
      <c r="B9666" t="s">
        <v>80</v>
      </c>
      <c r="C9666" t="s">
        <v>22</v>
      </c>
      <c r="D9666" s="55">
        <v>47331</v>
      </c>
      <c r="E9666">
        <v>0.4</v>
      </c>
      <c r="F9666">
        <v>3133104</v>
      </c>
      <c r="G9666" s="58" t="s">
        <v>87</v>
      </c>
      <c r="H9666" s="58" t="s">
        <v>87</v>
      </c>
      <c r="I9666" s="60" t="s">
        <v>85</v>
      </c>
    </row>
    <row r="9667" spans="1:9" x14ac:dyDescent="0.2">
      <c r="A9667" t="s">
        <v>36</v>
      </c>
      <c r="B9667" t="s">
        <v>81</v>
      </c>
      <c r="C9667" t="s">
        <v>22</v>
      </c>
      <c r="D9667" s="55">
        <v>47331</v>
      </c>
      <c r="E9667">
        <v>0.02</v>
      </c>
      <c r="F9667">
        <v>3133105</v>
      </c>
      <c r="G9667" s="58" t="s">
        <v>87</v>
      </c>
      <c r="H9667" s="58" t="s">
        <v>87</v>
      </c>
      <c r="I9667" s="60" t="s">
        <v>85</v>
      </c>
    </row>
    <row r="9668" spans="1:9" x14ac:dyDescent="0.2">
      <c r="A9668" t="s">
        <v>37</v>
      </c>
      <c r="B9668" t="s">
        <v>80</v>
      </c>
      <c r="C9668" t="s">
        <v>22</v>
      </c>
      <c r="D9668" s="55">
        <v>47331</v>
      </c>
      <c r="E9668">
        <v>0.4</v>
      </c>
      <c r="F9668">
        <v>3133106</v>
      </c>
      <c r="G9668" s="58" t="s">
        <v>87</v>
      </c>
      <c r="H9668" s="58" t="s">
        <v>87</v>
      </c>
      <c r="I9668" s="60" t="s">
        <v>85</v>
      </c>
    </row>
    <row r="9669" spans="1:9" x14ac:dyDescent="0.2">
      <c r="A9669" t="s">
        <v>37</v>
      </c>
      <c r="B9669" t="s">
        <v>81</v>
      </c>
      <c r="C9669" t="s">
        <v>22</v>
      </c>
      <c r="D9669" s="55">
        <v>47331</v>
      </c>
      <c r="E9669">
        <v>7.0000000000000007E-2</v>
      </c>
      <c r="F9669">
        <v>3133107</v>
      </c>
      <c r="G9669" s="58" t="s">
        <v>87</v>
      </c>
      <c r="H9669" s="58" t="s">
        <v>87</v>
      </c>
      <c r="I9669" s="60" t="s">
        <v>85</v>
      </c>
    </row>
    <row r="9670" spans="1:9" x14ac:dyDescent="0.2">
      <c r="A9670" t="s">
        <v>58</v>
      </c>
      <c r="B9670" t="s">
        <v>80</v>
      </c>
      <c r="C9670" t="s">
        <v>22</v>
      </c>
      <c r="D9670" s="55">
        <v>47331</v>
      </c>
      <c r="E9670">
        <v>0.35</v>
      </c>
      <c r="F9670">
        <v>3133108</v>
      </c>
      <c r="G9670" s="58" t="s">
        <v>87</v>
      </c>
      <c r="H9670" s="58" t="s">
        <v>87</v>
      </c>
      <c r="I9670" s="60" t="s">
        <v>85</v>
      </c>
    </row>
    <row r="9671" spans="1:9" x14ac:dyDescent="0.2">
      <c r="A9671" t="s">
        <v>58</v>
      </c>
      <c r="B9671" t="s">
        <v>81</v>
      </c>
      <c r="C9671" t="s">
        <v>22</v>
      </c>
      <c r="D9671" s="55">
        <v>47331</v>
      </c>
      <c r="E9671">
        <v>-5.0000000000000001E-3</v>
      </c>
      <c r="F9671">
        <v>3133109</v>
      </c>
      <c r="G9671" s="58" t="s">
        <v>87</v>
      </c>
      <c r="H9671" s="58" t="s">
        <v>87</v>
      </c>
      <c r="I9671" s="60" t="s">
        <v>85</v>
      </c>
    </row>
    <row r="9672" spans="1:9" x14ac:dyDescent="0.2">
      <c r="A9672" t="s">
        <v>59</v>
      </c>
      <c r="B9672" t="s">
        <v>80</v>
      </c>
      <c r="C9672" t="s">
        <v>22</v>
      </c>
      <c r="D9672" s="55">
        <v>47331</v>
      </c>
      <c r="E9672">
        <v>0.41</v>
      </c>
      <c r="F9672">
        <v>3133110</v>
      </c>
      <c r="G9672" s="58" t="s">
        <v>87</v>
      </c>
      <c r="H9672" s="58" t="s">
        <v>87</v>
      </c>
      <c r="I9672" s="60" t="s">
        <v>85</v>
      </c>
    </row>
    <row r="9673" spans="1:9" x14ac:dyDescent="0.2">
      <c r="A9673" t="s">
        <v>59</v>
      </c>
      <c r="B9673" t="s">
        <v>81</v>
      </c>
      <c r="C9673" t="s">
        <v>22</v>
      </c>
      <c r="D9673" s="55">
        <v>47331</v>
      </c>
      <c r="E9673">
        <v>-0.02</v>
      </c>
      <c r="F9673">
        <v>3133111</v>
      </c>
      <c r="G9673" s="58" t="s">
        <v>87</v>
      </c>
      <c r="H9673" s="58" t="s">
        <v>87</v>
      </c>
      <c r="I9673" s="60" t="s">
        <v>85</v>
      </c>
    </row>
    <row r="9674" spans="1:9" x14ac:dyDescent="0.2">
      <c r="A9674" t="s">
        <v>60</v>
      </c>
      <c r="B9674" t="s">
        <v>80</v>
      </c>
      <c r="C9674" t="s">
        <v>22</v>
      </c>
      <c r="D9674" s="55">
        <v>47331</v>
      </c>
      <c r="E9674">
        <v>0.41</v>
      </c>
      <c r="F9674">
        <v>3133112</v>
      </c>
      <c r="G9674" s="58" t="s">
        <v>87</v>
      </c>
      <c r="H9674" s="58" t="s">
        <v>87</v>
      </c>
      <c r="I9674" s="60" t="s">
        <v>85</v>
      </c>
    </row>
    <row r="9675" spans="1:9" x14ac:dyDescent="0.2">
      <c r="A9675" t="s">
        <v>60</v>
      </c>
      <c r="B9675" t="s">
        <v>81</v>
      </c>
      <c r="C9675" t="s">
        <v>22</v>
      </c>
      <c r="D9675" s="55">
        <v>47331</v>
      </c>
      <c r="E9675">
        <v>0.01</v>
      </c>
      <c r="F9675">
        <v>3133113</v>
      </c>
      <c r="G9675" s="58" t="s">
        <v>87</v>
      </c>
      <c r="H9675" s="58" t="s">
        <v>87</v>
      </c>
      <c r="I9675" s="60" t="s">
        <v>85</v>
      </c>
    </row>
    <row r="9676" spans="1:9" x14ac:dyDescent="0.2">
      <c r="A9676" t="s">
        <v>61</v>
      </c>
      <c r="B9676" t="s">
        <v>80</v>
      </c>
      <c r="C9676" t="s">
        <v>22</v>
      </c>
      <c r="D9676" s="55">
        <v>47331</v>
      </c>
      <c r="E9676">
        <v>0.41</v>
      </c>
      <c r="F9676">
        <v>3133114</v>
      </c>
      <c r="G9676" s="58" t="s">
        <v>87</v>
      </c>
      <c r="H9676" s="58" t="s">
        <v>87</v>
      </c>
      <c r="I9676" s="60" t="s">
        <v>85</v>
      </c>
    </row>
    <row r="9677" spans="1:9" x14ac:dyDescent="0.2">
      <c r="A9677" t="s">
        <v>61</v>
      </c>
      <c r="B9677" t="s">
        <v>81</v>
      </c>
      <c r="C9677" t="s">
        <v>22</v>
      </c>
      <c r="D9677" s="55">
        <v>47331</v>
      </c>
      <c r="E9677">
        <v>-0.02</v>
      </c>
      <c r="F9677">
        <v>3133115</v>
      </c>
      <c r="G9677" s="58" t="s">
        <v>87</v>
      </c>
      <c r="H9677" s="58" t="s">
        <v>87</v>
      </c>
      <c r="I9677" s="60" t="s">
        <v>85</v>
      </c>
    </row>
    <row r="9678" spans="1:9" x14ac:dyDescent="0.2">
      <c r="A9678" t="s">
        <v>63</v>
      </c>
      <c r="B9678" t="s">
        <v>80</v>
      </c>
      <c r="C9678" t="s">
        <v>22</v>
      </c>
      <c r="D9678" s="55">
        <v>47331</v>
      </c>
      <c r="E9678">
        <v>0</v>
      </c>
      <c r="F9678">
        <v>3133116</v>
      </c>
      <c r="G9678" s="58" t="s">
        <v>87</v>
      </c>
      <c r="H9678" s="58" t="s">
        <v>87</v>
      </c>
      <c r="I9678" s="60" t="s">
        <v>85</v>
      </c>
    </row>
    <row r="9679" spans="1:9" x14ac:dyDescent="0.2">
      <c r="A9679" t="s">
        <v>63</v>
      </c>
      <c r="B9679" t="s">
        <v>81</v>
      </c>
      <c r="C9679" t="s">
        <v>22</v>
      </c>
      <c r="D9679" s="55">
        <v>47331</v>
      </c>
      <c r="E9679">
        <v>0</v>
      </c>
      <c r="F9679">
        <v>3133117</v>
      </c>
      <c r="G9679" s="58" t="s">
        <v>87</v>
      </c>
      <c r="H9679" s="58" t="s">
        <v>87</v>
      </c>
      <c r="I9679" s="60" t="s">
        <v>85</v>
      </c>
    </row>
    <row r="9680" spans="1:9" x14ac:dyDescent="0.2">
      <c r="A9680" t="s">
        <v>64</v>
      </c>
      <c r="B9680" t="s">
        <v>80</v>
      </c>
      <c r="C9680" t="s">
        <v>22</v>
      </c>
      <c r="D9680" s="55">
        <v>47331</v>
      </c>
      <c r="E9680">
        <v>0</v>
      </c>
      <c r="F9680">
        <v>3133118</v>
      </c>
      <c r="G9680" s="58" t="s">
        <v>87</v>
      </c>
      <c r="H9680" s="58" t="s">
        <v>87</v>
      </c>
      <c r="I9680" s="60" t="s">
        <v>85</v>
      </c>
    </row>
    <row r="9681" spans="1:9" x14ac:dyDescent="0.2">
      <c r="A9681" t="s">
        <v>64</v>
      </c>
      <c r="B9681" t="s">
        <v>81</v>
      </c>
      <c r="C9681" t="s">
        <v>22</v>
      </c>
      <c r="D9681" s="55">
        <v>47331</v>
      </c>
      <c r="E9681">
        <v>0</v>
      </c>
      <c r="F9681">
        <v>3133119</v>
      </c>
      <c r="G9681" s="58" t="s">
        <v>87</v>
      </c>
      <c r="H9681" s="58" t="s">
        <v>87</v>
      </c>
      <c r="I9681" s="60" t="s">
        <v>85</v>
      </c>
    </row>
    <row r="9682" spans="1:9" x14ac:dyDescent="0.2">
      <c r="A9682" t="s">
        <v>79</v>
      </c>
      <c r="B9682" t="s">
        <v>80</v>
      </c>
      <c r="C9682" t="s">
        <v>22</v>
      </c>
      <c r="D9682" s="55">
        <v>47331</v>
      </c>
      <c r="E9682">
        <v>0</v>
      </c>
      <c r="F9682">
        <v>3133120</v>
      </c>
      <c r="G9682" s="58" t="s">
        <v>87</v>
      </c>
      <c r="H9682" s="58" t="s">
        <v>87</v>
      </c>
      <c r="I9682" s="60" t="s">
        <v>85</v>
      </c>
    </row>
    <row r="9683" spans="1:9" x14ac:dyDescent="0.2">
      <c r="A9683" t="s">
        <v>79</v>
      </c>
      <c r="B9683" t="s">
        <v>81</v>
      </c>
      <c r="C9683" t="s">
        <v>22</v>
      </c>
      <c r="D9683" s="55">
        <v>47331</v>
      </c>
      <c r="E9683">
        <v>0</v>
      </c>
      <c r="F9683">
        <v>3133121</v>
      </c>
      <c r="G9683" s="58" t="s">
        <v>87</v>
      </c>
      <c r="H9683" s="58" t="s">
        <v>87</v>
      </c>
      <c r="I9683" s="60" t="s">
        <v>85</v>
      </c>
    </row>
    <row r="9684" spans="1:9" x14ac:dyDescent="0.2">
      <c r="A9684" t="s">
        <v>65</v>
      </c>
      <c r="B9684" t="s">
        <v>80</v>
      </c>
      <c r="C9684" t="s">
        <v>22</v>
      </c>
      <c r="D9684" s="55">
        <v>47331</v>
      </c>
      <c r="E9684">
        <v>0</v>
      </c>
      <c r="F9684">
        <v>3133122</v>
      </c>
      <c r="G9684" s="58" t="s">
        <v>87</v>
      </c>
      <c r="H9684" s="58" t="s">
        <v>87</v>
      </c>
      <c r="I9684" s="60" t="s">
        <v>85</v>
      </c>
    </row>
    <row r="9685" spans="1:9" x14ac:dyDescent="0.2">
      <c r="A9685" t="s">
        <v>65</v>
      </c>
      <c r="B9685" t="s">
        <v>81</v>
      </c>
      <c r="C9685" t="s">
        <v>22</v>
      </c>
      <c r="D9685" s="55">
        <v>47331</v>
      </c>
      <c r="E9685">
        <v>0</v>
      </c>
      <c r="F9685">
        <v>3133123</v>
      </c>
      <c r="G9685" s="58" t="s">
        <v>87</v>
      </c>
      <c r="H9685" s="58" t="s">
        <v>87</v>
      </c>
      <c r="I9685" s="60" t="s">
        <v>85</v>
      </c>
    </row>
    <row r="9686" spans="1:9" x14ac:dyDescent="0.2">
      <c r="A9686" t="s">
        <v>111</v>
      </c>
      <c r="B9686" t="s">
        <v>110</v>
      </c>
      <c r="C9686" t="s">
        <v>22</v>
      </c>
      <c r="D9686" s="55">
        <v>47331</v>
      </c>
      <c r="E9686">
        <v>-5.0000000000000001E-3</v>
      </c>
      <c r="F9686">
        <v>3133124</v>
      </c>
      <c r="G9686" s="58" t="s">
        <v>87</v>
      </c>
      <c r="H9686" s="58" t="s">
        <v>87</v>
      </c>
      <c r="I9686" s="60" t="s">
        <v>85</v>
      </c>
    </row>
    <row r="9687" spans="1:9" x14ac:dyDescent="0.2">
      <c r="A9687" t="s">
        <v>112</v>
      </c>
      <c r="B9687" t="s">
        <v>110</v>
      </c>
      <c r="C9687" t="s">
        <v>22</v>
      </c>
      <c r="D9687" s="55">
        <v>47331</v>
      </c>
      <c r="E9687">
        <v>0.01</v>
      </c>
      <c r="F9687">
        <v>3133125</v>
      </c>
      <c r="G9687" s="58" t="s">
        <v>87</v>
      </c>
      <c r="H9687" s="58" t="s">
        <v>87</v>
      </c>
      <c r="I9687" s="60" t="s">
        <v>85</v>
      </c>
    </row>
    <row r="9688" spans="1:9" x14ac:dyDescent="0.2">
      <c r="A9688" t="s">
        <v>108</v>
      </c>
      <c r="B9688" t="s">
        <v>110</v>
      </c>
      <c r="C9688" t="s">
        <v>22</v>
      </c>
      <c r="D9688" s="55">
        <v>47331</v>
      </c>
      <c r="E9688">
        <v>-0.02</v>
      </c>
      <c r="F9688">
        <v>3133126</v>
      </c>
      <c r="G9688" s="58" t="s">
        <v>87</v>
      </c>
      <c r="H9688" s="58" t="s">
        <v>87</v>
      </c>
      <c r="I9688" s="60" t="s">
        <v>85</v>
      </c>
    </row>
    <row r="9689" spans="1:9" x14ac:dyDescent="0.2">
      <c r="A9689" t="s">
        <v>109</v>
      </c>
      <c r="B9689" t="s">
        <v>110</v>
      </c>
      <c r="C9689" t="s">
        <v>22</v>
      </c>
      <c r="D9689" s="55">
        <v>47331</v>
      </c>
      <c r="E9689">
        <v>0.01</v>
      </c>
      <c r="F9689">
        <v>3133127</v>
      </c>
      <c r="G9689" s="58" t="s">
        <v>87</v>
      </c>
      <c r="H9689" s="58" t="s">
        <v>87</v>
      </c>
      <c r="I9689" s="60" t="s">
        <v>85</v>
      </c>
    </row>
    <row r="9690" spans="1:9" x14ac:dyDescent="0.2">
      <c r="A9690" t="s">
        <v>11</v>
      </c>
      <c r="B9690" t="s">
        <v>110</v>
      </c>
      <c r="C9690" t="s">
        <v>22</v>
      </c>
      <c r="D9690" s="55">
        <v>47331</v>
      </c>
      <c r="E9690" s="155">
        <v>47362</v>
      </c>
      <c r="F9690">
        <v>2756545</v>
      </c>
      <c r="G9690" s="58" t="s">
        <v>87</v>
      </c>
      <c r="H9690" s="58" t="s">
        <v>87</v>
      </c>
      <c r="I9690" s="60" t="s">
        <v>86</v>
      </c>
    </row>
    <row r="9691" spans="1:9" x14ac:dyDescent="0.2">
      <c r="A9691" t="s">
        <v>78</v>
      </c>
      <c r="B9691" t="s">
        <v>80</v>
      </c>
      <c r="C9691" t="s">
        <v>22</v>
      </c>
      <c r="D9691" s="55">
        <v>47362</v>
      </c>
      <c r="E9691">
        <v>0.39750000000000002</v>
      </c>
      <c r="F9691">
        <v>3133100</v>
      </c>
      <c r="G9691" s="58" t="s">
        <v>87</v>
      </c>
      <c r="H9691" s="58" t="s">
        <v>87</v>
      </c>
      <c r="I9691" s="60" t="s">
        <v>85</v>
      </c>
    </row>
    <row r="9692" spans="1:9" x14ac:dyDescent="0.2">
      <c r="A9692" t="s">
        <v>78</v>
      </c>
      <c r="B9692" t="s">
        <v>81</v>
      </c>
      <c r="C9692" t="s">
        <v>22</v>
      </c>
      <c r="D9692" s="55">
        <v>47362</v>
      </c>
      <c r="E9692">
        <v>0.02</v>
      </c>
      <c r="F9692">
        <v>3133101</v>
      </c>
      <c r="G9692" s="58" t="s">
        <v>87</v>
      </c>
      <c r="H9692" s="58" t="s">
        <v>87</v>
      </c>
      <c r="I9692" s="60" t="s">
        <v>85</v>
      </c>
    </row>
    <row r="9693" spans="1:9" x14ac:dyDescent="0.2">
      <c r="A9693" t="s">
        <v>35</v>
      </c>
      <c r="B9693" t="s">
        <v>80</v>
      </c>
      <c r="C9693" t="s">
        <v>22</v>
      </c>
      <c r="D9693" s="55">
        <v>47362</v>
      </c>
      <c r="E9693">
        <v>0.39750000000000002</v>
      </c>
      <c r="F9693">
        <v>3133102</v>
      </c>
      <c r="G9693" s="58" t="s">
        <v>87</v>
      </c>
      <c r="H9693" s="58" t="s">
        <v>87</v>
      </c>
      <c r="I9693" s="60" t="s">
        <v>85</v>
      </c>
    </row>
    <row r="9694" spans="1:9" x14ac:dyDescent="0.2">
      <c r="A9694" t="s">
        <v>35</v>
      </c>
      <c r="B9694" t="s">
        <v>81</v>
      </c>
      <c r="C9694" t="s">
        <v>22</v>
      </c>
      <c r="D9694" s="55">
        <v>47362</v>
      </c>
      <c r="E9694">
        <v>0.05</v>
      </c>
      <c r="F9694">
        <v>3133103</v>
      </c>
      <c r="G9694" s="58" t="s">
        <v>87</v>
      </c>
      <c r="H9694" s="58" t="s">
        <v>87</v>
      </c>
      <c r="I9694" s="60" t="s">
        <v>85</v>
      </c>
    </row>
    <row r="9695" spans="1:9" x14ac:dyDescent="0.2">
      <c r="A9695" t="s">
        <v>36</v>
      </c>
      <c r="B9695" t="s">
        <v>80</v>
      </c>
      <c r="C9695" t="s">
        <v>22</v>
      </c>
      <c r="D9695" s="55">
        <v>47362</v>
      </c>
      <c r="E9695">
        <v>0.39750000000000002</v>
      </c>
      <c r="F9695">
        <v>3133104</v>
      </c>
      <c r="G9695" s="58" t="s">
        <v>87</v>
      </c>
      <c r="H9695" s="58" t="s">
        <v>87</v>
      </c>
      <c r="I9695" s="60" t="s">
        <v>85</v>
      </c>
    </row>
    <row r="9696" spans="1:9" x14ac:dyDescent="0.2">
      <c r="A9696" t="s">
        <v>36</v>
      </c>
      <c r="B9696" t="s">
        <v>81</v>
      </c>
      <c r="C9696" t="s">
        <v>22</v>
      </c>
      <c r="D9696" s="55">
        <v>47362</v>
      </c>
      <c r="E9696">
        <v>0.02</v>
      </c>
      <c r="F9696">
        <v>3133105</v>
      </c>
      <c r="G9696" s="58" t="s">
        <v>87</v>
      </c>
      <c r="H9696" s="58" t="s">
        <v>87</v>
      </c>
      <c r="I9696" s="60" t="s">
        <v>85</v>
      </c>
    </row>
    <row r="9697" spans="1:9" x14ac:dyDescent="0.2">
      <c r="A9697" t="s">
        <v>37</v>
      </c>
      <c r="B9697" t="s">
        <v>80</v>
      </c>
      <c r="C9697" t="s">
        <v>22</v>
      </c>
      <c r="D9697" s="55">
        <v>47362</v>
      </c>
      <c r="E9697">
        <v>0.39750000000000002</v>
      </c>
      <c r="F9697">
        <v>3133106</v>
      </c>
      <c r="G9697" s="58" t="s">
        <v>87</v>
      </c>
      <c r="H9697" s="58" t="s">
        <v>87</v>
      </c>
      <c r="I9697" s="60" t="s">
        <v>85</v>
      </c>
    </row>
    <row r="9698" spans="1:9" x14ac:dyDescent="0.2">
      <c r="A9698" t="s">
        <v>37</v>
      </c>
      <c r="B9698" t="s">
        <v>81</v>
      </c>
      <c r="C9698" t="s">
        <v>22</v>
      </c>
      <c r="D9698" s="55">
        <v>47362</v>
      </c>
      <c r="E9698">
        <v>0.05</v>
      </c>
      <c r="F9698">
        <v>3133107</v>
      </c>
      <c r="G9698" s="58" t="s">
        <v>87</v>
      </c>
      <c r="H9698" s="58" t="s">
        <v>87</v>
      </c>
      <c r="I9698" s="60" t="s">
        <v>85</v>
      </c>
    </row>
    <row r="9699" spans="1:9" x14ac:dyDescent="0.2">
      <c r="A9699" t="s">
        <v>58</v>
      </c>
      <c r="B9699" t="s">
        <v>80</v>
      </c>
      <c r="C9699" t="s">
        <v>22</v>
      </c>
      <c r="D9699" s="55">
        <v>47362</v>
      </c>
      <c r="E9699">
        <v>0.315</v>
      </c>
      <c r="F9699">
        <v>3133108</v>
      </c>
      <c r="G9699" s="58" t="s">
        <v>87</v>
      </c>
      <c r="H9699" s="58" t="s">
        <v>87</v>
      </c>
      <c r="I9699" s="60" t="s">
        <v>85</v>
      </c>
    </row>
    <row r="9700" spans="1:9" x14ac:dyDescent="0.2">
      <c r="A9700" t="s">
        <v>58</v>
      </c>
      <c r="B9700" t="s">
        <v>81</v>
      </c>
      <c r="C9700" t="s">
        <v>22</v>
      </c>
      <c r="D9700" s="55">
        <v>47362</v>
      </c>
      <c r="E9700">
        <v>-5.0000000000000001E-3</v>
      </c>
      <c r="F9700">
        <v>3133109</v>
      </c>
      <c r="G9700" s="58" t="s">
        <v>87</v>
      </c>
      <c r="H9700" s="58" t="s">
        <v>87</v>
      </c>
      <c r="I9700" s="60" t="s">
        <v>85</v>
      </c>
    </row>
    <row r="9701" spans="1:9" x14ac:dyDescent="0.2">
      <c r="A9701" t="s">
        <v>59</v>
      </c>
      <c r="B9701" t="s">
        <v>80</v>
      </c>
      <c r="C9701" t="s">
        <v>22</v>
      </c>
      <c r="D9701" s="55">
        <v>47362</v>
      </c>
      <c r="E9701">
        <v>0.36</v>
      </c>
      <c r="F9701">
        <v>3133110</v>
      </c>
      <c r="G9701" s="58" t="s">
        <v>87</v>
      </c>
      <c r="H9701" s="58" t="s">
        <v>87</v>
      </c>
      <c r="I9701" s="60" t="s">
        <v>85</v>
      </c>
    </row>
    <row r="9702" spans="1:9" x14ac:dyDescent="0.2">
      <c r="A9702" t="s">
        <v>59</v>
      </c>
      <c r="B9702" t="s">
        <v>81</v>
      </c>
      <c r="C9702" t="s">
        <v>22</v>
      </c>
      <c r="D9702" s="55">
        <v>47362</v>
      </c>
      <c r="E9702">
        <v>-0.04</v>
      </c>
      <c r="F9702">
        <v>3133111</v>
      </c>
      <c r="G9702" s="58" t="s">
        <v>87</v>
      </c>
      <c r="H9702" s="58" t="s">
        <v>87</v>
      </c>
      <c r="I9702" s="60" t="s">
        <v>85</v>
      </c>
    </row>
    <row r="9703" spans="1:9" x14ac:dyDescent="0.2">
      <c r="A9703" t="s">
        <v>60</v>
      </c>
      <c r="B9703" t="s">
        <v>80</v>
      </c>
      <c r="C9703" t="s">
        <v>22</v>
      </c>
      <c r="D9703" s="55">
        <v>47362</v>
      </c>
      <c r="E9703">
        <v>0.36</v>
      </c>
      <c r="F9703">
        <v>3133112</v>
      </c>
      <c r="G9703" s="58" t="s">
        <v>87</v>
      </c>
      <c r="H9703" s="58" t="s">
        <v>87</v>
      </c>
      <c r="I9703" s="60" t="s">
        <v>85</v>
      </c>
    </row>
    <row r="9704" spans="1:9" x14ac:dyDescent="0.2">
      <c r="A9704" t="s">
        <v>60</v>
      </c>
      <c r="B9704" t="s">
        <v>81</v>
      </c>
      <c r="C9704" t="s">
        <v>22</v>
      </c>
      <c r="D9704" s="55">
        <v>47362</v>
      </c>
      <c r="E9704">
        <v>0.01</v>
      </c>
      <c r="F9704">
        <v>3133113</v>
      </c>
      <c r="G9704" s="58" t="s">
        <v>87</v>
      </c>
      <c r="H9704" s="58" t="s">
        <v>87</v>
      </c>
      <c r="I9704" s="60" t="s">
        <v>85</v>
      </c>
    </row>
    <row r="9705" spans="1:9" x14ac:dyDescent="0.2">
      <c r="A9705" t="s">
        <v>61</v>
      </c>
      <c r="B9705" t="s">
        <v>80</v>
      </c>
      <c r="C9705" t="s">
        <v>22</v>
      </c>
      <c r="D9705" s="55">
        <v>47362</v>
      </c>
      <c r="E9705">
        <v>0.36</v>
      </c>
      <c r="F9705">
        <v>3133114</v>
      </c>
      <c r="G9705" s="58" t="s">
        <v>87</v>
      </c>
      <c r="H9705" s="58" t="s">
        <v>87</v>
      </c>
      <c r="I9705" s="60" t="s">
        <v>85</v>
      </c>
    </row>
    <row r="9706" spans="1:9" x14ac:dyDescent="0.2">
      <c r="A9706" t="s">
        <v>61</v>
      </c>
      <c r="B9706" t="s">
        <v>81</v>
      </c>
      <c r="C9706" t="s">
        <v>22</v>
      </c>
      <c r="D9706" s="55">
        <v>47362</v>
      </c>
      <c r="E9706">
        <v>-0.02</v>
      </c>
      <c r="F9706">
        <v>3133115</v>
      </c>
      <c r="G9706" s="58" t="s">
        <v>87</v>
      </c>
      <c r="H9706" s="58" t="s">
        <v>87</v>
      </c>
      <c r="I9706" s="60" t="s">
        <v>85</v>
      </c>
    </row>
    <row r="9707" spans="1:9" x14ac:dyDescent="0.2">
      <c r="A9707" t="s">
        <v>63</v>
      </c>
      <c r="B9707" t="s">
        <v>80</v>
      </c>
      <c r="C9707" t="s">
        <v>22</v>
      </c>
      <c r="D9707" s="55">
        <v>47362</v>
      </c>
      <c r="E9707">
        <v>0</v>
      </c>
      <c r="F9707">
        <v>3133116</v>
      </c>
      <c r="G9707" s="58" t="s">
        <v>87</v>
      </c>
      <c r="H9707" s="58" t="s">
        <v>87</v>
      </c>
      <c r="I9707" s="60" t="s">
        <v>85</v>
      </c>
    </row>
    <row r="9708" spans="1:9" x14ac:dyDescent="0.2">
      <c r="A9708" t="s">
        <v>63</v>
      </c>
      <c r="B9708" t="s">
        <v>81</v>
      </c>
      <c r="C9708" t="s">
        <v>22</v>
      </c>
      <c r="D9708" s="55">
        <v>47362</v>
      </c>
      <c r="E9708">
        <v>0</v>
      </c>
      <c r="F9708">
        <v>3133117</v>
      </c>
      <c r="G9708" s="58" t="s">
        <v>87</v>
      </c>
      <c r="H9708" s="58" t="s">
        <v>87</v>
      </c>
      <c r="I9708" s="60" t="s">
        <v>85</v>
      </c>
    </row>
    <row r="9709" spans="1:9" x14ac:dyDescent="0.2">
      <c r="A9709" t="s">
        <v>64</v>
      </c>
      <c r="B9709" t="s">
        <v>80</v>
      </c>
      <c r="C9709" t="s">
        <v>22</v>
      </c>
      <c r="D9709" s="55">
        <v>47362</v>
      </c>
      <c r="E9709">
        <v>0</v>
      </c>
      <c r="F9709">
        <v>3133118</v>
      </c>
      <c r="G9709" s="58" t="s">
        <v>87</v>
      </c>
      <c r="H9709" s="58" t="s">
        <v>87</v>
      </c>
      <c r="I9709" s="60" t="s">
        <v>85</v>
      </c>
    </row>
    <row r="9710" spans="1:9" x14ac:dyDescent="0.2">
      <c r="A9710" t="s">
        <v>64</v>
      </c>
      <c r="B9710" t="s">
        <v>81</v>
      </c>
      <c r="C9710" t="s">
        <v>22</v>
      </c>
      <c r="D9710" s="55">
        <v>47362</v>
      </c>
      <c r="E9710">
        <v>0</v>
      </c>
      <c r="F9710">
        <v>3133119</v>
      </c>
      <c r="G9710" s="58" t="s">
        <v>87</v>
      </c>
      <c r="H9710" s="58" t="s">
        <v>87</v>
      </c>
      <c r="I9710" s="60" t="s">
        <v>85</v>
      </c>
    </row>
    <row r="9711" spans="1:9" x14ac:dyDescent="0.2">
      <c r="A9711" t="s">
        <v>79</v>
      </c>
      <c r="B9711" t="s">
        <v>80</v>
      </c>
      <c r="C9711" t="s">
        <v>22</v>
      </c>
      <c r="D9711" s="55">
        <v>47362</v>
      </c>
      <c r="E9711">
        <v>0</v>
      </c>
      <c r="F9711">
        <v>3133120</v>
      </c>
      <c r="G9711" s="58" t="s">
        <v>87</v>
      </c>
      <c r="H9711" s="58" t="s">
        <v>87</v>
      </c>
      <c r="I9711" s="60" t="s">
        <v>85</v>
      </c>
    </row>
    <row r="9712" spans="1:9" x14ac:dyDescent="0.2">
      <c r="A9712" t="s">
        <v>79</v>
      </c>
      <c r="B9712" t="s">
        <v>81</v>
      </c>
      <c r="C9712" t="s">
        <v>22</v>
      </c>
      <c r="D9712" s="55">
        <v>47362</v>
      </c>
      <c r="E9712">
        <v>0</v>
      </c>
      <c r="F9712">
        <v>3133121</v>
      </c>
      <c r="G9712" s="58" t="s">
        <v>87</v>
      </c>
      <c r="H9712" s="58" t="s">
        <v>87</v>
      </c>
      <c r="I9712" s="60" t="s">
        <v>85</v>
      </c>
    </row>
    <row r="9713" spans="1:9" x14ac:dyDescent="0.2">
      <c r="A9713" t="s">
        <v>65</v>
      </c>
      <c r="B9713" t="s">
        <v>80</v>
      </c>
      <c r="C9713" t="s">
        <v>22</v>
      </c>
      <c r="D9713" s="55">
        <v>47362</v>
      </c>
      <c r="E9713">
        <v>0</v>
      </c>
      <c r="F9713">
        <v>3133122</v>
      </c>
      <c r="G9713" s="58" t="s">
        <v>87</v>
      </c>
      <c r="H9713" s="58" t="s">
        <v>87</v>
      </c>
      <c r="I9713" s="60" t="s">
        <v>85</v>
      </c>
    </row>
    <row r="9714" spans="1:9" x14ac:dyDescent="0.2">
      <c r="A9714" t="s">
        <v>65</v>
      </c>
      <c r="B9714" t="s">
        <v>81</v>
      </c>
      <c r="C9714" t="s">
        <v>22</v>
      </c>
      <c r="D9714" s="55">
        <v>47362</v>
      </c>
      <c r="E9714">
        <v>0</v>
      </c>
      <c r="F9714">
        <v>3133123</v>
      </c>
      <c r="G9714" s="58" t="s">
        <v>87</v>
      </c>
      <c r="H9714" s="58" t="s">
        <v>87</v>
      </c>
      <c r="I9714" s="60" t="s">
        <v>85</v>
      </c>
    </row>
    <row r="9715" spans="1:9" x14ac:dyDescent="0.2">
      <c r="A9715" t="s">
        <v>111</v>
      </c>
      <c r="B9715" t="s">
        <v>110</v>
      </c>
      <c r="C9715" t="s">
        <v>22</v>
      </c>
      <c r="D9715" s="55">
        <v>47362</v>
      </c>
      <c r="E9715">
        <v>-5.0000000000000001E-3</v>
      </c>
      <c r="F9715">
        <v>3133124</v>
      </c>
      <c r="G9715" s="58" t="s">
        <v>87</v>
      </c>
      <c r="H9715" s="58" t="s">
        <v>87</v>
      </c>
      <c r="I9715" s="60" t="s">
        <v>85</v>
      </c>
    </row>
    <row r="9716" spans="1:9" x14ac:dyDescent="0.2">
      <c r="A9716" t="s">
        <v>112</v>
      </c>
      <c r="B9716" t="s">
        <v>110</v>
      </c>
      <c r="C9716" t="s">
        <v>22</v>
      </c>
      <c r="D9716" s="55">
        <v>47362</v>
      </c>
      <c r="E9716">
        <v>0.01</v>
      </c>
      <c r="F9716">
        <v>3133125</v>
      </c>
      <c r="G9716" s="58" t="s">
        <v>87</v>
      </c>
      <c r="H9716" s="58" t="s">
        <v>87</v>
      </c>
      <c r="I9716" s="60" t="s">
        <v>85</v>
      </c>
    </row>
    <row r="9717" spans="1:9" x14ac:dyDescent="0.2">
      <c r="A9717" t="s">
        <v>108</v>
      </c>
      <c r="B9717" t="s">
        <v>110</v>
      </c>
      <c r="C9717" t="s">
        <v>22</v>
      </c>
      <c r="D9717" s="55">
        <v>47362</v>
      </c>
      <c r="E9717">
        <v>-0.02</v>
      </c>
      <c r="F9717">
        <v>3133126</v>
      </c>
      <c r="G9717" s="58" t="s">
        <v>87</v>
      </c>
      <c r="H9717" s="58" t="s">
        <v>87</v>
      </c>
      <c r="I9717" s="60" t="s">
        <v>85</v>
      </c>
    </row>
    <row r="9718" spans="1:9" x14ac:dyDescent="0.2">
      <c r="A9718" t="s">
        <v>109</v>
      </c>
      <c r="B9718" t="s">
        <v>110</v>
      </c>
      <c r="C9718" t="s">
        <v>22</v>
      </c>
      <c r="D9718" s="55">
        <v>47362</v>
      </c>
      <c r="E9718">
        <v>0.01</v>
      </c>
      <c r="F9718">
        <v>3133127</v>
      </c>
      <c r="G9718" s="58" t="s">
        <v>87</v>
      </c>
      <c r="H9718" s="58" t="s">
        <v>87</v>
      </c>
      <c r="I9718" s="60" t="s">
        <v>85</v>
      </c>
    </row>
    <row r="9719" spans="1:9" x14ac:dyDescent="0.2">
      <c r="A9719" t="s">
        <v>11</v>
      </c>
      <c r="B9719" t="s">
        <v>110</v>
      </c>
      <c r="C9719" t="s">
        <v>22</v>
      </c>
      <c r="D9719" s="55">
        <v>47362</v>
      </c>
      <c r="E9719" s="155">
        <v>47392</v>
      </c>
      <c r="F9719">
        <v>2376548</v>
      </c>
      <c r="G9719" s="58" t="s">
        <v>87</v>
      </c>
      <c r="H9719" s="58" t="s">
        <v>87</v>
      </c>
      <c r="I9719" s="60" t="s">
        <v>86</v>
      </c>
    </row>
    <row r="9720" spans="1:9" x14ac:dyDescent="0.2">
      <c r="A9720" t="s">
        <v>78</v>
      </c>
      <c r="B9720" t="s">
        <v>80</v>
      </c>
      <c r="C9720" t="s">
        <v>22</v>
      </c>
      <c r="D9720" s="55">
        <v>47392</v>
      </c>
      <c r="E9720">
        <v>0.4</v>
      </c>
      <c r="F9720">
        <v>3133100</v>
      </c>
      <c r="G9720" s="58" t="s">
        <v>87</v>
      </c>
      <c r="H9720" s="58" t="s">
        <v>87</v>
      </c>
      <c r="I9720" s="60" t="s">
        <v>85</v>
      </c>
    </row>
    <row r="9721" spans="1:9" x14ac:dyDescent="0.2">
      <c r="A9721" t="s">
        <v>78</v>
      </c>
      <c r="B9721" t="s">
        <v>81</v>
      </c>
      <c r="C9721" t="s">
        <v>22</v>
      </c>
      <c r="D9721" s="55">
        <v>47392</v>
      </c>
      <c r="E9721">
        <v>0.02</v>
      </c>
      <c r="F9721">
        <v>3133101</v>
      </c>
      <c r="G9721" s="58" t="s">
        <v>87</v>
      </c>
      <c r="H9721" s="58" t="s">
        <v>87</v>
      </c>
      <c r="I9721" s="60" t="s">
        <v>85</v>
      </c>
    </row>
    <row r="9722" spans="1:9" x14ac:dyDescent="0.2">
      <c r="A9722" t="s">
        <v>35</v>
      </c>
      <c r="B9722" t="s">
        <v>80</v>
      </c>
      <c r="C9722" t="s">
        <v>22</v>
      </c>
      <c r="D9722" s="55">
        <v>47392</v>
      </c>
      <c r="E9722">
        <v>0.4</v>
      </c>
      <c r="F9722">
        <v>3133102</v>
      </c>
      <c r="G9722" s="58" t="s">
        <v>87</v>
      </c>
      <c r="H9722" s="58" t="s">
        <v>87</v>
      </c>
      <c r="I9722" s="60" t="s">
        <v>85</v>
      </c>
    </row>
    <row r="9723" spans="1:9" x14ac:dyDescent="0.2">
      <c r="A9723" t="s">
        <v>35</v>
      </c>
      <c r="B9723" t="s">
        <v>81</v>
      </c>
      <c r="C9723" t="s">
        <v>22</v>
      </c>
      <c r="D9723" s="55">
        <v>47392</v>
      </c>
      <c r="E9723">
        <v>0.05</v>
      </c>
      <c r="F9723">
        <v>3133103</v>
      </c>
      <c r="G9723" s="58" t="s">
        <v>87</v>
      </c>
      <c r="H9723" s="58" t="s">
        <v>87</v>
      </c>
      <c r="I9723" s="60" t="s">
        <v>85</v>
      </c>
    </row>
    <row r="9724" spans="1:9" x14ac:dyDescent="0.2">
      <c r="A9724" t="s">
        <v>36</v>
      </c>
      <c r="B9724" t="s">
        <v>80</v>
      </c>
      <c r="C9724" t="s">
        <v>22</v>
      </c>
      <c r="D9724" s="55">
        <v>47392</v>
      </c>
      <c r="E9724">
        <v>0.4</v>
      </c>
      <c r="F9724">
        <v>3133104</v>
      </c>
      <c r="G9724" s="58" t="s">
        <v>87</v>
      </c>
      <c r="H9724" s="58" t="s">
        <v>87</v>
      </c>
      <c r="I9724" s="60" t="s">
        <v>85</v>
      </c>
    </row>
    <row r="9725" spans="1:9" x14ac:dyDescent="0.2">
      <c r="A9725" t="s">
        <v>36</v>
      </c>
      <c r="B9725" t="s">
        <v>81</v>
      </c>
      <c r="C9725" t="s">
        <v>22</v>
      </c>
      <c r="D9725" s="55">
        <v>47392</v>
      </c>
      <c r="E9725">
        <v>0.02</v>
      </c>
      <c r="F9725">
        <v>3133105</v>
      </c>
      <c r="G9725" s="58" t="s">
        <v>87</v>
      </c>
      <c r="H9725" s="58" t="s">
        <v>87</v>
      </c>
      <c r="I9725" s="60" t="s">
        <v>85</v>
      </c>
    </row>
    <row r="9726" spans="1:9" x14ac:dyDescent="0.2">
      <c r="A9726" t="s">
        <v>37</v>
      </c>
      <c r="B9726" t="s">
        <v>80</v>
      </c>
      <c r="C9726" t="s">
        <v>22</v>
      </c>
      <c r="D9726" s="55">
        <v>47392</v>
      </c>
      <c r="E9726">
        <v>0.4</v>
      </c>
      <c r="F9726">
        <v>3133106</v>
      </c>
      <c r="G9726" s="58" t="s">
        <v>87</v>
      </c>
      <c r="H9726" s="58" t="s">
        <v>87</v>
      </c>
      <c r="I9726" s="60" t="s">
        <v>85</v>
      </c>
    </row>
    <row r="9727" spans="1:9" x14ac:dyDescent="0.2">
      <c r="A9727" t="s">
        <v>37</v>
      </c>
      <c r="B9727" t="s">
        <v>81</v>
      </c>
      <c r="C9727" t="s">
        <v>22</v>
      </c>
      <c r="D9727" s="55">
        <v>47392</v>
      </c>
      <c r="E9727">
        <v>0.05</v>
      </c>
      <c r="F9727">
        <v>3133107</v>
      </c>
      <c r="G9727" s="58" t="s">
        <v>87</v>
      </c>
      <c r="H9727" s="58" t="s">
        <v>87</v>
      </c>
      <c r="I9727" s="60" t="s">
        <v>85</v>
      </c>
    </row>
    <row r="9728" spans="1:9" x14ac:dyDescent="0.2">
      <c r="A9728" t="s">
        <v>58</v>
      </c>
      <c r="B9728" t="s">
        <v>80</v>
      </c>
      <c r="C9728" t="s">
        <v>22</v>
      </c>
      <c r="D9728" s="55">
        <v>47392</v>
      </c>
      <c r="E9728">
        <v>0.36</v>
      </c>
      <c r="F9728">
        <v>3133108</v>
      </c>
      <c r="G9728" s="58" t="s">
        <v>87</v>
      </c>
      <c r="H9728" s="58" t="s">
        <v>87</v>
      </c>
      <c r="I9728" s="60" t="s">
        <v>85</v>
      </c>
    </row>
    <row r="9729" spans="1:9" x14ac:dyDescent="0.2">
      <c r="A9729" t="s">
        <v>58</v>
      </c>
      <c r="B9729" t="s">
        <v>81</v>
      </c>
      <c r="C9729" t="s">
        <v>22</v>
      </c>
      <c r="D9729" s="55">
        <v>47392</v>
      </c>
      <c r="E9729">
        <v>-5.0000000000000001E-3</v>
      </c>
      <c r="F9729">
        <v>3133109</v>
      </c>
      <c r="G9729" s="58" t="s">
        <v>87</v>
      </c>
      <c r="H9729" s="58" t="s">
        <v>87</v>
      </c>
      <c r="I9729" s="60" t="s">
        <v>85</v>
      </c>
    </row>
    <row r="9730" spans="1:9" x14ac:dyDescent="0.2">
      <c r="A9730" t="s">
        <v>59</v>
      </c>
      <c r="B9730" t="s">
        <v>80</v>
      </c>
      <c r="C9730" t="s">
        <v>22</v>
      </c>
      <c r="D9730" s="55">
        <v>47392</v>
      </c>
      <c r="E9730">
        <v>0.4</v>
      </c>
      <c r="F9730">
        <v>3133110</v>
      </c>
      <c r="G9730" s="58" t="s">
        <v>87</v>
      </c>
      <c r="H9730" s="58" t="s">
        <v>87</v>
      </c>
      <c r="I9730" s="60" t="s">
        <v>85</v>
      </c>
    </row>
    <row r="9731" spans="1:9" x14ac:dyDescent="0.2">
      <c r="A9731" t="s">
        <v>59</v>
      </c>
      <c r="B9731" t="s">
        <v>81</v>
      </c>
      <c r="C9731" t="s">
        <v>22</v>
      </c>
      <c r="D9731" s="55">
        <v>47392</v>
      </c>
      <c r="E9731">
        <v>-8.5000000000000006E-2</v>
      </c>
      <c r="F9731">
        <v>3133111</v>
      </c>
      <c r="G9731" s="58" t="s">
        <v>87</v>
      </c>
      <c r="H9731" s="58" t="s">
        <v>87</v>
      </c>
      <c r="I9731" s="60" t="s">
        <v>85</v>
      </c>
    </row>
    <row r="9732" spans="1:9" x14ac:dyDescent="0.2">
      <c r="A9732" t="s">
        <v>60</v>
      </c>
      <c r="B9732" t="s">
        <v>80</v>
      </c>
      <c r="C9732" t="s">
        <v>22</v>
      </c>
      <c r="D9732" s="55">
        <v>47392</v>
      </c>
      <c r="E9732">
        <v>0.4</v>
      </c>
      <c r="F9732">
        <v>3133112</v>
      </c>
      <c r="G9732" s="58" t="s">
        <v>87</v>
      </c>
      <c r="H9732" s="58" t="s">
        <v>87</v>
      </c>
      <c r="I9732" s="60" t="s">
        <v>85</v>
      </c>
    </row>
    <row r="9733" spans="1:9" x14ac:dyDescent="0.2">
      <c r="A9733" t="s">
        <v>60</v>
      </c>
      <c r="B9733" t="s">
        <v>81</v>
      </c>
      <c r="C9733" t="s">
        <v>22</v>
      </c>
      <c r="D9733" s="55">
        <v>47392</v>
      </c>
      <c r="E9733">
        <v>0.01</v>
      </c>
      <c r="F9733">
        <v>3133113</v>
      </c>
      <c r="G9733" s="58" t="s">
        <v>87</v>
      </c>
      <c r="H9733" s="58" t="s">
        <v>87</v>
      </c>
      <c r="I9733" s="60" t="s">
        <v>85</v>
      </c>
    </row>
    <row r="9734" spans="1:9" x14ac:dyDescent="0.2">
      <c r="A9734" t="s">
        <v>61</v>
      </c>
      <c r="B9734" t="s">
        <v>80</v>
      </c>
      <c r="C9734" t="s">
        <v>22</v>
      </c>
      <c r="D9734" s="55">
        <v>47392</v>
      </c>
      <c r="E9734">
        <v>0.4</v>
      </c>
      <c r="F9734">
        <v>3133114</v>
      </c>
      <c r="G9734" s="58" t="s">
        <v>87</v>
      </c>
      <c r="H9734" s="58" t="s">
        <v>87</v>
      </c>
      <c r="I9734" s="60" t="s">
        <v>85</v>
      </c>
    </row>
    <row r="9735" spans="1:9" x14ac:dyDescent="0.2">
      <c r="A9735" t="s">
        <v>61</v>
      </c>
      <c r="B9735" t="s">
        <v>81</v>
      </c>
      <c r="C9735" t="s">
        <v>22</v>
      </c>
      <c r="D9735" s="55">
        <v>47392</v>
      </c>
      <c r="E9735">
        <v>-5.5E-2</v>
      </c>
      <c r="F9735">
        <v>3133115</v>
      </c>
      <c r="G9735" s="58" t="s">
        <v>87</v>
      </c>
      <c r="H9735" s="58" t="s">
        <v>87</v>
      </c>
      <c r="I9735" s="60" t="s">
        <v>85</v>
      </c>
    </row>
    <row r="9736" spans="1:9" x14ac:dyDescent="0.2">
      <c r="A9736" t="s">
        <v>63</v>
      </c>
      <c r="B9736" t="s">
        <v>80</v>
      </c>
      <c r="C9736" t="s">
        <v>22</v>
      </c>
      <c r="D9736" s="55">
        <v>47392</v>
      </c>
      <c r="E9736">
        <v>0</v>
      </c>
      <c r="F9736">
        <v>3133116</v>
      </c>
      <c r="G9736" s="58" t="s">
        <v>87</v>
      </c>
      <c r="H9736" s="58" t="s">
        <v>87</v>
      </c>
      <c r="I9736" s="60" t="s">
        <v>85</v>
      </c>
    </row>
    <row r="9737" spans="1:9" x14ac:dyDescent="0.2">
      <c r="A9737" t="s">
        <v>63</v>
      </c>
      <c r="B9737" t="s">
        <v>81</v>
      </c>
      <c r="C9737" t="s">
        <v>22</v>
      </c>
      <c r="D9737" s="55">
        <v>47392</v>
      </c>
      <c r="E9737">
        <v>0</v>
      </c>
      <c r="F9737">
        <v>3133117</v>
      </c>
      <c r="G9737" s="58" t="s">
        <v>87</v>
      </c>
      <c r="H9737" s="58" t="s">
        <v>87</v>
      </c>
      <c r="I9737" s="60" t="s">
        <v>85</v>
      </c>
    </row>
    <row r="9738" spans="1:9" x14ac:dyDescent="0.2">
      <c r="A9738" t="s">
        <v>64</v>
      </c>
      <c r="B9738" t="s">
        <v>80</v>
      </c>
      <c r="C9738" t="s">
        <v>22</v>
      </c>
      <c r="D9738" s="55">
        <v>47392</v>
      </c>
      <c r="E9738">
        <v>0</v>
      </c>
      <c r="F9738">
        <v>3133118</v>
      </c>
      <c r="G9738" s="58" t="s">
        <v>87</v>
      </c>
      <c r="H9738" s="58" t="s">
        <v>87</v>
      </c>
      <c r="I9738" s="60" t="s">
        <v>85</v>
      </c>
    </row>
    <row r="9739" spans="1:9" x14ac:dyDescent="0.2">
      <c r="A9739" t="s">
        <v>64</v>
      </c>
      <c r="B9739" t="s">
        <v>81</v>
      </c>
      <c r="C9739" t="s">
        <v>22</v>
      </c>
      <c r="D9739" s="55">
        <v>47392</v>
      </c>
      <c r="E9739">
        <v>0</v>
      </c>
      <c r="F9739">
        <v>3133119</v>
      </c>
      <c r="G9739" s="58" t="s">
        <v>87</v>
      </c>
      <c r="H9739" s="58" t="s">
        <v>87</v>
      </c>
      <c r="I9739" s="60" t="s">
        <v>85</v>
      </c>
    </row>
    <row r="9740" spans="1:9" x14ac:dyDescent="0.2">
      <c r="A9740" t="s">
        <v>79</v>
      </c>
      <c r="B9740" t="s">
        <v>80</v>
      </c>
      <c r="C9740" t="s">
        <v>22</v>
      </c>
      <c r="D9740" s="55">
        <v>47392</v>
      </c>
      <c r="E9740">
        <v>0</v>
      </c>
      <c r="F9740">
        <v>3133120</v>
      </c>
      <c r="G9740" s="58" t="s">
        <v>87</v>
      </c>
      <c r="H9740" s="58" t="s">
        <v>87</v>
      </c>
      <c r="I9740" s="60" t="s">
        <v>85</v>
      </c>
    </row>
    <row r="9741" spans="1:9" x14ac:dyDescent="0.2">
      <c r="A9741" t="s">
        <v>79</v>
      </c>
      <c r="B9741" t="s">
        <v>81</v>
      </c>
      <c r="C9741" t="s">
        <v>22</v>
      </c>
      <c r="D9741" s="55">
        <v>47392</v>
      </c>
      <c r="E9741">
        <v>0</v>
      </c>
      <c r="F9741">
        <v>3133121</v>
      </c>
      <c r="G9741" s="58" t="s">
        <v>87</v>
      </c>
      <c r="H9741" s="58" t="s">
        <v>87</v>
      </c>
      <c r="I9741" s="60" t="s">
        <v>85</v>
      </c>
    </row>
    <row r="9742" spans="1:9" x14ac:dyDescent="0.2">
      <c r="A9742" t="s">
        <v>65</v>
      </c>
      <c r="B9742" t="s">
        <v>80</v>
      </c>
      <c r="C9742" t="s">
        <v>22</v>
      </c>
      <c r="D9742" s="55">
        <v>47392</v>
      </c>
      <c r="E9742">
        <v>0</v>
      </c>
      <c r="F9742">
        <v>3133122</v>
      </c>
      <c r="G9742" s="58" t="s">
        <v>87</v>
      </c>
      <c r="H9742" s="58" t="s">
        <v>87</v>
      </c>
      <c r="I9742" s="60" t="s">
        <v>85</v>
      </c>
    </row>
    <row r="9743" spans="1:9" x14ac:dyDescent="0.2">
      <c r="A9743" t="s">
        <v>65</v>
      </c>
      <c r="B9743" t="s">
        <v>81</v>
      </c>
      <c r="C9743" t="s">
        <v>22</v>
      </c>
      <c r="D9743" s="55">
        <v>47392</v>
      </c>
      <c r="E9743">
        <v>0</v>
      </c>
      <c r="F9743">
        <v>3133123</v>
      </c>
      <c r="G9743" s="58" t="s">
        <v>87</v>
      </c>
      <c r="H9743" s="58" t="s">
        <v>87</v>
      </c>
      <c r="I9743" s="60" t="s">
        <v>85</v>
      </c>
    </row>
    <row r="9744" spans="1:9" x14ac:dyDescent="0.2">
      <c r="A9744" t="s">
        <v>111</v>
      </c>
      <c r="B9744" t="s">
        <v>110</v>
      </c>
      <c r="C9744" t="s">
        <v>22</v>
      </c>
      <c r="D9744" s="55">
        <v>47392</v>
      </c>
      <c r="E9744">
        <v>-5.0000000000000001E-3</v>
      </c>
      <c r="F9744">
        <v>3133124</v>
      </c>
      <c r="G9744" s="58" t="s">
        <v>87</v>
      </c>
      <c r="H9744" s="58" t="s">
        <v>87</v>
      </c>
      <c r="I9744" s="60" t="s">
        <v>85</v>
      </c>
    </row>
    <row r="9745" spans="1:9" x14ac:dyDescent="0.2">
      <c r="A9745" t="s">
        <v>112</v>
      </c>
      <c r="B9745" t="s">
        <v>110</v>
      </c>
      <c r="C9745" t="s">
        <v>22</v>
      </c>
      <c r="D9745" s="55">
        <v>47392</v>
      </c>
      <c r="E9745">
        <v>0.01</v>
      </c>
      <c r="F9745">
        <v>3133125</v>
      </c>
      <c r="G9745" s="58" t="s">
        <v>87</v>
      </c>
      <c r="H9745" s="58" t="s">
        <v>87</v>
      </c>
      <c r="I9745" s="60" t="s">
        <v>85</v>
      </c>
    </row>
    <row r="9746" spans="1:9" x14ac:dyDescent="0.2">
      <c r="A9746" t="s">
        <v>108</v>
      </c>
      <c r="B9746" t="s">
        <v>110</v>
      </c>
      <c r="C9746" t="s">
        <v>22</v>
      </c>
      <c r="D9746" s="55">
        <v>47392</v>
      </c>
      <c r="E9746">
        <v>-5.5E-2</v>
      </c>
      <c r="F9746">
        <v>3133126</v>
      </c>
      <c r="G9746" s="58" t="s">
        <v>87</v>
      </c>
      <c r="H9746" s="58" t="s">
        <v>87</v>
      </c>
      <c r="I9746" s="60" t="s">
        <v>85</v>
      </c>
    </row>
    <row r="9747" spans="1:9" x14ac:dyDescent="0.2">
      <c r="A9747" t="s">
        <v>109</v>
      </c>
      <c r="B9747" t="s">
        <v>110</v>
      </c>
      <c r="C9747" t="s">
        <v>22</v>
      </c>
      <c r="D9747" s="55">
        <v>47392</v>
      </c>
      <c r="E9747">
        <v>0.01</v>
      </c>
      <c r="F9747">
        <v>3133127</v>
      </c>
      <c r="G9747" s="58" t="s">
        <v>87</v>
      </c>
      <c r="H9747" s="58" t="s">
        <v>87</v>
      </c>
      <c r="I9747" s="60" t="s">
        <v>85</v>
      </c>
    </row>
    <row r="9748" spans="1:9" x14ac:dyDescent="0.2">
      <c r="A9748" t="s">
        <v>11</v>
      </c>
      <c r="B9748" t="s">
        <v>110</v>
      </c>
      <c r="C9748" t="s">
        <v>22</v>
      </c>
      <c r="D9748" s="55">
        <v>47392</v>
      </c>
      <c r="E9748" s="155">
        <v>47423</v>
      </c>
      <c r="F9748">
        <v>2376530</v>
      </c>
      <c r="G9748" s="58" t="s">
        <v>87</v>
      </c>
      <c r="H9748" s="58" t="s">
        <v>87</v>
      </c>
      <c r="I9748" s="60" t="s">
        <v>86</v>
      </c>
    </row>
    <row r="9749" spans="1:9" x14ac:dyDescent="0.2">
      <c r="A9749" t="s">
        <v>78</v>
      </c>
      <c r="B9749" t="s">
        <v>80</v>
      </c>
      <c r="C9749" t="s">
        <v>22</v>
      </c>
      <c r="D9749" s="55">
        <v>47423</v>
      </c>
      <c r="E9749">
        <v>0.55500000000000005</v>
      </c>
      <c r="F9749">
        <v>3133100</v>
      </c>
      <c r="G9749" s="58" t="s">
        <v>87</v>
      </c>
      <c r="H9749" s="58" t="s">
        <v>87</v>
      </c>
      <c r="I9749" s="60" t="s">
        <v>85</v>
      </c>
    </row>
    <row r="9750" spans="1:9" x14ac:dyDescent="0.2">
      <c r="A9750" t="s">
        <v>78</v>
      </c>
      <c r="B9750" t="s">
        <v>81</v>
      </c>
      <c r="C9750" t="s">
        <v>22</v>
      </c>
      <c r="D9750" s="55">
        <v>47423</v>
      </c>
      <c r="E9750">
        <v>0.05</v>
      </c>
      <c r="F9750">
        <v>3133101</v>
      </c>
      <c r="G9750" s="58" t="s">
        <v>87</v>
      </c>
      <c r="H9750" s="58" t="s">
        <v>87</v>
      </c>
      <c r="I9750" s="60" t="s">
        <v>85</v>
      </c>
    </row>
    <row r="9751" spans="1:9" x14ac:dyDescent="0.2">
      <c r="A9751" t="s">
        <v>35</v>
      </c>
      <c r="B9751" t="s">
        <v>80</v>
      </c>
      <c r="C9751" t="s">
        <v>22</v>
      </c>
      <c r="D9751" s="55">
        <v>47423</v>
      </c>
      <c r="E9751">
        <v>0.55500000000000005</v>
      </c>
      <c r="F9751">
        <v>3133102</v>
      </c>
      <c r="G9751" s="58" t="s">
        <v>87</v>
      </c>
      <c r="H9751" s="58" t="s">
        <v>87</v>
      </c>
      <c r="I9751" s="60" t="s">
        <v>85</v>
      </c>
    </row>
    <row r="9752" spans="1:9" x14ac:dyDescent="0.2">
      <c r="A9752" t="s">
        <v>35</v>
      </c>
      <c r="B9752" t="s">
        <v>81</v>
      </c>
      <c r="C9752" t="s">
        <v>22</v>
      </c>
      <c r="D9752" s="55">
        <v>47423</v>
      </c>
      <c r="E9752">
        <v>0.14000000000000001</v>
      </c>
      <c r="F9752">
        <v>3133103</v>
      </c>
      <c r="G9752" s="58" t="s">
        <v>87</v>
      </c>
      <c r="H9752" s="58" t="s">
        <v>87</v>
      </c>
      <c r="I9752" s="60" t="s">
        <v>85</v>
      </c>
    </row>
    <row r="9753" spans="1:9" x14ac:dyDescent="0.2">
      <c r="A9753" t="s">
        <v>36</v>
      </c>
      <c r="B9753" t="s">
        <v>80</v>
      </c>
      <c r="C9753" t="s">
        <v>22</v>
      </c>
      <c r="D9753" s="55">
        <v>47423</v>
      </c>
      <c r="E9753">
        <v>0.55500000000000005</v>
      </c>
      <c r="F9753">
        <v>3133104</v>
      </c>
      <c r="G9753" s="58" t="s">
        <v>87</v>
      </c>
      <c r="H9753" s="58" t="s">
        <v>87</v>
      </c>
      <c r="I9753" s="60" t="s">
        <v>85</v>
      </c>
    </row>
    <row r="9754" spans="1:9" x14ac:dyDescent="0.2">
      <c r="A9754" t="s">
        <v>36</v>
      </c>
      <c r="B9754" t="s">
        <v>81</v>
      </c>
      <c r="C9754" t="s">
        <v>22</v>
      </c>
      <c r="D9754" s="55">
        <v>47423</v>
      </c>
      <c r="E9754">
        <v>0.05</v>
      </c>
      <c r="F9754">
        <v>3133105</v>
      </c>
      <c r="G9754" s="58" t="s">
        <v>87</v>
      </c>
      <c r="H9754" s="58" t="s">
        <v>87</v>
      </c>
      <c r="I9754" s="60" t="s">
        <v>85</v>
      </c>
    </row>
    <row r="9755" spans="1:9" x14ac:dyDescent="0.2">
      <c r="A9755" t="s">
        <v>37</v>
      </c>
      <c r="B9755" t="s">
        <v>80</v>
      </c>
      <c r="C9755" t="s">
        <v>22</v>
      </c>
      <c r="D9755" s="55">
        <v>47423</v>
      </c>
      <c r="E9755">
        <v>0.55500000000000005</v>
      </c>
      <c r="F9755">
        <v>3133106</v>
      </c>
      <c r="G9755" s="58" t="s">
        <v>87</v>
      </c>
      <c r="H9755" s="58" t="s">
        <v>87</v>
      </c>
      <c r="I9755" s="60" t="s">
        <v>85</v>
      </c>
    </row>
    <row r="9756" spans="1:9" x14ac:dyDescent="0.2">
      <c r="A9756" t="s">
        <v>37</v>
      </c>
      <c r="B9756" t="s">
        <v>81</v>
      </c>
      <c r="C9756" t="s">
        <v>22</v>
      </c>
      <c r="D9756" s="55">
        <v>47423</v>
      </c>
      <c r="E9756">
        <v>0.14000000000000001</v>
      </c>
      <c r="F9756">
        <v>3133107</v>
      </c>
      <c r="G9756" s="58" t="s">
        <v>87</v>
      </c>
      <c r="H9756" s="58" t="s">
        <v>87</v>
      </c>
      <c r="I9756" s="60" t="s">
        <v>85</v>
      </c>
    </row>
    <row r="9757" spans="1:9" x14ac:dyDescent="0.2">
      <c r="A9757" t="s">
        <v>58</v>
      </c>
      <c r="B9757" t="s">
        <v>80</v>
      </c>
      <c r="C9757" t="s">
        <v>22</v>
      </c>
      <c r="D9757" s="55">
        <v>47423</v>
      </c>
      <c r="E9757">
        <v>0.46</v>
      </c>
      <c r="F9757">
        <v>3133108</v>
      </c>
      <c r="G9757" s="58" t="s">
        <v>87</v>
      </c>
      <c r="H9757" s="58" t="s">
        <v>87</v>
      </c>
      <c r="I9757" s="60" t="s">
        <v>85</v>
      </c>
    </row>
    <row r="9758" spans="1:9" x14ac:dyDescent="0.2">
      <c r="A9758" t="s">
        <v>58</v>
      </c>
      <c r="B9758" t="s">
        <v>81</v>
      </c>
      <c r="C9758" t="s">
        <v>22</v>
      </c>
      <c r="D9758" s="55">
        <v>47423</v>
      </c>
      <c r="E9758">
        <v>0.05</v>
      </c>
      <c r="F9758">
        <v>3133109</v>
      </c>
      <c r="G9758" s="58" t="s">
        <v>87</v>
      </c>
      <c r="H9758" s="58" t="s">
        <v>87</v>
      </c>
      <c r="I9758" s="60" t="s">
        <v>85</v>
      </c>
    </row>
    <row r="9759" spans="1:9" x14ac:dyDescent="0.2">
      <c r="A9759" t="s">
        <v>59</v>
      </c>
      <c r="B9759" t="s">
        <v>80</v>
      </c>
      <c r="C9759" t="s">
        <v>22</v>
      </c>
      <c r="D9759" s="55">
        <v>47423</v>
      </c>
      <c r="E9759">
        <v>0.7</v>
      </c>
      <c r="F9759">
        <v>3133110</v>
      </c>
      <c r="G9759" s="58" t="s">
        <v>87</v>
      </c>
      <c r="H9759" s="58" t="s">
        <v>87</v>
      </c>
      <c r="I9759" s="60" t="s">
        <v>85</v>
      </c>
    </row>
    <row r="9760" spans="1:9" x14ac:dyDescent="0.2">
      <c r="A9760" t="s">
        <v>59</v>
      </c>
      <c r="B9760" t="s">
        <v>81</v>
      </c>
      <c r="C9760" t="s">
        <v>22</v>
      </c>
      <c r="D9760" s="55">
        <v>47423</v>
      </c>
      <c r="E9760">
        <v>-0.62</v>
      </c>
      <c r="F9760">
        <v>3133111</v>
      </c>
      <c r="G9760" s="58" t="s">
        <v>87</v>
      </c>
      <c r="H9760" s="58" t="s">
        <v>87</v>
      </c>
      <c r="I9760" s="60" t="s">
        <v>85</v>
      </c>
    </row>
    <row r="9761" spans="1:9" x14ac:dyDescent="0.2">
      <c r="A9761" t="s">
        <v>60</v>
      </c>
      <c r="B9761" t="s">
        <v>80</v>
      </c>
      <c r="C9761" t="s">
        <v>22</v>
      </c>
      <c r="D9761" s="55">
        <v>47423</v>
      </c>
      <c r="E9761">
        <v>0.7</v>
      </c>
      <c r="F9761">
        <v>3133112</v>
      </c>
      <c r="G9761" s="58" t="s">
        <v>87</v>
      </c>
      <c r="H9761" s="58" t="s">
        <v>87</v>
      </c>
      <c r="I9761" s="60" t="s">
        <v>85</v>
      </c>
    </row>
    <row r="9762" spans="1:9" x14ac:dyDescent="0.2">
      <c r="A9762" t="s">
        <v>60</v>
      </c>
      <c r="B9762" t="s">
        <v>81</v>
      </c>
      <c r="C9762" t="s">
        <v>22</v>
      </c>
      <c r="D9762" s="55">
        <v>47423</v>
      </c>
      <c r="E9762">
        <v>5.5E-2</v>
      </c>
      <c r="F9762">
        <v>3133113</v>
      </c>
      <c r="G9762" s="58" t="s">
        <v>87</v>
      </c>
      <c r="H9762" s="58" t="s">
        <v>87</v>
      </c>
      <c r="I9762" s="60" t="s">
        <v>85</v>
      </c>
    </row>
    <row r="9763" spans="1:9" x14ac:dyDescent="0.2">
      <c r="A9763" t="s">
        <v>61</v>
      </c>
      <c r="B9763" t="s">
        <v>80</v>
      </c>
      <c r="C9763" t="s">
        <v>22</v>
      </c>
      <c r="D9763" s="55">
        <v>47423</v>
      </c>
      <c r="E9763">
        <v>0.7</v>
      </c>
      <c r="F9763">
        <v>3133114</v>
      </c>
      <c r="G9763" s="58" t="s">
        <v>87</v>
      </c>
      <c r="H9763" s="58" t="s">
        <v>87</v>
      </c>
      <c r="I9763" s="60" t="s">
        <v>85</v>
      </c>
    </row>
    <row r="9764" spans="1:9" x14ac:dyDescent="0.2">
      <c r="A9764" t="s">
        <v>61</v>
      </c>
      <c r="B9764" t="s">
        <v>81</v>
      </c>
      <c r="C9764" t="s">
        <v>22</v>
      </c>
      <c r="D9764" s="55">
        <v>47423</v>
      </c>
      <c r="E9764">
        <v>-0.5</v>
      </c>
      <c r="F9764">
        <v>3133115</v>
      </c>
      <c r="G9764" s="58" t="s">
        <v>87</v>
      </c>
      <c r="H9764" s="58" t="s">
        <v>87</v>
      </c>
      <c r="I9764" s="60" t="s">
        <v>85</v>
      </c>
    </row>
    <row r="9765" spans="1:9" x14ac:dyDescent="0.2">
      <c r="A9765" t="s">
        <v>63</v>
      </c>
      <c r="B9765" t="s">
        <v>80</v>
      </c>
      <c r="C9765" t="s">
        <v>22</v>
      </c>
      <c r="D9765" s="55">
        <v>47423</v>
      </c>
      <c r="E9765">
        <v>0</v>
      </c>
      <c r="F9765">
        <v>3133116</v>
      </c>
      <c r="G9765" s="58" t="s">
        <v>87</v>
      </c>
      <c r="H9765" s="58" t="s">
        <v>87</v>
      </c>
      <c r="I9765" s="60" t="s">
        <v>85</v>
      </c>
    </row>
    <row r="9766" spans="1:9" x14ac:dyDescent="0.2">
      <c r="A9766" t="s">
        <v>63</v>
      </c>
      <c r="B9766" t="s">
        <v>81</v>
      </c>
      <c r="C9766" t="s">
        <v>22</v>
      </c>
      <c r="D9766" s="55">
        <v>47423</v>
      </c>
      <c r="E9766">
        <v>0</v>
      </c>
      <c r="F9766">
        <v>3133117</v>
      </c>
      <c r="G9766" s="58" t="s">
        <v>87</v>
      </c>
      <c r="H9766" s="58" t="s">
        <v>87</v>
      </c>
      <c r="I9766" s="60" t="s">
        <v>85</v>
      </c>
    </row>
    <row r="9767" spans="1:9" x14ac:dyDescent="0.2">
      <c r="A9767" t="s">
        <v>64</v>
      </c>
      <c r="B9767" t="s">
        <v>80</v>
      </c>
      <c r="C9767" t="s">
        <v>22</v>
      </c>
      <c r="D9767" s="55">
        <v>47423</v>
      </c>
      <c r="E9767">
        <v>0</v>
      </c>
      <c r="F9767">
        <v>3133118</v>
      </c>
      <c r="G9767" s="58" t="s">
        <v>87</v>
      </c>
      <c r="H9767" s="58" t="s">
        <v>87</v>
      </c>
      <c r="I9767" s="60" t="s">
        <v>85</v>
      </c>
    </row>
    <row r="9768" spans="1:9" x14ac:dyDescent="0.2">
      <c r="A9768" t="s">
        <v>64</v>
      </c>
      <c r="B9768" t="s">
        <v>81</v>
      </c>
      <c r="C9768" t="s">
        <v>22</v>
      </c>
      <c r="D9768" s="55">
        <v>47423</v>
      </c>
      <c r="E9768">
        <v>0</v>
      </c>
      <c r="F9768">
        <v>3133119</v>
      </c>
      <c r="G9768" s="58" t="s">
        <v>87</v>
      </c>
      <c r="H9768" s="58" t="s">
        <v>87</v>
      </c>
      <c r="I9768" s="60" t="s">
        <v>85</v>
      </c>
    </row>
    <row r="9769" spans="1:9" x14ac:dyDescent="0.2">
      <c r="A9769" t="s">
        <v>79</v>
      </c>
      <c r="B9769" t="s">
        <v>80</v>
      </c>
      <c r="C9769" t="s">
        <v>22</v>
      </c>
      <c r="D9769" s="55">
        <v>47423</v>
      </c>
      <c r="E9769">
        <v>0</v>
      </c>
      <c r="F9769">
        <v>3133120</v>
      </c>
      <c r="G9769" s="58" t="s">
        <v>87</v>
      </c>
      <c r="H9769" s="58" t="s">
        <v>87</v>
      </c>
      <c r="I9769" s="60" t="s">
        <v>85</v>
      </c>
    </row>
    <row r="9770" spans="1:9" x14ac:dyDescent="0.2">
      <c r="A9770" t="s">
        <v>79</v>
      </c>
      <c r="B9770" t="s">
        <v>81</v>
      </c>
      <c r="C9770" t="s">
        <v>22</v>
      </c>
      <c r="D9770" s="55">
        <v>47423</v>
      </c>
      <c r="E9770">
        <v>0</v>
      </c>
      <c r="F9770">
        <v>3133121</v>
      </c>
      <c r="G9770" s="58" t="s">
        <v>87</v>
      </c>
      <c r="H9770" s="58" t="s">
        <v>87</v>
      </c>
      <c r="I9770" s="60" t="s">
        <v>85</v>
      </c>
    </row>
    <row r="9771" spans="1:9" x14ac:dyDescent="0.2">
      <c r="A9771" t="s">
        <v>65</v>
      </c>
      <c r="B9771" t="s">
        <v>80</v>
      </c>
      <c r="C9771" t="s">
        <v>22</v>
      </c>
      <c r="D9771" s="55">
        <v>47423</v>
      </c>
      <c r="E9771">
        <v>0</v>
      </c>
      <c r="F9771">
        <v>3133122</v>
      </c>
      <c r="G9771" s="58" t="s">
        <v>87</v>
      </c>
      <c r="H9771" s="58" t="s">
        <v>87</v>
      </c>
      <c r="I9771" s="60" t="s">
        <v>85</v>
      </c>
    </row>
    <row r="9772" spans="1:9" x14ac:dyDescent="0.2">
      <c r="A9772" t="s">
        <v>65</v>
      </c>
      <c r="B9772" t="s">
        <v>81</v>
      </c>
      <c r="C9772" t="s">
        <v>22</v>
      </c>
      <c r="D9772" s="55">
        <v>47423</v>
      </c>
      <c r="E9772">
        <v>0</v>
      </c>
      <c r="F9772">
        <v>3133123</v>
      </c>
      <c r="G9772" s="58" t="s">
        <v>87</v>
      </c>
      <c r="H9772" s="58" t="s">
        <v>87</v>
      </c>
      <c r="I9772" s="60" t="s">
        <v>85</v>
      </c>
    </row>
    <row r="9773" spans="1:9" x14ac:dyDescent="0.2">
      <c r="A9773" t="s">
        <v>111</v>
      </c>
      <c r="B9773" t="s">
        <v>110</v>
      </c>
      <c r="C9773" t="s">
        <v>22</v>
      </c>
      <c r="D9773" s="55">
        <v>47423</v>
      </c>
      <c r="E9773">
        <v>0.05</v>
      </c>
      <c r="F9773">
        <v>3133124</v>
      </c>
      <c r="G9773" s="58" t="s">
        <v>87</v>
      </c>
      <c r="H9773" s="58" t="s">
        <v>87</v>
      </c>
      <c r="I9773" s="60" t="s">
        <v>85</v>
      </c>
    </row>
    <row r="9774" spans="1:9" x14ac:dyDescent="0.2">
      <c r="A9774" t="s">
        <v>112</v>
      </c>
      <c r="B9774" t="s">
        <v>110</v>
      </c>
      <c r="C9774" t="s">
        <v>22</v>
      </c>
      <c r="D9774" s="55">
        <v>47423</v>
      </c>
      <c r="E9774">
        <v>5.5E-2</v>
      </c>
      <c r="F9774">
        <v>3133125</v>
      </c>
      <c r="G9774" s="58" t="s">
        <v>87</v>
      </c>
      <c r="H9774" s="58" t="s">
        <v>87</v>
      </c>
      <c r="I9774" s="60" t="s">
        <v>85</v>
      </c>
    </row>
    <row r="9775" spans="1:9" x14ac:dyDescent="0.2">
      <c r="A9775" t="s">
        <v>108</v>
      </c>
      <c r="B9775" t="s">
        <v>110</v>
      </c>
      <c r="C9775" t="s">
        <v>22</v>
      </c>
      <c r="D9775" s="55">
        <v>47423</v>
      </c>
      <c r="E9775">
        <v>-0.5</v>
      </c>
      <c r="F9775">
        <v>3133126</v>
      </c>
      <c r="G9775" s="58" t="s">
        <v>87</v>
      </c>
      <c r="H9775" s="58" t="s">
        <v>87</v>
      </c>
      <c r="I9775" s="60" t="s">
        <v>85</v>
      </c>
    </row>
    <row r="9776" spans="1:9" x14ac:dyDescent="0.2">
      <c r="A9776" t="s">
        <v>109</v>
      </c>
      <c r="B9776" t="s">
        <v>110</v>
      </c>
      <c r="C9776" t="s">
        <v>22</v>
      </c>
      <c r="D9776" s="55">
        <v>47423</v>
      </c>
      <c r="E9776">
        <v>5.5E-2</v>
      </c>
      <c r="F9776">
        <v>3133127</v>
      </c>
      <c r="G9776" s="58" t="s">
        <v>87</v>
      </c>
      <c r="H9776" s="58" t="s">
        <v>87</v>
      </c>
      <c r="I9776" s="60" t="s">
        <v>85</v>
      </c>
    </row>
    <row r="9777" spans="1:9" x14ac:dyDescent="0.2">
      <c r="A9777" t="s">
        <v>11</v>
      </c>
      <c r="B9777" t="s">
        <v>110</v>
      </c>
      <c r="C9777" t="s">
        <v>22</v>
      </c>
      <c r="D9777" s="55">
        <v>47423</v>
      </c>
      <c r="E9777" s="155">
        <v>47453</v>
      </c>
      <c r="F9777">
        <v>2376559</v>
      </c>
      <c r="G9777" s="58" t="s">
        <v>87</v>
      </c>
      <c r="H9777" s="58" t="s">
        <v>87</v>
      </c>
      <c r="I9777" s="60" t="s">
        <v>86</v>
      </c>
    </row>
    <row r="9778" spans="1:9" x14ac:dyDescent="0.2">
      <c r="A9778" t="s">
        <v>78</v>
      </c>
      <c r="B9778" t="s">
        <v>80</v>
      </c>
      <c r="C9778" t="s">
        <v>22</v>
      </c>
      <c r="D9778" s="55">
        <v>47453</v>
      </c>
      <c r="E9778">
        <v>0.91</v>
      </c>
      <c r="F9778">
        <v>3133100</v>
      </c>
      <c r="G9778" s="58" t="s">
        <v>87</v>
      </c>
      <c r="H9778" s="58" t="s">
        <v>87</v>
      </c>
      <c r="I9778" s="60" t="s">
        <v>85</v>
      </c>
    </row>
    <row r="9779" spans="1:9" x14ac:dyDescent="0.2">
      <c r="A9779" t="s">
        <v>78</v>
      </c>
      <c r="B9779" t="s">
        <v>81</v>
      </c>
      <c r="C9779" t="s">
        <v>22</v>
      </c>
      <c r="D9779" s="55">
        <v>47453</v>
      </c>
      <c r="E9779">
        <v>0.05</v>
      </c>
      <c r="F9779">
        <v>3133101</v>
      </c>
      <c r="G9779" s="58" t="s">
        <v>87</v>
      </c>
      <c r="H9779" s="58" t="s">
        <v>87</v>
      </c>
      <c r="I9779" s="60" t="s">
        <v>85</v>
      </c>
    </row>
    <row r="9780" spans="1:9" x14ac:dyDescent="0.2">
      <c r="A9780" t="s">
        <v>35</v>
      </c>
      <c r="B9780" t="s">
        <v>80</v>
      </c>
      <c r="C9780" t="s">
        <v>22</v>
      </c>
      <c r="D9780" s="55">
        <v>47453</v>
      </c>
      <c r="E9780">
        <v>0.91</v>
      </c>
      <c r="F9780">
        <v>3133102</v>
      </c>
      <c r="G9780" s="58" t="s">
        <v>87</v>
      </c>
      <c r="H9780" s="58" t="s">
        <v>87</v>
      </c>
      <c r="I9780" s="60" t="s">
        <v>85</v>
      </c>
    </row>
    <row r="9781" spans="1:9" x14ac:dyDescent="0.2">
      <c r="A9781" t="s">
        <v>35</v>
      </c>
      <c r="B9781" t="s">
        <v>81</v>
      </c>
      <c r="C9781" t="s">
        <v>22</v>
      </c>
      <c r="D9781" s="55">
        <v>47453</v>
      </c>
      <c r="E9781">
        <v>0.28999999999999998</v>
      </c>
      <c r="F9781">
        <v>3133103</v>
      </c>
      <c r="G9781" s="58" t="s">
        <v>87</v>
      </c>
      <c r="H9781" s="58" t="s">
        <v>87</v>
      </c>
      <c r="I9781" s="60" t="s">
        <v>85</v>
      </c>
    </row>
    <row r="9782" spans="1:9" x14ac:dyDescent="0.2">
      <c r="A9782" t="s">
        <v>36</v>
      </c>
      <c r="B9782" t="s">
        <v>80</v>
      </c>
      <c r="C9782" t="s">
        <v>22</v>
      </c>
      <c r="D9782" s="55">
        <v>47453</v>
      </c>
      <c r="E9782">
        <v>0.91</v>
      </c>
      <c r="F9782">
        <v>3133104</v>
      </c>
      <c r="G9782" s="58" t="s">
        <v>87</v>
      </c>
      <c r="H9782" s="58" t="s">
        <v>87</v>
      </c>
      <c r="I9782" s="60" t="s">
        <v>85</v>
      </c>
    </row>
    <row r="9783" spans="1:9" x14ac:dyDescent="0.2">
      <c r="A9783" t="s">
        <v>36</v>
      </c>
      <c r="B9783" t="s">
        <v>81</v>
      </c>
      <c r="C9783" t="s">
        <v>22</v>
      </c>
      <c r="D9783" s="55">
        <v>47453</v>
      </c>
      <c r="E9783">
        <v>0.05</v>
      </c>
      <c r="F9783">
        <v>3133105</v>
      </c>
      <c r="G9783" s="58" t="s">
        <v>87</v>
      </c>
      <c r="H9783" s="58" t="s">
        <v>87</v>
      </c>
      <c r="I9783" s="60" t="s">
        <v>85</v>
      </c>
    </row>
    <row r="9784" spans="1:9" x14ac:dyDescent="0.2">
      <c r="A9784" t="s">
        <v>37</v>
      </c>
      <c r="B9784" t="s">
        <v>80</v>
      </c>
      <c r="C9784" t="s">
        <v>22</v>
      </c>
      <c r="D9784" s="55">
        <v>47453</v>
      </c>
      <c r="E9784">
        <v>0.91</v>
      </c>
      <c r="F9784">
        <v>3133106</v>
      </c>
      <c r="G9784" s="58" t="s">
        <v>87</v>
      </c>
      <c r="H9784" s="58" t="s">
        <v>87</v>
      </c>
      <c r="I9784" s="60" t="s">
        <v>85</v>
      </c>
    </row>
    <row r="9785" spans="1:9" x14ac:dyDescent="0.2">
      <c r="A9785" t="s">
        <v>37</v>
      </c>
      <c r="B9785" t="s">
        <v>81</v>
      </c>
      <c r="C9785" t="s">
        <v>22</v>
      </c>
      <c r="D9785" s="55">
        <v>47453</v>
      </c>
      <c r="E9785">
        <v>0.28999999999999998</v>
      </c>
      <c r="F9785">
        <v>3133107</v>
      </c>
      <c r="G9785" s="58" t="s">
        <v>87</v>
      </c>
      <c r="H9785" s="58" t="s">
        <v>87</v>
      </c>
      <c r="I9785" s="60" t="s">
        <v>85</v>
      </c>
    </row>
    <row r="9786" spans="1:9" x14ac:dyDescent="0.2">
      <c r="A9786" t="s">
        <v>58</v>
      </c>
      <c r="B9786" t="s">
        <v>80</v>
      </c>
      <c r="C9786" t="s">
        <v>22</v>
      </c>
      <c r="D9786" s="55">
        <v>47453</v>
      </c>
      <c r="E9786">
        <v>0.77</v>
      </c>
      <c r="F9786">
        <v>3133108</v>
      </c>
      <c r="G9786" s="58" t="s">
        <v>87</v>
      </c>
      <c r="H9786" s="58" t="s">
        <v>87</v>
      </c>
      <c r="I9786" s="60" t="s">
        <v>85</v>
      </c>
    </row>
    <row r="9787" spans="1:9" x14ac:dyDescent="0.2">
      <c r="A9787" t="s">
        <v>58</v>
      </c>
      <c r="B9787" t="s">
        <v>81</v>
      </c>
      <c r="C9787" t="s">
        <v>22</v>
      </c>
      <c r="D9787" s="55">
        <v>47453</v>
      </c>
      <c r="E9787">
        <v>0.05</v>
      </c>
      <c r="F9787">
        <v>3133109</v>
      </c>
      <c r="G9787" s="58" t="s">
        <v>87</v>
      </c>
      <c r="H9787" s="58" t="s">
        <v>87</v>
      </c>
      <c r="I9787" s="60" t="s">
        <v>85</v>
      </c>
    </row>
    <row r="9788" spans="1:9" x14ac:dyDescent="0.2">
      <c r="A9788" t="s">
        <v>59</v>
      </c>
      <c r="B9788" t="s">
        <v>80</v>
      </c>
      <c r="C9788" t="s">
        <v>22</v>
      </c>
      <c r="D9788" s="55">
        <v>47453</v>
      </c>
      <c r="E9788">
        <v>0.98</v>
      </c>
      <c r="F9788">
        <v>3133110</v>
      </c>
      <c r="G9788" s="58" t="s">
        <v>87</v>
      </c>
      <c r="H9788" s="58" t="s">
        <v>87</v>
      </c>
      <c r="I9788" s="60" t="s">
        <v>85</v>
      </c>
    </row>
    <row r="9789" spans="1:9" x14ac:dyDescent="0.2">
      <c r="A9789" t="s">
        <v>59</v>
      </c>
      <c r="B9789" t="s">
        <v>81</v>
      </c>
      <c r="C9789" t="s">
        <v>22</v>
      </c>
      <c r="D9789" s="55">
        <v>47453</v>
      </c>
      <c r="E9789">
        <v>-0.78</v>
      </c>
      <c r="F9789">
        <v>3133111</v>
      </c>
      <c r="G9789" s="58" t="s">
        <v>87</v>
      </c>
      <c r="H9789" s="58" t="s">
        <v>87</v>
      </c>
      <c r="I9789" s="60" t="s">
        <v>85</v>
      </c>
    </row>
    <row r="9790" spans="1:9" x14ac:dyDescent="0.2">
      <c r="A9790" t="s">
        <v>60</v>
      </c>
      <c r="B9790" t="s">
        <v>80</v>
      </c>
      <c r="C9790" t="s">
        <v>22</v>
      </c>
      <c r="D9790" s="55">
        <v>47453</v>
      </c>
      <c r="E9790">
        <v>0.98</v>
      </c>
      <c r="F9790">
        <v>3133112</v>
      </c>
      <c r="G9790" s="58" t="s">
        <v>87</v>
      </c>
      <c r="H9790" s="58" t="s">
        <v>87</v>
      </c>
      <c r="I9790" s="60" t="s">
        <v>85</v>
      </c>
    </row>
    <row r="9791" spans="1:9" x14ac:dyDescent="0.2">
      <c r="A9791" t="s">
        <v>60</v>
      </c>
      <c r="B9791" t="s">
        <v>81</v>
      </c>
      <c r="C9791" t="s">
        <v>22</v>
      </c>
      <c r="D9791" s="55">
        <v>47453</v>
      </c>
      <c r="E9791">
        <v>0.25</v>
      </c>
      <c r="F9791">
        <v>3133113</v>
      </c>
      <c r="G9791" s="58" t="s">
        <v>87</v>
      </c>
      <c r="H9791" s="58" t="s">
        <v>87</v>
      </c>
      <c r="I9791" s="60" t="s">
        <v>85</v>
      </c>
    </row>
    <row r="9792" spans="1:9" x14ac:dyDescent="0.2">
      <c r="A9792" t="s">
        <v>61</v>
      </c>
      <c r="B9792" t="s">
        <v>80</v>
      </c>
      <c r="C9792" t="s">
        <v>22</v>
      </c>
      <c r="D9792" s="55">
        <v>47453</v>
      </c>
      <c r="E9792">
        <v>0.98</v>
      </c>
      <c r="F9792">
        <v>3133114</v>
      </c>
      <c r="G9792" s="58" t="s">
        <v>87</v>
      </c>
      <c r="H9792" s="58" t="s">
        <v>87</v>
      </c>
      <c r="I9792" s="60" t="s">
        <v>85</v>
      </c>
    </row>
    <row r="9793" spans="1:9" x14ac:dyDescent="0.2">
      <c r="A9793" t="s">
        <v>61</v>
      </c>
      <c r="B9793" t="s">
        <v>81</v>
      </c>
      <c r="C9793" t="s">
        <v>22</v>
      </c>
      <c r="D9793" s="55">
        <v>47453</v>
      </c>
      <c r="E9793">
        <v>-0.7</v>
      </c>
      <c r="F9793">
        <v>3133115</v>
      </c>
      <c r="G9793" s="58" t="s">
        <v>87</v>
      </c>
      <c r="H9793" s="58" t="s">
        <v>87</v>
      </c>
      <c r="I9793" s="60" t="s">
        <v>85</v>
      </c>
    </row>
    <row r="9794" spans="1:9" x14ac:dyDescent="0.2">
      <c r="A9794" t="s">
        <v>63</v>
      </c>
      <c r="B9794" t="s">
        <v>80</v>
      </c>
      <c r="C9794" t="s">
        <v>22</v>
      </c>
      <c r="D9794" s="55">
        <v>47453</v>
      </c>
      <c r="E9794">
        <v>0</v>
      </c>
      <c r="F9794">
        <v>3133116</v>
      </c>
      <c r="G9794" s="58" t="s">
        <v>87</v>
      </c>
      <c r="H9794" s="58" t="s">
        <v>87</v>
      </c>
      <c r="I9794" s="60" t="s">
        <v>85</v>
      </c>
    </row>
    <row r="9795" spans="1:9" x14ac:dyDescent="0.2">
      <c r="A9795" t="s">
        <v>63</v>
      </c>
      <c r="B9795" t="s">
        <v>81</v>
      </c>
      <c r="C9795" t="s">
        <v>22</v>
      </c>
      <c r="D9795" s="55">
        <v>47453</v>
      </c>
      <c r="E9795">
        <v>0</v>
      </c>
      <c r="F9795">
        <v>3133117</v>
      </c>
      <c r="G9795" s="58" t="s">
        <v>87</v>
      </c>
      <c r="H9795" s="58" t="s">
        <v>87</v>
      </c>
      <c r="I9795" s="60" t="s">
        <v>85</v>
      </c>
    </row>
    <row r="9796" spans="1:9" x14ac:dyDescent="0.2">
      <c r="A9796" t="s">
        <v>64</v>
      </c>
      <c r="B9796" t="s">
        <v>80</v>
      </c>
      <c r="C9796" t="s">
        <v>22</v>
      </c>
      <c r="D9796" s="55">
        <v>47453</v>
      </c>
      <c r="E9796">
        <v>0</v>
      </c>
      <c r="F9796">
        <v>3133118</v>
      </c>
      <c r="G9796" s="58" t="s">
        <v>87</v>
      </c>
      <c r="H9796" s="58" t="s">
        <v>87</v>
      </c>
      <c r="I9796" s="60" t="s">
        <v>85</v>
      </c>
    </row>
    <row r="9797" spans="1:9" x14ac:dyDescent="0.2">
      <c r="A9797" t="s">
        <v>64</v>
      </c>
      <c r="B9797" t="s">
        <v>81</v>
      </c>
      <c r="C9797" t="s">
        <v>22</v>
      </c>
      <c r="D9797" s="55">
        <v>47453</v>
      </c>
      <c r="E9797">
        <v>0</v>
      </c>
      <c r="F9797">
        <v>3133119</v>
      </c>
      <c r="G9797" s="58" t="s">
        <v>87</v>
      </c>
      <c r="H9797" s="58" t="s">
        <v>87</v>
      </c>
      <c r="I9797" s="60" t="s">
        <v>85</v>
      </c>
    </row>
    <row r="9798" spans="1:9" x14ac:dyDescent="0.2">
      <c r="A9798" t="s">
        <v>79</v>
      </c>
      <c r="B9798" t="s">
        <v>80</v>
      </c>
      <c r="C9798" t="s">
        <v>22</v>
      </c>
      <c r="D9798" s="55">
        <v>47453</v>
      </c>
      <c r="E9798">
        <v>0</v>
      </c>
      <c r="F9798">
        <v>3133120</v>
      </c>
      <c r="G9798" s="58" t="s">
        <v>87</v>
      </c>
      <c r="H9798" s="58" t="s">
        <v>87</v>
      </c>
      <c r="I9798" s="60" t="s">
        <v>85</v>
      </c>
    </row>
    <row r="9799" spans="1:9" x14ac:dyDescent="0.2">
      <c r="A9799" t="s">
        <v>79</v>
      </c>
      <c r="B9799" t="s">
        <v>81</v>
      </c>
      <c r="C9799" t="s">
        <v>22</v>
      </c>
      <c r="D9799" s="55">
        <v>47453</v>
      </c>
      <c r="E9799">
        <v>0</v>
      </c>
      <c r="F9799">
        <v>3133121</v>
      </c>
      <c r="G9799" s="58" t="s">
        <v>87</v>
      </c>
      <c r="H9799" s="58" t="s">
        <v>87</v>
      </c>
      <c r="I9799" s="60" t="s">
        <v>85</v>
      </c>
    </row>
    <row r="9800" spans="1:9" x14ac:dyDescent="0.2">
      <c r="A9800" t="s">
        <v>65</v>
      </c>
      <c r="B9800" t="s">
        <v>80</v>
      </c>
      <c r="C9800" t="s">
        <v>22</v>
      </c>
      <c r="D9800" s="55">
        <v>47453</v>
      </c>
      <c r="E9800">
        <v>0</v>
      </c>
      <c r="F9800">
        <v>3133122</v>
      </c>
      <c r="G9800" s="58" t="s">
        <v>87</v>
      </c>
      <c r="H9800" s="58" t="s">
        <v>87</v>
      </c>
      <c r="I9800" s="60" t="s">
        <v>85</v>
      </c>
    </row>
    <row r="9801" spans="1:9" x14ac:dyDescent="0.2">
      <c r="A9801" t="s">
        <v>65</v>
      </c>
      <c r="B9801" t="s">
        <v>81</v>
      </c>
      <c r="C9801" t="s">
        <v>22</v>
      </c>
      <c r="D9801" s="55">
        <v>47453</v>
      </c>
      <c r="E9801">
        <v>0</v>
      </c>
      <c r="F9801">
        <v>3133123</v>
      </c>
      <c r="G9801" s="58" t="s">
        <v>87</v>
      </c>
      <c r="H9801" s="58" t="s">
        <v>87</v>
      </c>
      <c r="I9801" s="60" t="s">
        <v>85</v>
      </c>
    </row>
    <row r="9802" spans="1:9" x14ac:dyDescent="0.2">
      <c r="A9802" t="s">
        <v>111</v>
      </c>
      <c r="B9802" t="s">
        <v>110</v>
      </c>
      <c r="C9802" t="s">
        <v>22</v>
      </c>
      <c r="D9802" s="55">
        <v>47453</v>
      </c>
      <c r="E9802">
        <v>0.05</v>
      </c>
      <c r="F9802">
        <v>3133124</v>
      </c>
      <c r="G9802" s="58" t="s">
        <v>87</v>
      </c>
      <c r="H9802" s="58" t="s">
        <v>87</v>
      </c>
      <c r="I9802" s="60" t="s">
        <v>85</v>
      </c>
    </row>
    <row r="9803" spans="1:9" x14ac:dyDescent="0.2">
      <c r="A9803" t="s">
        <v>112</v>
      </c>
      <c r="B9803" t="s">
        <v>110</v>
      </c>
      <c r="C9803" t="s">
        <v>22</v>
      </c>
      <c r="D9803" s="55">
        <v>47453</v>
      </c>
      <c r="E9803">
        <v>0.25</v>
      </c>
      <c r="F9803">
        <v>3133125</v>
      </c>
      <c r="G9803" s="58" t="s">
        <v>87</v>
      </c>
      <c r="H9803" s="58" t="s">
        <v>87</v>
      </c>
      <c r="I9803" s="60" t="s">
        <v>85</v>
      </c>
    </row>
    <row r="9804" spans="1:9" x14ac:dyDescent="0.2">
      <c r="A9804" t="s">
        <v>108</v>
      </c>
      <c r="B9804" t="s">
        <v>110</v>
      </c>
      <c r="C9804" t="s">
        <v>22</v>
      </c>
      <c r="D9804" s="55">
        <v>47453</v>
      </c>
      <c r="E9804">
        <v>-0.7</v>
      </c>
      <c r="F9804">
        <v>3133126</v>
      </c>
      <c r="G9804" s="58" t="s">
        <v>87</v>
      </c>
      <c r="H9804" s="58" t="s">
        <v>87</v>
      </c>
      <c r="I9804" s="60" t="s">
        <v>85</v>
      </c>
    </row>
    <row r="9805" spans="1:9" x14ac:dyDescent="0.2">
      <c r="A9805" t="s">
        <v>109</v>
      </c>
      <c r="B9805" t="s">
        <v>110</v>
      </c>
      <c r="C9805" t="s">
        <v>22</v>
      </c>
      <c r="D9805" s="55">
        <v>47453</v>
      </c>
      <c r="E9805">
        <v>0.25</v>
      </c>
      <c r="F9805">
        <v>3133127</v>
      </c>
      <c r="G9805" s="58" t="s">
        <v>87</v>
      </c>
      <c r="H9805" s="58" t="s">
        <v>87</v>
      </c>
      <c r="I9805" s="60" t="s">
        <v>85</v>
      </c>
    </row>
    <row r="9806" spans="1:9" x14ac:dyDescent="0.2">
      <c r="A9806" t="s">
        <v>50</v>
      </c>
      <c r="B9806" t="s">
        <v>80</v>
      </c>
      <c r="C9806" t="s">
        <v>22</v>
      </c>
      <c r="D9806" s="55">
        <v>43070</v>
      </c>
      <c r="E9806">
        <v>0</v>
      </c>
      <c r="F9806">
        <v>2376541</v>
      </c>
      <c r="G9806" s="58" t="s">
        <v>87</v>
      </c>
      <c r="H9806" s="58" t="s">
        <v>87</v>
      </c>
      <c r="I9806" s="60" t="s">
        <v>85</v>
      </c>
    </row>
    <row r="9807" spans="1:9" x14ac:dyDescent="0.2">
      <c r="A9807" t="s">
        <v>50</v>
      </c>
      <c r="B9807" t="s">
        <v>81</v>
      </c>
      <c r="C9807" t="s">
        <v>22</v>
      </c>
      <c r="D9807" s="55">
        <v>43070</v>
      </c>
      <c r="E9807">
        <v>0</v>
      </c>
      <c r="F9807">
        <v>2376542</v>
      </c>
      <c r="G9807" s="58" t="s">
        <v>87</v>
      </c>
      <c r="H9807" s="58" t="s">
        <v>87</v>
      </c>
      <c r="I9807" s="60" t="s">
        <v>85</v>
      </c>
    </row>
    <row r="9808" spans="1:9" x14ac:dyDescent="0.2">
      <c r="A9808" t="s">
        <v>58</v>
      </c>
      <c r="B9808" t="s">
        <v>80</v>
      </c>
      <c r="C9808" t="s">
        <v>22</v>
      </c>
      <c r="D9808" s="55">
        <v>43070</v>
      </c>
      <c r="E9808">
        <v>0.98</v>
      </c>
      <c r="F9808">
        <v>2376543</v>
      </c>
      <c r="G9808" s="58" t="s">
        <v>87</v>
      </c>
      <c r="H9808" s="58" t="s">
        <v>87</v>
      </c>
      <c r="I9808" s="60" t="s">
        <v>85</v>
      </c>
    </row>
    <row r="9809" spans="1:9" x14ac:dyDescent="0.2">
      <c r="A9809" t="s">
        <v>58</v>
      </c>
      <c r="B9809" t="s">
        <v>81</v>
      </c>
      <c r="C9809" t="s">
        <v>22</v>
      </c>
      <c r="D9809" s="55">
        <v>43070</v>
      </c>
      <c r="E9809">
        <v>0.05</v>
      </c>
      <c r="F9809">
        <v>2376544</v>
      </c>
      <c r="G9809" s="58" t="s">
        <v>87</v>
      </c>
      <c r="H9809" s="58" t="s">
        <v>87</v>
      </c>
      <c r="I9809" s="60" t="s">
        <v>85</v>
      </c>
    </row>
    <row r="9810" spans="1:9" x14ac:dyDescent="0.2">
      <c r="A9810" t="s">
        <v>59</v>
      </c>
      <c r="B9810" t="s">
        <v>80</v>
      </c>
      <c r="C9810" t="s">
        <v>22</v>
      </c>
      <c r="D9810" s="55">
        <v>43070</v>
      </c>
      <c r="E9810">
        <v>1.28</v>
      </c>
      <c r="F9810">
        <v>2376545</v>
      </c>
      <c r="G9810" s="58" t="s">
        <v>87</v>
      </c>
      <c r="H9810" s="58" t="s">
        <v>87</v>
      </c>
      <c r="I9810" s="60" t="s">
        <v>85</v>
      </c>
    </row>
    <row r="9811" spans="1:9" x14ac:dyDescent="0.2">
      <c r="A9811" t="s">
        <v>59</v>
      </c>
      <c r="B9811" t="s">
        <v>81</v>
      </c>
      <c r="C9811" t="s">
        <v>22</v>
      </c>
      <c r="D9811" s="55">
        <v>43070</v>
      </c>
      <c r="E9811">
        <v>-0.13</v>
      </c>
      <c r="F9811">
        <v>2376546</v>
      </c>
      <c r="G9811" s="58" t="s">
        <v>87</v>
      </c>
      <c r="H9811" s="58" t="s">
        <v>87</v>
      </c>
      <c r="I9811" s="60" t="s">
        <v>85</v>
      </c>
    </row>
    <row r="9812" spans="1:9" x14ac:dyDescent="0.2">
      <c r="A9812" t="s">
        <v>60</v>
      </c>
      <c r="B9812" t="s">
        <v>80</v>
      </c>
      <c r="C9812" t="s">
        <v>22</v>
      </c>
      <c r="D9812" s="55">
        <v>43070</v>
      </c>
      <c r="E9812">
        <v>1.28</v>
      </c>
      <c r="F9812">
        <v>2376547</v>
      </c>
      <c r="G9812" s="58" t="s">
        <v>87</v>
      </c>
      <c r="H9812" s="58" t="s">
        <v>87</v>
      </c>
      <c r="I9812" s="60" t="s">
        <v>85</v>
      </c>
    </row>
    <row r="9813" spans="1:9" x14ac:dyDescent="0.2">
      <c r="A9813" t="s">
        <v>60</v>
      </c>
      <c r="B9813" t="s">
        <v>81</v>
      </c>
      <c r="C9813" t="s">
        <v>22</v>
      </c>
      <c r="D9813" s="55">
        <v>43070</v>
      </c>
      <c r="E9813">
        <v>0.3</v>
      </c>
      <c r="F9813">
        <v>2376548</v>
      </c>
      <c r="G9813" s="58" t="s">
        <v>87</v>
      </c>
      <c r="H9813" s="58" t="s">
        <v>87</v>
      </c>
      <c r="I9813" s="60" t="s">
        <v>85</v>
      </c>
    </row>
    <row r="9814" spans="1:9" x14ac:dyDescent="0.2">
      <c r="A9814" t="s">
        <v>61</v>
      </c>
      <c r="B9814" t="s">
        <v>80</v>
      </c>
      <c r="C9814" t="s">
        <v>22</v>
      </c>
      <c r="D9814" s="55">
        <v>43070</v>
      </c>
      <c r="E9814">
        <v>1.28</v>
      </c>
      <c r="F9814">
        <v>2376549</v>
      </c>
      <c r="G9814" s="58" t="s">
        <v>87</v>
      </c>
      <c r="H9814" s="58" t="s">
        <v>87</v>
      </c>
      <c r="I9814" s="60" t="s">
        <v>85</v>
      </c>
    </row>
    <row r="9815" spans="1:9" x14ac:dyDescent="0.2">
      <c r="A9815" t="s">
        <v>61</v>
      </c>
      <c r="B9815" t="s">
        <v>81</v>
      </c>
      <c r="C9815" t="s">
        <v>22</v>
      </c>
      <c r="D9815" s="55">
        <v>43070</v>
      </c>
      <c r="E9815">
        <v>-0.05</v>
      </c>
      <c r="F9815">
        <v>2376550</v>
      </c>
      <c r="G9815" s="58" t="s">
        <v>87</v>
      </c>
      <c r="H9815" s="58" t="s">
        <v>87</v>
      </c>
      <c r="I9815" s="60" t="s">
        <v>85</v>
      </c>
    </row>
    <row r="9816" spans="1:9" x14ac:dyDescent="0.2">
      <c r="A9816" t="s">
        <v>62</v>
      </c>
      <c r="B9816" t="s">
        <v>80</v>
      </c>
      <c r="C9816" t="s">
        <v>22</v>
      </c>
      <c r="D9816" s="55">
        <v>43070</v>
      </c>
      <c r="E9816">
        <v>0.98</v>
      </c>
      <c r="F9816">
        <v>2376551</v>
      </c>
      <c r="G9816" s="58" t="s">
        <v>87</v>
      </c>
      <c r="H9816" s="58" t="s">
        <v>87</v>
      </c>
      <c r="I9816" s="60" t="s">
        <v>85</v>
      </c>
    </row>
    <row r="9817" spans="1:9" x14ac:dyDescent="0.2">
      <c r="A9817" t="s">
        <v>62</v>
      </c>
      <c r="B9817" t="s">
        <v>81</v>
      </c>
      <c r="C9817" t="s">
        <v>22</v>
      </c>
      <c r="D9817" s="55">
        <v>43070</v>
      </c>
      <c r="E9817">
        <v>0.05</v>
      </c>
      <c r="F9817">
        <v>2376552</v>
      </c>
      <c r="G9817" s="58" t="s">
        <v>87</v>
      </c>
      <c r="H9817" s="58" t="s">
        <v>87</v>
      </c>
      <c r="I9817" s="60" t="s">
        <v>85</v>
      </c>
    </row>
    <row r="9818" spans="1:9" x14ac:dyDescent="0.2">
      <c r="A9818" t="s">
        <v>63</v>
      </c>
      <c r="B9818" t="s">
        <v>80</v>
      </c>
      <c r="C9818" t="s">
        <v>22</v>
      </c>
      <c r="D9818" s="55">
        <v>43070</v>
      </c>
      <c r="E9818">
        <v>0</v>
      </c>
      <c r="F9818">
        <v>2376553</v>
      </c>
      <c r="G9818" s="58" t="s">
        <v>87</v>
      </c>
      <c r="H9818" s="58" t="s">
        <v>87</v>
      </c>
      <c r="I9818" s="60" t="s">
        <v>85</v>
      </c>
    </row>
    <row r="9819" spans="1:9" x14ac:dyDescent="0.2">
      <c r="A9819" t="s">
        <v>63</v>
      </c>
      <c r="B9819" t="s">
        <v>81</v>
      </c>
      <c r="C9819" t="s">
        <v>22</v>
      </c>
      <c r="D9819" s="55">
        <v>43070</v>
      </c>
      <c r="E9819">
        <v>0</v>
      </c>
      <c r="F9819">
        <v>2376554</v>
      </c>
      <c r="G9819" s="58" t="s">
        <v>87</v>
      </c>
      <c r="H9819" s="58" t="s">
        <v>87</v>
      </c>
      <c r="I9819" s="60" t="s">
        <v>85</v>
      </c>
    </row>
    <row r="9820" spans="1:9" x14ac:dyDescent="0.2">
      <c r="A9820" t="s">
        <v>64</v>
      </c>
      <c r="B9820" t="s">
        <v>80</v>
      </c>
      <c r="C9820" t="s">
        <v>22</v>
      </c>
      <c r="D9820" s="55">
        <v>43070</v>
      </c>
      <c r="E9820">
        <v>0</v>
      </c>
      <c r="F9820">
        <v>2376555</v>
      </c>
      <c r="G9820" s="58" t="s">
        <v>87</v>
      </c>
      <c r="H9820" s="58" t="s">
        <v>87</v>
      </c>
      <c r="I9820" s="60" t="s">
        <v>85</v>
      </c>
    </row>
    <row r="9821" spans="1:9" x14ac:dyDescent="0.2">
      <c r="A9821" t="s">
        <v>64</v>
      </c>
      <c r="B9821" t="s">
        <v>81</v>
      </c>
      <c r="C9821" t="s">
        <v>22</v>
      </c>
      <c r="D9821" s="55">
        <v>43070</v>
      </c>
      <c r="E9821">
        <v>0</v>
      </c>
      <c r="F9821">
        <v>2376556</v>
      </c>
      <c r="G9821" s="58" t="s">
        <v>87</v>
      </c>
      <c r="H9821" s="58" t="s">
        <v>87</v>
      </c>
      <c r="I9821" s="60" t="s">
        <v>85</v>
      </c>
    </row>
    <row r="9822" spans="1:9" x14ac:dyDescent="0.2">
      <c r="A9822" t="s">
        <v>79</v>
      </c>
      <c r="B9822" t="s">
        <v>80</v>
      </c>
      <c r="C9822" t="s">
        <v>22</v>
      </c>
      <c r="D9822" s="55">
        <v>43070</v>
      </c>
      <c r="E9822">
        <v>0</v>
      </c>
      <c r="F9822">
        <v>2376557</v>
      </c>
      <c r="G9822" s="58" t="s">
        <v>87</v>
      </c>
      <c r="H9822" s="58" t="s">
        <v>87</v>
      </c>
      <c r="I9822" s="60" t="s">
        <v>85</v>
      </c>
    </row>
    <row r="9823" spans="1:9" x14ac:dyDescent="0.2">
      <c r="A9823" t="s">
        <v>79</v>
      </c>
      <c r="B9823" t="s">
        <v>81</v>
      </c>
      <c r="C9823" t="s">
        <v>22</v>
      </c>
      <c r="D9823" s="55">
        <v>43070</v>
      </c>
      <c r="E9823">
        <v>0</v>
      </c>
      <c r="F9823">
        <v>2376558</v>
      </c>
      <c r="G9823" s="58" t="s">
        <v>87</v>
      </c>
      <c r="H9823" s="58" t="s">
        <v>87</v>
      </c>
      <c r="I9823" s="60" t="s">
        <v>85</v>
      </c>
    </row>
    <row r="9824" spans="1:9" x14ac:dyDescent="0.2">
      <c r="A9824" t="s">
        <v>65</v>
      </c>
      <c r="B9824" t="s">
        <v>80</v>
      </c>
      <c r="C9824" t="s">
        <v>22</v>
      </c>
      <c r="D9824" s="55">
        <v>43070</v>
      </c>
      <c r="E9824">
        <v>0</v>
      </c>
      <c r="F9824">
        <v>2376559</v>
      </c>
      <c r="G9824" s="58" t="s">
        <v>87</v>
      </c>
      <c r="H9824" s="58" t="s">
        <v>87</v>
      </c>
      <c r="I9824" s="60" t="s">
        <v>85</v>
      </c>
    </row>
    <row r="9825" spans="1:9" x14ac:dyDescent="0.2">
      <c r="A9825" t="s">
        <v>65</v>
      </c>
      <c r="B9825" t="s">
        <v>81</v>
      </c>
      <c r="C9825" t="s">
        <v>22</v>
      </c>
      <c r="D9825" s="55">
        <v>43070</v>
      </c>
      <c r="E9825">
        <v>0</v>
      </c>
      <c r="F9825">
        <v>2376560</v>
      </c>
      <c r="G9825" s="58" t="s">
        <v>87</v>
      </c>
      <c r="H9825" s="58" t="s">
        <v>87</v>
      </c>
      <c r="I9825" s="60" t="s">
        <v>85</v>
      </c>
    </row>
    <row r="9826" spans="1:9" x14ac:dyDescent="0.2">
      <c r="A9826" t="s">
        <v>82</v>
      </c>
      <c r="B9826" t="s">
        <v>80</v>
      </c>
      <c r="C9826" t="s">
        <v>22</v>
      </c>
      <c r="D9826" s="55">
        <v>43070</v>
      </c>
      <c r="E9826">
        <v>0.26</v>
      </c>
      <c r="F9826">
        <v>2376561</v>
      </c>
      <c r="G9826" s="58" t="s">
        <v>87</v>
      </c>
      <c r="H9826" s="58" t="s">
        <v>87</v>
      </c>
      <c r="I9826" s="60" t="s">
        <v>85</v>
      </c>
    </row>
    <row r="9827" spans="1:9" x14ac:dyDescent="0.2">
      <c r="A9827" t="s">
        <v>78</v>
      </c>
      <c r="B9827" t="s">
        <v>80</v>
      </c>
      <c r="C9827" t="s">
        <v>22</v>
      </c>
      <c r="D9827" s="55">
        <v>43101</v>
      </c>
      <c r="E9827">
        <v>1.2050000000000001</v>
      </c>
      <c r="F9827">
        <v>2376515</v>
      </c>
      <c r="G9827" s="58" t="s">
        <v>87</v>
      </c>
      <c r="H9827" s="58" t="s">
        <v>87</v>
      </c>
      <c r="I9827" s="60" t="s">
        <v>85</v>
      </c>
    </row>
    <row r="9828" spans="1:9" x14ac:dyDescent="0.2">
      <c r="A9828" t="s">
        <v>78</v>
      </c>
      <c r="B9828" t="s">
        <v>81</v>
      </c>
      <c r="C9828" t="s">
        <v>22</v>
      </c>
      <c r="D9828" s="55">
        <v>43101</v>
      </c>
      <c r="E9828">
        <v>0.05</v>
      </c>
      <c r="F9828">
        <v>2376516</v>
      </c>
      <c r="G9828" s="58" t="s">
        <v>87</v>
      </c>
      <c r="H9828" s="58" t="s">
        <v>87</v>
      </c>
      <c r="I9828" s="60" t="s">
        <v>85</v>
      </c>
    </row>
    <row r="9829" spans="1:9" x14ac:dyDescent="0.2">
      <c r="A9829" t="s">
        <v>35</v>
      </c>
      <c r="B9829" t="s">
        <v>80</v>
      </c>
      <c r="C9829" t="s">
        <v>22</v>
      </c>
      <c r="D9829" s="55">
        <v>43101</v>
      </c>
      <c r="E9829">
        <v>1.2050000000000001</v>
      </c>
      <c r="F9829">
        <v>2376517</v>
      </c>
      <c r="G9829" s="58" t="s">
        <v>87</v>
      </c>
      <c r="H9829" s="58" t="s">
        <v>87</v>
      </c>
      <c r="I9829" s="60" t="s">
        <v>85</v>
      </c>
    </row>
    <row r="9830" spans="1:9" x14ac:dyDescent="0.2">
      <c r="A9830" t="s">
        <v>35</v>
      </c>
      <c r="B9830" t="s">
        <v>81</v>
      </c>
      <c r="C9830" t="s">
        <v>22</v>
      </c>
      <c r="D9830" s="55">
        <v>43101</v>
      </c>
      <c r="E9830">
        <v>0.32</v>
      </c>
      <c r="F9830">
        <v>2376518</v>
      </c>
      <c r="G9830" s="58" t="s">
        <v>87</v>
      </c>
      <c r="H9830" s="58" t="s">
        <v>87</v>
      </c>
      <c r="I9830" s="60" t="s">
        <v>85</v>
      </c>
    </row>
    <row r="9831" spans="1:9" x14ac:dyDescent="0.2">
      <c r="A9831" t="s">
        <v>36</v>
      </c>
      <c r="B9831" t="s">
        <v>80</v>
      </c>
      <c r="C9831" t="s">
        <v>22</v>
      </c>
      <c r="D9831" s="55">
        <v>43101</v>
      </c>
      <c r="E9831">
        <v>1.2050000000000001</v>
      </c>
      <c r="F9831">
        <v>2376519</v>
      </c>
      <c r="G9831" s="58" t="s">
        <v>87</v>
      </c>
      <c r="H9831" s="58" t="s">
        <v>87</v>
      </c>
      <c r="I9831" s="60" t="s">
        <v>85</v>
      </c>
    </row>
    <row r="9832" spans="1:9" x14ac:dyDescent="0.2">
      <c r="A9832" t="s">
        <v>36</v>
      </c>
      <c r="B9832" t="s">
        <v>81</v>
      </c>
      <c r="C9832" t="s">
        <v>22</v>
      </c>
      <c r="D9832" s="55">
        <v>43101</v>
      </c>
      <c r="E9832">
        <v>0.05</v>
      </c>
      <c r="F9832">
        <v>2376520</v>
      </c>
      <c r="G9832" s="58" t="s">
        <v>87</v>
      </c>
      <c r="H9832" s="58" t="s">
        <v>87</v>
      </c>
      <c r="I9832" s="60" t="s">
        <v>85</v>
      </c>
    </row>
    <row r="9833" spans="1:9" x14ac:dyDescent="0.2">
      <c r="A9833" t="s">
        <v>37</v>
      </c>
      <c r="B9833" t="s">
        <v>80</v>
      </c>
      <c r="C9833" t="s">
        <v>22</v>
      </c>
      <c r="D9833" s="55">
        <v>43101</v>
      </c>
      <c r="E9833">
        <v>1.2050000000000001</v>
      </c>
      <c r="F9833">
        <v>2376521</v>
      </c>
      <c r="G9833" s="58" t="s">
        <v>87</v>
      </c>
      <c r="H9833" s="58" t="s">
        <v>87</v>
      </c>
      <c r="I9833" s="60" t="s">
        <v>85</v>
      </c>
    </row>
    <row r="9834" spans="1:9" x14ac:dyDescent="0.2">
      <c r="A9834" t="s">
        <v>37</v>
      </c>
      <c r="B9834" t="s">
        <v>81</v>
      </c>
      <c r="C9834" t="s">
        <v>22</v>
      </c>
      <c r="D9834" s="55">
        <v>43101</v>
      </c>
      <c r="E9834">
        <v>0.32</v>
      </c>
      <c r="F9834">
        <v>2376522</v>
      </c>
      <c r="G9834" s="58" t="s">
        <v>87</v>
      </c>
      <c r="H9834" s="58" t="s">
        <v>87</v>
      </c>
      <c r="I9834" s="60" t="s">
        <v>85</v>
      </c>
    </row>
    <row r="9835" spans="1:9" x14ac:dyDescent="0.2">
      <c r="A9835" t="s">
        <v>40</v>
      </c>
      <c r="B9835" t="s">
        <v>80</v>
      </c>
      <c r="C9835" t="s">
        <v>22</v>
      </c>
      <c r="D9835" s="55">
        <v>43101</v>
      </c>
      <c r="E9835">
        <v>0</v>
      </c>
      <c r="F9835">
        <v>2376523</v>
      </c>
      <c r="G9835" s="58" t="s">
        <v>87</v>
      </c>
      <c r="H9835" s="58" t="s">
        <v>87</v>
      </c>
      <c r="I9835" s="60" t="s">
        <v>85</v>
      </c>
    </row>
    <row r="9836" spans="1:9" x14ac:dyDescent="0.2">
      <c r="A9836" t="s">
        <v>40</v>
      </c>
      <c r="B9836" t="s">
        <v>81</v>
      </c>
      <c r="C9836" t="s">
        <v>22</v>
      </c>
      <c r="D9836" s="55">
        <v>43101</v>
      </c>
      <c r="E9836">
        <v>0</v>
      </c>
      <c r="F9836">
        <v>2376524</v>
      </c>
      <c r="G9836" s="58" t="s">
        <v>87</v>
      </c>
      <c r="H9836" s="58" t="s">
        <v>87</v>
      </c>
      <c r="I9836" s="60" t="s">
        <v>85</v>
      </c>
    </row>
    <row r="9837" spans="1:9" x14ac:dyDescent="0.2">
      <c r="A9837" t="s">
        <v>41</v>
      </c>
      <c r="B9837" t="s">
        <v>80</v>
      </c>
      <c r="C9837" t="s">
        <v>22</v>
      </c>
      <c r="D9837" s="55">
        <v>43101</v>
      </c>
      <c r="E9837">
        <v>0</v>
      </c>
      <c r="F9837">
        <v>2376525</v>
      </c>
      <c r="G9837" s="58" t="s">
        <v>87</v>
      </c>
      <c r="H9837" s="58" t="s">
        <v>87</v>
      </c>
      <c r="I9837" s="60" t="s">
        <v>85</v>
      </c>
    </row>
    <row r="9838" spans="1:9" x14ac:dyDescent="0.2">
      <c r="A9838" t="s">
        <v>41</v>
      </c>
      <c r="B9838" t="s">
        <v>81</v>
      </c>
      <c r="C9838" t="s">
        <v>22</v>
      </c>
      <c r="D9838" s="55">
        <v>43101</v>
      </c>
      <c r="E9838">
        <v>0</v>
      </c>
      <c r="F9838">
        <v>2376526</v>
      </c>
      <c r="G9838" s="58" t="s">
        <v>87</v>
      </c>
      <c r="H9838" s="58" t="s">
        <v>87</v>
      </c>
      <c r="I9838" s="60" t="s">
        <v>85</v>
      </c>
    </row>
    <row r="9839" spans="1:9" x14ac:dyDescent="0.2">
      <c r="A9839" t="s">
        <v>42</v>
      </c>
      <c r="B9839" t="s">
        <v>80</v>
      </c>
      <c r="C9839" t="s">
        <v>22</v>
      </c>
      <c r="D9839" s="55">
        <v>43101</v>
      </c>
      <c r="E9839">
        <v>0.27</v>
      </c>
      <c r="F9839">
        <v>2376527</v>
      </c>
      <c r="G9839" s="58" t="s">
        <v>87</v>
      </c>
      <c r="H9839" s="58" t="s">
        <v>87</v>
      </c>
      <c r="I9839" s="60" t="s">
        <v>85</v>
      </c>
    </row>
    <row r="9840" spans="1:9" x14ac:dyDescent="0.2">
      <c r="A9840" t="s">
        <v>42</v>
      </c>
      <c r="B9840" t="s">
        <v>81</v>
      </c>
      <c r="C9840" t="s">
        <v>22</v>
      </c>
      <c r="D9840" s="55">
        <v>43101</v>
      </c>
      <c r="E9840">
        <v>0.03</v>
      </c>
      <c r="F9840">
        <v>2376528</v>
      </c>
      <c r="G9840" s="58" t="s">
        <v>87</v>
      </c>
      <c r="H9840" s="58" t="s">
        <v>87</v>
      </c>
      <c r="I9840" s="60" t="s">
        <v>85</v>
      </c>
    </row>
    <row r="9841" spans="1:9" x14ac:dyDescent="0.2">
      <c r="A9841" t="s">
        <v>43</v>
      </c>
      <c r="B9841" t="s">
        <v>80</v>
      </c>
      <c r="C9841" t="s">
        <v>22</v>
      </c>
      <c r="D9841" s="55">
        <v>43101</v>
      </c>
      <c r="E9841">
        <v>0.27</v>
      </c>
      <c r="F9841">
        <v>2376529</v>
      </c>
      <c r="G9841" s="58" t="s">
        <v>87</v>
      </c>
      <c r="H9841" s="58" t="s">
        <v>87</v>
      </c>
      <c r="I9841" s="60" t="s">
        <v>85</v>
      </c>
    </row>
    <row r="9842" spans="1:9" x14ac:dyDescent="0.2">
      <c r="A9842" t="s">
        <v>43</v>
      </c>
      <c r="B9842" t="s">
        <v>81</v>
      </c>
      <c r="C9842" t="s">
        <v>22</v>
      </c>
      <c r="D9842" s="55">
        <v>43101</v>
      </c>
      <c r="E9842">
        <v>0.31749646111724072</v>
      </c>
      <c r="F9842">
        <v>2376530</v>
      </c>
      <c r="G9842" s="58" t="s">
        <v>87</v>
      </c>
      <c r="H9842" s="58" t="s">
        <v>87</v>
      </c>
      <c r="I9842" s="60" t="s">
        <v>85</v>
      </c>
    </row>
    <row r="9843" spans="1:9" x14ac:dyDescent="0.2">
      <c r="A9843" t="s">
        <v>44</v>
      </c>
      <c r="B9843" t="s">
        <v>80</v>
      </c>
      <c r="C9843" t="s">
        <v>22</v>
      </c>
      <c r="D9843" s="55">
        <v>43101</v>
      </c>
      <c r="E9843">
        <v>0.4</v>
      </c>
      <c r="F9843">
        <v>2376531</v>
      </c>
      <c r="G9843" s="58" t="s">
        <v>87</v>
      </c>
      <c r="H9843" s="58" t="s">
        <v>87</v>
      </c>
      <c r="I9843" s="60" t="s">
        <v>85</v>
      </c>
    </row>
    <row r="9844" spans="1:9" x14ac:dyDescent="0.2">
      <c r="A9844" t="s">
        <v>44</v>
      </c>
      <c r="B9844" t="s">
        <v>81</v>
      </c>
      <c r="C9844" t="s">
        <v>22</v>
      </c>
      <c r="D9844" s="55">
        <v>43101</v>
      </c>
      <c r="E9844">
        <v>0.08</v>
      </c>
      <c r="F9844">
        <v>2376532</v>
      </c>
      <c r="G9844" s="58" t="s">
        <v>87</v>
      </c>
      <c r="H9844" s="58" t="s">
        <v>87</v>
      </c>
      <c r="I9844" s="60" t="s">
        <v>85</v>
      </c>
    </row>
    <row r="9845" spans="1:9" x14ac:dyDescent="0.2">
      <c r="A9845" t="s">
        <v>45</v>
      </c>
      <c r="B9845" t="s">
        <v>80</v>
      </c>
      <c r="C9845" t="s">
        <v>22</v>
      </c>
      <c r="D9845" s="55">
        <v>43101</v>
      </c>
      <c r="E9845">
        <v>0.4</v>
      </c>
      <c r="F9845">
        <v>2376533</v>
      </c>
      <c r="G9845" s="58" t="s">
        <v>87</v>
      </c>
      <c r="H9845" s="58" t="s">
        <v>87</v>
      </c>
      <c r="I9845" s="60" t="s">
        <v>85</v>
      </c>
    </row>
    <row r="9846" spans="1:9" x14ac:dyDescent="0.2">
      <c r="A9846" t="s">
        <v>45</v>
      </c>
      <c r="B9846" t="s">
        <v>81</v>
      </c>
      <c r="C9846" t="s">
        <v>22</v>
      </c>
      <c r="D9846" s="55">
        <v>43101</v>
      </c>
      <c r="E9846">
        <v>0.23</v>
      </c>
      <c r="F9846">
        <v>2376534</v>
      </c>
      <c r="G9846" s="58" t="s">
        <v>87</v>
      </c>
      <c r="H9846" s="58" t="s">
        <v>87</v>
      </c>
      <c r="I9846" s="60" t="s">
        <v>85</v>
      </c>
    </row>
    <row r="9847" spans="1:9" x14ac:dyDescent="0.2">
      <c r="A9847" t="s">
        <v>46</v>
      </c>
      <c r="B9847" t="s">
        <v>80</v>
      </c>
      <c r="C9847" t="s">
        <v>22</v>
      </c>
      <c r="D9847" s="55">
        <v>43101</v>
      </c>
      <c r="E9847">
        <v>0.4</v>
      </c>
      <c r="F9847">
        <v>2376535</v>
      </c>
      <c r="G9847" s="58" t="s">
        <v>87</v>
      </c>
      <c r="H9847" s="58" t="s">
        <v>87</v>
      </c>
      <c r="I9847" s="60" t="s">
        <v>85</v>
      </c>
    </row>
    <row r="9848" spans="1:9" x14ac:dyDescent="0.2">
      <c r="A9848" t="s">
        <v>46</v>
      </c>
      <c r="B9848" t="s">
        <v>81</v>
      </c>
      <c r="C9848" t="s">
        <v>22</v>
      </c>
      <c r="D9848" s="55">
        <v>43101</v>
      </c>
      <c r="E9848">
        <v>0.66337449856733532</v>
      </c>
      <c r="F9848">
        <v>2376536</v>
      </c>
      <c r="G9848" s="58" t="s">
        <v>87</v>
      </c>
      <c r="H9848" s="58" t="s">
        <v>87</v>
      </c>
      <c r="I9848" s="60" t="s">
        <v>85</v>
      </c>
    </row>
    <row r="9849" spans="1:9" x14ac:dyDescent="0.2">
      <c r="A9849" t="s">
        <v>47</v>
      </c>
      <c r="B9849" t="s">
        <v>80</v>
      </c>
      <c r="C9849" t="s">
        <v>22</v>
      </c>
      <c r="D9849" s="55">
        <v>43101</v>
      </c>
      <c r="E9849">
        <v>0.4</v>
      </c>
      <c r="F9849">
        <v>2376537</v>
      </c>
      <c r="G9849" s="58" t="s">
        <v>87</v>
      </c>
      <c r="H9849" s="58" t="s">
        <v>87</v>
      </c>
      <c r="I9849" s="60" t="s">
        <v>85</v>
      </c>
    </row>
    <row r="9850" spans="1:9" x14ac:dyDescent="0.2">
      <c r="A9850" t="s">
        <v>47</v>
      </c>
      <c r="B9850" t="s">
        <v>81</v>
      </c>
      <c r="C9850" t="s">
        <v>22</v>
      </c>
      <c r="D9850" s="55">
        <v>43101</v>
      </c>
      <c r="E9850">
        <v>0.13</v>
      </c>
      <c r="F9850">
        <v>2376538</v>
      </c>
      <c r="G9850" s="58" t="s">
        <v>87</v>
      </c>
      <c r="H9850" s="58" t="s">
        <v>87</v>
      </c>
      <c r="I9850" s="60" t="s">
        <v>85</v>
      </c>
    </row>
    <row r="9851" spans="1:9" x14ac:dyDescent="0.2">
      <c r="A9851" t="s">
        <v>48</v>
      </c>
      <c r="B9851" t="s">
        <v>80</v>
      </c>
      <c r="C9851" t="s">
        <v>22</v>
      </c>
      <c r="D9851" s="55">
        <v>43101</v>
      </c>
      <c r="E9851">
        <v>0.4</v>
      </c>
      <c r="F9851">
        <v>2376539</v>
      </c>
      <c r="G9851" s="58" t="s">
        <v>87</v>
      </c>
      <c r="H9851" s="58" t="s">
        <v>87</v>
      </c>
      <c r="I9851" s="60" t="s">
        <v>85</v>
      </c>
    </row>
    <row r="9852" spans="1:9" x14ac:dyDescent="0.2">
      <c r="A9852" t="s">
        <v>48</v>
      </c>
      <c r="B9852" t="s">
        <v>81</v>
      </c>
      <c r="C9852" t="s">
        <v>22</v>
      </c>
      <c r="D9852" s="55">
        <v>43101</v>
      </c>
      <c r="E9852">
        <v>0.50987470323372952</v>
      </c>
      <c r="F9852">
        <v>2376540</v>
      </c>
      <c r="G9852" s="58" t="s">
        <v>87</v>
      </c>
      <c r="H9852" s="58" t="s">
        <v>87</v>
      </c>
      <c r="I9852" s="60" t="s">
        <v>85</v>
      </c>
    </row>
    <row r="9853" spans="1:9" x14ac:dyDescent="0.2">
      <c r="A9853" t="s">
        <v>50</v>
      </c>
      <c r="B9853" t="s">
        <v>80</v>
      </c>
      <c r="C9853" t="s">
        <v>22</v>
      </c>
      <c r="D9853" s="55">
        <v>43101</v>
      </c>
      <c r="E9853">
        <v>0</v>
      </c>
      <c r="F9853">
        <v>2376541</v>
      </c>
      <c r="G9853" s="58" t="s">
        <v>87</v>
      </c>
      <c r="H9853" s="58" t="s">
        <v>87</v>
      </c>
      <c r="I9853" s="60" t="s">
        <v>85</v>
      </c>
    </row>
    <row r="9854" spans="1:9" x14ac:dyDescent="0.2">
      <c r="A9854" t="s">
        <v>50</v>
      </c>
      <c r="B9854" t="s">
        <v>81</v>
      </c>
      <c r="C9854" t="s">
        <v>22</v>
      </c>
      <c r="D9854" s="55">
        <v>43101</v>
      </c>
      <c r="E9854">
        <v>0</v>
      </c>
      <c r="F9854">
        <v>2376542</v>
      </c>
      <c r="G9854" s="58" t="s">
        <v>87</v>
      </c>
      <c r="H9854" s="58" t="s">
        <v>87</v>
      </c>
      <c r="I9854" s="60" t="s">
        <v>85</v>
      </c>
    </row>
    <row r="9855" spans="1:9" x14ac:dyDescent="0.2">
      <c r="A9855" t="s">
        <v>58</v>
      </c>
      <c r="B9855" t="s">
        <v>80</v>
      </c>
      <c r="C9855" t="s">
        <v>22</v>
      </c>
      <c r="D9855" s="55">
        <v>43101</v>
      </c>
      <c r="E9855">
        <v>1.2050000000000001</v>
      </c>
      <c r="F9855">
        <v>2376543</v>
      </c>
      <c r="G9855" s="58" t="s">
        <v>87</v>
      </c>
      <c r="H9855" s="58" t="s">
        <v>87</v>
      </c>
      <c r="I9855" s="60" t="s">
        <v>85</v>
      </c>
    </row>
    <row r="9856" spans="1:9" x14ac:dyDescent="0.2">
      <c r="A9856" t="s">
        <v>58</v>
      </c>
      <c r="B9856" t="s">
        <v>81</v>
      </c>
      <c r="C9856" t="s">
        <v>22</v>
      </c>
      <c r="D9856" s="55">
        <v>43101</v>
      </c>
      <c r="E9856">
        <v>0.05</v>
      </c>
      <c r="F9856">
        <v>2376544</v>
      </c>
      <c r="G9856" s="58" t="s">
        <v>87</v>
      </c>
      <c r="H9856" s="58" t="s">
        <v>87</v>
      </c>
      <c r="I9856" s="60" t="s">
        <v>85</v>
      </c>
    </row>
    <row r="9857" spans="1:9" x14ac:dyDescent="0.2">
      <c r="A9857" t="s">
        <v>59</v>
      </c>
      <c r="B9857" t="s">
        <v>80</v>
      </c>
      <c r="C9857" t="s">
        <v>22</v>
      </c>
      <c r="D9857" s="55">
        <v>43101</v>
      </c>
      <c r="E9857">
        <v>1.61</v>
      </c>
      <c r="F9857">
        <v>2376545</v>
      </c>
      <c r="G9857" s="58" t="s">
        <v>87</v>
      </c>
      <c r="H9857" s="58" t="s">
        <v>87</v>
      </c>
      <c r="I9857" s="60" t="s">
        <v>85</v>
      </c>
    </row>
    <row r="9858" spans="1:9" x14ac:dyDescent="0.2">
      <c r="A9858" t="s">
        <v>59</v>
      </c>
      <c r="B9858" t="s">
        <v>81</v>
      </c>
      <c r="C9858" t="s">
        <v>22</v>
      </c>
      <c r="D9858" s="55">
        <v>43101</v>
      </c>
      <c r="E9858">
        <v>-0.25</v>
      </c>
      <c r="F9858">
        <v>2376546</v>
      </c>
      <c r="G9858" s="58" t="s">
        <v>87</v>
      </c>
      <c r="H9858" s="58" t="s">
        <v>87</v>
      </c>
      <c r="I9858" s="60" t="s">
        <v>85</v>
      </c>
    </row>
    <row r="9859" spans="1:9" x14ac:dyDescent="0.2">
      <c r="A9859" t="s">
        <v>60</v>
      </c>
      <c r="B9859" t="s">
        <v>80</v>
      </c>
      <c r="C9859" t="s">
        <v>22</v>
      </c>
      <c r="D9859" s="55">
        <v>43101</v>
      </c>
      <c r="E9859">
        <v>1.61</v>
      </c>
      <c r="F9859">
        <v>2376547</v>
      </c>
      <c r="G9859" s="58" t="s">
        <v>87</v>
      </c>
      <c r="H9859" s="58" t="s">
        <v>87</v>
      </c>
      <c r="I9859" s="60" t="s">
        <v>85</v>
      </c>
    </row>
    <row r="9860" spans="1:9" x14ac:dyDescent="0.2">
      <c r="A9860" t="s">
        <v>60</v>
      </c>
      <c r="B9860" t="s">
        <v>81</v>
      </c>
      <c r="C9860" t="s">
        <v>22</v>
      </c>
      <c r="D9860" s="55">
        <v>43101</v>
      </c>
      <c r="E9860">
        <v>0.5</v>
      </c>
      <c r="F9860">
        <v>2376548</v>
      </c>
      <c r="G9860" s="58" t="s">
        <v>87</v>
      </c>
      <c r="H9860" s="58" t="s">
        <v>87</v>
      </c>
      <c r="I9860" s="60" t="s">
        <v>85</v>
      </c>
    </row>
    <row r="9861" spans="1:9" x14ac:dyDescent="0.2">
      <c r="A9861" t="s">
        <v>61</v>
      </c>
      <c r="B9861" t="s">
        <v>80</v>
      </c>
      <c r="C9861" t="s">
        <v>22</v>
      </c>
      <c r="D9861" s="55">
        <v>43101</v>
      </c>
      <c r="E9861">
        <v>1.61</v>
      </c>
      <c r="F9861">
        <v>2376549</v>
      </c>
      <c r="G9861" s="58" t="s">
        <v>87</v>
      </c>
      <c r="H9861" s="58" t="s">
        <v>87</v>
      </c>
      <c r="I9861" s="60" t="s">
        <v>85</v>
      </c>
    </row>
    <row r="9862" spans="1:9" x14ac:dyDescent="0.2">
      <c r="A9862" t="s">
        <v>61</v>
      </c>
      <c r="B9862" t="s">
        <v>81</v>
      </c>
      <c r="C9862" t="s">
        <v>22</v>
      </c>
      <c r="D9862" s="55">
        <v>43101</v>
      </c>
      <c r="E9862">
        <v>-0.2</v>
      </c>
      <c r="F9862">
        <v>2376550</v>
      </c>
      <c r="G9862" s="58" t="s">
        <v>87</v>
      </c>
      <c r="H9862" s="58" t="s">
        <v>87</v>
      </c>
      <c r="I9862" s="60" t="s">
        <v>85</v>
      </c>
    </row>
    <row r="9863" spans="1:9" x14ac:dyDescent="0.2">
      <c r="A9863" t="s">
        <v>62</v>
      </c>
      <c r="B9863" t="s">
        <v>80</v>
      </c>
      <c r="C9863" t="s">
        <v>22</v>
      </c>
      <c r="D9863" s="55">
        <v>43101</v>
      </c>
      <c r="E9863">
        <v>1.2050000000000001</v>
      </c>
      <c r="F9863">
        <v>2376551</v>
      </c>
      <c r="G9863" s="58" t="s">
        <v>87</v>
      </c>
      <c r="H9863" s="58" t="s">
        <v>87</v>
      </c>
      <c r="I9863" s="60" t="s">
        <v>85</v>
      </c>
    </row>
    <row r="9864" spans="1:9" x14ac:dyDescent="0.2">
      <c r="A9864" t="s">
        <v>62</v>
      </c>
      <c r="B9864" t="s">
        <v>81</v>
      </c>
      <c r="C9864" t="s">
        <v>22</v>
      </c>
      <c r="D9864" s="55">
        <v>43101</v>
      </c>
      <c r="E9864">
        <v>0.05</v>
      </c>
      <c r="F9864">
        <v>2376552</v>
      </c>
      <c r="G9864" s="58" t="s">
        <v>87</v>
      </c>
      <c r="H9864" s="58" t="s">
        <v>87</v>
      </c>
      <c r="I9864" s="60" t="s">
        <v>85</v>
      </c>
    </row>
    <row r="9865" spans="1:9" x14ac:dyDescent="0.2">
      <c r="A9865" t="s">
        <v>63</v>
      </c>
      <c r="B9865" t="s">
        <v>80</v>
      </c>
      <c r="C9865" t="s">
        <v>22</v>
      </c>
      <c r="D9865" s="55">
        <v>43101</v>
      </c>
      <c r="E9865">
        <v>0</v>
      </c>
      <c r="F9865">
        <v>2376553</v>
      </c>
      <c r="G9865" s="58" t="s">
        <v>87</v>
      </c>
      <c r="H9865" s="58" t="s">
        <v>87</v>
      </c>
      <c r="I9865" s="60" t="s">
        <v>85</v>
      </c>
    </row>
    <row r="9866" spans="1:9" x14ac:dyDescent="0.2">
      <c r="A9866" t="s">
        <v>63</v>
      </c>
      <c r="B9866" t="s">
        <v>81</v>
      </c>
      <c r="C9866" t="s">
        <v>22</v>
      </c>
      <c r="D9866" s="55">
        <v>43101</v>
      </c>
      <c r="E9866">
        <v>0</v>
      </c>
      <c r="F9866">
        <v>2376554</v>
      </c>
      <c r="G9866" s="58" t="s">
        <v>87</v>
      </c>
      <c r="H9866" s="58" t="s">
        <v>87</v>
      </c>
      <c r="I9866" s="60" t="s">
        <v>85</v>
      </c>
    </row>
    <row r="9867" spans="1:9" x14ac:dyDescent="0.2">
      <c r="A9867" t="s">
        <v>64</v>
      </c>
      <c r="B9867" t="s">
        <v>80</v>
      </c>
      <c r="C9867" t="s">
        <v>22</v>
      </c>
      <c r="D9867" s="55">
        <v>43101</v>
      </c>
      <c r="E9867">
        <v>0</v>
      </c>
      <c r="F9867">
        <v>2376555</v>
      </c>
      <c r="G9867" s="58" t="s">
        <v>87</v>
      </c>
      <c r="H9867" s="58" t="s">
        <v>87</v>
      </c>
      <c r="I9867" s="60" t="s">
        <v>85</v>
      </c>
    </row>
    <row r="9868" spans="1:9" x14ac:dyDescent="0.2">
      <c r="A9868" t="s">
        <v>64</v>
      </c>
      <c r="B9868" t="s">
        <v>81</v>
      </c>
      <c r="C9868" t="s">
        <v>22</v>
      </c>
      <c r="D9868" s="55">
        <v>43101</v>
      </c>
      <c r="E9868">
        <v>0</v>
      </c>
      <c r="F9868">
        <v>2376556</v>
      </c>
      <c r="G9868" s="58" t="s">
        <v>87</v>
      </c>
      <c r="H9868" s="58" t="s">
        <v>87</v>
      </c>
      <c r="I9868" s="60" t="s">
        <v>85</v>
      </c>
    </row>
    <row r="9869" spans="1:9" x14ac:dyDescent="0.2">
      <c r="A9869" t="s">
        <v>79</v>
      </c>
      <c r="B9869" t="s">
        <v>80</v>
      </c>
      <c r="C9869" t="s">
        <v>22</v>
      </c>
      <c r="D9869" s="55">
        <v>43101</v>
      </c>
      <c r="E9869">
        <v>0</v>
      </c>
      <c r="F9869">
        <v>2376557</v>
      </c>
      <c r="G9869" s="58" t="s">
        <v>87</v>
      </c>
      <c r="H9869" s="58" t="s">
        <v>87</v>
      </c>
      <c r="I9869" s="60" t="s">
        <v>85</v>
      </c>
    </row>
    <row r="9870" spans="1:9" x14ac:dyDescent="0.2">
      <c r="A9870" t="s">
        <v>79</v>
      </c>
      <c r="B9870" t="s">
        <v>81</v>
      </c>
      <c r="C9870" t="s">
        <v>22</v>
      </c>
      <c r="D9870" s="55">
        <v>43101</v>
      </c>
      <c r="E9870">
        <v>0</v>
      </c>
      <c r="F9870">
        <v>2376558</v>
      </c>
      <c r="G9870" s="58" t="s">
        <v>87</v>
      </c>
      <c r="H9870" s="58" t="s">
        <v>87</v>
      </c>
      <c r="I9870" s="60" t="s">
        <v>85</v>
      </c>
    </row>
    <row r="9871" spans="1:9" x14ac:dyDescent="0.2">
      <c r="A9871" t="s">
        <v>65</v>
      </c>
      <c r="B9871" t="s">
        <v>80</v>
      </c>
      <c r="C9871" t="s">
        <v>22</v>
      </c>
      <c r="D9871" s="55">
        <v>43101</v>
      </c>
      <c r="E9871">
        <v>0</v>
      </c>
      <c r="F9871">
        <v>2376559</v>
      </c>
      <c r="G9871" s="58" t="s">
        <v>87</v>
      </c>
      <c r="H9871" s="58" t="s">
        <v>87</v>
      </c>
      <c r="I9871" s="60" t="s">
        <v>85</v>
      </c>
    </row>
    <row r="9872" spans="1:9" x14ac:dyDescent="0.2">
      <c r="A9872" t="s">
        <v>65</v>
      </c>
      <c r="B9872" t="s">
        <v>81</v>
      </c>
      <c r="C9872" t="s">
        <v>22</v>
      </c>
      <c r="D9872" s="55">
        <v>43101</v>
      </c>
      <c r="E9872">
        <v>0</v>
      </c>
      <c r="F9872">
        <v>2376560</v>
      </c>
      <c r="G9872" s="58" t="s">
        <v>87</v>
      </c>
      <c r="H9872" s="58" t="s">
        <v>87</v>
      </c>
      <c r="I9872" s="60" t="s">
        <v>85</v>
      </c>
    </row>
    <row r="9873" spans="1:9" x14ac:dyDescent="0.2">
      <c r="A9873" t="s">
        <v>82</v>
      </c>
      <c r="B9873" t="s">
        <v>80</v>
      </c>
      <c r="C9873" t="s">
        <v>22</v>
      </c>
      <c r="D9873" s="55">
        <v>43101</v>
      </c>
      <c r="E9873">
        <v>8.5000000000000006E-2</v>
      </c>
      <c r="F9873">
        <v>2376561</v>
      </c>
      <c r="G9873" s="58" t="s">
        <v>87</v>
      </c>
      <c r="H9873" s="58" t="s">
        <v>87</v>
      </c>
      <c r="I9873" s="60" t="s">
        <v>85</v>
      </c>
    </row>
    <row r="9874" spans="1:9" x14ac:dyDescent="0.2">
      <c r="A9874" t="s">
        <v>78</v>
      </c>
      <c r="B9874" t="s">
        <v>80</v>
      </c>
      <c r="C9874" t="s">
        <v>22</v>
      </c>
      <c r="D9874" s="55">
        <v>43132</v>
      </c>
      <c r="E9874">
        <v>1.2050000000000001</v>
      </c>
      <c r="F9874">
        <v>2376515</v>
      </c>
      <c r="G9874" s="58" t="s">
        <v>87</v>
      </c>
      <c r="H9874" s="58" t="s">
        <v>87</v>
      </c>
      <c r="I9874" s="60" t="s">
        <v>85</v>
      </c>
    </row>
    <row r="9875" spans="1:9" x14ac:dyDescent="0.2">
      <c r="A9875" t="s">
        <v>78</v>
      </c>
      <c r="B9875" t="s">
        <v>81</v>
      </c>
      <c r="C9875" t="s">
        <v>22</v>
      </c>
      <c r="D9875" s="55">
        <v>43132</v>
      </c>
      <c r="E9875">
        <v>0.05</v>
      </c>
      <c r="F9875">
        <v>2376516</v>
      </c>
      <c r="G9875" s="58" t="s">
        <v>87</v>
      </c>
      <c r="H9875" s="58" t="s">
        <v>87</v>
      </c>
      <c r="I9875" s="60" t="s">
        <v>85</v>
      </c>
    </row>
    <row r="9876" spans="1:9" x14ac:dyDescent="0.2">
      <c r="A9876" t="s">
        <v>35</v>
      </c>
      <c r="B9876" t="s">
        <v>80</v>
      </c>
      <c r="C9876" t="s">
        <v>22</v>
      </c>
      <c r="D9876" s="55">
        <v>43132</v>
      </c>
      <c r="E9876">
        <v>1.2050000000000001</v>
      </c>
      <c r="F9876">
        <v>2376517</v>
      </c>
      <c r="G9876" s="58" t="s">
        <v>87</v>
      </c>
      <c r="H9876" s="58" t="s">
        <v>87</v>
      </c>
      <c r="I9876" s="60" t="s">
        <v>85</v>
      </c>
    </row>
    <row r="9877" spans="1:9" x14ac:dyDescent="0.2">
      <c r="A9877" t="s">
        <v>35</v>
      </c>
      <c r="B9877" t="s">
        <v>81</v>
      </c>
      <c r="C9877" t="s">
        <v>22</v>
      </c>
      <c r="D9877" s="55">
        <v>43132</v>
      </c>
      <c r="E9877">
        <v>0.32</v>
      </c>
      <c r="F9877">
        <v>2376518</v>
      </c>
      <c r="G9877" s="58" t="s">
        <v>87</v>
      </c>
      <c r="H9877" s="58" t="s">
        <v>87</v>
      </c>
      <c r="I9877" s="60" t="s">
        <v>85</v>
      </c>
    </row>
    <row r="9878" spans="1:9" x14ac:dyDescent="0.2">
      <c r="A9878" t="s">
        <v>36</v>
      </c>
      <c r="B9878" t="s">
        <v>80</v>
      </c>
      <c r="C9878" t="s">
        <v>22</v>
      </c>
      <c r="D9878" s="55">
        <v>43132</v>
      </c>
      <c r="E9878">
        <v>1.2050000000000001</v>
      </c>
      <c r="F9878">
        <v>2376519</v>
      </c>
      <c r="G9878" s="58" t="s">
        <v>87</v>
      </c>
      <c r="H9878" s="58" t="s">
        <v>87</v>
      </c>
      <c r="I9878" s="60" t="s">
        <v>85</v>
      </c>
    </row>
    <row r="9879" spans="1:9" x14ac:dyDescent="0.2">
      <c r="A9879" t="s">
        <v>36</v>
      </c>
      <c r="B9879" t="s">
        <v>81</v>
      </c>
      <c r="C9879" t="s">
        <v>22</v>
      </c>
      <c r="D9879" s="55">
        <v>43132</v>
      </c>
      <c r="E9879">
        <v>0.05</v>
      </c>
      <c r="F9879">
        <v>2376520</v>
      </c>
      <c r="G9879" s="58" t="s">
        <v>87</v>
      </c>
      <c r="H9879" s="58" t="s">
        <v>87</v>
      </c>
      <c r="I9879" s="60" t="s">
        <v>85</v>
      </c>
    </row>
    <row r="9880" spans="1:9" x14ac:dyDescent="0.2">
      <c r="A9880" t="s">
        <v>37</v>
      </c>
      <c r="B9880" t="s">
        <v>80</v>
      </c>
      <c r="C9880" t="s">
        <v>22</v>
      </c>
      <c r="D9880" s="55">
        <v>43132</v>
      </c>
      <c r="E9880">
        <v>1.2050000000000001</v>
      </c>
      <c r="F9880">
        <v>2376521</v>
      </c>
      <c r="G9880" s="58" t="s">
        <v>87</v>
      </c>
      <c r="H9880" s="58" t="s">
        <v>87</v>
      </c>
      <c r="I9880" s="60" t="s">
        <v>85</v>
      </c>
    </row>
    <row r="9881" spans="1:9" x14ac:dyDescent="0.2">
      <c r="A9881" t="s">
        <v>37</v>
      </c>
      <c r="B9881" t="s">
        <v>81</v>
      </c>
      <c r="C9881" t="s">
        <v>22</v>
      </c>
      <c r="D9881" s="55">
        <v>43132</v>
      </c>
      <c r="E9881">
        <v>0.32</v>
      </c>
      <c r="F9881">
        <v>2376522</v>
      </c>
      <c r="G9881" s="58" t="s">
        <v>87</v>
      </c>
      <c r="H9881" s="58" t="s">
        <v>87</v>
      </c>
      <c r="I9881" s="60" t="s">
        <v>85</v>
      </c>
    </row>
    <row r="9882" spans="1:9" x14ac:dyDescent="0.2">
      <c r="A9882" t="s">
        <v>40</v>
      </c>
      <c r="B9882" t="s">
        <v>80</v>
      </c>
      <c r="C9882" t="s">
        <v>22</v>
      </c>
      <c r="D9882" s="55">
        <v>43132</v>
      </c>
      <c r="E9882">
        <v>0</v>
      </c>
      <c r="F9882">
        <v>2376523</v>
      </c>
      <c r="G9882" s="58" t="s">
        <v>87</v>
      </c>
      <c r="H9882" s="58" t="s">
        <v>87</v>
      </c>
      <c r="I9882" s="60" t="s">
        <v>85</v>
      </c>
    </row>
    <row r="9883" spans="1:9" x14ac:dyDescent="0.2">
      <c r="A9883" t="s">
        <v>40</v>
      </c>
      <c r="B9883" t="s">
        <v>81</v>
      </c>
      <c r="C9883" t="s">
        <v>22</v>
      </c>
      <c r="D9883" s="55">
        <v>43132</v>
      </c>
      <c r="E9883">
        <v>0</v>
      </c>
      <c r="F9883">
        <v>2376524</v>
      </c>
      <c r="G9883" s="58" t="s">
        <v>87</v>
      </c>
      <c r="H9883" s="58" t="s">
        <v>87</v>
      </c>
      <c r="I9883" s="60" t="s">
        <v>85</v>
      </c>
    </row>
    <row r="9884" spans="1:9" x14ac:dyDescent="0.2">
      <c r="A9884" t="s">
        <v>41</v>
      </c>
      <c r="B9884" t="s">
        <v>80</v>
      </c>
      <c r="C9884" t="s">
        <v>22</v>
      </c>
      <c r="D9884" s="55">
        <v>43132</v>
      </c>
      <c r="E9884">
        <v>0</v>
      </c>
      <c r="F9884">
        <v>2376525</v>
      </c>
      <c r="G9884" s="58" t="s">
        <v>87</v>
      </c>
      <c r="H9884" s="58" t="s">
        <v>87</v>
      </c>
      <c r="I9884" s="60" t="s">
        <v>85</v>
      </c>
    </row>
    <row r="9885" spans="1:9" x14ac:dyDescent="0.2">
      <c r="A9885" t="s">
        <v>41</v>
      </c>
      <c r="B9885" t="s">
        <v>81</v>
      </c>
      <c r="C9885" t="s">
        <v>22</v>
      </c>
      <c r="D9885" s="55">
        <v>43132</v>
      </c>
      <c r="E9885">
        <v>0</v>
      </c>
      <c r="F9885">
        <v>2376526</v>
      </c>
      <c r="G9885" s="58" t="s">
        <v>87</v>
      </c>
      <c r="H9885" s="58" t="s">
        <v>87</v>
      </c>
      <c r="I9885" s="60" t="s">
        <v>85</v>
      </c>
    </row>
    <row r="9886" spans="1:9" x14ac:dyDescent="0.2">
      <c r="A9886" t="s">
        <v>42</v>
      </c>
      <c r="B9886" t="s">
        <v>80</v>
      </c>
      <c r="C9886" t="s">
        <v>22</v>
      </c>
      <c r="D9886" s="55">
        <v>43132</v>
      </c>
      <c r="E9886">
        <v>0.27</v>
      </c>
      <c r="F9886">
        <v>2376527</v>
      </c>
      <c r="G9886" s="58" t="s">
        <v>87</v>
      </c>
      <c r="H9886" s="58" t="s">
        <v>87</v>
      </c>
      <c r="I9886" s="60" t="s">
        <v>85</v>
      </c>
    </row>
    <row r="9887" spans="1:9" x14ac:dyDescent="0.2">
      <c r="A9887" t="s">
        <v>42</v>
      </c>
      <c r="B9887" t="s">
        <v>81</v>
      </c>
      <c r="C9887" t="s">
        <v>22</v>
      </c>
      <c r="D9887" s="55">
        <v>43132</v>
      </c>
      <c r="E9887">
        <v>0.03</v>
      </c>
      <c r="F9887">
        <v>2376528</v>
      </c>
      <c r="G9887" s="58" t="s">
        <v>87</v>
      </c>
      <c r="H9887" s="58" t="s">
        <v>87</v>
      </c>
      <c r="I9887" s="60" t="s">
        <v>85</v>
      </c>
    </row>
    <row r="9888" spans="1:9" x14ac:dyDescent="0.2">
      <c r="A9888" t="s">
        <v>43</v>
      </c>
      <c r="B9888" t="s">
        <v>80</v>
      </c>
      <c r="C9888" t="s">
        <v>22</v>
      </c>
      <c r="D9888" s="55">
        <v>43132</v>
      </c>
      <c r="E9888">
        <v>0.27</v>
      </c>
      <c r="F9888">
        <v>2376529</v>
      </c>
      <c r="G9888" s="58" t="s">
        <v>87</v>
      </c>
      <c r="H9888" s="58" t="s">
        <v>87</v>
      </c>
      <c r="I9888" s="60" t="s">
        <v>85</v>
      </c>
    </row>
    <row r="9889" spans="1:9" x14ac:dyDescent="0.2">
      <c r="A9889" t="s">
        <v>43</v>
      </c>
      <c r="B9889" t="s">
        <v>81</v>
      </c>
      <c r="C9889" t="s">
        <v>22</v>
      </c>
      <c r="D9889" s="55">
        <v>43132</v>
      </c>
      <c r="E9889">
        <v>0.28972943075477042</v>
      </c>
      <c r="F9889">
        <v>2376530</v>
      </c>
      <c r="G9889" s="58" t="s">
        <v>87</v>
      </c>
      <c r="H9889" s="58" t="s">
        <v>87</v>
      </c>
      <c r="I9889" s="60" t="s">
        <v>85</v>
      </c>
    </row>
    <row r="9890" spans="1:9" x14ac:dyDescent="0.2">
      <c r="A9890" t="s">
        <v>44</v>
      </c>
      <c r="B9890" t="s">
        <v>80</v>
      </c>
      <c r="C9890" t="s">
        <v>22</v>
      </c>
      <c r="D9890" s="55">
        <v>43132</v>
      </c>
      <c r="E9890">
        <v>0.39</v>
      </c>
      <c r="F9890">
        <v>2376531</v>
      </c>
      <c r="G9890" s="58" t="s">
        <v>87</v>
      </c>
      <c r="H9890" s="58" t="s">
        <v>87</v>
      </c>
      <c r="I9890" s="60" t="s">
        <v>85</v>
      </c>
    </row>
    <row r="9891" spans="1:9" x14ac:dyDescent="0.2">
      <c r="A9891" t="s">
        <v>44</v>
      </c>
      <c r="B9891" t="s">
        <v>81</v>
      </c>
      <c r="C9891" t="s">
        <v>22</v>
      </c>
      <c r="D9891" s="55">
        <v>43132</v>
      </c>
      <c r="E9891">
        <v>0.08</v>
      </c>
      <c r="F9891">
        <v>2376532</v>
      </c>
      <c r="G9891" s="58" t="s">
        <v>87</v>
      </c>
      <c r="H9891" s="58" t="s">
        <v>87</v>
      </c>
      <c r="I9891" s="60" t="s">
        <v>85</v>
      </c>
    </row>
    <row r="9892" spans="1:9" x14ac:dyDescent="0.2">
      <c r="A9892" t="s">
        <v>45</v>
      </c>
      <c r="B9892" t="s">
        <v>80</v>
      </c>
      <c r="C9892" t="s">
        <v>22</v>
      </c>
      <c r="D9892" s="55">
        <v>43132</v>
      </c>
      <c r="E9892">
        <v>0.39</v>
      </c>
      <c r="F9892">
        <v>2376533</v>
      </c>
      <c r="G9892" s="58" t="s">
        <v>87</v>
      </c>
      <c r="H9892" s="58" t="s">
        <v>87</v>
      </c>
      <c r="I9892" s="60" t="s">
        <v>85</v>
      </c>
    </row>
    <row r="9893" spans="1:9" x14ac:dyDescent="0.2">
      <c r="A9893" t="s">
        <v>45</v>
      </c>
      <c r="B9893" t="s">
        <v>81</v>
      </c>
      <c r="C9893" t="s">
        <v>22</v>
      </c>
      <c r="D9893" s="55">
        <v>43132</v>
      </c>
      <c r="E9893">
        <v>0.23</v>
      </c>
      <c r="F9893">
        <v>2376534</v>
      </c>
      <c r="G9893" s="58" t="s">
        <v>87</v>
      </c>
      <c r="H9893" s="58" t="s">
        <v>87</v>
      </c>
      <c r="I9893" s="60" t="s">
        <v>85</v>
      </c>
    </row>
    <row r="9894" spans="1:9" x14ac:dyDescent="0.2">
      <c r="A9894" t="s">
        <v>46</v>
      </c>
      <c r="B9894" t="s">
        <v>80</v>
      </c>
      <c r="C9894" t="s">
        <v>22</v>
      </c>
      <c r="D9894" s="55">
        <v>43132</v>
      </c>
      <c r="E9894">
        <v>0.39</v>
      </c>
      <c r="F9894">
        <v>2376535</v>
      </c>
      <c r="G9894" s="58" t="s">
        <v>87</v>
      </c>
      <c r="H9894" s="58" t="s">
        <v>87</v>
      </c>
      <c r="I9894" s="60" t="s">
        <v>85</v>
      </c>
    </row>
    <row r="9895" spans="1:9" x14ac:dyDescent="0.2">
      <c r="A9895" t="s">
        <v>46</v>
      </c>
      <c r="B9895" t="s">
        <v>81</v>
      </c>
      <c r="C9895" t="s">
        <v>22</v>
      </c>
      <c r="D9895" s="55">
        <v>43132</v>
      </c>
      <c r="E9895">
        <v>0.66015468686041801</v>
      </c>
      <c r="F9895">
        <v>2376536</v>
      </c>
      <c r="G9895" s="58" t="s">
        <v>87</v>
      </c>
      <c r="H9895" s="58" t="s">
        <v>87</v>
      </c>
      <c r="I9895" s="60" t="s">
        <v>85</v>
      </c>
    </row>
    <row r="9896" spans="1:9" x14ac:dyDescent="0.2">
      <c r="A9896" t="s">
        <v>47</v>
      </c>
      <c r="B9896" t="s">
        <v>80</v>
      </c>
      <c r="C9896" t="s">
        <v>22</v>
      </c>
      <c r="D9896" s="55">
        <v>43132</v>
      </c>
      <c r="E9896">
        <v>0.39</v>
      </c>
      <c r="F9896">
        <v>2376537</v>
      </c>
      <c r="G9896" s="58" t="s">
        <v>87</v>
      </c>
      <c r="H9896" s="58" t="s">
        <v>87</v>
      </c>
      <c r="I9896" s="60" t="s">
        <v>85</v>
      </c>
    </row>
    <row r="9897" spans="1:9" x14ac:dyDescent="0.2">
      <c r="A9897" t="s">
        <v>47</v>
      </c>
      <c r="B9897" t="s">
        <v>81</v>
      </c>
      <c r="C9897" t="s">
        <v>22</v>
      </c>
      <c r="D9897" s="55">
        <v>43132</v>
      </c>
      <c r="E9897">
        <v>0.13</v>
      </c>
      <c r="F9897">
        <v>2376538</v>
      </c>
      <c r="G9897" s="58" t="s">
        <v>87</v>
      </c>
      <c r="H9897" s="58" t="s">
        <v>87</v>
      </c>
      <c r="I9897" s="60" t="s">
        <v>85</v>
      </c>
    </row>
    <row r="9898" spans="1:9" x14ac:dyDescent="0.2">
      <c r="A9898" t="s">
        <v>48</v>
      </c>
      <c r="B9898" t="s">
        <v>80</v>
      </c>
      <c r="C9898" t="s">
        <v>22</v>
      </c>
      <c r="D9898" s="55">
        <v>43132</v>
      </c>
      <c r="E9898">
        <v>0.39</v>
      </c>
      <c r="F9898">
        <v>2376539</v>
      </c>
      <c r="G9898" s="58" t="s">
        <v>87</v>
      </c>
      <c r="H9898" s="58" t="s">
        <v>87</v>
      </c>
      <c r="I9898" s="60" t="s">
        <v>85</v>
      </c>
    </row>
    <row r="9899" spans="1:9" x14ac:dyDescent="0.2">
      <c r="A9899" t="s">
        <v>48</v>
      </c>
      <c r="B9899" t="s">
        <v>81</v>
      </c>
      <c r="C9899" t="s">
        <v>22</v>
      </c>
      <c r="D9899" s="55">
        <v>43132</v>
      </c>
      <c r="E9899">
        <v>0.50665489152681131</v>
      </c>
      <c r="F9899">
        <v>2376540</v>
      </c>
      <c r="G9899" s="58" t="s">
        <v>87</v>
      </c>
      <c r="H9899" s="58" t="s">
        <v>87</v>
      </c>
      <c r="I9899" s="60" t="s">
        <v>85</v>
      </c>
    </row>
    <row r="9900" spans="1:9" x14ac:dyDescent="0.2">
      <c r="A9900" t="s">
        <v>50</v>
      </c>
      <c r="B9900" t="s">
        <v>80</v>
      </c>
      <c r="C9900" t="s">
        <v>22</v>
      </c>
      <c r="D9900" s="55">
        <v>43132</v>
      </c>
      <c r="E9900">
        <v>0</v>
      </c>
      <c r="F9900">
        <v>2376541</v>
      </c>
      <c r="G9900" s="58" t="s">
        <v>87</v>
      </c>
      <c r="H9900" s="58" t="s">
        <v>87</v>
      </c>
      <c r="I9900" s="60" t="s">
        <v>85</v>
      </c>
    </row>
    <row r="9901" spans="1:9" x14ac:dyDescent="0.2">
      <c r="A9901" t="s">
        <v>50</v>
      </c>
      <c r="B9901" t="s">
        <v>81</v>
      </c>
      <c r="C9901" t="s">
        <v>22</v>
      </c>
      <c r="D9901" s="55">
        <v>43132</v>
      </c>
      <c r="E9901">
        <v>0</v>
      </c>
      <c r="F9901">
        <v>2376542</v>
      </c>
      <c r="G9901" s="58" t="s">
        <v>87</v>
      </c>
      <c r="H9901" s="58" t="s">
        <v>87</v>
      </c>
      <c r="I9901" s="60" t="s">
        <v>85</v>
      </c>
    </row>
    <row r="9902" spans="1:9" x14ac:dyDescent="0.2">
      <c r="A9902" t="s">
        <v>58</v>
      </c>
      <c r="B9902" t="s">
        <v>80</v>
      </c>
      <c r="C9902" t="s">
        <v>22</v>
      </c>
      <c r="D9902" s="55">
        <v>43132</v>
      </c>
      <c r="E9902">
        <v>1.2050000000000001</v>
      </c>
      <c r="F9902">
        <v>2376543</v>
      </c>
      <c r="G9902" s="58" t="s">
        <v>87</v>
      </c>
      <c r="H9902" s="58" t="s">
        <v>87</v>
      </c>
      <c r="I9902" s="60" t="s">
        <v>85</v>
      </c>
    </row>
    <row r="9903" spans="1:9" x14ac:dyDescent="0.2">
      <c r="A9903" t="s">
        <v>58</v>
      </c>
      <c r="B9903" t="s">
        <v>81</v>
      </c>
      <c r="C9903" t="s">
        <v>22</v>
      </c>
      <c r="D9903" s="55">
        <v>43132</v>
      </c>
      <c r="E9903">
        <v>0.05</v>
      </c>
      <c r="F9903">
        <v>2376544</v>
      </c>
      <c r="G9903" s="58" t="s">
        <v>87</v>
      </c>
      <c r="H9903" s="58" t="s">
        <v>87</v>
      </c>
      <c r="I9903" s="60" t="s">
        <v>85</v>
      </c>
    </row>
    <row r="9904" spans="1:9" x14ac:dyDescent="0.2">
      <c r="A9904" t="s">
        <v>59</v>
      </c>
      <c r="B9904" t="s">
        <v>80</v>
      </c>
      <c r="C9904" t="s">
        <v>22</v>
      </c>
      <c r="D9904" s="55">
        <v>43132</v>
      </c>
      <c r="E9904">
        <v>1.57</v>
      </c>
      <c r="F9904">
        <v>2376545</v>
      </c>
      <c r="G9904" s="58" t="s">
        <v>87</v>
      </c>
      <c r="H9904" s="58" t="s">
        <v>87</v>
      </c>
      <c r="I9904" s="60" t="s">
        <v>85</v>
      </c>
    </row>
    <row r="9905" spans="1:9" x14ac:dyDescent="0.2">
      <c r="A9905" t="s">
        <v>59</v>
      </c>
      <c r="B9905" t="s">
        <v>81</v>
      </c>
      <c r="C9905" t="s">
        <v>22</v>
      </c>
      <c r="D9905" s="55">
        <v>43132</v>
      </c>
      <c r="E9905">
        <v>-0.28000000000000003</v>
      </c>
      <c r="F9905">
        <v>2376546</v>
      </c>
      <c r="G9905" s="58" t="s">
        <v>87</v>
      </c>
      <c r="H9905" s="58" t="s">
        <v>87</v>
      </c>
      <c r="I9905" s="60" t="s">
        <v>85</v>
      </c>
    </row>
    <row r="9906" spans="1:9" x14ac:dyDescent="0.2">
      <c r="A9906" t="s">
        <v>60</v>
      </c>
      <c r="B9906" t="s">
        <v>80</v>
      </c>
      <c r="C9906" t="s">
        <v>22</v>
      </c>
      <c r="D9906" s="55">
        <v>43132</v>
      </c>
      <c r="E9906">
        <v>1.57</v>
      </c>
      <c r="F9906">
        <v>2376547</v>
      </c>
      <c r="G9906" s="58" t="s">
        <v>87</v>
      </c>
      <c r="H9906" s="58" t="s">
        <v>87</v>
      </c>
      <c r="I9906" s="60" t="s">
        <v>85</v>
      </c>
    </row>
    <row r="9907" spans="1:9" x14ac:dyDescent="0.2">
      <c r="A9907" t="s">
        <v>60</v>
      </c>
      <c r="B9907" t="s">
        <v>81</v>
      </c>
      <c r="C9907" t="s">
        <v>22</v>
      </c>
      <c r="D9907" s="55">
        <v>43132</v>
      </c>
      <c r="E9907">
        <v>0.5</v>
      </c>
      <c r="F9907">
        <v>2376548</v>
      </c>
      <c r="G9907" s="58" t="s">
        <v>87</v>
      </c>
      <c r="H9907" s="58" t="s">
        <v>87</v>
      </c>
      <c r="I9907" s="60" t="s">
        <v>85</v>
      </c>
    </row>
    <row r="9908" spans="1:9" x14ac:dyDescent="0.2">
      <c r="A9908" t="s">
        <v>61</v>
      </c>
      <c r="B9908" t="s">
        <v>80</v>
      </c>
      <c r="C9908" t="s">
        <v>22</v>
      </c>
      <c r="D9908" s="55">
        <v>43132</v>
      </c>
      <c r="E9908">
        <v>1.57</v>
      </c>
      <c r="F9908">
        <v>2376549</v>
      </c>
      <c r="G9908" s="58" t="s">
        <v>87</v>
      </c>
      <c r="H9908" s="58" t="s">
        <v>87</v>
      </c>
      <c r="I9908" s="60" t="s">
        <v>85</v>
      </c>
    </row>
    <row r="9909" spans="1:9" x14ac:dyDescent="0.2">
      <c r="A9909" t="s">
        <v>61</v>
      </c>
      <c r="B9909" t="s">
        <v>81</v>
      </c>
      <c r="C9909" t="s">
        <v>22</v>
      </c>
      <c r="D9909" s="55">
        <v>43132</v>
      </c>
      <c r="E9909">
        <v>-0.2</v>
      </c>
      <c r="F9909">
        <v>2376550</v>
      </c>
      <c r="G9909" s="58" t="s">
        <v>87</v>
      </c>
      <c r="H9909" s="58" t="s">
        <v>87</v>
      </c>
      <c r="I9909" s="60" t="s">
        <v>85</v>
      </c>
    </row>
    <row r="9910" spans="1:9" x14ac:dyDescent="0.2">
      <c r="A9910" t="s">
        <v>62</v>
      </c>
      <c r="B9910" t="s">
        <v>80</v>
      </c>
      <c r="C9910" t="s">
        <v>22</v>
      </c>
      <c r="D9910" s="55">
        <v>43132</v>
      </c>
      <c r="E9910">
        <v>1.2050000000000001</v>
      </c>
      <c r="F9910">
        <v>2376551</v>
      </c>
      <c r="G9910" s="58" t="s">
        <v>87</v>
      </c>
      <c r="H9910" s="58" t="s">
        <v>87</v>
      </c>
      <c r="I9910" s="60" t="s">
        <v>85</v>
      </c>
    </row>
    <row r="9911" spans="1:9" x14ac:dyDescent="0.2">
      <c r="A9911" t="s">
        <v>62</v>
      </c>
      <c r="B9911" t="s">
        <v>81</v>
      </c>
      <c r="C9911" t="s">
        <v>22</v>
      </c>
      <c r="D9911" s="55">
        <v>43132</v>
      </c>
      <c r="E9911">
        <v>0.05</v>
      </c>
      <c r="F9911">
        <v>2376552</v>
      </c>
      <c r="G9911" s="58" t="s">
        <v>87</v>
      </c>
      <c r="H9911" s="58" t="s">
        <v>87</v>
      </c>
      <c r="I9911" s="60" t="s">
        <v>85</v>
      </c>
    </row>
    <row r="9912" spans="1:9" x14ac:dyDescent="0.2">
      <c r="A9912" t="s">
        <v>63</v>
      </c>
      <c r="B9912" t="s">
        <v>80</v>
      </c>
      <c r="C9912" t="s">
        <v>22</v>
      </c>
      <c r="D9912" s="55">
        <v>43132</v>
      </c>
      <c r="E9912">
        <v>0</v>
      </c>
      <c r="F9912">
        <v>2376553</v>
      </c>
      <c r="G9912" s="58" t="s">
        <v>87</v>
      </c>
      <c r="H9912" s="58" t="s">
        <v>87</v>
      </c>
      <c r="I9912" s="60" t="s">
        <v>85</v>
      </c>
    </row>
    <row r="9913" spans="1:9" x14ac:dyDescent="0.2">
      <c r="A9913" t="s">
        <v>63</v>
      </c>
      <c r="B9913" t="s">
        <v>81</v>
      </c>
      <c r="C9913" t="s">
        <v>22</v>
      </c>
      <c r="D9913" s="55">
        <v>43132</v>
      </c>
      <c r="E9913">
        <v>0</v>
      </c>
      <c r="F9913">
        <v>2376554</v>
      </c>
      <c r="G9913" s="58" t="s">
        <v>87</v>
      </c>
      <c r="H9913" s="58" t="s">
        <v>87</v>
      </c>
      <c r="I9913" s="60" t="s">
        <v>85</v>
      </c>
    </row>
    <row r="9914" spans="1:9" x14ac:dyDescent="0.2">
      <c r="A9914" t="s">
        <v>64</v>
      </c>
      <c r="B9914" t="s">
        <v>80</v>
      </c>
      <c r="C9914" t="s">
        <v>22</v>
      </c>
      <c r="D9914" s="55">
        <v>43132</v>
      </c>
      <c r="E9914">
        <v>0</v>
      </c>
      <c r="F9914">
        <v>2376555</v>
      </c>
      <c r="G9914" s="58" t="s">
        <v>87</v>
      </c>
      <c r="H9914" s="58" t="s">
        <v>87</v>
      </c>
      <c r="I9914" s="60" t="s">
        <v>85</v>
      </c>
    </row>
    <row r="9915" spans="1:9" x14ac:dyDescent="0.2">
      <c r="A9915" t="s">
        <v>64</v>
      </c>
      <c r="B9915" t="s">
        <v>81</v>
      </c>
      <c r="C9915" t="s">
        <v>22</v>
      </c>
      <c r="D9915" s="55">
        <v>43132</v>
      </c>
      <c r="E9915">
        <v>0</v>
      </c>
      <c r="F9915">
        <v>2376556</v>
      </c>
      <c r="G9915" s="58" t="s">
        <v>87</v>
      </c>
      <c r="H9915" s="58" t="s">
        <v>87</v>
      </c>
      <c r="I9915" s="60" t="s">
        <v>85</v>
      </c>
    </row>
    <row r="9916" spans="1:9" x14ac:dyDescent="0.2">
      <c r="A9916" t="s">
        <v>79</v>
      </c>
      <c r="B9916" t="s">
        <v>80</v>
      </c>
      <c r="C9916" t="s">
        <v>22</v>
      </c>
      <c r="D9916" s="55">
        <v>43132</v>
      </c>
      <c r="E9916">
        <v>0</v>
      </c>
      <c r="F9916">
        <v>2376557</v>
      </c>
      <c r="G9916" s="58" t="s">
        <v>87</v>
      </c>
      <c r="H9916" s="58" t="s">
        <v>87</v>
      </c>
      <c r="I9916" s="60" t="s">
        <v>85</v>
      </c>
    </row>
    <row r="9917" spans="1:9" x14ac:dyDescent="0.2">
      <c r="A9917" t="s">
        <v>79</v>
      </c>
      <c r="B9917" t="s">
        <v>81</v>
      </c>
      <c r="C9917" t="s">
        <v>22</v>
      </c>
      <c r="D9917" s="55">
        <v>43132</v>
      </c>
      <c r="E9917">
        <v>0</v>
      </c>
      <c r="F9917">
        <v>2376558</v>
      </c>
      <c r="G9917" s="58" t="s">
        <v>87</v>
      </c>
      <c r="H9917" s="58" t="s">
        <v>87</v>
      </c>
      <c r="I9917" s="60" t="s">
        <v>85</v>
      </c>
    </row>
    <row r="9918" spans="1:9" x14ac:dyDescent="0.2">
      <c r="A9918" t="s">
        <v>65</v>
      </c>
      <c r="B9918" t="s">
        <v>80</v>
      </c>
      <c r="C9918" t="s">
        <v>22</v>
      </c>
      <c r="D9918" s="55">
        <v>43132</v>
      </c>
      <c r="E9918">
        <v>0</v>
      </c>
      <c r="F9918">
        <v>2376559</v>
      </c>
      <c r="G9918" s="58" t="s">
        <v>87</v>
      </c>
      <c r="H9918" s="58" t="s">
        <v>87</v>
      </c>
      <c r="I9918" s="60" t="s">
        <v>85</v>
      </c>
    </row>
    <row r="9919" spans="1:9" x14ac:dyDescent="0.2">
      <c r="A9919" t="s">
        <v>65</v>
      </c>
      <c r="B9919" t="s">
        <v>81</v>
      </c>
      <c r="C9919" t="s">
        <v>22</v>
      </c>
      <c r="D9919" s="55">
        <v>43132</v>
      </c>
      <c r="E9919">
        <v>0</v>
      </c>
      <c r="F9919">
        <v>2376560</v>
      </c>
      <c r="G9919" s="58" t="s">
        <v>87</v>
      </c>
      <c r="H9919" s="58" t="s">
        <v>87</v>
      </c>
      <c r="I9919" s="60" t="s">
        <v>85</v>
      </c>
    </row>
    <row r="9920" spans="1:9" x14ac:dyDescent="0.2">
      <c r="A9920" t="s">
        <v>82</v>
      </c>
      <c r="B9920" t="s">
        <v>80</v>
      </c>
      <c r="C9920" t="s">
        <v>22</v>
      </c>
      <c r="D9920" s="55">
        <v>43132</v>
      </c>
      <c r="E9920">
        <v>7.4999999999999997E-2</v>
      </c>
      <c r="F9920">
        <v>2376561</v>
      </c>
      <c r="G9920" s="58" t="s">
        <v>87</v>
      </c>
      <c r="H9920" s="58" t="s">
        <v>87</v>
      </c>
      <c r="I9920" s="60" t="s">
        <v>85</v>
      </c>
    </row>
    <row r="9921" spans="1:9" x14ac:dyDescent="0.2">
      <c r="A9921" t="s">
        <v>78</v>
      </c>
      <c r="B9921" t="s">
        <v>80</v>
      </c>
      <c r="C9921" t="s">
        <v>22</v>
      </c>
      <c r="D9921" s="55">
        <v>43160</v>
      </c>
      <c r="E9921">
        <v>0.81499999999999995</v>
      </c>
      <c r="F9921">
        <v>2376515</v>
      </c>
      <c r="G9921" s="58" t="s">
        <v>87</v>
      </c>
      <c r="H9921" s="58" t="s">
        <v>87</v>
      </c>
      <c r="I9921" s="60" t="s">
        <v>85</v>
      </c>
    </row>
    <row r="9922" spans="1:9" x14ac:dyDescent="0.2">
      <c r="A9922" t="s">
        <v>78</v>
      </c>
      <c r="B9922" t="s">
        <v>81</v>
      </c>
      <c r="C9922" t="s">
        <v>22</v>
      </c>
      <c r="D9922" s="55">
        <v>43160</v>
      </c>
      <c r="E9922">
        <v>0.05</v>
      </c>
      <c r="F9922">
        <v>2376516</v>
      </c>
      <c r="G9922" s="58" t="s">
        <v>87</v>
      </c>
      <c r="H9922" s="58" t="s">
        <v>87</v>
      </c>
      <c r="I9922" s="60" t="s">
        <v>85</v>
      </c>
    </row>
    <row r="9923" spans="1:9" x14ac:dyDescent="0.2">
      <c r="A9923" t="s">
        <v>35</v>
      </c>
      <c r="B9923" t="s">
        <v>80</v>
      </c>
      <c r="C9923" t="s">
        <v>22</v>
      </c>
      <c r="D9923" s="55">
        <v>43160</v>
      </c>
      <c r="E9923">
        <v>0.81499999999999995</v>
      </c>
      <c r="F9923">
        <v>2376517</v>
      </c>
      <c r="G9923" s="58" t="s">
        <v>87</v>
      </c>
      <c r="H9923" s="58" t="s">
        <v>87</v>
      </c>
      <c r="I9923" s="60" t="s">
        <v>85</v>
      </c>
    </row>
    <row r="9924" spans="1:9" x14ac:dyDescent="0.2">
      <c r="A9924" t="s">
        <v>35</v>
      </c>
      <c r="B9924" t="s">
        <v>81</v>
      </c>
      <c r="C9924" t="s">
        <v>22</v>
      </c>
      <c r="D9924" s="55">
        <v>43160</v>
      </c>
      <c r="E9924">
        <v>0.15</v>
      </c>
      <c r="F9924">
        <v>2376518</v>
      </c>
      <c r="G9924" s="58" t="s">
        <v>87</v>
      </c>
      <c r="H9924" s="58" t="s">
        <v>87</v>
      </c>
      <c r="I9924" s="60" t="s">
        <v>85</v>
      </c>
    </row>
    <row r="9925" spans="1:9" x14ac:dyDescent="0.2">
      <c r="A9925" t="s">
        <v>36</v>
      </c>
      <c r="B9925" t="s">
        <v>80</v>
      </c>
      <c r="C9925" t="s">
        <v>22</v>
      </c>
      <c r="D9925" s="55">
        <v>43160</v>
      </c>
      <c r="E9925">
        <v>0.81499999999999995</v>
      </c>
      <c r="F9925">
        <v>2376519</v>
      </c>
      <c r="G9925" s="58" t="s">
        <v>87</v>
      </c>
      <c r="H9925" s="58" t="s">
        <v>87</v>
      </c>
      <c r="I9925" s="60" t="s">
        <v>85</v>
      </c>
    </row>
    <row r="9926" spans="1:9" x14ac:dyDescent="0.2">
      <c r="A9926" t="s">
        <v>36</v>
      </c>
      <c r="B9926" t="s">
        <v>81</v>
      </c>
      <c r="C9926" t="s">
        <v>22</v>
      </c>
      <c r="D9926" s="55">
        <v>43160</v>
      </c>
      <c r="E9926">
        <v>0.05</v>
      </c>
      <c r="F9926">
        <v>2376520</v>
      </c>
      <c r="G9926" s="58" t="s">
        <v>87</v>
      </c>
      <c r="H9926" s="58" t="s">
        <v>87</v>
      </c>
      <c r="I9926" s="60" t="s">
        <v>85</v>
      </c>
    </row>
    <row r="9927" spans="1:9" x14ac:dyDescent="0.2">
      <c r="A9927" t="s">
        <v>37</v>
      </c>
      <c r="B9927" t="s">
        <v>80</v>
      </c>
      <c r="C9927" t="s">
        <v>22</v>
      </c>
      <c r="D9927" s="55">
        <v>43160</v>
      </c>
      <c r="E9927">
        <v>0.81499999999999995</v>
      </c>
      <c r="F9927">
        <v>2376521</v>
      </c>
      <c r="G9927" s="58" t="s">
        <v>87</v>
      </c>
      <c r="H9927" s="58" t="s">
        <v>87</v>
      </c>
      <c r="I9927" s="60" t="s">
        <v>85</v>
      </c>
    </row>
    <row r="9928" spans="1:9" x14ac:dyDescent="0.2">
      <c r="A9928" t="s">
        <v>37</v>
      </c>
      <c r="B9928" t="s">
        <v>81</v>
      </c>
      <c r="C9928" t="s">
        <v>22</v>
      </c>
      <c r="D9928" s="55">
        <v>43160</v>
      </c>
      <c r="E9928">
        <v>0.15</v>
      </c>
      <c r="F9928">
        <v>2376522</v>
      </c>
      <c r="G9928" s="58" t="s">
        <v>87</v>
      </c>
      <c r="H9928" s="58" t="s">
        <v>87</v>
      </c>
      <c r="I9928" s="60" t="s">
        <v>85</v>
      </c>
    </row>
    <row r="9929" spans="1:9" x14ac:dyDescent="0.2">
      <c r="A9929" t="s">
        <v>40</v>
      </c>
      <c r="B9929" t="s">
        <v>80</v>
      </c>
      <c r="C9929" t="s">
        <v>22</v>
      </c>
      <c r="D9929" s="55">
        <v>43160</v>
      </c>
      <c r="E9929">
        <v>0</v>
      </c>
      <c r="F9929">
        <v>2376523</v>
      </c>
      <c r="G9929" s="58" t="s">
        <v>87</v>
      </c>
      <c r="H9929" s="58" t="s">
        <v>87</v>
      </c>
      <c r="I9929" s="60" t="s">
        <v>85</v>
      </c>
    </row>
    <row r="9930" spans="1:9" x14ac:dyDescent="0.2">
      <c r="A9930" t="s">
        <v>40</v>
      </c>
      <c r="B9930" t="s">
        <v>81</v>
      </c>
      <c r="C9930" t="s">
        <v>22</v>
      </c>
      <c r="D9930" s="55">
        <v>43160</v>
      </c>
      <c r="E9930">
        <v>0</v>
      </c>
      <c r="F9930">
        <v>2376524</v>
      </c>
      <c r="G9930" s="58" t="s">
        <v>87</v>
      </c>
      <c r="H9930" s="58" t="s">
        <v>87</v>
      </c>
      <c r="I9930" s="60" t="s">
        <v>85</v>
      </c>
    </row>
    <row r="9931" spans="1:9" x14ac:dyDescent="0.2">
      <c r="A9931" t="s">
        <v>41</v>
      </c>
      <c r="B9931" t="s">
        <v>80</v>
      </c>
      <c r="C9931" t="s">
        <v>22</v>
      </c>
      <c r="D9931" s="55">
        <v>43160</v>
      </c>
      <c r="E9931">
        <v>0</v>
      </c>
      <c r="F9931">
        <v>2376525</v>
      </c>
      <c r="G9931" s="58" t="s">
        <v>87</v>
      </c>
      <c r="H9931" s="58" t="s">
        <v>87</v>
      </c>
      <c r="I9931" s="60" t="s">
        <v>85</v>
      </c>
    </row>
    <row r="9932" spans="1:9" x14ac:dyDescent="0.2">
      <c r="A9932" t="s">
        <v>41</v>
      </c>
      <c r="B9932" t="s">
        <v>81</v>
      </c>
      <c r="C9932" t="s">
        <v>22</v>
      </c>
      <c r="D9932" s="55">
        <v>43160</v>
      </c>
      <c r="E9932">
        <v>0</v>
      </c>
      <c r="F9932">
        <v>2376526</v>
      </c>
      <c r="G9932" s="58" t="s">
        <v>87</v>
      </c>
      <c r="H9932" s="58" t="s">
        <v>87</v>
      </c>
      <c r="I9932" s="60" t="s">
        <v>85</v>
      </c>
    </row>
    <row r="9933" spans="1:9" x14ac:dyDescent="0.2">
      <c r="A9933" t="s">
        <v>42</v>
      </c>
      <c r="B9933" t="s">
        <v>80</v>
      </c>
      <c r="C9933" t="s">
        <v>22</v>
      </c>
      <c r="D9933" s="55">
        <v>43160</v>
      </c>
      <c r="E9933">
        <v>0.24</v>
      </c>
      <c r="F9933">
        <v>2376527</v>
      </c>
      <c r="G9933" s="58" t="s">
        <v>87</v>
      </c>
      <c r="H9933" s="58" t="s">
        <v>87</v>
      </c>
      <c r="I9933" s="60" t="s">
        <v>85</v>
      </c>
    </row>
    <row r="9934" spans="1:9" x14ac:dyDescent="0.2">
      <c r="A9934" t="s">
        <v>42</v>
      </c>
      <c r="B9934" t="s">
        <v>81</v>
      </c>
      <c r="C9934" t="s">
        <v>22</v>
      </c>
      <c r="D9934" s="55">
        <v>43160</v>
      </c>
      <c r="E9934">
        <v>0.03</v>
      </c>
      <c r="F9934">
        <v>2376528</v>
      </c>
      <c r="G9934" s="58" t="s">
        <v>87</v>
      </c>
      <c r="H9934" s="58" t="s">
        <v>87</v>
      </c>
      <c r="I9934" s="60" t="s">
        <v>85</v>
      </c>
    </row>
    <row r="9935" spans="1:9" x14ac:dyDescent="0.2">
      <c r="A9935" t="s">
        <v>43</v>
      </c>
      <c r="B9935" t="s">
        <v>80</v>
      </c>
      <c r="C9935" t="s">
        <v>22</v>
      </c>
      <c r="D9935" s="55">
        <v>43160</v>
      </c>
      <c r="E9935">
        <v>0.24</v>
      </c>
      <c r="F9935">
        <v>2376529</v>
      </c>
      <c r="G9935" s="58" t="s">
        <v>87</v>
      </c>
      <c r="H9935" s="58" t="s">
        <v>87</v>
      </c>
      <c r="I9935" s="60" t="s">
        <v>85</v>
      </c>
    </row>
    <row r="9936" spans="1:9" x14ac:dyDescent="0.2">
      <c r="A9936" t="s">
        <v>43</v>
      </c>
      <c r="B9936" t="s">
        <v>81</v>
      </c>
      <c r="C9936" t="s">
        <v>22</v>
      </c>
      <c r="D9936" s="55">
        <v>43160</v>
      </c>
      <c r="E9936">
        <v>0.27668137387111291</v>
      </c>
      <c r="F9936">
        <v>2376530</v>
      </c>
      <c r="G9936" s="58" t="s">
        <v>87</v>
      </c>
      <c r="H9936" s="58" t="s">
        <v>87</v>
      </c>
      <c r="I9936" s="60" t="s">
        <v>85</v>
      </c>
    </row>
    <row r="9937" spans="1:9" x14ac:dyDescent="0.2">
      <c r="A9937" t="s">
        <v>44</v>
      </c>
      <c r="B9937" t="s">
        <v>80</v>
      </c>
      <c r="C9937" t="s">
        <v>22</v>
      </c>
      <c r="D9937" s="55">
        <v>43160</v>
      </c>
      <c r="E9937">
        <v>0.39</v>
      </c>
      <c r="F9937">
        <v>2376531</v>
      </c>
      <c r="G9937" s="58" t="s">
        <v>87</v>
      </c>
      <c r="H9937" s="58" t="s">
        <v>87</v>
      </c>
      <c r="I9937" s="60" t="s">
        <v>85</v>
      </c>
    </row>
    <row r="9938" spans="1:9" x14ac:dyDescent="0.2">
      <c r="A9938" t="s">
        <v>44</v>
      </c>
      <c r="B9938" t="s">
        <v>81</v>
      </c>
      <c r="C9938" t="s">
        <v>22</v>
      </c>
      <c r="D9938" s="55">
        <v>43160</v>
      </c>
      <c r="E9938">
        <v>0.08</v>
      </c>
      <c r="F9938">
        <v>2376532</v>
      </c>
      <c r="G9938" s="58" t="s">
        <v>87</v>
      </c>
      <c r="H9938" s="58" t="s">
        <v>87</v>
      </c>
      <c r="I9938" s="60" t="s">
        <v>85</v>
      </c>
    </row>
    <row r="9939" spans="1:9" x14ac:dyDescent="0.2">
      <c r="A9939" t="s">
        <v>45</v>
      </c>
      <c r="B9939" t="s">
        <v>80</v>
      </c>
      <c r="C9939" t="s">
        <v>22</v>
      </c>
      <c r="D9939" s="55">
        <v>43160</v>
      </c>
      <c r="E9939">
        <v>0.39</v>
      </c>
      <c r="F9939">
        <v>2376533</v>
      </c>
      <c r="G9939" s="58" t="s">
        <v>87</v>
      </c>
      <c r="H9939" s="58" t="s">
        <v>87</v>
      </c>
      <c r="I9939" s="60" t="s">
        <v>85</v>
      </c>
    </row>
    <row r="9940" spans="1:9" x14ac:dyDescent="0.2">
      <c r="A9940" t="s">
        <v>45</v>
      </c>
      <c r="B9940" t="s">
        <v>81</v>
      </c>
      <c r="C9940" t="s">
        <v>22</v>
      </c>
      <c r="D9940" s="55">
        <v>43160</v>
      </c>
      <c r="E9940">
        <v>0.18</v>
      </c>
      <c r="F9940">
        <v>2376534</v>
      </c>
      <c r="G9940" s="58" t="s">
        <v>87</v>
      </c>
      <c r="H9940" s="58" t="s">
        <v>87</v>
      </c>
      <c r="I9940" s="60" t="s">
        <v>85</v>
      </c>
    </row>
    <row r="9941" spans="1:9" x14ac:dyDescent="0.2">
      <c r="A9941" t="s">
        <v>46</v>
      </c>
      <c r="B9941" t="s">
        <v>80</v>
      </c>
      <c r="C9941" t="s">
        <v>22</v>
      </c>
      <c r="D9941" s="55">
        <v>43160</v>
      </c>
      <c r="E9941">
        <v>0.39</v>
      </c>
      <c r="F9941">
        <v>2376535</v>
      </c>
      <c r="G9941" s="58" t="s">
        <v>87</v>
      </c>
      <c r="H9941" s="58" t="s">
        <v>87</v>
      </c>
      <c r="I9941" s="60" t="s">
        <v>85</v>
      </c>
    </row>
    <row r="9942" spans="1:9" x14ac:dyDescent="0.2">
      <c r="A9942" t="s">
        <v>46</v>
      </c>
      <c r="B9942" t="s">
        <v>81</v>
      </c>
      <c r="C9942" t="s">
        <v>22</v>
      </c>
      <c r="D9942" s="55">
        <v>43160</v>
      </c>
      <c r="E9942">
        <v>0.58023164142447881</v>
      </c>
      <c r="F9942">
        <v>2376536</v>
      </c>
      <c r="G9942" s="58" t="s">
        <v>87</v>
      </c>
      <c r="H9942" s="58" t="s">
        <v>87</v>
      </c>
      <c r="I9942" s="60" t="s">
        <v>85</v>
      </c>
    </row>
    <row r="9943" spans="1:9" x14ac:dyDescent="0.2">
      <c r="A9943" t="s">
        <v>47</v>
      </c>
      <c r="B9943" t="s">
        <v>80</v>
      </c>
      <c r="C9943" t="s">
        <v>22</v>
      </c>
      <c r="D9943" s="55">
        <v>43160</v>
      </c>
      <c r="E9943">
        <v>0.39</v>
      </c>
      <c r="F9943">
        <v>2376537</v>
      </c>
      <c r="G9943" s="58" t="s">
        <v>87</v>
      </c>
      <c r="H9943" s="58" t="s">
        <v>87</v>
      </c>
      <c r="I9943" s="60" t="s">
        <v>85</v>
      </c>
    </row>
    <row r="9944" spans="1:9" x14ac:dyDescent="0.2">
      <c r="A9944" t="s">
        <v>47</v>
      </c>
      <c r="B9944" t="s">
        <v>81</v>
      </c>
      <c r="C9944" t="s">
        <v>22</v>
      </c>
      <c r="D9944" s="55">
        <v>43160</v>
      </c>
      <c r="E9944">
        <v>0.13</v>
      </c>
      <c r="F9944">
        <v>2376538</v>
      </c>
      <c r="G9944" s="58" t="s">
        <v>87</v>
      </c>
      <c r="H9944" s="58" t="s">
        <v>87</v>
      </c>
      <c r="I9944" s="60" t="s">
        <v>85</v>
      </c>
    </row>
    <row r="9945" spans="1:9" x14ac:dyDescent="0.2">
      <c r="A9945" t="s">
        <v>48</v>
      </c>
      <c r="B9945" t="s">
        <v>80</v>
      </c>
      <c r="C9945" t="s">
        <v>22</v>
      </c>
      <c r="D9945" s="55">
        <v>43160</v>
      </c>
      <c r="E9945">
        <v>0.39</v>
      </c>
      <c r="F9945">
        <v>2376539</v>
      </c>
      <c r="G9945" s="58" t="s">
        <v>87</v>
      </c>
      <c r="H9945" s="58" t="s">
        <v>87</v>
      </c>
      <c r="I9945" s="60" t="s">
        <v>85</v>
      </c>
    </row>
    <row r="9946" spans="1:9" x14ac:dyDescent="0.2">
      <c r="A9946" t="s">
        <v>48</v>
      </c>
      <c r="B9946" t="s">
        <v>81</v>
      </c>
      <c r="C9946" t="s">
        <v>22</v>
      </c>
      <c r="D9946" s="55">
        <v>43160</v>
      </c>
      <c r="E9946">
        <v>0.47789844453540736</v>
      </c>
      <c r="F9946">
        <v>2376540</v>
      </c>
      <c r="G9946" s="58" t="s">
        <v>87</v>
      </c>
      <c r="H9946" s="58" t="s">
        <v>87</v>
      </c>
      <c r="I9946" s="60" t="s">
        <v>85</v>
      </c>
    </row>
    <row r="9947" spans="1:9" x14ac:dyDescent="0.2">
      <c r="A9947" t="s">
        <v>50</v>
      </c>
      <c r="B9947" t="s">
        <v>80</v>
      </c>
      <c r="C9947" t="s">
        <v>22</v>
      </c>
      <c r="D9947" s="55">
        <v>43160</v>
      </c>
      <c r="E9947">
        <v>0</v>
      </c>
      <c r="F9947">
        <v>2376541</v>
      </c>
      <c r="G9947" s="58" t="s">
        <v>87</v>
      </c>
      <c r="H9947" s="58" t="s">
        <v>87</v>
      </c>
      <c r="I9947" s="60" t="s">
        <v>85</v>
      </c>
    </row>
    <row r="9948" spans="1:9" x14ac:dyDescent="0.2">
      <c r="A9948" t="s">
        <v>50</v>
      </c>
      <c r="B9948" t="s">
        <v>81</v>
      </c>
      <c r="C9948" t="s">
        <v>22</v>
      </c>
      <c r="D9948" s="55">
        <v>43160</v>
      </c>
      <c r="E9948">
        <v>0</v>
      </c>
      <c r="F9948">
        <v>2376542</v>
      </c>
      <c r="G9948" s="58" t="s">
        <v>87</v>
      </c>
      <c r="H9948" s="58" t="s">
        <v>87</v>
      </c>
      <c r="I9948" s="60" t="s">
        <v>85</v>
      </c>
    </row>
    <row r="9949" spans="1:9" x14ac:dyDescent="0.2">
      <c r="A9949" t="s">
        <v>58</v>
      </c>
      <c r="B9949" t="s">
        <v>80</v>
      </c>
      <c r="C9949" t="s">
        <v>22</v>
      </c>
      <c r="D9949" s="55">
        <v>43160</v>
      </c>
      <c r="E9949">
        <v>0.81499999999999995</v>
      </c>
      <c r="F9949">
        <v>2376543</v>
      </c>
      <c r="G9949" s="58" t="s">
        <v>87</v>
      </c>
      <c r="H9949" s="58" t="s">
        <v>87</v>
      </c>
      <c r="I9949" s="60" t="s">
        <v>85</v>
      </c>
    </row>
    <row r="9950" spans="1:9" x14ac:dyDescent="0.2">
      <c r="A9950" t="s">
        <v>58</v>
      </c>
      <c r="B9950" t="s">
        <v>81</v>
      </c>
      <c r="C9950" t="s">
        <v>22</v>
      </c>
      <c r="D9950" s="55">
        <v>43160</v>
      </c>
      <c r="E9950">
        <v>0.05</v>
      </c>
      <c r="F9950">
        <v>2376544</v>
      </c>
      <c r="G9950" s="58" t="s">
        <v>87</v>
      </c>
      <c r="H9950" s="58" t="s">
        <v>87</v>
      </c>
      <c r="I9950" s="60" t="s">
        <v>85</v>
      </c>
    </row>
    <row r="9951" spans="1:9" x14ac:dyDescent="0.2">
      <c r="A9951" t="s">
        <v>59</v>
      </c>
      <c r="B9951" t="s">
        <v>80</v>
      </c>
      <c r="C9951" t="s">
        <v>22</v>
      </c>
      <c r="D9951" s="55">
        <v>43160</v>
      </c>
      <c r="E9951">
        <v>0.93</v>
      </c>
      <c r="F9951">
        <v>2376545</v>
      </c>
      <c r="G9951" s="58" t="s">
        <v>87</v>
      </c>
      <c r="H9951" s="58" t="s">
        <v>87</v>
      </c>
      <c r="I9951" s="60" t="s">
        <v>85</v>
      </c>
    </row>
    <row r="9952" spans="1:9" x14ac:dyDescent="0.2">
      <c r="A9952" t="s">
        <v>59</v>
      </c>
      <c r="B9952" t="s">
        <v>81</v>
      </c>
      <c r="C9952" t="s">
        <v>22</v>
      </c>
      <c r="D9952" s="55">
        <v>43160</v>
      </c>
      <c r="E9952">
        <v>-0.17</v>
      </c>
      <c r="F9952">
        <v>2376546</v>
      </c>
      <c r="G9952" s="58" t="s">
        <v>87</v>
      </c>
      <c r="H9952" s="58" t="s">
        <v>87</v>
      </c>
      <c r="I9952" s="60" t="s">
        <v>85</v>
      </c>
    </row>
    <row r="9953" spans="1:9" x14ac:dyDescent="0.2">
      <c r="A9953" t="s">
        <v>60</v>
      </c>
      <c r="B9953" t="s">
        <v>80</v>
      </c>
      <c r="C9953" t="s">
        <v>22</v>
      </c>
      <c r="D9953" s="55">
        <v>43160</v>
      </c>
      <c r="E9953">
        <v>0.93</v>
      </c>
      <c r="F9953">
        <v>2376547</v>
      </c>
      <c r="G9953" s="58" t="s">
        <v>87</v>
      </c>
      <c r="H9953" s="58" t="s">
        <v>87</v>
      </c>
      <c r="I9953" s="60" t="s">
        <v>85</v>
      </c>
    </row>
    <row r="9954" spans="1:9" x14ac:dyDescent="0.2">
      <c r="A9954" t="s">
        <v>60</v>
      </c>
      <c r="B9954" t="s">
        <v>81</v>
      </c>
      <c r="C9954" t="s">
        <v>22</v>
      </c>
      <c r="D9954" s="55">
        <v>43160</v>
      </c>
      <c r="E9954">
        <v>0.1</v>
      </c>
      <c r="F9954">
        <v>2376548</v>
      </c>
      <c r="G9954" s="58" t="s">
        <v>87</v>
      </c>
      <c r="H9954" s="58" t="s">
        <v>87</v>
      </c>
      <c r="I9954" s="60" t="s">
        <v>85</v>
      </c>
    </row>
    <row r="9955" spans="1:9" x14ac:dyDescent="0.2">
      <c r="A9955" t="s">
        <v>61</v>
      </c>
      <c r="B9955" t="s">
        <v>80</v>
      </c>
      <c r="C9955" t="s">
        <v>22</v>
      </c>
      <c r="D9955" s="55">
        <v>43160</v>
      </c>
      <c r="E9955">
        <v>0.93</v>
      </c>
      <c r="F9955">
        <v>2376549</v>
      </c>
      <c r="G9955" s="58" t="s">
        <v>87</v>
      </c>
      <c r="H9955" s="58" t="s">
        <v>87</v>
      </c>
      <c r="I9955" s="60" t="s">
        <v>85</v>
      </c>
    </row>
    <row r="9956" spans="1:9" x14ac:dyDescent="0.2">
      <c r="A9956" t="s">
        <v>61</v>
      </c>
      <c r="B9956" t="s">
        <v>81</v>
      </c>
      <c r="C9956" t="s">
        <v>22</v>
      </c>
      <c r="D9956" s="55">
        <v>43160</v>
      </c>
      <c r="E9956">
        <v>-0.05</v>
      </c>
      <c r="F9956">
        <v>2376550</v>
      </c>
      <c r="G9956" s="58" t="s">
        <v>87</v>
      </c>
      <c r="H9956" s="58" t="s">
        <v>87</v>
      </c>
      <c r="I9956" s="60" t="s">
        <v>85</v>
      </c>
    </row>
    <row r="9957" spans="1:9" x14ac:dyDescent="0.2">
      <c r="A9957" t="s">
        <v>62</v>
      </c>
      <c r="B9957" t="s">
        <v>80</v>
      </c>
      <c r="C9957" t="s">
        <v>22</v>
      </c>
      <c r="D9957" s="55">
        <v>43160</v>
      </c>
      <c r="E9957">
        <v>0.81499999999999995</v>
      </c>
      <c r="F9957">
        <v>2376551</v>
      </c>
      <c r="G9957" s="58" t="s">
        <v>87</v>
      </c>
      <c r="H9957" s="58" t="s">
        <v>87</v>
      </c>
      <c r="I9957" s="60" t="s">
        <v>85</v>
      </c>
    </row>
    <row r="9958" spans="1:9" x14ac:dyDescent="0.2">
      <c r="A9958" t="s">
        <v>62</v>
      </c>
      <c r="B9958" t="s">
        <v>81</v>
      </c>
      <c r="C9958" t="s">
        <v>22</v>
      </c>
      <c r="D9958" s="55">
        <v>43160</v>
      </c>
      <c r="E9958">
        <v>0.05</v>
      </c>
      <c r="F9958">
        <v>2376552</v>
      </c>
      <c r="G9958" s="58" t="s">
        <v>87</v>
      </c>
      <c r="H9958" s="58" t="s">
        <v>87</v>
      </c>
      <c r="I9958" s="60" t="s">
        <v>85</v>
      </c>
    </row>
    <row r="9959" spans="1:9" x14ac:dyDescent="0.2">
      <c r="A9959" t="s">
        <v>63</v>
      </c>
      <c r="B9959" t="s">
        <v>80</v>
      </c>
      <c r="C9959" t="s">
        <v>22</v>
      </c>
      <c r="D9959" s="55">
        <v>43160</v>
      </c>
      <c r="E9959">
        <v>0</v>
      </c>
      <c r="F9959">
        <v>2376553</v>
      </c>
      <c r="G9959" s="58" t="s">
        <v>87</v>
      </c>
      <c r="H9959" s="58" t="s">
        <v>87</v>
      </c>
      <c r="I9959" s="60" t="s">
        <v>85</v>
      </c>
    </row>
    <row r="9960" spans="1:9" x14ac:dyDescent="0.2">
      <c r="A9960" t="s">
        <v>63</v>
      </c>
      <c r="B9960" t="s">
        <v>81</v>
      </c>
      <c r="C9960" t="s">
        <v>22</v>
      </c>
      <c r="D9960" s="55">
        <v>43160</v>
      </c>
      <c r="E9960">
        <v>0</v>
      </c>
      <c r="F9960">
        <v>2376554</v>
      </c>
      <c r="G9960" s="58" t="s">
        <v>87</v>
      </c>
      <c r="H9960" s="58" t="s">
        <v>87</v>
      </c>
      <c r="I9960" s="60" t="s">
        <v>85</v>
      </c>
    </row>
    <row r="9961" spans="1:9" x14ac:dyDescent="0.2">
      <c r="A9961" t="s">
        <v>64</v>
      </c>
      <c r="B9961" t="s">
        <v>80</v>
      </c>
      <c r="C9961" t="s">
        <v>22</v>
      </c>
      <c r="D9961" s="55">
        <v>43160</v>
      </c>
      <c r="E9961">
        <v>0</v>
      </c>
      <c r="F9961">
        <v>2376555</v>
      </c>
      <c r="G9961" s="58" t="s">
        <v>87</v>
      </c>
      <c r="H9961" s="58" t="s">
        <v>87</v>
      </c>
      <c r="I9961" s="60" t="s">
        <v>85</v>
      </c>
    </row>
    <row r="9962" spans="1:9" x14ac:dyDescent="0.2">
      <c r="A9962" t="s">
        <v>64</v>
      </c>
      <c r="B9962" t="s">
        <v>81</v>
      </c>
      <c r="C9962" t="s">
        <v>22</v>
      </c>
      <c r="D9962" s="55">
        <v>43160</v>
      </c>
      <c r="E9962">
        <v>0</v>
      </c>
      <c r="F9962">
        <v>2376556</v>
      </c>
      <c r="G9962" s="58" t="s">
        <v>87</v>
      </c>
      <c r="H9962" s="58" t="s">
        <v>87</v>
      </c>
      <c r="I9962" s="60" t="s">
        <v>85</v>
      </c>
    </row>
    <row r="9963" spans="1:9" x14ac:dyDescent="0.2">
      <c r="A9963" t="s">
        <v>79</v>
      </c>
      <c r="B9963" t="s">
        <v>80</v>
      </c>
      <c r="C9963" t="s">
        <v>22</v>
      </c>
      <c r="D9963" s="55">
        <v>43160</v>
      </c>
      <c r="E9963">
        <v>0</v>
      </c>
      <c r="F9963">
        <v>2376557</v>
      </c>
      <c r="G9963" s="58" t="s">
        <v>87</v>
      </c>
      <c r="H9963" s="58" t="s">
        <v>87</v>
      </c>
      <c r="I9963" s="60" t="s">
        <v>85</v>
      </c>
    </row>
    <row r="9964" spans="1:9" x14ac:dyDescent="0.2">
      <c r="A9964" t="s">
        <v>79</v>
      </c>
      <c r="B9964" t="s">
        <v>81</v>
      </c>
      <c r="C9964" t="s">
        <v>22</v>
      </c>
      <c r="D9964" s="55">
        <v>43160</v>
      </c>
      <c r="E9964">
        <v>0</v>
      </c>
      <c r="F9964">
        <v>2376558</v>
      </c>
      <c r="G9964" s="58" t="s">
        <v>87</v>
      </c>
      <c r="H9964" s="58" t="s">
        <v>87</v>
      </c>
      <c r="I9964" s="60" t="s">
        <v>85</v>
      </c>
    </row>
    <row r="9965" spans="1:9" x14ac:dyDescent="0.2">
      <c r="A9965" t="s">
        <v>65</v>
      </c>
      <c r="B9965" t="s">
        <v>80</v>
      </c>
      <c r="C9965" t="s">
        <v>22</v>
      </c>
      <c r="D9965" s="55">
        <v>43160</v>
      </c>
      <c r="E9965">
        <v>0</v>
      </c>
      <c r="F9965">
        <v>2376559</v>
      </c>
      <c r="G9965" s="58" t="s">
        <v>87</v>
      </c>
      <c r="H9965" s="58" t="s">
        <v>87</v>
      </c>
      <c r="I9965" s="60" t="s">
        <v>85</v>
      </c>
    </row>
    <row r="9966" spans="1:9" x14ac:dyDescent="0.2">
      <c r="A9966" t="s">
        <v>65</v>
      </c>
      <c r="B9966" t="s">
        <v>81</v>
      </c>
      <c r="C9966" t="s">
        <v>22</v>
      </c>
      <c r="D9966" s="55">
        <v>43160</v>
      </c>
      <c r="E9966">
        <v>0</v>
      </c>
      <c r="F9966">
        <v>2376560</v>
      </c>
      <c r="G9966" s="58" t="s">
        <v>87</v>
      </c>
      <c r="H9966" s="58" t="s">
        <v>87</v>
      </c>
      <c r="I9966" s="60" t="s">
        <v>85</v>
      </c>
    </row>
    <row r="9967" spans="1:9" x14ac:dyDescent="0.2">
      <c r="A9967" t="s">
        <v>82</v>
      </c>
      <c r="B9967" t="s">
        <v>80</v>
      </c>
      <c r="C9967" t="s">
        <v>22</v>
      </c>
      <c r="D9967" s="55">
        <v>43160</v>
      </c>
      <c r="E9967">
        <v>0.115</v>
      </c>
      <c r="F9967">
        <v>2376561</v>
      </c>
      <c r="G9967" s="58" t="s">
        <v>87</v>
      </c>
      <c r="H9967" s="58" t="s">
        <v>87</v>
      </c>
      <c r="I9967" s="60" t="s">
        <v>85</v>
      </c>
    </row>
    <row r="9968" spans="1:9" x14ac:dyDescent="0.2">
      <c r="A9968" t="s">
        <v>78</v>
      </c>
      <c r="B9968" t="s">
        <v>80</v>
      </c>
      <c r="C9968" t="s">
        <v>22</v>
      </c>
      <c r="D9968" s="55">
        <v>43191</v>
      </c>
      <c r="E9968">
        <v>0.435</v>
      </c>
      <c r="F9968">
        <v>2376515</v>
      </c>
      <c r="G9968" s="58" t="s">
        <v>87</v>
      </c>
      <c r="H9968" s="58" t="s">
        <v>87</v>
      </c>
      <c r="I9968" s="60" t="s">
        <v>85</v>
      </c>
    </row>
    <row r="9969" spans="1:9" x14ac:dyDescent="0.2">
      <c r="A9969" t="s">
        <v>78</v>
      </c>
      <c r="B9969" t="s">
        <v>81</v>
      </c>
      <c r="C9969" t="s">
        <v>22</v>
      </c>
      <c r="D9969" s="55">
        <v>43191</v>
      </c>
      <c r="E9969">
        <v>1.4999999999999999E-2</v>
      </c>
      <c r="F9969">
        <v>2376516</v>
      </c>
      <c r="G9969" s="58" t="s">
        <v>87</v>
      </c>
      <c r="H9969" s="58" t="s">
        <v>87</v>
      </c>
      <c r="I9969" s="60" t="s">
        <v>85</v>
      </c>
    </row>
    <row r="9970" spans="1:9" x14ac:dyDescent="0.2">
      <c r="A9970" t="s">
        <v>35</v>
      </c>
      <c r="B9970" t="s">
        <v>80</v>
      </c>
      <c r="C9970" t="s">
        <v>22</v>
      </c>
      <c r="D9970" s="55">
        <v>43191</v>
      </c>
      <c r="E9970">
        <v>0.435</v>
      </c>
      <c r="F9970">
        <v>2376517</v>
      </c>
      <c r="G9970" s="58" t="s">
        <v>87</v>
      </c>
      <c r="H9970" s="58" t="s">
        <v>87</v>
      </c>
      <c r="I9970" s="60" t="s">
        <v>85</v>
      </c>
    </row>
    <row r="9971" spans="1:9" x14ac:dyDescent="0.2">
      <c r="A9971" t="s">
        <v>35</v>
      </c>
      <c r="B9971" t="s">
        <v>81</v>
      </c>
      <c r="C9971" t="s">
        <v>22</v>
      </c>
      <c r="D9971" s="55">
        <v>43191</v>
      </c>
      <c r="E9971">
        <v>4.4999999999999998E-2</v>
      </c>
      <c r="F9971">
        <v>2376518</v>
      </c>
      <c r="G9971" s="58" t="s">
        <v>87</v>
      </c>
      <c r="H9971" s="58" t="s">
        <v>87</v>
      </c>
      <c r="I9971" s="60" t="s">
        <v>85</v>
      </c>
    </row>
    <row r="9972" spans="1:9" x14ac:dyDescent="0.2">
      <c r="A9972" t="s">
        <v>36</v>
      </c>
      <c r="B9972" t="s">
        <v>80</v>
      </c>
      <c r="C9972" t="s">
        <v>22</v>
      </c>
      <c r="D9972" s="55">
        <v>43191</v>
      </c>
      <c r="E9972">
        <v>0.435</v>
      </c>
      <c r="F9972">
        <v>2376519</v>
      </c>
      <c r="G9972" s="58" t="s">
        <v>87</v>
      </c>
      <c r="H9972" s="58" t="s">
        <v>87</v>
      </c>
      <c r="I9972" s="60" t="s">
        <v>85</v>
      </c>
    </row>
    <row r="9973" spans="1:9" x14ac:dyDescent="0.2">
      <c r="A9973" t="s">
        <v>36</v>
      </c>
      <c r="B9973" t="s">
        <v>81</v>
      </c>
      <c r="C9973" t="s">
        <v>22</v>
      </c>
      <c r="D9973" s="55">
        <v>43191</v>
      </c>
      <c r="E9973">
        <v>1.4999999999999999E-2</v>
      </c>
      <c r="F9973">
        <v>2376520</v>
      </c>
      <c r="G9973" s="58" t="s">
        <v>87</v>
      </c>
      <c r="H9973" s="58" t="s">
        <v>87</v>
      </c>
      <c r="I9973" s="60" t="s">
        <v>85</v>
      </c>
    </row>
    <row r="9974" spans="1:9" x14ac:dyDescent="0.2">
      <c r="A9974" t="s">
        <v>37</v>
      </c>
      <c r="B9974" t="s">
        <v>80</v>
      </c>
      <c r="C9974" t="s">
        <v>22</v>
      </c>
      <c r="D9974" s="55">
        <v>43191</v>
      </c>
      <c r="E9974">
        <v>0.435</v>
      </c>
      <c r="F9974">
        <v>2376521</v>
      </c>
      <c r="G9974" s="58" t="s">
        <v>87</v>
      </c>
      <c r="H9974" s="58" t="s">
        <v>87</v>
      </c>
      <c r="I9974" s="60" t="s">
        <v>85</v>
      </c>
    </row>
    <row r="9975" spans="1:9" x14ac:dyDescent="0.2">
      <c r="A9975" t="s">
        <v>37</v>
      </c>
      <c r="B9975" t="s">
        <v>81</v>
      </c>
      <c r="C9975" t="s">
        <v>22</v>
      </c>
      <c r="D9975" s="55">
        <v>43191</v>
      </c>
      <c r="E9975">
        <v>4.4999999999999998E-2</v>
      </c>
      <c r="F9975">
        <v>2376522</v>
      </c>
      <c r="G9975" s="58" t="s">
        <v>87</v>
      </c>
      <c r="H9975" s="58" t="s">
        <v>87</v>
      </c>
      <c r="I9975" s="60" t="s">
        <v>85</v>
      </c>
    </row>
    <row r="9976" spans="1:9" x14ac:dyDescent="0.2">
      <c r="A9976" t="s">
        <v>40</v>
      </c>
      <c r="B9976" t="s">
        <v>80</v>
      </c>
      <c r="C9976" t="s">
        <v>22</v>
      </c>
      <c r="D9976" s="55">
        <v>43191</v>
      </c>
      <c r="E9976">
        <v>0</v>
      </c>
      <c r="F9976">
        <v>2376523</v>
      </c>
      <c r="G9976" s="58" t="s">
        <v>87</v>
      </c>
      <c r="H9976" s="58" t="s">
        <v>87</v>
      </c>
      <c r="I9976" s="60" t="s">
        <v>85</v>
      </c>
    </row>
    <row r="9977" spans="1:9" x14ac:dyDescent="0.2">
      <c r="A9977" t="s">
        <v>40</v>
      </c>
      <c r="B9977" t="s">
        <v>81</v>
      </c>
      <c r="C9977" t="s">
        <v>22</v>
      </c>
      <c r="D9977" s="55">
        <v>43191</v>
      </c>
      <c r="E9977">
        <v>0</v>
      </c>
      <c r="F9977">
        <v>2376524</v>
      </c>
      <c r="G9977" s="58" t="s">
        <v>87</v>
      </c>
      <c r="H9977" s="58" t="s">
        <v>87</v>
      </c>
      <c r="I9977" s="60" t="s">
        <v>85</v>
      </c>
    </row>
    <row r="9978" spans="1:9" x14ac:dyDescent="0.2">
      <c r="A9978" t="s">
        <v>41</v>
      </c>
      <c r="B9978" t="s">
        <v>80</v>
      </c>
      <c r="C9978" t="s">
        <v>22</v>
      </c>
      <c r="D9978" s="55">
        <v>43191</v>
      </c>
      <c r="E9978">
        <v>0</v>
      </c>
      <c r="F9978">
        <v>2376525</v>
      </c>
      <c r="G9978" s="58" t="s">
        <v>87</v>
      </c>
      <c r="H9978" s="58" t="s">
        <v>87</v>
      </c>
      <c r="I9978" s="60" t="s">
        <v>85</v>
      </c>
    </row>
    <row r="9979" spans="1:9" x14ac:dyDescent="0.2">
      <c r="A9979" t="s">
        <v>41</v>
      </c>
      <c r="B9979" t="s">
        <v>81</v>
      </c>
      <c r="C9979" t="s">
        <v>22</v>
      </c>
      <c r="D9979" s="55">
        <v>43191</v>
      </c>
      <c r="E9979">
        <v>0</v>
      </c>
      <c r="F9979">
        <v>2376526</v>
      </c>
      <c r="G9979" s="58" t="s">
        <v>87</v>
      </c>
      <c r="H9979" s="58" t="s">
        <v>87</v>
      </c>
      <c r="I9979" s="60" t="s">
        <v>85</v>
      </c>
    </row>
    <row r="9980" spans="1:9" x14ac:dyDescent="0.2">
      <c r="A9980" t="s">
        <v>42</v>
      </c>
      <c r="B9980" t="s">
        <v>80</v>
      </c>
      <c r="C9980" t="s">
        <v>22</v>
      </c>
      <c r="D9980" s="55">
        <v>43191</v>
      </c>
      <c r="E9980">
        <v>0.17</v>
      </c>
      <c r="F9980">
        <v>2376527</v>
      </c>
      <c r="G9980" s="58" t="s">
        <v>87</v>
      </c>
      <c r="H9980" s="58" t="s">
        <v>87</v>
      </c>
      <c r="I9980" s="60" t="s">
        <v>85</v>
      </c>
    </row>
    <row r="9981" spans="1:9" x14ac:dyDescent="0.2">
      <c r="A9981" t="s">
        <v>42</v>
      </c>
      <c r="B9981" t="s">
        <v>81</v>
      </c>
      <c r="C9981" t="s">
        <v>22</v>
      </c>
      <c r="D9981" s="55">
        <v>43191</v>
      </c>
      <c r="E9981">
        <v>1.7500000000000002E-2</v>
      </c>
      <c r="F9981">
        <v>2376528</v>
      </c>
      <c r="G9981" s="58" t="s">
        <v>87</v>
      </c>
      <c r="H9981" s="58" t="s">
        <v>87</v>
      </c>
      <c r="I9981" s="60" t="s">
        <v>85</v>
      </c>
    </row>
    <row r="9982" spans="1:9" x14ac:dyDescent="0.2">
      <c r="A9982" t="s">
        <v>43</v>
      </c>
      <c r="B9982" t="s">
        <v>80</v>
      </c>
      <c r="C9982" t="s">
        <v>22</v>
      </c>
      <c r="D9982" s="55">
        <v>43191</v>
      </c>
      <c r="E9982">
        <v>0.17</v>
      </c>
      <c r="F9982">
        <v>2376529</v>
      </c>
      <c r="G9982" s="58" t="s">
        <v>87</v>
      </c>
      <c r="H9982" s="58" t="s">
        <v>87</v>
      </c>
      <c r="I9982" s="60" t="s">
        <v>85</v>
      </c>
    </row>
    <row r="9983" spans="1:9" x14ac:dyDescent="0.2">
      <c r="A9983" t="s">
        <v>43</v>
      </c>
      <c r="B9983" t="s">
        <v>81</v>
      </c>
      <c r="C9983" t="s">
        <v>22</v>
      </c>
      <c r="D9983" s="55">
        <v>43191</v>
      </c>
      <c r="E9983">
        <v>0.19982546279269275</v>
      </c>
      <c r="F9983">
        <v>2376530</v>
      </c>
      <c r="G9983" s="58" t="s">
        <v>87</v>
      </c>
      <c r="H9983" s="58" t="s">
        <v>87</v>
      </c>
      <c r="I9983" s="60" t="s">
        <v>85</v>
      </c>
    </row>
    <row r="9984" spans="1:9" x14ac:dyDescent="0.2">
      <c r="A9984" t="s">
        <v>44</v>
      </c>
      <c r="B9984" t="s">
        <v>80</v>
      </c>
      <c r="C9984" t="s">
        <v>22</v>
      </c>
      <c r="D9984" s="55">
        <v>43191</v>
      </c>
      <c r="E9984">
        <v>0.24</v>
      </c>
      <c r="F9984">
        <v>2376531</v>
      </c>
      <c r="G9984" s="58" t="s">
        <v>87</v>
      </c>
      <c r="H9984" s="58" t="s">
        <v>87</v>
      </c>
      <c r="I9984" s="60" t="s">
        <v>85</v>
      </c>
    </row>
    <row r="9985" spans="1:9" x14ac:dyDescent="0.2">
      <c r="A9985" t="s">
        <v>44</v>
      </c>
      <c r="B9985" t="s">
        <v>81</v>
      </c>
      <c r="C9985" t="s">
        <v>22</v>
      </c>
      <c r="D9985" s="55">
        <v>43191</v>
      </c>
      <c r="E9985">
        <v>5.0000000000000001E-3</v>
      </c>
      <c r="F9985">
        <v>2376532</v>
      </c>
      <c r="G9985" s="58" t="s">
        <v>87</v>
      </c>
      <c r="H9985" s="58" t="s">
        <v>87</v>
      </c>
      <c r="I9985" s="60" t="s">
        <v>85</v>
      </c>
    </row>
    <row r="9986" spans="1:9" x14ac:dyDescent="0.2">
      <c r="A9986" t="s">
        <v>45</v>
      </c>
      <c r="B9986" t="s">
        <v>80</v>
      </c>
      <c r="C9986" t="s">
        <v>22</v>
      </c>
      <c r="D9986" s="55">
        <v>43191</v>
      </c>
      <c r="E9986">
        <v>0.24</v>
      </c>
      <c r="F9986">
        <v>2376533</v>
      </c>
      <c r="G9986" s="58" t="s">
        <v>87</v>
      </c>
      <c r="H9986" s="58" t="s">
        <v>87</v>
      </c>
      <c r="I9986" s="60" t="s">
        <v>85</v>
      </c>
    </row>
    <row r="9987" spans="1:9" x14ac:dyDescent="0.2">
      <c r="A9987" t="s">
        <v>45</v>
      </c>
      <c r="B9987" t="s">
        <v>81</v>
      </c>
      <c r="C9987" t="s">
        <v>22</v>
      </c>
      <c r="D9987" s="55">
        <v>43191</v>
      </c>
      <c r="E9987">
        <v>5.0000000000000001E-3</v>
      </c>
      <c r="F9987">
        <v>2376534</v>
      </c>
      <c r="G9987" s="58" t="s">
        <v>87</v>
      </c>
      <c r="H9987" s="58" t="s">
        <v>87</v>
      </c>
      <c r="I9987" s="60" t="s">
        <v>85</v>
      </c>
    </row>
    <row r="9988" spans="1:9" x14ac:dyDescent="0.2">
      <c r="A9988" t="s">
        <v>46</v>
      </c>
      <c r="B9988" t="s">
        <v>80</v>
      </c>
      <c r="C9988" t="s">
        <v>22</v>
      </c>
      <c r="D9988" s="55">
        <v>43191</v>
      </c>
      <c r="E9988">
        <v>0.24</v>
      </c>
      <c r="F9988">
        <v>2376535</v>
      </c>
      <c r="G9988" s="58" t="s">
        <v>87</v>
      </c>
      <c r="H9988" s="58" t="s">
        <v>87</v>
      </c>
      <c r="I9988" s="60" t="s">
        <v>85</v>
      </c>
    </row>
    <row r="9989" spans="1:9" x14ac:dyDescent="0.2">
      <c r="A9989" t="s">
        <v>46</v>
      </c>
      <c r="B9989" t="s">
        <v>81</v>
      </c>
      <c r="C9989" t="s">
        <v>22</v>
      </c>
      <c r="D9989" s="55">
        <v>43191</v>
      </c>
      <c r="E9989">
        <v>0.27253905034793335</v>
      </c>
      <c r="F9989">
        <v>2376536</v>
      </c>
      <c r="G9989" s="58" t="s">
        <v>87</v>
      </c>
      <c r="H9989" s="58" t="s">
        <v>87</v>
      </c>
      <c r="I9989" s="60" t="s">
        <v>85</v>
      </c>
    </row>
    <row r="9990" spans="1:9" x14ac:dyDescent="0.2">
      <c r="A9990" t="s">
        <v>47</v>
      </c>
      <c r="B9990" t="s">
        <v>80</v>
      </c>
      <c r="C9990" t="s">
        <v>22</v>
      </c>
      <c r="D9990" s="55">
        <v>43191</v>
      </c>
      <c r="E9990">
        <v>0.24</v>
      </c>
      <c r="F9990">
        <v>2376537</v>
      </c>
      <c r="G9990" s="58" t="s">
        <v>87</v>
      </c>
      <c r="H9990" s="58" t="s">
        <v>87</v>
      </c>
      <c r="I9990" s="60" t="s">
        <v>85</v>
      </c>
    </row>
    <row r="9991" spans="1:9" x14ac:dyDescent="0.2">
      <c r="A9991" t="s">
        <v>47</v>
      </c>
      <c r="B9991" t="s">
        <v>81</v>
      </c>
      <c r="C9991" t="s">
        <v>22</v>
      </c>
      <c r="D9991" s="55">
        <v>43191</v>
      </c>
      <c r="E9991">
        <v>2.5000000000000001E-2</v>
      </c>
      <c r="F9991">
        <v>2376538</v>
      </c>
      <c r="G9991" s="58" t="s">
        <v>87</v>
      </c>
      <c r="H9991" s="58" t="s">
        <v>87</v>
      </c>
      <c r="I9991" s="60" t="s">
        <v>85</v>
      </c>
    </row>
    <row r="9992" spans="1:9" x14ac:dyDescent="0.2">
      <c r="A9992" t="s">
        <v>48</v>
      </c>
      <c r="B9992" t="s">
        <v>80</v>
      </c>
      <c r="C9992" t="s">
        <v>22</v>
      </c>
      <c r="D9992" s="55">
        <v>43191</v>
      </c>
      <c r="E9992">
        <v>0.24</v>
      </c>
      <c r="F9992">
        <v>2376539</v>
      </c>
      <c r="G9992" s="58" t="s">
        <v>87</v>
      </c>
      <c r="H9992" s="58" t="s">
        <v>87</v>
      </c>
      <c r="I9992" s="60" t="s">
        <v>85</v>
      </c>
    </row>
    <row r="9993" spans="1:9" x14ac:dyDescent="0.2">
      <c r="A9993" t="s">
        <v>48</v>
      </c>
      <c r="B9993" t="s">
        <v>81</v>
      </c>
      <c r="C9993" t="s">
        <v>22</v>
      </c>
      <c r="D9993" s="55">
        <v>43191</v>
      </c>
      <c r="E9993">
        <v>0.27253905034793335</v>
      </c>
      <c r="F9993">
        <v>2376540</v>
      </c>
      <c r="G9993" s="58" t="s">
        <v>87</v>
      </c>
      <c r="H9993" s="58" t="s">
        <v>87</v>
      </c>
      <c r="I9993" s="60" t="s">
        <v>85</v>
      </c>
    </row>
    <row r="9994" spans="1:9" x14ac:dyDescent="0.2">
      <c r="A9994" t="s">
        <v>50</v>
      </c>
      <c r="B9994" t="s">
        <v>80</v>
      </c>
      <c r="C9994" t="s">
        <v>22</v>
      </c>
      <c r="D9994" s="55">
        <v>43191</v>
      </c>
      <c r="E9994">
        <v>0</v>
      </c>
      <c r="F9994">
        <v>2376541</v>
      </c>
      <c r="G9994" s="58" t="s">
        <v>87</v>
      </c>
      <c r="H9994" s="58" t="s">
        <v>87</v>
      </c>
      <c r="I9994" s="60" t="s">
        <v>85</v>
      </c>
    </row>
    <row r="9995" spans="1:9" x14ac:dyDescent="0.2">
      <c r="A9995" t="s">
        <v>50</v>
      </c>
      <c r="B9995" t="s">
        <v>81</v>
      </c>
      <c r="C9995" t="s">
        <v>22</v>
      </c>
      <c r="D9995" s="55">
        <v>43191</v>
      </c>
      <c r="E9995">
        <v>0</v>
      </c>
      <c r="F9995">
        <v>2376542</v>
      </c>
      <c r="G9995" s="58" t="s">
        <v>87</v>
      </c>
      <c r="H9995" s="58" t="s">
        <v>87</v>
      </c>
      <c r="I9995" s="60" t="s">
        <v>85</v>
      </c>
    </row>
    <row r="9996" spans="1:9" x14ac:dyDescent="0.2">
      <c r="A9996" t="s">
        <v>58</v>
      </c>
      <c r="B9996" t="s">
        <v>80</v>
      </c>
      <c r="C9996" t="s">
        <v>22</v>
      </c>
      <c r="D9996" s="55">
        <v>43191</v>
      </c>
      <c r="E9996">
        <v>0.435</v>
      </c>
      <c r="F9996">
        <v>2376543</v>
      </c>
      <c r="G9996" s="58" t="s">
        <v>87</v>
      </c>
      <c r="H9996" s="58" t="s">
        <v>87</v>
      </c>
      <c r="I9996" s="60" t="s">
        <v>85</v>
      </c>
    </row>
    <row r="9997" spans="1:9" x14ac:dyDescent="0.2">
      <c r="A9997" t="s">
        <v>58</v>
      </c>
      <c r="B9997" t="s">
        <v>81</v>
      </c>
      <c r="C9997" t="s">
        <v>22</v>
      </c>
      <c r="D9997" s="55">
        <v>43191</v>
      </c>
      <c r="E9997">
        <v>1.4999999999999999E-2</v>
      </c>
      <c r="F9997">
        <v>2376544</v>
      </c>
      <c r="G9997" s="58" t="s">
        <v>87</v>
      </c>
      <c r="H9997" s="58" t="s">
        <v>87</v>
      </c>
      <c r="I9997" s="60" t="s">
        <v>85</v>
      </c>
    </row>
    <row r="9998" spans="1:9" x14ac:dyDescent="0.2">
      <c r="A9998" t="s">
        <v>59</v>
      </c>
      <c r="B9998" t="s">
        <v>80</v>
      </c>
      <c r="C9998" t="s">
        <v>22</v>
      </c>
      <c r="D9998" s="55">
        <v>43191</v>
      </c>
      <c r="E9998">
        <v>0.5</v>
      </c>
      <c r="F9998">
        <v>2376545</v>
      </c>
      <c r="G9998" s="58" t="s">
        <v>87</v>
      </c>
      <c r="H9998" s="58" t="s">
        <v>87</v>
      </c>
      <c r="I9998" s="60" t="s">
        <v>85</v>
      </c>
    </row>
    <row r="9999" spans="1:9" x14ac:dyDescent="0.2">
      <c r="A9999" t="s">
        <v>59</v>
      </c>
      <c r="B9999" t="s">
        <v>81</v>
      </c>
      <c r="C9999" t="s">
        <v>22</v>
      </c>
      <c r="D9999" s="55">
        <v>43191</v>
      </c>
      <c r="E9999">
        <v>-8.5000000000000006E-2</v>
      </c>
      <c r="F9999">
        <v>2376546</v>
      </c>
      <c r="G9999" s="58" t="s">
        <v>87</v>
      </c>
      <c r="H9999" s="58" t="s">
        <v>87</v>
      </c>
      <c r="I9999" s="60" t="s">
        <v>85</v>
      </c>
    </row>
    <row r="10000" spans="1:9" x14ac:dyDescent="0.2">
      <c r="A10000" t="s">
        <v>60</v>
      </c>
      <c r="B10000" t="s">
        <v>80</v>
      </c>
      <c r="C10000" t="s">
        <v>22</v>
      </c>
      <c r="D10000" s="55">
        <v>43191</v>
      </c>
      <c r="E10000">
        <v>0.5</v>
      </c>
      <c r="F10000">
        <v>2376547</v>
      </c>
      <c r="G10000" s="58" t="s">
        <v>87</v>
      </c>
      <c r="H10000" s="58" t="s">
        <v>87</v>
      </c>
      <c r="I10000" s="60" t="s">
        <v>85</v>
      </c>
    </row>
    <row r="10001" spans="1:9" x14ac:dyDescent="0.2">
      <c r="A10001" t="s">
        <v>60</v>
      </c>
      <c r="B10001" t="s">
        <v>81</v>
      </c>
      <c r="C10001" t="s">
        <v>22</v>
      </c>
      <c r="D10001" s="55">
        <v>43191</v>
      </c>
      <c r="E10001">
        <v>0.02</v>
      </c>
      <c r="F10001">
        <v>2376548</v>
      </c>
      <c r="G10001" s="58" t="s">
        <v>87</v>
      </c>
      <c r="H10001" s="58" t="s">
        <v>87</v>
      </c>
      <c r="I10001" s="60" t="s">
        <v>85</v>
      </c>
    </row>
    <row r="10002" spans="1:9" x14ac:dyDescent="0.2">
      <c r="A10002" t="s">
        <v>61</v>
      </c>
      <c r="B10002" t="s">
        <v>80</v>
      </c>
      <c r="C10002" t="s">
        <v>22</v>
      </c>
      <c r="D10002" s="55">
        <v>43191</v>
      </c>
      <c r="E10002">
        <v>0.5</v>
      </c>
      <c r="F10002">
        <v>2376549</v>
      </c>
      <c r="G10002" s="58" t="s">
        <v>87</v>
      </c>
      <c r="H10002" s="58" t="s">
        <v>87</v>
      </c>
      <c r="I10002" s="60" t="s">
        <v>85</v>
      </c>
    </row>
    <row r="10003" spans="1:9" x14ac:dyDescent="0.2">
      <c r="A10003" t="s">
        <v>61</v>
      </c>
      <c r="B10003" t="s">
        <v>81</v>
      </c>
      <c r="C10003" t="s">
        <v>22</v>
      </c>
      <c r="D10003" s="55">
        <v>43191</v>
      </c>
      <c r="E10003">
        <v>-4.4999999999999998E-2</v>
      </c>
      <c r="F10003">
        <v>2376550</v>
      </c>
      <c r="G10003" s="58" t="s">
        <v>87</v>
      </c>
      <c r="H10003" s="58" t="s">
        <v>87</v>
      </c>
      <c r="I10003" s="60" t="s">
        <v>85</v>
      </c>
    </row>
    <row r="10004" spans="1:9" x14ac:dyDescent="0.2">
      <c r="A10004" t="s">
        <v>62</v>
      </c>
      <c r="B10004" t="s">
        <v>80</v>
      </c>
      <c r="C10004" t="s">
        <v>22</v>
      </c>
      <c r="D10004" s="55">
        <v>43191</v>
      </c>
      <c r="E10004">
        <v>0.24</v>
      </c>
      <c r="F10004">
        <v>2376551</v>
      </c>
      <c r="G10004" s="58" t="s">
        <v>87</v>
      </c>
      <c r="H10004" s="58" t="s">
        <v>87</v>
      </c>
      <c r="I10004" s="60" t="s">
        <v>85</v>
      </c>
    </row>
    <row r="10005" spans="1:9" x14ac:dyDescent="0.2">
      <c r="A10005" t="s">
        <v>62</v>
      </c>
      <c r="B10005" t="s">
        <v>81</v>
      </c>
      <c r="C10005" t="s">
        <v>22</v>
      </c>
      <c r="D10005" s="55">
        <v>43191</v>
      </c>
      <c r="E10005">
        <v>5.0000000000000001E-3</v>
      </c>
      <c r="F10005">
        <v>2376552</v>
      </c>
      <c r="G10005" s="58" t="s">
        <v>87</v>
      </c>
      <c r="H10005" s="58" t="s">
        <v>87</v>
      </c>
      <c r="I10005" s="60" t="s">
        <v>85</v>
      </c>
    </row>
    <row r="10006" spans="1:9" x14ac:dyDescent="0.2">
      <c r="A10006" t="s">
        <v>63</v>
      </c>
      <c r="B10006" t="s">
        <v>80</v>
      </c>
      <c r="C10006" t="s">
        <v>22</v>
      </c>
      <c r="D10006" s="55">
        <v>43191</v>
      </c>
      <c r="E10006">
        <v>0</v>
      </c>
      <c r="F10006">
        <v>2376553</v>
      </c>
      <c r="G10006" s="58" t="s">
        <v>87</v>
      </c>
      <c r="H10006" s="58" t="s">
        <v>87</v>
      </c>
      <c r="I10006" s="60" t="s">
        <v>85</v>
      </c>
    </row>
    <row r="10007" spans="1:9" x14ac:dyDescent="0.2">
      <c r="A10007" t="s">
        <v>63</v>
      </c>
      <c r="B10007" t="s">
        <v>81</v>
      </c>
      <c r="C10007" t="s">
        <v>22</v>
      </c>
      <c r="D10007" s="55">
        <v>43191</v>
      </c>
      <c r="E10007">
        <v>0</v>
      </c>
      <c r="F10007">
        <v>2376554</v>
      </c>
      <c r="G10007" s="58" t="s">
        <v>87</v>
      </c>
      <c r="H10007" s="58" t="s">
        <v>87</v>
      </c>
      <c r="I10007" s="60" t="s">
        <v>85</v>
      </c>
    </row>
    <row r="10008" spans="1:9" x14ac:dyDescent="0.2">
      <c r="A10008" t="s">
        <v>64</v>
      </c>
      <c r="B10008" t="s">
        <v>80</v>
      </c>
      <c r="C10008" t="s">
        <v>22</v>
      </c>
      <c r="D10008" s="55">
        <v>43191</v>
      </c>
      <c r="E10008">
        <v>0</v>
      </c>
      <c r="F10008">
        <v>2376555</v>
      </c>
      <c r="G10008" s="58" t="s">
        <v>87</v>
      </c>
      <c r="H10008" s="58" t="s">
        <v>87</v>
      </c>
      <c r="I10008" s="60" t="s">
        <v>85</v>
      </c>
    </row>
    <row r="10009" spans="1:9" x14ac:dyDescent="0.2">
      <c r="A10009" t="s">
        <v>64</v>
      </c>
      <c r="B10009" t="s">
        <v>81</v>
      </c>
      <c r="C10009" t="s">
        <v>22</v>
      </c>
      <c r="D10009" s="55">
        <v>43191</v>
      </c>
      <c r="E10009">
        <v>0</v>
      </c>
      <c r="F10009">
        <v>2376556</v>
      </c>
      <c r="G10009" s="58" t="s">
        <v>87</v>
      </c>
      <c r="H10009" s="58" t="s">
        <v>87</v>
      </c>
      <c r="I10009" s="60" t="s">
        <v>85</v>
      </c>
    </row>
    <row r="10010" spans="1:9" x14ac:dyDescent="0.2">
      <c r="A10010" t="s">
        <v>79</v>
      </c>
      <c r="B10010" t="s">
        <v>80</v>
      </c>
      <c r="C10010" t="s">
        <v>22</v>
      </c>
      <c r="D10010" s="55">
        <v>43191</v>
      </c>
      <c r="E10010">
        <v>0</v>
      </c>
      <c r="F10010">
        <v>2376557</v>
      </c>
      <c r="G10010" s="58" t="s">
        <v>87</v>
      </c>
      <c r="H10010" s="58" t="s">
        <v>87</v>
      </c>
      <c r="I10010" s="60" t="s">
        <v>85</v>
      </c>
    </row>
    <row r="10011" spans="1:9" x14ac:dyDescent="0.2">
      <c r="A10011" t="s">
        <v>79</v>
      </c>
      <c r="B10011" t="s">
        <v>81</v>
      </c>
      <c r="C10011" t="s">
        <v>22</v>
      </c>
      <c r="D10011" s="55">
        <v>43191</v>
      </c>
      <c r="E10011">
        <v>0</v>
      </c>
      <c r="F10011">
        <v>2376558</v>
      </c>
      <c r="G10011" s="58" t="s">
        <v>87</v>
      </c>
      <c r="H10011" s="58" t="s">
        <v>87</v>
      </c>
      <c r="I10011" s="60" t="s">
        <v>85</v>
      </c>
    </row>
    <row r="10012" spans="1:9" x14ac:dyDescent="0.2">
      <c r="A10012" t="s">
        <v>65</v>
      </c>
      <c r="B10012" t="s">
        <v>80</v>
      </c>
      <c r="C10012" t="s">
        <v>22</v>
      </c>
      <c r="D10012" s="55">
        <v>43191</v>
      </c>
      <c r="E10012">
        <v>0</v>
      </c>
      <c r="F10012">
        <v>2376559</v>
      </c>
      <c r="G10012" s="58" t="s">
        <v>87</v>
      </c>
      <c r="H10012" s="58" t="s">
        <v>87</v>
      </c>
      <c r="I10012" s="60" t="s">
        <v>85</v>
      </c>
    </row>
    <row r="10013" spans="1:9" x14ac:dyDescent="0.2">
      <c r="A10013" t="s">
        <v>65</v>
      </c>
      <c r="B10013" t="s">
        <v>81</v>
      </c>
      <c r="C10013" t="s">
        <v>22</v>
      </c>
      <c r="D10013" s="55">
        <v>43191</v>
      </c>
      <c r="E10013">
        <v>0</v>
      </c>
      <c r="F10013">
        <v>2376560</v>
      </c>
      <c r="G10013" s="58" t="s">
        <v>87</v>
      </c>
      <c r="H10013" s="58" t="s">
        <v>87</v>
      </c>
      <c r="I10013" s="60" t="s">
        <v>85</v>
      </c>
    </row>
    <row r="10014" spans="1:9" x14ac:dyDescent="0.2">
      <c r="A10014" t="s">
        <v>82</v>
      </c>
      <c r="B10014" t="s">
        <v>80</v>
      </c>
      <c r="C10014" t="s">
        <v>22</v>
      </c>
      <c r="D10014" s="55">
        <v>43191</v>
      </c>
      <c r="E10014">
        <v>0.55000000000000004</v>
      </c>
      <c r="F10014">
        <v>2376561</v>
      </c>
      <c r="G10014" s="58" t="s">
        <v>87</v>
      </c>
      <c r="H10014" s="58" t="s">
        <v>87</v>
      </c>
      <c r="I10014" s="60" t="s">
        <v>85</v>
      </c>
    </row>
    <row r="10015" spans="1:9" x14ac:dyDescent="0.2">
      <c r="A10015" t="s">
        <v>78</v>
      </c>
      <c r="B10015" t="s">
        <v>80</v>
      </c>
      <c r="C10015" t="s">
        <v>22</v>
      </c>
      <c r="D10015" s="55">
        <v>43221</v>
      </c>
      <c r="E10015">
        <v>0.38500000000000001</v>
      </c>
      <c r="F10015">
        <v>2376515</v>
      </c>
      <c r="G10015" s="58" t="s">
        <v>87</v>
      </c>
      <c r="H10015" s="58" t="s">
        <v>87</v>
      </c>
      <c r="I10015" s="60" t="s">
        <v>85</v>
      </c>
    </row>
    <row r="10016" spans="1:9" x14ac:dyDescent="0.2">
      <c r="A10016" t="s">
        <v>78</v>
      </c>
      <c r="B10016" t="s">
        <v>81</v>
      </c>
      <c r="C10016" t="s">
        <v>22</v>
      </c>
      <c r="D10016" s="55">
        <v>43221</v>
      </c>
      <c r="E10016">
        <v>1.4999999999999999E-2</v>
      </c>
      <c r="F10016">
        <v>2376516</v>
      </c>
      <c r="G10016" s="58" t="s">
        <v>87</v>
      </c>
      <c r="H10016" s="58" t="s">
        <v>87</v>
      </c>
      <c r="I10016" s="60" t="s">
        <v>85</v>
      </c>
    </row>
    <row r="10017" spans="1:9" x14ac:dyDescent="0.2">
      <c r="A10017" t="s">
        <v>35</v>
      </c>
      <c r="B10017" t="s">
        <v>80</v>
      </c>
      <c r="C10017" t="s">
        <v>22</v>
      </c>
      <c r="D10017" s="55">
        <v>43221</v>
      </c>
      <c r="E10017">
        <v>0.38500000000000001</v>
      </c>
      <c r="F10017">
        <v>2376517</v>
      </c>
      <c r="G10017" s="58" t="s">
        <v>87</v>
      </c>
      <c r="H10017" s="58" t="s">
        <v>87</v>
      </c>
      <c r="I10017" s="60" t="s">
        <v>85</v>
      </c>
    </row>
    <row r="10018" spans="1:9" x14ac:dyDescent="0.2">
      <c r="A10018" t="s">
        <v>35</v>
      </c>
      <c r="B10018" t="s">
        <v>81</v>
      </c>
      <c r="C10018" t="s">
        <v>22</v>
      </c>
      <c r="D10018" s="55">
        <v>43221</v>
      </c>
      <c r="E10018">
        <v>4.4999999999999998E-2</v>
      </c>
      <c r="F10018">
        <v>2376518</v>
      </c>
      <c r="G10018" s="58" t="s">
        <v>87</v>
      </c>
      <c r="H10018" s="58" t="s">
        <v>87</v>
      </c>
      <c r="I10018" s="60" t="s">
        <v>85</v>
      </c>
    </row>
    <row r="10019" spans="1:9" x14ac:dyDescent="0.2">
      <c r="A10019" t="s">
        <v>36</v>
      </c>
      <c r="B10019" t="s">
        <v>80</v>
      </c>
      <c r="C10019" t="s">
        <v>22</v>
      </c>
      <c r="D10019" s="55">
        <v>43221</v>
      </c>
      <c r="E10019">
        <v>0.38500000000000001</v>
      </c>
      <c r="F10019">
        <v>2376519</v>
      </c>
      <c r="G10019" s="58" t="s">
        <v>87</v>
      </c>
      <c r="H10019" s="58" t="s">
        <v>87</v>
      </c>
      <c r="I10019" s="60" t="s">
        <v>85</v>
      </c>
    </row>
    <row r="10020" spans="1:9" x14ac:dyDescent="0.2">
      <c r="A10020" t="s">
        <v>36</v>
      </c>
      <c r="B10020" t="s">
        <v>81</v>
      </c>
      <c r="C10020" t="s">
        <v>22</v>
      </c>
      <c r="D10020" s="55">
        <v>43221</v>
      </c>
      <c r="E10020">
        <v>1.4999999999999999E-2</v>
      </c>
      <c r="F10020">
        <v>2376520</v>
      </c>
      <c r="G10020" s="58" t="s">
        <v>87</v>
      </c>
      <c r="H10020" s="58" t="s">
        <v>87</v>
      </c>
      <c r="I10020" s="60" t="s">
        <v>85</v>
      </c>
    </row>
    <row r="10021" spans="1:9" x14ac:dyDescent="0.2">
      <c r="A10021" t="s">
        <v>37</v>
      </c>
      <c r="B10021" t="s">
        <v>80</v>
      </c>
      <c r="C10021" t="s">
        <v>22</v>
      </c>
      <c r="D10021" s="55">
        <v>43221</v>
      </c>
      <c r="E10021">
        <v>0.38500000000000001</v>
      </c>
      <c r="F10021">
        <v>2376521</v>
      </c>
      <c r="G10021" s="58" t="s">
        <v>87</v>
      </c>
      <c r="H10021" s="58" t="s">
        <v>87</v>
      </c>
      <c r="I10021" s="60" t="s">
        <v>85</v>
      </c>
    </row>
    <row r="10022" spans="1:9" x14ac:dyDescent="0.2">
      <c r="A10022" t="s">
        <v>37</v>
      </c>
      <c r="B10022" t="s">
        <v>81</v>
      </c>
      <c r="C10022" t="s">
        <v>22</v>
      </c>
      <c r="D10022" s="55">
        <v>43221</v>
      </c>
      <c r="E10022">
        <v>4.4999999999999998E-2</v>
      </c>
      <c r="F10022">
        <v>2376522</v>
      </c>
      <c r="G10022" s="58" t="s">
        <v>87</v>
      </c>
      <c r="H10022" s="58" t="s">
        <v>87</v>
      </c>
      <c r="I10022" s="60" t="s">
        <v>85</v>
      </c>
    </row>
    <row r="10023" spans="1:9" x14ac:dyDescent="0.2">
      <c r="A10023" t="s">
        <v>40</v>
      </c>
      <c r="B10023" t="s">
        <v>80</v>
      </c>
      <c r="C10023" t="s">
        <v>22</v>
      </c>
      <c r="D10023" s="55">
        <v>43221</v>
      </c>
      <c r="E10023">
        <v>0</v>
      </c>
      <c r="F10023">
        <v>2376523</v>
      </c>
      <c r="G10023" s="58" t="s">
        <v>87</v>
      </c>
      <c r="H10023" s="58" t="s">
        <v>87</v>
      </c>
      <c r="I10023" s="60" t="s">
        <v>85</v>
      </c>
    </row>
    <row r="10024" spans="1:9" x14ac:dyDescent="0.2">
      <c r="A10024" t="s">
        <v>40</v>
      </c>
      <c r="B10024" t="s">
        <v>81</v>
      </c>
      <c r="C10024" t="s">
        <v>22</v>
      </c>
      <c r="D10024" s="55">
        <v>43221</v>
      </c>
      <c r="E10024">
        <v>0</v>
      </c>
      <c r="F10024">
        <v>2376524</v>
      </c>
      <c r="G10024" s="58" t="s">
        <v>87</v>
      </c>
      <c r="H10024" s="58" t="s">
        <v>87</v>
      </c>
      <c r="I10024" s="60" t="s">
        <v>85</v>
      </c>
    </row>
    <row r="10025" spans="1:9" x14ac:dyDescent="0.2">
      <c r="A10025" t="s">
        <v>41</v>
      </c>
      <c r="B10025" t="s">
        <v>80</v>
      </c>
      <c r="C10025" t="s">
        <v>22</v>
      </c>
      <c r="D10025" s="55">
        <v>43221</v>
      </c>
      <c r="E10025">
        <v>0</v>
      </c>
      <c r="F10025">
        <v>2376525</v>
      </c>
      <c r="G10025" s="58" t="s">
        <v>87</v>
      </c>
      <c r="H10025" s="58" t="s">
        <v>87</v>
      </c>
      <c r="I10025" s="60" t="s">
        <v>85</v>
      </c>
    </row>
    <row r="10026" spans="1:9" x14ac:dyDescent="0.2">
      <c r="A10026" t="s">
        <v>41</v>
      </c>
      <c r="B10026" t="s">
        <v>81</v>
      </c>
      <c r="C10026" t="s">
        <v>22</v>
      </c>
      <c r="D10026" s="55">
        <v>43221</v>
      </c>
      <c r="E10026">
        <v>0</v>
      </c>
      <c r="F10026">
        <v>2376526</v>
      </c>
      <c r="G10026" s="58" t="s">
        <v>87</v>
      </c>
      <c r="H10026" s="58" t="s">
        <v>87</v>
      </c>
      <c r="I10026" s="60" t="s">
        <v>85</v>
      </c>
    </row>
    <row r="10027" spans="1:9" x14ac:dyDescent="0.2">
      <c r="A10027" t="s">
        <v>42</v>
      </c>
      <c r="B10027" t="s">
        <v>80</v>
      </c>
      <c r="C10027" t="s">
        <v>22</v>
      </c>
      <c r="D10027" s="55">
        <v>43221</v>
      </c>
      <c r="E10027">
        <v>0.16500000000000001</v>
      </c>
      <c r="F10027">
        <v>2376527</v>
      </c>
      <c r="G10027" s="58" t="s">
        <v>87</v>
      </c>
      <c r="H10027" s="58" t="s">
        <v>87</v>
      </c>
      <c r="I10027" s="60" t="s">
        <v>85</v>
      </c>
    </row>
    <row r="10028" spans="1:9" x14ac:dyDescent="0.2">
      <c r="A10028" t="s">
        <v>42</v>
      </c>
      <c r="B10028" t="s">
        <v>81</v>
      </c>
      <c r="C10028" t="s">
        <v>22</v>
      </c>
      <c r="D10028" s="55">
        <v>43221</v>
      </c>
      <c r="E10028">
        <v>0.01</v>
      </c>
      <c r="F10028">
        <v>2376528</v>
      </c>
      <c r="G10028" s="58" t="s">
        <v>87</v>
      </c>
      <c r="H10028" s="58" t="s">
        <v>87</v>
      </c>
      <c r="I10028" s="60" t="s">
        <v>85</v>
      </c>
    </row>
    <row r="10029" spans="1:9" x14ac:dyDescent="0.2">
      <c r="A10029" t="s">
        <v>43</v>
      </c>
      <c r="B10029" t="s">
        <v>80</v>
      </c>
      <c r="C10029" t="s">
        <v>22</v>
      </c>
      <c r="D10029" s="55">
        <v>43221</v>
      </c>
      <c r="E10029">
        <v>0.16500000000000001</v>
      </c>
      <c r="F10029">
        <v>2376529</v>
      </c>
      <c r="G10029" s="58" t="s">
        <v>87</v>
      </c>
      <c r="H10029" s="58" t="s">
        <v>87</v>
      </c>
      <c r="I10029" s="60" t="s">
        <v>85</v>
      </c>
    </row>
    <row r="10030" spans="1:9" x14ac:dyDescent="0.2">
      <c r="A10030" t="s">
        <v>43</v>
      </c>
      <c r="B10030" t="s">
        <v>81</v>
      </c>
      <c r="C10030" t="s">
        <v>22</v>
      </c>
      <c r="D10030" s="55">
        <v>43221</v>
      </c>
      <c r="E10030">
        <v>0.16653642679089548</v>
      </c>
      <c r="F10030">
        <v>2376530</v>
      </c>
      <c r="G10030" s="58" t="s">
        <v>87</v>
      </c>
      <c r="H10030" s="58" t="s">
        <v>87</v>
      </c>
      <c r="I10030" s="60" t="s">
        <v>85</v>
      </c>
    </row>
    <row r="10031" spans="1:9" x14ac:dyDescent="0.2">
      <c r="A10031" t="s">
        <v>44</v>
      </c>
      <c r="B10031" t="s">
        <v>80</v>
      </c>
      <c r="C10031" t="s">
        <v>22</v>
      </c>
      <c r="D10031" s="55">
        <v>43221</v>
      </c>
      <c r="E10031">
        <v>0.19500000000000001</v>
      </c>
      <c r="F10031">
        <v>2376531</v>
      </c>
      <c r="G10031" s="58" t="s">
        <v>87</v>
      </c>
      <c r="H10031" s="58" t="s">
        <v>87</v>
      </c>
      <c r="I10031" s="60" t="s">
        <v>85</v>
      </c>
    </row>
    <row r="10032" spans="1:9" x14ac:dyDescent="0.2">
      <c r="A10032" t="s">
        <v>44</v>
      </c>
      <c r="B10032" t="s">
        <v>81</v>
      </c>
      <c r="C10032" t="s">
        <v>22</v>
      </c>
      <c r="D10032" s="55">
        <v>43221</v>
      </c>
      <c r="E10032">
        <v>5.0000000000000001E-3</v>
      </c>
      <c r="F10032">
        <v>2376532</v>
      </c>
      <c r="G10032" s="58" t="s">
        <v>87</v>
      </c>
      <c r="H10032" s="58" t="s">
        <v>87</v>
      </c>
      <c r="I10032" s="60" t="s">
        <v>85</v>
      </c>
    </row>
    <row r="10033" spans="1:9" x14ac:dyDescent="0.2">
      <c r="A10033" t="s">
        <v>45</v>
      </c>
      <c r="B10033" t="s">
        <v>80</v>
      </c>
      <c r="C10033" t="s">
        <v>22</v>
      </c>
      <c r="D10033" s="55">
        <v>43221</v>
      </c>
      <c r="E10033">
        <v>0.19500000000000001</v>
      </c>
      <c r="F10033">
        <v>2376533</v>
      </c>
      <c r="G10033" s="58" t="s">
        <v>87</v>
      </c>
      <c r="H10033" s="58" t="s">
        <v>87</v>
      </c>
      <c r="I10033" s="60" t="s">
        <v>85</v>
      </c>
    </row>
    <row r="10034" spans="1:9" x14ac:dyDescent="0.2">
      <c r="A10034" t="s">
        <v>45</v>
      </c>
      <c r="B10034" t="s">
        <v>81</v>
      </c>
      <c r="C10034" t="s">
        <v>22</v>
      </c>
      <c r="D10034" s="55">
        <v>43221</v>
      </c>
      <c r="E10034">
        <v>5.0000000000000001E-3</v>
      </c>
      <c r="F10034">
        <v>2376534</v>
      </c>
      <c r="G10034" s="58" t="s">
        <v>87</v>
      </c>
      <c r="H10034" s="58" t="s">
        <v>87</v>
      </c>
      <c r="I10034" s="60" t="s">
        <v>85</v>
      </c>
    </row>
    <row r="10035" spans="1:9" x14ac:dyDescent="0.2">
      <c r="A10035" t="s">
        <v>46</v>
      </c>
      <c r="B10035" t="s">
        <v>80</v>
      </c>
      <c r="C10035" t="s">
        <v>22</v>
      </c>
      <c r="D10035" s="55">
        <v>43221</v>
      </c>
      <c r="E10035">
        <v>0.19500000000000001</v>
      </c>
      <c r="F10035">
        <v>2376535</v>
      </c>
      <c r="G10035" s="58" t="s">
        <v>87</v>
      </c>
      <c r="H10035" s="58" t="s">
        <v>87</v>
      </c>
      <c r="I10035" s="60" t="s">
        <v>85</v>
      </c>
    </row>
    <row r="10036" spans="1:9" x14ac:dyDescent="0.2">
      <c r="A10036" t="s">
        <v>46</v>
      </c>
      <c r="B10036" t="s">
        <v>81</v>
      </c>
      <c r="C10036" t="s">
        <v>22</v>
      </c>
      <c r="D10036" s="55">
        <v>43221</v>
      </c>
      <c r="E10036">
        <v>0.24592914449447428</v>
      </c>
      <c r="F10036">
        <v>2376536</v>
      </c>
      <c r="G10036" s="58" t="s">
        <v>87</v>
      </c>
      <c r="H10036" s="58" t="s">
        <v>87</v>
      </c>
      <c r="I10036" s="60" t="s">
        <v>85</v>
      </c>
    </row>
    <row r="10037" spans="1:9" x14ac:dyDescent="0.2">
      <c r="A10037" t="s">
        <v>47</v>
      </c>
      <c r="B10037" t="s">
        <v>80</v>
      </c>
      <c r="C10037" t="s">
        <v>22</v>
      </c>
      <c r="D10037" s="55">
        <v>43221</v>
      </c>
      <c r="E10037">
        <v>0.19500000000000001</v>
      </c>
      <c r="F10037">
        <v>2376537</v>
      </c>
      <c r="G10037" s="58" t="s">
        <v>87</v>
      </c>
      <c r="H10037" s="58" t="s">
        <v>87</v>
      </c>
      <c r="I10037" s="60" t="s">
        <v>85</v>
      </c>
    </row>
    <row r="10038" spans="1:9" x14ac:dyDescent="0.2">
      <c r="A10038" t="s">
        <v>47</v>
      </c>
      <c r="B10038" t="s">
        <v>81</v>
      </c>
      <c r="C10038" t="s">
        <v>22</v>
      </c>
      <c r="D10038" s="55">
        <v>43221</v>
      </c>
      <c r="E10038">
        <v>2.5000000000000001E-2</v>
      </c>
      <c r="F10038">
        <v>2376538</v>
      </c>
      <c r="G10038" s="58" t="s">
        <v>87</v>
      </c>
      <c r="H10038" s="58" t="s">
        <v>87</v>
      </c>
      <c r="I10038" s="60" t="s">
        <v>85</v>
      </c>
    </row>
    <row r="10039" spans="1:9" x14ac:dyDescent="0.2">
      <c r="A10039" t="s">
        <v>48</v>
      </c>
      <c r="B10039" t="s">
        <v>80</v>
      </c>
      <c r="C10039" t="s">
        <v>22</v>
      </c>
      <c r="D10039" s="55">
        <v>43221</v>
      </c>
      <c r="E10039">
        <v>0.19500000000000001</v>
      </c>
      <c r="F10039">
        <v>2376539</v>
      </c>
      <c r="G10039" s="58" t="s">
        <v>87</v>
      </c>
      <c r="H10039" s="58" t="s">
        <v>87</v>
      </c>
      <c r="I10039" s="60" t="s">
        <v>85</v>
      </c>
    </row>
    <row r="10040" spans="1:9" x14ac:dyDescent="0.2">
      <c r="A10040" t="s">
        <v>48</v>
      </c>
      <c r="B10040" t="s">
        <v>81</v>
      </c>
      <c r="C10040" t="s">
        <v>22</v>
      </c>
      <c r="D10040" s="55">
        <v>43221</v>
      </c>
      <c r="E10040">
        <v>0.24592914449447428</v>
      </c>
      <c r="F10040">
        <v>2376540</v>
      </c>
      <c r="G10040" s="58" t="s">
        <v>87</v>
      </c>
      <c r="H10040" s="58" t="s">
        <v>87</v>
      </c>
      <c r="I10040" s="60" t="s">
        <v>85</v>
      </c>
    </row>
    <row r="10041" spans="1:9" x14ac:dyDescent="0.2">
      <c r="A10041" t="s">
        <v>50</v>
      </c>
      <c r="B10041" t="s">
        <v>80</v>
      </c>
      <c r="C10041" t="s">
        <v>22</v>
      </c>
      <c r="D10041" s="55">
        <v>43221</v>
      </c>
      <c r="E10041">
        <v>0</v>
      </c>
      <c r="F10041">
        <v>2376541</v>
      </c>
      <c r="G10041" s="58" t="s">
        <v>87</v>
      </c>
      <c r="H10041" s="58" t="s">
        <v>87</v>
      </c>
      <c r="I10041" s="60" t="s">
        <v>85</v>
      </c>
    </row>
    <row r="10042" spans="1:9" x14ac:dyDescent="0.2">
      <c r="A10042" t="s">
        <v>50</v>
      </c>
      <c r="B10042" t="s">
        <v>81</v>
      </c>
      <c r="C10042" t="s">
        <v>22</v>
      </c>
      <c r="D10042" s="55">
        <v>43221</v>
      </c>
      <c r="E10042">
        <v>0</v>
      </c>
      <c r="F10042">
        <v>2376542</v>
      </c>
      <c r="G10042" s="58" t="s">
        <v>87</v>
      </c>
      <c r="H10042" s="58" t="s">
        <v>87</v>
      </c>
      <c r="I10042" s="60" t="s">
        <v>85</v>
      </c>
    </row>
    <row r="10043" spans="1:9" x14ac:dyDescent="0.2">
      <c r="A10043" t="s">
        <v>58</v>
      </c>
      <c r="B10043" t="s">
        <v>80</v>
      </c>
      <c r="C10043" t="s">
        <v>22</v>
      </c>
      <c r="D10043" s="55">
        <v>43221</v>
      </c>
      <c r="E10043">
        <v>0.38500000000000001</v>
      </c>
      <c r="F10043">
        <v>2376543</v>
      </c>
      <c r="G10043" s="58" t="s">
        <v>87</v>
      </c>
      <c r="H10043" s="58" t="s">
        <v>87</v>
      </c>
      <c r="I10043" s="60" t="s">
        <v>85</v>
      </c>
    </row>
    <row r="10044" spans="1:9" x14ac:dyDescent="0.2">
      <c r="A10044" t="s">
        <v>58</v>
      </c>
      <c r="B10044" t="s">
        <v>81</v>
      </c>
      <c r="C10044" t="s">
        <v>22</v>
      </c>
      <c r="D10044" s="55">
        <v>43221</v>
      </c>
      <c r="E10044">
        <v>1.4999999999999999E-2</v>
      </c>
      <c r="F10044">
        <v>2376544</v>
      </c>
      <c r="G10044" s="58" t="s">
        <v>87</v>
      </c>
      <c r="H10044" s="58" t="s">
        <v>87</v>
      </c>
      <c r="I10044" s="60" t="s">
        <v>85</v>
      </c>
    </row>
    <row r="10045" spans="1:9" x14ac:dyDescent="0.2">
      <c r="A10045" t="s">
        <v>59</v>
      </c>
      <c r="B10045" t="s">
        <v>80</v>
      </c>
      <c r="C10045" t="s">
        <v>22</v>
      </c>
      <c r="D10045" s="55">
        <v>43221</v>
      </c>
      <c r="E10045">
        <v>0.44</v>
      </c>
      <c r="F10045">
        <v>2376545</v>
      </c>
      <c r="G10045" s="58" t="s">
        <v>87</v>
      </c>
      <c r="H10045" s="58" t="s">
        <v>87</v>
      </c>
      <c r="I10045" s="60" t="s">
        <v>85</v>
      </c>
    </row>
    <row r="10046" spans="1:9" x14ac:dyDescent="0.2">
      <c r="A10046" t="s">
        <v>59</v>
      </c>
      <c r="B10046" t="s">
        <v>81</v>
      </c>
      <c r="C10046" t="s">
        <v>22</v>
      </c>
      <c r="D10046" s="55">
        <v>43221</v>
      </c>
      <c r="E10046">
        <v>-6.5000000000000002E-2</v>
      </c>
      <c r="F10046">
        <v>2376546</v>
      </c>
      <c r="G10046" s="58" t="s">
        <v>87</v>
      </c>
      <c r="H10046" s="58" t="s">
        <v>87</v>
      </c>
      <c r="I10046" s="60" t="s">
        <v>85</v>
      </c>
    </row>
    <row r="10047" spans="1:9" x14ac:dyDescent="0.2">
      <c r="A10047" t="s">
        <v>60</v>
      </c>
      <c r="B10047" t="s">
        <v>80</v>
      </c>
      <c r="C10047" t="s">
        <v>22</v>
      </c>
      <c r="D10047" s="55">
        <v>43221</v>
      </c>
      <c r="E10047">
        <v>0.44</v>
      </c>
      <c r="F10047">
        <v>2376547</v>
      </c>
      <c r="G10047" s="58" t="s">
        <v>87</v>
      </c>
      <c r="H10047" s="58" t="s">
        <v>87</v>
      </c>
      <c r="I10047" s="60" t="s">
        <v>85</v>
      </c>
    </row>
    <row r="10048" spans="1:9" x14ac:dyDescent="0.2">
      <c r="A10048" t="s">
        <v>60</v>
      </c>
      <c r="B10048" t="s">
        <v>81</v>
      </c>
      <c r="C10048" t="s">
        <v>22</v>
      </c>
      <c r="D10048" s="55">
        <v>43221</v>
      </c>
      <c r="E10048">
        <v>0.02</v>
      </c>
      <c r="F10048">
        <v>2376548</v>
      </c>
      <c r="G10048" s="58" t="s">
        <v>87</v>
      </c>
      <c r="H10048" s="58" t="s">
        <v>87</v>
      </c>
      <c r="I10048" s="60" t="s">
        <v>85</v>
      </c>
    </row>
    <row r="10049" spans="1:9" x14ac:dyDescent="0.2">
      <c r="A10049" t="s">
        <v>61</v>
      </c>
      <c r="B10049" t="s">
        <v>80</v>
      </c>
      <c r="C10049" t="s">
        <v>22</v>
      </c>
      <c r="D10049" s="55">
        <v>43221</v>
      </c>
      <c r="E10049">
        <v>0.44</v>
      </c>
      <c r="F10049">
        <v>2376549</v>
      </c>
      <c r="G10049" s="58" t="s">
        <v>87</v>
      </c>
      <c r="H10049" s="58" t="s">
        <v>87</v>
      </c>
      <c r="I10049" s="60" t="s">
        <v>85</v>
      </c>
    </row>
    <row r="10050" spans="1:9" x14ac:dyDescent="0.2">
      <c r="A10050" t="s">
        <v>61</v>
      </c>
      <c r="B10050" t="s">
        <v>81</v>
      </c>
      <c r="C10050" t="s">
        <v>22</v>
      </c>
      <c r="D10050" s="55">
        <v>43221</v>
      </c>
      <c r="E10050">
        <v>-3.5000000000000003E-2</v>
      </c>
      <c r="F10050">
        <v>2376550</v>
      </c>
      <c r="G10050" s="58" t="s">
        <v>87</v>
      </c>
      <c r="H10050" s="58" t="s">
        <v>87</v>
      </c>
      <c r="I10050" s="60" t="s">
        <v>85</v>
      </c>
    </row>
    <row r="10051" spans="1:9" x14ac:dyDescent="0.2">
      <c r="A10051" t="s">
        <v>62</v>
      </c>
      <c r="B10051" t="s">
        <v>80</v>
      </c>
      <c r="C10051" t="s">
        <v>22</v>
      </c>
      <c r="D10051" s="55">
        <v>43221</v>
      </c>
      <c r="E10051">
        <v>0.19500000000000001</v>
      </c>
      <c r="F10051">
        <v>2376551</v>
      </c>
      <c r="G10051" s="58" t="s">
        <v>87</v>
      </c>
      <c r="H10051" s="58" t="s">
        <v>87</v>
      </c>
      <c r="I10051" s="60" t="s">
        <v>85</v>
      </c>
    </row>
    <row r="10052" spans="1:9" x14ac:dyDescent="0.2">
      <c r="A10052" t="s">
        <v>62</v>
      </c>
      <c r="B10052" t="s">
        <v>81</v>
      </c>
      <c r="C10052" t="s">
        <v>22</v>
      </c>
      <c r="D10052" s="55">
        <v>43221</v>
      </c>
      <c r="E10052">
        <v>5.0000000000000001E-3</v>
      </c>
      <c r="F10052">
        <v>2376552</v>
      </c>
      <c r="G10052" s="58" t="s">
        <v>87</v>
      </c>
      <c r="H10052" s="58" t="s">
        <v>87</v>
      </c>
      <c r="I10052" s="60" t="s">
        <v>85</v>
      </c>
    </row>
    <row r="10053" spans="1:9" x14ac:dyDescent="0.2">
      <c r="A10053" t="s">
        <v>63</v>
      </c>
      <c r="B10053" t="s">
        <v>80</v>
      </c>
      <c r="C10053" t="s">
        <v>22</v>
      </c>
      <c r="D10053" s="55">
        <v>43221</v>
      </c>
      <c r="E10053">
        <v>0</v>
      </c>
      <c r="F10053">
        <v>2376553</v>
      </c>
      <c r="G10053" s="58" t="s">
        <v>87</v>
      </c>
      <c r="H10053" s="58" t="s">
        <v>87</v>
      </c>
      <c r="I10053" s="60" t="s">
        <v>85</v>
      </c>
    </row>
    <row r="10054" spans="1:9" x14ac:dyDescent="0.2">
      <c r="A10054" t="s">
        <v>63</v>
      </c>
      <c r="B10054" t="s">
        <v>81</v>
      </c>
      <c r="C10054" t="s">
        <v>22</v>
      </c>
      <c r="D10054" s="55">
        <v>43221</v>
      </c>
      <c r="E10054">
        <v>0</v>
      </c>
      <c r="F10054">
        <v>2376554</v>
      </c>
      <c r="G10054" s="58" t="s">
        <v>87</v>
      </c>
      <c r="H10054" s="58" t="s">
        <v>87</v>
      </c>
      <c r="I10054" s="60" t="s">
        <v>85</v>
      </c>
    </row>
    <row r="10055" spans="1:9" x14ac:dyDescent="0.2">
      <c r="A10055" t="s">
        <v>64</v>
      </c>
      <c r="B10055" t="s">
        <v>80</v>
      </c>
      <c r="C10055" t="s">
        <v>22</v>
      </c>
      <c r="D10055" s="55">
        <v>43221</v>
      </c>
      <c r="E10055">
        <v>0</v>
      </c>
      <c r="F10055">
        <v>2376555</v>
      </c>
      <c r="G10055" s="58" t="s">
        <v>87</v>
      </c>
      <c r="H10055" s="58" t="s">
        <v>87</v>
      </c>
      <c r="I10055" s="60" t="s">
        <v>85</v>
      </c>
    </row>
    <row r="10056" spans="1:9" x14ac:dyDescent="0.2">
      <c r="A10056" t="s">
        <v>64</v>
      </c>
      <c r="B10056" t="s">
        <v>81</v>
      </c>
      <c r="C10056" t="s">
        <v>22</v>
      </c>
      <c r="D10056" s="55">
        <v>43221</v>
      </c>
      <c r="E10056">
        <v>0</v>
      </c>
      <c r="F10056">
        <v>2376556</v>
      </c>
      <c r="G10056" s="58" t="s">
        <v>87</v>
      </c>
      <c r="H10056" s="58" t="s">
        <v>87</v>
      </c>
      <c r="I10056" s="60" t="s">
        <v>85</v>
      </c>
    </row>
    <row r="10057" spans="1:9" x14ac:dyDescent="0.2">
      <c r="A10057" t="s">
        <v>79</v>
      </c>
      <c r="B10057" t="s">
        <v>80</v>
      </c>
      <c r="C10057" t="s">
        <v>22</v>
      </c>
      <c r="D10057" s="55">
        <v>43221</v>
      </c>
      <c r="E10057">
        <v>0</v>
      </c>
      <c r="F10057">
        <v>2376557</v>
      </c>
      <c r="G10057" s="58" t="s">
        <v>87</v>
      </c>
      <c r="H10057" s="58" t="s">
        <v>87</v>
      </c>
      <c r="I10057" s="60" t="s">
        <v>85</v>
      </c>
    </row>
    <row r="10058" spans="1:9" x14ac:dyDescent="0.2">
      <c r="A10058" t="s">
        <v>79</v>
      </c>
      <c r="B10058" t="s">
        <v>81</v>
      </c>
      <c r="C10058" t="s">
        <v>22</v>
      </c>
      <c r="D10058" s="55">
        <v>43221</v>
      </c>
      <c r="E10058">
        <v>0</v>
      </c>
      <c r="F10058">
        <v>2376558</v>
      </c>
      <c r="G10058" s="58" t="s">
        <v>87</v>
      </c>
      <c r="H10058" s="58" t="s">
        <v>87</v>
      </c>
      <c r="I10058" s="60" t="s">
        <v>85</v>
      </c>
    </row>
    <row r="10059" spans="1:9" x14ac:dyDescent="0.2">
      <c r="A10059" t="s">
        <v>65</v>
      </c>
      <c r="B10059" t="s">
        <v>80</v>
      </c>
      <c r="C10059" t="s">
        <v>22</v>
      </c>
      <c r="D10059" s="55">
        <v>43221</v>
      </c>
      <c r="E10059">
        <v>0</v>
      </c>
      <c r="F10059">
        <v>2376559</v>
      </c>
      <c r="G10059" s="58" t="s">
        <v>87</v>
      </c>
      <c r="H10059" s="58" t="s">
        <v>87</v>
      </c>
      <c r="I10059" s="60" t="s">
        <v>85</v>
      </c>
    </row>
    <row r="10060" spans="1:9" x14ac:dyDescent="0.2">
      <c r="A10060" t="s">
        <v>65</v>
      </c>
      <c r="B10060" t="s">
        <v>81</v>
      </c>
      <c r="C10060" t="s">
        <v>22</v>
      </c>
      <c r="D10060" s="55">
        <v>43221</v>
      </c>
      <c r="E10060">
        <v>0</v>
      </c>
      <c r="F10060">
        <v>2376560</v>
      </c>
      <c r="G10060" s="58" t="s">
        <v>87</v>
      </c>
      <c r="H10060" s="58" t="s">
        <v>87</v>
      </c>
      <c r="I10060" s="60" t="s">
        <v>85</v>
      </c>
    </row>
    <row r="10061" spans="1:9" x14ac:dyDescent="0.2">
      <c r="A10061" t="s">
        <v>82</v>
      </c>
      <c r="B10061" t="s">
        <v>80</v>
      </c>
      <c r="C10061" t="s">
        <v>22</v>
      </c>
      <c r="D10061" s="55">
        <v>43221</v>
      </c>
      <c r="E10061">
        <v>0.7</v>
      </c>
      <c r="F10061">
        <v>2376561</v>
      </c>
      <c r="G10061" s="58" t="s">
        <v>87</v>
      </c>
      <c r="H10061" s="58" t="s">
        <v>87</v>
      </c>
      <c r="I10061" s="60" t="s">
        <v>85</v>
      </c>
    </row>
    <row r="10062" spans="1:9" x14ac:dyDescent="0.2">
      <c r="A10062" t="s">
        <v>78</v>
      </c>
      <c r="B10062" t="s">
        <v>80</v>
      </c>
      <c r="C10062" t="s">
        <v>22</v>
      </c>
      <c r="D10062" s="55">
        <v>43252</v>
      </c>
      <c r="E10062">
        <v>0.38500000000000001</v>
      </c>
      <c r="F10062">
        <v>2376515</v>
      </c>
      <c r="G10062" s="58" t="s">
        <v>87</v>
      </c>
      <c r="H10062" s="58" t="s">
        <v>87</v>
      </c>
      <c r="I10062" s="60" t="s">
        <v>85</v>
      </c>
    </row>
    <row r="10063" spans="1:9" x14ac:dyDescent="0.2">
      <c r="A10063" t="s">
        <v>78</v>
      </c>
      <c r="B10063" t="s">
        <v>81</v>
      </c>
      <c r="C10063" t="s">
        <v>22</v>
      </c>
      <c r="D10063" s="55">
        <v>43252</v>
      </c>
      <c r="E10063">
        <v>1.4999999999999999E-2</v>
      </c>
      <c r="F10063">
        <v>2376516</v>
      </c>
      <c r="G10063" s="58" t="s">
        <v>87</v>
      </c>
      <c r="H10063" s="58" t="s">
        <v>87</v>
      </c>
      <c r="I10063" s="60" t="s">
        <v>85</v>
      </c>
    </row>
    <row r="10064" spans="1:9" x14ac:dyDescent="0.2">
      <c r="A10064" t="s">
        <v>35</v>
      </c>
      <c r="B10064" t="s">
        <v>80</v>
      </c>
      <c r="C10064" t="s">
        <v>22</v>
      </c>
      <c r="D10064" s="55">
        <v>43252</v>
      </c>
      <c r="E10064">
        <v>0.38500000000000001</v>
      </c>
      <c r="F10064">
        <v>2376517</v>
      </c>
      <c r="G10064" s="58" t="s">
        <v>87</v>
      </c>
      <c r="H10064" s="58" t="s">
        <v>87</v>
      </c>
      <c r="I10064" s="60" t="s">
        <v>85</v>
      </c>
    </row>
    <row r="10065" spans="1:9" x14ac:dyDescent="0.2">
      <c r="A10065" t="s">
        <v>35</v>
      </c>
      <c r="B10065" t="s">
        <v>81</v>
      </c>
      <c r="C10065" t="s">
        <v>22</v>
      </c>
      <c r="D10065" s="55">
        <v>43252</v>
      </c>
      <c r="E10065">
        <v>5.5E-2</v>
      </c>
      <c r="F10065">
        <v>2376518</v>
      </c>
      <c r="G10065" s="58" t="s">
        <v>87</v>
      </c>
      <c r="H10065" s="58" t="s">
        <v>87</v>
      </c>
      <c r="I10065" s="60" t="s">
        <v>85</v>
      </c>
    </row>
    <row r="10066" spans="1:9" x14ac:dyDescent="0.2">
      <c r="A10066" t="s">
        <v>36</v>
      </c>
      <c r="B10066" t="s">
        <v>80</v>
      </c>
      <c r="C10066" t="s">
        <v>22</v>
      </c>
      <c r="D10066" s="55">
        <v>43252</v>
      </c>
      <c r="E10066">
        <v>0.38500000000000001</v>
      </c>
      <c r="F10066">
        <v>2376519</v>
      </c>
      <c r="G10066" s="58" t="s">
        <v>87</v>
      </c>
      <c r="H10066" s="58" t="s">
        <v>87</v>
      </c>
      <c r="I10066" s="60" t="s">
        <v>85</v>
      </c>
    </row>
    <row r="10067" spans="1:9" x14ac:dyDescent="0.2">
      <c r="A10067" t="s">
        <v>36</v>
      </c>
      <c r="B10067" t="s">
        <v>81</v>
      </c>
      <c r="C10067" t="s">
        <v>22</v>
      </c>
      <c r="D10067" s="55">
        <v>43252</v>
      </c>
      <c r="E10067">
        <v>1.4999999999999999E-2</v>
      </c>
      <c r="F10067">
        <v>2376520</v>
      </c>
      <c r="G10067" s="58" t="s">
        <v>87</v>
      </c>
      <c r="H10067" s="58" t="s">
        <v>87</v>
      </c>
      <c r="I10067" s="60" t="s">
        <v>85</v>
      </c>
    </row>
    <row r="10068" spans="1:9" x14ac:dyDescent="0.2">
      <c r="A10068" t="s">
        <v>37</v>
      </c>
      <c r="B10068" t="s">
        <v>80</v>
      </c>
      <c r="C10068" t="s">
        <v>22</v>
      </c>
      <c r="D10068" s="55">
        <v>43252</v>
      </c>
      <c r="E10068">
        <v>0.38500000000000001</v>
      </c>
      <c r="F10068">
        <v>2376521</v>
      </c>
      <c r="G10068" s="58" t="s">
        <v>87</v>
      </c>
      <c r="H10068" s="58" t="s">
        <v>87</v>
      </c>
      <c r="I10068" s="60" t="s">
        <v>85</v>
      </c>
    </row>
    <row r="10069" spans="1:9" x14ac:dyDescent="0.2">
      <c r="A10069" t="s">
        <v>37</v>
      </c>
      <c r="B10069" t="s">
        <v>81</v>
      </c>
      <c r="C10069" t="s">
        <v>22</v>
      </c>
      <c r="D10069" s="55">
        <v>43252</v>
      </c>
      <c r="E10069">
        <v>5.5E-2</v>
      </c>
      <c r="F10069">
        <v>2376522</v>
      </c>
      <c r="G10069" s="58" t="s">
        <v>87</v>
      </c>
      <c r="H10069" s="58" t="s">
        <v>87</v>
      </c>
      <c r="I10069" s="60" t="s">
        <v>85</v>
      </c>
    </row>
    <row r="10070" spans="1:9" x14ac:dyDescent="0.2">
      <c r="A10070" t="s">
        <v>40</v>
      </c>
      <c r="B10070" t="s">
        <v>80</v>
      </c>
      <c r="C10070" t="s">
        <v>22</v>
      </c>
      <c r="D10070" s="55">
        <v>43252</v>
      </c>
      <c r="E10070">
        <v>0</v>
      </c>
      <c r="F10070">
        <v>2376523</v>
      </c>
      <c r="G10070" s="58" t="s">
        <v>87</v>
      </c>
      <c r="H10070" s="58" t="s">
        <v>87</v>
      </c>
      <c r="I10070" s="60" t="s">
        <v>85</v>
      </c>
    </row>
    <row r="10071" spans="1:9" x14ac:dyDescent="0.2">
      <c r="A10071" t="s">
        <v>40</v>
      </c>
      <c r="B10071" t="s">
        <v>81</v>
      </c>
      <c r="C10071" t="s">
        <v>22</v>
      </c>
      <c r="D10071" s="55">
        <v>43252</v>
      </c>
      <c r="E10071">
        <v>0</v>
      </c>
      <c r="F10071">
        <v>2376524</v>
      </c>
      <c r="G10071" s="58" t="s">
        <v>87</v>
      </c>
      <c r="H10071" s="58" t="s">
        <v>87</v>
      </c>
      <c r="I10071" s="60" t="s">
        <v>85</v>
      </c>
    </row>
    <row r="10072" spans="1:9" x14ac:dyDescent="0.2">
      <c r="A10072" t="s">
        <v>41</v>
      </c>
      <c r="B10072" t="s">
        <v>80</v>
      </c>
      <c r="C10072" t="s">
        <v>22</v>
      </c>
      <c r="D10072" s="55">
        <v>43252</v>
      </c>
      <c r="E10072">
        <v>0</v>
      </c>
      <c r="F10072">
        <v>2376525</v>
      </c>
      <c r="G10072" s="58" t="s">
        <v>87</v>
      </c>
      <c r="H10072" s="58" t="s">
        <v>87</v>
      </c>
      <c r="I10072" s="60" t="s">
        <v>85</v>
      </c>
    </row>
    <row r="10073" spans="1:9" x14ac:dyDescent="0.2">
      <c r="A10073" t="s">
        <v>41</v>
      </c>
      <c r="B10073" t="s">
        <v>81</v>
      </c>
      <c r="C10073" t="s">
        <v>22</v>
      </c>
      <c r="D10073" s="55">
        <v>43252</v>
      </c>
      <c r="E10073">
        <v>0</v>
      </c>
      <c r="F10073">
        <v>2376526</v>
      </c>
      <c r="G10073" s="58" t="s">
        <v>87</v>
      </c>
      <c r="H10073" s="58" t="s">
        <v>87</v>
      </c>
      <c r="I10073" s="60" t="s">
        <v>85</v>
      </c>
    </row>
    <row r="10074" spans="1:9" x14ac:dyDescent="0.2">
      <c r="A10074" t="s">
        <v>42</v>
      </c>
      <c r="B10074" t="s">
        <v>80</v>
      </c>
      <c r="C10074" t="s">
        <v>22</v>
      </c>
      <c r="D10074" s="55">
        <v>43252</v>
      </c>
      <c r="E10074">
        <v>0.17</v>
      </c>
      <c r="F10074">
        <v>2376527</v>
      </c>
      <c r="G10074" s="58" t="s">
        <v>87</v>
      </c>
      <c r="H10074" s="58" t="s">
        <v>87</v>
      </c>
      <c r="I10074" s="60" t="s">
        <v>85</v>
      </c>
    </row>
    <row r="10075" spans="1:9" x14ac:dyDescent="0.2">
      <c r="A10075" t="s">
        <v>42</v>
      </c>
      <c r="B10075" t="s">
        <v>81</v>
      </c>
      <c r="C10075" t="s">
        <v>22</v>
      </c>
      <c r="D10075" s="55">
        <v>43252</v>
      </c>
      <c r="E10075">
        <v>1.2500000000000001E-2</v>
      </c>
      <c r="F10075">
        <v>2376528</v>
      </c>
      <c r="G10075" s="58" t="s">
        <v>87</v>
      </c>
      <c r="H10075" s="58" t="s">
        <v>87</v>
      </c>
      <c r="I10075" s="60" t="s">
        <v>85</v>
      </c>
    </row>
    <row r="10076" spans="1:9" x14ac:dyDescent="0.2">
      <c r="A10076" t="s">
        <v>43</v>
      </c>
      <c r="B10076" t="s">
        <v>80</v>
      </c>
      <c r="C10076" t="s">
        <v>22</v>
      </c>
      <c r="D10076" s="55">
        <v>43252</v>
      </c>
      <c r="E10076">
        <v>0.17</v>
      </c>
      <c r="F10076">
        <v>2376529</v>
      </c>
      <c r="G10076" s="58" t="s">
        <v>87</v>
      </c>
      <c r="H10076" s="58" t="s">
        <v>87</v>
      </c>
      <c r="I10076" s="60" t="s">
        <v>85</v>
      </c>
    </row>
    <row r="10077" spans="1:9" x14ac:dyDescent="0.2">
      <c r="A10077" t="s">
        <v>43</v>
      </c>
      <c r="B10077" t="s">
        <v>81</v>
      </c>
      <c r="C10077" t="s">
        <v>22</v>
      </c>
      <c r="D10077" s="55">
        <v>43252</v>
      </c>
      <c r="E10077">
        <v>0.16463090597033159</v>
      </c>
      <c r="F10077">
        <v>2376530</v>
      </c>
      <c r="G10077" s="58" t="s">
        <v>87</v>
      </c>
      <c r="H10077" s="58" t="s">
        <v>87</v>
      </c>
      <c r="I10077" s="60" t="s">
        <v>85</v>
      </c>
    </row>
    <row r="10078" spans="1:9" x14ac:dyDescent="0.2">
      <c r="A10078" t="s">
        <v>44</v>
      </c>
      <c r="B10078" t="s">
        <v>80</v>
      </c>
      <c r="C10078" t="s">
        <v>22</v>
      </c>
      <c r="D10078" s="55">
        <v>43252</v>
      </c>
      <c r="E10078">
        <v>0.19500000000000001</v>
      </c>
      <c r="F10078">
        <v>2376531</v>
      </c>
      <c r="G10078" s="58" t="s">
        <v>87</v>
      </c>
      <c r="H10078" s="58" t="s">
        <v>87</v>
      </c>
      <c r="I10078" s="60" t="s">
        <v>85</v>
      </c>
    </row>
    <row r="10079" spans="1:9" x14ac:dyDescent="0.2">
      <c r="A10079" t="s">
        <v>44</v>
      </c>
      <c r="B10079" t="s">
        <v>81</v>
      </c>
      <c r="C10079" t="s">
        <v>22</v>
      </c>
      <c r="D10079" s="55">
        <v>43252</v>
      </c>
      <c r="E10079">
        <v>5.0000000000000001E-3</v>
      </c>
      <c r="F10079">
        <v>2376532</v>
      </c>
      <c r="G10079" s="58" t="s">
        <v>87</v>
      </c>
      <c r="H10079" s="58" t="s">
        <v>87</v>
      </c>
      <c r="I10079" s="60" t="s">
        <v>85</v>
      </c>
    </row>
    <row r="10080" spans="1:9" x14ac:dyDescent="0.2">
      <c r="A10080" t="s">
        <v>45</v>
      </c>
      <c r="B10080" t="s">
        <v>80</v>
      </c>
      <c r="C10080" t="s">
        <v>22</v>
      </c>
      <c r="D10080" s="55">
        <v>43252</v>
      </c>
      <c r="E10080">
        <v>0.19500000000000001</v>
      </c>
      <c r="F10080">
        <v>2376533</v>
      </c>
      <c r="G10080" s="58" t="s">
        <v>87</v>
      </c>
      <c r="H10080" s="58" t="s">
        <v>87</v>
      </c>
      <c r="I10080" s="60" t="s">
        <v>85</v>
      </c>
    </row>
    <row r="10081" spans="1:9" x14ac:dyDescent="0.2">
      <c r="A10081" t="s">
        <v>45</v>
      </c>
      <c r="B10081" t="s">
        <v>81</v>
      </c>
      <c r="C10081" t="s">
        <v>22</v>
      </c>
      <c r="D10081" s="55">
        <v>43252</v>
      </c>
      <c r="E10081">
        <v>5.0000000000000001E-3</v>
      </c>
      <c r="F10081">
        <v>2376534</v>
      </c>
      <c r="G10081" s="58" t="s">
        <v>87</v>
      </c>
      <c r="H10081" s="58" t="s">
        <v>87</v>
      </c>
      <c r="I10081" s="60" t="s">
        <v>85</v>
      </c>
    </row>
    <row r="10082" spans="1:9" x14ac:dyDescent="0.2">
      <c r="A10082" t="s">
        <v>46</v>
      </c>
      <c r="B10082" t="s">
        <v>80</v>
      </c>
      <c r="C10082" t="s">
        <v>22</v>
      </c>
      <c r="D10082" s="55">
        <v>43252</v>
      </c>
      <c r="E10082">
        <v>0.19500000000000001</v>
      </c>
      <c r="F10082">
        <v>2376535</v>
      </c>
      <c r="G10082" s="58" t="s">
        <v>87</v>
      </c>
      <c r="H10082" s="58" t="s">
        <v>87</v>
      </c>
      <c r="I10082" s="60" t="s">
        <v>85</v>
      </c>
    </row>
    <row r="10083" spans="1:9" x14ac:dyDescent="0.2">
      <c r="A10083" t="s">
        <v>46</v>
      </c>
      <c r="B10083" t="s">
        <v>81</v>
      </c>
      <c r="C10083" t="s">
        <v>22</v>
      </c>
      <c r="D10083" s="55">
        <v>43252</v>
      </c>
      <c r="E10083">
        <v>0.24139578387228838</v>
      </c>
      <c r="F10083">
        <v>2376536</v>
      </c>
      <c r="G10083" s="58" t="s">
        <v>87</v>
      </c>
      <c r="H10083" s="58" t="s">
        <v>87</v>
      </c>
      <c r="I10083" s="60" t="s">
        <v>85</v>
      </c>
    </row>
    <row r="10084" spans="1:9" x14ac:dyDescent="0.2">
      <c r="A10084" t="s">
        <v>47</v>
      </c>
      <c r="B10084" t="s">
        <v>80</v>
      </c>
      <c r="C10084" t="s">
        <v>22</v>
      </c>
      <c r="D10084" s="55">
        <v>43252</v>
      </c>
      <c r="E10084">
        <v>0.19500000000000001</v>
      </c>
      <c r="F10084">
        <v>2376537</v>
      </c>
      <c r="G10084" s="58" t="s">
        <v>87</v>
      </c>
      <c r="H10084" s="58" t="s">
        <v>87</v>
      </c>
      <c r="I10084" s="60" t="s">
        <v>85</v>
      </c>
    </row>
    <row r="10085" spans="1:9" x14ac:dyDescent="0.2">
      <c r="A10085" t="s">
        <v>47</v>
      </c>
      <c r="B10085" t="s">
        <v>81</v>
      </c>
      <c r="C10085" t="s">
        <v>22</v>
      </c>
      <c r="D10085" s="55">
        <v>43252</v>
      </c>
      <c r="E10085">
        <v>2.5000000000000001E-2</v>
      </c>
      <c r="F10085">
        <v>2376538</v>
      </c>
      <c r="G10085" s="58" t="s">
        <v>87</v>
      </c>
      <c r="H10085" s="58" t="s">
        <v>87</v>
      </c>
      <c r="I10085" s="60" t="s">
        <v>85</v>
      </c>
    </row>
    <row r="10086" spans="1:9" x14ac:dyDescent="0.2">
      <c r="A10086" t="s">
        <v>48</v>
      </c>
      <c r="B10086" t="s">
        <v>80</v>
      </c>
      <c r="C10086" t="s">
        <v>22</v>
      </c>
      <c r="D10086" s="55">
        <v>43252</v>
      </c>
      <c r="E10086">
        <v>0.19500000000000001</v>
      </c>
      <c r="F10086">
        <v>2376539</v>
      </c>
      <c r="G10086" s="58" t="s">
        <v>87</v>
      </c>
      <c r="H10086" s="58" t="s">
        <v>87</v>
      </c>
      <c r="I10086" s="60" t="s">
        <v>85</v>
      </c>
    </row>
    <row r="10087" spans="1:9" x14ac:dyDescent="0.2">
      <c r="A10087" t="s">
        <v>48</v>
      </c>
      <c r="B10087" t="s">
        <v>81</v>
      </c>
      <c r="C10087" t="s">
        <v>22</v>
      </c>
      <c r="D10087" s="55">
        <v>43252</v>
      </c>
      <c r="E10087">
        <v>0.24139578387228838</v>
      </c>
      <c r="F10087">
        <v>2376540</v>
      </c>
      <c r="G10087" s="58" t="s">
        <v>87</v>
      </c>
      <c r="H10087" s="58" t="s">
        <v>87</v>
      </c>
      <c r="I10087" s="60" t="s">
        <v>85</v>
      </c>
    </row>
    <row r="10088" spans="1:9" x14ac:dyDescent="0.2">
      <c r="A10088" t="s">
        <v>50</v>
      </c>
      <c r="B10088" t="s">
        <v>80</v>
      </c>
      <c r="C10088" t="s">
        <v>22</v>
      </c>
      <c r="D10088" s="55">
        <v>43252</v>
      </c>
      <c r="E10088">
        <v>0</v>
      </c>
      <c r="F10088">
        <v>2376541</v>
      </c>
      <c r="G10088" s="58" t="s">
        <v>87</v>
      </c>
      <c r="H10088" s="58" t="s">
        <v>87</v>
      </c>
      <c r="I10088" s="60" t="s">
        <v>85</v>
      </c>
    </row>
    <row r="10089" spans="1:9" x14ac:dyDescent="0.2">
      <c r="A10089" t="s">
        <v>50</v>
      </c>
      <c r="B10089" t="s">
        <v>81</v>
      </c>
      <c r="C10089" t="s">
        <v>22</v>
      </c>
      <c r="D10089" s="55">
        <v>43252</v>
      </c>
      <c r="E10089">
        <v>0</v>
      </c>
      <c r="F10089">
        <v>2376542</v>
      </c>
      <c r="G10089" s="58" t="s">
        <v>87</v>
      </c>
      <c r="H10089" s="58" t="s">
        <v>87</v>
      </c>
      <c r="I10089" s="60" t="s">
        <v>85</v>
      </c>
    </row>
    <row r="10090" spans="1:9" x14ac:dyDescent="0.2">
      <c r="A10090" t="s">
        <v>58</v>
      </c>
      <c r="B10090" t="s">
        <v>80</v>
      </c>
      <c r="C10090" t="s">
        <v>22</v>
      </c>
      <c r="D10090" s="55">
        <v>43252</v>
      </c>
      <c r="E10090">
        <v>0.38500000000000001</v>
      </c>
      <c r="F10090">
        <v>2376543</v>
      </c>
      <c r="G10090" s="58" t="s">
        <v>87</v>
      </c>
      <c r="H10090" s="58" t="s">
        <v>87</v>
      </c>
      <c r="I10090" s="60" t="s">
        <v>85</v>
      </c>
    </row>
    <row r="10091" spans="1:9" x14ac:dyDescent="0.2">
      <c r="A10091" t="s">
        <v>58</v>
      </c>
      <c r="B10091" t="s">
        <v>81</v>
      </c>
      <c r="C10091" t="s">
        <v>22</v>
      </c>
      <c r="D10091" s="55">
        <v>43252</v>
      </c>
      <c r="E10091">
        <v>1.4999999999999999E-2</v>
      </c>
      <c r="F10091">
        <v>2376544</v>
      </c>
      <c r="G10091" s="58" t="s">
        <v>87</v>
      </c>
      <c r="H10091" s="58" t="s">
        <v>87</v>
      </c>
      <c r="I10091" s="60" t="s">
        <v>85</v>
      </c>
    </row>
    <row r="10092" spans="1:9" x14ac:dyDescent="0.2">
      <c r="A10092" t="s">
        <v>59</v>
      </c>
      <c r="B10092" t="s">
        <v>80</v>
      </c>
      <c r="C10092" t="s">
        <v>22</v>
      </c>
      <c r="D10092" s="55">
        <v>43252</v>
      </c>
      <c r="E10092">
        <v>0.44</v>
      </c>
      <c r="F10092">
        <v>2376545</v>
      </c>
      <c r="G10092" s="58" t="s">
        <v>87</v>
      </c>
      <c r="H10092" s="58" t="s">
        <v>87</v>
      </c>
      <c r="I10092" s="60" t="s">
        <v>85</v>
      </c>
    </row>
    <row r="10093" spans="1:9" x14ac:dyDescent="0.2">
      <c r="A10093" t="s">
        <v>59</v>
      </c>
      <c r="B10093" t="s">
        <v>81</v>
      </c>
      <c r="C10093" t="s">
        <v>22</v>
      </c>
      <c r="D10093" s="55">
        <v>43252</v>
      </c>
      <c r="E10093">
        <v>-5.5E-2</v>
      </c>
      <c r="F10093">
        <v>2376546</v>
      </c>
      <c r="G10093" s="58" t="s">
        <v>87</v>
      </c>
      <c r="H10093" s="58" t="s">
        <v>87</v>
      </c>
      <c r="I10093" s="60" t="s">
        <v>85</v>
      </c>
    </row>
    <row r="10094" spans="1:9" x14ac:dyDescent="0.2">
      <c r="A10094" t="s">
        <v>60</v>
      </c>
      <c r="B10094" t="s">
        <v>80</v>
      </c>
      <c r="C10094" t="s">
        <v>22</v>
      </c>
      <c r="D10094" s="55">
        <v>43252</v>
      </c>
      <c r="E10094">
        <v>0.44</v>
      </c>
      <c r="F10094">
        <v>2376547</v>
      </c>
      <c r="G10094" s="58" t="s">
        <v>87</v>
      </c>
      <c r="H10094" s="58" t="s">
        <v>87</v>
      </c>
      <c r="I10094" s="60" t="s">
        <v>85</v>
      </c>
    </row>
    <row r="10095" spans="1:9" x14ac:dyDescent="0.2">
      <c r="A10095" t="s">
        <v>60</v>
      </c>
      <c r="B10095" t="s">
        <v>81</v>
      </c>
      <c r="C10095" t="s">
        <v>22</v>
      </c>
      <c r="D10095" s="55">
        <v>43252</v>
      </c>
      <c r="E10095">
        <v>3.5000000000000003E-2</v>
      </c>
      <c r="F10095">
        <v>2376548</v>
      </c>
      <c r="G10095" s="58" t="s">
        <v>87</v>
      </c>
      <c r="H10095" s="58" t="s">
        <v>87</v>
      </c>
      <c r="I10095" s="60" t="s">
        <v>85</v>
      </c>
    </row>
    <row r="10096" spans="1:9" x14ac:dyDescent="0.2">
      <c r="A10096" t="s">
        <v>61</v>
      </c>
      <c r="B10096" t="s">
        <v>80</v>
      </c>
      <c r="C10096" t="s">
        <v>22</v>
      </c>
      <c r="D10096" s="55">
        <v>43252</v>
      </c>
      <c r="E10096">
        <v>0.44</v>
      </c>
      <c r="F10096">
        <v>2376549</v>
      </c>
      <c r="G10096" s="58" t="s">
        <v>87</v>
      </c>
      <c r="H10096" s="58" t="s">
        <v>87</v>
      </c>
      <c r="I10096" s="60" t="s">
        <v>85</v>
      </c>
    </row>
    <row r="10097" spans="1:9" x14ac:dyDescent="0.2">
      <c r="A10097" t="s">
        <v>61</v>
      </c>
      <c r="B10097" t="s">
        <v>81</v>
      </c>
      <c r="C10097" t="s">
        <v>22</v>
      </c>
      <c r="D10097" s="55">
        <v>43252</v>
      </c>
      <c r="E10097">
        <v>-3.5000000000000003E-2</v>
      </c>
      <c r="F10097">
        <v>2376550</v>
      </c>
      <c r="G10097" s="58" t="s">
        <v>87</v>
      </c>
      <c r="H10097" s="58" t="s">
        <v>87</v>
      </c>
      <c r="I10097" s="60" t="s">
        <v>85</v>
      </c>
    </row>
    <row r="10098" spans="1:9" x14ac:dyDescent="0.2">
      <c r="A10098" t="s">
        <v>62</v>
      </c>
      <c r="B10098" t="s">
        <v>80</v>
      </c>
      <c r="C10098" t="s">
        <v>22</v>
      </c>
      <c r="D10098" s="55">
        <v>43252</v>
      </c>
      <c r="E10098">
        <v>0.19500000000000001</v>
      </c>
      <c r="F10098">
        <v>2376551</v>
      </c>
      <c r="G10098" s="58" t="s">
        <v>87</v>
      </c>
      <c r="H10098" s="58" t="s">
        <v>87</v>
      </c>
      <c r="I10098" s="60" t="s">
        <v>85</v>
      </c>
    </row>
    <row r="10099" spans="1:9" x14ac:dyDescent="0.2">
      <c r="A10099" t="s">
        <v>62</v>
      </c>
      <c r="B10099" t="s">
        <v>81</v>
      </c>
      <c r="C10099" t="s">
        <v>22</v>
      </c>
      <c r="D10099" s="55">
        <v>43252</v>
      </c>
      <c r="E10099">
        <v>5.0000000000000001E-3</v>
      </c>
      <c r="F10099">
        <v>2376552</v>
      </c>
      <c r="G10099" s="58" t="s">
        <v>87</v>
      </c>
      <c r="H10099" s="58" t="s">
        <v>87</v>
      </c>
      <c r="I10099" s="60" t="s">
        <v>85</v>
      </c>
    </row>
    <row r="10100" spans="1:9" x14ac:dyDescent="0.2">
      <c r="A10100" t="s">
        <v>63</v>
      </c>
      <c r="B10100" t="s">
        <v>80</v>
      </c>
      <c r="C10100" t="s">
        <v>22</v>
      </c>
      <c r="D10100" s="55">
        <v>43252</v>
      </c>
      <c r="E10100">
        <v>0</v>
      </c>
      <c r="F10100">
        <v>2376553</v>
      </c>
      <c r="G10100" s="58" t="s">
        <v>87</v>
      </c>
      <c r="H10100" s="58" t="s">
        <v>87</v>
      </c>
      <c r="I10100" s="60" t="s">
        <v>85</v>
      </c>
    </row>
    <row r="10101" spans="1:9" x14ac:dyDescent="0.2">
      <c r="A10101" t="s">
        <v>63</v>
      </c>
      <c r="B10101" t="s">
        <v>81</v>
      </c>
      <c r="C10101" t="s">
        <v>22</v>
      </c>
      <c r="D10101" s="55">
        <v>43252</v>
      </c>
      <c r="E10101">
        <v>0</v>
      </c>
      <c r="F10101">
        <v>2376554</v>
      </c>
      <c r="G10101" s="58" t="s">
        <v>87</v>
      </c>
      <c r="H10101" s="58" t="s">
        <v>87</v>
      </c>
      <c r="I10101" s="60" t="s">
        <v>85</v>
      </c>
    </row>
    <row r="10102" spans="1:9" x14ac:dyDescent="0.2">
      <c r="A10102" t="s">
        <v>64</v>
      </c>
      <c r="B10102" t="s">
        <v>80</v>
      </c>
      <c r="C10102" t="s">
        <v>22</v>
      </c>
      <c r="D10102" s="55">
        <v>43252</v>
      </c>
      <c r="E10102">
        <v>0</v>
      </c>
      <c r="F10102">
        <v>2376555</v>
      </c>
      <c r="G10102" s="58" t="s">
        <v>87</v>
      </c>
      <c r="H10102" s="58" t="s">
        <v>87</v>
      </c>
      <c r="I10102" s="60" t="s">
        <v>85</v>
      </c>
    </row>
    <row r="10103" spans="1:9" x14ac:dyDescent="0.2">
      <c r="A10103" t="s">
        <v>64</v>
      </c>
      <c r="B10103" t="s">
        <v>81</v>
      </c>
      <c r="C10103" t="s">
        <v>22</v>
      </c>
      <c r="D10103" s="55">
        <v>43252</v>
      </c>
      <c r="E10103">
        <v>0</v>
      </c>
      <c r="F10103">
        <v>2376556</v>
      </c>
      <c r="G10103" s="58" t="s">
        <v>87</v>
      </c>
      <c r="H10103" s="58" t="s">
        <v>87</v>
      </c>
      <c r="I10103" s="60" t="s">
        <v>85</v>
      </c>
    </row>
    <row r="10104" spans="1:9" x14ac:dyDescent="0.2">
      <c r="A10104" t="s">
        <v>79</v>
      </c>
      <c r="B10104" t="s">
        <v>80</v>
      </c>
      <c r="C10104" t="s">
        <v>22</v>
      </c>
      <c r="D10104" s="55">
        <v>43252</v>
      </c>
      <c r="E10104">
        <v>0</v>
      </c>
      <c r="F10104">
        <v>2376557</v>
      </c>
      <c r="G10104" s="58" t="s">
        <v>87</v>
      </c>
      <c r="H10104" s="58" t="s">
        <v>87</v>
      </c>
      <c r="I10104" s="60" t="s">
        <v>85</v>
      </c>
    </row>
    <row r="10105" spans="1:9" x14ac:dyDescent="0.2">
      <c r="A10105" t="s">
        <v>79</v>
      </c>
      <c r="B10105" t="s">
        <v>81</v>
      </c>
      <c r="C10105" t="s">
        <v>22</v>
      </c>
      <c r="D10105" s="55">
        <v>43252</v>
      </c>
      <c r="E10105">
        <v>0</v>
      </c>
      <c r="F10105">
        <v>2376558</v>
      </c>
      <c r="G10105" s="58" t="s">
        <v>87</v>
      </c>
      <c r="H10105" s="58" t="s">
        <v>87</v>
      </c>
      <c r="I10105" s="60" t="s">
        <v>85</v>
      </c>
    </row>
    <row r="10106" spans="1:9" x14ac:dyDescent="0.2">
      <c r="A10106" t="s">
        <v>65</v>
      </c>
      <c r="B10106" t="s">
        <v>80</v>
      </c>
      <c r="C10106" t="s">
        <v>22</v>
      </c>
      <c r="D10106" s="55">
        <v>43252</v>
      </c>
      <c r="E10106">
        <v>0</v>
      </c>
      <c r="F10106">
        <v>2376559</v>
      </c>
      <c r="G10106" s="58" t="s">
        <v>87</v>
      </c>
      <c r="H10106" s="58" t="s">
        <v>87</v>
      </c>
      <c r="I10106" s="60" t="s">
        <v>85</v>
      </c>
    </row>
    <row r="10107" spans="1:9" x14ac:dyDescent="0.2">
      <c r="A10107" t="s">
        <v>65</v>
      </c>
      <c r="B10107" t="s">
        <v>81</v>
      </c>
      <c r="C10107" t="s">
        <v>22</v>
      </c>
      <c r="D10107" s="55">
        <v>43252</v>
      </c>
      <c r="E10107">
        <v>0</v>
      </c>
      <c r="F10107">
        <v>2376560</v>
      </c>
      <c r="G10107" s="58" t="s">
        <v>87</v>
      </c>
      <c r="H10107" s="58" t="s">
        <v>87</v>
      </c>
      <c r="I10107" s="60" t="s">
        <v>85</v>
      </c>
    </row>
    <row r="10108" spans="1:9" x14ac:dyDescent="0.2">
      <c r="A10108" t="s">
        <v>82</v>
      </c>
      <c r="B10108" t="s">
        <v>80</v>
      </c>
      <c r="C10108" t="s">
        <v>22</v>
      </c>
      <c r="D10108" s="55">
        <v>43252</v>
      </c>
      <c r="E10108">
        <v>0.8</v>
      </c>
      <c r="F10108">
        <v>2376561</v>
      </c>
      <c r="G10108" s="58" t="s">
        <v>87</v>
      </c>
      <c r="H10108" s="58" t="s">
        <v>87</v>
      </c>
      <c r="I10108" s="60" t="s">
        <v>85</v>
      </c>
    </row>
    <row r="10109" spans="1:9" x14ac:dyDescent="0.2">
      <c r="A10109" t="s">
        <v>78</v>
      </c>
      <c r="B10109" t="s">
        <v>80</v>
      </c>
      <c r="C10109" t="s">
        <v>22</v>
      </c>
      <c r="D10109" s="55">
        <v>43282</v>
      </c>
      <c r="E10109">
        <v>0.39750000000000002</v>
      </c>
      <c r="F10109">
        <v>2376515</v>
      </c>
      <c r="G10109" s="58" t="s">
        <v>87</v>
      </c>
      <c r="H10109" s="58" t="s">
        <v>87</v>
      </c>
      <c r="I10109" s="60" t="s">
        <v>85</v>
      </c>
    </row>
    <row r="10110" spans="1:9" x14ac:dyDescent="0.2">
      <c r="A10110" t="s">
        <v>78</v>
      </c>
      <c r="B10110" t="s">
        <v>81</v>
      </c>
      <c r="C10110" t="s">
        <v>22</v>
      </c>
      <c r="D10110" s="55">
        <v>43282</v>
      </c>
      <c r="E10110">
        <v>1.4999999999999999E-2</v>
      </c>
      <c r="F10110">
        <v>2376516</v>
      </c>
      <c r="G10110" s="58" t="s">
        <v>87</v>
      </c>
      <c r="H10110" s="58" t="s">
        <v>87</v>
      </c>
      <c r="I10110" s="60" t="s">
        <v>85</v>
      </c>
    </row>
    <row r="10111" spans="1:9" x14ac:dyDescent="0.2">
      <c r="A10111" t="s">
        <v>35</v>
      </c>
      <c r="B10111" t="s">
        <v>80</v>
      </c>
      <c r="C10111" t="s">
        <v>22</v>
      </c>
      <c r="D10111" s="55">
        <v>43282</v>
      </c>
      <c r="E10111">
        <v>0.39750000000000002</v>
      </c>
      <c r="F10111">
        <v>2376517</v>
      </c>
      <c r="G10111" s="58" t="s">
        <v>87</v>
      </c>
      <c r="H10111" s="58" t="s">
        <v>87</v>
      </c>
      <c r="I10111" s="60" t="s">
        <v>85</v>
      </c>
    </row>
    <row r="10112" spans="1:9" x14ac:dyDescent="0.2">
      <c r="A10112" t="s">
        <v>35</v>
      </c>
      <c r="B10112" t="s">
        <v>81</v>
      </c>
      <c r="C10112" t="s">
        <v>22</v>
      </c>
      <c r="D10112" s="55">
        <v>43282</v>
      </c>
      <c r="E10112">
        <v>6.5000000000000002E-2</v>
      </c>
      <c r="F10112">
        <v>2376518</v>
      </c>
      <c r="G10112" s="58" t="s">
        <v>87</v>
      </c>
      <c r="H10112" s="58" t="s">
        <v>87</v>
      </c>
      <c r="I10112" s="60" t="s">
        <v>85</v>
      </c>
    </row>
    <row r="10113" spans="1:9" x14ac:dyDescent="0.2">
      <c r="A10113" t="s">
        <v>36</v>
      </c>
      <c r="B10113" t="s">
        <v>80</v>
      </c>
      <c r="C10113" t="s">
        <v>22</v>
      </c>
      <c r="D10113" s="55">
        <v>43282</v>
      </c>
      <c r="E10113">
        <v>0.39750000000000002</v>
      </c>
      <c r="F10113">
        <v>2376519</v>
      </c>
      <c r="G10113" s="58" t="s">
        <v>87</v>
      </c>
      <c r="H10113" s="58" t="s">
        <v>87</v>
      </c>
      <c r="I10113" s="60" t="s">
        <v>85</v>
      </c>
    </row>
    <row r="10114" spans="1:9" x14ac:dyDescent="0.2">
      <c r="A10114" t="s">
        <v>36</v>
      </c>
      <c r="B10114" t="s">
        <v>81</v>
      </c>
      <c r="C10114" t="s">
        <v>22</v>
      </c>
      <c r="D10114" s="55">
        <v>43282</v>
      </c>
      <c r="E10114">
        <v>1.4999999999999999E-2</v>
      </c>
      <c r="F10114">
        <v>2376520</v>
      </c>
      <c r="G10114" s="58" t="s">
        <v>87</v>
      </c>
      <c r="H10114" s="58" t="s">
        <v>87</v>
      </c>
      <c r="I10114" s="60" t="s">
        <v>85</v>
      </c>
    </row>
    <row r="10115" spans="1:9" x14ac:dyDescent="0.2">
      <c r="A10115" t="s">
        <v>37</v>
      </c>
      <c r="B10115" t="s">
        <v>80</v>
      </c>
      <c r="C10115" t="s">
        <v>22</v>
      </c>
      <c r="D10115" s="55">
        <v>43282</v>
      </c>
      <c r="E10115">
        <v>0.39750000000000002</v>
      </c>
      <c r="F10115">
        <v>2376521</v>
      </c>
      <c r="G10115" s="58" t="s">
        <v>87</v>
      </c>
      <c r="H10115" s="58" t="s">
        <v>87</v>
      </c>
      <c r="I10115" s="60" t="s">
        <v>85</v>
      </c>
    </row>
    <row r="10116" spans="1:9" x14ac:dyDescent="0.2">
      <c r="A10116" t="s">
        <v>37</v>
      </c>
      <c r="B10116" t="s">
        <v>81</v>
      </c>
      <c r="C10116" t="s">
        <v>22</v>
      </c>
      <c r="D10116" s="55">
        <v>43282</v>
      </c>
      <c r="E10116">
        <v>6.5000000000000002E-2</v>
      </c>
      <c r="F10116">
        <v>2376522</v>
      </c>
      <c r="G10116" s="58" t="s">
        <v>87</v>
      </c>
      <c r="H10116" s="58" t="s">
        <v>87</v>
      </c>
      <c r="I10116" s="60" t="s">
        <v>85</v>
      </c>
    </row>
    <row r="10117" spans="1:9" x14ac:dyDescent="0.2">
      <c r="A10117" t="s">
        <v>40</v>
      </c>
      <c r="B10117" t="s">
        <v>80</v>
      </c>
      <c r="C10117" t="s">
        <v>22</v>
      </c>
      <c r="D10117" s="55">
        <v>43282</v>
      </c>
      <c r="E10117">
        <v>0</v>
      </c>
      <c r="F10117">
        <v>2376523</v>
      </c>
      <c r="G10117" s="58" t="s">
        <v>87</v>
      </c>
      <c r="H10117" s="58" t="s">
        <v>87</v>
      </c>
      <c r="I10117" s="60" t="s">
        <v>85</v>
      </c>
    </row>
    <row r="10118" spans="1:9" x14ac:dyDescent="0.2">
      <c r="A10118" t="s">
        <v>40</v>
      </c>
      <c r="B10118" t="s">
        <v>81</v>
      </c>
      <c r="C10118" t="s">
        <v>22</v>
      </c>
      <c r="D10118" s="55">
        <v>43282</v>
      </c>
      <c r="E10118">
        <v>0</v>
      </c>
      <c r="F10118">
        <v>2376524</v>
      </c>
      <c r="G10118" s="58" t="s">
        <v>87</v>
      </c>
      <c r="H10118" s="58" t="s">
        <v>87</v>
      </c>
      <c r="I10118" s="60" t="s">
        <v>85</v>
      </c>
    </row>
    <row r="10119" spans="1:9" x14ac:dyDescent="0.2">
      <c r="A10119" t="s">
        <v>41</v>
      </c>
      <c r="B10119" t="s">
        <v>80</v>
      </c>
      <c r="C10119" t="s">
        <v>22</v>
      </c>
      <c r="D10119" s="55">
        <v>43282</v>
      </c>
      <c r="E10119">
        <v>0</v>
      </c>
      <c r="F10119">
        <v>2376525</v>
      </c>
      <c r="G10119" s="58" t="s">
        <v>87</v>
      </c>
      <c r="H10119" s="58" t="s">
        <v>87</v>
      </c>
      <c r="I10119" s="60" t="s">
        <v>85</v>
      </c>
    </row>
    <row r="10120" spans="1:9" x14ac:dyDescent="0.2">
      <c r="A10120" t="s">
        <v>41</v>
      </c>
      <c r="B10120" t="s">
        <v>81</v>
      </c>
      <c r="C10120" t="s">
        <v>22</v>
      </c>
      <c r="D10120" s="55">
        <v>43282</v>
      </c>
      <c r="E10120">
        <v>0</v>
      </c>
      <c r="F10120">
        <v>2376526</v>
      </c>
      <c r="G10120" s="58" t="s">
        <v>87</v>
      </c>
      <c r="H10120" s="58" t="s">
        <v>87</v>
      </c>
      <c r="I10120" s="60" t="s">
        <v>85</v>
      </c>
    </row>
    <row r="10121" spans="1:9" x14ac:dyDescent="0.2">
      <c r="A10121" t="s">
        <v>42</v>
      </c>
      <c r="B10121" t="s">
        <v>80</v>
      </c>
      <c r="C10121" t="s">
        <v>22</v>
      </c>
      <c r="D10121" s="55">
        <v>43282</v>
      </c>
      <c r="E10121">
        <v>0.17499999999999999</v>
      </c>
      <c r="F10121">
        <v>2376527</v>
      </c>
      <c r="G10121" s="58" t="s">
        <v>87</v>
      </c>
      <c r="H10121" s="58" t="s">
        <v>87</v>
      </c>
      <c r="I10121" s="60" t="s">
        <v>85</v>
      </c>
    </row>
    <row r="10122" spans="1:9" x14ac:dyDescent="0.2">
      <c r="A10122" t="s">
        <v>42</v>
      </c>
      <c r="B10122" t="s">
        <v>81</v>
      </c>
      <c r="C10122" t="s">
        <v>22</v>
      </c>
      <c r="D10122" s="55">
        <v>43282</v>
      </c>
      <c r="E10122">
        <v>1.2500000000000001E-2</v>
      </c>
      <c r="F10122">
        <v>2376528</v>
      </c>
      <c r="G10122" s="58" t="s">
        <v>87</v>
      </c>
      <c r="H10122" s="58" t="s">
        <v>87</v>
      </c>
      <c r="I10122" s="60" t="s">
        <v>85</v>
      </c>
    </row>
    <row r="10123" spans="1:9" x14ac:dyDescent="0.2">
      <c r="A10123" t="s">
        <v>43</v>
      </c>
      <c r="B10123" t="s">
        <v>80</v>
      </c>
      <c r="C10123" t="s">
        <v>22</v>
      </c>
      <c r="D10123" s="55">
        <v>43282</v>
      </c>
      <c r="E10123">
        <v>0.17499999999999999</v>
      </c>
      <c r="F10123">
        <v>2376529</v>
      </c>
      <c r="G10123" s="58" t="s">
        <v>87</v>
      </c>
      <c r="H10123" s="58" t="s">
        <v>87</v>
      </c>
      <c r="I10123" s="60" t="s">
        <v>85</v>
      </c>
    </row>
    <row r="10124" spans="1:9" x14ac:dyDescent="0.2">
      <c r="A10124" t="s">
        <v>43</v>
      </c>
      <c r="B10124" t="s">
        <v>81</v>
      </c>
      <c r="C10124" t="s">
        <v>22</v>
      </c>
      <c r="D10124" s="55">
        <v>43282</v>
      </c>
      <c r="E10124">
        <v>0.16536589841036264</v>
      </c>
      <c r="F10124">
        <v>2376530</v>
      </c>
      <c r="G10124" s="58" t="s">
        <v>87</v>
      </c>
      <c r="H10124" s="58" t="s">
        <v>87</v>
      </c>
      <c r="I10124" s="60" t="s">
        <v>85</v>
      </c>
    </row>
    <row r="10125" spans="1:9" x14ac:dyDescent="0.2">
      <c r="A10125" t="s">
        <v>44</v>
      </c>
      <c r="B10125" t="s">
        <v>80</v>
      </c>
      <c r="C10125" t="s">
        <v>22</v>
      </c>
      <c r="D10125" s="55">
        <v>43282</v>
      </c>
      <c r="E10125">
        <v>0.26500000000000001</v>
      </c>
      <c r="F10125">
        <v>2376531</v>
      </c>
      <c r="G10125" s="58" t="s">
        <v>87</v>
      </c>
      <c r="H10125" s="58" t="s">
        <v>87</v>
      </c>
      <c r="I10125" s="60" t="s">
        <v>85</v>
      </c>
    </row>
    <row r="10126" spans="1:9" x14ac:dyDescent="0.2">
      <c r="A10126" t="s">
        <v>44</v>
      </c>
      <c r="B10126" t="s">
        <v>81</v>
      </c>
      <c r="C10126" t="s">
        <v>22</v>
      </c>
      <c r="D10126" s="55">
        <v>43282</v>
      </c>
      <c r="E10126">
        <v>7.4999999999999997E-3</v>
      </c>
      <c r="F10126">
        <v>2376532</v>
      </c>
      <c r="G10126" s="58" t="s">
        <v>87</v>
      </c>
      <c r="H10126" s="58" t="s">
        <v>87</v>
      </c>
      <c r="I10126" s="60" t="s">
        <v>85</v>
      </c>
    </row>
    <row r="10127" spans="1:9" x14ac:dyDescent="0.2">
      <c r="A10127" t="s">
        <v>45</v>
      </c>
      <c r="B10127" t="s">
        <v>80</v>
      </c>
      <c r="C10127" t="s">
        <v>22</v>
      </c>
      <c r="D10127" s="55">
        <v>43282</v>
      </c>
      <c r="E10127">
        <v>0.26500000000000001</v>
      </c>
      <c r="F10127">
        <v>2376533</v>
      </c>
      <c r="G10127" s="58" t="s">
        <v>87</v>
      </c>
      <c r="H10127" s="58" t="s">
        <v>87</v>
      </c>
      <c r="I10127" s="60" t="s">
        <v>85</v>
      </c>
    </row>
    <row r="10128" spans="1:9" x14ac:dyDescent="0.2">
      <c r="A10128" t="s">
        <v>45</v>
      </c>
      <c r="B10128" t="s">
        <v>81</v>
      </c>
      <c r="C10128" t="s">
        <v>22</v>
      </c>
      <c r="D10128" s="55">
        <v>43282</v>
      </c>
      <c r="E10128">
        <v>7.4999999999999997E-3</v>
      </c>
      <c r="F10128">
        <v>2376534</v>
      </c>
      <c r="G10128" s="58" t="s">
        <v>87</v>
      </c>
      <c r="H10128" s="58" t="s">
        <v>87</v>
      </c>
      <c r="I10128" s="60" t="s">
        <v>85</v>
      </c>
    </row>
    <row r="10129" spans="1:9" x14ac:dyDescent="0.2">
      <c r="A10129" t="s">
        <v>46</v>
      </c>
      <c r="B10129" t="s">
        <v>80</v>
      </c>
      <c r="C10129" t="s">
        <v>22</v>
      </c>
      <c r="D10129" s="55">
        <v>43282</v>
      </c>
      <c r="E10129">
        <v>0.26500000000000001</v>
      </c>
      <c r="F10129">
        <v>2376535</v>
      </c>
      <c r="G10129" s="58" t="s">
        <v>87</v>
      </c>
      <c r="H10129" s="58" t="s">
        <v>87</v>
      </c>
      <c r="I10129" s="60" t="s">
        <v>85</v>
      </c>
    </row>
    <row r="10130" spans="1:9" x14ac:dyDescent="0.2">
      <c r="A10130" t="s">
        <v>46</v>
      </c>
      <c r="B10130" t="s">
        <v>81</v>
      </c>
      <c r="C10130" t="s">
        <v>22</v>
      </c>
      <c r="D10130" s="55">
        <v>43282</v>
      </c>
      <c r="E10130">
        <v>0.24626397871469519</v>
      </c>
      <c r="F10130">
        <v>2376536</v>
      </c>
      <c r="G10130" s="58" t="s">
        <v>87</v>
      </c>
      <c r="H10130" s="58" t="s">
        <v>87</v>
      </c>
      <c r="I10130" s="60" t="s">
        <v>85</v>
      </c>
    </row>
    <row r="10131" spans="1:9" x14ac:dyDescent="0.2">
      <c r="A10131" t="s">
        <v>47</v>
      </c>
      <c r="B10131" t="s">
        <v>80</v>
      </c>
      <c r="C10131" t="s">
        <v>22</v>
      </c>
      <c r="D10131" s="55">
        <v>43282</v>
      </c>
      <c r="E10131">
        <v>0.26500000000000001</v>
      </c>
      <c r="F10131">
        <v>2376537</v>
      </c>
      <c r="G10131" s="58" t="s">
        <v>87</v>
      </c>
      <c r="H10131" s="58" t="s">
        <v>87</v>
      </c>
      <c r="I10131" s="60" t="s">
        <v>85</v>
      </c>
    </row>
    <row r="10132" spans="1:9" x14ac:dyDescent="0.2">
      <c r="A10132" t="s">
        <v>47</v>
      </c>
      <c r="B10132" t="s">
        <v>81</v>
      </c>
      <c r="C10132" t="s">
        <v>22</v>
      </c>
      <c r="D10132" s="55">
        <v>43282</v>
      </c>
      <c r="E10132">
        <v>2.75E-2</v>
      </c>
      <c r="F10132">
        <v>2376538</v>
      </c>
      <c r="G10132" s="58" t="s">
        <v>87</v>
      </c>
      <c r="H10132" s="58" t="s">
        <v>87</v>
      </c>
      <c r="I10132" s="60" t="s">
        <v>85</v>
      </c>
    </row>
    <row r="10133" spans="1:9" x14ac:dyDescent="0.2">
      <c r="A10133" t="s">
        <v>48</v>
      </c>
      <c r="B10133" t="s">
        <v>80</v>
      </c>
      <c r="C10133" t="s">
        <v>22</v>
      </c>
      <c r="D10133" s="55">
        <v>43282</v>
      </c>
      <c r="E10133">
        <v>0.26500000000000001</v>
      </c>
      <c r="F10133">
        <v>2376539</v>
      </c>
      <c r="G10133" s="58" t="s">
        <v>87</v>
      </c>
      <c r="H10133" s="58" t="s">
        <v>87</v>
      </c>
      <c r="I10133" s="60" t="s">
        <v>85</v>
      </c>
    </row>
    <row r="10134" spans="1:9" x14ac:dyDescent="0.2">
      <c r="A10134" t="s">
        <v>48</v>
      </c>
      <c r="B10134" t="s">
        <v>81</v>
      </c>
      <c r="C10134" t="s">
        <v>22</v>
      </c>
      <c r="D10134" s="55">
        <v>43282</v>
      </c>
      <c r="E10134">
        <v>0.24626397871469519</v>
      </c>
      <c r="F10134">
        <v>2376540</v>
      </c>
      <c r="G10134" s="58" t="s">
        <v>87</v>
      </c>
      <c r="H10134" s="58" t="s">
        <v>87</v>
      </c>
      <c r="I10134" s="60" t="s">
        <v>85</v>
      </c>
    </row>
    <row r="10135" spans="1:9" x14ac:dyDescent="0.2">
      <c r="A10135" t="s">
        <v>50</v>
      </c>
      <c r="B10135" t="s">
        <v>80</v>
      </c>
      <c r="C10135" t="s">
        <v>22</v>
      </c>
      <c r="D10135" s="55">
        <v>43282</v>
      </c>
      <c r="E10135">
        <v>0</v>
      </c>
      <c r="F10135">
        <v>2376541</v>
      </c>
      <c r="G10135" s="58" t="s">
        <v>87</v>
      </c>
      <c r="H10135" s="58" t="s">
        <v>87</v>
      </c>
      <c r="I10135" s="60" t="s">
        <v>85</v>
      </c>
    </row>
    <row r="10136" spans="1:9" x14ac:dyDescent="0.2">
      <c r="A10136" t="s">
        <v>50</v>
      </c>
      <c r="B10136" t="s">
        <v>81</v>
      </c>
      <c r="C10136" t="s">
        <v>22</v>
      </c>
      <c r="D10136" s="55">
        <v>43282</v>
      </c>
      <c r="E10136">
        <v>0</v>
      </c>
      <c r="F10136">
        <v>2376542</v>
      </c>
      <c r="G10136" s="58" t="s">
        <v>87</v>
      </c>
      <c r="H10136" s="58" t="s">
        <v>87</v>
      </c>
      <c r="I10136" s="60" t="s">
        <v>85</v>
      </c>
    </row>
    <row r="10137" spans="1:9" x14ac:dyDescent="0.2">
      <c r="A10137" t="s">
        <v>58</v>
      </c>
      <c r="B10137" t="s">
        <v>80</v>
      </c>
      <c r="C10137" t="s">
        <v>22</v>
      </c>
      <c r="D10137" s="55">
        <v>43282</v>
      </c>
      <c r="E10137">
        <v>0.39750000000000002</v>
      </c>
      <c r="F10137">
        <v>2376543</v>
      </c>
      <c r="G10137" s="58" t="s">
        <v>87</v>
      </c>
      <c r="H10137" s="58" t="s">
        <v>87</v>
      </c>
      <c r="I10137" s="60" t="s">
        <v>85</v>
      </c>
    </row>
    <row r="10138" spans="1:9" x14ac:dyDescent="0.2">
      <c r="A10138" t="s">
        <v>58</v>
      </c>
      <c r="B10138" t="s">
        <v>81</v>
      </c>
      <c r="C10138" t="s">
        <v>22</v>
      </c>
      <c r="D10138" s="55">
        <v>43282</v>
      </c>
      <c r="E10138">
        <v>1.4999999999999999E-2</v>
      </c>
      <c r="F10138">
        <v>2376544</v>
      </c>
      <c r="G10138" s="58" t="s">
        <v>87</v>
      </c>
      <c r="H10138" s="58" t="s">
        <v>87</v>
      </c>
      <c r="I10138" s="60" t="s">
        <v>85</v>
      </c>
    </row>
    <row r="10139" spans="1:9" x14ac:dyDescent="0.2">
      <c r="A10139" t="s">
        <v>59</v>
      </c>
      <c r="B10139" t="s">
        <v>80</v>
      </c>
      <c r="C10139" t="s">
        <v>22</v>
      </c>
      <c r="D10139" s="55">
        <v>43282</v>
      </c>
      <c r="E10139">
        <v>0.5</v>
      </c>
      <c r="F10139">
        <v>2376545</v>
      </c>
      <c r="G10139" s="58" t="s">
        <v>87</v>
      </c>
      <c r="H10139" s="58" t="s">
        <v>87</v>
      </c>
      <c r="I10139" s="60" t="s">
        <v>85</v>
      </c>
    </row>
    <row r="10140" spans="1:9" x14ac:dyDescent="0.2">
      <c r="A10140" t="s">
        <v>59</v>
      </c>
      <c r="B10140" t="s">
        <v>81</v>
      </c>
      <c r="C10140" t="s">
        <v>22</v>
      </c>
      <c r="D10140" s="55">
        <v>43282</v>
      </c>
      <c r="E10140">
        <v>-0.02</v>
      </c>
      <c r="F10140">
        <v>2376546</v>
      </c>
      <c r="G10140" s="58" t="s">
        <v>87</v>
      </c>
      <c r="H10140" s="58" t="s">
        <v>87</v>
      </c>
      <c r="I10140" s="60" t="s">
        <v>85</v>
      </c>
    </row>
    <row r="10141" spans="1:9" x14ac:dyDescent="0.2">
      <c r="A10141" t="s">
        <v>60</v>
      </c>
      <c r="B10141" t="s">
        <v>80</v>
      </c>
      <c r="C10141" t="s">
        <v>22</v>
      </c>
      <c r="D10141" s="55">
        <v>43282</v>
      </c>
      <c r="E10141">
        <v>0.5</v>
      </c>
      <c r="F10141">
        <v>2376547</v>
      </c>
      <c r="G10141" s="58" t="s">
        <v>87</v>
      </c>
      <c r="H10141" s="58" t="s">
        <v>87</v>
      </c>
      <c r="I10141" s="60" t="s">
        <v>85</v>
      </c>
    </row>
    <row r="10142" spans="1:9" x14ac:dyDescent="0.2">
      <c r="A10142" t="s">
        <v>60</v>
      </c>
      <c r="B10142" t="s">
        <v>81</v>
      </c>
      <c r="C10142" t="s">
        <v>22</v>
      </c>
      <c r="D10142" s="55">
        <v>43282</v>
      </c>
      <c r="E10142">
        <v>3.5000000000000003E-2</v>
      </c>
      <c r="F10142">
        <v>2376548</v>
      </c>
      <c r="G10142" s="58" t="s">
        <v>87</v>
      </c>
      <c r="H10142" s="58" t="s">
        <v>87</v>
      </c>
      <c r="I10142" s="60" t="s">
        <v>85</v>
      </c>
    </row>
    <row r="10143" spans="1:9" x14ac:dyDescent="0.2">
      <c r="A10143" t="s">
        <v>61</v>
      </c>
      <c r="B10143" t="s">
        <v>80</v>
      </c>
      <c r="C10143" t="s">
        <v>22</v>
      </c>
      <c r="D10143" s="55">
        <v>43282</v>
      </c>
      <c r="E10143">
        <v>0.5</v>
      </c>
      <c r="F10143">
        <v>2376549</v>
      </c>
      <c r="G10143" s="58" t="s">
        <v>87</v>
      </c>
      <c r="H10143" s="58" t="s">
        <v>87</v>
      </c>
      <c r="I10143" s="60" t="s">
        <v>85</v>
      </c>
    </row>
    <row r="10144" spans="1:9" x14ac:dyDescent="0.2">
      <c r="A10144" t="s">
        <v>61</v>
      </c>
      <c r="B10144" t="s">
        <v>81</v>
      </c>
      <c r="C10144" t="s">
        <v>22</v>
      </c>
      <c r="D10144" s="55">
        <v>43282</v>
      </c>
      <c r="E10144">
        <v>-0.02</v>
      </c>
      <c r="F10144">
        <v>2376550</v>
      </c>
      <c r="G10144" s="58" t="s">
        <v>87</v>
      </c>
      <c r="H10144" s="58" t="s">
        <v>87</v>
      </c>
      <c r="I10144" s="60" t="s">
        <v>85</v>
      </c>
    </row>
    <row r="10145" spans="1:9" x14ac:dyDescent="0.2">
      <c r="A10145" t="s">
        <v>62</v>
      </c>
      <c r="B10145" t="s">
        <v>80</v>
      </c>
      <c r="C10145" t="s">
        <v>22</v>
      </c>
      <c r="D10145" s="55">
        <v>43282</v>
      </c>
      <c r="E10145">
        <v>0.26500000000000001</v>
      </c>
      <c r="F10145">
        <v>2376551</v>
      </c>
      <c r="G10145" s="58" t="s">
        <v>87</v>
      </c>
      <c r="H10145" s="58" t="s">
        <v>87</v>
      </c>
      <c r="I10145" s="60" t="s">
        <v>85</v>
      </c>
    </row>
    <row r="10146" spans="1:9" x14ac:dyDescent="0.2">
      <c r="A10146" t="s">
        <v>62</v>
      </c>
      <c r="B10146" t="s">
        <v>81</v>
      </c>
      <c r="C10146" t="s">
        <v>22</v>
      </c>
      <c r="D10146" s="55">
        <v>43282</v>
      </c>
      <c r="E10146">
        <v>7.4999999999999997E-3</v>
      </c>
      <c r="F10146">
        <v>2376552</v>
      </c>
      <c r="G10146" s="58" t="s">
        <v>87</v>
      </c>
      <c r="H10146" s="58" t="s">
        <v>87</v>
      </c>
      <c r="I10146" s="60" t="s">
        <v>85</v>
      </c>
    </row>
    <row r="10147" spans="1:9" x14ac:dyDescent="0.2">
      <c r="A10147" t="s">
        <v>63</v>
      </c>
      <c r="B10147" t="s">
        <v>80</v>
      </c>
      <c r="C10147" t="s">
        <v>22</v>
      </c>
      <c r="D10147" s="55">
        <v>43282</v>
      </c>
      <c r="E10147">
        <v>0</v>
      </c>
      <c r="F10147">
        <v>2376553</v>
      </c>
      <c r="G10147" s="58" t="s">
        <v>87</v>
      </c>
      <c r="H10147" s="58" t="s">
        <v>87</v>
      </c>
      <c r="I10147" s="60" t="s">
        <v>85</v>
      </c>
    </row>
    <row r="10148" spans="1:9" x14ac:dyDescent="0.2">
      <c r="A10148" t="s">
        <v>63</v>
      </c>
      <c r="B10148" t="s">
        <v>81</v>
      </c>
      <c r="C10148" t="s">
        <v>22</v>
      </c>
      <c r="D10148" s="55">
        <v>43282</v>
      </c>
      <c r="E10148">
        <v>0</v>
      </c>
      <c r="F10148">
        <v>2376554</v>
      </c>
      <c r="G10148" s="58" t="s">
        <v>87</v>
      </c>
      <c r="H10148" s="58" t="s">
        <v>87</v>
      </c>
      <c r="I10148" s="60" t="s">
        <v>85</v>
      </c>
    </row>
    <row r="10149" spans="1:9" x14ac:dyDescent="0.2">
      <c r="A10149" t="s">
        <v>64</v>
      </c>
      <c r="B10149" t="s">
        <v>80</v>
      </c>
      <c r="C10149" t="s">
        <v>22</v>
      </c>
      <c r="D10149" s="55">
        <v>43282</v>
      </c>
      <c r="E10149">
        <v>0</v>
      </c>
      <c r="F10149">
        <v>2376555</v>
      </c>
      <c r="G10149" s="58" t="s">
        <v>87</v>
      </c>
      <c r="H10149" s="58" t="s">
        <v>87</v>
      </c>
      <c r="I10149" s="60" t="s">
        <v>85</v>
      </c>
    </row>
    <row r="10150" spans="1:9" x14ac:dyDescent="0.2">
      <c r="A10150" t="s">
        <v>64</v>
      </c>
      <c r="B10150" t="s">
        <v>81</v>
      </c>
      <c r="C10150" t="s">
        <v>22</v>
      </c>
      <c r="D10150" s="55">
        <v>43282</v>
      </c>
      <c r="E10150">
        <v>0</v>
      </c>
      <c r="F10150">
        <v>2376556</v>
      </c>
      <c r="G10150" s="58" t="s">
        <v>87</v>
      </c>
      <c r="H10150" s="58" t="s">
        <v>87</v>
      </c>
      <c r="I10150" s="60" t="s">
        <v>85</v>
      </c>
    </row>
    <row r="10151" spans="1:9" x14ac:dyDescent="0.2">
      <c r="A10151" t="s">
        <v>79</v>
      </c>
      <c r="B10151" t="s">
        <v>80</v>
      </c>
      <c r="C10151" t="s">
        <v>22</v>
      </c>
      <c r="D10151" s="55">
        <v>43282</v>
      </c>
      <c r="E10151">
        <v>0</v>
      </c>
      <c r="F10151">
        <v>2376557</v>
      </c>
      <c r="G10151" s="58" t="s">
        <v>87</v>
      </c>
      <c r="H10151" s="58" t="s">
        <v>87</v>
      </c>
      <c r="I10151" s="60" t="s">
        <v>85</v>
      </c>
    </row>
    <row r="10152" spans="1:9" x14ac:dyDescent="0.2">
      <c r="A10152" t="s">
        <v>79</v>
      </c>
      <c r="B10152" t="s">
        <v>81</v>
      </c>
      <c r="C10152" t="s">
        <v>22</v>
      </c>
      <c r="D10152" s="55">
        <v>43282</v>
      </c>
      <c r="E10152">
        <v>0</v>
      </c>
      <c r="F10152">
        <v>2376558</v>
      </c>
      <c r="G10152" s="58" t="s">
        <v>87</v>
      </c>
      <c r="H10152" s="58" t="s">
        <v>87</v>
      </c>
      <c r="I10152" s="60" t="s">
        <v>85</v>
      </c>
    </row>
    <row r="10153" spans="1:9" x14ac:dyDescent="0.2">
      <c r="A10153" t="s">
        <v>65</v>
      </c>
      <c r="B10153" t="s">
        <v>80</v>
      </c>
      <c r="C10153" t="s">
        <v>22</v>
      </c>
      <c r="D10153" s="55">
        <v>43282</v>
      </c>
      <c r="E10153">
        <v>0</v>
      </c>
      <c r="F10153">
        <v>2376559</v>
      </c>
      <c r="G10153" s="58" t="s">
        <v>87</v>
      </c>
      <c r="H10153" s="58" t="s">
        <v>87</v>
      </c>
      <c r="I10153" s="60" t="s">
        <v>85</v>
      </c>
    </row>
    <row r="10154" spans="1:9" x14ac:dyDescent="0.2">
      <c r="A10154" t="s">
        <v>65</v>
      </c>
      <c r="B10154" t="s">
        <v>81</v>
      </c>
      <c r="C10154" t="s">
        <v>22</v>
      </c>
      <c r="D10154" s="55">
        <v>43282</v>
      </c>
      <c r="E10154">
        <v>0</v>
      </c>
      <c r="F10154">
        <v>2376560</v>
      </c>
      <c r="G10154" s="58" t="s">
        <v>87</v>
      </c>
      <c r="H10154" s="58" t="s">
        <v>87</v>
      </c>
      <c r="I10154" s="60" t="s">
        <v>85</v>
      </c>
    </row>
    <row r="10155" spans="1:9" x14ac:dyDescent="0.2">
      <c r="A10155" t="s">
        <v>82</v>
      </c>
      <c r="B10155" t="s">
        <v>80</v>
      </c>
      <c r="C10155" t="s">
        <v>22</v>
      </c>
      <c r="D10155" s="55">
        <v>43282</v>
      </c>
      <c r="E10155">
        <v>1</v>
      </c>
      <c r="F10155">
        <v>2376561</v>
      </c>
      <c r="G10155" s="58" t="s">
        <v>87</v>
      </c>
      <c r="H10155" s="58" t="s">
        <v>87</v>
      </c>
      <c r="I10155" s="60" t="s">
        <v>85</v>
      </c>
    </row>
    <row r="10156" spans="1:9" x14ac:dyDescent="0.2">
      <c r="A10156" t="s">
        <v>78</v>
      </c>
      <c r="B10156" t="s">
        <v>80</v>
      </c>
      <c r="C10156" t="s">
        <v>22</v>
      </c>
      <c r="D10156" s="55">
        <v>43313</v>
      </c>
      <c r="E10156">
        <v>0.4</v>
      </c>
      <c r="F10156">
        <v>2376515</v>
      </c>
      <c r="G10156" s="58" t="s">
        <v>87</v>
      </c>
      <c r="H10156" s="58" t="s">
        <v>87</v>
      </c>
      <c r="I10156" s="60" t="s">
        <v>85</v>
      </c>
    </row>
    <row r="10157" spans="1:9" x14ac:dyDescent="0.2">
      <c r="A10157" t="s">
        <v>78</v>
      </c>
      <c r="B10157" t="s">
        <v>81</v>
      </c>
      <c r="C10157" t="s">
        <v>22</v>
      </c>
      <c r="D10157" s="55">
        <v>43313</v>
      </c>
      <c r="E10157">
        <v>1.4999999999999999E-2</v>
      </c>
      <c r="F10157">
        <v>2376516</v>
      </c>
      <c r="G10157" s="58" t="s">
        <v>87</v>
      </c>
      <c r="H10157" s="58" t="s">
        <v>87</v>
      </c>
      <c r="I10157" s="60" t="s">
        <v>85</v>
      </c>
    </row>
    <row r="10158" spans="1:9" x14ac:dyDescent="0.2">
      <c r="A10158" t="s">
        <v>35</v>
      </c>
      <c r="B10158" t="s">
        <v>80</v>
      </c>
      <c r="C10158" t="s">
        <v>22</v>
      </c>
      <c r="D10158" s="55">
        <v>43313</v>
      </c>
      <c r="E10158">
        <v>0.4</v>
      </c>
      <c r="F10158">
        <v>2376517</v>
      </c>
      <c r="G10158" s="58" t="s">
        <v>87</v>
      </c>
      <c r="H10158" s="58" t="s">
        <v>87</v>
      </c>
      <c r="I10158" s="60" t="s">
        <v>85</v>
      </c>
    </row>
    <row r="10159" spans="1:9" x14ac:dyDescent="0.2">
      <c r="A10159" t="s">
        <v>35</v>
      </c>
      <c r="B10159" t="s">
        <v>81</v>
      </c>
      <c r="C10159" t="s">
        <v>22</v>
      </c>
      <c r="D10159" s="55">
        <v>43313</v>
      </c>
      <c r="E10159">
        <v>6.5000000000000002E-2</v>
      </c>
      <c r="F10159">
        <v>2376518</v>
      </c>
      <c r="G10159" s="58" t="s">
        <v>87</v>
      </c>
      <c r="H10159" s="58" t="s">
        <v>87</v>
      </c>
      <c r="I10159" s="60" t="s">
        <v>85</v>
      </c>
    </row>
    <row r="10160" spans="1:9" x14ac:dyDescent="0.2">
      <c r="A10160" t="s">
        <v>36</v>
      </c>
      <c r="B10160" t="s">
        <v>80</v>
      </c>
      <c r="C10160" t="s">
        <v>22</v>
      </c>
      <c r="D10160" s="55">
        <v>43313</v>
      </c>
      <c r="E10160">
        <v>0.4</v>
      </c>
      <c r="F10160">
        <v>2376519</v>
      </c>
      <c r="G10160" s="58" t="s">
        <v>87</v>
      </c>
      <c r="H10160" s="58" t="s">
        <v>87</v>
      </c>
      <c r="I10160" s="60" t="s">
        <v>85</v>
      </c>
    </row>
    <row r="10161" spans="1:9" x14ac:dyDescent="0.2">
      <c r="A10161" t="s">
        <v>36</v>
      </c>
      <c r="B10161" t="s">
        <v>81</v>
      </c>
      <c r="C10161" t="s">
        <v>22</v>
      </c>
      <c r="D10161" s="55">
        <v>43313</v>
      </c>
      <c r="E10161">
        <v>1.4999999999999999E-2</v>
      </c>
      <c r="F10161">
        <v>2376520</v>
      </c>
      <c r="G10161" s="58" t="s">
        <v>87</v>
      </c>
      <c r="H10161" s="58" t="s">
        <v>87</v>
      </c>
      <c r="I10161" s="60" t="s">
        <v>85</v>
      </c>
    </row>
    <row r="10162" spans="1:9" x14ac:dyDescent="0.2">
      <c r="A10162" t="s">
        <v>37</v>
      </c>
      <c r="B10162" t="s">
        <v>80</v>
      </c>
      <c r="C10162" t="s">
        <v>22</v>
      </c>
      <c r="D10162" s="55">
        <v>43313</v>
      </c>
      <c r="E10162">
        <v>0.4</v>
      </c>
      <c r="F10162">
        <v>2376521</v>
      </c>
      <c r="G10162" s="58" t="s">
        <v>87</v>
      </c>
      <c r="H10162" s="58" t="s">
        <v>87</v>
      </c>
      <c r="I10162" s="60" t="s">
        <v>85</v>
      </c>
    </row>
    <row r="10163" spans="1:9" x14ac:dyDescent="0.2">
      <c r="A10163" t="s">
        <v>37</v>
      </c>
      <c r="B10163" t="s">
        <v>81</v>
      </c>
      <c r="C10163" t="s">
        <v>22</v>
      </c>
      <c r="D10163" s="55">
        <v>43313</v>
      </c>
      <c r="E10163">
        <v>6.5000000000000002E-2</v>
      </c>
      <c r="F10163">
        <v>2376522</v>
      </c>
      <c r="G10163" s="58" t="s">
        <v>87</v>
      </c>
      <c r="H10163" s="58" t="s">
        <v>87</v>
      </c>
      <c r="I10163" s="60" t="s">
        <v>85</v>
      </c>
    </row>
    <row r="10164" spans="1:9" x14ac:dyDescent="0.2">
      <c r="A10164" t="s">
        <v>40</v>
      </c>
      <c r="B10164" t="s">
        <v>80</v>
      </c>
      <c r="C10164" t="s">
        <v>22</v>
      </c>
      <c r="D10164" s="55">
        <v>43313</v>
      </c>
      <c r="E10164">
        <v>0</v>
      </c>
      <c r="F10164">
        <v>2376523</v>
      </c>
      <c r="G10164" s="58" t="s">
        <v>87</v>
      </c>
      <c r="H10164" s="58" t="s">
        <v>87</v>
      </c>
      <c r="I10164" s="60" t="s">
        <v>85</v>
      </c>
    </row>
    <row r="10165" spans="1:9" x14ac:dyDescent="0.2">
      <c r="A10165" t="s">
        <v>40</v>
      </c>
      <c r="B10165" t="s">
        <v>81</v>
      </c>
      <c r="C10165" t="s">
        <v>22</v>
      </c>
      <c r="D10165" s="55">
        <v>43313</v>
      </c>
      <c r="E10165">
        <v>0</v>
      </c>
      <c r="F10165">
        <v>2376524</v>
      </c>
      <c r="G10165" s="58" t="s">
        <v>87</v>
      </c>
      <c r="H10165" s="58" t="s">
        <v>87</v>
      </c>
      <c r="I10165" s="60" t="s">
        <v>85</v>
      </c>
    </row>
    <row r="10166" spans="1:9" x14ac:dyDescent="0.2">
      <c r="A10166" t="s">
        <v>41</v>
      </c>
      <c r="B10166" t="s">
        <v>80</v>
      </c>
      <c r="C10166" t="s">
        <v>22</v>
      </c>
      <c r="D10166" s="55">
        <v>43313</v>
      </c>
      <c r="E10166">
        <v>0</v>
      </c>
      <c r="F10166">
        <v>2376525</v>
      </c>
      <c r="G10166" s="58" t="s">
        <v>87</v>
      </c>
      <c r="H10166" s="58" t="s">
        <v>87</v>
      </c>
      <c r="I10166" s="60" t="s">
        <v>85</v>
      </c>
    </row>
    <row r="10167" spans="1:9" x14ac:dyDescent="0.2">
      <c r="A10167" t="s">
        <v>41</v>
      </c>
      <c r="B10167" t="s">
        <v>81</v>
      </c>
      <c r="C10167" t="s">
        <v>22</v>
      </c>
      <c r="D10167" s="55">
        <v>43313</v>
      </c>
      <c r="E10167">
        <v>0</v>
      </c>
      <c r="F10167">
        <v>2376526</v>
      </c>
      <c r="G10167" s="58" t="s">
        <v>87</v>
      </c>
      <c r="H10167" s="58" t="s">
        <v>87</v>
      </c>
      <c r="I10167" s="60" t="s">
        <v>85</v>
      </c>
    </row>
    <row r="10168" spans="1:9" x14ac:dyDescent="0.2">
      <c r="A10168" t="s">
        <v>42</v>
      </c>
      <c r="B10168" t="s">
        <v>80</v>
      </c>
      <c r="C10168" t="s">
        <v>22</v>
      </c>
      <c r="D10168" s="55">
        <v>43313</v>
      </c>
      <c r="E10168">
        <v>0.17499999999999999</v>
      </c>
      <c r="F10168">
        <v>2376527</v>
      </c>
      <c r="G10168" s="58" t="s">
        <v>87</v>
      </c>
      <c r="H10168" s="58" t="s">
        <v>87</v>
      </c>
      <c r="I10168" s="60" t="s">
        <v>85</v>
      </c>
    </row>
    <row r="10169" spans="1:9" x14ac:dyDescent="0.2">
      <c r="A10169" t="s">
        <v>42</v>
      </c>
      <c r="B10169" t="s">
        <v>81</v>
      </c>
      <c r="C10169" t="s">
        <v>22</v>
      </c>
      <c r="D10169" s="55">
        <v>43313</v>
      </c>
      <c r="E10169">
        <v>1.2500000000000001E-2</v>
      </c>
      <c r="F10169">
        <v>2376528</v>
      </c>
      <c r="G10169" s="58" t="s">
        <v>87</v>
      </c>
      <c r="H10169" s="58" t="s">
        <v>87</v>
      </c>
      <c r="I10169" s="60" t="s">
        <v>85</v>
      </c>
    </row>
    <row r="10170" spans="1:9" x14ac:dyDescent="0.2">
      <c r="A10170" t="s">
        <v>43</v>
      </c>
      <c r="B10170" t="s">
        <v>80</v>
      </c>
      <c r="C10170" t="s">
        <v>22</v>
      </c>
      <c r="D10170" s="55">
        <v>43313</v>
      </c>
      <c r="E10170">
        <v>0.17499999999999999</v>
      </c>
      <c r="F10170">
        <v>2376529</v>
      </c>
      <c r="G10170" s="58" t="s">
        <v>87</v>
      </c>
      <c r="H10170" s="58" t="s">
        <v>87</v>
      </c>
      <c r="I10170" s="60" t="s">
        <v>85</v>
      </c>
    </row>
    <row r="10171" spans="1:9" x14ac:dyDescent="0.2">
      <c r="A10171" t="s">
        <v>43</v>
      </c>
      <c r="B10171" t="s">
        <v>81</v>
      </c>
      <c r="C10171" t="s">
        <v>22</v>
      </c>
      <c r="D10171" s="55">
        <v>43313</v>
      </c>
      <c r="E10171">
        <v>0.16575501205508492</v>
      </c>
      <c r="F10171">
        <v>2376530</v>
      </c>
      <c r="G10171" s="58" t="s">
        <v>87</v>
      </c>
      <c r="H10171" s="58" t="s">
        <v>87</v>
      </c>
      <c r="I10171" s="60" t="s">
        <v>85</v>
      </c>
    </row>
    <row r="10172" spans="1:9" x14ac:dyDescent="0.2">
      <c r="A10172" t="s">
        <v>44</v>
      </c>
      <c r="B10172" t="s">
        <v>80</v>
      </c>
      <c r="C10172" t="s">
        <v>22</v>
      </c>
      <c r="D10172" s="55">
        <v>43313</v>
      </c>
      <c r="E10172">
        <v>0.20499999999999999</v>
      </c>
      <c r="F10172">
        <v>2376531</v>
      </c>
      <c r="G10172" s="58" t="s">
        <v>87</v>
      </c>
      <c r="H10172" s="58" t="s">
        <v>87</v>
      </c>
      <c r="I10172" s="60" t="s">
        <v>85</v>
      </c>
    </row>
    <row r="10173" spans="1:9" x14ac:dyDescent="0.2">
      <c r="A10173" t="s">
        <v>44</v>
      </c>
      <c r="B10173" t="s">
        <v>81</v>
      </c>
      <c r="C10173" t="s">
        <v>22</v>
      </c>
      <c r="D10173" s="55">
        <v>43313</v>
      </c>
      <c r="E10173">
        <v>7.4999999999999997E-3</v>
      </c>
      <c r="F10173">
        <v>2376532</v>
      </c>
      <c r="G10173" s="58" t="s">
        <v>87</v>
      </c>
      <c r="H10173" s="58" t="s">
        <v>87</v>
      </c>
      <c r="I10173" s="60" t="s">
        <v>85</v>
      </c>
    </row>
    <row r="10174" spans="1:9" x14ac:dyDescent="0.2">
      <c r="A10174" t="s">
        <v>45</v>
      </c>
      <c r="B10174" t="s">
        <v>80</v>
      </c>
      <c r="C10174" t="s">
        <v>22</v>
      </c>
      <c r="D10174" s="55">
        <v>43313</v>
      </c>
      <c r="E10174">
        <v>0.20499999999999999</v>
      </c>
      <c r="F10174">
        <v>2376533</v>
      </c>
      <c r="G10174" s="58" t="s">
        <v>87</v>
      </c>
      <c r="H10174" s="58" t="s">
        <v>87</v>
      </c>
      <c r="I10174" s="60" t="s">
        <v>85</v>
      </c>
    </row>
    <row r="10175" spans="1:9" x14ac:dyDescent="0.2">
      <c r="A10175" t="s">
        <v>45</v>
      </c>
      <c r="B10175" t="s">
        <v>81</v>
      </c>
      <c r="C10175" t="s">
        <v>22</v>
      </c>
      <c r="D10175" s="55">
        <v>43313</v>
      </c>
      <c r="E10175">
        <v>7.4999999999999997E-3</v>
      </c>
      <c r="F10175">
        <v>2376534</v>
      </c>
      <c r="G10175" s="58" t="s">
        <v>87</v>
      </c>
      <c r="H10175" s="58" t="s">
        <v>87</v>
      </c>
      <c r="I10175" s="60" t="s">
        <v>85</v>
      </c>
    </row>
    <row r="10176" spans="1:9" x14ac:dyDescent="0.2">
      <c r="A10176" t="s">
        <v>46</v>
      </c>
      <c r="B10176" t="s">
        <v>80</v>
      </c>
      <c r="C10176" t="s">
        <v>22</v>
      </c>
      <c r="D10176" s="55">
        <v>43313</v>
      </c>
      <c r="E10176">
        <v>0.20499999999999999</v>
      </c>
      <c r="F10176">
        <v>2376535</v>
      </c>
      <c r="G10176" s="58" t="s">
        <v>87</v>
      </c>
      <c r="H10176" s="58" t="s">
        <v>87</v>
      </c>
      <c r="I10176" s="60" t="s">
        <v>85</v>
      </c>
    </row>
    <row r="10177" spans="1:9" x14ac:dyDescent="0.2">
      <c r="A10177" t="s">
        <v>46</v>
      </c>
      <c r="B10177" t="s">
        <v>81</v>
      </c>
      <c r="C10177" t="s">
        <v>22</v>
      </c>
      <c r="D10177" s="55">
        <v>43313</v>
      </c>
      <c r="E10177">
        <v>0.24528403602128557</v>
      </c>
      <c r="F10177">
        <v>2376536</v>
      </c>
      <c r="G10177" s="58" t="s">
        <v>87</v>
      </c>
      <c r="H10177" s="58" t="s">
        <v>87</v>
      </c>
      <c r="I10177" s="60" t="s">
        <v>85</v>
      </c>
    </row>
    <row r="10178" spans="1:9" x14ac:dyDescent="0.2">
      <c r="A10178" t="s">
        <v>47</v>
      </c>
      <c r="B10178" t="s">
        <v>80</v>
      </c>
      <c r="C10178" t="s">
        <v>22</v>
      </c>
      <c r="D10178" s="55">
        <v>43313</v>
      </c>
      <c r="E10178">
        <v>0.20499999999999999</v>
      </c>
      <c r="F10178">
        <v>2376537</v>
      </c>
      <c r="G10178" s="58" t="s">
        <v>87</v>
      </c>
      <c r="H10178" s="58" t="s">
        <v>87</v>
      </c>
      <c r="I10178" s="60" t="s">
        <v>85</v>
      </c>
    </row>
    <row r="10179" spans="1:9" x14ac:dyDescent="0.2">
      <c r="A10179" t="s">
        <v>47</v>
      </c>
      <c r="B10179" t="s">
        <v>81</v>
      </c>
      <c r="C10179" t="s">
        <v>22</v>
      </c>
      <c r="D10179" s="55">
        <v>43313</v>
      </c>
      <c r="E10179">
        <v>2.75E-2</v>
      </c>
      <c r="F10179">
        <v>2376538</v>
      </c>
      <c r="G10179" s="58" t="s">
        <v>87</v>
      </c>
      <c r="H10179" s="58" t="s">
        <v>87</v>
      </c>
      <c r="I10179" s="60" t="s">
        <v>85</v>
      </c>
    </row>
    <row r="10180" spans="1:9" x14ac:dyDescent="0.2">
      <c r="A10180" t="s">
        <v>48</v>
      </c>
      <c r="B10180" t="s">
        <v>80</v>
      </c>
      <c r="C10180" t="s">
        <v>22</v>
      </c>
      <c r="D10180" s="55">
        <v>43313</v>
      </c>
      <c r="E10180">
        <v>0.20499999999999999</v>
      </c>
      <c r="F10180">
        <v>2376539</v>
      </c>
      <c r="G10180" s="58" t="s">
        <v>87</v>
      </c>
      <c r="H10180" s="58" t="s">
        <v>87</v>
      </c>
      <c r="I10180" s="60" t="s">
        <v>85</v>
      </c>
    </row>
    <row r="10181" spans="1:9" x14ac:dyDescent="0.2">
      <c r="A10181" t="s">
        <v>48</v>
      </c>
      <c r="B10181" t="s">
        <v>81</v>
      </c>
      <c r="C10181" t="s">
        <v>22</v>
      </c>
      <c r="D10181" s="55">
        <v>43313</v>
      </c>
      <c r="E10181">
        <v>0.24528403602128557</v>
      </c>
      <c r="F10181">
        <v>2376540</v>
      </c>
      <c r="G10181" s="58" t="s">
        <v>87</v>
      </c>
      <c r="H10181" s="58" t="s">
        <v>87</v>
      </c>
      <c r="I10181" s="60" t="s">
        <v>85</v>
      </c>
    </row>
    <row r="10182" spans="1:9" x14ac:dyDescent="0.2">
      <c r="A10182" t="s">
        <v>50</v>
      </c>
      <c r="B10182" t="s">
        <v>80</v>
      </c>
      <c r="C10182" t="s">
        <v>22</v>
      </c>
      <c r="D10182" s="55">
        <v>43313</v>
      </c>
      <c r="E10182">
        <v>0</v>
      </c>
      <c r="F10182">
        <v>2376541</v>
      </c>
      <c r="G10182" s="58" t="s">
        <v>87</v>
      </c>
      <c r="H10182" s="58" t="s">
        <v>87</v>
      </c>
      <c r="I10182" s="60" t="s">
        <v>85</v>
      </c>
    </row>
    <row r="10183" spans="1:9" x14ac:dyDescent="0.2">
      <c r="A10183" t="s">
        <v>50</v>
      </c>
      <c r="B10183" t="s">
        <v>81</v>
      </c>
      <c r="C10183" t="s">
        <v>22</v>
      </c>
      <c r="D10183" s="55">
        <v>43313</v>
      </c>
      <c r="E10183">
        <v>0</v>
      </c>
      <c r="F10183">
        <v>2376542</v>
      </c>
      <c r="G10183" s="58" t="s">
        <v>87</v>
      </c>
      <c r="H10183" s="58" t="s">
        <v>87</v>
      </c>
      <c r="I10183" s="60" t="s">
        <v>85</v>
      </c>
    </row>
    <row r="10184" spans="1:9" x14ac:dyDescent="0.2">
      <c r="A10184" t="s">
        <v>58</v>
      </c>
      <c r="B10184" t="s">
        <v>80</v>
      </c>
      <c r="C10184" t="s">
        <v>22</v>
      </c>
      <c r="D10184" s="55">
        <v>43313</v>
      </c>
      <c r="E10184">
        <v>0.4</v>
      </c>
      <c r="F10184">
        <v>2376543</v>
      </c>
      <c r="G10184" s="58" t="s">
        <v>87</v>
      </c>
      <c r="H10184" s="58" t="s">
        <v>87</v>
      </c>
      <c r="I10184" s="60" t="s">
        <v>85</v>
      </c>
    </row>
    <row r="10185" spans="1:9" x14ac:dyDescent="0.2">
      <c r="A10185" t="s">
        <v>58</v>
      </c>
      <c r="B10185" t="s">
        <v>81</v>
      </c>
      <c r="C10185" t="s">
        <v>22</v>
      </c>
      <c r="D10185" s="55">
        <v>43313</v>
      </c>
      <c r="E10185">
        <v>1.4999999999999999E-2</v>
      </c>
      <c r="F10185">
        <v>2376544</v>
      </c>
      <c r="G10185" s="58" t="s">
        <v>87</v>
      </c>
      <c r="H10185" s="58" t="s">
        <v>87</v>
      </c>
      <c r="I10185" s="60" t="s">
        <v>85</v>
      </c>
    </row>
    <row r="10186" spans="1:9" x14ac:dyDescent="0.2">
      <c r="A10186" t="s">
        <v>59</v>
      </c>
      <c r="B10186" t="s">
        <v>80</v>
      </c>
      <c r="C10186" t="s">
        <v>22</v>
      </c>
      <c r="D10186" s="55">
        <v>43313</v>
      </c>
      <c r="E10186">
        <v>0.5</v>
      </c>
      <c r="F10186">
        <v>2376545</v>
      </c>
      <c r="G10186" s="58" t="s">
        <v>87</v>
      </c>
      <c r="H10186" s="58" t="s">
        <v>87</v>
      </c>
      <c r="I10186" s="60" t="s">
        <v>85</v>
      </c>
    </row>
    <row r="10187" spans="1:9" x14ac:dyDescent="0.2">
      <c r="A10187" t="s">
        <v>59</v>
      </c>
      <c r="B10187" t="s">
        <v>81</v>
      </c>
      <c r="C10187" t="s">
        <v>22</v>
      </c>
      <c r="D10187" s="55">
        <v>43313</v>
      </c>
      <c r="E10187">
        <v>-0.02</v>
      </c>
      <c r="F10187">
        <v>2376546</v>
      </c>
      <c r="G10187" s="58" t="s">
        <v>87</v>
      </c>
      <c r="H10187" s="58" t="s">
        <v>87</v>
      </c>
      <c r="I10187" s="60" t="s">
        <v>85</v>
      </c>
    </row>
    <row r="10188" spans="1:9" x14ac:dyDescent="0.2">
      <c r="A10188" t="s">
        <v>60</v>
      </c>
      <c r="B10188" t="s">
        <v>80</v>
      </c>
      <c r="C10188" t="s">
        <v>22</v>
      </c>
      <c r="D10188" s="55">
        <v>43313</v>
      </c>
      <c r="E10188">
        <v>0.5</v>
      </c>
      <c r="F10188">
        <v>2376547</v>
      </c>
      <c r="G10188" s="58" t="s">
        <v>87</v>
      </c>
      <c r="H10188" s="58" t="s">
        <v>87</v>
      </c>
      <c r="I10188" s="60" t="s">
        <v>85</v>
      </c>
    </row>
    <row r="10189" spans="1:9" x14ac:dyDescent="0.2">
      <c r="A10189" t="s">
        <v>60</v>
      </c>
      <c r="B10189" t="s">
        <v>81</v>
      </c>
      <c r="C10189" t="s">
        <v>22</v>
      </c>
      <c r="D10189" s="55">
        <v>43313</v>
      </c>
      <c r="E10189">
        <v>3.5000000000000003E-2</v>
      </c>
      <c r="F10189">
        <v>2376548</v>
      </c>
      <c r="G10189" s="58" t="s">
        <v>87</v>
      </c>
      <c r="H10189" s="58" t="s">
        <v>87</v>
      </c>
      <c r="I10189" s="60" t="s">
        <v>85</v>
      </c>
    </row>
    <row r="10190" spans="1:9" x14ac:dyDescent="0.2">
      <c r="A10190" t="s">
        <v>61</v>
      </c>
      <c r="B10190" t="s">
        <v>80</v>
      </c>
      <c r="C10190" t="s">
        <v>22</v>
      </c>
      <c r="D10190" s="55">
        <v>43313</v>
      </c>
      <c r="E10190">
        <v>0.5</v>
      </c>
      <c r="F10190">
        <v>2376549</v>
      </c>
      <c r="G10190" s="58" t="s">
        <v>87</v>
      </c>
      <c r="H10190" s="58" t="s">
        <v>87</v>
      </c>
      <c r="I10190" s="60" t="s">
        <v>85</v>
      </c>
    </row>
    <row r="10191" spans="1:9" x14ac:dyDescent="0.2">
      <c r="A10191" t="s">
        <v>61</v>
      </c>
      <c r="B10191" t="s">
        <v>81</v>
      </c>
      <c r="C10191" t="s">
        <v>22</v>
      </c>
      <c r="D10191" s="55">
        <v>43313</v>
      </c>
      <c r="E10191">
        <v>-0.02</v>
      </c>
      <c r="F10191">
        <v>2376550</v>
      </c>
      <c r="G10191" s="58" t="s">
        <v>87</v>
      </c>
      <c r="H10191" s="58" t="s">
        <v>87</v>
      </c>
      <c r="I10191" s="60" t="s">
        <v>85</v>
      </c>
    </row>
    <row r="10192" spans="1:9" x14ac:dyDescent="0.2">
      <c r="A10192" t="s">
        <v>62</v>
      </c>
      <c r="B10192" t="s">
        <v>80</v>
      </c>
      <c r="C10192" t="s">
        <v>22</v>
      </c>
      <c r="D10192" s="55">
        <v>43313</v>
      </c>
      <c r="E10192">
        <v>0.20499999999999999</v>
      </c>
      <c r="F10192">
        <v>2376551</v>
      </c>
      <c r="G10192" s="58" t="s">
        <v>87</v>
      </c>
      <c r="H10192" s="58" t="s">
        <v>87</v>
      </c>
      <c r="I10192" s="60" t="s">
        <v>85</v>
      </c>
    </row>
    <row r="10193" spans="1:9" x14ac:dyDescent="0.2">
      <c r="A10193" t="s">
        <v>62</v>
      </c>
      <c r="B10193" t="s">
        <v>81</v>
      </c>
      <c r="C10193" t="s">
        <v>22</v>
      </c>
      <c r="D10193" s="55">
        <v>43313</v>
      </c>
      <c r="E10193">
        <v>7.4999999999999997E-3</v>
      </c>
      <c r="F10193">
        <v>2376552</v>
      </c>
      <c r="G10193" s="58" t="s">
        <v>87</v>
      </c>
      <c r="H10193" s="58" t="s">
        <v>87</v>
      </c>
      <c r="I10193" s="60" t="s">
        <v>85</v>
      </c>
    </row>
    <row r="10194" spans="1:9" x14ac:dyDescent="0.2">
      <c r="A10194" t="s">
        <v>63</v>
      </c>
      <c r="B10194" t="s">
        <v>80</v>
      </c>
      <c r="C10194" t="s">
        <v>22</v>
      </c>
      <c r="D10194" s="55">
        <v>43313</v>
      </c>
      <c r="E10194">
        <v>0</v>
      </c>
      <c r="F10194">
        <v>2376553</v>
      </c>
      <c r="G10194" s="58" t="s">
        <v>87</v>
      </c>
      <c r="H10194" s="58" t="s">
        <v>87</v>
      </c>
      <c r="I10194" s="60" t="s">
        <v>85</v>
      </c>
    </row>
    <row r="10195" spans="1:9" x14ac:dyDescent="0.2">
      <c r="A10195" t="s">
        <v>63</v>
      </c>
      <c r="B10195" t="s">
        <v>81</v>
      </c>
      <c r="C10195" t="s">
        <v>22</v>
      </c>
      <c r="D10195" s="55">
        <v>43313</v>
      </c>
      <c r="E10195">
        <v>0</v>
      </c>
      <c r="F10195">
        <v>2376554</v>
      </c>
      <c r="G10195" s="58" t="s">
        <v>87</v>
      </c>
      <c r="H10195" s="58" t="s">
        <v>87</v>
      </c>
      <c r="I10195" s="60" t="s">
        <v>85</v>
      </c>
    </row>
    <row r="10196" spans="1:9" x14ac:dyDescent="0.2">
      <c r="A10196" t="s">
        <v>64</v>
      </c>
      <c r="B10196" t="s">
        <v>80</v>
      </c>
      <c r="C10196" t="s">
        <v>22</v>
      </c>
      <c r="D10196" s="55">
        <v>43313</v>
      </c>
      <c r="E10196">
        <v>0</v>
      </c>
      <c r="F10196">
        <v>2376555</v>
      </c>
      <c r="G10196" s="58" t="s">
        <v>87</v>
      </c>
      <c r="H10196" s="58" t="s">
        <v>87</v>
      </c>
      <c r="I10196" s="60" t="s">
        <v>85</v>
      </c>
    </row>
    <row r="10197" spans="1:9" x14ac:dyDescent="0.2">
      <c r="A10197" t="s">
        <v>64</v>
      </c>
      <c r="B10197" t="s">
        <v>81</v>
      </c>
      <c r="C10197" t="s">
        <v>22</v>
      </c>
      <c r="D10197" s="55">
        <v>43313</v>
      </c>
      <c r="E10197">
        <v>0</v>
      </c>
      <c r="F10197">
        <v>2376556</v>
      </c>
      <c r="G10197" s="58" t="s">
        <v>87</v>
      </c>
      <c r="H10197" s="58" t="s">
        <v>87</v>
      </c>
      <c r="I10197" s="60" t="s">
        <v>85</v>
      </c>
    </row>
    <row r="10198" spans="1:9" x14ac:dyDescent="0.2">
      <c r="A10198" t="s">
        <v>79</v>
      </c>
      <c r="B10198" t="s">
        <v>80</v>
      </c>
      <c r="C10198" t="s">
        <v>22</v>
      </c>
      <c r="D10198" s="55">
        <v>43313</v>
      </c>
      <c r="E10198">
        <v>0</v>
      </c>
      <c r="F10198">
        <v>2376557</v>
      </c>
      <c r="G10198" s="58" t="s">
        <v>87</v>
      </c>
      <c r="H10198" s="58" t="s">
        <v>87</v>
      </c>
      <c r="I10198" s="60" t="s">
        <v>85</v>
      </c>
    </row>
    <row r="10199" spans="1:9" x14ac:dyDescent="0.2">
      <c r="A10199" t="s">
        <v>79</v>
      </c>
      <c r="B10199" t="s">
        <v>81</v>
      </c>
      <c r="C10199" t="s">
        <v>22</v>
      </c>
      <c r="D10199" s="55">
        <v>43313</v>
      </c>
      <c r="E10199">
        <v>0</v>
      </c>
      <c r="F10199">
        <v>2376558</v>
      </c>
      <c r="G10199" s="58" t="s">
        <v>87</v>
      </c>
      <c r="H10199" s="58" t="s">
        <v>87</v>
      </c>
      <c r="I10199" s="60" t="s">
        <v>85</v>
      </c>
    </row>
    <row r="10200" spans="1:9" x14ac:dyDescent="0.2">
      <c r="A10200" t="s">
        <v>65</v>
      </c>
      <c r="B10200" t="s">
        <v>80</v>
      </c>
      <c r="C10200" t="s">
        <v>22</v>
      </c>
      <c r="D10200" s="55">
        <v>43313</v>
      </c>
      <c r="E10200">
        <v>0</v>
      </c>
      <c r="F10200">
        <v>2376559</v>
      </c>
      <c r="G10200" s="58" t="s">
        <v>87</v>
      </c>
      <c r="H10200" s="58" t="s">
        <v>87</v>
      </c>
      <c r="I10200" s="60" t="s">
        <v>85</v>
      </c>
    </row>
    <row r="10201" spans="1:9" x14ac:dyDescent="0.2">
      <c r="A10201" t="s">
        <v>65</v>
      </c>
      <c r="B10201" t="s">
        <v>81</v>
      </c>
      <c r="C10201" t="s">
        <v>22</v>
      </c>
      <c r="D10201" s="55">
        <v>43313</v>
      </c>
      <c r="E10201">
        <v>0</v>
      </c>
      <c r="F10201">
        <v>2376560</v>
      </c>
      <c r="G10201" s="58" t="s">
        <v>87</v>
      </c>
      <c r="H10201" s="58" t="s">
        <v>87</v>
      </c>
      <c r="I10201" s="60" t="s">
        <v>85</v>
      </c>
    </row>
    <row r="10202" spans="1:9" x14ac:dyDescent="0.2">
      <c r="A10202" t="s">
        <v>82</v>
      </c>
      <c r="B10202" t="s">
        <v>80</v>
      </c>
      <c r="C10202" t="s">
        <v>22</v>
      </c>
      <c r="D10202" s="55">
        <v>43313</v>
      </c>
      <c r="E10202">
        <v>1</v>
      </c>
      <c r="F10202">
        <v>2376561</v>
      </c>
      <c r="G10202" s="58" t="s">
        <v>87</v>
      </c>
      <c r="H10202" s="58" t="s">
        <v>87</v>
      </c>
      <c r="I10202" s="60" t="s">
        <v>85</v>
      </c>
    </row>
    <row r="10203" spans="1:9" x14ac:dyDescent="0.2">
      <c r="A10203" t="s">
        <v>78</v>
      </c>
      <c r="B10203" t="s">
        <v>80</v>
      </c>
      <c r="C10203" t="s">
        <v>22</v>
      </c>
      <c r="D10203" s="55">
        <v>43344</v>
      </c>
      <c r="E10203">
        <v>0.39750000000000002</v>
      </c>
      <c r="F10203">
        <v>2376515</v>
      </c>
      <c r="G10203" s="58" t="s">
        <v>87</v>
      </c>
      <c r="H10203" s="58" t="s">
        <v>87</v>
      </c>
      <c r="I10203" s="60" t="s">
        <v>85</v>
      </c>
    </row>
    <row r="10204" spans="1:9" x14ac:dyDescent="0.2">
      <c r="A10204" t="s">
        <v>78</v>
      </c>
      <c r="B10204" t="s">
        <v>81</v>
      </c>
      <c r="C10204" t="s">
        <v>22</v>
      </c>
      <c r="D10204" s="55">
        <v>43344</v>
      </c>
      <c r="E10204">
        <v>1.4999999999999999E-2</v>
      </c>
      <c r="F10204">
        <v>2376516</v>
      </c>
      <c r="G10204" s="58" t="s">
        <v>87</v>
      </c>
      <c r="H10204" s="58" t="s">
        <v>87</v>
      </c>
      <c r="I10204" s="60" t="s">
        <v>85</v>
      </c>
    </row>
    <row r="10205" spans="1:9" x14ac:dyDescent="0.2">
      <c r="A10205" t="s">
        <v>35</v>
      </c>
      <c r="B10205" t="s">
        <v>80</v>
      </c>
      <c r="C10205" t="s">
        <v>22</v>
      </c>
      <c r="D10205" s="55">
        <v>43344</v>
      </c>
      <c r="E10205">
        <v>0.39750000000000002</v>
      </c>
      <c r="F10205">
        <v>2376517</v>
      </c>
      <c r="G10205" s="58" t="s">
        <v>87</v>
      </c>
      <c r="H10205" s="58" t="s">
        <v>87</v>
      </c>
      <c r="I10205" s="60" t="s">
        <v>85</v>
      </c>
    </row>
    <row r="10206" spans="1:9" x14ac:dyDescent="0.2">
      <c r="A10206" t="s">
        <v>35</v>
      </c>
      <c r="B10206" t="s">
        <v>81</v>
      </c>
      <c r="C10206" t="s">
        <v>22</v>
      </c>
      <c r="D10206" s="55">
        <v>43344</v>
      </c>
      <c r="E10206">
        <v>4.4999999999999998E-2</v>
      </c>
      <c r="F10206">
        <v>2376518</v>
      </c>
      <c r="G10206" s="58" t="s">
        <v>87</v>
      </c>
      <c r="H10206" s="58" t="s">
        <v>87</v>
      </c>
      <c r="I10206" s="60" t="s">
        <v>85</v>
      </c>
    </row>
    <row r="10207" spans="1:9" x14ac:dyDescent="0.2">
      <c r="A10207" t="s">
        <v>36</v>
      </c>
      <c r="B10207" t="s">
        <v>80</v>
      </c>
      <c r="C10207" t="s">
        <v>22</v>
      </c>
      <c r="D10207" s="55">
        <v>43344</v>
      </c>
      <c r="E10207">
        <v>0.39750000000000002</v>
      </c>
      <c r="F10207">
        <v>2376519</v>
      </c>
      <c r="G10207" s="58" t="s">
        <v>87</v>
      </c>
      <c r="H10207" s="58" t="s">
        <v>87</v>
      </c>
      <c r="I10207" s="60" t="s">
        <v>85</v>
      </c>
    </row>
    <row r="10208" spans="1:9" x14ac:dyDescent="0.2">
      <c r="A10208" t="s">
        <v>36</v>
      </c>
      <c r="B10208" t="s">
        <v>81</v>
      </c>
      <c r="C10208" t="s">
        <v>22</v>
      </c>
      <c r="D10208" s="55">
        <v>43344</v>
      </c>
      <c r="E10208">
        <v>1.4999999999999999E-2</v>
      </c>
      <c r="F10208">
        <v>2376520</v>
      </c>
      <c r="G10208" s="58" t="s">
        <v>87</v>
      </c>
      <c r="H10208" s="58" t="s">
        <v>87</v>
      </c>
      <c r="I10208" s="60" t="s">
        <v>85</v>
      </c>
    </row>
    <row r="10209" spans="1:9" x14ac:dyDescent="0.2">
      <c r="A10209" t="s">
        <v>37</v>
      </c>
      <c r="B10209" t="s">
        <v>80</v>
      </c>
      <c r="C10209" t="s">
        <v>22</v>
      </c>
      <c r="D10209" s="55">
        <v>43344</v>
      </c>
      <c r="E10209">
        <v>0.39750000000000002</v>
      </c>
      <c r="F10209">
        <v>2376521</v>
      </c>
      <c r="G10209" s="58" t="s">
        <v>87</v>
      </c>
      <c r="H10209" s="58" t="s">
        <v>87</v>
      </c>
      <c r="I10209" s="60" t="s">
        <v>85</v>
      </c>
    </row>
    <row r="10210" spans="1:9" x14ac:dyDescent="0.2">
      <c r="A10210" t="s">
        <v>37</v>
      </c>
      <c r="B10210" t="s">
        <v>81</v>
      </c>
      <c r="C10210" t="s">
        <v>22</v>
      </c>
      <c r="D10210" s="55">
        <v>43344</v>
      </c>
      <c r="E10210">
        <v>4.4999999999999998E-2</v>
      </c>
      <c r="F10210">
        <v>2376522</v>
      </c>
      <c r="G10210" s="58" t="s">
        <v>87</v>
      </c>
      <c r="H10210" s="58" t="s">
        <v>87</v>
      </c>
      <c r="I10210" s="60" t="s">
        <v>85</v>
      </c>
    </row>
    <row r="10211" spans="1:9" x14ac:dyDescent="0.2">
      <c r="A10211" t="s">
        <v>40</v>
      </c>
      <c r="B10211" t="s">
        <v>80</v>
      </c>
      <c r="C10211" t="s">
        <v>22</v>
      </c>
      <c r="D10211" s="55">
        <v>43344</v>
      </c>
      <c r="E10211">
        <v>0</v>
      </c>
      <c r="F10211">
        <v>2376523</v>
      </c>
      <c r="G10211" s="58" t="s">
        <v>87</v>
      </c>
      <c r="H10211" s="58" t="s">
        <v>87</v>
      </c>
      <c r="I10211" s="60" t="s">
        <v>85</v>
      </c>
    </row>
    <row r="10212" spans="1:9" x14ac:dyDescent="0.2">
      <c r="A10212" t="s">
        <v>40</v>
      </c>
      <c r="B10212" t="s">
        <v>81</v>
      </c>
      <c r="C10212" t="s">
        <v>22</v>
      </c>
      <c r="D10212" s="55">
        <v>43344</v>
      </c>
      <c r="E10212">
        <v>0</v>
      </c>
      <c r="F10212">
        <v>2376524</v>
      </c>
      <c r="G10212" s="58" t="s">
        <v>87</v>
      </c>
      <c r="H10212" s="58" t="s">
        <v>87</v>
      </c>
      <c r="I10212" s="60" t="s">
        <v>85</v>
      </c>
    </row>
    <row r="10213" spans="1:9" x14ac:dyDescent="0.2">
      <c r="A10213" t="s">
        <v>41</v>
      </c>
      <c r="B10213" t="s">
        <v>80</v>
      </c>
      <c r="C10213" t="s">
        <v>22</v>
      </c>
      <c r="D10213" s="55">
        <v>43344</v>
      </c>
      <c r="E10213">
        <v>0</v>
      </c>
      <c r="F10213">
        <v>2376525</v>
      </c>
      <c r="G10213" s="58" t="s">
        <v>87</v>
      </c>
      <c r="H10213" s="58" t="s">
        <v>87</v>
      </c>
      <c r="I10213" s="60" t="s">
        <v>85</v>
      </c>
    </row>
    <row r="10214" spans="1:9" x14ac:dyDescent="0.2">
      <c r="A10214" t="s">
        <v>41</v>
      </c>
      <c r="B10214" t="s">
        <v>81</v>
      </c>
      <c r="C10214" t="s">
        <v>22</v>
      </c>
      <c r="D10214" s="55">
        <v>43344</v>
      </c>
      <c r="E10214">
        <v>0</v>
      </c>
      <c r="F10214">
        <v>2376526</v>
      </c>
      <c r="G10214" s="58" t="s">
        <v>87</v>
      </c>
      <c r="H10214" s="58" t="s">
        <v>87</v>
      </c>
      <c r="I10214" s="60" t="s">
        <v>85</v>
      </c>
    </row>
    <row r="10215" spans="1:9" x14ac:dyDescent="0.2">
      <c r="A10215" t="s">
        <v>42</v>
      </c>
      <c r="B10215" t="s">
        <v>80</v>
      </c>
      <c r="C10215" t="s">
        <v>22</v>
      </c>
      <c r="D10215" s="55">
        <v>43344</v>
      </c>
      <c r="E10215">
        <v>0.16500000000000001</v>
      </c>
      <c r="F10215">
        <v>2376527</v>
      </c>
      <c r="G10215" s="58" t="s">
        <v>87</v>
      </c>
      <c r="H10215" s="58" t="s">
        <v>87</v>
      </c>
      <c r="I10215" s="60" t="s">
        <v>85</v>
      </c>
    </row>
    <row r="10216" spans="1:9" x14ac:dyDescent="0.2">
      <c r="A10216" t="s">
        <v>42</v>
      </c>
      <c r="B10216" t="s">
        <v>81</v>
      </c>
      <c r="C10216" t="s">
        <v>22</v>
      </c>
      <c r="D10216" s="55">
        <v>43344</v>
      </c>
      <c r="E10216">
        <v>1.2500000000000001E-2</v>
      </c>
      <c r="F10216">
        <v>2376528</v>
      </c>
      <c r="G10216" s="58" t="s">
        <v>87</v>
      </c>
      <c r="H10216" s="58" t="s">
        <v>87</v>
      </c>
      <c r="I10216" s="60" t="s">
        <v>85</v>
      </c>
    </row>
    <row r="10217" spans="1:9" x14ac:dyDescent="0.2">
      <c r="A10217" t="s">
        <v>43</v>
      </c>
      <c r="B10217" t="s">
        <v>80</v>
      </c>
      <c r="C10217" t="s">
        <v>22</v>
      </c>
      <c r="D10217" s="55">
        <v>43344</v>
      </c>
      <c r="E10217">
        <v>0.16500000000000001</v>
      </c>
      <c r="F10217">
        <v>2376529</v>
      </c>
      <c r="G10217" s="58" t="s">
        <v>87</v>
      </c>
      <c r="H10217" s="58" t="s">
        <v>87</v>
      </c>
      <c r="I10217" s="60" t="s">
        <v>85</v>
      </c>
    </row>
    <row r="10218" spans="1:9" x14ac:dyDescent="0.2">
      <c r="A10218" t="s">
        <v>43</v>
      </c>
      <c r="B10218" t="s">
        <v>81</v>
      </c>
      <c r="C10218" t="s">
        <v>22</v>
      </c>
      <c r="D10218" s="55">
        <v>43344</v>
      </c>
      <c r="E10218">
        <v>0.16564692493155164</v>
      </c>
      <c r="F10218">
        <v>2376530</v>
      </c>
      <c r="G10218" s="58" t="s">
        <v>87</v>
      </c>
      <c r="H10218" s="58" t="s">
        <v>87</v>
      </c>
      <c r="I10218" s="60" t="s">
        <v>85</v>
      </c>
    </row>
    <row r="10219" spans="1:9" x14ac:dyDescent="0.2">
      <c r="A10219" t="s">
        <v>44</v>
      </c>
      <c r="B10219" t="s">
        <v>80</v>
      </c>
      <c r="C10219" t="s">
        <v>22</v>
      </c>
      <c r="D10219" s="55">
        <v>43344</v>
      </c>
      <c r="E10219">
        <v>0.185</v>
      </c>
      <c r="F10219">
        <v>2376531</v>
      </c>
      <c r="G10219" s="58" t="s">
        <v>87</v>
      </c>
      <c r="H10219" s="58" t="s">
        <v>87</v>
      </c>
      <c r="I10219" s="60" t="s">
        <v>85</v>
      </c>
    </row>
    <row r="10220" spans="1:9" x14ac:dyDescent="0.2">
      <c r="A10220" t="s">
        <v>44</v>
      </c>
      <c r="B10220" t="s">
        <v>81</v>
      </c>
      <c r="C10220" t="s">
        <v>22</v>
      </c>
      <c r="D10220" s="55">
        <v>43344</v>
      </c>
      <c r="E10220">
        <v>5.0000000000000001E-3</v>
      </c>
      <c r="F10220">
        <v>2376532</v>
      </c>
      <c r="G10220" s="58" t="s">
        <v>87</v>
      </c>
      <c r="H10220" s="58" t="s">
        <v>87</v>
      </c>
      <c r="I10220" s="60" t="s">
        <v>85</v>
      </c>
    </row>
    <row r="10221" spans="1:9" x14ac:dyDescent="0.2">
      <c r="A10221" t="s">
        <v>45</v>
      </c>
      <c r="B10221" t="s">
        <v>80</v>
      </c>
      <c r="C10221" t="s">
        <v>22</v>
      </c>
      <c r="D10221" s="55">
        <v>43344</v>
      </c>
      <c r="E10221">
        <v>0.185</v>
      </c>
      <c r="F10221">
        <v>2376533</v>
      </c>
      <c r="G10221" s="58" t="s">
        <v>87</v>
      </c>
      <c r="H10221" s="58" t="s">
        <v>87</v>
      </c>
      <c r="I10221" s="60" t="s">
        <v>85</v>
      </c>
    </row>
    <row r="10222" spans="1:9" x14ac:dyDescent="0.2">
      <c r="A10222" t="s">
        <v>45</v>
      </c>
      <c r="B10222" t="s">
        <v>81</v>
      </c>
      <c r="C10222" t="s">
        <v>22</v>
      </c>
      <c r="D10222" s="55">
        <v>43344</v>
      </c>
      <c r="E10222">
        <v>5.0000000000000001E-3</v>
      </c>
      <c r="F10222">
        <v>2376534</v>
      </c>
      <c r="G10222" s="58" t="s">
        <v>87</v>
      </c>
      <c r="H10222" s="58" t="s">
        <v>87</v>
      </c>
      <c r="I10222" s="60" t="s">
        <v>85</v>
      </c>
    </row>
    <row r="10223" spans="1:9" x14ac:dyDescent="0.2">
      <c r="A10223" t="s">
        <v>46</v>
      </c>
      <c r="B10223" t="s">
        <v>80</v>
      </c>
      <c r="C10223" t="s">
        <v>22</v>
      </c>
      <c r="D10223" s="55">
        <v>43344</v>
      </c>
      <c r="E10223">
        <v>0.185</v>
      </c>
      <c r="F10223">
        <v>2376535</v>
      </c>
      <c r="G10223" s="58" t="s">
        <v>87</v>
      </c>
      <c r="H10223" s="58" t="s">
        <v>87</v>
      </c>
      <c r="I10223" s="60" t="s">
        <v>85</v>
      </c>
    </row>
    <row r="10224" spans="1:9" x14ac:dyDescent="0.2">
      <c r="A10224" t="s">
        <v>46</v>
      </c>
      <c r="B10224" t="s">
        <v>81</v>
      </c>
      <c r="C10224" t="s">
        <v>22</v>
      </c>
      <c r="D10224" s="55">
        <v>43344</v>
      </c>
      <c r="E10224">
        <v>0.24737572656569801</v>
      </c>
      <c r="F10224">
        <v>2376536</v>
      </c>
      <c r="G10224" s="58" t="s">
        <v>87</v>
      </c>
      <c r="H10224" s="58" t="s">
        <v>87</v>
      </c>
      <c r="I10224" s="60" t="s">
        <v>85</v>
      </c>
    </row>
    <row r="10225" spans="1:9" x14ac:dyDescent="0.2">
      <c r="A10225" t="s">
        <v>47</v>
      </c>
      <c r="B10225" t="s">
        <v>80</v>
      </c>
      <c r="C10225" t="s">
        <v>22</v>
      </c>
      <c r="D10225" s="55">
        <v>43344</v>
      </c>
      <c r="E10225">
        <v>0.185</v>
      </c>
      <c r="F10225">
        <v>2376537</v>
      </c>
      <c r="G10225" s="58" t="s">
        <v>87</v>
      </c>
      <c r="H10225" s="58" t="s">
        <v>87</v>
      </c>
      <c r="I10225" s="60" t="s">
        <v>85</v>
      </c>
    </row>
    <row r="10226" spans="1:9" x14ac:dyDescent="0.2">
      <c r="A10226" t="s">
        <v>47</v>
      </c>
      <c r="B10226" t="s">
        <v>81</v>
      </c>
      <c r="C10226" t="s">
        <v>22</v>
      </c>
      <c r="D10226" s="55">
        <v>43344</v>
      </c>
      <c r="E10226">
        <v>2.5000000000000001E-2</v>
      </c>
      <c r="F10226">
        <v>2376538</v>
      </c>
      <c r="G10226" s="58" t="s">
        <v>87</v>
      </c>
      <c r="H10226" s="58" t="s">
        <v>87</v>
      </c>
      <c r="I10226" s="60" t="s">
        <v>85</v>
      </c>
    </row>
    <row r="10227" spans="1:9" x14ac:dyDescent="0.2">
      <c r="A10227" t="s">
        <v>48</v>
      </c>
      <c r="B10227" t="s">
        <v>80</v>
      </c>
      <c r="C10227" t="s">
        <v>22</v>
      </c>
      <c r="D10227" s="55">
        <v>43344</v>
      </c>
      <c r="E10227">
        <v>0.185</v>
      </c>
      <c r="F10227">
        <v>2376539</v>
      </c>
      <c r="G10227" s="58" t="s">
        <v>87</v>
      </c>
      <c r="H10227" s="58" t="s">
        <v>87</v>
      </c>
      <c r="I10227" s="60" t="s">
        <v>85</v>
      </c>
    </row>
    <row r="10228" spans="1:9" x14ac:dyDescent="0.2">
      <c r="A10228" t="s">
        <v>48</v>
      </c>
      <c r="B10228" t="s">
        <v>81</v>
      </c>
      <c r="C10228" t="s">
        <v>22</v>
      </c>
      <c r="D10228" s="55">
        <v>43344</v>
      </c>
      <c r="E10228">
        <v>0.24737572656569801</v>
      </c>
      <c r="F10228">
        <v>2376540</v>
      </c>
      <c r="G10228" s="58" t="s">
        <v>87</v>
      </c>
      <c r="H10228" s="58" t="s">
        <v>87</v>
      </c>
      <c r="I10228" s="60" t="s">
        <v>85</v>
      </c>
    </row>
    <row r="10229" spans="1:9" x14ac:dyDescent="0.2">
      <c r="A10229" t="s">
        <v>50</v>
      </c>
      <c r="B10229" t="s">
        <v>80</v>
      </c>
      <c r="C10229" t="s">
        <v>22</v>
      </c>
      <c r="D10229" s="55">
        <v>43344</v>
      </c>
      <c r="E10229">
        <v>0</v>
      </c>
      <c r="F10229">
        <v>2376541</v>
      </c>
      <c r="G10229" s="58" t="s">
        <v>87</v>
      </c>
      <c r="H10229" s="58" t="s">
        <v>87</v>
      </c>
      <c r="I10229" s="60" t="s">
        <v>85</v>
      </c>
    </row>
    <row r="10230" spans="1:9" x14ac:dyDescent="0.2">
      <c r="A10230" t="s">
        <v>50</v>
      </c>
      <c r="B10230" t="s">
        <v>81</v>
      </c>
      <c r="C10230" t="s">
        <v>22</v>
      </c>
      <c r="D10230" s="55">
        <v>43344</v>
      </c>
      <c r="E10230">
        <v>0</v>
      </c>
      <c r="F10230">
        <v>2376542</v>
      </c>
      <c r="G10230" s="58" t="s">
        <v>87</v>
      </c>
      <c r="H10230" s="58" t="s">
        <v>87</v>
      </c>
      <c r="I10230" s="60" t="s">
        <v>85</v>
      </c>
    </row>
    <row r="10231" spans="1:9" x14ac:dyDescent="0.2">
      <c r="A10231" t="s">
        <v>58</v>
      </c>
      <c r="B10231" t="s">
        <v>80</v>
      </c>
      <c r="C10231" t="s">
        <v>22</v>
      </c>
      <c r="D10231" s="55">
        <v>43344</v>
      </c>
      <c r="E10231">
        <v>0.39750000000000002</v>
      </c>
      <c r="F10231">
        <v>2376543</v>
      </c>
      <c r="G10231" s="58" t="s">
        <v>87</v>
      </c>
      <c r="H10231" s="58" t="s">
        <v>87</v>
      </c>
      <c r="I10231" s="60" t="s">
        <v>85</v>
      </c>
    </row>
    <row r="10232" spans="1:9" x14ac:dyDescent="0.2">
      <c r="A10232" t="s">
        <v>58</v>
      </c>
      <c r="B10232" t="s">
        <v>81</v>
      </c>
      <c r="C10232" t="s">
        <v>22</v>
      </c>
      <c r="D10232" s="55">
        <v>43344</v>
      </c>
      <c r="E10232">
        <v>1.4999999999999999E-2</v>
      </c>
      <c r="F10232">
        <v>2376544</v>
      </c>
      <c r="G10232" s="58" t="s">
        <v>87</v>
      </c>
      <c r="H10232" s="58" t="s">
        <v>87</v>
      </c>
      <c r="I10232" s="60" t="s">
        <v>85</v>
      </c>
    </row>
    <row r="10233" spans="1:9" x14ac:dyDescent="0.2">
      <c r="A10233" t="s">
        <v>59</v>
      </c>
      <c r="B10233" t="s">
        <v>80</v>
      </c>
      <c r="C10233" t="s">
        <v>22</v>
      </c>
      <c r="D10233" s="55">
        <v>43344</v>
      </c>
      <c r="E10233">
        <v>0.46</v>
      </c>
      <c r="F10233">
        <v>2376545</v>
      </c>
      <c r="G10233" s="58" t="s">
        <v>87</v>
      </c>
      <c r="H10233" s="58" t="s">
        <v>87</v>
      </c>
      <c r="I10233" s="60" t="s">
        <v>85</v>
      </c>
    </row>
    <row r="10234" spans="1:9" x14ac:dyDescent="0.2">
      <c r="A10234" t="s">
        <v>59</v>
      </c>
      <c r="B10234" t="s">
        <v>81</v>
      </c>
      <c r="C10234" t="s">
        <v>22</v>
      </c>
      <c r="D10234" s="55">
        <v>43344</v>
      </c>
      <c r="E10234">
        <v>-0.04</v>
      </c>
      <c r="F10234">
        <v>2376546</v>
      </c>
      <c r="G10234" s="58" t="s">
        <v>87</v>
      </c>
      <c r="H10234" s="58" t="s">
        <v>87</v>
      </c>
      <c r="I10234" s="60" t="s">
        <v>85</v>
      </c>
    </row>
    <row r="10235" spans="1:9" x14ac:dyDescent="0.2">
      <c r="A10235" t="s">
        <v>60</v>
      </c>
      <c r="B10235" t="s">
        <v>80</v>
      </c>
      <c r="C10235" t="s">
        <v>22</v>
      </c>
      <c r="D10235" s="55">
        <v>43344</v>
      </c>
      <c r="E10235">
        <v>0.46</v>
      </c>
      <c r="F10235">
        <v>2376547</v>
      </c>
      <c r="G10235" s="58" t="s">
        <v>87</v>
      </c>
      <c r="H10235" s="58" t="s">
        <v>87</v>
      </c>
      <c r="I10235" s="60" t="s">
        <v>85</v>
      </c>
    </row>
    <row r="10236" spans="1:9" x14ac:dyDescent="0.2">
      <c r="A10236" t="s">
        <v>60</v>
      </c>
      <c r="B10236" t="s">
        <v>81</v>
      </c>
      <c r="C10236" t="s">
        <v>22</v>
      </c>
      <c r="D10236" s="55">
        <v>43344</v>
      </c>
      <c r="E10236">
        <v>3.5000000000000003E-2</v>
      </c>
      <c r="F10236">
        <v>2376548</v>
      </c>
      <c r="G10236" s="58" t="s">
        <v>87</v>
      </c>
      <c r="H10236" s="58" t="s">
        <v>87</v>
      </c>
      <c r="I10236" s="60" t="s">
        <v>85</v>
      </c>
    </row>
    <row r="10237" spans="1:9" x14ac:dyDescent="0.2">
      <c r="A10237" t="s">
        <v>61</v>
      </c>
      <c r="B10237" t="s">
        <v>80</v>
      </c>
      <c r="C10237" t="s">
        <v>22</v>
      </c>
      <c r="D10237" s="55">
        <v>43344</v>
      </c>
      <c r="E10237">
        <v>0.46</v>
      </c>
      <c r="F10237">
        <v>2376549</v>
      </c>
      <c r="G10237" s="58" t="s">
        <v>87</v>
      </c>
      <c r="H10237" s="58" t="s">
        <v>87</v>
      </c>
      <c r="I10237" s="60" t="s">
        <v>85</v>
      </c>
    </row>
    <row r="10238" spans="1:9" x14ac:dyDescent="0.2">
      <c r="A10238" t="s">
        <v>61</v>
      </c>
      <c r="B10238" t="s">
        <v>81</v>
      </c>
      <c r="C10238" t="s">
        <v>22</v>
      </c>
      <c r="D10238" s="55">
        <v>43344</v>
      </c>
      <c r="E10238">
        <v>-0.02</v>
      </c>
      <c r="F10238">
        <v>2376550</v>
      </c>
      <c r="G10238" s="58" t="s">
        <v>87</v>
      </c>
      <c r="H10238" s="58" t="s">
        <v>87</v>
      </c>
      <c r="I10238" s="60" t="s">
        <v>85</v>
      </c>
    </row>
    <row r="10239" spans="1:9" x14ac:dyDescent="0.2">
      <c r="A10239" t="s">
        <v>62</v>
      </c>
      <c r="B10239" t="s">
        <v>80</v>
      </c>
      <c r="C10239" t="s">
        <v>22</v>
      </c>
      <c r="D10239" s="55">
        <v>43344</v>
      </c>
      <c r="E10239">
        <v>0.185</v>
      </c>
      <c r="F10239">
        <v>2376551</v>
      </c>
      <c r="G10239" s="58" t="s">
        <v>87</v>
      </c>
      <c r="H10239" s="58" t="s">
        <v>87</v>
      </c>
      <c r="I10239" s="60" t="s">
        <v>85</v>
      </c>
    </row>
    <row r="10240" spans="1:9" x14ac:dyDescent="0.2">
      <c r="A10240" t="s">
        <v>62</v>
      </c>
      <c r="B10240" t="s">
        <v>81</v>
      </c>
      <c r="C10240" t="s">
        <v>22</v>
      </c>
      <c r="D10240" s="55">
        <v>43344</v>
      </c>
      <c r="E10240">
        <v>5.0000000000000001E-3</v>
      </c>
      <c r="F10240">
        <v>2376552</v>
      </c>
      <c r="G10240" s="58" t="s">
        <v>87</v>
      </c>
      <c r="H10240" s="58" t="s">
        <v>87</v>
      </c>
      <c r="I10240" s="60" t="s">
        <v>85</v>
      </c>
    </row>
    <row r="10241" spans="1:9" x14ac:dyDescent="0.2">
      <c r="A10241" t="s">
        <v>63</v>
      </c>
      <c r="B10241" t="s">
        <v>80</v>
      </c>
      <c r="C10241" t="s">
        <v>22</v>
      </c>
      <c r="D10241" s="55">
        <v>43344</v>
      </c>
      <c r="E10241">
        <v>0</v>
      </c>
      <c r="F10241">
        <v>2376553</v>
      </c>
      <c r="G10241" s="58" t="s">
        <v>87</v>
      </c>
      <c r="H10241" s="58" t="s">
        <v>87</v>
      </c>
      <c r="I10241" s="60" t="s">
        <v>85</v>
      </c>
    </row>
    <row r="10242" spans="1:9" x14ac:dyDescent="0.2">
      <c r="A10242" t="s">
        <v>63</v>
      </c>
      <c r="B10242" t="s">
        <v>81</v>
      </c>
      <c r="C10242" t="s">
        <v>22</v>
      </c>
      <c r="D10242" s="55">
        <v>43344</v>
      </c>
      <c r="E10242">
        <v>0</v>
      </c>
      <c r="F10242">
        <v>2376554</v>
      </c>
      <c r="G10242" s="58" t="s">
        <v>87</v>
      </c>
      <c r="H10242" s="58" t="s">
        <v>87</v>
      </c>
      <c r="I10242" s="60" t="s">
        <v>85</v>
      </c>
    </row>
    <row r="10243" spans="1:9" x14ac:dyDescent="0.2">
      <c r="A10243" t="s">
        <v>64</v>
      </c>
      <c r="B10243" t="s">
        <v>80</v>
      </c>
      <c r="C10243" t="s">
        <v>22</v>
      </c>
      <c r="D10243" s="55">
        <v>43344</v>
      </c>
      <c r="E10243">
        <v>0</v>
      </c>
      <c r="F10243">
        <v>2376555</v>
      </c>
      <c r="G10243" s="58" t="s">
        <v>87</v>
      </c>
      <c r="H10243" s="58" t="s">
        <v>87</v>
      </c>
      <c r="I10243" s="60" t="s">
        <v>85</v>
      </c>
    </row>
    <row r="10244" spans="1:9" x14ac:dyDescent="0.2">
      <c r="A10244" t="s">
        <v>64</v>
      </c>
      <c r="B10244" t="s">
        <v>81</v>
      </c>
      <c r="C10244" t="s">
        <v>22</v>
      </c>
      <c r="D10244" s="55">
        <v>43344</v>
      </c>
      <c r="E10244">
        <v>0</v>
      </c>
      <c r="F10244">
        <v>2376556</v>
      </c>
      <c r="G10244" s="58" t="s">
        <v>87</v>
      </c>
      <c r="H10244" s="58" t="s">
        <v>87</v>
      </c>
      <c r="I10244" s="60" t="s">
        <v>85</v>
      </c>
    </row>
    <row r="10245" spans="1:9" x14ac:dyDescent="0.2">
      <c r="A10245" t="s">
        <v>79</v>
      </c>
      <c r="B10245" t="s">
        <v>80</v>
      </c>
      <c r="C10245" t="s">
        <v>22</v>
      </c>
      <c r="D10245" s="55">
        <v>43344</v>
      </c>
      <c r="E10245">
        <v>0</v>
      </c>
      <c r="F10245">
        <v>2376557</v>
      </c>
      <c r="G10245" s="58" t="s">
        <v>87</v>
      </c>
      <c r="H10245" s="58" t="s">
        <v>87</v>
      </c>
      <c r="I10245" s="60" t="s">
        <v>85</v>
      </c>
    </row>
    <row r="10246" spans="1:9" x14ac:dyDescent="0.2">
      <c r="A10246" t="s">
        <v>79</v>
      </c>
      <c r="B10246" t="s">
        <v>81</v>
      </c>
      <c r="C10246" t="s">
        <v>22</v>
      </c>
      <c r="D10246" s="55">
        <v>43344</v>
      </c>
      <c r="E10246">
        <v>0</v>
      </c>
      <c r="F10246">
        <v>2376558</v>
      </c>
      <c r="G10246" s="58" t="s">
        <v>87</v>
      </c>
      <c r="H10246" s="58" t="s">
        <v>87</v>
      </c>
      <c r="I10246" s="60" t="s">
        <v>85</v>
      </c>
    </row>
    <row r="10247" spans="1:9" x14ac:dyDescent="0.2">
      <c r="A10247" t="s">
        <v>65</v>
      </c>
      <c r="B10247" t="s">
        <v>80</v>
      </c>
      <c r="C10247" t="s">
        <v>22</v>
      </c>
      <c r="D10247" s="55">
        <v>43344</v>
      </c>
      <c r="E10247">
        <v>0</v>
      </c>
      <c r="F10247">
        <v>2376559</v>
      </c>
      <c r="G10247" s="58" t="s">
        <v>87</v>
      </c>
      <c r="H10247" s="58" t="s">
        <v>87</v>
      </c>
      <c r="I10247" s="60" t="s">
        <v>85</v>
      </c>
    </row>
    <row r="10248" spans="1:9" x14ac:dyDescent="0.2">
      <c r="A10248" t="s">
        <v>65</v>
      </c>
      <c r="B10248" t="s">
        <v>81</v>
      </c>
      <c r="C10248" t="s">
        <v>22</v>
      </c>
      <c r="D10248" s="55">
        <v>43344</v>
      </c>
      <c r="E10248">
        <v>0</v>
      </c>
      <c r="F10248">
        <v>2376560</v>
      </c>
      <c r="G10248" s="58" t="s">
        <v>87</v>
      </c>
      <c r="H10248" s="58" t="s">
        <v>87</v>
      </c>
      <c r="I10248" s="60" t="s">
        <v>85</v>
      </c>
    </row>
    <row r="10249" spans="1:9" x14ac:dyDescent="0.2">
      <c r="A10249" t="s">
        <v>82</v>
      </c>
      <c r="B10249" t="s">
        <v>80</v>
      </c>
      <c r="C10249" t="s">
        <v>22</v>
      </c>
      <c r="D10249" s="55">
        <v>43344</v>
      </c>
      <c r="E10249">
        <v>0.6</v>
      </c>
      <c r="F10249">
        <v>2376561</v>
      </c>
      <c r="G10249" s="58" t="s">
        <v>87</v>
      </c>
      <c r="H10249" s="58" t="s">
        <v>87</v>
      </c>
      <c r="I10249" s="60" t="s">
        <v>85</v>
      </c>
    </row>
    <row r="10250" spans="1:9" x14ac:dyDescent="0.2">
      <c r="A10250" t="s">
        <v>78</v>
      </c>
      <c r="B10250" t="s">
        <v>80</v>
      </c>
      <c r="C10250" t="s">
        <v>22</v>
      </c>
      <c r="D10250" s="55">
        <v>43374</v>
      </c>
      <c r="E10250">
        <v>0.4</v>
      </c>
      <c r="F10250">
        <v>2376515</v>
      </c>
      <c r="G10250" s="58" t="s">
        <v>87</v>
      </c>
      <c r="H10250" s="58" t="s">
        <v>87</v>
      </c>
      <c r="I10250" s="60" t="s">
        <v>85</v>
      </c>
    </row>
    <row r="10251" spans="1:9" x14ac:dyDescent="0.2">
      <c r="A10251" t="s">
        <v>78</v>
      </c>
      <c r="B10251" t="s">
        <v>81</v>
      </c>
      <c r="C10251" t="s">
        <v>22</v>
      </c>
      <c r="D10251" s="55">
        <v>43374</v>
      </c>
      <c r="E10251">
        <v>1.4999999999999999E-2</v>
      </c>
      <c r="F10251">
        <v>2376516</v>
      </c>
      <c r="G10251" s="58" t="s">
        <v>87</v>
      </c>
      <c r="H10251" s="58" t="s">
        <v>87</v>
      </c>
      <c r="I10251" s="60" t="s">
        <v>85</v>
      </c>
    </row>
    <row r="10252" spans="1:9" x14ac:dyDescent="0.2">
      <c r="A10252" t="s">
        <v>35</v>
      </c>
      <c r="B10252" t="s">
        <v>80</v>
      </c>
      <c r="C10252" t="s">
        <v>22</v>
      </c>
      <c r="D10252" s="55">
        <v>43374</v>
      </c>
      <c r="E10252">
        <v>0.4</v>
      </c>
      <c r="F10252">
        <v>2376517</v>
      </c>
      <c r="G10252" s="58" t="s">
        <v>87</v>
      </c>
      <c r="H10252" s="58" t="s">
        <v>87</v>
      </c>
      <c r="I10252" s="60" t="s">
        <v>85</v>
      </c>
    </row>
    <row r="10253" spans="1:9" x14ac:dyDescent="0.2">
      <c r="A10253" t="s">
        <v>35</v>
      </c>
      <c r="B10253" t="s">
        <v>81</v>
      </c>
      <c r="C10253" t="s">
        <v>22</v>
      </c>
      <c r="D10253" s="55">
        <v>43374</v>
      </c>
      <c r="E10253">
        <v>4.4999999999999998E-2</v>
      </c>
      <c r="F10253">
        <v>2376518</v>
      </c>
      <c r="G10253" s="58" t="s">
        <v>87</v>
      </c>
      <c r="H10253" s="58" t="s">
        <v>87</v>
      </c>
      <c r="I10253" s="60" t="s">
        <v>85</v>
      </c>
    </row>
    <row r="10254" spans="1:9" x14ac:dyDescent="0.2">
      <c r="A10254" t="s">
        <v>36</v>
      </c>
      <c r="B10254" t="s">
        <v>80</v>
      </c>
      <c r="C10254" t="s">
        <v>22</v>
      </c>
      <c r="D10254" s="55">
        <v>43374</v>
      </c>
      <c r="E10254">
        <v>0.4</v>
      </c>
      <c r="F10254">
        <v>2376519</v>
      </c>
      <c r="G10254" s="58" t="s">
        <v>87</v>
      </c>
      <c r="H10254" s="58" t="s">
        <v>87</v>
      </c>
      <c r="I10254" s="60" t="s">
        <v>85</v>
      </c>
    </row>
    <row r="10255" spans="1:9" x14ac:dyDescent="0.2">
      <c r="A10255" t="s">
        <v>36</v>
      </c>
      <c r="B10255" t="s">
        <v>81</v>
      </c>
      <c r="C10255" t="s">
        <v>22</v>
      </c>
      <c r="D10255" s="55">
        <v>43374</v>
      </c>
      <c r="E10255">
        <v>1.4999999999999999E-2</v>
      </c>
      <c r="F10255">
        <v>2376520</v>
      </c>
      <c r="G10255" s="58" t="s">
        <v>87</v>
      </c>
      <c r="H10255" s="58" t="s">
        <v>87</v>
      </c>
      <c r="I10255" s="60" t="s">
        <v>85</v>
      </c>
    </row>
    <row r="10256" spans="1:9" x14ac:dyDescent="0.2">
      <c r="A10256" t="s">
        <v>37</v>
      </c>
      <c r="B10256" t="s">
        <v>80</v>
      </c>
      <c r="C10256" t="s">
        <v>22</v>
      </c>
      <c r="D10256" s="55">
        <v>43374</v>
      </c>
      <c r="E10256">
        <v>0.4</v>
      </c>
      <c r="F10256">
        <v>2376521</v>
      </c>
      <c r="G10256" s="58" t="s">
        <v>87</v>
      </c>
      <c r="H10256" s="58" t="s">
        <v>87</v>
      </c>
      <c r="I10256" s="60" t="s">
        <v>85</v>
      </c>
    </row>
    <row r="10257" spans="1:9" x14ac:dyDescent="0.2">
      <c r="A10257" t="s">
        <v>37</v>
      </c>
      <c r="B10257" t="s">
        <v>81</v>
      </c>
      <c r="C10257" t="s">
        <v>22</v>
      </c>
      <c r="D10257" s="55">
        <v>43374</v>
      </c>
      <c r="E10257">
        <v>4.4999999999999998E-2</v>
      </c>
      <c r="F10257">
        <v>2376522</v>
      </c>
      <c r="G10257" s="58" t="s">
        <v>87</v>
      </c>
      <c r="H10257" s="58" t="s">
        <v>87</v>
      </c>
      <c r="I10257" s="60" t="s">
        <v>85</v>
      </c>
    </row>
    <row r="10258" spans="1:9" x14ac:dyDescent="0.2">
      <c r="A10258" t="s">
        <v>40</v>
      </c>
      <c r="B10258" t="s">
        <v>80</v>
      </c>
      <c r="C10258" t="s">
        <v>22</v>
      </c>
      <c r="D10258" s="55">
        <v>43374</v>
      </c>
      <c r="E10258">
        <v>0</v>
      </c>
      <c r="F10258">
        <v>2376523</v>
      </c>
      <c r="G10258" s="58" t="s">
        <v>87</v>
      </c>
      <c r="H10258" s="58" t="s">
        <v>87</v>
      </c>
      <c r="I10258" s="60" t="s">
        <v>85</v>
      </c>
    </row>
    <row r="10259" spans="1:9" x14ac:dyDescent="0.2">
      <c r="A10259" t="s">
        <v>40</v>
      </c>
      <c r="B10259" t="s">
        <v>81</v>
      </c>
      <c r="C10259" t="s">
        <v>22</v>
      </c>
      <c r="D10259" s="55">
        <v>43374</v>
      </c>
      <c r="E10259">
        <v>0</v>
      </c>
      <c r="F10259">
        <v>2376524</v>
      </c>
      <c r="G10259" s="58" t="s">
        <v>87</v>
      </c>
      <c r="H10259" s="58" t="s">
        <v>87</v>
      </c>
      <c r="I10259" s="60" t="s">
        <v>85</v>
      </c>
    </row>
    <row r="10260" spans="1:9" x14ac:dyDescent="0.2">
      <c r="A10260" t="s">
        <v>41</v>
      </c>
      <c r="B10260" t="s">
        <v>80</v>
      </c>
      <c r="C10260" t="s">
        <v>22</v>
      </c>
      <c r="D10260" s="55">
        <v>43374</v>
      </c>
      <c r="E10260">
        <v>0</v>
      </c>
      <c r="F10260">
        <v>2376525</v>
      </c>
      <c r="G10260" s="58" t="s">
        <v>87</v>
      </c>
      <c r="H10260" s="58" t="s">
        <v>87</v>
      </c>
      <c r="I10260" s="60" t="s">
        <v>85</v>
      </c>
    </row>
    <row r="10261" spans="1:9" x14ac:dyDescent="0.2">
      <c r="A10261" t="s">
        <v>41</v>
      </c>
      <c r="B10261" t="s">
        <v>81</v>
      </c>
      <c r="C10261" t="s">
        <v>22</v>
      </c>
      <c r="D10261" s="55">
        <v>43374</v>
      </c>
      <c r="E10261">
        <v>0</v>
      </c>
      <c r="F10261">
        <v>2376526</v>
      </c>
      <c r="G10261" s="58" t="s">
        <v>87</v>
      </c>
      <c r="H10261" s="58" t="s">
        <v>87</v>
      </c>
      <c r="I10261" s="60" t="s">
        <v>85</v>
      </c>
    </row>
    <row r="10262" spans="1:9" x14ac:dyDescent="0.2">
      <c r="A10262" t="s">
        <v>42</v>
      </c>
      <c r="B10262" t="s">
        <v>80</v>
      </c>
      <c r="C10262" t="s">
        <v>22</v>
      </c>
      <c r="D10262" s="55">
        <v>43374</v>
      </c>
      <c r="E10262">
        <v>0.17249999999999999</v>
      </c>
      <c r="F10262">
        <v>2376527</v>
      </c>
      <c r="G10262" s="58" t="s">
        <v>87</v>
      </c>
      <c r="H10262" s="58" t="s">
        <v>87</v>
      </c>
      <c r="I10262" s="60" t="s">
        <v>85</v>
      </c>
    </row>
    <row r="10263" spans="1:9" x14ac:dyDescent="0.2">
      <c r="A10263" t="s">
        <v>42</v>
      </c>
      <c r="B10263" t="s">
        <v>81</v>
      </c>
      <c r="C10263" t="s">
        <v>22</v>
      </c>
      <c r="D10263" s="55">
        <v>43374</v>
      </c>
      <c r="E10263">
        <v>1.2500000000000001E-2</v>
      </c>
      <c r="F10263">
        <v>2376528</v>
      </c>
      <c r="G10263" s="58" t="s">
        <v>87</v>
      </c>
      <c r="H10263" s="58" t="s">
        <v>87</v>
      </c>
      <c r="I10263" s="60" t="s">
        <v>85</v>
      </c>
    </row>
    <row r="10264" spans="1:9" x14ac:dyDescent="0.2">
      <c r="A10264" t="s">
        <v>43</v>
      </c>
      <c r="B10264" t="s">
        <v>80</v>
      </c>
      <c r="C10264" t="s">
        <v>22</v>
      </c>
      <c r="D10264" s="55">
        <v>43374</v>
      </c>
      <c r="E10264">
        <v>0.17249999999999999</v>
      </c>
      <c r="F10264">
        <v>2376529</v>
      </c>
      <c r="G10264" s="58" t="s">
        <v>87</v>
      </c>
      <c r="H10264" s="58" t="s">
        <v>87</v>
      </c>
      <c r="I10264" s="60" t="s">
        <v>85</v>
      </c>
    </row>
    <row r="10265" spans="1:9" x14ac:dyDescent="0.2">
      <c r="A10265" t="s">
        <v>43</v>
      </c>
      <c r="B10265" t="s">
        <v>81</v>
      </c>
      <c r="C10265" t="s">
        <v>22</v>
      </c>
      <c r="D10265" s="55">
        <v>43374</v>
      </c>
      <c r="E10265">
        <v>0.1864575783580561</v>
      </c>
      <c r="F10265">
        <v>2376530</v>
      </c>
      <c r="G10265" s="58" t="s">
        <v>87</v>
      </c>
      <c r="H10265" s="58" t="s">
        <v>87</v>
      </c>
      <c r="I10265" s="60" t="s">
        <v>85</v>
      </c>
    </row>
    <row r="10266" spans="1:9" x14ac:dyDescent="0.2">
      <c r="A10266" t="s">
        <v>44</v>
      </c>
      <c r="B10266" t="s">
        <v>80</v>
      </c>
      <c r="C10266" t="s">
        <v>22</v>
      </c>
      <c r="D10266" s="55">
        <v>43374</v>
      </c>
      <c r="E10266">
        <v>0.20499999999999999</v>
      </c>
      <c r="F10266">
        <v>2376531</v>
      </c>
      <c r="G10266" s="58" t="s">
        <v>87</v>
      </c>
      <c r="H10266" s="58" t="s">
        <v>87</v>
      </c>
      <c r="I10266" s="60" t="s">
        <v>85</v>
      </c>
    </row>
    <row r="10267" spans="1:9" x14ac:dyDescent="0.2">
      <c r="A10267" t="s">
        <v>44</v>
      </c>
      <c r="B10267" t="s">
        <v>81</v>
      </c>
      <c r="C10267" t="s">
        <v>22</v>
      </c>
      <c r="D10267" s="55">
        <v>43374</v>
      </c>
      <c r="E10267">
        <v>2.5000000000000001E-3</v>
      </c>
      <c r="F10267">
        <v>2376532</v>
      </c>
      <c r="G10267" s="58" t="s">
        <v>87</v>
      </c>
      <c r="H10267" s="58" t="s">
        <v>87</v>
      </c>
      <c r="I10267" s="60" t="s">
        <v>85</v>
      </c>
    </row>
    <row r="10268" spans="1:9" x14ac:dyDescent="0.2">
      <c r="A10268" t="s">
        <v>45</v>
      </c>
      <c r="B10268" t="s">
        <v>80</v>
      </c>
      <c r="C10268" t="s">
        <v>22</v>
      </c>
      <c r="D10268" s="55">
        <v>43374</v>
      </c>
      <c r="E10268">
        <v>0.20499999999999999</v>
      </c>
      <c r="F10268">
        <v>2376533</v>
      </c>
      <c r="G10268" s="58" t="s">
        <v>87</v>
      </c>
      <c r="H10268" s="58" t="s">
        <v>87</v>
      </c>
      <c r="I10268" s="60" t="s">
        <v>85</v>
      </c>
    </row>
    <row r="10269" spans="1:9" x14ac:dyDescent="0.2">
      <c r="A10269" t="s">
        <v>45</v>
      </c>
      <c r="B10269" t="s">
        <v>81</v>
      </c>
      <c r="C10269" t="s">
        <v>22</v>
      </c>
      <c r="D10269" s="55">
        <v>43374</v>
      </c>
      <c r="E10269">
        <v>2.5000000000000001E-3</v>
      </c>
      <c r="F10269">
        <v>2376534</v>
      </c>
      <c r="G10269" s="58" t="s">
        <v>87</v>
      </c>
      <c r="H10269" s="58" t="s">
        <v>87</v>
      </c>
      <c r="I10269" s="60" t="s">
        <v>85</v>
      </c>
    </row>
    <row r="10270" spans="1:9" x14ac:dyDescent="0.2">
      <c r="A10270" t="s">
        <v>46</v>
      </c>
      <c r="B10270" t="s">
        <v>80</v>
      </c>
      <c r="C10270" t="s">
        <v>22</v>
      </c>
      <c r="D10270" s="55">
        <v>43374</v>
      </c>
      <c r="E10270">
        <v>0.20499999999999999</v>
      </c>
      <c r="F10270">
        <v>2376535</v>
      </c>
      <c r="G10270" s="58" t="s">
        <v>87</v>
      </c>
      <c r="H10270" s="58" t="s">
        <v>87</v>
      </c>
      <c r="I10270" s="60" t="s">
        <v>85</v>
      </c>
    </row>
    <row r="10271" spans="1:9" x14ac:dyDescent="0.2">
      <c r="A10271" t="s">
        <v>46</v>
      </c>
      <c r="B10271" t="s">
        <v>81</v>
      </c>
      <c r="C10271" t="s">
        <v>22</v>
      </c>
      <c r="D10271" s="55">
        <v>43374</v>
      </c>
      <c r="E10271">
        <v>0.25598399508800668</v>
      </c>
      <c r="F10271">
        <v>2376536</v>
      </c>
      <c r="G10271" s="58" t="s">
        <v>87</v>
      </c>
      <c r="H10271" s="58" t="s">
        <v>87</v>
      </c>
      <c r="I10271" s="60" t="s">
        <v>85</v>
      </c>
    </row>
    <row r="10272" spans="1:9" x14ac:dyDescent="0.2">
      <c r="A10272" t="s">
        <v>47</v>
      </c>
      <c r="B10272" t="s">
        <v>80</v>
      </c>
      <c r="C10272" t="s">
        <v>22</v>
      </c>
      <c r="D10272" s="55">
        <v>43374</v>
      </c>
      <c r="E10272">
        <v>0.20499999999999999</v>
      </c>
      <c r="F10272">
        <v>2376537</v>
      </c>
      <c r="G10272" s="58" t="s">
        <v>87</v>
      </c>
      <c r="H10272" s="58" t="s">
        <v>87</v>
      </c>
      <c r="I10272" s="60" t="s">
        <v>85</v>
      </c>
    </row>
    <row r="10273" spans="1:9" x14ac:dyDescent="0.2">
      <c r="A10273" t="s">
        <v>47</v>
      </c>
      <c r="B10273" t="s">
        <v>81</v>
      </c>
      <c r="C10273" t="s">
        <v>22</v>
      </c>
      <c r="D10273" s="55">
        <v>43374</v>
      </c>
      <c r="E10273">
        <v>2.2499999999999999E-2</v>
      </c>
      <c r="F10273">
        <v>2376538</v>
      </c>
      <c r="G10273" s="58" t="s">
        <v>87</v>
      </c>
      <c r="H10273" s="58" t="s">
        <v>87</v>
      </c>
      <c r="I10273" s="60" t="s">
        <v>85</v>
      </c>
    </row>
    <row r="10274" spans="1:9" x14ac:dyDescent="0.2">
      <c r="A10274" t="s">
        <v>48</v>
      </c>
      <c r="B10274" t="s">
        <v>80</v>
      </c>
      <c r="C10274" t="s">
        <v>22</v>
      </c>
      <c r="D10274" s="55">
        <v>43374</v>
      </c>
      <c r="E10274">
        <v>0.20499999999999999</v>
      </c>
      <c r="F10274">
        <v>2376539</v>
      </c>
      <c r="G10274" s="58" t="s">
        <v>87</v>
      </c>
      <c r="H10274" s="58" t="s">
        <v>87</v>
      </c>
      <c r="I10274" s="60" t="s">
        <v>85</v>
      </c>
    </row>
    <row r="10275" spans="1:9" x14ac:dyDescent="0.2">
      <c r="A10275" t="s">
        <v>48</v>
      </c>
      <c r="B10275" t="s">
        <v>81</v>
      </c>
      <c r="C10275" t="s">
        <v>22</v>
      </c>
      <c r="D10275" s="55">
        <v>43374</v>
      </c>
      <c r="E10275">
        <v>0.25598399508800673</v>
      </c>
      <c r="F10275">
        <v>2376540</v>
      </c>
      <c r="G10275" s="58" t="s">
        <v>87</v>
      </c>
      <c r="H10275" s="58" t="s">
        <v>87</v>
      </c>
      <c r="I10275" s="60" t="s">
        <v>85</v>
      </c>
    </row>
    <row r="10276" spans="1:9" x14ac:dyDescent="0.2">
      <c r="A10276" t="s">
        <v>50</v>
      </c>
      <c r="B10276" t="s">
        <v>80</v>
      </c>
      <c r="C10276" t="s">
        <v>22</v>
      </c>
      <c r="D10276" s="55">
        <v>43374</v>
      </c>
      <c r="E10276">
        <v>0</v>
      </c>
      <c r="F10276">
        <v>2376541</v>
      </c>
      <c r="G10276" s="58" t="s">
        <v>87</v>
      </c>
      <c r="H10276" s="58" t="s">
        <v>87</v>
      </c>
      <c r="I10276" s="60" t="s">
        <v>85</v>
      </c>
    </row>
    <row r="10277" spans="1:9" x14ac:dyDescent="0.2">
      <c r="A10277" t="s">
        <v>50</v>
      </c>
      <c r="B10277" t="s">
        <v>81</v>
      </c>
      <c r="C10277" t="s">
        <v>22</v>
      </c>
      <c r="D10277" s="55">
        <v>43374</v>
      </c>
      <c r="E10277">
        <v>0</v>
      </c>
      <c r="F10277">
        <v>2376542</v>
      </c>
      <c r="G10277" s="58" t="s">
        <v>87</v>
      </c>
      <c r="H10277" s="58" t="s">
        <v>87</v>
      </c>
      <c r="I10277" s="60" t="s">
        <v>85</v>
      </c>
    </row>
    <row r="10278" spans="1:9" x14ac:dyDescent="0.2">
      <c r="A10278" t="s">
        <v>58</v>
      </c>
      <c r="B10278" t="s">
        <v>80</v>
      </c>
      <c r="C10278" t="s">
        <v>22</v>
      </c>
      <c r="D10278" s="55">
        <v>43374</v>
      </c>
      <c r="E10278">
        <v>0.4</v>
      </c>
      <c r="F10278">
        <v>2376543</v>
      </c>
      <c r="G10278" s="58" t="s">
        <v>87</v>
      </c>
      <c r="H10278" s="58" t="s">
        <v>87</v>
      </c>
      <c r="I10278" s="60" t="s">
        <v>85</v>
      </c>
    </row>
    <row r="10279" spans="1:9" x14ac:dyDescent="0.2">
      <c r="A10279" t="s">
        <v>58</v>
      </c>
      <c r="B10279" t="s">
        <v>81</v>
      </c>
      <c r="C10279" t="s">
        <v>22</v>
      </c>
      <c r="D10279" s="55">
        <v>43374</v>
      </c>
      <c r="E10279">
        <v>1.4999999999999999E-2</v>
      </c>
      <c r="F10279">
        <v>2376544</v>
      </c>
      <c r="G10279" s="58" t="s">
        <v>87</v>
      </c>
      <c r="H10279" s="58" t="s">
        <v>87</v>
      </c>
      <c r="I10279" s="60" t="s">
        <v>85</v>
      </c>
    </row>
    <row r="10280" spans="1:9" x14ac:dyDescent="0.2">
      <c r="A10280" t="s">
        <v>59</v>
      </c>
      <c r="B10280" t="s">
        <v>80</v>
      </c>
      <c r="C10280" t="s">
        <v>22</v>
      </c>
      <c r="D10280" s="55">
        <v>43374</v>
      </c>
      <c r="E10280">
        <v>0.47</v>
      </c>
      <c r="F10280">
        <v>2376545</v>
      </c>
      <c r="G10280" s="58" t="s">
        <v>87</v>
      </c>
      <c r="H10280" s="58" t="s">
        <v>87</v>
      </c>
      <c r="I10280" s="60" t="s">
        <v>85</v>
      </c>
    </row>
    <row r="10281" spans="1:9" x14ac:dyDescent="0.2">
      <c r="A10281" t="s">
        <v>59</v>
      </c>
      <c r="B10281" t="s">
        <v>81</v>
      </c>
      <c r="C10281" t="s">
        <v>22</v>
      </c>
      <c r="D10281" s="55">
        <v>43374</v>
      </c>
      <c r="E10281">
        <v>-8.5000000000000006E-2</v>
      </c>
      <c r="F10281">
        <v>2376546</v>
      </c>
      <c r="G10281" s="58" t="s">
        <v>87</v>
      </c>
      <c r="H10281" s="58" t="s">
        <v>87</v>
      </c>
      <c r="I10281" s="60" t="s">
        <v>85</v>
      </c>
    </row>
    <row r="10282" spans="1:9" x14ac:dyDescent="0.2">
      <c r="A10282" t="s">
        <v>60</v>
      </c>
      <c r="B10282" t="s">
        <v>80</v>
      </c>
      <c r="C10282" t="s">
        <v>22</v>
      </c>
      <c r="D10282" s="55">
        <v>43374</v>
      </c>
      <c r="E10282">
        <v>0.47</v>
      </c>
      <c r="F10282">
        <v>2376547</v>
      </c>
      <c r="G10282" s="58" t="s">
        <v>87</v>
      </c>
      <c r="H10282" s="58" t="s">
        <v>87</v>
      </c>
      <c r="I10282" s="60" t="s">
        <v>85</v>
      </c>
    </row>
    <row r="10283" spans="1:9" x14ac:dyDescent="0.2">
      <c r="A10283" t="s">
        <v>60</v>
      </c>
      <c r="B10283" t="s">
        <v>81</v>
      </c>
      <c r="C10283" t="s">
        <v>22</v>
      </c>
      <c r="D10283" s="55">
        <v>43374</v>
      </c>
      <c r="E10283">
        <v>3.5000000000000003E-2</v>
      </c>
      <c r="F10283">
        <v>2376548</v>
      </c>
      <c r="G10283" s="58" t="s">
        <v>87</v>
      </c>
      <c r="H10283" s="58" t="s">
        <v>87</v>
      </c>
      <c r="I10283" s="60" t="s">
        <v>85</v>
      </c>
    </row>
    <row r="10284" spans="1:9" x14ac:dyDescent="0.2">
      <c r="A10284" t="s">
        <v>61</v>
      </c>
      <c r="B10284" t="s">
        <v>80</v>
      </c>
      <c r="C10284" t="s">
        <v>22</v>
      </c>
      <c r="D10284" s="55">
        <v>43374</v>
      </c>
      <c r="E10284">
        <v>0.47</v>
      </c>
      <c r="F10284">
        <v>2376549</v>
      </c>
      <c r="G10284" s="58" t="s">
        <v>87</v>
      </c>
      <c r="H10284" s="58" t="s">
        <v>87</v>
      </c>
      <c r="I10284" s="60" t="s">
        <v>85</v>
      </c>
    </row>
    <row r="10285" spans="1:9" x14ac:dyDescent="0.2">
      <c r="A10285" t="s">
        <v>61</v>
      </c>
      <c r="B10285" t="s">
        <v>81</v>
      </c>
      <c r="C10285" t="s">
        <v>22</v>
      </c>
      <c r="D10285" s="55">
        <v>43374</v>
      </c>
      <c r="E10285">
        <v>-5.5E-2</v>
      </c>
      <c r="F10285">
        <v>2376550</v>
      </c>
      <c r="G10285" s="58" t="s">
        <v>87</v>
      </c>
      <c r="H10285" s="58" t="s">
        <v>87</v>
      </c>
      <c r="I10285" s="60" t="s">
        <v>85</v>
      </c>
    </row>
    <row r="10286" spans="1:9" x14ac:dyDescent="0.2">
      <c r="A10286" t="s">
        <v>62</v>
      </c>
      <c r="B10286" t="s">
        <v>80</v>
      </c>
      <c r="C10286" t="s">
        <v>22</v>
      </c>
      <c r="D10286" s="55">
        <v>43374</v>
      </c>
      <c r="E10286">
        <v>0.20499999999999999</v>
      </c>
      <c r="F10286">
        <v>2376551</v>
      </c>
      <c r="G10286" s="58" t="s">
        <v>87</v>
      </c>
      <c r="H10286" s="58" t="s">
        <v>87</v>
      </c>
      <c r="I10286" s="60" t="s">
        <v>85</v>
      </c>
    </row>
    <row r="10287" spans="1:9" x14ac:dyDescent="0.2">
      <c r="A10287" t="s">
        <v>62</v>
      </c>
      <c r="B10287" t="s">
        <v>81</v>
      </c>
      <c r="C10287" t="s">
        <v>22</v>
      </c>
      <c r="D10287" s="55">
        <v>43374</v>
      </c>
      <c r="E10287">
        <v>2.5000000000000001E-3</v>
      </c>
      <c r="F10287">
        <v>2376552</v>
      </c>
      <c r="G10287" s="58" t="s">
        <v>87</v>
      </c>
      <c r="H10287" s="58" t="s">
        <v>87</v>
      </c>
      <c r="I10287" s="60" t="s">
        <v>85</v>
      </c>
    </row>
    <row r="10288" spans="1:9" x14ac:dyDescent="0.2">
      <c r="A10288" t="s">
        <v>63</v>
      </c>
      <c r="B10288" t="s">
        <v>80</v>
      </c>
      <c r="C10288" t="s">
        <v>22</v>
      </c>
      <c r="D10288" s="55">
        <v>43374</v>
      </c>
      <c r="E10288">
        <v>0</v>
      </c>
      <c r="F10288">
        <v>2376553</v>
      </c>
      <c r="G10288" s="58" t="s">
        <v>87</v>
      </c>
      <c r="H10288" s="58" t="s">
        <v>87</v>
      </c>
      <c r="I10288" s="60" t="s">
        <v>85</v>
      </c>
    </row>
    <row r="10289" spans="1:9" x14ac:dyDescent="0.2">
      <c r="A10289" t="s">
        <v>63</v>
      </c>
      <c r="B10289" t="s">
        <v>81</v>
      </c>
      <c r="C10289" t="s">
        <v>22</v>
      </c>
      <c r="D10289" s="55">
        <v>43374</v>
      </c>
      <c r="E10289">
        <v>0</v>
      </c>
      <c r="F10289">
        <v>2376554</v>
      </c>
      <c r="G10289" s="58" t="s">
        <v>87</v>
      </c>
      <c r="H10289" s="58" t="s">
        <v>87</v>
      </c>
      <c r="I10289" s="60" t="s">
        <v>85</v>
      </c>
    </row>
    <row r="10290" spans="1:9" x14ac:dyDescent="0.2">
      <c r="A10290" t="s">
        <v>64</v>
      </c>
      <c r="B10290" t="s">
        <v>80</v>
      </c>
      <c r="C10290" t="s">
        <v>22</v>
      </c>
      <c r="D10290" s="55">
        <v>43374</v>
      </c>
      <c r="E10290">
        <v>0</v>
      </c>
      <c r="F10290">
        <v>2376555</v>
      </c>
      <c r="G10290" s="58" t="s">
        <v>87</v>
      </c>
      <c r="H10290" s="58" t="s">
        <v>87</v>
      </c>
      <c r="I10290" s="60" t="s">
        <v>85</v>
      </c>
    </row>
    <row r="10291" spans="1:9" x14ac:dyDescent="0.2">
      <c r="A10291" t="s">
        <v>64</v>
      </c>
      <c r="B10291" t="s">
        <v>81</v>
      </c>
      <c r="C10291" t="s">
        <v>22</v>
      </c>
      <c r="D10291" s="55">
        <v>43374</v>
      </c>
      <c r="E10291">
        <v>0</v>
      </c>
      <c r="F10291">
        <v>2376556</v>
      </c>
      <c r="G10291" s="58" t="s">
        <v>87</v>
      </c>
      <c r="H10291" s="58" t="s">
        <v>87</v>
      </c>
      <c r="I10291" s="60" t="s">
        <v>85</v>
      </c>
    </row>
    <row r="10292" spans="1:9" x14ac:dyDescent="0.2">
      <c r="A10292" t="s">
        <v>79</v>
      </c>
      <c r="B10292" t="s">
        <v>80</v>
      </c>
      <c r="C10292" t="s">
        <v>22</v>
      </c>
      <c r="D10292" s="55">
        <v>43374</v>
      </c>
      <c r="E10292">
        <v>0</v>
      </c>
      <c r="F10292">
        <v>2376557</v>
      </c>
      <c r="G10292" s="58" t="s">
        <v>87</v>
      </c>
      <c r="H10292" s="58" t="s">
        <v>87</v>
      </c>
      <c r="I10292" s="60" t="s">
        <v>85</v>
      </c>
    </row>
    <row r="10293" spans="1:9" x14ac:dyDescent="0.2">
      <c r="A10293" t="s">
        <v>79</v>
      </c>
      <c r="B10293" t="s">
        <v>81</v>
      </c>
      <c r="C10293" t="s">
        <v>22</v>
      </c>
      <c r="D10293" s="55">
        <v>43374</v>
      </c>
      <c r="E10293">
        <v>0</v>
      </c>
      <c r="F10293">
        <v>2376558</v>
      </c>
      <c r="G10293" s="58" t="s">
        <v>87</v>
      </c>
      <c r="H10293" s="58" t="s">
        <v>87</v>
      </c>
      <c r="I10293" s="60" t="s">
        <v>85</v>
      </c>
    </row>
    <row r="10294" spans="1:9" x14ac:dyDescent="0.2">
      <c r="A10294" t="s">
        <v>65</v>
      </c>
      <c r="B10294" t="s">
        <v>80</v>
      </c>
      <c r="C10294" t="s">
        <v>22</v>
      </c>
      <c r="D10294" s="55">
        <v>43374</v>
      </c>
      <c r="E10294">
        <v>0</v>
      </c>
      <c r="F10294">
        <v>2376559</v>
      </c>
      <c r="G10294" s="58" t="s">
        <v>87</v>
      </c>
      <c r="H10294" s="58" t="s">
        <v>87</v>
      </c>
      <c r="I10294" s="60" t="s">
        <v>85</v>
      </c>
    </row>
    <row r="10295" spans="1:9" x14ac:dyDescent="0.2">
      <c r="A10295" t="s">
        <v>65</v>
      </c>
      <c r="B10295" t="s">
        <v>81</v>
      </c>
      <c r="C10295" t="s">
        <v>22</v>
      </c>
      <c r="D10295" s="55">
        <v>43374</v>
      </c>
      <c r="E10295">
        <v>0</v>
      </c>
      <c r="F10295">
        <v>2376560</v>
      </c>
      <c r="G10295" s="58" t="s">
        <v>87</v>
      </c>
      <c r="H10295" s="58" t="s">
        <v>87</v>
      </c>
      <c r="I10295" s="60" t="s">
        <v>85</v>
      </c>
    </row>
    <row r="10296" spans="1:9" x14ac:dyDescent="0.2">
      <c r="A10296" t="s">
        <v>82</v>
      </c>
      <c r="B10296" t="s">
        <v>80</v>
      </c>
      <c r="C10296" t="s">
        <v>22</v>
      </c>
      <c r="D10296" s="55">
        <v>43374</v>
      </c>
      <c r="E10296">
        <v>0.3</v>
      </c>
      <c r="F10296">
        <v>2376561</v>
      </c>
      <c r="G10296" s="58" t="s">
        <v>87</v>
      </c>
      <c r="H10296" s="58" t="s">
        <v>87</v>
      </c>
      <c r="I10296" s="60" t="s">
        <v>85</v>
      </c>
    </row>
    <row r="10297" spans="1:9" x14ac:dyDescent="0.2">
      <c r="A10297" t="s">
        <v>78</v>
      </c>
      <c r="B10297" t="s">
        <v>80</v>
      </c>
      <c r="C10297" t="s">
        <v>22</v>
      </c>
      <c r="D10297" s="55">
        <v>43405</v>
      </c>
      <c r="E10297">
        <v>0.64500000000000002</v>
      </c>
      <c r="F10297">
        <v>2376515</v>
      </c>
      <c r="G10297" s="58" t="s">
        <v>87</v>
      </c>
      <c r="H10297" s="58" t="s">
        <v>87</v>
      </c>
      <c r="I10297" s="60" t="s">
        <v>85</v>
      </c>
    </row>
    <row r="10298" spans="1:9" x14ac:dyDescent="0.2">
      <c r="A10298" t="s">
        <v>78</v>
      </c>
      <c r="B10298" t="s">
        <v>81</v>
      </c>
      <c r="C10298" t="s">
        <v>22</v>
      </c>
      <c r="D10298" s="55">
        <v>43405</v>
      </c>
      <c r="E10298">
        <v>0.05</v>
      </c>
      <c r="F10298">
        <v>2376516</v>
      </c>
      <c r="G10298" s="58" t="s">
        <v>87</v>
      </c>
      <c r="H10298" s="58" t="s">
        <v>87</v>
      </c>
      <c r="I10298" s="60" t="s">
        <v>85</v>
      </c>
    </row>
    <row r="10299" spans="1:9" x14ac:dyDescent="0.2">
      <c r="A10299" t="s">
        <v>35</v>
      </c>
      <c r="B10299" t="s">
        <v>80</v>
      </c>
      <c r="C10299" t="s">
        <v>22</v>
      </c>
      <c r="D10299" s="55">
        <v>43405</v>
      </c>
      <c r="E10299">
        <v>0.64500000000000002</v>
      </c>
      <c r="F10299">
        <v>2376517</v>
      </c>
      <c r="G10299" s="58" t="s">
        <v>87</v>
      </c>
      <c r="H10299" s="58" t="s">
        <v>87</v>
      </c>
      <c r="I10299" s="60" t="s">
        <v>85</v>
      </c>
    </row>
    <row r="10300" spans="1:9" x14ac:dyDescent="0.2">
      <c r="A10300" t="s">
        <v>35</v>
      </c>
      <c r="B10300" t="s">
        <v>81</v>
      </c>
      <c r="C10300" t="s">
        <v>22</v>
      </c>
      <c r="D10300" s="55">
        <v>43405</v>
      </c>
      <c r="E10300">
        <v>0.14000000000000001</v>
      </c>
      <c r="F10300">
        <v>2376518</v>
      </c>
      <c r="G10300" s="58" t="s">
        <v>87</v>
      </c>
      <c r="H10300" s="58" t="s">
        <v>87</v>
      </c>
      <c r="I10300" s="60" t="s">
        <v>85</v>
      </c>
    </row>
    <row r="10301" spans="1:9" x14ac:dyDescent="0.2">
      <c r="A10301" t="s">
        <v>36</v>
      </c>
      <c r="B10301" t="s">
        <v>80</v>
      </c>
      <c r="C10301" t="s">
        <v>22</v>
      </c>
      <c r="D10301" s="55">
        <v>43405</v>
      </c>
      <c r="E10301">
        <v>0.64500000000000002</v>
      </c>
      <c r="F10301">
        <v>2376519</v>
      </c>
      <c r="G10301" s="58" t="s">
        <v>87</v>
      </c>
      <c r="H10301" s="58" t="s">
        <v>87</v>
      </c>
      <c r="I10301" s="60" t="s">
        <v>85</v>
      </c>
    </row>
    <row r="10302" spans="1:9" x14ac:dyDescent="0.2">
      <c r="A10302" t="s">
        <v>36</v>
      </c>
      <c r="B10302" t="s">
        <v>81</v>
      </c>
      <c r="C10302" t="s">
        <v>22</v>
      </c>
      <c r="D10302" s="55">
        <v>43405</v>
      </c>
      <c r="E10302">
        <v>0.05</v>
      </c>
      <c r="F10302">
        <v>2376520</v>
      </c>
      <c r="G10302" s="58" t="s">
        <v>87</v>
      </c>
      <c r="H10302" s="58" t="s">
        <v>87</v>
      </c>
      <c r="I10302" s="60" t="s">
        <v>85</v>
      </c>
    </row>
    <row r="10303" spans="1:9" x14ac:dyDescent="0.2">
      <c r="A10303" t="s">
        <v>37</v>
      </c>
      <c r="B10303" t="s">
        <v>80</v>
      </c>
      <c r="C10303" t="s">
        <v>22</v>
      </c>
      <c r="D10303" s="55">
        <v>43405</v>
      </c>
      <c r="E10303">
        <v>0.64500000000000002</v>
      </c>
      <c r="F10303">
        <v>2376521</v>
      </c>
      <c r="G10303" s="58" t="s">
        <v>87</v>
      </c>
      <c r="H10303" s="58" t="s">
        <v>87</v>
      </c>
      <c r="I10303" s="60" t="s">
        <v>85</v>
      </c>
    </row>
    <row r="10304" spans="1:9" x14ac:dyDescent="0.2">
      <c r="A10304" t="s">
        <v>37</v>
      </c>
      <c r="B10304" t="s">
        <v>81</v>
      </c>
      <c r="C10304" t="s">
        <v>22</v>
      </c>
      <c r="D10304" s="55">
        <v>43405</v>
      </c>
      <c r="E10304">
        <v>0.14000000000000001</v>
      </c>
      <c r="F10304">
        <v>2376522</v>
      </c>
      <c r="G10304" s="58" t="s">
        <v>87</v>
      </c>
      <c r="H10304" s="58" t="s">
        <v>87</v>
      </c>
      <c r="I10304" s="60" t="s">
        <v>85</v>
      </c>
    </row>
    <row r="10305" spans="1:9" x14ac:dyDescent="0.2">
      <c r="A10305" t="s">
        <v>40</v>
      </c>
      <c r="B10305" t="s">
        <v>80</v>
      </c>
      <c r="C10305" t="s">
        <v>22</v>
      </c>
      <c r="D10305" s="55">
        <v>43405</v>
      </c>
      <c r="E10305">
        <v>0</v>
      </c>
      <c r="F10305">
        <v>2376523</v>
      </c>
      <c r="G10305" s="58" t="s">
        <v>87</v>
      </c>
      <c r="H10305" s="58" t="s">
        <v>87</v>
      </c>
      <c r="I10305" s="60" t="s">
        <v>85</v>
      </c>
    </row>
    <row r="10306" spans="1:9" x14ac:dyDescent="0.2">
      <c r="A10306" t="s">
        <v>40</v>
      </c>
      <c r="B10306" t="s">
        <v>81</v>
      </c>
      <c r="C10306" t="s">
        <v>22</v>
      </c>
      <c r="D10306" s="55">
        <v>43405</v>
      </c>
      <c r="E10306">
        <v>0</v>
      </c>
      <c r="F10306">
        <v>2376524</v>
      </c>
      <c r="G10306" s="58" t="s">
        <v>87</v>
      </c>
      <c r="H10306" s="58" t="s">
        <v>87</v>
      </c>
      <c r="I10306" s="60" t="s">
        <v>85</v>
      </c>
    </row>
    <row r="10307" spans="1:9" x14ac:dyDescent="0.2">
      <c r="A10307" t="s">
        <v>41</v>
      </c>
      <c r="B10307" t="s">
        <v>80</v>
      </c>
      <c r="C10307" t="s">
        <v>22</v>
      </c>
      <c r="D10307" s="55">
        <v>43405</v>
      </c>
      <c r="E10307">
        <v>0</v>
      </c>
      <c r="F10307">
        <v>2376525</v>
      </c>
      <c r="G10307" s="58" t="s">
        <v>87</v>
      </c>
      <c r="H10307" s="58" t="s">
        <v>87</v>
      </c>
      <c r="I10307" s="60" t="s">
        <v>85</v>
      </c>
    </row>
    <row r="10308" spans="1:9" x14ac:dyDescent="0.2">
      <c r="A10308" t="s">
        <v>41</v>
      </c>
      <c r="B10308" t="s">
        <v>81</v>
      </c>
      <c r="C10308" t="s">
        <v>22</v>
      </c>
      <c r="D10308" s="55">
        <v>43405</v>
      </c>
      <c r="E10308">
        <v>0</v>
      </c>
      <c r="F10308">
        <v>2376526</v>
      </c>
      <c r="G10308" s="58" t="s">
        <v>87</v>
      </c>
      <c r="H10308" s="58" t="s">
        <v>87</v>
      </c>
      <c r="I10308" s="60" t="s">
        <v>85</v>
      </c>
    </row>
    <row r="10309" spans="1:9" x14ac:dyDescent="0.2">
      <c r="A10309" t="s">
        <v>42</v>
      </c>
      <c r="B10309" t="s">
        <v>80</v>
      </c>
      <c r="C10309" t="s">
        <v>22</v>
      </c>
      <c r="D10309" s="55">
        <v>43405</v>
      </c>
      <c r="E10309">
        <v>0.24</v>
      </c>
      <c r="F10309">
        <v>2376527</v>
      </c>
      <c r="G10309" s="58" t="s">
        <v>87</v>
      </c>
      <c r="H10309" s="58" t="s">
        <v>87</v>
      </c>
      <c r="I10309" s="60" t="s">
        <v>85</v>
      </c>
    </row>
    <row r="10310" spans="1:9" x14ac:dyDescent="0.2">
      <c r="A10310" t="s">
        <v>42</v>
      </c>
      <c r="B10310" t="s">
        <v>81</v>
      </c>
      <c r="C10310" t="s">
        <v>22</v>
      </c>
      <c r="D10310" s="55">
        <v>43405</v>
      </c>
      <c r="E10310">
        <v>0.03</v>
      </c>
      <c r="F10310">
        <v>2376528</v>
      </c>
      <c r="G10310" s="58" t="s">
        <v>87</v>
      </c>
      <c r="H10310" s="58" t="s">
        <v>87</v>
      </c>
      <c r="I10310" s="60" t="s">
        <v>85</v>
      </c>
    </row>
    <row r="10311" spans="1:9" x14ac:dyDescent="0.2">
      <c r="A10311" t="s">
        <v>43</v>
      </c>
      <c r="B10311" t="s">
        <v>80</v>
      </c>
      <c r="C10311" t="s">
        <v>22</v>
      </c>
      <c r="D10311" s="55">
        <v>43405</v>
      </c>
      <c r="E10311">
        <v>0.24</v>
      </c>
      <c r="F10311">
        <v>2376529</v>
      </c>
      <c r="G10311" s="58" t="s">
        <v>87</v>
      </c>
      <c r="H10311" s="58" t="s">
        <v>87</v>
      </c>
      <c r="I10311" s="60" t="s">
        <v>85</v>
      </c>
    </row>
    <row r="10312" spans="1:9" x14ac:dyDescent="0.2">
      <c r="A10312" t="s">
        <v>43</v>
      </c>
      <c r="B10312" t="s">
        <v>81</v>
      </c>
      <c r="C10312" t="s">
        <v>22</v>
      </c>
      <c r="D10312" s="55">
        <v>43405</v>
      </c>
      <c r="E10312">
        <v>0.29382149891708542</v>
      </c>
      <c r="F10312">
        <v>2376530</v>
      </c>
      <c r="G10312" s="58" t="s">
        <v>87</v>
      </c>
      <c r="H10312" s="58" t="s">
        <v>87</v>
      </c>
      <c r="I10312" s="60" t="s">
        <v>85</v>
      </c>
    </row>
    <row r="10313" spans="1:9" x14ac:dyDescent="0.2">
      <c r="A10313" t="s">
        <v>44</v>
      </c>
      <c r="B10313" t="s">
        <v>80</v>
      </c>
      <c r="C10313" t="s">
        <v>22</v>
      </c>
      <c r="D10313" s="55">
        <v>43405</v>
      </c>
      <c r="E10313">
        <v>0.3</v>
      </c>
      <c r="F10313">
        <v>2376531</v>
      </c>
      <c r="G10313" s="58" t="s">
        <v>87</v>
      </c>
      <c r="H10313" s="58" t="s">
        <v>87</v>
      </c>
      <c r="I10313" s="60" t="s">
        <v>85</v>
      </c>
    </row>
    <row r="10314" spans="1:9" x14ac:dyDescent="0.2">
      <c r="A10314" t="s">
        <v>44</v>
      </c>
      <c r="B10314" t="s">
        <v>81</v>
      </c>
      <c r="C10314" t="s">
        <v>22</v>
      </c>
      <c r="D10314" s="55">
        <v>43405</v>
      </c>
      <c r="E10314">
        <v>0.05</v>
      </c>
      <c r="F10314">
        <v>2376532</v>
      </c>
      <c r="G10314" s="58" t="s">
        <v>87</v>
      </c>
      <c r="H10314" s="58" t="s">
        <v>87</v>
      </c>
      <c r="I10314" s="60" t="s">
        <v>85</v>
      </c>
    </row>
    <row r="10315" spans="1:9" x14ac:dyDescent="0.2">
      <c r="A10315" t="s">
        <v>45</v>
      </c>
      <c r="B10315" t="s">
        <v>80</v>
      </c>
      <c r="C10315" t="s">
        <v>22</v>
      </c>
      <c r="D10315" s="55">
        <v>43405</v>
      </c>
      <c r="E10315">
        <v>0.3</v>
      </c>
      <c r="F10315">
        <v>2376533</v>
      </c>
      <c r="G10315" s="58" t="s">
        <v>87</v>
      </c>
      <c r="H10315" s="58" t="s">
        <v>87</v>
      </c>
      <c r="I10315" s="60" t="s">
        <v>85</v>
      </c>
    </row>
    <row r="10316" spans="1:9" x14ac:dyDescent="0.2">
      <c r="A10316" t="s">
        <v>45</v>
      </c>
      <c r="B10316" t="s">
        <v>81</v>
      </c>
      <c r="C10316" t="s">
        <v>22</v>
      </c>
      <c r="D10316" s="55">
        <v>43405</v>
      </c>
      <c r="E10316">
        <v>0.12</v>
      </c>
      <c r="F10316">
        <v>2376534</v>
      </c>
      <c r="G10316" s="58" t="s">
        <v>87</v>
      </c>
      <c r="H10316" s="58" t="s">
        <v>87</v>
      </c>
      <c r="I10316" s="60" t="s">
        <v>85</v>
      </c>
    </row>
    <row r="10317" spans="1:9" x14ac:dyDescent="0.2">
      <c r="A10317" t="s">
        <v>46</v>
      </c>
      <c r="B10317" t="s">
        <v>80</v>
      </c>
      <c r="C10317" t="s">
        <v>22</v>
      </c>
      <c r="D10317" s="55">
        <v>43405</v>
      </c>
      <c r="E10317">
        <v>0.3</v>
      </c>
      <c r="F10317">
        <v>2376535</v>
      </c>
      <c r="G10317" s="58" t="s">
        <v>87</v>
      </c>
      <c r="H10317" s="58" t="s">
        <v>87</v>
      </c>
      <c r="I10317" s="60" t="s">
        <v>85</v>
      </c>
    </row>
    <row r="10318" spans="1:9" x14ac:dyDescent="0.2">
      <c r="A10318" t="s">
        <v>46</v>
      </c>
      <c r="B10318" t="s">
        <v>81</v>
      </c>
      <c r="C10318" t="s">
        <v>22</v>
      </c>
      <c r="D10318" s="55">
        <v>43405</v>
      </c>
      <c r="E10318">
        <v>0.5183417519443313</v>
      </c>
      <c r="F10318">
        <v>2376536</v>
      </c>
      <c r="G10318" s="58" t="s">
        <v>87</v>
      </c>
      <c r="H10318" s="58" t="s">
        <v>87</v>
      </c>
      <c r="I10318" s="60" t="s">
        <v>85</v>
      </c>
    </row>
    <row r="10319" spans="1:9" x14ac:dyDescent="0.2">
      <c r="A10319" t="s">
        <v>47</v>
      </c>
      <c r="B10319" t="s">
        <v>80</v>
      </c>
      <c r="C10319" t="s">
        <v>22</v>
      </c>
      <c r="D10319" s="55">
        <v>43405</v>
      </c>
      <c r="E10319">
        <v>0.3</v>
      </c>
      <c r="F10319">
        <v>2376537</v>
      </c>
      <c r="G10319" s="58" t="s">
        <v>87</v>
      </c>
      <c r="H10319" s="58" t="s">
        <v>87</v>
      </c>
      <c r="I10319" s="60" t="s">
        <v>85</v>
      </c>
    </row>
    <row r="10320" spans="1:9" x14ac:dyDescent="0.2">
      <c r="A10320" t="s">
        <v>47</v>
      </c>
      <c r="B10320" t="s">
        <v>81</v>
      </c>
      <c r="C10320" t="s">
        <v>22</v>
      </c>
      <c r="D10320" s="55">
        <v>43405</v>
      </c>
      <c r="E10320">
        <v>0.1</v>
      </c>
      <c r="F10320">
        <v>2376538</v>
      </c>
      <c r="G10320" s="58" t="s">
        <v>87</v>
      </c>
      <c r="H10320" s="58" t="s">
        <v>87</v>
      </c>
      <c r="I10320" s="60" t="s">
        <v>85</v>
      </c>
    </row>
    <row r="10321" spans="1:9" x14ac:dyDescent="0.2">
      <c r="A10321" t="s">
        <v>48</v>
      </c>
      <c r="B10321" t="s">
        <v>80</v>
      </c>
      <c r="C10321" t="s">
        <v>22</v>
      </c>
      <c r="D10321" s="55">
        <v>43405</v>
      </c>
      <c r="E10321">
        <v>0.3</v>
      </c>
      <c r="F10321">
        <v>2376539</v>
      </c>
      <c r="G10321" s="58" t="s">
        <v>87</v>
      </c>
      <c r="H10321" s="58" t="s">
        <v>87</v>
      </c>
      <c r="I10321" s="60" t="s">
        <v>85</v>
      </c>
    </row>
    <row r="10322" spans="1:9" x14ac:dyDescent="0.2">
      <c r="A10322" t="s">
        <v>48</v>
      </c>
      <c r="B10322" t="s">
        <v>81</v>
      </c>
      <c r="C10322" t="s">
        <v>22</v>
      </c>
      <c r="D10322" s="55">
        <v>43405</v>
      </c>
      <c r="E10322">
        <v>0.44670851412198181</v>
      </c>
      <c r="F10322">
        <v>2376540</v>
      </c>
      <c r="G10322" s="58" t="s">
        <v>87</v>
      </c>
      <c r="H10322" s="58" t="s">
        <v>87</v>
      </c>
      <c r="I10322" s="60" t="s">
        <v>85</v>
      </c>
    </row>
    <row r="10323" spans="1:9" x14ac:dyDescent="0.2">
      <c r="A10323" t="s">
        <v>50</v>
      </c>
      <c r="B10323" t="s">
        <v>80</v>
      </c>
      <c r="C10323" t="s">
        <v>22</v>
      </c>
      <c r="D10323" s="55">
        <v>43405</v>
      </c>
      <c r="E10323">
        <v>0</v>
      </c>
      <c r="F10323">
        <v>2376541</v>
      </c>
      <c r="G10323" s="58" t="s">
        <v>87</v>
      </c>
      <c r="H10323" s="58" t="s">
        <v>87</v>
      </c>
      <c r="I10323" s="60" t="s">
        <v>85</v>
      </c>
    </row>
    <row r="10324" spans="1:9" x14ac:dyDescent="0.2">
      <c r="A10324" t="s">
        <v>50</v>
      </c>
      <c r="B10324" t="s">
        <v>81</v>
      </c>
      <c r="C10324" t="s">
        <v>22</v>
      </c>
      <c r="D10324" s="55">
        <v>43405</v>
      </c>
      <c r="E10324">
        <v>0</v>
      </c>
      <c r="F10324">
        <v>2376542</v>
      </c>
      <c r="G10324" s="58" t="s">
        <v>87</v>
      </c>
      <c r="H10324" s="58" t="s">
        <v>87</v>
      </c>
      <c r="I10324" s="60" t="s">
        <v>85</v>
      </c>
    </row>
    <row r="10325" spans="1:9" x14ac:dyDescent="0.2">
      <c r="A10325" t="s">
        <v>58</v>
      </c>
      <c r="B10325" t="s">
        <v>80</v>
      </c>
      <c r="C10325" t="s">
        <v>22</v>
      </c>
      <c r="D10325" s="55">
        <v>43405</v>
      </c>
      <c r="E10325">
        <v>0.64500000000000002</v>
      </c>
      <c r="F10325">
        <v>2376543</v>
      </c>
      <c r="G10325" s="58" t="s">
        <v>87</v>
      </c>
      <c r="H10325" s="58" t="s">
        <v>87</v>
      </c>
      <c r="I10325" s="60" t="s">
        <v>85</v>
      </c>
    </row>
    <row r="10326" spans="1:9" x14ac:dyDescent="0.2">
      <c r="A10326" t="s">
        <v>58</v>
      </c>
      <c r="B10326" t="s">
        <v>81</v>
      </c>
      <c r="C10326" t="s">
        <v>22</v>
      </c>
      <c r="D10326" s="55">
        <v>43405</v>
      </c>
      <c r="E10326">
        <v>0.05</v>
      </c>
      <c r="F10326">
        <v>2376544</v>
      </c>
      <c r="G10326" s="58" t="s">
        <v>87</v>
      </c>
      <c r="H10326" s="58" t="s">
        <v>87</v>
      </c>
      <c r="I10326" s="60" t="s">
        <v>85</v>
      </c>
    </row>
    <row r="10327" spans="1:9" x14ac:dyDescent="0.2">
      <c r="A10327" t="s">
        <v>59</v>
      </c>
      <c r="B10327" t="s">
        <v>80</v>
      </c>
      <c r="C10327" t="s">
        <v>22</v>
      </c>
      <c r="D10327" s="55">
        <v>43405</v>
      </c>
      <c r="E10327">
        <v>0.86</v>
      </c>
      <c r="F10327">
        <v>2376545</v>
      </c>
      <c r="G10327" s="58" t="s">
        <v>87</v>
      </c>
      <c r="H10327" s="58" t="s">
        <v>87</v>
      </c>
      <c r="I10327" s="60" t="s">
        <v>85</v>
      </c>
    </row>
    <row r="10328" spans="1:9" x14ac:dyDescent="0.2">
      <c r="A10328" t="s">
        <v>59</v>
      </c>
      <c r="B10328" t="s">
        <v>81</v>
      </c>
      <c r="C10328" t="s">
        <v>22</v>
      </c>
      <c r="D10328" s="55">
        <v>43405</v>
      </c>
      <c r="E10328">
        <v>-0.17</v>
      </c>
      <c r="F10328">
        <v>2376546</v>
      </c>
      <c r="G10328" s="58" t="s">
        <v>87</v>
      </c>
      <c r="H10328" s="58" t="s">
        <v>87</v>
      </c>
      <c r="I10328" s="60" t="s">
        <v>85</v>
      </c>
    </row>
    <row r="10329" spans="1:9" x14ac:dyDescent="0.2">
      <c r="A10329" t="s">
        <v>60</v>
      </c>
      <c r="B10329" t="s">
        <v>80</v>
      </c>
      <c r="C10329" t="s">
        <v>22</v>
      </c>
      <c r="D10329" s="55">
        <v>43405</v>
      </c>
      <c r="E10329">
        <v>0.86</v>
      </c>
      <c r="F10329">
        <v>2376547</v>
      </c>
      <c r="G10329" s="58" t="s">
        <v>87</v>
      </c>
      <c r="H10329" s="58" t="s">
        <v>87</v>
      </c>
      <c r="I10329" s="60" t="s">
        <v>85</v>
      </c>
    </row>
    <row r="10330" spans="1:9" x14ac:dyDescent="0.2">
      <c r="A10330" t="s">
        <v>60</v>
      </c>
      <c r="B10330" t="s">
        <v>81</v>
      </c>
      <c r="C10330" t="s">
        <v>22</v>
      </c>
      <c r="D10330" s="55">
        <v>43405</v>
      </c>
      <c r="E10330">
        <v>0.1</v>
      </c>
      <c r="F10330">
        <v>2376548</v>
      </c>
      <c r="G10330" s="58" t="s">
        <v>87</v>
      </c>
      <c r="H10330" s="58" t="s">
        <v>87</v>
      </c>
      <c r="I10330" s="60" t="s">
        <v>85</v>
      </c>
    </row>
    <row r="10331" spans="1:9" x14ac:dyDescent="0.2">
      <c r="A10331" t="s">
        <v>61</v>
      </c>
      <c r="B10331" t="s">
        <v>80</v>
      </c>
      <c r="C10331" t="s">
        <v>22</v>
      </c>
      <c r="D10331" s="55">
        <v>43405</v>
      </c>
      <c r="E10331">
        <v>0.86</v>
      </c>
      <c r="F10331">
        <v>2376549</v>
      </c>
      <c r="G10331" s="58" t="s">
        <v>87</v>
      </c>
      <c r="H10331" s="58" t="s">
        <v>87</v>
      </c>
      <c r="I10331" s="60" t="s">
        <v>85</v>
      </c>
    </row>
    <row r="10332" spans="1:9" x14ac:dyDescent="0.2">
      <c r="A10332" t="s">
        <v>61</v>
      </c>
      <c r="B10332" t="s">
        <v>81</v>
      </c>
      <c r="C10332" t="s">
        <v>22</v>
      </c>
      <c r="D10332" s="55">
        <v>43405</v>
      </c>
      <c r="E10332">
        <v>-0.05</v>
      </c>
      <c r="F10332">
        <v>2376550</v>
      </c>
      <c r="G10332" s="58" t="s">
        <v>87</v>
      </c>
      <c r="H10332" s="58" t="s">
        <v>87</v>
      </c>
      <c r="I10332" s="60" t="s">
        <v>85</v>
      </c>
    </row>
    <row r="10333" spans="1:9" x14ac:dyDescent="0.2">
      <c r="A10333" t="s">
        <v>62</v>
      </c>
      <c r="B10333" t="s">
        <v>80</v>
      </c>
      <c r="C10333" t="s">
        <v>22</v>
      </c>
      <c r="D10333" s="55">
        <v>43405</v>
      </c>
      <c r="E10333">
        <v>0.64500000000000002</v>
      </c>
      <c r="F10333">
        <v>2376551</v>
      </c>
      <c r="G10333" s="58" t="s">
        <v>87</v>
      </c>
      <c r="H10333" s="58" t="s">
        <v>87</v>
      </c>
      <c r="I10333" s="60" t="s">
        <v>85</v>
      </c>
    </row>
    <row r="10334" spans="1:9" x14ac:dyDescent="0.2">
      <c r="A10334" t="s">
        <v>62</v>
      </c>
      <c r="B10334" t="s">
        <v>81</v>
      </c>
      <c r="C10334" t="s">
        <v>22</v>
      </c>
      <c r="D10334" s="55">
        <v>43405</v>
      </c>
      <c r="E10334">
        <v>0.05</v>
      </c>
      <c r="F10334">
        <v>2376552</v>
      </c>
      <c r="G10334" s="58" t="s">
        <v>87</v>
      </c>
      <c r="H10334" s="58" t="s">
        <v>87</v>
      </c>
      <c r="I10334" s="60" t="s">
        <v>85</v>
      </c>
    </row>
    <row r="10335" spans="1:9" x14ac:dyDescent="0.2">
      <c r="A10335" t="s">
        <v>63</v>
      </c>
      <c r="B10335" t="s">
        <v>80</v>
      </c>
      <c r="C10335" t="s">
        <v>22</v>
      </c>
      <c r="D10335" s="55">
        <v>43405</v>
      </c>
      <c r="E10335">
        <v>0</v>
      </c>
      <c r="F10335">
        <v>2376553</v>
      </c>
      <c r="G10335" s="58" t="s">
        <v>87</v>
      </c>
      <c r="H10335" s="58" t="s">
        <v>87</v>
      </c>
      <c r="I10335" s="60" t="s">
        <v>85</v>
      </c>
    </row>
    <row r="10336" spans="1:9" x14ac:dyDescent="0.2">
      <c r="A10336" t="s">
        <v>63</v>
      </c>
      <c r="B10336" t="s">
        <v>81</v>
      </c>
      <c r="C10336" t="s">
        <v>22</v>
      </c>
      <c r="D10336" s="55">
        <v>43405</v>
      </c>
      <c r="E10336">
        <v>0</v>
      </c>
      <c r="F10336">
        <v>2376554</v>
      </c>
      <c r="G10336" s="58" t="s">
        <v>87</v>
      </c>
      <c r="H10336" s="58" t="s">
        <v>87</v>
      </c>
      <c r="I10336" s="60" t="s">
        <v>85</v>
      </c>
    </row>
    <row r="10337" spans="1:9" x14ac:dyDescent="0.2">
      <c r="A10337" t="s">
        <v>64</v>
      </c>
      <c r="B10337" t="s">
        <v>80</v>
      </c>
      <c r="C10337" t="s">
        <v>22</v>
      </c>
      <c r="D10337" s="55">
        <v>43405</v>
      </c>
      <c r="E10337">
        <v>0</v>
      </c>
      <c r="F10337">
        <v>2376555</v>
      </c>
      <c r="G10337" s="58" t="s">
        <v>87</v>
      </c>
      <c r="H10337" s="58" t="s">
        <v>87</v>
      </c>
      <c r="I10337" s="60" t="s">
        <v>85</v>
      </c>
    </row>
    <row r="10338" spans="1:9" x14ac:dyDescent="0.2">
      <c r="A10338" t="s">
        <v>64</v>
      </c>
      <c r="B10338" t="s">
        <v>81</v>
      </c>
      <c r="C10338" t="s">
        <v>22</v>
      </c>
      <c r="D10338" s="55">
        <v>43405</v>
      </c>
      <c r="E10338">
        <v>0</v>
      </c>
      <c r="F10338">
        <v>2376556</v>
      </c>
      <c r="G10338" s="58" t="s">
        <v>87</v>
      </c>
      <c r="H10338" s="58" t="s">
        <v>87</v>
      </c>
      <c r="I10338" s="60" t="s">
        <v>85</v>
      </c>
    </row>
    <row r="10339" spans="1:9" x14ac:dyDescent="0.2">
      <c r="A10339" t="s">
        <v>79</v>
      </c>
      <c r="B10339" t="s">
        <v>80</v>
      </c>
      <c r="C10339" t="s">
        <v>22</v>
      </c>
      <c r="D10339" s="55">
        <v>43405</v>
      </c>
      <c r="E10339">
        <v>0</v>
      </c>
      <c r="F10339">
        <v>2376557</v>
      </c>
      <c r="G10339" s="58" t="s">
        <v>87</v>
      </c>
      <c r="H10339" s="58" t="s">
        <v>87</v>
      </c>
      <c r="I10339" s="60" t="s">
        <v>85</v>
      </c>
    </row>
    <row r="10340" spans="1:9" x14ac:dyDescent="0.2">
      <c r="A10340" t="s">
        <v>79</v>
      </c>
      <c r="B10340" t="s">
        <v>81</v>
      </c>
      <c r="C10340" t="s">
        <v>22</v>
      </c>
      <c r="D10340" s="55">
        <v>43405</v>
      </c>
      <c r="E10340">
        <v>0</v>
      </c>
      <c r="F10340">
        <v>2376558</v>
      </c>
      <c r="G10340" s="58" t="s">
        <v>87</v>
      </c>
      <c r="H10340" s="58" t="s">
        <v>87</v>
      </c>
      <c r="I10340" s="60" t="s">
        <v>85</v>
      </c>
    </row>
    <row r="10341" spans="1:9" x14ac:dyDescent="0.2">
      <c r="A10341" t="s">
        <v>65</v>
      </c>
      <c r="B10341" t="s">
        <v>80</v>
      </c>
      <c r="C10341" t="s">
        <v>22</v>
      </c>
      <c r="D10341" s="55">
        <v>43405</v>
      </c>
      <c r="E10341">
        <v>0</v>
      </c>
      <c r="F10341">
        <v>2376559</v>
      </c>
      <c r="G10341" s="58" t="s">
        <v>87</v>
      </c>
      <c r="H10341" s="58" t="s">
        <v>87</v>
      </c>
      <c r="I10341" s="60" t="s">
        <v>85</v>
      </c>
    </row>
    <row r="10342" spans="1:9" x14ac:dyDescent="0.2">
      <c r="A10342" t="s">
        <v>65</v>
      </c>
      <c r="B10342" t="s">
        <v>81</v>
      </c>
      <c r="C10342" t="s">
        <v>22</v>
      </c>
      <c r="D10342" s="55">
        <v>43405</v>
      </c>
      <c r="E10342">
        <v>0</v>
      </c>
      <c r="F10342">
        <v>2376560</v>
      </c>
      <c r="G10342" s="58" t="s">
        <v>87</v>
      </c>
      <c r="H10342" s="58" t="s">
        <v>87</v>
      </c>
      <c r="I10342" s="60" t="s">
        <v>85</v>
      </c>
    </row>
    <row r="10343" spans="1:9" x14ac:dyDescent="0.2">
      <c r="A10343" t="s">
        <v>82</v>
      </c>
      <c r="B10343" t="s">
        <v>80</v>
      </c>
      <c r="C10343" t="s">
        <v>22</v>
      </c>
      <c r="D10343" s="55">
        <v>43405</v>
      </c>
      <c r="E10343">
        <v>0.23</v>
      </c>
      <c r="F10343">
        <v>2376561</v>
      </c>
      <c r="G10343" s="58" t="s">
        <v>87</v>
      </c>
      <c r="H10343" s="58" t="s">
        <v>87</v>
      </c>
      <c r="I10343" s="60" t="s">
        <v>85</v>
      </c>
    </row>
    <row r="10344" spans="1:9" x14ac:dyDescent="0.2">
      <c r="A10344" t="s">
        <v>78</v>
      </c>
      <c r="B10344" t="s">
        <v>80</v>
      </c>
      <c r="C10344" t="s">
        <v>22</v>
      </c>
      <c r="D10344" s="55">
        <v>43435</v>
      </c>
      <c r="E10344">
        <v>0.98</v>
      </c>
      <c r="F10344">
        <v>2376515</v>
      </c>
      <c r="G10344" s="58" t="s">
        <v>87</v>
      </c>
      <c r="H10344" s="58" t="s">
        <v>87</v>
      </c>
      <c r="I10344" s="60" t="s">
        <v>85</v>
      </c>
    </row>
    <row r="10345" spans="1:9" x14ac:dyDescent="0.2">
      <c r="A10345" t="s">
        <v>78</v>
      </c>
      <c r="B10345" t="s">
        <v>81</v>
      </c>
      <c r="C10345" t="s">
        <v>22</v>
      </c>
      <c r="D10345" s="55">
        <v>43435</v>
      </c>
      <c r="E10345">
        <v>0.05</v>
      </c>
      <c r="F10345">
        <v>2376516</v>
      </c>
      <c r="G10345" s="58" t="s">
        <v>87</v>
      </c>
      <c r="H10345" s="58" t="s">
        <v>87</v>
      </c>
      <c r="I10345" s="60" t="s">
        <v>85</v>
      </c>
    </row>
    <row r="10346" spans="1:9" x14ac:dyDescent="0.2">
      <c r="A10346" t="s">
        <v>35</v>
      </c>
      <c r="B10346" t="s">
        <v>80</v>
      </c>
      <c r="C10346" t="s">
        <v>22</v>
      </c>
      <c r="D10346" s="55">
        <v>43435</v>
      </c>
      <c r="E10346">
        <v>0.98</v>
      </c>
      <c r="F10346">
        <v>2376517</v>
      </c>
      <c r="G10346" s="58" t="s">
        <v>87</v>
      </c>
      <c r="H10346" s="58" t="s">
        <v>87</v>
      </c>
      <c r="I10346" s="60" t="s">
        <v>85</v>
      </c>
    </row>
    <row r="10347" spans="1:9" x14ac:dyDescent="0.2">
      <c r="A10347" t="s">
        <v>35</v>
      </c>
      <c r="B10347" t="s">
        <v>81</v>
      </c>
      <c r="C10347" t="s">
        <v>22</v>
      </c>
      <c r="D10347" s="55">
        <v>43435</v>
      </c>
      <c r="E10347">
        <v>0.28999999999999998</v>
      </c>
      <c r="F10347">
        <v>2376518</v>
      </c>
      <c r="G10347" s="58" t="s">
        <v>87</v>
      </c>
      <c r="H10347" s="58" t="s">
        <v>87</v>
      </c>
      <c r="I10347" s="60" t="s">
        <v>85</v>
      </c>
    </row>
    <row r="10348" spans="1:9" x14ac:dyDescent="0.2">
      <c r="A10348" t="s">
        <v>36</v>
      </c>
      <c r="B10348" t="s">
        <v>80</v>
      </c>
      <c r="C10348" t="s">
        <v>22</v>
      </c>
      <c r="D10348" s="55">
        <v>43435</v>
      </c>
      <c r="E10348">
        <v>0.98</v>
      </c>
      <c r="F10348">
        <v>2376519</v>
      </c>
      <c r="G10348" s="58" t="s">
        <v>87</v>
      </c>
      <c r="H10348" s="58" t="s">
        <v>87</v>
      </c>
      <c r="I10348" s="60" t="s">
        <v>85</v>
      </c>
    </row>
    <row r="10349" spans="1:9" x14ac:dyDescent="0.2">
      <c r="A10349" t="s">
        <v>36</v>
      </c>
      <c r="B10349" t="s">
        <v>81</v>
      </c>
      <c r="C10349" t="s">
        <v>22</v>
      </c>
      <c r="D10349" s="55">
        <v>43435</v>
      </c>
      <c r="E10349">
        <v>0.05</v>
      </c>
      <c r="F10349">
        <v>2376520</v>
      </c>
      <c r="G10349" s="58" t="s">
        <v>87</v>
      </c>
      <c r="H10349" s="58" t="s">
        <v>87</v>
      </c>
      <c r="I10349" s="60" t="s">
        <v>85</v>
      </c>
    </row>
    <row r="10350" spans="1:9" x14ac:dyDescent="0.2">
      <c r="A10350" t="s">
        <v>37</v>
      </c>
      <c r="B10350" t="s">
        <v>80</v>
      </c>
      <c r="C10350" t="s">
        <v>22</v>
      </c>
      <c r="D10350" s="55">
        <v>43435</v>
      </c>
      <c r="E10350">
        <v>0.98</v>
      </c>
      <c r="F10350">
        <v>2376521</v>
      </c>
      <c r="G10350" s="58" t="s">
        <v>87</v>
      </c>
      <c r="H10350" s="58" t="s">
        <v>87</v>
      </c>
      <c r="I10350" s="60" t="s">
        <v>85</v>
      </c>
    </row>
    <row r="10351" spans="1:9" x14ac:dyDescent="0.2">
      <c r="A10351" t="s">
        <v>37</v>
      </c>
      <c r="B10351" t="s">
        <v>81</v>
      </c>
      <c r="C10351" t="s">
        <v>22</v>
      </c>
      <c r="D10351" s="55">
        <v>43435</v>
      </c>
      <c r="E10351">
        <v>0.28999999999999998</v>
      </c>
      <c r="F10351">
        <v>2376522</v>
      </c>
      <c r="G10351" s="58" t="s">
        <v>87</v>
      </c>
      <c r="H10351" s="58" t="s">
        <v>87</v>
      </c>
      <c r="I10351" s="60" t="s">
        <v>85</v>
      </c>
    </row>
    <row r="10352" spans="1:9" x14ac:dyDescent="0.2">
      <c r="A10352" t="s">
        <v>40</v>
      </c>
      <c r="B10352" t="s">
        <v>80</v>
      </c>
      <c r="C10352" t="s">
        <v>22</v>
      </c>
      <c r="D10352" s="55">
        <v>43435</v>
      </c>
      <c r="E10352">
        <v>0</v>
      </c>
      <c r="F10352">
        <v>2376523</v>
      </c>
      <c r="G10352" s="58" t="s">
        <v>87</v>
      </c>
      <c r="H10352" s="58" t="s">
        <v>87</v>
      </c>
      <c r="I10352" s="60" t="s">
        <v>85</v>
      </c>
    </row>
    <row r="10353" spans="1:9" x14ac:dyDescent="0.2">
      <c r="A10353" t="s">
        <v>40</v>
      </c>
      <c r="B10353" t="s">
        <v>81</v>
      </c>
      <c r="C10353" t="s">
        <v>22</v>
      </c>
      <c r="D10353" s="55">
        <v>43435</v>
      </c>
      <c r="E10353">
        <v>0</v>
      </c>
      <c r="F10353">
        <v>2376524</v>
      </c>
      <c r="G10353" s="58" t="s">
        <v>87</v>
      </c>
      <c r="H10353" s="58" t="s">
        <v>87</v>
      </c>
      <c r="I10353" s="60" t="s">
        <v>85</v>
      </c>
    </row>
    <row r="10354" spans="1:9" x14ac:dyDescent="0.2">
      <c r="A10354" t="s">
        <v>41</v>
      </c>
      <c r="B10354" t="s">
        <v>80</v>
      </c>
      <c r="C10354" t="s">
        <v>22</v>
      </c>
      <c r="D10354" s="55">
        <v>43435</v>
      </c>
      <c r="E10354">
        <v>0</v>
      </c>
      <c r="F10354">
        <v>2376525</v>
      </c>
      <c r="G10354" s="58" t="s">
        <v>87</v>
      </c>
      <c r="H10354" s="58" t="s">
        <v>87</v>
      </c>
      <c r="I10354" s="60" t="s">
        <v>85</v>
      </c>
    </row>
    <row r="10355" spans="1:9" x14ac:dyDescent="0.2">
      <c r="A10355" t="s">
        <v>41</v>
      </c>
      <c r="B10355" t="s">
        <v>81</v>
      </c>
      <c r="C10355" t="s">
        <v>22</v>
      </c>
      <c r="D10355" s="55">
        <v>43435</v>
      </c>
      <c r="E10355">
        <v>0</v>
      </c>
      <c r="F10355">
        <v>2376526</v>
      </c>
      <c r="G10355" s="58" t="s">
        <v>87</v>
      </c>
      <c r="H10355" s="58" t="s">
        <v>87</v>
      </c>
      <c r="I10355" s="60" t="s">
        <v>85</v>
      </c>
    </row>
    <row r="10356" spans="1:9" x14ac:dyDescent="0.2">
      <c r="A10356" t="s">
        <v>42</v>
      </c>
      <c r="B10356" t="s">
        <v>80</v>
      </c>
      <c r="C10356" t="s">
        <v>22</v>
      </c>
      <c r="D10356" s="55">
        <v>43435</v>
      </c>
      <c r="E10356">
        <v>0.26</v>
      </c>
      <c r="F10356">
        <v>2376527</v>
      </c>
      <c r="G10356" s="58" t="s">
        <v>87</v>
      </c>
      <c r="H10356" s="58" t="s">
        <v>87</v>
      </c>
      <c r="I10356" s="60" t="s">
        <v>85</v>
      </c>
    </row>
    <row r="10357" spans="1:9" x14ac:dyDescent="0.2">
      <c r="A10357" t="s">
        <v>42</v>
      </c>
      <c r="B10357" t="s">
        <v>81</v>
      </c>
      <c r="C10357" t="s">
        <v>22</v>
      </c>
      <c r="D10357" s="55">
        <v>43435</v>
      </c>
      <c r="E10357">
        <v>0.03</v>
      </c>
      <c r="F10357">
        <v>2376528</v>
      </c>
      <c r="G10357" s="58" t="s">
        <v>87</v>
      </c>
      <c r="H10357" s="58" t="s">
        <v>87</v>
      </c>
      <c r="I10357" s="60" t="s">
        <v>85</v>
      </c>
    </row>
    <row r="10358" spans="1:9" x14ac:dyDescent="0.2">
      <c r="A10358" t="s">
        <v>43</v>
      </c>
      <c r="B10358" t="s">
        <v>80</v>
      </c>
      <c r="C10358" t="s">
        <v>22</v>
      </c>
      <c r="D10358" s="55">
        <v>43435</v>
      </c>
      <c r="E10358">
        <v>0.26</v>
      </c>
      <c r="F10358">
        <v>2376529</v>
      </c>
      <c r="G10358" s="58" t="s">
        <v>87</v>
      </c>
      <c r="H10358" s="58" t="s">
        <v>87</v>
      </c>
      <c r="I10358" s="60" t="s">
        <v>85</v>
      </c>
    </row>
    <row r="10359" spans="1:9" x14ac:dyDescent="0.2">
      <c r="A10359" t="s">
        <v>43</v>
      </c>
      <c r="B10359" t="s">
        <v>81</v>
      </c>
      <c r="C10359" t="s">
        <v>22</v>
      </c>
      <c r="D10359" s="55">
        <v>43435</v>
      </c>
      <c r="E10359">
        <v>0.30728028687017239</v>
      </c>
      <c r="F10359">
        <v>2376530</v>
      </c>
      <c r="G10359" s="58" t="s">
        <v>87</v>
      </c>
      <c r="H10359" s="58" t="s">
        <v>87</v>
      </c>
      <c r="I10359" s="60" t="s">
        <v>85</v>
      </c>
    </row>
    <row r="10360" spans="1:9" x14ac:dyDescent="0.2">
      <c r="A10360" t="s">
        <v>44</v>
      </c>
      <c r="B10360" t="s">
        <v>80</v>
      </c>
      <c r="C10360" t="s">
        <v>22</v>
      </c>
      <c r="D10360" s="55">
        <v>43435</v>
      </c>
      <c r="E10360">
        <v>0.37</v>
      </c>
      <c r="F10360">
        <v>2376531</v>
      </c>
      <c r="G10360" s="58" t="s">
        <v>87</v>
      </c>
      <c r="H10360" s="58" t="s">
        <v>87</v>
      </c>
      <c r="I10360" s="60" t="s">
        <v>85</v>
      </c>
    </row>
    <row r="10361" spans="1:9" x14ac:dyDescent="0.2">
      <c r="A10361" t="s">
        <v>44</v>
      </c>
      <c r="B10361" t="s">
        <v>81</v>
      </c>
      <c r="C10361" t="s">
        <v>22</v>
      </c>
      <c r="D10361" s="55">
        <v>43435</v>
      </c>
      <c r="E10361">
        <v>0.05</v>
      </c>
      <c r="F10361">
        <v>2376532</v>
      </c>
      <c r="G10361" s="58" t="s">
        <v>87</v>
      </c>
      <c r="H10361" s="58" t="s">
        <v>87</v>
      </c>
      <c r="I10361" s="60" t="s">
        <v>85</v>
      </c>
    </row>
    <row r="10362" spans="1:9" x14ac:dyDescent="0.2">
      <c r="A10362" t="s">
        <v>45</v>
      </c>
      <c r="B10362" t="s">
        <v>80</v>
      </c>
      <c r="C10362" t="s">
        <v>22</v>
      </c>
      <c r="D10362" s="55">
        <v>43435</v>
      </c>
      <c r="E10362">
        <v>0.37</v>
      </c>
      <c r="F10362">
        <v>2376533</v>
      </c>
      <c r="G10362" s="58" t="s">
        <v>87</v>
      </c>
      <c r="H10362" s="58" t="s">
        <v>87</v>
      </c>
      <c r="I10362" s="60" t="s">
        <v>85</v>
      </c>
    </row>
    <row r="10363" spans="1:9" x14ac:dyDescent="0.2">
      <c r="A10363" t="s">
        <v>45</v>
      </c>
      <c r="B10363" t="s">
        <v>81</v>
      </c>
      <c r="C10363" t="s">
        <v>22</v>
      </c>
      <c r="D10363" s="55">
        <v>43435</v>
      </c>
      <c r="E10363">
        <v>0.15</v>
      </c>
      <c r="F10363">
        <v>2376534</v>
      </c>
      <c r="G10363" s="58" t="s">
        <v>87</v>
      </c>
      <c r="H10363" s="58" t="s">
        <v>87</v>
      </c>
      <c r="I10363" s="60" t="s">
        <v>85</v>
      </c>
    </row>
    <row r="10364" spans="1:9" x14ac:dyDescent="0.2">
      <c r="A10364" t="s">
        <v>46</v>
      </c>
      <c r="B10364" t="s">
        <v>80</v>
      </c>
      <c r="C10364" t="s">
        <v>22</v>
      </c>
      <c r="D10364" s="55">
        <v>43435</v>
      </c>
      <c r="E10364">
        <v>0.37</v>
      </c>
      <c r="F10364">
        <v>2376535</v>
      </c>
      <c r="G10364" s="58" t="s">
        <v>87</v>
      </c>
      <c r="H10364" s="58" t="s">
        <v>87</v>
      </c>
      <c r="I10364" s="60" t="s">
        <v>85</v>
      </c>
    </row>
    <row r="10365" spans="1:9" x14ac:dyDescent="0.2">
      <c r="A10365" t="s">
        <v>46</v>
      </c>
      <c r="B10365" t="s">
        <v>81</v>
      </c>
      <c r="C10365" t="s">
        <v>22</v>
      </c>
      <c r="D10365" s="55">
        <v>43435</v>
      </c>
      <c r="E10365">
        <v>0.57964138354482253</v>
      </c>
      <c r="F10365">
        <v>2376536</v>
      </c>
      <c r="G10365" s="58" t="s">
        <v>87</v>
      </c>
      <c r="H10365" s="58" t="s">
        <v>87</v>
      </c>
      <c r="I10365" s="60" t="s">
        <v>85</v>
      </c>
    </row>
    <row r="10366" spans="1:9" x14ac:dyDescent="0.2">
      <c r="A10366" t="s">
        <v>47</v>
      </c>
      <c r="B10366" t="s">
        <v>80</v>
      </c>
      <c r="C10366" t="s">
        <v>22</v>
      </c>
      <c r="D10366" s="55">
        <v>43435</v>
      </c>
      <c r="E10366">
        <v>0.37</v>
      </c>
      <c r="F10366">
        <v>2376537</v>
      </c>
      <c r="G10366" s="58" t="s">
        <v>87</v>
      </c>
      <c r="H10366" s="58" t="s">
        <v>87</v>
      </c>
      <c r="I10366" s="60" t="s">
        <v>85</v>
      </c>
    </row>
    <row r="10367" spans="1:9" x14ac:dyDescent="0.2">
      <c r="A10367" t="s">
        <v>47</v>
      </c>
      <c r="B10367" t="s">
        <v>81</v>
      </c>
      <c r="C10367" t="s">
        <v>22</v>
      </c>
      <c r="D10367" s="55">
        <v>43435</v>
      </c>
      <c r="E10367">
        <v>0.1</v>
      </c>
      <c r="F10367">
        <v>2376538</v>
      </c>
      <c r="G10367" s="58" t="s">
        <v>87</v>
      </c>
      <c r="H10367" s="58" t="s">
        <v>87</v>
      </c>
      <c r="I10367" s="60" t="s">
        <v>85</v>
      </c>
    </row>
    <row r="10368" spans="1:9" x14ac:dyDescent="0.2">
      <c r="A10368" t="s">
        <v>48</v>
      </c>
      <c r="B10368" t="s">
        <v>80</v>
      </c>
      <c r="C10368" t="s">
        <v>22</v>
      </c>
      <c r="D10368" s="55">
        <v>43435</v>
      </c>
      <c r="E10368">
        <v>0.37</v>
      </c>
      <c r="F10368">
        <v>2376539</v>
      </c>
      <c r="G10368" s="58" t="s">
        <v>87</v>
      </c>
      <c r="H10368" s="58" t="s">
        <v>87</v>
      </c>
      <c r="I10368" s="60" t="s">
        <v>85</v>
      </c>
    </row>
    <row r="10369" spans="1:9" x14ac:dyDescent="0.2">
      <c r="A10369" t="s">
        <v>48</v>
      </c>
      <c r="B10369" t="s">
        <v>81</v>
      </c>
      <c r="C10369" t="s">
        <v>22</v>
      </c>
      <c r="D10369" s="55">
        <v>43435</v>
      </c>
      <c r="E10369">
        <v>0.47730818665575109</v>
      </c>
      <c r="F10369">
        <v>2376540</v>
      </c>
      <c r="G10369" s="58" t="s">
        <v>87</v>
      </c>
      <c r="H10369" s="58" t="s">
        <v>87</v>
      </c>
      <c r="I10369" s="60" t="s">
        <v>85</v>
      </c>
    </row>
    <row r="10370" spans="1:9" x14ac:dyDescent="0.2">
      <c r="A10370" t="s">
        <v>50</v>
      </c>
      <c r="B10370" t="s">
        <v>80</v>
      </c>
      <c r="C10370" t="s">
        <v>22</v>
      </c>
      <c r="D10370" s="55">
        <v>43435</v>
      </c>
      <c r="E10370">
        <v>0</v>
      </c>
      <c r="F10370">
        <v>2376541</v>
      </c>
      <c r="G10370" s="58" t="s">
        <v>87</v>
      </c>
      <c r="H10370" s="58" t="s">
        <v>87</v>
      </c>
      <c r="I10370" s="60" t="s">
        <v>85</v>
      </c>
    </row>
    <row r="10371" spans="1:9" x14ac:dyDescent="0.2">
      <c r="A10371" t="s">
        <v>50</v>
      </c>
      <c r="B10371" t="s">
        <v>81</v>
      </c>
      <c r="C10371" t="s">
        <v>22</v>
      </c>
      <c r="D10371" s="55">
        <v>43435</v>
      </c>
      <c r="E10371">
        <v>0</v>
      </c>
      <c r="F10371">
        <v>2376542</v>
      </c>
      <c r="G10371" s="58" t="s">
        <v>87</v>
      </c>
      <c r="H10371" s="58" t="s">
        <v>87</v>
      </c>
      <c r="I10371" s="60" t="s">
        <v>85</v>
      </c>
    </row>
    <row r="10372" spans="1:9" x14ac:dyDescent="0.2">
      <c r="A10372" t="s">
        <v>58</v>
      </c>
      <c r="B10372" t="s">
        <v>80</v>
      </c>
      <c r="C10372" t="s">
        <v>22</v>
      </c>
      <c r="D10372" s="55">
        <v>43435</v>
      </c>
      <c r="E10372">
        <v>0.98</v>
      </c>
      <c r="F10372">
        <v>2376543</v>
      </c>
      <c r="G10372" s="58" t="s">
        <v>87</v>
      </c>
      <c r="H10372" s="58" t="s">
        <v>87</v>
      </c>
      <c r="I10372" s="60" t="s">
        <v>85</v>
      </c>
    </row>
    <row r="10373" spans="1:9" x14ac:dyDescent="0.2">
      <c r="A10373" t="s">
        <v>58</v>
      </c>
      <c r="B10373" t="s">
        <v>81</v>
      </c>
      <c r="C10373" t="s">
        <v>22</v>
      </c>
      <c r="D10373" s="55">
        <v>43435</v>
      </c>
      <c r="E10373">
        <v>0.05</v>
      </c>
      <c r="F10373">
        <v>2376544</v>
      </c>
      <c r="G10373" s="58" t="s">
        <v>87</v>
      </c>
      <c r="H10373" s="58" t="s">
        <v>87</v>
      </c>
      <c r="I10373" s="60" t="s">
        <v>85</v>
      </c>
    </row>
    <row r="10374" spans="1:9" x14ac:dyDescent="0.2">
      <c r="A10374" t="s">
        <v>59</v>
      </c>
      <c r="B10374" t="s">
        <v>80</v>
      </c>
      <c r="C10374" t="s">
        <v>22</v>
      </c>
      <c r="D10374" s="55">
        <v>43435</v>
      </c>
      <c r="E10374">
        <v>1.28</v>
      </c>
      <c r="F10374">
        <v>2376545</v>
      </c>
      <c r="G10374" s="58" t="s">
        <v>87</v>
      </c>
      <c r="H10374" s="58" t="s">
        <v>87</v>
      </c>
      <c r="I10374" s="60" t="s">
        <v>85</v>
      </c>
    </row>
    <row r="10375" spans="1:9" x14ac:dyDescent="0.2">
      <c r="A10375" t="s">
        <v>59</v>
      </c>
      <c r="B10375" t="s">
        <v>81</v>
      </c>
      <c r="C10375" t="s">
        <v>22</v>
      </c>
      <c r="D10375" s="55">
        <v>43435</v>
      </c>
      <c r="E10375">
        <v>-0.13</v>
      </c>
      <c r="F10375">
        <v>2376546</v>
      </c>
      <c r="G10375" s="58" t="s">
        <v>87</v>
      </c>
      <c r="H10375" s="58" t="s">
        <v>87</v>
      </c>
      <c r="I10375" s="60" t="s">
        <v>85</v>
      </c>
    </row>
    <row r="10376" spans="1:9" x14ac:dyDescent="0.2">
      <c r="A10376" t="s">
        <v>60</v>
      </c>
      <c r="B10376" t="s">
        <v>80</v>
      </c>
      <c r="C10376" t="s">
        <v>22</v>
      </c>
      <c r="D10376" s="55">
        <v>43435</v>
      </c>
      <c r="E10376">
        <v>1.28</v>
      </c>
      <c r="F10376">
        <v>2376547</v>
      </c>
      <c r="G10376" s="58" t="s">
        <v>87</v>
      </c>
      <c r="H10376" s="58" t="s">
        <v>87</v>
      </c>
      <c r="I10376" s="60" t="s">
        <v>85</v>
      </c>
    </row>
    <row r="10377" spans="1:9" x14ac:dyDescent="0.2">
      <c r="A10377" t="s">
        <v>60</v>
      </c>
      <c r="B10377" t="s">
        <v>81</v>
      </c>
      <c r="C10377" t="s">
        <v>22</v>
      </c>
      <c r="D10377" s="55">
        <v>43435</v>
      </c>
      <c r="E10377">
        <v>0.3</v>
      </c>
      <c r="F10377">
        <v>2376548</v>
      </c>
      <c r="G10377" s="58" t="s">
        <v>87</v>
      </c>
      <c r="H10377" s="58" t="s">
        <v>87</v>
      </c>
      <c r="I10377" s="60" t="s">
        <v>85</v>
      </c>
    </row>
    <row r="10378" spans="1:9" x14ac:dyDescent="0.2">
      <c r="A10378" t="s">
        <v>61</v>
      </c>
      <c r="B10378" t="s">
        <v>80</v>
      </c>
      <c r="C10378" t="s">
        <v>22</v>
      </c>
      <c r="D10378" s="55">
        <v>43435</v>
      </c>
      <c r="E10378">
        <v>1.28</v>
      </c>
      <c r="F10378">
        <v>2376549</v>
      </c>
      <c r="G10378" s="58" t="s">
        <v>87</v>
      </c>
      <c r="H10378" s="58" t="s">
        <v>87</v>
      </c>
      <c r="I10378" s="60" t="s">
        <v>85</v>
      </c>
    </row>
    <row r="10379" spans="1:9" x14ac:dyDescent="0.2">
      <c r="A10379" t="s">
        <v>61</v>
      </c>
      <c r="B10379" t="s">
        <v>81</v>
      </c>
      <c r="C10379" t="s">
        <v>22</v>
      </c>
      <c r="D10379" s="55">
        <v>43435</v>
      </c>
      <c r="E10379">
        <v>-0.05</v>
      </c>
      <c r="F10379">
        <v>2376550</v>
      </c>
      <c r="G10379" s="58" t="s">
        <v>87</v>
      </c>
      <c r="H10379" s="58" t="s">
        <v>87</v>
      </c>
      <c r="I10379" s="60" t="s">
        <v>85</v>
      </c>
    </row>
    <row r="10380" spans="1:9" x14ac:dyDescent="0.2">
      <c r="A10380" t="s">
        <v>62</v>
      </c>
      <c r="B10380" t="s">
        <v>80</v>
      </c>
      <c r="C10380" t="s">
        <v>22</v>
      </c>
      <c r="D10380" s="55">
        <v>43435</v>
      </c>
      <c r="E10380">
        <v>0.98</v>
      </c>
      <c r="F10380">
        <v>2376551</v>
      </c>
      <c r="G10380" s="58" t="s">
        <v>87</v>
      </c>
      <c r="H10380" s="58" t="s">
        <v>87</v>
      </c>
      <c r="I10380" s="60" t="s">
        <v>85</v>
      </c>
    </row>
    <row r="10381" spans="1:9" x14ac:dyDescent="0.2">
      <c r="A10381" t="s">
        <v>62</v>
      </c>
      <c r="B10381" t="s">
        <v>81</v>
      </c>
      <c r="C10381" t="s">
        <v>22</v>
      </c>
      <c r="D10381" s="55">
        <v>43435</v>
      </c>
      <c r="E10381">
        <v>0.05</v>
      </c>
      <c r="F10381">
        <v>2376552</v>
      </c>
      <c r="G10381" s="58" t="s">
        <v>87</v>
      </c>
      <c r="H10381" s="58" t="s">
        <v>87</v>
      </c>
      <c r="I10381" s="60" t="s">
        <v>85</v>
      </c>
    </row>
    <row r="10382" spans="1:9" x14ac:dyDescent="0.2">
      <c r="A10382" t="s">
        <v>63</v>
      </c>
      <c r="B10382" t="s">
        <v>80</v>
      </c>
      <c r="C10382" t="s">
        <v>22</v>
      </c>
      <c r="D10382" s="55">
        <v>43435</v>
      </c>
      <c r="E10382">
        <v>0</v>
      </c>
      <c r="F10382">
        <v>2376553</v>
      </c>
      <c r="G10382" s="58" t="s">
        <v>87</v>
      </c>
      <c r="H10382" s="58" t="s">
        <v>87</v>
      </c>
      <c r="I10382" s="60" t="s">
        <v>85</v>
      </c>
    </row>
    <row r="10383" spans="1:9" x14ac:dyDescent="0.2">
      <c r="A10383" t="s">
        <v>63</v>
      </c>
      <c r="B10383" t="s">
        <v>81</v>
      </c>
      <c r="C10383" t="s">
        <v>22</v>
      </c>
      <c r="D10383" s="55">
        <v>43435</v>
      </c>
      <c r="E10383">
        <v>0</v>
      </c>
      <c r="F10383">
        <v>2376554</v>
      </c>
      <c r="G10383" s="58" t="s">
        <v>87</v>
      </c>
      <c r="H10383" s="58" t="s">
        <v>87</v>
      </c>
      <c r="I10383" s="60" t="s">
        <v>85</v>
      </c>
    </row>
    <row r="10384" spans="1:9" x14ac:dyDescent="0.2">
      <c r="A10384" t="s">
        <v>64</v>
      </c>
      <c r="B10384" t="s">
        <v>80</v>
      </c>
      <c r="C10384" t="s">
        <v>22</v>
      </c>
      <c r="D10384" s="55">
        <v>43435</v>
      </c>
      <c r="E10384">
        <v>0</v>
      </c>
      <c r="F10384">
        <v>2376555</v>
      </c>
      <c r="G10384" s="58" t="s">
        <v>87</v>
      </c>
      <c r="H10384" s="58" t="s">
        <v>87</v>
      </c>
      <c r="I10384" s="60" t="s">
        <v>85</v>
      </c>
    </row>
    <row r="10385" spans="1:9" x14ac:dyDescent="0.2">
      <c r="A10385" t="s">
        <v>64</v>
      </c>
      <c r="B10385" t="s">
        <v>81</v>
      </c>
      <c r="C10385" t="s">
        <v>22</v>
      </c>
      <c r="D10385" s="55">
        <v>43435</v>
      </c>
      <c r="E10385">
        <v>0</v>
      </c>
      <c r="F10385">
        <v>2376556</v>
      </c>
      <c r="G10385" s="58" t="s">
        <v>87</v>
      </c>
      <c r="H10385" s="58" t="s">
        <v>87</v>
      </c>
      <c r="I10385" s="60" t="s">
        <v>85</v>
      </c>
    </row>
    <row r="10386" spans="1:9" x14ac:dyDescent="0.2">
      <c r="A10386" t="s">
        <v>79</v>
      </c>
      <c r="B10386" t="s">
        <v>80</v>
      </c>
      <c r="C10386" t="s">
        <v>22</v>
      </c>
      <c r="D10386" s="55">
        <v>43435</v>
      </c>
      <c r="E10386">
        <v>0</v>
      </c>
      <c r="F10386">
        <v>2376557</v>
      </c>
      <c r="G10386" s="58" t="s">
        <v>87</v>
      </c>
      <c r="H10386" s="58" t="s">
        <v>87</v>
      </c>
      <c r="I10386" s="60" t="s">
        <v>85</v>
      </c>
    </row>
    <row r="10387" spans="1:9" x14ac:dyDescent="0.2">
      <c r="A10387" t="s">
        <v>79</v>
      </c>
      <c r="B10387" t="s">
        <v>81</v>
      </c>
      <c r="C10387" t="s">
        <v>22</v>
      </c>
      <c r="D10387" s="55">
        <v>43435</v>
      </c>
      <c r="E10387">
        <v>0</v>
      </c>
      <c r="F10387">
        <v>2376558</v>
      </c>
      <c r="G10387" s="58" t="s">
        <v>87</v>
      </c>
      <c r="H10387" s="58" t="s">
        <v>87</v>
      </c>
      <c r="I10387" s="60" t="s">
        <v>85</v>
      </c>
    </row>
    <row r="10388" spans="1:9" x14ac:dyDescent="0.2">
      <c r="A10388" t="s">
        <v>65</v>
      </c>
      <c r="B10388" t="s">
        <v>80</v>
      </c>
      <c r="C10388" t="s">
        <v>22</v>
      </c>
      <c r="D10388" s="55">
        <v>43435</v>
      </c>
      <c r="E10388">
        <v>0</v>
      </c>
      <c r="F10388">
        <v>2376559</v>
      </c>
      <c r="G10388" s="58" t="s">
        <v>87</v>
      </c>
      <c r="H10388" s="58" t="s">
        <v>87</v>
      </c>
      <c r="I10388" s="60" t="s">
        <v>85</v>
      </c>
    </row>
    <row r="10389" spans="1:9" x14ac:dyDescent="0.2">
      <c r="A10389" t="s">
        <v>65</v>
      </c>
      <c r="B10389" t="s">
        <v>81</v>
      </c>
      <c r="C10389" t="s">
        <v>22</v>
      </c>
      <c r="D10389" s="55">
        <v>43435</v>
      </c>
      <c r="E10389">
        <v>0</v>
      </c>
      <c r="F10389">
        <v>2376560</v>
      </c>
      <c r="G10389" s="58" t="s">
        <v>87</v>
      </c>
      <c r="H10389" s="58" t="s">
        <v>87</v>
      </c>
      <c r="I10389" s="60" t="s">
        <v>85</v>
      </c>
    </row>
    <row r="10390" spans="1:9" x14ac:dyDescent="0.2">
      <c r="A10390" t="s">
        <v>82</v>
      </c>
      <c r="B10390" t="s">
        <v>80</v>
      </c>
      <c r="C10390" t="s">
        <v>22</v>
      </c>
      <c r="D10390" s="55">
        <v>43435</v>
      </c>
      <c r="E10390">
        <v>0.26</v>
      </c>
      <c r="F10390">
        <v>2376561</v>
      </c>
      <c r="G10390" s="58" t="s">
        <v>87</v>
      </c>
      <c r="H10390" s="58" t="s">
        <v>87</v>
      </c>
      <c r="I10390" s="60" t="s">
        <v>85</v>
      </c>
    </row>
    <row r="10391" spans="1:9" x14ac:dyDescent="0.2">
      <c r="A10391" t="s">
        <v>78</v>
      </c>
      <c r="B10391" t="s">
        <v>80</v>
      </c>
      <c r="C10391" t="s">
        <v>22</v>
      </c>
      <c r="D10391" s="55">
        <v>43466</v>
      </c>
      <c r="E10391">
        <v>1.2050000000000001</v>
      </c>
      <c r="F10391">
        <v>2376515</v>
      </c>
      <c r="G10391" s="58" t="s">
        <v>87</v>
      </c>
      <c r="H10391" s="58" t="s">
        <v>87</v>
      </c>
      <c r="I10391" s="60" t="s">
        <v>85</v>
      </c>
    </row>
    <row r="10392" spans="1:9" x14ac:dyDescent="0.2">
      <c r="A10392" t="s">
        <v>78</v>
      </c>
      <c r="B10392" t="s">
        <v>81</v>
      </c>
      <c r="C10392" t="s">
        <v>22</v>
      </c>
      <c r="D10392" s="55">
        <v>43466</v>
      </c>
      <c r="E10392">
        <v>0.05</v>
      </c>
      <c r="F10392">
        <v>2376516</v>
      </c>
      <c r="G10392" s="58" t="s">
        <v>87</v>
      </c>
      <c r="H10392" s="58" t="s">
        <v>87</v>
      </c>
      <c r="I10392" s="60" t="s">
        <v>85</v>
      </c>
    </row>
    <row r="10393" spans="1:9" x14ac:dyDescent="0.2">
      <c r="A10393" t="s">
        <v>35</v>
      </c>
      <c r="B10393" t="s">
        <v>80</v>
      </c>
      <c r="C10393" t="s">
        <v>22</v>
      </c>
      <c r="D10393" s="55">
        <v>43466</v>
      </c>
      <c r="E10393">
        <v>1.2050000000000001</v>
      </c>
      <c r="F10393">
        <v>2376517</v>
      </c>
      <c r="G10393" s="58" t="s">
        <v>87</v>
      </c>
      <c r="H10393" s="58" t="s">
        <v>87</v>
      </c>
      <c r="I10393" s="60" t="s">
        <v>85</v>
      </c>
    </row>
    <row r="10394" spans="1:9" x14ac:dyDescent="0.2">
      <c r="A10394" t="s">
        <v>35</v>
      </c>
      <c r="B10394" t="s">
        <v>81</v>
      </c>
      <c r="C10394" t="s">
        <v>22</v>
      </c>
      <c r="D10394" s="55">
        <v>43466</v>
      </c>
      <c r="E10394">
        <v>0.32</v>
      </c>
      <c r="F10394">
        <v>2376518</v>
      </c>
      <c r="G10394" s="58" t="s">
        <v>87</v>
      </c>
      <c r="H10394" s="58" t="s">
        <v>87</v>
      </c>
      <c r="I10394" s="60" t="s">
        <v>85</v>
      </c>
    </row>
    <row r="10395" spans="1:9" x14ac:dyDescent="0.2">
      <c r="A10395" t="s">
        <v>36</v>
      </c>
      <c r="B10395" t="s">
        <v>80</v>
      </c>
      <c r="C10395" t="s">
        <v>22</v>
      </c>
      <c r="D10395" s="55">
        <v>43466</v>
      </c>
      <c r="E10395">
        <v>1.2050000000000001</v>
      </c>
      <c r="F10395">
        <v>2376519</v>
      </c>
      <c r="G10395" s="58" t="s">
        <v>87</v>
      </c>
      <c r="H10395" s="58" t="s">
        <v>87</v>
      </c>
      <c r="I10395" s="60" t="s">
        <v>85</v>
      </c>
    </row>
    <row r="10396" spans="1:9" x14ac:dyDescent="0.2">
      <c r="A10396" t="s">
        <v>36</v>
      </c>
      <c r="B10396" t="s">
        <v>81</v>
      </c>
      <c r="C10396" t="s">
        <v>22</v>
      </c>
      <c r="D10396" s="55">
        <v>43466</v>
      </c>
      <c r="E10396">
        <v>0.05</v>
      </c>
      <c r="F10396">
        <v>2376520</v>
      </c>
      <c r="G10396" s="58" t="s">
        <v>87</v>
      </c>
      <c r="H10396" s="58" t="s">
        <v>87</v>
      </c>
      <c r="I10396" s="60" t="s">
        <v>85</v>
      </c>
    </row>
    <row r="10397" spans="1:9" x14ac:dyDescent="0.2">
      <c r="A10397" t="s">
        <v>37</v>
      </c>
      <c r="B10397" t="s">
        <v>80</v>
      </c>
      <c r="C10397" t="s">
        <v>22</v>
      </c>
      <c r="D10397" s="55">
        <v>43466</v>
      </c>
      <c r="E10397">
        <v>1.2050000000000001</v>
      </c>
      <c r="F10397">
        <v>2376521</v>
      </c>
      <c r="G10397" s="58" t="s">
        <v>87</v>
      </c>
      <c r="H10397" s="58" t="s">
        <v>87</v>
      </c>
      <c r="I10397" s="60" t="s">
        <v>85</v>
      </c>
    </row>
    <row r="10398" spans="1:9" x14ac:dyDescent="0.2">
      <c r="A10398" t="s">
        <v>37</v>
      </c>
      <c r="B10398" t="s">
        <v>81</v>
      </c>
      <c r="C10398" t="s">
        <v>22</v>
      </c>
      <c r="D10398" s="55">
        <v>43466</v>
      </c>
      <c r="E10398">
        <v>0.32</v>
      </c>
      <c r="F10398">
        <v>2376522</v>
      </c>
      <c r="G10398" s="58" t="s">
        <v>87</v>
      </c>
      <c r="H10398" s="58" t="s">
        <v>87</v>
      </c>
      <c r="I10398" s="60" t="s">
        <v>85</v>
      </c>
    </row>
    <row r="10399" spans="1:9" x14ac:dyDescent="0.2">
      <c r="A10399" t="s">
        <v>40</v>
      </c>
      <c r="B10399" t="s">
        <v>80</v>
      </c>
      <c r="C10399" t="s">
        <v>22</v>
      </c>
      <c r="D10399" s="55">
        <v>43466</v>
      </c>
      <c r="E10399">
        <v>0</v>
      </c>
      <c r="F10399">
        <v>2376523</v>
      </c>
      <c r="G10399" s="58" t="s">
        <v>87</v>
      </c>
      <c r="H10399" s="58" t="s">
        <v>87</v>
      </c>
      <c r="I10399" s="60" t="s">
        <v>85</v>
      </c>
    </row>
    <row r="10400" spans="1:9" x14ac:dyDescent="0.2">
      <c r="A10400" t="s">
        <v>40</v>
      </c>
      <c r="B10400" t="s">
        <v>81</v>
      </c>
      <c r="C10400" t="s">
        <v>22</v>
      </c>
      <c r="D10400" s="55">
        <v>43466</v>
      </c>
      <c r="E10400">
        <v>0</v>
      </c>
      <c r="F10400">
        <v>2376524</v>
      </c>
      <c r="G10400" s="58" t="s">
        <v>87</v>
      </c>
      <c r="H10400" s="58" t="s">
        <v>87</v>
      </c>
      <c r="I10400" s="60" t="s">
        <v>85</v>
      </c>
    </row>
    <row r="10401" spans="1:9" x14ac:dyDescent="0.2">
      <c r="A10401" t="s">
        <v>41</v>
      </c>
      <c r="B10401" t="s">
        <v>80</v>
      </c>
      <c r="C10401" t="s">
        <v>22</v>
      </c>
      <c r="D10401" s="55">
        <v>43466</v>
      </c>
      <c r="E10401">
        <v>0</v>
      </c>
      <c r="F10401">
        <v>2376525</v>
      </c>
      <c r="G10401" s="58" t="s">
        <v>87</v>
      </c>
      <c r="H10401" s="58" t="s">
        <v>87</v>
      </c>
      <c r="I10401" s="60" t="s">
        <v>85</v>
      </c>
    </row>
    <row r="10402" spans="1:9" x14ac:dyDescent="0.2">
      <c r="A10402" t="s">
        <v>41</v>
      </c>
      <c r="B10402" t="s">
        <v>81</v>
      </c>
      <c r="C10402" t="s">
        <v>22</v>
      </c>
      <c r="D10402" s="55">
        <v>43466</v>
      </c>
      <c r="E10402">
        <v>0</v>
      </c>
      <c r="F10402">
        <v>2376526</v>
      </c>
      <c r="G10402" s="58" t="s">
        <v>87</v>
      </c>
      <c r="H10402" s="58" t="s">
        <v>87</v>
      </c>
      <c r="I10402" s="60" t="s">
        <v>85</v>
      </c>
    </row>
    <row r="10403" spans="1:9" x14ac:dyDescent="0.2">
      <c r="A10403" t="s">
        <v>42</v>
      </c>
      <c r="B10403" t="s">
        <v>80</v>
      </c>
      <c r="C10403" t="s">
        <v>22</v>
      </c>
      <c r="D10403" s="55">
        <v>43466</v>
      </c>
      <c r="E10403">
        <v>0.27</v>
      </c>
      <c r="F10403">
        <v>2376527</v>
      </c>
      <c r="G10403" s="58" t="s">
        <v>87</v>
      </c>
      <c r="H10403" s="58" t="s">
        <v>87</v>
      </c>
      <c r="I10403" s="60" t="s">
        <v>85</v>
      </c>
    </row>
    <row r="10404" spans="1:9" x14ac:dyDescent="0.2">
      <c r="A10404" t="s">
        <v>42</v>
      </c>
      <c r="B10404" t="s">
        <v>81</v>
      </c>
      <c r="C10404" t="s">
        <v>22</v>
      </c>
      <c r="D10404" s="55">
        <v>43466</v>
      </c>
      <c r="E10404">
        <v>0.03</v>
      </c>
      <c r="F10404">
        <v>2376528</v>
      </c>
      <c r="G10404" s="58" t="s">
        <v>87</v>
      </c>
      <c r="H10404" s="58" t="s">
        <v>87</v>
      </c>
      <c r="I10404" s="60" t="s">
        <v>85</v>
      </c>
    </row>
    <row r="10405" spans="1:9" x14ac:dyDescent="0.2">
      <c r="A10405" t="s">
        <v>43</v>
      </c>
      <c r="B10405" t="s">
        <v>80</v>
      </c>
      <c r="C10405" t="s">
        <v>22</v>
      </c>
      <c r="D10405" s="55">
        <v>43466</v>
      </c>
      <c r="E10405">
        <v>0.27</v>
      </c>
      <c r="F10405">
        <v>2376529</v>
      </c>
      <c r="G10405" s="58" t="s">
        <v>87</v>
      </c>
      <c r="H10405" s="58" t="s">
        <v>87</v>
      </c>
      <c r="I10405" s="60" t="s">
        <v>85</v>
      </c>
    </row>
    <row r="10406" spans="1:9" x14ac:dyDescent="0.2">
      <c r="A10406" t="s">
        <v>43</v>
      </c>
      <c r="B10406" t="s">
        <v>81</v>
      </c>
      <c r="C10406" t="s">
        <v>22</v>
      </c>
      <c r="D10406" s="55">
        <v>43466</v>
      </c>
      <c r="E10406">
        <v>0.32009055208205617</v>
      </c>
      <c r="F10406">
        <v>2376530</v>
      </c>
      <c r="G10406" s="58" t="s">
        <v>87</v>
      </c>
      <c r="H10406" s="58" t="s">
        <v>87</v>
      </c>
      <c r="I10406" s="60" t="s">
        <v>85</v>
      </c>
    </row>
    <row r="10407" spans="1:9" x14ac:dyDescent="0.2">
      <c r="A10407" t="s">
        <v>44</v>
      </c>
      <c r="B10407" t="s">
        <v>80</v>
      </c>
      <c r="C10407" t="s">
        <v>22</v>
      </c>
      <c r="D10407" s="55">
        <v>43466</v>
      </c>
      <c r="E10407">
        <v>0.4</v>
      </c>
      <c r="F10407">
        <v>2376531</v>
      </c>
      <c r="G10407" s="58" t="s">
        <v>87</v>
      </c>
      <c r="H10407" s="58" t="s">
        <v>87</v>
      </c>
      <c r="I10407" s="60" t="s">
        <v>85</v>
      </c>
    </row>
    <row r="10408" spans="1:9" x14ac:dyDescent="0.2">
      <c r="A10408" t="s">
        <v>44</v>
      </c>
      <c r="B10408" t="s">
        <v>81</v>
      </c>
      <c r="C10408" t="s">
        <v>22</v>
      </c>
      <c r="D10408" s="55">
        <v>43466</v>
      </c>
      <c r="E10408">
        <v>0.08</v>
      </c>
      <c r="F10408">
        <v>2376532</v>
      </c>
      <c r="G10408" s="58" t="s">
        <v>87</v>
      </c>
      <c r="H10408" s="58" t="s">
        <v>87</v>
      </c>
      <c r="I10408" s="60" t="s">
        <v>85</v>
      </c>
    </row>
    <row r="10409" spans="1:9" x14ac:dyDescent="0.2">
      <c r="A10409" t="s">
        <v>45</v>
      </c>
      <c r="B10409" t="s">
        <v>80</v>
      </c>
      <c r="C10409" t="s">
        <v>22</v>
      </c>
      <c r="D10409" s="55">
        <v>43466</v>
      </c>
      <c r="E10409">
        <v>0.4</v>
      </c>
      <c r="F10409">
        <v>2376533</v>
      </c>
      <c r="G10409" s="58" t="s">
        <v>87</v>
      </c>
      <c r="H10409" s="58" t="s">
        <v>87</v>
      </c>
      <c r="I10409" s="60" t="s">
        <v>85</v>
      </c>
    </row>
    <row r="10410" spans="1:9" x14ac:dyDescent="0.2">
      <c r="A10410" t="s">
        <v>45</v>
      </c>
      <c r="B10410" t="s">
        <v>81</v>
      </c>
      <c r="C10410" t="s">
        <v>22</v>
      </c>
      <c r="D10410" s="55">
        <v>43466</v>
      </c>
      <c r="E10410">
        <v>0.23</v>
      </c>
      <c r="F10410">
        <v>2376534</v>
      </c>
      <c r="G10410" s="58" t="s">
        <v>87</v>
      </c>
      <c r="H10410" s="58" t="s">
        <v>87</v>
      </c>
      <c r="I10410" s="60" t="s">
        <v>85</v>
      </c>
    </row>
    <row r="10411" spans="1:9" x14ac:dyDescent="0.2">
      <c r="A10411" t="s">
        <v>46</v>
      </c>
      <c r="B10411" t="s">
        <v>80</v>
      </c>
      <c r="C10411" t="s">
        <v>22</v>
      </c>
      <c r="D10411" s="55">
        <v>43466</v>
      </c>
      <c r="E10411">
        <v>0.4</v>
      </c>
      <c r="F10411">
        <v>2376535</v>
      </c>
      <c r="G10411" s="58" t="s">
        <v>87</v>
      </c>
      <c r="H10411" s="58" t="s">
        <v>87</v>
      </c>
      <c r="I10411" s="60" t="s">
        <v>85</v>
      </c>
    </row>
    <row r="10412" spans="1:9" x14ac:dyDescent="0.2">
      <c r="A10412" t="s">
        <v>46</v>
      </c>
      <c r="B10412" t="s">
        <v>81</v>
      </c>
      <c r="C10412" t="s">
        <v>22</v>
      </c>
      <c r="D10412" s="55">
        <v>43466</v>
      </c>
      <c r="E10412">
        <v>0.66617433483422084</v>
      </c>
      <c r="F10412">
        <v>2376536</v>
      </c>
      <c r="G10412" s="58" t="s">
        <v>87</v>
      </c>
      <c r="H10412" s="58" t="s">
        <v>87</v>
      </c>
      <c r="I10412" s="60" t="s">
        <v>85</v>
      </c>
    </row>
    <row r="10413" spans="1:9" x14ac:dyDescent="0.2">
      <c r="A10413" t="s">
        <v>47</v>
      </c>
      <c r="B10413" t="s">
        <v>80</v>
      </c>
      <c r="C10413" t="s">
        <v>22</v>
      </c>
      <c r="D10413" s="55">
        <v>43466</v>
      </c>
      <c r="E10413">
        <v>0.4</v>
      </c>
      <c r="F10413">
        <v>2376537</v>
      </c>
      <c r="G10413" s="58" t="s">
        <v>87</v>
      </c>
      <c r="H10413" s="58" t="s">
        <v>87</v>
      </c>
      <c r="I10413" s="60" t="s">
        <v>85</v>
      </c>
    </row>
    <row r="10414" spans="1:9" x14ac:dyDescent="0.2">
      <c r="A10414" t="s">
        <v>47</v>
      </c>
      <c r="B10414" t="s">
        <v>81</v>
      </c>
      <c r="C10414" t="s">
        <v>22</v>
      </c>
      <c r="D10414" s="55">
        <v>43466</v>
      </c>
      <c r="E10414">
        <v>0.13</v>
      </c>
      <c r="F10414">
        <v>2376538</v>
      </c>
      <c r="G10414" s="58" t="s">
        <v>87</v>
      </c>
      <c r="H10414" s="58" t="s">
        <v>87</v>
      </c>
      <c r="I10414" s="60" t="s">
        <v>85</v>
      </c>
    </row>
    <row r="10415" spans="1:9" x14ac:dyDescent="0.2">
      <c r="A10415" t="s">
        <v>48</v>
      </c>
      <c r="B10415" t="s">
        <v>80</v>
      </c>
      <c r="C10415" t="s">
        <v>22</v>
      </c>
      <c r="D10415" s="55">
        <v>43466</v>
      </c>
      <c r="E10415">
        <v>0.4</v>
      </c>
      <c r="F10415">
        <v>2376539</v>
      </c>
      <c r="G10415" s="58" t="s">
        <v>87</v>
      </c>
      <c r="H10415" s="58" t="s">
        <v>87</v>
      </c>
      <c r="I10415" s="60" t="s">
        <v>85</v>
      </c>
    </row>
    <row r="10416" spans="1:9" x14ac:dyDescent="0.2">
      <c r="A10416" t="s">
        <v>48</v>
      </c>
      <c r="B10416" t="s">
        <v>81</v>
      </c>
      <c r="C10416" t="s">
        <v>22</v>
      </c>
      <c r="D10416" s="55">
        <v>43466</v>
      </c>
      <c r="E10416">
        <v>0.51267453950061415</v>
      </c>
      <c r="F10416">
        <v>2376540</v>
      </c>
      <c r="G10416" s="58" t="s">
        <v>87</v>
      </c>
      <c r="H10416" s="58" t="s">
        <v>87</v>
      </c>
      <c r="I10416" s="60" t="s">
        <v>85</v>
      </c>
    </row>
    <row r="10417" spans="1:9" x14ac:dyDescent="0.2">
      <c r="A10417" t="s">
        <v>50</v>
      </c>
      <c r="B10417" t="s">
        <v>80</v>
      </c>
      <c r="C10417" t="s">
        <v>22</v>
      </c>
      <c r="D10417" s="55">
        <v>43466</v>
      </c>
      <c r="E10417">
        <v>0</v>
      </c>
      <c r="F10417">
        <v>2376541</v>
      </c>
      <c r="G10417" s="58" t="s">
        <v>87</v>
      </c>
      <c r="H10417" s="58" t="s">
        <v>87</v>
      </c>
      <c r="I10417" s="60" t="s">
        <v>85</v>
      </c>
    </row>
    <row r="10418" spans="1:9" x14ac:dyDescent="0.2">
      <c r="A10418" t="s">
        <v>50</v>
      </c>
      <c r="B10418" t="s">
        <v>81</v>
      </c>
      <c r="C10418" t="s">
        <v>22</v>
      </c>
      <c r="D10418" s="55">
        <v>43466</v>
      </c>
      <c r="E10418">
        <v>0</v>
      </c>
      <c r="F10418">
        <v>2376542</v>
      </c>
      <c r="G10418" s="58" t="s">
        <v>87</v>
      </c>
      <c r="H10418" s="58" t="s">
        <v>87</v>
      </c>
      <c r="I10418" s="60" t="s">
        <v>85</v>
      </c>
    </row>
    <row r="10419" spans="1:9" x14ac:dyDescent="0.2">
      <c r="A10419" t="s">
        <v>58</v>
      </c>
      <c r="B10419" t="s">
        <v>80</v>
      </c>
      <c r="C10419" t="s">
        <v>22</v>
      </c>
      <c r="D10419" s="55">
        <v>43466</v>
      </c>
      <c r="E10419">
        <v>1.2050000000000001</v>
      </c>
      <c r="F10419">
        <v>2376543</v>
      </c>
      <c r="G10419" s="58" t="s">
        <v>87</v>
      </c>
      <c r="H10419" s="58" t="s">
        <v>87</v>
      </c>
      <c r="I10419" s="60" t="s">
        <v>85</v>
      </c>
    </row>
    <row r="10420" spans="1:9" x14ac:dyDescent="0.2">
      <c r="A10420" t="s">
        <v>58</v>
      </c>
      <c r="B10420" t="s">
        <v>81</v>
      </c>
      <c r="C10420" t="s">
        <v>22</v>
      </c>
      <c r="D10420" s="55">
        <v>43466</v>
      </c>
      <c r="E10420">
        <v>0.05</v>
      </c>
      <c r="F10420">
        <v>2376544</v>
      </c>
      <c r="G10420" s="58" t="s">
        <v>87</v>
      </c>
      <c r="H10420" s="58" t="s">
        <v>87</v>
      </c>
      <c r="I10420" s="60" t="s">
        <v>85</v>
      </c>
    </row>
    <row r="10421" spans="1:9" x14ac:dyDescent="0.2">
      <c r="A10421" t="s">
        <v>59</v>
      </c>
      <c r="B10421" t="s">
        <v>80</v>
      </c>
      <c r="C10421" t="s">
        <v>22</v>
      </c>
      <c r="D10421" s="55">
        <v>43466</v>
      </c>
      <c r="E10421">
        <v>1.61</v>
      </c>
      <c r="F10421">
        <v>2376545</v>
      </c>
      <c r="G10421" s="58" t="s">
        <v>87</v>
      </c>
      <c r="H10421" s="58" t="s">
        <v>87</v>
      </c>
      <c r="I10421" s="60" t="s">
        <v>85</v>
      </c>
    </row>
    <row r="10422" spans="1:9" x14ac:dyDescent="0.2">
      <c r="A10422" t="s">
        <v>59</v>
      </c>
      <c r="B10422" t="s">
        <v>81</v>
      </c>
      <c r="C10422" t="s">
        <v>22</v>
      </c>
      <c r="D10422" s="55">
        <v>43466</v>
      </c>
      <c r="E10422">
        <v>-0.25</v>
      </c>
      <c r="F10422">
        <v>2376546</v>
      </c>
      <c r="G10422" s="58" t="s">
        <v>87</v>
      </c>
      <c r="H10422" s="58" t="s">
        <v>87</v>
      </c>
      <c r="I10422" s="60" t="s">
        <v>85</v>
      </c>
    </row>
    <row r="10423" spans="1:9" x14ac:dyDescent="0.2">
      <c r="A10423" t="s">
        <v>60</v>
      </c>
      <c r="B10423" t="s">
        <v>80</v>
      </c>
      <c r="C10423" t="s">
        <v>22</v>
      </c>
      <c r="D10423" s="55">
        <v>43466</v>
      </c>
      <c r="E10423">
        <v>1.61</v>
      </c>
      <c r="F10423">
        <v>2376547</v>
      </c>
      <c r="G10423" s="58" t="s">
        <v>87</v>
      </c>
      <c r="H10423" s="58" t="s">
        <v>87</v>
      </c>
      <c r="I10423" s="60" t="s">
        <v>85</v>
      </c>
    </row>
    <row r="10424" spans="1:9" x14ac:dyDescent="0.2">
      <c r="A10424" t="s">
        <v>60</v>
      </c>
      <c r="B10424" t="s">
        <v>81</v>
      </c>
      <c r="C10424" t="s">
        <v>22</v>
      </c>
      <c r="D10424" s="55">
        <v>43466</v>
      </c>
      <c r="E10424">
        <v>0.5</v>
      </c>
      <c r="F10424">
        <v>2376548</v>
      </c>
      <c r="G10424" s="58" t="s">
        <v>87</v>
      </c>
      <c r="H10424" s="58" t="s">
        <v>87</v>
      </c>
      <c r="I10424" s="60" t="s">
        <v>85</v>
      </c>
    </row>
    <row r="10425" spans="1:9" x14ac:dyDescent="0.2">
      <c r="A10425" t="s">
        <v>61</v>
      </c>
      <c r="B10425" t="s">
        <v>80</v>
      </c>
      <c r="C10425" t="s">
        <v>22</v>
      </c>
      <c r="D10425" s="55">
        <v>43466</v>
      </c>
      <c r="E10425">
        <v>1.61</v>
      </c>
      <c r="F10425">
        <v>2376549</v>
      </c>
      <c r="G10425" s="58" t="s">
        <v>87</v>
      </c>
      <c r="H10425" s="58" t="s">
        <v>87</v>
      </c>
      <c r="I10425" s="60" t="s">
        <v>85</v>
      </c>
    </row>
    <row r="10426" spans="1:9" x14ac:dyDescent="0.2">
      <c r="A10426" t="s">
        <v>61</v>
      </c>
      <c r="B10426" t="s">
        <v>81</v>
      </c>
      <c r="C10426" t="s">
        <v>22</v>
      </c>
      <c r="D10426" s="55">
        <v>43466</v>
      </c>
      <c r="E10426">
        <v>-0.2</v>
      </c>
      <c r="F10426">
        <v>2376550</v>
      </c>
      <c r="G10426" s="58" t="s">
        <v>87</v>
      </c>
      <c r="H10426" s="58" t="s">
        <v>87</v>
      </c>
      <c r="I10426" s="60" t="s">
        <v>85</v>
      </c>
    </row>
    <row r="10427" spans="1:9" x14ac:dyDescent="0.2">
      <c r="A10427" t="s">
        <v>62</v>
      </c>
      <c r="B10427" t="s">
        <v>80</v>
      </c>
      <c r="C10427" t="s">
        <v>22</v>
      </c>
      <c r="D10427" s="55">
        <v>43466</v>
      </c>
      <c r="E10427">
        <v>1.2050000000000001</v>
      </c>
      <c r="F10427">
        <v>2376551</v>
      </c>
      <c r="G10427" s="58" t="s">
        <v>87</v>
      </c>
      <c r="H10427" s="58" t="s">
        <v>87</v>
      </c>
      <c r="I10427" s="60" t="s">
        <v>85</v>
      </c>
    </row>
    <row r="10428" spans="1:9" x14ac:dyDescent="0.2">
      <c r="A10428" t="s">
        <v>62</v>
      </c>
      <c r="B10428" t="s">
        <v>81</v>
      </c>
      <c r="C10428" t="s">
        <v>22</v>
      </c>
      <c r="D10428" s="55">
        <v>43466</v>
      </c>
      <c r="E10428">
        <v>0.05</v>
      </c>
      <c r="F10428">
        <v>2376552</v>
      </c>
      <c r="G10428" s="58" t="s">
        <v>87</v>
      </c>
      <c r="H10428" s="58" t="s">
        <v>87</v>
      </c>
      <c r="I10428" s="60" t="s">
        <v>85</v>
      </c>
    </row>
    <row r="10429" spans="1:9" x14ac:dyDescent="0.2">
      <c r="A10429" t="s">
        <v>63</v>
      </c>
      <c r="B10429" t="s">
        <v>80</v>
      </c>
      <c r="C10429" t="s">
        <v>22</v>
      </c>
      <c r="D10429" s="55">
        <v>43466</v>
      </c>
      <c r="E10429">
        <v>0</v>
      </c>
      <c r="F10429">
        <v>2376553</v>
      </c>
      <c r="G10429" s="58" t="s">
        <v>87</v>
      </c>
      <c r="H10429" s="58" t="s">
        <v>87</v>
      </c>
      <c r="I10429" s="60" t="s">
        <v>85</v>
      </c>
    </row>
    <row r="10430" spans="1:9" x14ac:dyDescent="0.2">
      <c r="A10430" t="s">
        <v>63</v>
      </c>
      <c r="B10430" t="s">
        <v>81</v>
      </c>
      <c r="C10430" t="s">
        <v>22</v>
      </c>
      <c r="D10430" s="55">
        <v>43466</v>
      </c>
      <c r="E10430">
        <v>0</v>
      </c>
      <c r="F10430">
        <v>2376554</v>
      </c>
      <c r="G10430" s="58" t="s">
        <v>87</v>
      </c>
      <c r="H10430" s="58" t="s">
        <v>87</v>
      </c>
      <c r="I10430" s="60" t="s">
        <v>85</v>
      </c>
    </row>
    <row r="10431" spans="1:9" x14ac:dyDescent="0.2">
      <c r="A10431" t="s">
        <v>64</v>
      </c>
      <c r="B10431" t="s">
        <v>80</v>
      </c>
      <c r="C10431" t="s">
        <v>22</v>
      </c>
      <c r="D10431" s="55">
        <v>43466</v>
      </c>
      <c r="E10431">
        <v>0</v>
      </c>
      <c r="F10431">
        <v>2376555</v>
      </c>
      <c r="G10431" s="58" t="s">
        <v>87</v>
      </c>
      <c r="H10431" s="58" t="s">
        <v>87</v>
      </c>
      <c r="I10431" s="60" t="s">
        <v>85</v>
      </c>
    </row>
    <row r="10432" spans="1:9" x14ac:dyDescent="0.2">
      <c r="A10432" t="s">
        <v>64</v>
      </c>
      <c r="B10432" t="s">
        <v>81</v>
      </c>
      <c r="C10432" t="s">
        <v>22</v>
      </c>
      <c r="D10432" s="55">
        <v>43466</v>
      </c>
      <c r="E10432">
        <v>0</v>
      </c>
      <c r="F10432">
        <v>2376556</v>
      </c>
      <c r="G10432" s="58" t="s">
        <v>87</v>
      </c>
      <c r="H10432" s="58" t="s">
        <v>87</v>
      </c>
      <c r="I10432" s="60" t="s">
        <v>85</v>
      </c>
    </row>
    <row r="10433" spans="1:9" x14ac:dyDescent="0.2">
      <c r="A10433" t="s">
        <v>79</v>
      </c>
      <c r="B10433" t="s">
        <v>80</v>
      </c>
      <c r="C10433" t="s">
        <v>22</v>
      </c>
      <c r="D10433" s="55">
        <v>43466</v>
      </c>
      <c r="E10433">
        <v>0</v>
      </c>
      <c r="F10433">
        <v>2376557</v>
      </c>
      <c r="G10433" s="58" t="s">
        <v>87</v>
      </c>
      <c r="H10433" s="58" t="s">
        <v>87</v>
      </c>
      <c r="I10433" s="60" t="s">
        <v>85</v>
      </c>
    </row>
    <row r="10434" spans="1:9" x14ac:dyDescent="0.2">
      <c r="A10434" t="s">
        <v>79</v>
      </c>
      <c r="B10434" t="s">
        <v>81</v>
      </c>
      <c r="C10434" t="s">
        <v>22</v>
      </c>
      <c r="D10434" s="55">
        <v>43466</v>
      </c>
      <c r="E10434">
        <v>0</v>
      </c>
      <c r="F10434">
        <v>2376558</v>
      </c>
      <c r="G10434" s="58" t="s">
        <v>87</v>
      </c>
      <c r="H10434" s="58" t="s">
        <v>87</v>
      </c>
      <c r="I10434" s="60" t="s">
        <v>85</v>
      </c>
    </row>
    <row r="10435" spans="1:9" x14ac:dyDescent="0.2">
      <c r="A10435" t="s">
        <v>65</v>
      </c>
      <c r="B10435" t="s">
        <v>80</v>
      </c>
      <c r="C10435" t="s">
        <v>22</v>
      </c>
      <c r="D10435" s="55">
        <v>43466</v>
      </c>
      <c r="E10435">
        <v>0</v>
      </c>
      <c r="F10435">
        <v>2376559</v>
      </c>
      <c r="G10435" s="58" t="s">
        <v>87</v>
      </c>
      <c r="H10435" s="58" t="s">
        <v>87</v>
      </c>
      <c r="I10435" s="60" t="s">
        <v>85</v>
      </c>
    </row>
    <row r="10436" spans="1:9" x14ac:dyDescent="0.2">
      <c r="A10436" t="s">
        <v>65</v>
      </c>
      <c r="B10436" t="s">
        <v>81</v>
      </c>
      <c r="C10436" t="s">
        <v>22</v>
      </c>
      <c r="D10436" s="55">
        <v>43466</v>
      </c>
      <c r="E10436">
        <v>0</v>
      </c>
      <c r="F10436">
        <v>2376560</v>
      </c>
      <c r="G10436" s="58" t="s">
        <v>87</v>
      </c>
      <c r="H10436" s="58" t="s">
        <v>87</v>
      </c>
      <c r="I10436" s="60" t="s">
        <v>85</v>
      </c>
    </row>
    <row r="10437" spans="1:9" x14ac:dyDescent="0.2">
      <c r="A10437" t="s">
        <v>82</v>
      </c>
      <c r="B10437" t="s">
        <v>80</v>
      </c>
      <c r="C10437" t="s">
        <v>22</v>
      </c>
      <c r="D10437" s="55">
        <v>43466</v>
      </c>
      <c r="E10437">
        <v>8.5000000000000006E-2</v>
      </c>
      <c r="F10437">
        <v>2376561</v>
      </c>
      <c r="G10437" s="58" t="s">
        <v>87</v>
      </c>
      <c r="H10437" s="58" t="s">
        <v>87</v>
      </c>
      <c r="I10437" s="60" t="s">
        <v>85</v>
      </c>
    </row>
    <row r="10438" spans="1:9" x14ac:dyDescent="0.2">
      <c r="A10438" t="s">
        <v>78</v>
      </c>
      <c r="B10438" t="s">
        <v>80</v>
      </c>
      <c r="C10438" t="s">
        <v>22</v>
      </c>
      <c r="D10438" s="55">
        <v>43497</v>
      </c>
      <c r="E10438">
        <v>1.2050000000000001</v>
      </c>
      <c r="F10438">
        <v>2376515</v>
      </c>
      <c r="G10438" s="58" t="s">
        <v>87</v>
      </c>
      <c r="H10438" s="58" t="s">
        <v>87</v>
      </c>
      <c r="I10438" s="60" t="s">
        <v>85</v>
      </c>
    </row>
    <row r="10439" spans="1:9" x14ac:dyDescent="0.2">
      <c r="A10439" t="s">
        <v>78</v>
      </c>
      <c r="B10439" t="s">
        <v>81</v>
      </c>
      <c r="C10439" t="s">
        <v>22</v>
      </c>
      <c r="D10439" s="55">
        <v>43497</v>
      </c>
      <c r="E10439">
        <v>0.05</v>
      </c>
      <c r="F10439">
        <v>2376516</v>
      </c>
      <c r="G10439" s="58" t="s">
        <v>87</v>
      </c>
      <c r="H10439" s="58" t="s">
        <v>87</v>
      </c>
      <c r="I10439" s="60" t="s">
        <v>85</v>
      </c>
    </row>
    <row r="10440" spans="1:9" x14ac:dyDescent="0.2">
      <c r="A10440" t="s">
        <v>35</v>
      </c>
      <c r="B10440" t="s">
        <v>80</v>
      </c>
      <c r="C10440" t="s">
        <v>22</v>
      </c>
      <c r="D10440" s="55">
        <v>43497</v>
      </c>
      <c r="E10440">
        <v>1.2050000000000001</v>
      </c>
      <c r="F10440">
        <v>2376517</v>
      </c>
      <c r="G10440" s="58" t="s">
        <v>87</v>
      </c>
      <c r="H10440" s="58" t="s">
        <v>87</v>
      </c>
      <c r="I10440" s="60" t="s">
        <v>85</v>
      </c>
    </row>
    <row r="10441" spans="1:9" x14ac:dyDescent="0.2">
      <c r="A10441" t="s">
        <v>35</v>
      </c>
      <c r="B10441" t="s">
        <v>81</v>
      </c>
      <c r="C10441" t="s">
        <v>22</v>
      </c>
      <c r="D10441" s="55">
        <v>43497</v>
      </c>
      <c r="E10441">
        <v>0.32</v>
      </c>
      <c r="F10441">
        <v>2376518</v>
      </c>
      <c r="G10441" s="58" t="s">
        <v>87</v>
      </c>
      <c r="H10441" s="58" t="s">
        <v>87</v>
      </c>
      <c r="I10441" s="60" t="s">
        <v>85</v>
      </c>
    </row>
    <row r="10442" spans="1:9" x14ac:dyDescent="0.2">
      <c r="A10442" t="s">
        <v>36</v>
      </c>
      <c r="B10442" t="s">
        <v>80</v>
      </c>
      <c r="C10442" t="s">
        <v>22</v>
      </c>
      <c r="D10442" s="55">
        <v>43497</v>
      </c>
      <c r="E10442">
        <v>1.2050000000000001</v>
      </c>
      <c r="F10442">
        <v>2376519</v>
      </c>
      <c r="G10442" s="58" t="s">
        <v>87</v>
      </c>
      <c r="H10442" s="58" t="s">
        <v>87</v>
      </c>
      <c r="I10442" s="60" t="s">
        <v>85</v>
      </c>
    </row>
    <row r="10443" spans="1:9" x14ac:dyDescent="0.2">
      <c r="A10443" t="s">
        <v>36</v>
      </c>
      <c r="B10443" t="s">
        <v>81</v>
      </c>
      <c r="C10443" t="s">
        <v>22</v>
      </c>
      <c r="D10443" s="55">
        <v>43497</v>
      </c>
      <c r="E10443">
        <v>0.05</v>
      </c>
      <c r="F10443">
        <v>2376520</v>
      </c>
      <c r="G10443" s="58" t="s">
        <v>87</v>
      </c>
      <c r="H10443" s="58" t="s">
        <v>87</v>
      </c>
      <c r="I10443" s="60" t="s">
        <v>85</v>
      </c>
    </row>
    <row r="10444" spans="1:9" x14ac:dyDescent="0.2">
      <c r="A10444" t="s">
        <v>37</v>
      </c>
      <c r="B10444" t="s">
        <v>80</v>
      </c>
      <c r="C10444" t="s">
        <v>22</v>
      </c>
      <c r="D10444" s="55">
        <v>43497</v>
      </c>
      <c r="E10444">
        <v>1.2050000000000001</v>
      </c>
      <c r="F10444">
        <v>2376521</v>
      </c>
      <c r="G10444" s="58" t="s">
        <v>87</v>
      </c>
      <c r="H10444" s="58" t="s">
        <v>87</v>
      </c>
      <c r="I10444" s="60" t="s">
        <v>85</v>
      </c>
    </row>
    <row r="10445" spans="1:9" x14ac:dyDescent="0.2">
      <c r="A10445" t="s">
        <v>37</v>
      </c>
      <c r="B10445" t="s">
        <v>81</v>
      </c>
      <c r="C10445" t="s">
        <v>22</v>
      </c>
      <c r="D10445" s="55">
        <v>43497</v>
      </c>
      <c r="E10445">
        <v>0.32</v>
      </c>
      <c r="F10445">
        <v>2376522</v>
      </c>
      <c r="G10445" s="58" t="s">
        <v>87</v>
      </c>
      <c r="H10445" s="58" t="s">
        <v>87</v>
      </c>
      <c r="I10445" s="60" t="s">
        <v>85</v>
      </c>
    </row>
    <row r="10446" spans="1:9" x14ac:dyDescent="0.2">
      <c r="A10446" t="s">
        <v>40</v>
      </c>
      <c r="B10446" t="s">
        <v>80</v>
      </c>
      <c r="C10446" t="s">
        <v>22</v>
      </c>
      <c r="D10446" s="55">
        <v>43497</v>
      </c>
      <c r="E10446">
        <v>0</v>
      </c>
      <c r="F10446">
        <v>2376523</v>
      </c>
      <c r="G10446" s="58" t="s">
        <v>87</v>
      </c>
      <c r="H10446" s="58" t="s">
        <v>87</v>
      </c>
      <c r="I10446" s="60" t="s">
        <v>85</v>
      </c>
    </row>
    <row r="10447" spans="1:9" x14ac:dyDescent="0.2">
      <c r="A10447" t="s">
        <v>40</v>
      </c>
      <c r="B10447" t="s">
        <v>81</v>
      </c>
      <c r="C10447" t="s">
        <v>22</v>
      </c>
      <c r="D10447" s="55">
        <v>43497</v>
      </c>
      <c r="E10447">
        <v>0</v>
      </c>
      <c r="F10447">
        <v>2376524</v>
      </c>
      <c r="G10447" s="58" t="s">
        <v>87</v>
      </c>
      <c r="H10447" s="58" t="s">
        <v>87</v>
      </c>
      <c r="I10447" s="60" t="s">
        <v>85</v>
      </c>
    </row>
    <row r="10448" spans="1:9" x14ac:dyDescent="0.2">
      <c r="A10448" t="s">
        <v>41</v>
      </c>
      <c r="B10448" t="s">
        <v>80</v>
      </c>
      <c r="C10448" t="s">
        <v>22</v>
      </c>
      <c r="D10448" s="55">
        <v>43497</v>
      </c>
      <c r="E10448">
        <v>0</v>
      </c>
      <c r="F10448">
        <v>2376525</v>
      </c>
      <c r="G10448" s="58" t="s">
        <v>87</v>
      </c>
      <c r="H10448" s="58" t="s">
        <v>87</v>
      </c>
      <c r="I10448" s="60" t="s">
        <v>85</v>
      </c>
    </row>
    <row r="10449" spans="1:9" x14ac:dyDescent="0.2">
      <c r="A10449" t="s">
        <v>41</v>
      </c>
      <c r="B10449" t="s">
        <v>81</v>
      </c>
      <c r="C10449" t="s">
        <v>22</v>
      </c>
      <c r="D10449" s="55">
        <v>43497</v>
      </c>
      <c r="E10449">
        <v>0</v>
      </c>
      <c r="F10449">
        <v>2376526</v>
      </c>
      <c r="G10449" s="58" t="s">
        <v>87</v>
      </c>
      <c r="H10449" s="58" t="s">
        <v>87</v>
      </c>
      <c r="I10449" s="60" t="s">
        <v>85</v>
      </c>
    </row>
    <row r="10450" spans="1:9" x14ac:dyDescent="0.2">
      <c r="A10450" t="s">
        <v>42</v>
      </c>
      <c r="B10450" t="s">
        <v>80</v>
      </c>
      <c r="C10450" t="s">
        <v>22</v>
      </c>
      <c r="D10450" s="55">
        <v>43497</v>
      </c>
      <c r="E10450">
        <v>0.27</v>
      </c>
      <c r="F10450">
        <v>2376527</v>
      </c>
      <c r="G10450" s="58" t="s">
        <v>87</v>
      </c>
      <c r="H10450" s="58" t="s">
        <v>87</v>
      </c>
      <c r="I10450" s="60" t="s">
        <v>85</v>
      </c>
    </row>
    <row r="10451" spans="1:9" x14ac:dyDescent="0.2">
      <c r="A10451" t="s">
        <v>42</v>
      </c>
      <c r="B10451" t="s">
        <v>81</v>
      </c>
      <c r="C10451" t="s">
        <v>22</v>
      </c>
      <c r="D10451" s="55">
        <v>43497</v>
      </c>
      <c r="E10451">
        <v>0.03</v>
      </c>
      <c r="F10451">
        <v>2376528</v>
      </c>
      <c r="G10451" s="58" t="s">
        <v>87</v>
      </c>
      <c r="H10451" s="58" t="s">
        <v>87</v>
      </c>
      <c r="I10451" s="60" t="s">
        <v>85</v>
      </c>
    </row>
    <row r="10452" spans="1:9" x14ac:dyDescent="0.2">
      <c r="A10452" t="s">
        <v>43</v>
      </c>
      <c r="B10452" t="s">
        <v>80</v>
      </c>
      <c r="C10452" t="s">
        <v>22</v>
      </c>
      <c r="D10452" s="55">
        <v>43497</v>
      </c>
      <c r="E10452">
        <v>0.27</v>
      </c>
      <c r="F10452">
        <v>2376529</v>
      </c>
      <c r="G10452" s="58" t="s">
        <v>87</v>
      </c>
      <c r="H10452" s="58" t="s">
        <v>87</v>
      </c>
      <c r="I10452" s="60" t="s">
        <v>85</v>
      </c>
    </row>
    <row r="10453" spans="1:9" x14ac:dyDescent="0.2">
      <c r="A10453" t="s">
        <v>43</v>
      </c>
      <c r="B10453" t="s">
        <v>81</v>
      </c>
      <c r="C10453" t="s">
        <v>22</v>
      </c>
      <c r="D10453" s="55">
        <v>43497</v>
      </c>
      <c r="E10453">
        <v>0.29232352171958587</v>
      </c>
      <c r="F10453">
        <v>2376530</v>
      </c>
      <c r="G10453" s="58" t="s">
        <v>87</v>
      </c>
      <c r="H10453" s="58" t="s">
        <v>87</v>
      </c>
      <c r="I10453" s="60" t="s">
        <v>85</v>
      </c>
    </row>
    <row r="10454" spans="1:9" x14ac:dyDescent="0.2">
      <c r="A10454" t="s">
        <v>44</v>
      </c>
      <c r="B10454" t="s">
        <v>80</v>
      </c>
      <c r="C10454" t="s">
        <v>22</v>
      </c>
      <c r="D10454" s="55">
        <v>43497</v>
      </c>
      <c r="E10454">
        <v>0.39</v>
      </c>
      <c r="F10454">
        <v>2376531</v>
      </c>
      <c r="G10454" s="58" t="s">
        <v>87</v>
      </c>
      <c r="H10454" s="58" t="s">
        <v>87</v>
      </c>
      <c r="I10454" s="60" t="s">
        <v>85</v>
      </c>
    </row>
    <row r="10455" spans="1:9" x14ac:dyDescent="0.2">
      <c r="A10455" t="s">
        <v>44</v>
      </c>
      <c r="B10455" t="s">
        <v>81</v>
      </c>
      <c r="C10455" t="s">
        <v>22</v>
      </c>
      <c r="D10455" s="55">
        <v>43497</v>
      </c>
      <c r="E10455">
        <v>0.08</v>
      </c>
      <c r="F10455">
        <v>2376532</v>
      </c>
      <c r="G10455" s="58" t="s">
        <v>87</v>
      </c>
      <c r="H10455" s="58" t="s">
        <v>87</v>
      </c>
      <c r="I10455" s="60" t="s">
        <v>85</v>
      </c>
    </row>
    <row r="10456" spans="1:9" x14ac:dyDescent="0.2">
      <c r="A10456" t="s">
        <v>45</v>
      </c>
      <c r="B10456" t="s">
        <v>80</v>
      </c>
      <c r="C10456" t="s">
        <v>22</v>
      </c>
      <c r="D10456" s="55">
        <v>43497</v>
      </c>
      <c r="E10456">
        <v>0.39</v>
      </c>
      <c r="F10456">
        <v>2376533</v>
      </c>
      <c r="G10456" s="58" t="s">
        <v>87</v>
      </c>
      <c r="H10456" s="58" t="s">
        <v>87</v>
      </c>
      <c r="I10456" s="60" t="s">
        <v>85</v>
      </c>
    </row>
    <row r="10457" spans="1:9" x14ac:dyDescent="0.2">
      <c r="A10457" t="s">
        <v>45</v>
      </c>
      <c r="B10457" t="s">
        <v>81</v>
      </c>
      <c r="C10457" t="s">
        <v>22</v>
      </c>
      <c r="D10457" s="55">
        <v>43497</v>
      </c>
      <c r="E10457">
        <v>0.23</v>
      </c>
      <c r="F10457">
        <v>2376534</v>
      </c>
      <c r="G10457" s="58" t="s">
        <v>87</v>
      </c>
      <c r="H10457" s="58" t="s">
        <v>87</v>
      </c>
      <c r="I10457" s="60" t="s">
        <v>85</v>
      </c>
    </row>
    <row r="10458" spans="1:9" x14ac:dyDescent="0.2">
      <c r="A10458" t="s">
        <v>46</v>
      </c>
      <c r="B10458" t="s">
        <v>80</v>
      </c>
      <c r="C10458" t="s">
        <v>22</v>
      </c>
      <c r="D10458" s="55">
        <v>43497</v>
      </c>
      <c r="E10458">
        <v>0.39</v>
      </c>
      <c r="F10458">
        <v>2376535</v>
      </c>
      <c r="G10458" s="58" t="s">
        <v>87</v>
      </c>
      <c r="H10458" s="58" t="s">
        <v>87</v>
      </c>
      <c r="I10458" s="60" t="s">
        <v>85</v>
      </c>
    </row>
    <row r="10459" spans="1:9" x14ac:dyDescent="0.2">
      <c r="A10459" t="s">
        <v>46</v>
      </c>
      <c r="B10459" t="s">
        <v>81</v>
      </c>
      <c r="C10459" t="s">
        <v>22</v>
      </c>
      <c r="D10459" s="55">
        <v>43497</v>
      </c>
      <c r="E10459">
        <v>0.66295452312730263</v>
      </c>
      <c r="F10459">
        <v>2376536</v>
      </c>
      <c r="G10459" s="58" t="s">
        <v>87</v>
      </c>
      <c r="H10459" s="58" t="s">
        <v>87</v>
      </c>
      <c r="I10459" s="60" t="s">
        <v>85</v>
      </c>
    </row>
    <row r="10460" spans="1:9" x14ac:dyDescent="0.2">
      <c r="A10460" t="s">
        <v>47</v>
      </c>
      <c r="B10460" t="s">
        <v>80</v>
      </c>
      <c r="C10460" t="s">
        <v>22</v>
      </c>
      <c r="D10460" s="55">
        <v>43497</v>
      </c>
      <c r="E10460">
        <v>0.39</v>
      </c>
      <c r="F10460">
        <v>2376537</v>
      </c>
      <c r="G10460" s="58" t="s">
        <v>87</v>
      </c>
      <c r="H10460" s="58" t="s">
        <v>87</v>
      </c>
      <c r="I10460" s="60" t="s">
        <v>85</v>
      </c>
    </row>
    <row r="10461" spans="1:9" x14ac:dyDescent="0.2">
      <c r="A10461" t="s">
        <v>47</v>
      </c>
      <c r="B10461" t="s">
        <v>81</v>
      </c>
      <c r="C10461" t="s">
        <v>22</v>
      </c>
      <c r="D10461" s="55">
        <v>43497</v>
      </c>
      <c r="E10461">
        <v>0.13</v>
      </c>
      <c r="F10461">
        <v>2376538</v>
      </c>
      <c r="G10461" s="58" t="s">
        <v>87</v>
      </c>
      <c r="H10461" s="58" t="s">
        <v>87</v>
      </c>
      <c r="I10461" s="60" t="s">
        <v>85</v>
      </c>
    </row>
    <row r="10462" spans="1:9" x14ac:dyDescent="0.2">
      <c r="A10462" t="s">
        <v>48</v>
      </c>
      <c r="B10462" t="s">
        <v>80</v>
      </c>
      <c r="C10462" t="s">
        <v>22</v>
      </c>
      <c r="D10462" s="55">
        <v>43497</v>
      </c>
      <c r="E10462">
        <v>0.39</v>
      </c>
      <c r="F10462">
        <v>2376539</v>
      </c>
      <c r="G10462" s="58" t="s">
        <v>87</v>
      </c>
      <c r="H10462" s="58" t="s">
        <v>87</v>
      </c>
      <c r="I10462" s="60" t="s">
        <v>85</v>
      </c>
    </row>
    <row r="10463" spans="1:9" x14ac:dyDescent="0.2">
      <c r="A10463" t="s">
        <v>48</v>
      </c>
      <c r="B10463" t="s">
        <v>81</v>
      </c>
      <c r="C10463" t="s">
        <v>22</v>
      </c>
      <c r="D10463" s="55">
        <v>43497</v>
      </c>
      <c r="E10463">
        <v>0.50945472779369683</v>
      </c>
      <c r="F10463">
        <v>2376540</v>
      </c>
      <c r="G10463" s="58" t="s">
        <v>87</v>
      </c>
      <c r="H10463" s="58" t="s">
        <v>87</v>
      </c>
      <c r="I10463" s="60" t="s">
        <v>85</v>
      </c>
    </row>
    <row r="10464" spans="1:9" x14ac:dyDescent="0.2">
      <c r="A10464" t="s">
        <v>50</v>
      </c>
      <c r="B10464" t="s">
        <v>80</v>
      </c>
      <c r="C10464" t="s">
        <v>22</v>
      </c>
      <c r="D10464" s="55">
        <v>43497</v>
      </c>
      <c r="E10464">
        <v>0</v>
      </c>
      <c r="F10464">
        <v>2376541</v>
      </c>
      <c r="G10464" s="58" t="s">
        <v>87</v>
      </c>
      <c r="H10464" s="58" t="s">
        <v>87</v>
      </c>
      <c r="I10464" s="60" t="s">
        <v>85</v>
      </c>
    </row>
    <row r="10465" spans="1:9" x14ac:dyDescent="0.2">
      <c r="A10465" t="s">
        <v>50</v>
      </c>
      <c r="B10465" t="s">
        <v>81</v>
      </c>
      <c r="C10465" t="s">
        <v>22</v>
      </c>
      <c r="D10465" s="55">
        <v>43497</v>
      </c>
      <c r="E10465">
        <v>0</v>
      </c>
      <c r="F10465">
        <v>2376542</v>
      </c>
      <c r="G10465" s="58" t="s">
        <v>87</v>
      </c>
      <c r="H10465" s="58" t="s">
        <v>87</v>
      </c>
      <c r="I10465" s="60" t="s">
        <v>85</v>
      </c>
    </row>
    <row r="10466" spans="1:9" x14ac:dyDescent="0.2">
      <c r="A10466" t="s">
        <v>58</v>
      </c>
      <c r="B10466" t="s">
        <v>80</v>
      </c>
      <c r="C10466" t="s">
        <v>22</v>
      </c>
      <c r="D10466" s="55">
        <v>43497</v>
      </c>
      <c r="E10466">
        <v>1.2050000000000001</v>
      </c>
      <c r="F10466">
        <v>2376543</v>
      </c>
      <c r="G10466" s="58" t="s">
        <v>87</v>
      </c>
      <c r="H10466" s="58" t="s">
        <v>87</v>
      </c>
      <c r="I10466" s="60" t="s">
        <v>85</v>
      </c>
    </row>
    <row r="10467" spans="1:9" x14ac:dyDescent="0.2">
      <c r="A10467" t="s">
        <v>58</v>
      </c>
      <c r="B10467" t="s">
        <v>81</v>
      </c>
      <c r="C10467" t="s">
        <v>22</v>
      </c>
      <c r="D10467" s="55">
        <v>43497</v>
      </c>
      <c r="E10467">
        <v>0.05</v>
      </c>
      <c r="F10467">
        <v>2376544</v>
      </c>
      <c r="G10467" s="58" t="s">
        <v>87</v>
      </c>
      <c r="H10467" s="58" t="s">
        <v>87</v>
      </c>
      <c r="I10467" s="60" t="s">
        <v>85</v>
      </c>
    </row>
    <row r="10468" spans="1:9" x14ac:dyDescent="0.2">
      <c r="A10468" t="s">
        <v>59</v>
      </c>
      <c r="B10468" t="s">
        <v>80</v>
      </c>
      <c r="C10468" t="s">
        <v>22</v>
      </c>
      <c r="D10468" s="55">
        <v>43497</v>
      </c>
      <c r="E10468">
        <v>1.57</v>
      </c>
      <c r="F10468">
        <v>2376545</v>
      </c>
      <c r="G10468" s="58" t="s">
        <v>87</v>
      </c>
      <c r="H10468" s="58" t="s">
        <v>87</v>
      </c>
      <c r="I10468" s="60" t="s">
        <v>85</v>
      </c>
    </row>
    <row r="10469" spans="1:9" x14ac:dyDescent="0.2">
      <c r="A10469" t="s">
        <v>59</v>
      </c>
      <c r="B10469" t="s">
        <v>81</v>
      </c>
      <c r="C10469" t="s">
        <v>22</v>
      </c>
      <c r="D10469" s="55">
        <v>43497</v>
      </c>
      <c r="E10469">
        <v>-0.28000000000000003</v>
      </c>
      <c r="F10469">
        <v>2376546</v>
      </c>
      <c r="G10469" s="58" t="s">
        <v>87</v>
      </c>
      <c r="H10469" s="58" t="s">
        <v>87</v>
      </c>
      <c r="I10469" s="60" t="s">
        <v>85</v>
      </c>
    </row>
    <row r="10470" spans="1:9" x14ac:dyDescent="0.2">
      <c r="A10470" t="s">
        <v>60</v>
      </c>
      <c r="B10470" t="s">
        <v>80</v>
      </c>
      <c r="C10470" t="s">
        <v>22</v>
      </c>
      <c r="D10470" s="55">
        <v>43497</v>
      </c>
      <c r="E10470">
        <v>1.57</v>
      </c>
      <c r="F10470">
        <v>2376547</v>
      </c>
      <c r="G10470" s="58" t="s">
        <v>87</v>
      </c>
      <c r="H10470" s="58" t="s">
        <v>87</v>
      </c>
      <c r="I10470" s="60" t="s">
        <v>85</v>
      </c>
    </row>
    <row r="10471" spans="1:9" x14ac:dyDescent="0.2">
      <c r="A10471" t="s">
        <v>60</v>
      </c>
      <c r="B10471" t="s">
        <v>81</v>
      </c>
      <c r="C10471" t="s">
        <v>22</v>
      </c>
      <c r="D10471" s="55">
        <v>43497</v>
      </c>
      <c r="E10471">
        <v>0.5</v>
      </c>
      <c r="F10471">
        <v>2376548</v>
      </c>
      <c r="G10471" s="58" t="s">
        <v>87</v>
      </c>
      <c r="H10471" s="58" t="s">
        <v>87</v>
      </c>
      <c r="I10471" s="60" t="s">
        <v>85</v>
      </c>
    </row>
    <row r="10472" spans="1:9" x14ac:dyDescent="0.2">
      <c r="A10472" t="s">
        <v>61</v>
      </c>
      <c r="B10472" t="s">
        <v>80</v>
      </c>
      <c r="C10472" t="s">
        <v>22</v>
      </c>
      <c r="D10472" s="55">
        <v>43497</v>
      </c>
      <c r="E10472">
        <v>1.57</v>
      </c>
      <c r="F10472">
        <v>2376549</v>
      </c>
      <c r="G10472" s="58" t="s">
        <v>87</v>
      </c>
      <c r="H10472" s="58" t="s">
        <v>87</v>
      </c>
      <c r="I10472" s="60" t="s">
        <v>85</v>
      </c>
    </row>
    <row r="10473" spans="1:9" x14ac:dyDescent="0.2">
      <c r="A10473" t="s">
        <v>61</v>
      </c>
      <c r="B10473" t="s">
        <v>81</v>
      </c>
      <c r="C10473" t="s">
        <v>22</v>
      </c>
      <c r="D10473" s="55">
        <v>43497</v>
      </c>
      <c r="E10473">
        <v>-0.2</v>
      </c>
      <c r="F10473">
        <v>2376550</v>
      </c>
      <c r="G10473" s="58" t="s">
        <v>87</v>
      </c>
      <c r="H10473" s="58" t="s">
        <v>87</v>
      </c>
      <c r="I10473" s="60" t="s">
        <v>85</v>
      </c>
    </row>
    <row r="10474" spans="1:9" x14ac:dyDescent="0.2">
      <c r="A10474" t="s">
        <v>62</v>
      </c>
      <c r="B10474" t="s">
        <v>80</v>
      </c>
      <c r="C10474" t="s">
        <v>22</v>
      </c>
      <c r="D10474" s="55">
        <v>43497</v>
      </c>
      <c r="E10474">
        <v>1.2050000000000001</v>
      </c>
      <c r="F10474">
        <v>2376551</v>
      </c>
      <c r="G10474" s="58" t="s">
        <v>87</v>
      </c>
      <c r="H10474" s="58" t="s">
        <v>87</v>
      </c>
      <c r="I10474" s="60" t="s">
        <v>85</v>
      </c>
    </row>
    <row r="10475" spans="1:9" x14ac:dyDescent="0.2">
      <c r="A10475" t="s">
        <v>62</v>
      </c>
      <c r="B10475" t="s">
        <v>81</v>
      </c>
      <c r="C10475" t="s">
        <v>22</v>
      </c>
      <c r="D10475" s="55">
        <v>43497</v>
      </c>
      <c r="E10475">
        <v>0.05</v>
      </c>
      <c r="F10475">
        <v>2376552</v>
      </c>
      <c r="G10475" s="58" t="s">
        <v>87</v>
      </c>
      <c r="H10475" s="58" t="s">
        <v>87</v>
      </c>
      <c r="I10475" s="60" t="s">
        <v>85</v>
      </c>
    </row>
    <row r="10476" spans="1:9" x14ac:dyDescent="0.2">
      <c r="A10476" t="s">
        <v>63</v>
      </c>
      <c r="B10476" t="s">
        <v>80</v>
      </c>
      <c r="C10476" t="s">
        <v>22</v>
      </c>
      <c r="D10476" s="55">
        <v>43497</v>
      </c>
      <c r="E10476">
        <v>0</v>
      </c>
      <c r="F10476">
        <v>2376553</v>
      </c>
      <c r="G10476" s="58" t="s">
        <v>87</v>
      </c>
      <c r="H10476" s="58" t="s">
        <v>87</v>
      </c>
      <c r="I10476" s="60" t="s">
        <v>85</v>
      </c>
    </row>
    <row r="10477" spans="1:9" x14ac:dyDescent="0.2">
      <c r="A10477" t="s">
        <v>63</v>
      </c>
      <c r="B10477" t="s">
        <v>81</v>
      </c>
      <c r="C10477" t="s">
        <v>22</v>
      </c>
      <c r="D10477" s="55">
        <v>43497</v>
      </c>
      <c r="E10477">
        <v>0</v>
      </c>
      <c r="F10477">
        <v>2376554</v>
      </c>
      <c r="G10477" s="58" t="s">
        <v>87</v>
      </c>
      <c r="H10477" s="58" t="s">
        <v>87</v>
      </c>
      <c r="I10477" s="60" t="s">
        <v>85</v>
      </c>
    </row>
    <row r="10478" spans="1:9" x14ac:dyDescent="0.2">
      <c r="A10478" t="s">
        <v>64</v>
      </c>
      <c r="B10478" t="s">
        <v>80</v>
      </c>
      <c r="C10478" t="s">
        <v>22</v>
      </c>
      <c r="D10478" s="55">
        <v>43497</v>
      </c>
      <c r="E10478">
        <v>0</v>
      </c>
      <c r="F10478">
        <v>2376555</v>
      </c>
      <c r="G10478" s="58" t="s">
        <v>87</v>
      </c>
      <c r="H10478" s="58" t="s">
        <v>87</v>
      </c>
      <c r="I10478" s="60" t="s">
        <v>85</v>
      </c>
    </row>
    <row r="10479" spans="1:9" x14ac:dyDescent="0.2">
      <c r="A10479" t="s">
        <v>64</v>
      </c>
      <c r="B10479" t="s">
        <v>81</v>
      </c>
      <c r="C10479" t="s">
        <v>22</v>
      </c>
      <c r="D10479" s="55">
        <v>43497</v>
      </c>
      <c r="E10479">
        <v>0</v>
      </c>
      <c r="F10479">
        <v>2376556</v>
      </c>
      <c r="G10479" s="58" t="s">
        <v>87</v>
      </c>
      <c r="H10479" s="58" t="s">
        <v>87</v>
      </c>
      <c r="I10479" s="60" t="s">
        <v>85</v>
      </c>
    </row>
    <row r="10480" spans="1:9" x14ac:dyDescent="0.2">
      <c r="A10480" t="s">
        <v>79</v>
      </c>
      <c r="B10480" t="s">
        <v>80</v>
      </c>
      <c r="C10480" t="s">
        <v>22</v>
      </c>
      <c r="D10480" s="55">
        <v>43497</v>
      </c>
      <c r="E10480">
        <v>0</v>
      </c>
      <c r="F10480">
        <v>2376557</v>
      </c>
      <c r="G10480" s="58" t="s">
        <v>87</v>
      </c>
      <c r="H10480" s="58" t="s">
        <v>87</v>
      </c>
      <c r="I10480" s="60" t="s">
        <v>85</v>
      </c>
    </row>
    <row r="10481" spans="1:9" x14ac:dyDescent="0.2">
      <c r="A10481" t="s">
        <v>79</v>
      </c>
      <c r="B10481" t="s">
        <v>81</v>
      </c>
      <c r="C10481" t="s">
        <v>22</v>
      </c>
      <c r="D10481" s="55">
        <v>43497</v>
      </c>
      <c r="E10481">
        <v>0</v>
      </c>
      <c r="F10481">
        <v>2376558</v>
      </c>
      <c r="G10481" s="58" t="s">
        <v>87</v>
      </c>
      <c r="H10481" s="58" t="s">
        <v>87</v>
      </c>
      <c r="I10481" s="60" t="s">
        <v>85</v>
      </c>
    </row>
    <row r="10482" spans="1:9" x14ac:dyDescent="0.2">
      <c r="A10482" t="s">
        <v>65</v>
      </c>
      <c r="B10482" t="s">
        <v>80</v>
      </c>
      <c r="C10482" t="s">
        <v>22</v>
      </c>
      <c r="D10482" s="55">
        <v>43497</v>
      </c>
      <c r="E10482">
        <v>0</v>
      </c>
      <c r="F10482">
        <v>2376559</v>
      </c>
      <c r="G10482" s="58" t="s">
        <v>87</v>
      </c>
      <c r="H10482" s="58" t="s">
        <v>87</v>
      </c>
      <c r="I10482" s="60" t="s">
        <v>85</v>
      </c>
    </row>
    <row r="10483" spans="1:9" x14ac:dyDescent="0.2">
      <c r="A10483" t="s">
        <v>65</v>
      </c>
      <c r="B10483" t="s">
        <v>81</v>
      </c>
      <c r="C10483" t="s">
        <v>22</v>
      </c>
      <c r="D10483" s="55">
        <v>43497</v>
      </c>
      <c r="E10483">
        <v>0</v>
      </c>
      <c r="F10483">
        <v>2376560</v>
      </c>
      <c r="G10483" s="58" t="s">
        <v>87</v>
      </c>
      <c r="H10483" s="58" t="s">
        <v>87</v>
      </c>
      <c r="I10483" s="60" t="s">
        <v>85</v>
      </c>
    </row>
    <row r="10484" spans="1:9" x14ac:dyDescent="0.2">
      <c r="A10484" t="s">
        <v>82</v>
      </c>
      <c r="B10484" t="s">
        <v>80</v>
      </c>
      <c r="C10484" t="s">
        <v>22</v>
      </c>
      <c r="D10484" s="55">
        <v>43497</v>
      </c>
      <c r="E10484">
        <v>7.4999999999999997E-2</v>
      </c>
      <c r="F10484">
        <v>2376561</v>
      </c>
      <c r="G10484" s="58" t="s">
        <v>87</v>
      </c>
      <c r="H10484" s="58" t="s">
        <v>87</v>
      </c>
      <c r="I10484" s="60" t="s">
        <v>85</v>
      </c>
    </row>
    <row r="10485" spans="1:9" x14ac:dyDescent="0.2">
      <c r="A10485" t="s">
        <v>78</v>
      </c>
      <c r="B10485" t="s">
        <v>80</v>
      </c>
      <c r="C10485" t="s">
        <v>22</v>
      </c>
      <c r="D10485" s="55">
        <v>43525</v>
      </c>
      <c r="E10485">
        <v>0.81499999999999995</v>
      </c>
      <c r="F10485">
        <v>2376515</v>
      </c>
      <c r="G10485" s="58" t="s">
        <v>87</v>
      </c>
      <c r="H10485" s="58" t="s">
        <v>87</v>
      </c>
      <c r="I10485" s="60" t="s">
        <v>85</v>
      </c>
    </row>
    <row r="10486" spans="1:9" x14ac:dyDescent="0.2">
      <c r="A10486" t="s">
        <v>78</v>
      </c>
      <c r="B10486" t="s">
        <v>81</v>
      </c>
      <c r="C10486" t="s">
        <v>22</v>
      </c>
      <c r="D10486" s="55">
        <v>43525</v>
      </c>
      <c r="E10486">
        <v>0.05</v>
      </c>
      <c r="F10486">
        <v>2376516</v>
      </c>
      <c r="G10486" s="58" t="s">
        <v>87</v>
      </c>
      <c r="H10486" s="58" t="s">
        <v>87</v>
      </c>
      <c r="I10486" s="60" t="s">
        <v>85</v>
      </c>
    </row>
    <row r="10487" spans="1:9" x14ac:dyDescent="0.2">
      <c r="A10487" t="s">
        <v>35</v>
      </c>
      <c r="B10487" t="s">
        <v>80</v>
      </c>
      <c r="C10487" t="s">
        <v>22</v>
      </c>
      <c r="D10487" s="55">
        <v>43525</v>
      </c>
      <c r="E10487">
        <v>0.81499999999999995</v>
      </c>
      <c r="F10487">
        <v>2376517</v>
      </c>
      <c r="G10487" s="58" t="s">
        <v>87</v>
      </c>
      <c r="H10487" s="58" t="s">
        <v>87</v>
      </c>
      <c r="I10487" s="60" t="s">
        <v>85</v>
      </c>
    </row>
    <row r="10488" spans="1:9" x14ac:dyDescent="0.2">
      <c r="A10488" t="s">
        <v>35</v>
      </c>
      <c r="B10488" t="s">
        <v>81</v>
      </c>
      <c r="C10488" t="s">
        <v>22</v>
      </c>
      <c r="D10488" s="55">
        <v>43525</v>
      </c>
      <c r="E10488">
        <v>0.15</v>
      </c>
      <c r="F10488">
        <v>2376518</v>
      </c>
      <c r="G10488" s="58" t="s">
        <v>87</v>
      </c>
      <c r="H10488" s="58" t="s">
        <v>87</v>
      </c>
      <c r="I10488" s="60" t="s">
        <v>85</v>
      </c>
    </row>
    <row r="10489" spans="1:9" x14ac:dyDescent="0.2">
      <c r="A10489" t="s">
        <v>36</v>
      </c>
      <c r="B10489" t="s">
        <v>80</v>
      </c>
      <c r="C10489" t="s">
        <v>22</v>
      </c>
      <c r="D10489" s="55">
        <v>43525</v>
      </c>
      <c r="E10489">
        <v>0.81499999999999995</v>
      </c>
      <c r="F10489">
        <v>2376519</v>
      </c>
      <c r="G10489" s="58" t="s">
        <v>87</v>
      </c>
      <c r="H10489" s="58" t="s">
        <v>87</v>
      </c>
      <c r="I10489" s="60" t="s">
        <v>85</v>
      </c>
    </row>
    <row r="10490" spans="1:9" x14ac:dyDescent="0.2">
      <c r="A10490" t="s">
        <v>36</v>
      </c>
      <c r="B10490" t="s">
        <v>81</v>
      </c>
      <c r="C10490" t="s">
        <v>22</v>
      </c>
      <c r="D10490" s="55">
        <v>43525</v>
      </c>
      <c r="E10490">
        <v>0.05</v>
      </c>
      <c r="F10490">
        <v>2376520</v>
      </c>
      <c r="G10490" s="58" t="s">
        <v>87</v>
      </c>
      <c r="H10490" s="58" t="s">
        <v>87</v>
      </c>
      <c r="I10490" s="60" t="s">
        <v>85</v>
      </c>
    </row>
    <row r="10491" spans="1:9" x14ac:dyDescent="0.2">
      <c r="A10491" t="s">
        <v>37</v>
      </c>
      <c r="B10491" t="s">
        <v>80</v>
      </c>
      <c r="C10491" t="s">
        <v>22</v>
      </c>
      <c r="D10491" s="55">
        <v>43525</v>
      </c>
      <c r="E10491">
        <v>0.81499999999999995</v>
      </c>
      <c r="F10491">
        <v>2376521</v>
      </c>
      <c r="G10491" s="58" t="s">
        <v>87</v>
      </c>
      <c r="H10491" s="58" t="s">
        <v>87</v>
      </c>
      <c r="I10491" s="60" t="s">
        <v>85</v>
      </c>
    </row>
    <row r="10492" spans="1:9" x14ac:dyDescent="0.2">
      <c r="A10492" t="s">
        <v>37</v>
      </c>
      <c r="B10492" t="s">
        <v>81</v>
      </c>
      <c r="C10492" t="s">
        <v>22</v>
      </c>
      <c r="D10492" s="55">
        <v>43525</v>
      </c>
      <c r="E10492">
        <v>0.15</v>
      </c>
      <c r="F10492">
        <v>2376522</v>
      </c>
      <c r="G10492" s="58" t="s">
        <v>87</v>
      </c>
      <c r="H10492" s="58" t="s">
        <v>87</v>
      </c>
      <c r="I10492" s="60" t="s">
        <v>85</v>
      </c>
    </row>
    <row r="10493" spans="1:9" x14ac:dyDescent="0.2">
      <c r="A10493" t="s">
        <v>40</v>
      </c>
      <c r="B10493" t="s">
        <v>80</v>
      </c>
      <c r="C10493" t="s">
        <v>22</v>
      </c>
      <c r="D10493" s="55">
        <v>43525</v>
      </c>
      <c r="E10493">
        <v>0</v>
      </c>
      <c r="F10493">
        <v>2376523</v>
      </c>
      <c r="G10493" s="58" t="s">
        <v>87</v>
      </c>
      <c r="H10493" s="58" t="s">
        <v>87</v>
      </c>
      <c r="I10493" s="60" t="s">
        <v>85</v>
      </c>
    </row>
    <row r="10494" spans="1:9" x14ac:dyDescent="0.2">
      <c r="A10494" t="s">
        <v>40</v>
      </c>
      <c r="B10494" t="s">
        <v>81</v>
      </c>
      <c r="C10494" t="s">
        <v>22</v>
      </c>
      <c r="D10494" s="55">
        <v>43525</v>
      </c>
      <c r="E10494">
        <v>0</v>
      </c>
      <c r="F10494">
        <v>2376524</v>
      </c>
      <c r="G10494" s="58" t="s">
        <v>87</v>
      </c>
      <c r="H10494" s="58" t="s">
        <v>87</v>
      </c>
      <c r="I10494" s="60" t="s">
        <v>85</v>
      </c>
    </row>
    <row r="10495" spans="1:9" x14ac:dyDescent="0.2">
      <c r="A10495" t="s">
        <v>41</v>
      </c>
      <c r="B10495" t="s">
        <v>80</v>
      </c>
      <c r="C10495" t="s">
        <v>22</v>
      </c>
      <c r="D10495" s="55">
        <v>43525</v>
      </c>
      <c r="E10495">
        <v>0</v>
      </c>
      <c r="F10495">
        <v>2376525</v>
      </c>
      <c r="G10495" s="58" t="s">
        <v>87</v>
      </c>
      <c r="H10495" s="58" t="s">
        <v>87</v>
      </c>
      <c r="I10495" s="60" t="s">
        <v>85</v>
      </c>
    </row>
    <row r="10496" spans="1:9" x14ac:dyDescent="0.2">
      <c r="A10496" t="s">
        <v>41</v>
      </c>
      <c r="B10496" t="s">
        <v>81</v>
      </c>
      <c r="C10496" t="s">
        <v>22</v>
      </c>
      <c r="D10496" s="55">
        <v>43525</v>
      </c>
      <c r="E10496">
        <v>0</v>
      </c>
      <c r="F10496">
        <v>2376526</v>
      </c>
      <c r="G10496" s="58" t="s">
        <v>87</v>
      </c>
      <c r="H10496" s="58" t="s">
        <v>87</v>
      </c>
      <c r="I10496" s="60" t="s">
        <v>85</v>
      </c>
    </row>
    <row r="10497" spans="1:9" x14ac:dyDescent="0.2">
      <c r="A10497" t="s">
        <v>42</v>
      </c>
      <c r="B10497" t="s">
        <v>80</v>
      </c>
      <c r="C10497" t="s">
        <v>22</v>
      </c>
      <c r="D10497" s="55">
        <v>43525</v>
      </c>
      <c r="E10497">
        <v>0.24</v>
      </c>
      <c r="F10497">
        <v>2376527</v>
      </c>
      <c r="G10497" s="58" t="s">
        <v>87</v>
      </c>
      <c r="H10497" s="58" t="s">
        <v>87</v>
      </c>
      <c r="I10497" s="60" t="s">
        <v>85</v>
      </c>
    </row>
    <row r="10498" spans="1:9" x14ac:dyDescent="0.2">
      <c r="A10498" t="s">
        <v>42</v>
      </c>
      <c r="B10498" t="s">
        <v>81</v>
      </c>
      <c r="C10498" t="s">
        <v>22</v>
      </c>
      <c r="D10498" s="55">
        <v>43525</v>
      </c>
      <c r="E10498">
        <v>0.03</v>
      </c>
      <c r="F10498">
        <v>2376528</v>
      </c>
      <c r="G10498" s="58" t="s">
        <v>87</v>
      </c>
      <c r="H10498" s="58" t="s">
        <v>87</v>
      </c>
      <c r="I10498" s="60" t="s">
        <v>85</v>
      </c>
    </row>
    <row r="10499" spans="1:9" x14ac:dyDescent="0.2">
      <c r="A10499" t="s">
        <v>43</v>
      </c>
      <c r="B10499" t="s">
        <v>80</v>
      </c>
      <c r="C10499" t="s">
        <v>22</v>
      </c>
      <c r="D10499" s="55">
        <v>43525</v>
      </c>
      <c r="E10499">
        <v>0.24</v>
      </c>
      <c r="F10499">
        <v>2376529</v>
      </c>
      <c r="G10499" s="58" t="s">
        <v>87</v>
      </c>
      <c r="H10499" s="58" t="s">
        <v>87</v>
      </c>
      <c r="I10499" s="60" t="s">
        <v>85</v>
      </c>
    </row>
    <row r="10500" spans="1:9" x14ac:dyDescent="0.2">
      <c r="A10500" t="s">
        <v>43</v>
      </c>
      <c r="B10500" t="s">
        <v>81</v>
      </c>
      <c r="C10500" t="s">
        <v>22</v>
      </c>
      <c r="D10500" s="55">
        <v>43525</v>
      </c>
      <c r="E10500">
        <v>0.27927546483592836</v>
      </c>
      <c r="F10500">
        <v>2376530</v>
      </c>
      <c r="G10500" s="58" t="s">
        <v>87</v>
      </c>
      <c r="H10500" s="58" t="s">
        <v>87</v>
      </c>
      <c r="I10500" s="60" t="s">
        <v>85</v>
      </c>
    </row>
    <row r="10501" spans="1:9" x14ac:dyDescent="0.2">
      <c r="A10501" t="s">
        <v>44</v>
      </c>
      <c r="B10501" t="s">
        <v>80</v>
      </c>
      <c r="C10501" t="s">
        <v>22</v>
      </c>
      <c r="D10501" s="55">
        <v>43525</v>
      </c>
      <c r="E10501">
        <v>0.39</v>
      </c>
      <c r="F10501">
        <v>2376531</v>
      </c>
      <c r="G10501" s="58" t="s">
        <v>87</v>
      </c>
      <c r="H10501" s="58" t="s">
        <v>87</v>
      </c>
      <c r="I10501" s="60" t="s">
        <v>85</v>
      </c>
    </row>
    <row r="10502" spans="1:9" x14ac:dyDescent="0.2">
      <c r="A10502" t="s">
        <v>44</v>
      </c>
      <c r="B10502" t="s">
        <v>81</v>
      </c>
      <c r="C10502" t="s">
        <v>22</v>
      </c>
      <c r="D10502" s="55">
        <v>43525</v>
      </c>
      <c r="E10502">
        <v>0.08</v>
      </c>
      <c r="F10502">
        <v>2376532</v>
      </c>
      <c r="G10502" s="58" t="s">
        <v>87</v>
      </c>
      <c r="H10502" s="58" t="s">
        <v>87</v>
      </c>
      <c r="I10502" s="60" t="s">
        <v>85</v>
      </c>
    </row>
    <row r="10503" spans="1:9" x14ac:dyDescent="0.2">
      <c r="A10503" t="s">
        <v>45</v>
      </c>
      <c r="B10503" t="s">
        <v>80</v>
      </c>
      <c r="C10503" t="s">
        <v>22</v>
      </c>
      <c r="D10503" s="55">
        <v>43525</v>
      </c>
      <c r="E10503">
        <v>0.39</v>
      </c>
      <c r="F10503">
        <v>2376533</v>
      </c>
      <c r="G10503" s="58" t="s">
        <v>87</v>
      </c>
      <c r="H10503" s="58" t="s">
        <v>87</v>
      </c>
      <c r="I10503" s="60" t="s">
        <v>85</v>
      </c>
    </row>
    <row r="10504" spans="1:9" x14ac:dyDescent="0.2">
      <c r="A10504" t="s">
        <v>45</v>
      </c>
      <c r="B10504" t="s">
        <v>81</v>
      </c>
      <c r="C10504" t="s">
        <v>22</v>
      </c>
      <c r="D10504" s="55">
        <v>43525</v>
      </c>
      <c r="E10504">
        <v>0.18</v>
      </c>
      <c r="F10504">
        <v>2376534</v>
      </c>
      <c r="G10504" s="58" t="s">
        <v>87</v>
      </c>
      <c r="H10504" s="58" t="s">
        <v>87</v>
      </c>
      <c r="I10504" s="60" t="s">
        <v>85</v>
      </c>
    </row>
    <row r="10505" spans="1:9" x14ac:dyDescent="0.2">
      <c r="A10505" t="s">
        <v>46</v>
      </c>
      <c r="B10505" t="s">
        <v>80</v>
      </c>
      <c r="C10505" t="s">
        <v>22</v>
      </c>
      <c r="D10505" s="55">
        <v>43525</v>
      </c>
      <c r="E10505">
        <v>0.39</v>
      </c>
      <c r="F10505">
        <v>2376535</v>
      </c>
      <c r="G10505" s="58" t="s">
        <v>87</v>
      </c>
      <c r="H10505" s="58" t="s">
        <v>87</v>
      </c>
      <c r="I10505" s="60" t="s">
        <v>85</v>
      </c>
    </row>
    <row r="10506" spans="1:9" x14ac:dyDescent="0.2">
      <c r="A10506" t="s">
        <v>46</v>
      </c>
      <c r="B10506" t="s">
        <v>81</v>
      </c>
      <c r="C10506" t="s">
        <v>22</v>
      </c>
      <c r="D10506" s="55">
        <v>43525</v>
      </c>
      <c r="E10506">
        <v>0.58303147769136343</v>
      </c>
      <c r="F10506">
        <v>2376536</v>
      </c>
      <c r="G10506" s="58" t="s">
        <v>87</v>
      </c>
      <c r="H10506" s="58" t="s">
        <v>87</v>
      </c>
      <c r="I10506" s="60" t="s">
        <v>85</v>
      </c>
    </row>
    <row r="10507" spans="1:9" x14ac:dyDescent="0.2">
      <c r="A10507" t="s">
        <v>47</v>
      </c>
      <c r="B10507" t="s">
        <v>80</v>
      </c>
      <c r="C10507" t="s">
        <v>22</v>
      </c>
      <c r="D10507" s="55">
        <v>43525</v>
      </c>
      <c r="E10507">
        <v>0.39</v>
      </c>
      <c r="F10507">
        <v>2376537</v>
      </c>
      <c r="G10507" s="58" t="s">
        <v>87</v>
      </c>
      <c r="H10507" s="58" t="s">
        <v>87</v>
      </c>
      <c r="I10507" s="60" t="s">
        <v>85</v>
      </c>
    </row>
    <row r="10508" spans="1:9" x14ac:dyDescent="0.2">
      <c r="A10508" t="s">
        <v>47</v>
      </c>
      <c r="B10508" t="s">
        <v>81</v>
      </c>
      <c r="C10508" t="s">
        <v>22</v>
      </c>
      <c r="D10508" s="55">
        <v>43525</v>
      </c>
      <c r="E10508">
        <v>0.13</v>
      </c>
      <c r="F10508">
        <v>2376538</v>
      </c>
      <c r="G10508" s="58" t="s">
        <v>87</v>
      </c>
      <c r="H10508" s="58" t="s">
        <v>87</v>
      </c>
      <c r="I10508" s="60" t="s">
        <v>85</v>
      </c>
    </row>
    <row r="10509" spans="1:9" x14ac:dyDescent="0.2">
      <c r="A10509" t="s">
        <v>48</v>
      </c>
      <c r="B10509" t="s">
        <v>80</v>
      </c>
      <c r="C10509" t="s">
        <v>22</v>
      </c>
      <c r="D10509" s="55">
        <v>43525</v>
      </c>
      <c r="E10509">
        <v>0.39</v>
      </c>
      <c r="F10509">
        <v>2376539</v>
      </c>
      <c r="G10509" s="58" t="s">
        <v>87</v>
      </c>
      <c r="H10509" s="58" t="s">
        <v>87</v>
      </c>
      <c r="I10509" s="60" t="s">
        <v>85</v>
      </c>
    </row>
    <row r="10510" spans="1:9" x14ac:dyDescent="0.2">
      <c r="A10510" t="s">
        <v>48</v>
      </c>
      <c r="B10510" t="s">
        <v>81</v>
      </c>
      <c r="C10510" t="s">
        <v>22</v>
      </c>
      <c r="D10510" s="55">
        <v>43525</v>
      </c>
      <c r="E10510">
        <v>0.48069828080229288</v>
      </c>
      <c r="F10510">
        <v>2376540</v>
      </c>
      <c r="G10510" s="58" t="s">
        <v>87</v>
      </c>
      <c r="H10510" s="58" t="s">
        <v>87</v>
      </c>
      <c r="I10510" s="60" t="s">
        <v>85</v>
      </c>
    </row>
    <row r="10511" spans="1:9" x14ac:dyDescent="0.2">
      <c r="A10511" t="s">
        <v>50</v>
      </c>
      <c r="B10511" t="s">
        <v>80</v>
      </c>
      <c r="C10511" t="s">
        <v>22</v>
      </c>
      <c r="D10511" s="55">
        <v>43525</v>
      </c>
      <c r="E10511">
        <v>0</v>
      </c>
      <c r="F10511">
        <v>2376541</v>
      </c>
      <c r="G10511" s="58" t="s">
        <v>87</v>
      </c>
      <c r="H10511" s="58" t="s">
        <v>87</v>
      </c>
      <c r="I10511" s="60" t="s">
        <v>85</v>
      </c>
    </row>
    <row r="10512" spans="1:9" x14ac:dyDescent="0.2">
      <c r="A10512" t="s">
        <v>50</v>
      </c>
      <c r="B10512" t="s">
        <v>81</v>
      </c>
      <c r="C10512" t="s">
        <v>22</v>
      </c>
      <c r="D10512" s="55">
        <v>43525</v>
      </c>
      <c r="E10512">
        <v>0</v>
      </c>
      <c r="F10512">
        <v>2376542</v>
      </c>
      <c r="G10512" s="58" t="s">
        <v>87</v>
      </c>
      <c r="H10512" s="58" t="s">
        <v>87</v>
      </c>
      <c r="I10512" s="60" t="s">
        <v>85</v>
      </c>
    </row>
    <row r="10513" spans="1:9" x14ac:dyDescent="0.2">
      <c r="A10513" t="s">
        <v>58</v>
      </c>
      <c r="B10513" t="s">
        <v>80</v>
      </c>
      <c r="C10513" t="s">
        <v>22</v>
      </c>
      <c r="D10513" s="55">
        <v>43525</v>
      </c>
      <c r="E10513">
        <v>0.81499999999999995</v>
      </c>
      <c r="F10513">
        <v>2376543</v>
      </c>
      <c r="G10513" s="58" t="s">
        <v>87</v>
      </c>
      <c r="H10513" s="58" t="s">
        <v>87</v>
      </c>
      <c r="I10513" s="60" t="s">
        <v>85</v>
      </c>
    </row>
    <row r="10514" spans="1:9" x14ac:dyDescent="0.2">
      <c r="A10514" t="s">
        <v>58</v>
      </c>
      <c r="B10514" t="s">
        <v>81</v>
      </c>
      <c r="C10514" t="s">
        <v>22</v>
      </c>
      <c r="D10514" s="55">
        <v>43525</v>
      </c>
      <c r="E10514">
        <v>0.05</v>
      </c>
      <c r="F10514">
        <v>2376544</v>
      </c>
      <c r="G10514" s="58" t="s">
        <v>87</v>
      </c>
      <c r="H10514" s="58" t="s">
        <v>87</v>
      </c>
      <c r="I10514" s="60" t="s">
        <v>85</v>
      </c>
    </row>
    <row r="10515" spans="1:9" x14ac:dyDescent="0.2">
      <c r="A10515" t="s">
        <v>59</v>
      </c>
      <c r="B10515" t="s">
        <v>80</v>
      </c>
      <c r="C10515" t="s">
        <v>22</v>
      </c>
      <c r="D10515" s="55">
        <v>43525</v>
      </c>
      <c r="E10515">
        <v>0.93</v>
      </c>
      <c r="F10515">
        <v>2376545</v>
      </c>
      <c r="G10515" s="58" t="s">
        <v>87</v>
      </c>
      <c r="H10515" s="58" t="s">
        <v>87</v>
      </c>
      <c r="I10515" s="60" t="s">
        <v>85</v>
      </c>
    </row>
    <row r="10516" spans="1:9" x14ac:dyDescent="0.2">
      <c r="A10516" t="s">
        <v>59</v>
      </c>
      <c r="B10516" t="s">
        <v>81</v>
      </c>
      <c r="C10516" t="s">
        <v>22</v>
      </c>
      <c r="D10516" s="55">
        <v>43525</v>
      </c>
      <c r="E10516">
        <v>-0.17</v>
      </c>
      <c r="F10516">
        <v>2376546</v>
      </c>
      <c r="G10516" s="58" t="s">
        <v>87</v>
      </c>
      <c r="H10516" s="58" t="s">
        <v>87</v>
      </c>
      <c r="I10516" s="60" t="s">
        <v>85</v>
      </c>
    </row>
    <row r="10517" spans="1:9" x14ac:dyDescent="0.2">
      <c r="A10517" t="s">
        <v>60</v>
      </c>
      <c r="B10517" t="s">
        <v>80</v>
      </c>
      <c r="C10517" t="s">
        <v>22</v>
      </c>
      <c r="D10517" s="55">
        <v>43525</v>
      </c>
      <c r="E10517">
        <v>0.93</v>
      </c>
      <c r="F10517">
        <v>2376547</v>
      </c>
      <c r="G10517" s="58" t="s">
        <v>87</v>
      </c>
      <c r="H10517" s="58" t="s">
        <v>87</v>
      </c>
      <c r="I10517" s="60" t="s">
        <v>85</v>
      </c>
    </row>
    <row r="10518" spans="1:9" x14ac:dyDescent="0.2">
      <c r="A10518" t="s">
        <v>60</v>
      </c>
      <c r="B10518" t="s">
        <v>81</v>
      </c>
      <c r="C10518" t="s">
        <v>22</v>
      </c>
      <c r="D10518" s="55">
        <v>43525</v>
      </c>
      <c r="E10518">
        <v>0.1</v>
      </c>
      <c r="F10518">
        <v>2376548</v>
      </c>
      <c r="G10518" s="58" t="s">
        <v>87</v>
      </c>
      <c r="H10518" s="58" t="s">
        <v>87</v>
      </c>
      <c r="I10518" s="60" t="s">
        <v>85</v>
      </c>
    </row>
    <row r="10519" spans="1:9" x14ac:dyDescent="0.2">
      <c r="A10519" t="s">
        <v>61</v>
      </c>
      <c r="B10519" t="s">
        <v>80</v>
      </c>
      <c r="C10519" t="s">
        <v>22</v>
      </c>
      <c r="D10519" s="55">
        <v>43525</v>
      </c>
      <c r="E10519">
        <v>0.93</v>
      </c>
      <c r="F10519">
        <v>2376549</v>
      </c>
      <c r="G10519" s="58" t="s">
        <v>87</v>
      </c>
      <c r="H10519" s="58" t="s">
        <v>87</v>
      </c>
      <c r="I10519" s="60" t="s">
        <v>85</v>
      </c>
    </row>
    <row r="10520" spans="1:9" x14ac:dyDescent="0.2">
      <c r="A10520" t="s">
        <v>61</v>
      </c>
      <c r="B10520" t="s">
        <v>81</v>
      </c>
      <c r="C10520" t="s">
        <v>22</v>
      </c>
      <c r="D10520" s="55">
        <v>43525</v>
      </c>
      <c r="E10520">
        <v>-0.05</v>
      </c>
      <c r="F10520">
        <v>2376550</v>
      </c>
      <c r="G10520" s="58" t="s">
        <v>87</v>
      </c>
      <c r="H10520" s="58" t="s">
        <v>87</v>
      </c>
      <c r="I10520" s="60" t="s">
        <v>85</v>
      </c>
    </row>
    <row r="10521" spans="1:9" x14ac:dyDescent="0.2">
      <c r="A10521" t="s">
        <v>62</v>
      </c>
      <c r="B10521" t="s">
        <v>80</v>
      </c>
      <c r="C10521" t="s">
        <v>22</v>
      </c>
      <c r="D10521" s="55">
        <v>43525</v>
      </c>
      <c r="E10521">
        <v>0.81499999999999995</v>
      </c>
      <c r="F10521">
        <v>2376551</v>
      </c>
      <c r="G10521" s="58" t="s">
        <v>87</v>
      </c>
      <c r="H10521" s="58" t="s">
        <v>87</v>
      </c>
      <c r="I10521" s="60" t="s">
        <v>85</v>
      </c>
    </row>
    <row r="10522" spans="1:9" x14ac:dyDescent="0.2">
      <c r="A10522" t="s">
        <v>62</v>
      </c>
      <c r="B10522" t="s">
        <v>81</v>
      </c>
      <c r="C10522" t="s">
        <v>22</v>
      </c>
      <c r="D10522" s="55">
        <v>43525</v>
      </c>
      <c r="E10522">
        <v>0.05</v>
      </c>
      <c r="F10522">
        <v>2376552</v>
      </c>
      <c r="G10522" s="58" t="s">
        <v>87</v>
      </c>
      <c r="H10522" s="58" t="s">
        <v>87</v>
      </c>
      <c r="I10522" s="60" t="s">
        <v>85</v>
      </c>
    </row>
    <row r="10523" spans="1:9" x14ac:dyDescent="0.2">
      <c r="A10523" t="s">
        <v>63</v>
      </c>
      <c r="B10523" t="s">
        <v>80</v>
      </c>
      <c r="C10523" t="s">
        <v>22</v>
      </c>
      <c r="D10523" s="55">
        <v>43525</v>
      </c>
      <c r="E10523">
        <v>0</v>
      </c>
      <c r="F10523">
        <v>2376553</v>
      </c>
      <c r="G10523" s="58" t="s">
        <v>87</v>
      </c>
      <c r="H10523" s="58" t="s">
        <v>87</v>
      </c>
      <c r="I10523" s="60" t="s">
        <v>85</v>
      </c>
    </row>
    <row r="10524" spans="1:9" x14ac:dyDescent="0.2">
      <c r="A10524" t="s">
        <v>63</v>
      </c>
      <c r="B10524" t="s">
        <v>81</v>
      </c>
      <c r="C10524" t="s">
        <v>22</v>
      </c>
      <c r="D10524" s="55">
        <v>43525</v>
      </c>
      <c r="E10524">
        <v>0</v>
      </c>
      <c r="F10524">
        <v>2376554</v>
      </c>
      <c r="G10524" s="58" t="s">
        <v>87</v>
      </c>
      <c r="H10524" s="58" t="s">
        <v>87</v>
      </c>
      <c r="I10524" s="60" t="s">
        <v>85</v>
      </c>
    </row>
    <row r="10525" spans="1:9" x14ac:dyDescent="0.2">
      <c r="A10525" t="s">
        <v>64</v>
      </c>
      <c r="B10525" t="s">
        <v>80</v>
      </c>
      <c r="C10525" t="s">
        <v>22</v>
      </c>
      <c r="D10525" s="55">
        <v>43525</v>
      </c>
      <c r="E10525">
        <v>0</v>
      </c>
      <c r="F10525">
        <v>2376555</v>
      </c>
      <c r="G10525" s="58" t="s">
        <v>87</v>
      </c>
      <c r="H10525" s="58" t="s">
        <v>87</v>
      </c>
      <c r="I10525" s="60" t="s">
        <v>85</v>
      </c>
    </row>
    <row r="10526" spans="1:9" x14ac:dyDescent="0.2">
      <c r="A10526" t="s">
        <v>64</v>
      </c>
      <c r="B10526" t="s">
        <v>81</v>
      </c>
      <c r="C10526" t="s">
        <v>22</v>
      </c>
      <c r="D10526" s="55">
        <v>43525</v>
      </c>
      <c r="E10526">
        <v>0</v>
      </c>
      <c r="F10526">
        <v>2376556</v>
      </c>
      <c r="G10526" s="58" t="s">
        <v>87</v>
      </c>
      <c r="H10526" s="58" t="s">
        <v>87</v>
      </c>
      <c r="I10526" s="60" t="s">
        <v>85</v>
      </c>
    </row>
    <row r="10527" spans="1:9" x14ac:dyDescent="0.2">
      <c r="A10527" t="s">
        <v>79</v>
      </c>
      <c r="B10527" t="s">
        <v>80</v>
      </c>
      <c r="C10527" t="s">
        <v>22</v>
      </c>
      <c r="D10527" s="55">
        <v>43525</v>
      </c>
      <c r="E10527">
        <v>0</v>
      </c>
      <c r="F10527">
        <v>2376557</v>
      </c>
      <c r="G10527" s="58" t="s">
        <v>87</v>
      </c>
      <c r="H10527" s="58" t="s">
        <v>87</v>
      </c>
      <c r="I10527" s="60" t="s">
        <v>85</v>
      </c>
    </row>
    <row r="10528" spans="1:9" x14ac:dyDescent="0.2">
      <c r="A10528" t="s">
        <v>79</v>
      </c>
      <c r="B10528" t="s">
        <v>81</v>
      </c>
      <c r="C10528" t="s">
        <v>22</v>
      </c>
      <c r="D10528" s="55">
        <v>43525</v>
      </c>
      <c r="E10528">
        <v>0</v>
      </c>
      <c r="F10528">
        <v>2376558</v>
      </c>
      <c r="G10528" s="58" t="s">
        <v>87</v>
      </c>
      <c r="H10528" s="58" t="s">
        <v>87</v>
      </c>
      <c r="I10528" s="60" t="s">
        <v>85</v>
      </c>
    </row>
    <row r="10529" spans="1:9" x14ac:dyDescent="0.2">
      <c r="A10529" t="s">
        <v>65</v>
      </c>
      <c r="B10529" t="s">
        <v>80</v>
      </c>
      <c r="C10529" t="s">
        <v>22</v>
      </c>
      <c r="D10529" s="55">
        <v>43525</v>
      </c>
      <c r="E10529">
        <v>0</v>
      </c>
      <c r="F10529">
        <v>2376559</v>
      </c>
      <c r="G10529" s="58" t="s">
        <v>87</v>
      </c>
      <c r="H10529" s="58" t="s">
        <v>87</v>
      </c>
      <c r="I10529" s="60" t="s">
        <v>85</v>
      </c>
    </row>
    <row r="10530" spans="1:9" x14ac:dyDescent="0.2">
      <c r="A10530" t="s">
        <v>65</v>
      </c>
      <c r="B10530" t="s">
        <v>81</v>
      </c>
      <c r="C10530" t="s">
        <v>22</v>
      </c>
      <c r="D10530" s="55">
        <v>43525</v>
      </c>
      <c r="E10530">
        <v>0</v>
      </c>
      <c r="F10530">
        <v>2376560</v>
      </c>
      <c r="G10530" s="58" t="s">
        <v>87</v>
      </c>
      <c r="H10530" s="58" t="s">
        <v>87</v>
      </c>
      <c r="I10530" s="60" t="s">
        <v>85</v>
      </c>
    </row>
    <row r="10531" spans="1:9" x14ac:dyDescent="0.2">
      <c r="A10531" t="s">
        <v>82</v>
      </c>
      <c r="B10531" t="s">
        <v>80</v>
      </c>
      <c r="C10531" t="s">
        <v>22</v>
      </c>
      <c r="D10531" s="55">
        <v>43525</v>
      </c>
      <c r="E10531">
        <v>0.115</v>
      </c>
      <c r="F10531">
        <v>2376561</v>
      </c>
      <c r="G10531" s="58" t="s">
        <v>87</v>
      </c>
      <c r="H10531" s="58" t="s">
        <v>87</v>
      </c>
      <c r="I10531" s="60" t="s">
        <v>85</v>
      </c>
    </row>
    <row r="10532" spans="1:9" x14ac:dyDescent="0.2">
      <c r="A10532" t="s">
        <v>78</v>
      </c>
      <c r="B10532" t="s">
        <v>80</v>
      </c>
      <c r="C10532" t="s">
        <v>22</v>
      </c>
      <c r="D10532" s="55">
        <v>43556</v>
      </c>
      <c r="E10532">
        <v>0.435</v>
      </c>
      <c r="F10532">
        <v>2376515</v>
      </c>
      <c r="G10532" s="58" t="s">
        <v>87</v>
      </c>
      <c r="H10532" s="58" t="s">
        <v>87</v>
      </c>
      <c r="I10532" s="60" t="s">
        <v>85</v>
      </c>
    </row>
    <row r="10533" spans="1:9" x14ac:dyDescent="0.2">
      <c r="A10533" t="s">
        <v>78</v>
      </c>
      <c r="B10533" t="s">
        <v>81</v>
      </c>
      <c r="C10533" t="s">
        <v>22</v>
      </c>
      <c r="D10533" s="55">
        <v>43556</v>
      </c>
      <c r="E10533">
        <v>1.4999999999999999E-2</v>
      </c>
      <c r="F10533">
        <v>2376516</v>
      </c>
      <c r="G10533" s="58" t="s">
        <v>87</v>
      </c>
      <c r="H10533" s="58" t="s">
        <v>87</v>
      </c>
      <c r="I10533" s="60" t="s">
        <v>85</v>
      </c>
    </row>
    <row r="10534" spans="1:9" x14ac:dyDescent="0.2">
      <c r="A10534" t="s">
        <v>35</v>
      </c>
      <c r="B10534" t="s">
        <v>80</v>
      </c>
      <c r="C10534" t="s">
        <v>22</v>
      </c>
      <c r="D10534" s="55">
        <v>43556</v>
      </c>
      <c r="E10534">
        <v>0.435</v>
      </c>
      <c r="F10534">
        <v>2376517</v>
      </c>
      <c r="G10534" s="58" t="s">
        <v>87</v>
      </c>
      <c r="H10534" s="58" t="s">
        <v>87</v>
      </c>
      <c r="I10534" s="60" t="s">
        <v>85</v>
      </c>
    </row>
    <row r="10535" spans="1:9" x14ac:dyDescent="0.2">
      <c r="A10535" t="s">
        <v>35</v>
      </c>
      <c r="B10535" t="s">
        <v>81</v>
      </c>
      <c r="C10535" t="s">
        <v>22</v>
      </c>
      <c r="D10535" s="55">
        <v>43556</v>
      </c>
      <c r="E10535">
        <v>4.4999999999999998E-2</v>
      </c>
      <c r="F10535">
        <v>2376518</v>
      </c>
      <c r="G10535" s="58" t="s">
        <v>87</v>
      </c>
      <c r="H10535" s="58" t="s">
        <v>87</v>
      </c>
      <c r="I10535" s="60" t="s">
        <v>85</v>
      </c>
    </row>
    <row r="10536" spans="1:9" x14ac:dyDescent="0.2">
      <c r="A10536" t="s">
        <v>36</v>
      </c>
      <c r="B10536" t="s">
        <v>80</v>
      </c>
      <c r="C10536" t="s">
        <v>22</v>
      </c>
      <c r="D10536" s="55">
        <v>43556</v>
      </c>
      <c r="E10536">
        <v>0.435</v>
      </c>
      <c r="F10536">
        <v>2376519</v>
      </c>
      <c r="G10536" s="58" t="s">
        <v>87</v>
      </c>
      <c r="H10536" s="58" t="s">
        <v>87</v>
      </c>
      <c r="I10536" s="60" t="s">
        <v>85</v>
      </c>
    </row>
    <row r="10537" spans="1:9" x14ac:dyDescent="0.2">
      <c r="A10537" t="s">
        <v>36</v>
      </c>
      <c r="B10537" t="s">
        <v>81</v>
      </c>
      <c r="C10537" t="s">
        <v>22</v>
      </c>
      <c r="D10537" s="55">
        <v>43556</v>
      </c>
      <c r="E10537">
        <v>1.4999999999999999E-2</v>
      </c>
      <c r="F10537">
        <v>2376520</v>
      </c>
      <c r="G10537" s="58" t="s">
        <v>87</v>
      </c>
      <c r="H10537" s="58" t="s">
        <v>87</v>
      </c>
      <c r="I10537" s="60" t="s">
        <v>85</v>
      </c>
    </row>
    <row r="10538" spans="1:9" x14ac:dyDescent="0.2">
      <c r="A10538" t="s">
        <v>37</v>
      </c>
      <c r="B10538" t="s">
        <v>80</v>
      </c>
      <c r="C10538" t="s">
        <v>22</v>
      </c>
      <c r="D10538" s="55">
        <v>43556</v>
      </c>
      <c r="E10538">
        <v>0.435</v>
      </c>
      <c r="F10538">
        <v>2376521</v>
      </c>
      <c r="G10538" s="58" t="s">
        <v>87</v>
      </c>
      <c r="H10538" s="58" t="s">
        <v>87</v>
      </c>
      <c r="I10538" s="60" t="s">
        <v>85</v>
      </c>
    </row>
    <row r="10539" spans="1:9" x14ac:dyDescent="0.2">
      <c r="A10539" t="s">
        <v>37</v>
      </c>
      <c r="B10539" t="s">
        <v>81</v>
      </c>
      <c r="C10539" t="s">
        <v>22</v>
      </c>
      <c r="D10539" s="55">
        <v>43556</v>
      </c>
      <c r="E10539">
        <v>4.4999999999999998E-2</v>
      </c>
      <c r="F10539">
        <v>2376522</v>
      </c>
      <c r="G10539" s="58" t="s">
        <v>87</v>
      </c>
      <c r="H10539" s="58" t="s">
        <v>87</v>
      </c>
      <c r="I10539" s="60" t="s">
        <v>85</v>
      </c>
    </row>
    <row r="10540" spans="1:9" x14ac:dyDescent="0.2">
      <c r="A10540" t="s">
        <v>40</v>
      </c>
      <c r="B10540" t="s">
        <v>80</v>
      </c>
      <c r="C10540" t="s">
        <v>22</v>
      </c>
      <c r="D10540" s="55">
        <v>43556</v>
      </c>
      <c r="E10540">
        <v>0</v>
      </c>
      <c r="F10540">
        <v>2376523</v>
      </c>
      <c r="G10540" s="58" t="s">
        <v>87</v>
      </c>
      <c r="H10540" s="58" t="s">
        <v>87</v>
      </c>
      <c r="I10540" s="60" t="s">
        <v>85</v>
      </c>
    </row>
    <row r="10541" spans="1:9" x14ac:dyDescent="0.2">
      <c r="A10541" t="s">
        <v>40</v>
      </c>
      <c r="B10541" t="s">
        <v>81</v>
      </c>
      <c r="C10541" t="s">
        <v>22</v>
      </c>
      <c r="D10541" s="55">
        <v>43556</v>
      </c>
      <c r="E10541">
        <v>0</v>
      </c>
      <c r="F10541">
        <v>2376524</v>
      </c>
      <c r="G10541" s="58" t="s">
        <v>87</v>
      </c>
      <c r="H10541" s="58" t="s">
        <v>87</v>
      </c>
      <c r="I10541" s="60" t="s">
        <v>85</v>
      </c>
    </row>
    <row r="10542" spans="1:9" x14ac:dyDescent="0.2">
      <c r="A10542" t="s">
        <v>41</v>
      </c>
      <c r="B10542" t="s">
        <v>80</v>
      </c>
      <c r="C10542" t="s">
        <v>22</v>
      </c>
      <c r="D10542" s="55">
        <v>43556</v>
      </c>
      <c r="E10542">
        <v>0</v>
      </c>
      <c r="F10542">
        <v>2376525</v>
      </c>
      <c r="G10542" s="58" t="s">
        <v>87</v>
      </c>
      <c r="H10542" s="58" t="s">
        <v>87</v>
      </c>
      <c r="I10542" s="60" t="s">
        <v>85</v>
      </c>
    </row>
    <row r="10543" spans="1:9" x14ac:dyDescent="0.2">
      <c r="A10543" t="s">
        <v>41</v>
      </c>
      <c r="B10543" t="s">
        <v>81</v>
      </c>
      <c r="C10543" t="s">
        <v>22</v>
      </c>
      <c r="D10543" s="55">
        <v>43556</v>
      </c>
      <c r="E10543">
        <v>0</v>
      </c>
      <c r="F10543">
        <v>2376526</v>
      </c>
      <c r="G10543" s="58" t="s">
        <v>87</v>
      </c>
      <c r="H10543" s="58" t="s">
        <v>87</v>
      </c>
      <c r="I10543" s="60" t="s">
        <v>85</v>
      </c>
    </row>
    <row r="10544" spans="1:9" x14ac:dyDescent="0.2">
      <c r="A10544" t="s">
        <v>42</v>
      </c>
      <c r="B10544" t="s">
        <v>80</v>
      </c>
      <c r="C10544" t="s">
        <v>22</v>
      </c>
      <c r="D10544" s="55">
        <v>43556</v>
      </c>
      <c r="E10544">
        <v>0.17</v>
      </c>
      <c r="F10544">
        <v>2376527</v>
      </c>
      <c r="G10544" s="58" t="s">
        <v>87</v>
      </c>
      <c r="H10544" s="58" t="s">
        <v>87</v>
      </c>
      <c r="I10544" s="60" t="s">
        <v>85</v>
      </c>
    </row>
    <row r="10545" spans="1:9" x14ac:dyDescent="0.2">
      <c r="A10545" t="s">
        <v>42</v>
      </c>
      <c r="B10545" t="s">
        <v>81</v>
      </c>
      <c r="C10545" t="s">
        <v>22</v>
      </c>
      <c r="D10545" s="55">
        <v>43556</v>
      </c>
      <c r="E10545">
        <v>1.7500000000000002E-2</v>
      </c>
      <c r="F10545">
        <v>2376528</v>
      </c>
      <c r="G10545" s="58" t="s">
        <v>87</v>
      </c>
      <c r="H10545" s="58" t="s">
        <v>87</v>
      </c>
      <c r="I10545" s="60" t="s">
        <v>85</v>
      </c>
    </row>
    <row r="10546" spans="1:9" x14ac:dyDescent="0.2">
      <c r="A10546" t="s">
        <v>43</v>
      </c>
      <c r="B10546" t="s">
        <v>80</v>
      </c>
      <c r="C10546" t="s">
        <v>22</v>
      </c>
      <c r="D10546" s="55">
        <v>43556</v>
      </c>
      <c r="E10546">
        <v>0.17</v>
      </c>
      <c r="F10546">
        <v>2376529</v>
      </c>
      <c r="G10546" s="58" t="s">
        <v>87</v>
      </c>
      <c r="H10546" s="58" t="s">
        <v>87</v>
      </c>
      <c r="I10546" s="60" t="s">
        <v>85</v>
      </c>
    </row>
    <row r="10547" spans="1:9" x14ac:dyDescent="0.2">
      <c r="A10547" t="s">
        <v>43</v>
      </c>
      <c r="B10547" t="s">
        <v>81</v>
      </c>
      <c r="C10547" t="s">
        <v>22</v>
      </c>
      <c r="D10547" s="55">
        <v>43556</v>
      </c>
      <c r="E10547">
        <v>0.20241955375750909</v>
      </c>
      <c r="F10547">
        <v>2376530</v>
      </c>
      <c r="G10547" s="58" t="s">
        <v>87</v>
      </c>
      <c r="H10547" s="58" t="s">
        <v>87</v>
      </c>
      <c r="I10547" s="60" t="s">
        <v>85</v>
      </c>
    </row>
    <row r="10548" spans="1:9" x14ac:dyDescent="0.2">
      <c r="A10548" t="s">
        <v>44</v>
      </c>
      <c r="B10548" t="s">
        <v>80</v>
      </c>
      <c r="C10548" t="s">
        <v>22</v>
      </c>
      <c r="D10548" s="55">
        <v>43556</v>
      </c>
      <c r="E10548">
        <v>0.24</v>
      </c>
      <c r="F10548">
        <v>2376531</v>
      </c>
      <c r="G10548" s="58" t="s">
        <v>87</v>
      </c>
      <c r="H10548" s="58" t="s">
        <v>87</v>
      </c>
      <c r="I10548" s="60" t="s">
        <v>85</v>
      </c>
    </row>
    <row r="10549" spans="1:9" x14ac:dyDescent="0.2">
      <c r="A10549" t="s">
        <v>44</v>
      </c>
      <c r="B10549" t="s">
        <v>81</v>
      </c>
      <c r="C10549" t="s">
        <v>22</v>
      </c>
      <c r="D10549" s="55">
        <v>43556</v>
      </c>
      <c r="E10549">
        <v>5.0000000000000001E-3</v>
      </c>
      <c r="F10549">
        <v>2376532</v>
      </c>
      <c r="G10549" s="58" t="s">
        <v>87</v>
      </c>
      <c r="H10549" s="58" t="s">
        <v>87</v>
      </c>
      <c r="I10549" s="60" t="s">
        <v>85</v>
      </c>
    </row>
    <row r="10550" spans="1:9" x14ac:dyDescent="0.2">
      <c r="A10550" t="s">
        <v>45</v>
      </c>
      <c r="B10550" t="s">
        <v>80</v>
      </c>
      <c r="C10550" t="s">
        <v>22</v>
      </c>
      <c r="D10550" s="55">
        <v>43556</v>
      </c>
      <c r="E10550">
        <v>0.24</v>
      </c>
      <c r="F10550">
        <v>2376533</v>
      </c>
      <c r="G10550" s="58" t="s">
        <v>87</v>
      </c>
      <c r="H10550" s="58" t="s">
        <v>87</v>
      </c>
      <c r="I10550" s="60" t="s">
        <v>85</v>
      </c>
    </row>
    <row r="10551" spans="1:9" x14ac:dyDescent="0.2">
      <c r="A10551" t="s">
        <v>45</v>
      </c>
      <c r="B10551" t="s">
        <v>81</v>
      </c>
      <c r="C10551" t="s">
        <v>22</v>
      </c>
      <c r="D10551" s="55">
        <v>43556</v>
      </c>
      <c r="E10551">
        <v>5.0000000000000001E-3</v>
      </c>
      <c r="F10551">
        <v>2376534</v>
      </c>
      <c r="G10551" s="58" t="s">
        <v>87</v>
      </c>
      <c r="H10551" s="58" t="s">
        <v>87</v>
      </c>
      <c r="I10551" s="60" t="s">
        <v>85</v>
      </c>
    </row>
    <row r="10552" spans="1:9" x14ac:dyDescent="0.2">
      <c r="A10552" t="s">
        <v>46</v>
      </c>
      <c r="B10552" t="s">
        <v>80</v>
      </c>
      <c r="C10552" t="s">
        <v>22</v>
      </c>
      <c r="D10552" s="55">
        <v>43556</v>
      </c>
      <c r="E10552">
        <v>0.24</v>
      </c>
      <c r="F10552">
        <v>2376535</v>
      </c>
      <c r="G10552" s="58" t="s">
        <v>87</v>
      </c>
      <c r="H10552" s="58" t="s">
        <v>87</v>
      </c>
      <c r="I10552" s="60" t="s">
        <v>85</v>
      </c>
    </row>
    <row r="10553" spans="1:9" x14ac:dyDescent="0.2">
      <c r="A10553" t="s">
        <v>46</v>
      </c>
      <c r="B10553" t="s">
        <v>81</v>
      </c>
      <c r="C10553" t="s">
        <v>22</v>
      </c>
      <c r="D10553" s="55">
        <v>43556</v>
      </c>
      <c r="E10553">
        <v>0.27533888661481798</v>
      </c>
      <c r="F10553">
        <v>2376536</v>
      </c>
      <c r="G10553" s="58" t="s">
        <v>87</v>
      </c>
      <c r="H10553" s="58" t="s">
        <v>87</v>
      </c>
      <c r="I10553" s="60" t="s">
        <v>85</v>
      </c>
    </row>
    <row r="10554" spans="1:9" x14ac:dyDescent="0.2">
      <c r="A10554" t="s">
        <v>47</v>
      </c>
      <c r="B10554" t="s">
        <v>80</v>
      </c>
      <c r="C10554" t="s">
        <v>22</v>
      </c>
      <c r="D10554" s="55">
        <v>43556</v>
      </c>
      <c r="E10554">
        <v>0.24</v>
      </c>
      <c r="F10554">
        <v>2376537</v>
      </c>
      <c r="G10554" s="58" t="s">
        <v>87</v>
      </c>
      <c r="H10554" s="58" t="s">
        <v>87</v>
      </c>
      <c r="I10554" s="60" t="s">
        <v>85</v>
      </c>
    </row>
    <row r="10555" spans="1:9" x14ac:dyDescent="0.2">
      <c r="A10555" t="s">
        <v>47</v>
      </c>
      <c r="B10555" t="s">
        <v>81</v>
      </c>
      <c r="C10555" t="s">
        <v>22</v>
      </c>
      <c r="D10555" s="55">
        <v>43556</v>
      </c>
      <c r="E10555">
        <v>2.5000000000000001E-2</v>
      </c>
      <c r="F10555">
        <v>2376538</v>
      </c>
      <c r="G10555" s="58" t="s">
        <v>87</v>
      </c>
      <c r="H10555" s="58" t="s">
        <v>87</v>
      </c>
      <c r="I10555" s="60" t="s">
        <v>85</v>
      </c>
    </row>
    <row r="10556" spans="1:9" x14ac:dyDescent="0.2">
      <c r="A10556" t="s">
        <v>48</v>
      </c>
      <c r="B10556" t="s">
        <v>80</v>
      </c>
      <c r="C10556" t="s">
        <v>22</v>
      </c>
      <c r="D10556" s="55">
        <v>43556</v>
      </c>
      <c r="E10556">
        <v>0.24</v>
      </c>
      <c r="F10556">
        <v>2376539</v>
      </c>
      <c r="G10556" s="58" t="s">
        <v>87</v>
      </c>
      <c r="H10556" s="58" t="s">
        <v>87</v>
      </c>
      <c r="I10556" s="60" t="s">
        <v>85</v>
      </c>
    </row>
    <row r="10557" spans="1:9" x14ac:dyDescent="0.2">
      <c r="A10557" t="s">
        <v>48</v>
      </c>
      <c r="B10557" t="s">
        <v>81</v>
      </c>
      <c r="C10557" t="s">
        <v>22</v>
      </c>
      <c r="D10557" s="55">
        <v>43556</v>
      </c>
      <c r="E10557">
        <v>0.27533888661481798</v>
      </c>
      <c r="F10557">
        <v>2376540</v>
      </c>
      <c r="G10557" s="58" t="s">
        <v>87</v>
      </c>
      <c r="H10557" s="58" t="s">
        <v>87</v>
      </c>
      <c r="I10557" s="60" t="s">
        <v>85</v>
      </c>
    </row>
    <row r="10558" spans="1:9" x14ac:dyDescent="0.2">
      <c r="A10558" t="s">
        <v>50</v>
      </c>
      <c r="B10558" t="s">
        <v>80</v>
      </c>
      <c r="C10558" t="s">
        <v>22</v>
      </c>
      <c r="D10558" s="55">
        <v>43556</v>
      </c>
      <c r="E10558">
        <v>0</v>
      </c>
      <c r="F10558">
        <v>2376541</v>
      </c>
      <c r="G10558" s="58" t="s">
        <v>87</v>
      </c>
      <c r="H10558" s="58" t="s">
        <v>87</v>
      </c>
      <c r="I10558" s="60" t="s">
        <v>85</v>
      </c>
    </row>
    <row r="10559" spans="1:9" x14ac:dyDescent="0.2">
      <c r="A10559" t="s">
        <v>50</v>
      </c>
      <c r="B10559" t="s">
        <v>81</v>
      </c>
      <c r="C10559" t="s">
        <v>22</v>
      </c>
      <c r="D10559" s="55">
        <v>43556</v>
      </c>
      <c r="E10559">
        <v>0</v>
      </c>
      <c r="F10559">
        <v>2376542</v>
      </c>
      <c r="G10559" s="58" t="s">
        <v>87</v>
      </c>
      <c r="H10559" s="58" t="s">
        <v>87</v>
      </c>
      <c r="I10559" s="60" t="s">
        <v>85</v>
      </c>
    </row>
    <row r="10560" spans="1:9" x14ac:dyDescent="0.2">
      <c r="A10560" t="s">
        <v>58</v>
      </c>
      <c r="B10560" t="s">
        <v>80</v>
      </c>
      <c r="C10560" t="s">
        <v>22</v>
      </c>
      <c r="D10560" s="55">
        <v>43556</v>
      </c>
      <c r="E10560">
        <v>0.435</v>
      </c>
      <c r="F10560">
        <v>2376543</v>
      </c>
      <c r="G10560" s="58" t="s">
        <v>87</v>
      </c>
      <c r="H10560" s="58" t="s">
        <v>87</v>
      </c>
      <c r="I10560" s="60" t="s">
        <v>85</v>
      </c>
    </row>
    <row r="10561" spans="1:9" x14ac:dyDescent="0.2">
      <c r="A10561" t="s">
        <v>58</v>
      </c>
      <c r="B10561" t="s">
        <v>81</v>
      </c>
      <c r="C10561" t="s">
        <v>22</v>
      </c>
      <c r="D10561" s="55">
        <v>43556</v>
      </c>
      <c r="E10561">
        <v>1.4999999999999999E-2</v>
      </c>
      <c r="F10561">
        <v>2376544</v>
      </c>
      <c r="G10561" s="58" t="s">
        <v>87</v>
      </c>
      <c r="H10561" s="58" t="s">
        <v>87</v>
      </c>
      <c r="I10561" s="60" t="s">
        <v>85</v>
      </c>
    </row>
    <row r="10562" spans="1:9" x14ac:dyDescent="0.2">
      <c r="A10562" t="s">
        <v>59</v>
      </c>
      <c r="B10562" t="s">
        <v>80</v>
      </c>
      <c r="C10562" t="s">
        <v>22</v>
      </c>
      <c r="D10562" s="55">
        <v>43556</v>
      </c>
      <c r="E10562">
        <v>0.5</v>
      </c>
      <c r="F10562">
        <v>2376545</v>
      </c>
      <c r="G10562" s="58" t="s">
        <v>87</v>
      </c>
      <c r="H10562" s="58" t="s">
        <v>87</v>
      </c>
      <c r="I10562" s="60" t="s">
        <v>85</v>
      </c>
    </row>
    <row r="10563" spans="1:9" x14ac:dyDescent="0.2">
      <c r="A10563" t="s">
        <v>59</v>
      </c>
      <c r="B10563" t="s">
        <v>81</v>
      </c>
      <c r="C10563" t="s">
        <v>22</v>
      </c>
      <c r="D10563" s="55">
        <v>43556</v>
      </c>
      <c r="E10563">
        <v>-8.5000000000000006E-2</v>
      </c>
      <c r="F10563">
        <v>2376546</v>
      </c>
      <c r="G10563" s="58" t="s">
        <v>87</v>
      </c>
      <c r="H10563" s="58" t="s">
        <v>87</v>
      </c>
      <c r="I10563" s="60" t="s">
        <v>85</v>
      </c>
    </row>
    <row r="10564" spans="1:9" x14ac:dyDescent="0.2">
      <c r="A10564" t="s">
        <v>60</v>
      </c>
      <c r="B10564" t="s">
        <v>80</v>
      </c>
      <c r="C10564" t="s">
        <v>22</v>
      </c>
      <c r="D10564" s="55">
        <v>43556</v>
      </c>
      <c r="E10564">
        <v>0.5</v>
      </c>
      <c r="F10564">
        <v>2376547</v>
      </c>
      <c r="G10564" s="58" t="s">
        <v>87</v>
      </c>
      <c r="H10564" s="58" t="s">
        <v>87</v>
      </c>
      <c r="I10564" s="60" t="s">
        <v>85</v>
      </c>
    </row>
    <row r="10565" spans="1:9" x14ac:dyDescent="0.2">
      <c r="A10565" t="s">
        <v>60</v>
      </c>
      <c r="B10565" t="s">
        <v>81</v>
      </c>
      <c r="C10565" t="s">
        <v>22</v>
      </c>
      <c r="D10565" s="55">
        <v>43556</v>
      </c>
      <c r="E10565">
        <v>0.02</v>
      </c>
      <c r="F10565">
        <v>2376548</v>
      </c>
      <c r="G10565" s="58" t="s">
        <v>87</v>
      </c>
      <c r="H10565" s="58" t="s">
        <v>87</v>
      </c>
      <c r="I10565" s="60" t="s">
        <v>85</v>
      </c>
    </row>
    <row r="10566" spans="1:9" x14ac:dyDescent="0.2">
      <c r="A10566" t="s">
        <v>61</v>
      </c>
      <c r="B10566" t="s">
        <v>80</v>
      </c>
      <c r="C10566" t="s">
        <v>22</v>
      </c>
      <c r="D10566" s="55">
        <v>43556</v>
      </c>
      <c r="E10566">
        <v>0.5</v>
      </c>
      <c r="F10566">
        <v>2376549</v>
      </c>
      <c r="G10566" s="58" t="s">
        <v>87</v>
      </c>
      <c r="H10566" s="58" t="s">
        <v>87</v>
      </c>
      <c r="I10566" s="60" t="s">
        <v>85</v>
      </c>
    </row>
    <row r="10567" spans="1:9" x14ac:dyDescent="0.2">
      <c r="A10567" t="s">
        <v>61</v>
      </c>
      <c r="B10567" t="s">
        <v>81</v>
      </c>
      <c r="C10567" t="s">
        <v>22</v>
      </c>
      <c r="D10567" s="55">
        <v>43556</v>
      </c>
      <c r="E10567">
        <v>-4.4999999999999998E-2</v>
      </c>
      <c r="F10567">
        <v>2376550</v>
      </c>
      <c r="G10567" s="58" t="s">
        <v>87</v>
      </c>
      <c r="H10567" s="58" t="s">
        <v>87</v>
      </c>
      <c r="I10567" s="60" t="s">
        <v>85</v>
      </c>
    </row>
    <row r="10568" spans="1:9" x14ac:dyDescent="0.2">
      <c r="A10568" t="s">
        <v>62</v>
      </c>
      <c r="B10568" t="s">
        <v>80</v>
      </c>
      <c r="C10568" t="s">
        <v>22</v>
      </c>
      <c r="D10568" s="55">
        <v>43556</v>
      </c>
      <c r="E10568">
        <v>0.24</v>
      </c>
      <c r="F10568">
        <v>2376551</v>
      </c>
      <c r="G10568" s="58" t="s">
        <v>87</v>
      </c>
      <c r="H10568" s="58" t="s">
        <v>87</v>
      </c>
      <c r="I10568" s="60" t="s">
        <v>85</v>
      </c>
    </row>
    <row r="10569" spans="1:9" x14ac:dyDescent="0.2">
      <c r="A10569" t="s">
        <v>62</v>
      </c>
      <c r="B10569" t="s">
        <v>81</v>
      </c>
      <c r="C10569" t="s">
        <v>22</v>
      </c>
      <c r="D10569" s="55">
        <v>43556</v>
      </c>
      <c r="E10569">
        <v>5.0000000000000001E-3</v>
      </c>
      <c r="F10569">
        <v>2376552</v>
      </c>
      <c r="G10569" s="58" t="s">
        <v>87</v>
      </c>
      <c r="H10569" s="58" t="s">
        <v>87</v>
      </c>
      <c r="I10569" s="60" t="s">
        <v>85</v>
      </c>
    </row>
    <row r="10570" spans="1:9" x14ac:dyDescent="0.2">
      <c r="A10570" t="s">
        <v>63</v>
      </c>
      <c r="B10570" t="s">
        <v>80</v>
      </c>
      <c r="C10570" t="s">
        <v>22</v>
      </c>
      <c r="D10570" s="55">
        <v>43556</v>
      </c>
      <c r="E10570">
        <v>0</v>
      </c>
      <c r="F10570">
        <v>2376553</v>
      </c>
      <c r="G10570" s="58" t="s">
        <v>87</v>
      </c>
      <c r="H10570" s="58" t="s">
        <v>87</v>
      </c>
      <c r="I10570" s="60" t="s">
        <v>85</v>
      </c>
    </row>
    <row r="10571" spans="1:9" x14ac:dyDescent="0.2">
      <c r="A10571" t="s">
        <v>63</v>
      </c>
      <c r="B10571" t="s">
        <v>81</v>
      </c>
      <c r="C10571" t="s">
        <v>22</v>
      </c>
      <c r="D10571" s="55">
        <v>43556</v>
      </c>
      <c r="E10571">
        <v>0</v>
      </c>
      <c r="F10571">
        <v>2376554</v>
      </c>
      <c r="G10571" s="58" t="s">
        <v>87</v>
      </c>
      <c r="H10571" s="58" t="s">
        <v>87</v>
      </c>
      <c r="I10571" s="60" t="s">
        <v>85</v>
      </c>
    </row>
    <row r="10572" spans="1:9" x14ac:dyDescent="0.2">
      <c r="A10572" t="s">
        <v>64</v>
      </c>
      <c r="B10572" t="s">
        <v>80</v>
      </c>
      <c r="C10572" t="s">
        <v>22</v>
      </c>
      <c r="D10572" s="55">
        <v>43556</v>
      </c>
      <c r="E10572">
        <v>0</v>
      </c>
      <c r="F10572">
        <v>2376555</v>
      </c>
      <c r="G10572" s="58" t="s">
        <v>87</v>
      </c>
      <c r="H10572" s="58" t="s">
        <v>87</v>
      </c>
      <c r="I10572" s="60" t="s">
        <v>85</v>
      </c>
    </row>
    <row r="10573" spans="1:9" x14ac:dyDescent="0.2">
      <c r="A10573" t="s">
        <v>64</v>
      </c>
      <c r="B10573" t="s">
        <v>81</v>
      </c>
      <c r="C10573" t="s">
        <v>22</v>
      </c>
      <c r="D10573" s="55">
        <v>43556</v>
      </c>
      <c r="E10573">
        <v>0</v>
      </c>
      <c r="F10573">
        <v>2376556</v>
      </c>
      <c r="G10573" s="58" t="s">
        <v>87</v>
      </c>
      <c r="H10573" s="58" t="s">
        <v>87</v>
      </c>
      <c r="I10573" s="60" t="s">
        <v>85</v>
      </c>
    </row>
    <row r="10574" spans="1:9" x14ac:dyDescent="0.2">
      <c r="A10574" t="s">
        <v>79</v>
      </c>
      <c r="B10574" t="s">
        <v>80</v>
      </c>
      <c r="C10574" t="s">
        <v>22</v>
      </c>
      <c r="D10574" s="55">
        <v>43556</v>
      </c>
      <c r="E10574">
        <v>0</v>
      </c>
      <c r="F10574">
        <v>2376557</v>
      </c>
      <c r="G10574" s="58" t="s">
        <v>87</v>
      </c>
      <c r="H10574" s="58" t="s">
        <v>87</v>
      </c>
      <c r="I10574" s="60" t="s">
        <v>85</v>
      </c>
    </row>
    <row r="10575" spans="1:9" x14ac:dyDescent="0.2">
      <c r="A10575" t="s">
        <v>79</v>
      </c>
      <c r="B10575" t="s">
        <v>81</v>
      </c>
      <c r="C10575" t="s">
        <v>22</v>
      </c>
      <c r="D10575" s="55">
        <v>43556</v>
      </c>
      <c r="E10575">
        <v>0</v>
      </c>
      <c r="F10575">
        <v>2376558</v>
      </c>
      <c r="G10575" s="58" t="s">
        <v>87</v>
      </c>
      <c r="H10575" s="58" t="s">
        <v>87</v>
      </c>
      <c r="I10575" s="60" t="s">
        <v>85</v>
      </c>
    </row>
    <row r="10576" spans="1:9" x14ac:dyDescent="0.2">
      <c r="A10576" t="s">
        <v>65</v>
      </c>
      <c r="B10576" t="s">
        <v>80</v>
      </c>
      <c r="C10576" t="s">
        <v>22</v>
      </c>
      <c r="D10576" s="55">
        <v>43556</v>
      </c>
      <c r="E10576">
        <v>0</v>
      </c>
      <c r="F10576">
        <v>2376559</v>
      </c>
      <c r="G10576" s="58" t="s">
        <v>87</v>
      </c>
      <c r="H10576" s="58" t="s">
        <v>87</v>
      </c>
      <c r="I10576" s="60" t="s">
        <v>85</v>
      </c>
    </row>
    <row r="10577" spans="1:9" x14ac:dyDescent="0.2">
      <c r="A10577" t="s">
        <v>65</v>
      </c>
      <c r="B10577" t="s">
        <v>81</v>
      </c>
      <c r="C10577" t="s">
        <v>22</v>
      </c>
      <c r="D10577" s="55">
        <v>43556</v>
      </c>
      <c r="E10577">
        <v>0</v>
      </c>
      <c r="F10577">
        <v>2376560</v>
      </c>
      <c r="G10577" s="58" t="s">
        <v>87</v>
      </c>
      <c r="H10577" s="58" t="s">
        <v>87</v>
      </c>
      <c r="I10577" s="60" t="s">
        <v>85</v>
      </c>
    </row>
    <row r="10578" spans="1:9" x14ac:dyDescent="0.2">
      <c r="A10578" t="s">
        <v>82</v>
      </c>
      <c r="B10578" t="s">
        <v>80</v>
      </c>
      <c r="C10578" t="s">
        <v>22</v>
      </c>
      <c r="D10578" s="55">
        <v>43556</v>
      </c>
      <c r="E10578">
        <v>0.55000000000000004</v>
      </c>
      <c r="F10578">
        <v>2376561</v>
      </c>
      <c r="G10578" s="58" t="s">
        <v>87</v>
      </c>
      <c r="H10578" s="58" t="s">
        <v>87</v>
      </c>
      <c r="I10578" s="60" t="s">
        <v>85</v>
      </c>
    </row>
    <row r="10579" spans="1:9" x14ac:dyDescent="0.2">
      <c r="A10579" t="s">
        <v>78</v>
      </c>
      <c r="B10579" t="s">
        <v>80</v>
      </c>
      <c r="C10579" t="s">
        <v>22</v>
      </c>
      <c r="D10579" s="55">
        <v>43586</v>
      </c>
      <c r="E10579">
        <v>0.38500000000000001</v>
      </c>
      <c r="F10579">
        <v>2376515</v>
      </c>
      <c r="G10579" s="58" t="s">
        <v>87</v>
      </c>
      <c r="H10579" s="58" t="s">
        <v>87</v>
      </c>
      <c r="I10579" s="60" t="s">
        <v>85</v>
      </c>
    </row>
    <row r="10580" spans="1:9" x14ac:dyDescent="0.2">
      <c r="A10580" t="s">
        <v>78</v>
      </c>
      <c r="B10580" t="s">
        <v>81</v>
      </c>
      <c r="C10580" t="s">
        <v>22</v>
      </c>
      <c r="D10580" s="55">
        <v>43586</v>
      </c>
      <c r="E10580">
        <v>1.4999999999999999E-2</v>
      </c>
      <c r="F10580">
        <v>2376516</v>
      </c>
      <c r="G10580" s="58" t="s">
        <v>87</v>
      </c>
      <c r="H10580" s="58" t="s">
        <v>87</v>
      </c>
      <c r="I10580" s="60" t="s">
        <v>85</v>
      </c>
    </row>
    <row r="10581" spans="1:9" x14ac:dyDescent="0.2">
      <c r="A10581" t="s">
        <v>35</v>
      </c>
      <c r="B10581" t="s">
        <v>80</v>
      </c>
      <c r="C10581" t="s">
        <v>22</v>
      </c>
      <c r="D10581" s="55">
        <v>43586</v>
      </c>
      <c r="E10581">
        <v>0.38500000000000001</v>
      </c>
      <c r="F10581">
        <v>2376517</v>
      </c>
      <c r="G10581" s="58" t="s">
        <v>87</v>
      </c>
      <c r="H10581" s="58" t="s">
        <v>87</v>
      </c>
      <c r="I10581" s="60" t="s">
        <v>85</v>
      </c>
    </row>
    <row r="10582" spans="1:9" x14ac:dyDescent="0.2">
      <c r="A10582" t="s">
        <v>35</v>
      </c>
      <c r="B10582" t="s">
        <v>81</v>
      </c>
      <c r="C10582" t="s">
        <v>22</v>
      </c>
      <c r="D10582" s="55">
        <v>43586</v>
      </c>
      <c r="E10582">
        <v>4.4999999999999998E-2</v>
      </c>
      <c r="F10582">
        <v>2376518</v>
      </c>
      <c r="G10582" s="58" t="s">
        <v>87</v>
      </c>
      <c r="H10582" s="58" t="s">
        <v>87</v>
      </c>
      <c r="I10582" s="60" t="s">
        <v>85</v>
      </c>
    </row>
    <row r="10583" spans="1:9" x14ac:dyDescent="0.2">
      <c r="A10583" t="s">
        <v>36</v>
      </c>
      <c r="B10583" t="s">
        <v>80</v>
      </c>
      <c r="C10583" t="s">
        <v>22</v>
      </c>
      <c r="D10583" s="55">
        <v>43586</v>
      </c>
      <c r="E10583">
        <v>0.38500000000000001</v>
      </c>
      <c r="F10583">
        <v>2376519</v>
      </c>
      <c r="G10583" s="58" t="s">
        <v>87</v>
      </c>
      <c r="H10583" s="58" t="s">
        <v>87</v>
      </c>
      <c r="I10583" s="60" t="s">
        <v>85</v>
      </c>
    </row>
    <row r="10584" spans="1:9" x14ac:dyDescent="0.2">
      <c r="A10584" t="s">
        <v>36</v>
      </c>
      <c r="B10584" t="s">
        <v>81</v>
      </c>
      <c r="C10584" t="s">
        <v>22</v>
      </c>
      <c r="D10584" s="55">
        <v>43586</v>
      </c>
      <c r="E10584">
        <v>1.4999999999999999E-2</v>
      </c>
      <c r="F10584">
        <v>2376520</v>
      </c>
      <c r="G10584" s="58" t="s">
        <v>87</v>
      </c>
      <c r="H10584" s="58" t="s">
        <v>87</v>
      </c>
      <c r="I10584" s="60" t="s">
        <v>85</v>
      </c>
    </row>
    <row r="10585" spans="1:9" x14ac:dyDescent="0.2">
      <c r="A10585" t="s">
        <v>37</v>
      </c>
      <c r="B10585" t="s">
        <v>80</v>
      </c>
      <c r="C10585" t="s">
        <v>22</v>
      </c>
      <c r="D10585" s="55">
        <v>43586</v>
      </c>
      <c r="E10585">
        <v>0.38500000000000001</v>
      </c>
      <c r="F10585">
        <v>2376521</v>
      </c>
      <c r="G10585" s="58" t="s">
        <v>87</v>
      </c>
      <c r="H10585" s="58" t="s">
        <v>87</v>
      </c>
      <c r="I10585" s="60" t="s">
        <v>85</v>
      </c>
    </row>
    <row r="10586" spans="1:9" x14ac:dyDescent="0.2">
      <c r="A10586" t="s">
        <v>37</v>
      </c>
      <c r="B10586" t="s">
        <v>81</v>
      </c>
      <c r="C10586" t="s">
        <v>22</v>
      </c>
      <c r="D10586" s="55">
        <v>43586</v>
      </c>
      <c r="E10586">
        <v>4.4999999999999998E-2</v>
      </c>
      <c r="F10586">
        <v>2376522</v>
      </c>
      <c r="G10586" s="58" t="s">
        <v>87</v>
      </c>
      <c r="H10586" s="58" t="s">
        <v>87</v>
      </c>
      <c r="I10586" s="60" t="s">
        <v>85</v>
      </c>
    </row>
    <row r="10587" spans="1:9" x14ac:dyDescent="0.2">
      <c r="A10587" t="s">
        <v>40</v>
      </c>
      <c r="B10587" t="s">
        <v>80</v>
      </c>
      <c r="C10587" t="s">
        <v>22</v>
      </c>
      <c r="D10587" s="55">
        <v>43586</v>
      </c>
      <c r="E10587">
        <v>0</v>
      </c>
      <c r="F10587">
        <v>2376523</v>
      </c>
      <c r="G10587" s="58" t="s">
        <v>87</v>
      </c>
      <c r="H10587" s="58" t="s">
        <v>87</v>
      </c>
      <c r="I10587" s="60" t="s">
        <v>85</v>
      </c>
    </row>
    <row r="10588" spans="1:9" x14ac:dyDescent="0.2">
      <c r="A10588" t="s">
        <v>40</v>
      </c>
      <c r="B10588" t="s">
        <v>81</v>
      </c>
      <c r="C10588" t="s">
        <v>22</v>
      </c>
      <c r="D10588" s="55">
        <v>43586</v>
      </c>
      <c r="E10588">
        <v>0</v>
      </c>
      <c r="F10588">
        <v>2376524</v>
      </c>
      <c r="G10588" s="58" t="s">
        <v>87</v>
      </c>
      <c r="H10588" s="58" t="s">
        <v>87</v>
      </c>
      <c r="I10588" s="60" t="s">
        <v>85</v>
      </c>
    </row>
    <row r="10589" spans="1:9" x14ac:dyDescent="0.2">
      <c r="A10589" t="s">
        <v>41</v>
      </c>
      <c r="B10589" t="s">
        <v>80</v>
      </c>
      <c r="C10589" t="s">
        <v>22</v>
      </c>
      <c r="D10589" s="55">
        <v>43586</v>
      </c>
      <c r="E10589">
        <v>0</v>
      </c>
      <c r="F10589">
        <v>2376525</v>
      </c>
      <c r="G10589" s="58" t="s">
        <v>87</v>
      </c>
      <c r="H10589" s="58" t="s">
        <v>87</v>
      </c>
      <c r="I10589" s="60" t="s">
        <v>85</v>
      </c>
    </row>
    <row r="10590" spans="1:9" x14ac:dyDescent="0.2">
      <c r="A10590" t="s">
        <v>41</v>
      </c>
      <c r="B10590" t="s">
        <v>81</v>
      </c>
      <c r="C10590" t="s">
        <v>22</v>
      </c>
      <c r="D10590" s="55">
        <v>43586</v>
      </c>
      <c r="E10590">
        <v>0</v>
      </c>
      <c r="F10590">
        <v>2376526</v>
      </c>
      <c r="G10590" s="58" t="s">
        <v>87</v>
      </c>
      <c r="H10590" s="58" t="s">
        <v>87</v>
      </c>
      <c r="I10590" s="60" t="s">
        <v>85</v>
      </c>
    </row>
    <row r="10591" spans="1:9" x14ac:dyDescent="0.2">
      <c r="A10591" t="s">
        <v>42</v>
      </c>
      <c r="B10591" t="s">
        <v>80</v>
      </c>
      <c r="C10591" t="s">
        <v>22</v>
      </c>
      <c r="D10591" s="55">
        <v>43586</v>
      </c>
      <c r="E10591">
        <v>0.16500000000000001</v>
      </c>
      <c r="F10591">
        <v>2376527</v>
      </c>
      <c r="G10591" s="58" t="s">
        <v>87</v>
      </c>
      <c r="H10591" s="58" t="s">
        <v>87</v>
      </c>
      <c r="I10591" s="60" t="s">
        <v>85</v>
      </c>
    </row>
    <row r="10592" spans="1:9" x14ac:dyDescent="0.2">
      <c r="A10592" t="s">
        <v>42</v>
      </c>
      <c r="B10592" t="s">
        <v>81</v>
      </c>
      <c r="C10592" t="s">
        <v>22</v>
      </c>
      <c r="D10592" s="55">
        <v>43586</v>
      </c>
      <c r="E10592">
        <v>0.01</v>
      </c>
      <c r="F10592">
        <v>2376528</v>
      </c>
      <c r="G10592" s="58" t="s">
        <v>87</v>
      </c>
      <c r="H10592" s="58" t="s">
        <v>87</v>
      </c>
      <c r="I10592" s="60" t="s">
        <v>85</v>
      </c>
    </row>
    <row r="10593" spans="1:9" x14ac:dyDescent="0.2">
      <c r="A10593" t="s">
        <v>43</v>
      </c>
      <c r="B10593" t="s">
        <v>80</v>
      </c>
      <c r="C10593" t="s">
        <v>22</v>
      </c>
      <c r="D10593" s="55">
        <v>43586</v>
      </c>
      <c r="E10593">
        <v>0.16500000000000001</v>
      </c>
      <c r="F10593">
        <v>2376529</v>
      </c>
      <c r="G10593" s="58" t="s">
        <v>87</v>
      </c>
      <c r="H10593" s="58" t="s">
        <v>87</v>
      </c>
      <c r="I10593" s="60" t="s">
        <v>85</v>
      </c>
    </row>
    <row r="10594" spans="1:9" x14ac:dyDescent="0.2">
      <c r="A10594" t="s">
        <v>43</v>
      </c>
      <c r="B10594" t="s">
        <v>81</v>
      </c>
      <c r="C10594" t="s">
        <v>22</v>
      </c>
      <c r="D10594" s="55">
        <v>43586</v>
      </c>
      <c r="E10594">
        <v>0.16913051775571092</v>
      </c>
      <c r="F10594">
        <v>2376530</v>
      </c>
      <c r="G10594" s="58" t="s">
        <v>87</v>
      </c>
      <c r="H10594" s="58" t="s">
        <v>87</v>
      </c>
      <c r="I10594" s="60" t="s">
        <v>85</v>
      </c>
    </row>
    <row r="10595" spans="1:9" x14ac:dyDescent="0.2">
      <c r="A10595" t="s">
        <v>44</v>
      </c>
      <c r="B10595" t="s">
        <v>80</v>
      </c>
      <c r="C10595" t="s">
        <v>22</v>
      </c>
      <c r="D10595" s="55">
        <v>43586</v>
      </c>
      <c r="E10595">
        <v>0.19500000000000001</v>
      </c>
      <c r="F10595">
        <v>2376531</v>
      </c>
      <c r="G10595" s="58" t="s">
        <v>87</v>
      </c>
      <c r="H10595" s="58" t="s">
        <v>87</v>
      </c>
      <c r="I10595" s="60" t="s">
        <v>85</v>
      </c>
    </row>
    <row r="10596" spans="1:9" x14ac:dyDescent="0.2">
      <c r="A10596" t="s">
        <v>44</v>
      </c>
      <c r="B10596" t="s">
        <v>81</v>
      </c>
      <c r="C10596" t="s">
        <v>22</v>
      </c>
      <c r="D10596" s="55">
        <v>43586</v>
      </c>
      <c r="E10596">
        <v>5.0000000000000001E-3</v>
      </c>
      <c r="F10596">
        <v>2376532</v>
      </c>
      <c r="G10596" s="58" t="s">
        <v>87</v>
      </c>
      <c r="H10596" s="58" t="s">
        <v>87</v>
      </c>
      <c r="I10596" s="60" t="s">
        <v>85</v>
      </c>
    </row>
    <row r="10597" spans="1:9" x14ac:dyDescent="0.2">
      <c r="A10597" t="s">
        <v>45</v>
      </c>
      <c r="B10597" t="s">
        <v>80</v>
      </c>
      <c r="C10597" t="s">
        <v>22</v>
      </c>
      <c r="D10597" s="55">
        <v>43586</v>
      </c>
      <c r="E10597">
        <v>0.19500000000000001</v>
      </c>
      <c r="F10597">
        <v>2376533</v>
      </c>
      <c r="G10597" s="58" t="s">
        <v>87</v>
      </c>
      <c r="H10597" s="58" t="s">
        <v>87</v>
      </c>
      <c r="I10597" s="60" t="s">
        <v>85</v>
      </c>
    </row>
    <row r="10598" spans="1:9" x14ac:dyDescent="0.2">
      <c r="A10598" t="s">
        <v>45</v>
      </c>
      <c r="B10598" t="s">
        <v>81</v>
      </c>
      <c r="C10598" t="s">
        <v>22</v>
      </c>
      <c r="D10598" s="55">
        <v>43586</v>
      </c>
      <c r="E10598">
        <v>5.0000000000000001E-3</v>
      </c>
      <c r="F10598">
        <v>2376534</v>
      </c>
      <c r="G10598" s="58" t="s">
        <v>87</v>
      </c>
      <c r="H10598" s="58" t="s">
        <v>87</v>
      </c>
      <c r="I10598" s="60" t="s">
        <v>85</v>
      </c>
    </row>
    <row r="10599" spans="1:9" x14ac:dyDescent="0.2">
      <c r="A10599" t="s">
        <v>46</v>
      </c>
      <c r="B10599" t="s">
        <v>80</v>
      </c>
      <c r="C10599" t="s">
        <v>22</v>
      </c>
      <c r="D10599" s="55">
        <v>43586</v>
      </c>
      <c r="E10599">
        <v>0.19500000000000001</v>
      </c>
      <c r="F10599">
        <v>2376535</v>
      </c>
      <c r="G10599" s="58" t="s">
        <v>87</v>
      </c>
      <c r="H10599" s="58" t="s">
        <v>87</v>
      </c>
      <c r="I10599" s="60" t="s">
        <v>85</v>
      </c>
    </row>
    <row r="10600" spans="1:9" x14ac:dyDescent="0.2">
      <c r="A10600" t="s">
        <v>46</v>
      </c>
      <c r="B10600" t="s">
        <v>81</v>
      </c>
      <c r="C10600" t="s">
        <v>22</v>
      </c>
      <c r="D10600" s="55">
        <v>43586</v>
      </c>
      <c r="E10600">
        <v>0.24872898076135891</v>
      </c>
      <c r="F10600">
        <v>2376536</v>
      </c>
      <c r="G10600" s="58" t="s">
        <v>87</v>
      </c>
      <c r="H10600" s="58" t="s">
        <v>87</v>
      </c>
      <c r="I10600" s="60" t="s">
        <v>85</v>
      </c>
    </row>
    <row r="10601" spans="1:9" x14ac:dyDescent="0.2">
      <c r="A10601" t="s">
        <v>47</v>
      </c>
      <c r="B10601" t="s">
        <v>80</v>
      </c>
      <c r="C10601" t="s">
        <v>22</v>
      </c>
      <c r="D10601" s="55">
        <v>43586</v>
      </c>
      <c r="E10601">
        <v>0.19500000000000001</v>
      </c>
      <c r="F10601">
        <v>2376537</v>
      </c>
      <c r="G10601" s="58" t="s">
        <v>87</v>
      </c>
      <c r="H10601" s="58" t="s">
        <v>87</v>
      </c>
      <c r="I10601" s="60" t="s">
        <v>85</v>
      </c>
    </row>
    <row r="10602" spans="1:9" x14ac:dyDescent="0.2">
      <c r="A10602" t="s">
        <v>47</v>
      </c>
      <c r="B10602" t="s">
        <v>81</v>
      </c>
      <c r="C10602" t="s">
        <v>22</v>
      </c>
      <c r="D10602" s="55">
        <v>43586</v>
      </c>
      <c r="E10602">
        <v>2.5000000000000001E-2</v>
      </c>
      <c r="F10602">
        <v>2376538</v>
      </c>
      <c r="G10602" s="58" t="s">
        <v>87</v>
      </c>
      <c r="H10602" s="58" t="s">
        <v>87</v>
      </c>
      <c r="I10602" s="60" t="s">
        <v>85</v>
      </c>
    </row>
    <row r="10603" spans="1:9" x14ac:dyDescent="0.2">
      <c r="A10603" t="s">
        <v>48</v>
      </c>
      <c r="B10603" t="s">
        <v>80</v>
      </c>
      <c r="C10603" t="s">
        <v>22</v>
      </c>
      <c r="D10603" s="55">
        <v>43586</v>
      </c>
      <c r="E10603">
        <v>0.19500000000000001</v>
      </c>
      <c r="F10603">
        <v>2376539</v>
      </c>
      <c r="G10603" s="58" t="s">
        <v>87</v>
      </c>
      <c r="H10603" s="58" t="s">
        <v>87</v>
      </c>
      <c r="I10603" s="60" t="s">
        <v>85</v>
      </c>
    </row>
    <row r="10604" spans="1:9" x14ac:dyDescent="0.2">
      <c r="A10604" t="s">
        <v>48</v>
      </c>
      <c r="B10604" t="s">
        <v>81</v>
      </c>
      <c r="C10604" t="s">
        <v>22</v>
      </c>
      <c r="D10604" s="55">
        <v>43586</v>
      </c>
      <c r="E10604">
        <v>0.24872898076135891</v>
      </c>
      <c r="F10604">
        <v>2376540</v>
      </c>
      <c r="G10604" s="58" t="s">
        <v>87</v>
      </c>
      <c r="H10604" s="58" t="s">
        <v>87</v>
      </c>
      <c r="I10604" s="60" t="s">
        <v>85</v>
      </c>
    </row>
    <row r="10605" spans="1:9" x14ac:dyDescent="0.2">
      <c r="A10605" t="s">
        <v>50</v>
      </c>
      <c r="B10605" t="s">
        <v>80</v>
      </c>
      <c r="C10605" t="s">
        <v>22</v>
      </c>
      <c r="D10605" s="55">
        <v>43586</v>
      </c>
      <c r="E10605">
        <v>0</v>
      </c>
      <c r="F10605">
        <v>2376541</v>
      </c>
      <c r="G10605" s="58" t="s">
        <v>87</v>
      </c>
      <c r="H10605" s="58" t="s">
        <v>87</v>
      </c>
      <c r="I10605" s="60" t="s">
        <v>85</v>
      </c>
    </row>
    <row r="10606" spans="1:9" x14ac:dyDescent="0.2">
      <c r="A10606" t="s">
        <v>50</v>
      </c>
      <c r="B10606" t="s">
        <v>81</v>
      </c>
      <c r="C10606" t="s">
        <v>22</v>
      </c>
      <c r="D10606" s="55">
        <v>43586</v>
      </c>
      <c r="E10606">
        <v>0</v>
      </c>
      <c r="F10606">
        <v>2376542</v>
      </c>
      <c r="G10606" s="58" t="s">
        <v>87</v>
      </c>
      <c r="H10606" s="58" t="s">
        <v>87</v>
      </c>
      <c r="I10606" s="60" t="s">
        <v>85</v>
      </c>
    </row>
    <row r="10607" spans="1:9" x14ac:dyDescent="0.2">
      <c r="A10607" t="s">
        <v>58</v>
      </c>
      <c r="B10607" t="s">
        <v>80</v>
      </c>
      <c r="C10607" t="s">
        <v>22</v>
      </c>
      <c r="D10607" s="55">
        <v>43586</v>
      </c>
      <c r="E10607">
        <v>0.38500000000000001</v>
      </c>
      <c r="F10607">
        <v>2376543</v>
      </c>
      <c r="G10607" s="58" t="s">
        <v>87</v>
      </c>
      <c r="H10607" s="58" t="s">
        <v>87</v>
      </c>
      <c r="I10607" s="60" t="s">
        <v>85</v>
      </c>
    </row>
    <row r="10608" spans="1:9" x14ac:dyDescent="0.2">
      <c r="A10608" t="s">
        <v>58</v>
      </c>
      <c r="B10608" t="s">
        <v>81</v>
      </c>
      <c r="C10608" t="s">
        <v>22</v>
      </c>
      <c r="D10608" s="55">
        <v>43586</v>
      </c>
      <c r="E10608">
        <v>1.4999999999999999E-2</v>
      </c>
      <c r="F10608">
        <v>2376544</v>
      </c>
      <c r="G10608" s="58" t="s">
        <v>87</v>
      </c>
      <c r="H10608" s="58" t="s">
        <v>87</v>
      </c>
      <c r="I10608" s="60" t="s">
        <v>85</v>
      </c>
    </row>
    <row r="10609" spans="1:9" x14ac:dyDescent="0.2">
      <c r="A10609" t="s">
        <v>59</v>
      </c>
      <c r="B10609" t="s">
        <v>80</v>
      </c>
      <c r="C10609" t="s">
        <v>22</v>
      </c>
      <c r="D10609" s="55">
        <v>43586</v>
      </c>
      <c r="E10609">
        <v>0.44</v>
      </c>
      <c r="F10609">
        <v>2376545</v>
      </c>
      <c r="G10609" s="58" t="s">
        <v>87</v>
      </c>
      <c r="H10609" s="58" t="s">
        <v>87</v>
      </c>
      <c r="I10609" s="60" t="s">
        <v>85</v>
      </c>
    </row>
    <row r="10610" spans="1:9" x14ac:dyDescent="0.2">
      <c r="A10610" t="s">
        <v>59</v>
      </c>
      <c r="B10610" t="s">
        <v>81</v>
      </c>
      <c r="C10610" t="s">
        <v>22</v>
      </c>
      <c r="D10610" s="55">
        <v>43586</v>
      </c>
      <c r="E10610">
        <v>-6.5000000000000002E-2</v>
      </c>
      <c r="F10610">
        <v>2376546</v>
      </c>
      <c r="G10610" s="58" t="s">
        <v>87</v>
      </c>
      <c r="H10610" s="58" t="s">
        <v>87</v>
      </c>
      <c r="I10610" s="60" t="s">
        <v>85</v>
      </c>
    </row>
    <row r="10611" spans="1:9" x14ac:dyDescent="0.2">
      <c r="A10611" t="s">
        <v>60</v>
      </c>
      <c r="B10611" t="s">
        <v>80</v>
      </c>
      <c r="C10611" t="s">
        <v>22</v>
      </c>
      <c r="D10611" s="55">
        <v>43586</v>
      </c>
      <c r="E10611">
        <v>0.44</v>
      </c>
      <c r="F10611">
        <v>2376547</v>
      </c>
      <c r="G10611" s="58" t="s">
        <v>87</v>
      </c>
      <c r="H10611" s="58" t="s">
        <v>87</v>
      </c>
      <c r="I10611" s="60" t="s">
        <v>85</v>
      </c>
    </row>
    <row r="10612" spans="1:9" x14ac:dyDescent="0.2">
      <c r="A10612" t="s">
        <v>60</v>
      </c>
      <c r="B10612" t="s">
        <v>81</v>
      </c>
      <c r="C10612" t="s">
        <v>22</v>
      </c>
      <c r="D10612" s="55">
        <v>43586</v>
      </c>
      <c r="E10612">
        <v>0.02</v>
      </c>
      <c r="F10612">
        <v>2376548</v>
      </c>
      <c r="G10612" s="58" t="s">
        <v>87</v>
      </c>
      <c r="H10612" s="58" t="s">
        <v>87</v>
      </c>
      <c r="I10612" s="60" t="s">
        <v>85</v>
      </c>
    </row>
    <row r="10613" spans="1:9" x14ac:dyDescent="0.2">
      <c r="A10613" t="s">
        <v>61</v>
      </c>
      <c r="B10613" t="s">
        <v>80</v>
      </c>
      <c r="C10613" t="s">
        <v>22</v>
      </c>
      <c r="D10613" s="55">
        <v>43586</v>
      </c>
      <c r="E10613">
        <v>0.44</v>
      </c>
      <c r="F10613">
        <v>2376549</v>
      </c>
      <c r="G10613" s="58" t="s">
        <v>87</v>
      </c>
      <c r="H10613" s="58" t="s">
        <v>87</v>
      </c>
      <c r="I10613" s="60" t="s">
        <v>85</v>
      </c>
    </row>
    <row r="10614" spans="1:9" x14ac:dyDescent="0.2">
      <c r="A10614" t="s">
        <v>61</v>
      </c>
      <c r="B10614" t="s">
        <v>81</v>
      </c>
      <c r="C10614" t="s">
        <v>22</v>
      </c>
      <c r="D10614" s="55">
        <v>43586</v>
      </c>
      <c r="E10614">
        <v>-3.5000000000000003E-2</v>
      </c>
      <c r="F10614">
        <v>2376550</v>
      </c>
      <c r="G10614" s="58" t="s">
        <v>87</v>
      </c>
      <c r="H10614" s="58" t="s">
        <v>87</v>
      </c>
      <c r="I10614" s="60" t="s">
        <v>85</v>
      </c>
    </row>
    <row r="10615" spans="1:9" x14ac:dyDescent="0.2">
      <c r="A10615" t="s">
        <v>62</v>
      </c>
      <c r="B10615" t="s">
        <v>80</v>
      </c>
      <c r="C10615" t="s">
        <v>22</v>
      </c>
      <c r="D10615" s="55">
        <v>43586</v>
      </c>
      <c r="E10615">
        <v>0.19500000000000001</v>
      </c>
      <c r="F10615">
        <v>2376551</v>
      </c>
      <c r="G10615" s="58" t="s">
        <v>87</v>
      </c>
      <c r="H10615" s="58" t="s">
        <v>87</v>
      </c>
      <c r="I10615" s="60" t="s">
        <v>85</v>
      </c>
    </row>
    <row r="10616" spans="1:9" x14ac:dyDescent="0.2">
      <c r="A10616" t="s">
        <v>62</v>
      </c>
      <c r="B10616" t="s">
        <v>81</v>
      </c>
      <c r="C10616" t="s">
        <v>22</v>
      </c>
      <c r="D10616" s="55">
        <v>43586</v>
      </c>
      <c r="E10616">
        <v>5.0000000000000001E-3</v>
      </c>
      <c r="F10616">
        <v>2376552</v>
      </c>
      <c r="G10616" s="58" t="s">
        <v>87</v>
      </c>
      <c r="H10616" s="58" t="s">
        <v>87</v>
      </c>
      <c r="I10616" s="60" t="s">
        <v>85</v>
      </c>
    </row>
    <row r="10617" spans="1:9" x14ac:dyDescent="0.2">
      <c r="A10617" t="s">
        <v>63</v>
      </c>
      <c r="B10617" t="s">
        <v>80</v>
      </c>
      <c r="C10617" t="s">
        <v>22</v>
      </c>
      <c r="D10617" s="55">
        <v>43586</v>
      </c>
      <c r="E10617">
        <v>0</v>
      </c>
      <c r="F10617">
        <v>2376553</v>
      </c>
      <c r="G10617" s="58" t="s">
        <v>87</v>
      </c>
      <c r="H10617" s="58" t="s">
        <v>87</v>
      </c>
      <c r="I10617" s="60" t="s">
        <v>85</v>
      </c>
    </row>
    <row r="10618" spans="1:9" x14ac:dyDescent="0.2">
      <c r="A10618" t="s">
        <v>63</v>
      </c>
      <c r="B10618" t="s">
        <v>81</v>
      </c>
      <c r="C10618" t="s">
        <v>22</v>
      </c>
      <c r="D10618" s="55">
        <v>43586</v>
      </c>
      <c r="E10618">
        <v>0</v>
      </c>
      <c r="F10618">
        <v>2376554</v>
      </c>
      <c r="G10618" s="58" t="s">
        <v>87</v>
      </c>
      <c r="H10618" s="58" t="s">
        <v>87</v>
      </c>
      <c r="I10618" s="60" t="s">
        <v>85</v>
      </c>
    </row>
    <row r="10619" spans="1:9" x14ac:dyDescent="0.2">
      <c r="A10619" t="s">
        <v>64</v>
      </c>
      <c r="B10619" t="s">
        <v>80</v>
      </c>
      <c r="C10619" t="s">
        <v>22</v>
      </c>
      <c r="D10619" s="55">
        <v>43586</v>
      </c>
      <c r="E10619">
        <v>0</v>
      </c>
      <c r="F10619">
        <v>2376555</v>
      </c>
      <c r="G10619" s="58" t="s">
        <v>87</v>
      </c>
      <c r="H10619" s="58" t="s">
        <v>87</v>
      </c>
      <c r="I10619" s="60" t="s">
        <v>85</v>
      </c>
    </row>
    <row r="10620" spans="1:9" x14ac:dyDescent="0.2">
      <c r="A10620" t="s">
        <v>64</v>
      </c>
      <c r="B10620" t="s">
        <v>81</v>
      </c>
      <c r="C10620" t="s">
        <v>22</v>
      </c>
      <c r="D10620" s="55">
        <v>43586</v>
      </c>
      <c r="E10620">
        <v>0</v>
      </c>
      <c r="F10620">
        <v>2376556</v>
      </c>
      <c r="G10620" s="58" t="s">
        <v>87</v>
      </c>
      <c r="H10620" s="58" t="s">
        <v>87</v>
      </c>
      <c r="I10620" s="60" t="s">
        <v>85</v>
      </c>
    </row>
    <row r="10621" spans="1:9" x14ac:dyDescent="0.2">
      <c r="A10621" t="s">
        <v>79</v>
      </c>
      <c r="B10621" t="s">
        <v>80</v>
      </c>
      <c r="C10621" t="s">
        <v>22</v>
      </c>
      <c r="D10621" s="55">
        <v>43586</v>
      </c>
      <c r="E10621">
        <v>0</v>
      </c>
      <c r="F10621">
        <v>2376557</v>
      </c>
      <c r="G10621" s="58" t="s">
        <v>87</v>
      </c>
      <c r="H10621" s="58" t="s">
        <v>87</v>
      </c>
      <c r="I10621" s="60" t="s">
        <v>85</v>
      </c>
    </row>
    <row r="10622" spans="1:9" x14ac:dyDescent="0.2">
      <c r="A10622" t="s">
        <v>79</v>
      </c>
      <c r="B10622" t="s">
        <v>81</v>
      </c>
      <c r="C10622" t="s">
        <v>22</v>
      </c>
      <c r="D10622" s="55">
        <v>43586</v>
      </c>
      <c r="E10622">
        <v>0</v>
      </c>
      <c r="F10622">
        <v>2376558</v>
      </c>
      <c r="G10622" s="58" t="s">
        <v>87</v>
      </c>
      <c r="H10622" s="58" t="s">
        <v>87</v>
      </c>
      <c r="I10622" s="60" t="s">
        <v>85</v>
      </c>
    </row>
    <row r="10623" spans="1:9" x14ac:dyDescent="0.2">
      <c r="A10623" t="s">
        <v>65</v>
      </c>
      <c r="B10623" t="s">
        <v>80</v>
      </c>
      <c r="C10623" t="s">
        <v>22</v>
      </c>
      <c r="D10623" s="55">
        <v>43586</v>
      </c>
      <c r="E10623">
        <v>0</v>
      </c>
      <c r="F10623">
        <v>2376559</v>
      </c>
      <c r="G10623" s="58" t="s">
        <v>87</v>
      </c>
      <c r="H10623" s="58" t="s">
        <v>87</v>
      </c>
      <c r="I10623" s="60" t="s">
        <v>85</v>
      </c>
    </row>
    <row r="10624" spans="1:9" x14ac:dyDescent="0.2">
      <c r="A10624" t="s">
        <v>65</v>
      </c>
      <c r="B10624" t="s">
        <v>81</v>
      </c>
      <c r="C10624" t="s">
        <v>22</v>
      </c>
      <c r="D10624" s="55">
        <v>43586</v>
      </c>
      <c r="E10624">
        <v>0</v>
      </c>
      <c r="F10624">
        <v>2376560</v>
      </c>
      <c r="G10624" s="58" t="s">
        <v>87</v>
      </c>
      <c r="H10624" s="58" t="s">
        <v>87</v>
      </c>
      <c r="I10624" s="60" t="s">
        <v>85</v>
      </c>
    </row>
    <row r="10625" spans="1:9" x14ac:dyDescent="0.2">
      <c r="A10625" t="s">
        <v>82</v>
      </c>
      <c r="B10625" t="s">
        <v>80</v>
      </c>
      <c r="C10625" t="s">
        <v>22</v>
      </c>
      <c r="D10625" s="55">
        <v>43586</v>
      </c>
      <c r="E10625">
        <v>0.7</v>
      </c>
      <c r="F10625">
        <v>2376561</v>
      </c>
      <c r="G10625" s="58" t="s">
        <v>87</v>
      </c>
      <c r="H10625" s="58" t="s">
        <v>87</v>
      </c>
      <c r="I10625" s="60" t="s">
        <v>85</v>
      </c>
    </row>
    <row r="10626" spans="1:9" x14ac:dyDescent="0.2">
      <c r="A10626" t="s">
        <v>78</v>
      </c>
      <c r="B10626" t="s">
        <v>80</v>
      </c>
      <c r="C10626" t="s">
        <v>22</v>
      </c>
      <c r="D10626" s="55">
        <v>43617</v>
      </c>
      <c r="E10626">
        <v>0.38500000000000001</v>
      </c>
      <c r="F10626">
        <v>2376515</v>
      </c>
      <c r="G10626" s="58" t="s">
        <v>87</v>
      </c>
      <c r="H10626" s="58" t="s">
        <v>87</v>
      </c>
      <c r="I10626" s="60" t="s">
        <v>85</v>
      </c>
    </row>
    <row r="10627" spans="1:9" x14ac:dyDescent="0.2">
      <c r="A10627" t="s">
        <v>78</v>
      </c>
      <c r="B10627" t="s">
        <v>81</v>
      </c>
      <c r="C10627" t="s">
        <v>22</v>
      </c>
      <c r="D10627" s="55">
        <v>43617</v>
      </c>
      <c r="E10627">
        <v>1.4999999999999999E-2</v>
      </c>
      <c r="F10627">
        <v>2376516</v>
      </c>
      <c r="G10627" s="58" t="s">
        <v>87</v>
      </c>
      <c r="H10627" s="58" t="s">
        <v>87</v>
      </c>
      <c r="I10627" s="60" t="s">
        <v>85</v>
      </c>
    </row>
    <row r="10628" spans="1:9" x14ac:dyDescent="0.2">
      <c r="A10628" t="s">
        <v>35</v>
      </c>
      <c r="B10628" t="s">
        <v>80</v>
      </c>
      <c r="C10628" t="s">
        <v>22</v>
      </c>
      <c r="D10628" s="55">
        <v>43617</v>
      </c>
      <c r="E10628">
        <v>0.38500000000000001</v>
      </c>
      <c r="F10628">
        <v>2376517</v>
      </c>
      <c r="G10628" s="58" t="s">
        <v>87</v>
      </c>
      <c r="H10628" s="58" t="s">
        <v>87</v>
      </c>
      <c r="I10628" s="60" t="s">
        <v>85</v>
      </c>
    </row>
    <row r="10629" spans="1:9" x14ac:dyDescent="0.2">
      <c r="A10629" t="s">
        <v>35</v>
      </c>
      <c r="B10629" t="s">
        <v>81</v>
      </c>
      <c r="C10629" t="s">
        <v>22</v>
      </c>
      <c r="D10629" s="55">
        <v>43617</v>
      </c>
      <c r="E10629">
        <v>5.5E-2</v>
      </c>
      <c r="F10629">
        <v>2376518</v>
      </c>
      <c r="G10629" s="58" t="s">
        <v>87</v>
      </c>
      <c r="H10629" s="58" t="s">
        <v>87</v>
      </c>
      <c r="I10629" s="60" t="s">
        <v>85</v>
      </c>
    </row>
    <row r="10630" spans="1:9" x14ac:dyDescent="0.2">
      <c r="A10630" t="s">
        <v>36</v>
      </c>
      <c r="B10630" t="s">
        <v>80</v>
      </c>
      <c r="C10630" t="s">
        <v>22</v>
      </c>
      <c r="D10630" s="55">
        <v>43617</v>
      </c>
      <c r="E10630">
        <v>0.38500000000000001</v>
      </c>
      <c r="F10630">
        <v>2376519</v>
      </c>
      <c r="G10630" s="58" t="s">
        <v>87</v>
      </c>
      <c r="H10630" s="58" t="s">
        <v>87</v>
      </c>
      <c r="I10630" s="60" t="s">
        <v>85</v>
      </c>
    </row>
    <row r="10631" spans="1:9" x14ac:dyDescent="0.2">
      <c r="A10631" t="s">
        <v>36</v>
      </c>
      <c r="B10631" t="s">
        <v>81</v>
      </c>
      <c r="C10631" t="s">
        <v>22</v>
      </c>
      <c r="D10631" s="55">
        <v>43617</v>
      </c>
      <c r="E10631">
        <v>1.4999999999999999E-2</v>
      </c>
      <c r="F10631">
        <v>2376520</v>
      </c>
      <c r="G10631" s="58" t="s">
        <v>87</v>
      </c>
      <c r="H10631" s="58" t="s">
        <v>87</v>
      </c>
      <c r="I10631" s="60" t="s">
        <v>85</v>
      </c>
    </row>
    <row r="10632" spans="1:9" x14ac:dyDescent="0.2">
      <c r="A10632" t="s">
        <v>37</v>
      </c>
      <c r="B10632" t="s">
        <v>80</v>
      </c>
      <c r="C10632" t="s">
        <v>22</v>
      </c>
      <c r="D10632" s="55">
        <v>43617</v>
      </c>
      <c r="E10632">
        <v>0.38500000000000001</v>
      </c>
      <c r="F10632">
        <v>2376521</v>
      </c>
      <c r="G10632" s="58" t="s">
        <v>87</v>
      </c>
      <c r="H10632" s="58" t="s">
        <v>87</v>
      </c>
      <c r="I10632" s="60" t="s">
        <v>85</v>
      </c>
    </row>
    <row r="10633" spans="1:9" x14ac:dyDescent="0.2">
      <c r="A10633" t="s">
        <v>37</v>
      </c>
      <c r="B10633" t="s">
        <v>81</v>
      </c>
      <c r="C10633" t="s">
        <v>22</v>
      </c>
      <c r="D10633" s="55">
        <v>43617</v>
      </c>
      <c r="E10633">
        <v>5.5E-2</v>
      </c>
      <c r="F10633">
        <v>2376522</v>
      </c>
      <c r="G10633" s="58" t="s">
        <v>87</v>
      </c>
      <c r="H10633" s="58" t="s">
        <v>87</v>
      </c>
      <c r="I10633" s="60" t="s">
        <v>85</v>
      </c>
    </row>
    <row r="10634" spans="1:9" x14ac:dyDescent="0.2">
      <c r="A10634" t="s">
        <v>40</v>
      </c>
      <c r="B10634" t="s">
        <v>80</v>
      </c>
      <c r="C10634" t="s">
        <v>22</v>
      </c>
      <c r="D10634" s="55">
        <v>43617</v>
      </c>
      <c r="E10634">
        <v>0</v>
      </c>
      <c r="F10634">
        <v>2376523</v>
      </c>
      <c r="G10634" s="58" t="s">
        <v>87</v>
      </c>
      <c r="H10634" s="58" t="s">
        <v>87</v>
      </c>
      <c r="I10634" s="60" t="s">
        <v>85</v>
      </c>
    </row>
    <row r="10635" spans="1:9" x14ac:dyDescent="0.2">
      <c r="A10635" t="s">
        <v>40</v>
      </c>
      <c r="B10635" t="s">
        <v>81</v>
      </c>
      <c r="C10635" t="s">
        <v>22</v>
      </c>
      <c r="D10635" s="55">
        <v>43617</v>
      </c>
      <c r="E10635">
        <v>0</v>
      </c>
      <c r="F10635">
        <v>2376524</v>
      </c>
      <c r="G10635" s="58" t="s">
        <v>87</v>
      </c>
      <c r="H10635" s="58" t="s">
        <v>87</v>
      </c>
      <c r="I10635" s="60" t="s">
        <v>85</v>
      </c>
    </row>
    <row r="10636" spans="1:9" x14ac:dyDescent="0.2">
      <c r="A10636" t="s">
        <v>41</v>
      </c>
      <c r="B10636" t="s">
        <v>80</v>
      </c>
      <c r="C10636" t="s">
        <v>22</v>
      </c>
      <c r="D10636" s="55">
        <v>43617</v>
      </c>
      <c r="E10636">
        <v>0</v>
      </c>
      <c r="F10636">
        <v>2376525</v>
      </c>
      <c r="G10636" s="58" t="s">
        <v>87</v>
      </c>
      <c r="H10636" s="58" t="s">
        <v>87</v>
      </c>
      <c r="I10636" s="60" t="s">
        <v>85</v>
      </c>
    </row>
    <row r="10637" spans="1:9" x14ac:dyDescent="0.2">
      <c r="A10637" t="s">
        <v>41</v>
      </c>
      <c r="B10637" t="s">
        <v>81</v>
      </c>
      <c r="C10637" t="s">
        <v>22</v>
      </c>
      <c r="D10637" s="55">
        <v>43617</v>
      </c>
      <c r="E10637">
        <v>0</v>
      </c>
      <c r="F10637">
        <v>2376526</v>
      </c>
      <c r="G10637" s="58" t="s">
        <v>87</v>
      </c>
      <c r="H10637" s="58" t="s">
        <v>87</v>
      </c>
      <c r="I10637" s="60" t="s">
        <v>85</v>
      </c>
    </row>
    <row r="10638" spans="1:9" x14ac:dyDescent="0.2">
      <c r="A10638" t="s">
        <v>42</v>
      </c>
      <c r="B10638" t="s">
        <v>80</v>
      </c>
      <c r="C10638" t="s">
        <v>22</v>
      </c>
      <c r="D10638" s="55">
        <v>43617</v>
      </c>
      <c r="E10638">
        <v>0.17</v>
      </c>
      <c r="F10638">
        <v>2376527</v>
      </c>
      <c r="G10638" s="58" t="s">
        <v>87</v>
      </c>
      <c r="H10638" s="58" t="s">
        <v>87</v>
      </c>
      <c r="I10638" s="60" t="s">
        <v>85</v>
      </c>
    </row>
    <row r="10639" spans="1:9" x14ac:dyDescent="0.2">
      <c r="A10639" t="s">
        <v>42</v>
      </c>
      <c r="B10639" t="s">
        <v>81</v>
      </c>
      <c r="C10639" t="s">
        <v>22</v>
      </c>
      <c r="D10639" s="55">
        <v>43617</v>
      </c>
      <c r="E10639">
        <v>1.2500000000000001E-2</v>
      </c>
      <c r="F10639">
        <v>2376528</v>
      </c>
      <c r="G10639" s="58" t="s">
        <v>87</v>
      </c>
      <c r="H10639" s="58" t="s">
        <v>87</v>
      </c>
      <c r="I10639" s="60" t="s">
        <v>85</v>
      </c>
    </row>
    <row r="10640" spans="1:9" x14ac:dyDescent="0.2">
      <c r="A10640" t="s">
        <v>43</v>
      </c>
      <c r="B10640" t="s">
        <v>80</v>
      </c>
      <c r="C10640" t="s">
        <v>22</v>
      </c>
      <c r="D10640" s="55">
        <v>43617</v>
      </c>
      <c r="E10640">
        <v>0.17</v>
      </c>
      <c r="F10640">
        <v>2376529</v>
      </c>
      <c r="G10640" s="58" t="s">
        <v>87</v>
      </c>
      <c r="H10640" s="58" t="s">
        <v>87</v>
      </c>
      <c r="I10640" s="60" t="s">
        <v>85</v>
      </c>
    </row>
    <row r="10641" spans="1:9" x14ac:dyDescent="0.2">
      <c r="A10641" t="s">
        <v>43</v>
      </c>
      <c r="B10641" t="s">
        <v>81</v>
      </c>
      <c r="C10641" t="s">
        <v>22</v>
      </c>
      <c r="D10641" s="55">
        <v>43617</v>
      </c>
      <c r="E10641">
        <v>0.16722499693514792</v>
      </c>
      <c r="F10641">
        <v>2376530</v>
      </c>
      <c r="G10641" s="58" t="s">
        <v>87</v>
      </c>
      <c r="H10641" s="58" t="s">
        <v>87</v>
      </c>
      <c r="I10641" s="60" t="s">
        <v>85</v>
      </c>
    </row>
    <row r="10642" spans="1:9" x14ac:dyDescent="0.2">
      <c r="A10642" t="s">
        <v>44</v>
      </c>
      <c r="B10642" t="s">
        <v>80</v>
      </c>
      <c r="C10642" t="s">
        <v>22</v>
      </c>
      <c r="D10642" s="55">
        <v>43617</v>
      </c>
      <c r="E10642">
        <v>0.19500000000000001</v>
      </c>
      <c r="F10642">
        <v>2376531</v>
      </c>
      <c r="G10642" s="58" t="s">
        <v>87</v>
      </c>
      <c r="H10642" s="58" t="s">
        <v>87</v>
      </c>
      <c r="I10642" s="60" t="s">
        <v>85</v>
      </c>
    </row>
    <row r="10643" spans="1:9" x14ac:dyDescent="0.2">
      <c r="A10643" t="s">
        <v>44</v>
      </c>
      <c r="B10643" t="s">
        <v>81</v>
      </c>
      <c r="C10643" t="s">
        <v>22</v>
      </c>
      <c r="D10643" s="55">
        <v>43617</v>
      </c>
      <c r="E10643">
        <v>5.0000000000000001E-3</v>
      </c>
      <c r="F10643">
        <v>2376532</v>
      </c>
      <c r="G10643" s="58" t="s">
        <v>87</v>
      </c>
      <c r="H10643" s="58" t="s">
        <v>87</v>
      </c>
      <c r="I10643" s="60" t="s">
        <v>85</v>
      </c>
    </row>
    <row r="10644" spans="1:9" x14ac:dyDescent="0.2">
      <c r="A10644" t="s">
        <v>45</v>
      </c>
      <c r="B10644" t="s">
        <v>80</v>
      </c>
      <c r="C10644" t="s">
        <v>22</v>
      </c>
      <c r="D10644" s="55">
        <v>43617</v>
      </c>
      <c r="E10644">
        <v>0.19500000000000001</v>
      </c>
      <c r="F10644">
        <v>2376533</v>
      </c>
      <c r="G10644" s="58" t="s">
        <v>87</v>
      </c>
      <c r="H10644" s="58" t="s">
        <v>87</v>
      </c>
      <c r="I10644" s="60" t="s">
        <v>85</v>
      </c>
    </row>
    <row r="10645" spans="1:9" x14ac:dyDescent="0.2">
      <c r="A10645" t="s">
        <v>45</v>
      </c>
      <c r="B10645" t="s">
        <v>81</v>
      </c>
      <c r="C10645" t="s">
        <v>22</v>
      </c>
      <c r="D10645" s="55">
        <v>43617</v>
      </c>
      <c r="E10645">
        <v>5.0000000000000001E-3</v>
      </c>
      <c r="F10645">
        <v>2376534</v>
      </c>
      <c r="G10645" s="58" t="s">
        <v>87</v>
      </c>
      <c r="H10645" s="58" t="s">
        <v>87</v>
      </c>
      <c r="I10645" s="60" t="s">
        <v>85</v>
      </c>
    </row>
    <row r="10646" spans="1:9" x14ac:dyDescent="0.2">
      <c r="A10646" t="s">
        <v>46</v>
      </c>
      <c r="B10646" t="s">
        <v>80</v>
      </c>
      <c r="C10646" t="s">
        <v>22</v>
      </c>
      <c r="D10646" s="55">
        <v>43617</v>
      </c>
      <c r="E10646">
        <v>0.19500000000000001</v>
      </c>
      <c r="F10646">
        <v>2376535</v>
      </c>
      <c r="G10646" s="58" t="s">
        <v>87</v>
      </c>
      <c r="H10646" s="58" t="s">
        <v>87</v>
      </c>
      <c r="I10646" s="60" t="s">
        <v>85</v>
      </c>
    </row>
    <row r="10647" spans="1:9" x14ac:dyDescent="0.2">
      <c r="A10647" t="s">
        <v>46</v>
      </c>
      <c r="B10647" t="s">
        <v>81</v>
      </c>
      <c r="C10647" t="s">
        <v>22</v>
      </c>
      <c r="D10647" s="55">
        <v>43617</v>
      </c>
      <c r="E10647">
        <v>0.24419562013917301</v>
      </c>
      <c r="F10647">
        <v>2376536</v>
      </c>
      <c r="G10647" s="58" t="s">
        <v>87</v>
      </c>
      <c r="H10647" s="58" t="s">
        <v>87</v>
      </c>
      <c r="I10647" s="60" t="s">
        <v>85</v>
      </c>
    </row>
    <row r="10648" spans="1:9" x14ac:dyDescent="0.2">
      <c r="A10648" t="s">
        <v>47</v>
      </c>
      <c r="B10648" t="s">
        <v>80</v>
      </c>
      <c r="C10648" t="s">
        <v>22</v>
      </c>
      <c r="D10648" s="55">
        <v>43617</v>
      </c>
      <c r="E10648">
        <v>0.19500000000000001</v>
      </c>
      <c r="F10648">
        <v>2376537</v>
      </c>
      <c r="G10648" s="58" t="s">
        <v>87</v>
      </c>
      <c r="H10648" s="58" t="s">
        <v>87</v>
      </c>
      <c r="I10648" s="60" t="s">
        <v>85</v>
      </c>
    </row>
    <row r="10649" spans="1:9" x14ac:dyDescent="0.2">
      <c r="A10649" t="s">
        <v>47</v>
      </c>
      <c r="B10649" t="s">
        <v>81</v>
      </c>
      <c r="C10649" t="s">
        <v>22</v>
      </c>
      <c r="D10649" s="55">
        <v>43617</v>
      </c>
      <c r="E10649">
        <v>2.5000000000000001E-2</v>
      </c>
      <c r="F10649">
        <v>2376538</v>
      </c>
      <c r="G10649" s="58" t="s">
        <v>87</v>
      </c>
      <c r="H10649" s="58" t="s">
        <v>87</v>
      </c>
      <c r="I10649" s="60" t="s">
        <v>85</v>
      </c>
    </row>
    <row r="10650" spans="1:9" x14ac:dyDescent="0.2">
      <c r="A10650" t="s">
        <v>48</v>
      </c>
      <c r="B10650" t="s">
        <v>80</v>
      </c>
      <c r="C10650" t="s">
        <v>22</v>
      </c>
      <c r="D10650" s="55">
        <v>43617</v>
      </c>
      <c r="E10650">
        <v>0.19500000000000001</v>
      </c>
      <c r="F10650">
        <v>2376539</v>
      </c>
      <c r="G10650" s="58" t="s">
        <v>87</v>
      </c>
      <c r="H10650" s="58" t="s">
        <v>87</v>
      </c>
      <c r="I10650" s="60" t="s">
        <v>85</v>
      </c>
    </row>
    <row r="10651" spans="1:9" x14ac:dyDescent="0.2">
      <c r="A10651" t="s">
        <v>48</v>
      </c>
      <c r="B10651" t="s">
        <v>81</v>
      </c>
      <c r="C10651" t="s">
        <v>22</v>
      </c>
      <c r="D10651" s="55">
        <v>43617</v>
      </c>
      <c r="E10651">
        <v>0.24419562013917301</v>
      </c>
      <c r="F10651">
        <v>2376540</v>
      </c>
      <c r="G10651" s="58" t="s">
        <v>87</v>
      </c>
      <c r="H10651" s="58" t="s">
        <v>87</v>
      </c>
      <c r="I10651" s="60" t="s">
        <v>85</v>
      </c>
    </row>
    <row r="10652" spans="1:9" x14ac:dyDescent="0.2">
      <c r="A10652" t="s">
        <v>50</v>
      </c>
      <c r="B10652" t="s">
        <v>80</v>
      </c>
      <c r="C10652" t="s">
        <v>22</v>
      </c>
      <c r="D10652" s="55">
        <v>43617</v>
      </c>
      <c r="E10652">
        <v>0</v>
      </c>
      <c r="F10652">
        <v>2376541</v>
      </c>
      <c r="G10652" s="58" t="s">
        <v>87</v>
      </c>
      <c r="H10652" s="58" t="s">
        <v>87</v>
      </c>
      <c r="I10652" s="60" t="s">
        <v>85</v>
      </c>
    </row>
    <row r="10653" spans="1:9" x14ac:dyDescent="0.2">
      <c r="A10653" t="s">
        <v>50</v>
      </c>
      <c r="B10653" t="s">
        <v>81</v>
      </c>
      <c r="C10653" t="s">
        <v>22</v>
      </c>
      <c r="D10653" s="55">
        <v>43617</v>
      </c>
      <c r="E10653">
        <v>0</v>
      </c>
      <c r="F10653">
        <v>2376542</v>
      </c>
      <c r="G10653" s="58" t="s">
        <v>87</v>
      </c>
      <c r="H10653" s="58" t="s">
        <v>87</v>
      </c>
      <c r="I10653" s="60" t="s">
        <v>85</v>
      </c>
    </row>
    <row r="10654" spans="1:9" x14ac:dyDescent="0.2">
      <c r="A10654" t="s">
        <v>58</v>
      </c>
      <c r="B10654" t="s">
        <v>80</v>
      </c>
      <c r="C10654" t="s">
        <v>22</v>
      </c>
      <c r="D10654" s="55">
        <v>43617</v>
      </c>
      <c r="E10654">
        <v>0.38500000000000001</v>
      </c>
      <c r="F10654">
        <v>2376543</v>
      </c>
      <c r="G10654" s="58" t="s">
        <v>87</v>
      </c>
      <c r="H10654" s="58" t="s">
        <v>87</v>
      </c>
      <c r="I10654" s="60" t="s">
        <v>85</v>
      </c>
    </row>
    <row r="10655" spans="1:9" x14ac:dyDescent="0.2">
      <c r="A10655" t="s">
        <v>58</v>
      </c>
      <c r="B10655" t="s">
        <v>81</v>
      </c>
      <c r="C10655" t="s">
        <v>22</v>
      </c>
      <c r="D10655" s="55">
        <v>43617</v>
      </c>
      <c r="E10655">
        <v>1.4999999999999999E-2</v>
      </c>
      <c r="F10655">
        <v>2376544</v>
      </c>
      <c r="G10655" s="58" t="s">
        <v>87</v>
      </c>
      <c r="H10655" s="58" t="s">
        <v>87</v>
      </c>
      <c r="I10655" s="60" t="s">
        <v>85</v>
      </c>
    </row>
    <row r="10656" spans="1:9" x14ac:dyDescent="0.2">
      <c r="A10656" t="s">
        <v>59</v>
      </c>
      <c r="B10656" t="s">
        <v>80</v>
      </c>
      <c r="C10656" t="s">
        <v>22</v>
      </c>
      <c r="D10656" s="55">
        <v>43617</v>
      </c>
      <c r="E10656">
        <v>0.44</v>
      </c>
      <c r="F10656">
        <v>2376545</v>
      </c>
      <c r="G10656" s="58" t="s">
        <v>87</v>
      </c>
      <c r="H10656" s="58" t="s">
        <v>87</v>
      </c>
      <c r="I10656" s="60" t="s">
        <v>85</v>
      </c>
    </row>
    <row r="10657" spans="1:9" x14ac:dyDescent="0.2">
      <c r="A10657" t="s">
        <v>59</v>
      </c>
      <c r="B10657" t="s">
        <v>81</v>
      </c>
      <c r="C10657" t="s">
        <v>22</v>
      </c>
      <c r="D10657" s="55">
        <v>43617</v>
      </c>
      <c r="E10657">
        <v>-5.5E-2</v>
      </c>
      <c r="F10657">
        <v>2376546</v>
      </c>
      <c r="G10657" s="58" t="s">
        <v>87</v>
      </c>
      <c r="H10657" s="58" t="s">
        <v>87</v>
      </c>
      <c r="I10657" s="60" t="s">
        <v>85</v>
      </c>
    </row>
    <row r="10658" spans="1:9" x14ac:dyDescent="0.2">
      <c r="A10658" t="s">
        <v>60</v>
      </c>
      <c r="B10658" t="s">
        <v>80</v>
      </c>
      <c r="C10658" t="s">
        <v>22</v>
      </c>
      <c r="D10658" s="55">
        <v>43617</v>
      </c>
      <c r="E10658">
        <v>0.44</v>
      </c>
      <c r="F10658">
        <v>2376547</v>
      </c>
      <c r="G10658" s="58" t="s">
        <v>87</v>
      </c>
      <c r="H10658" s="58" t="s">
        <v>87</v>
      </c>
      <c r="I10658" s="60" t="s">
        <v>85</v>
      </c>
    </row>
    <row r="10659" spans="1:9" x14ac:dyDescent="0.2">
      <c r="A10659" t="s">
        <v>60</v>
      </c>
      <c r="B10659" t="s">
        <v>81</v>
      </c>
      <c r="C10659" t="s">
        <v>22</v>
      </c>
      <c r="D10659" s="55">
        <v>43617</v>
      </c>
      <c r="E10659">
        <v>3.5000000000000003E-2</v>
      </c>
      <c r="F10659">
        <v>2376548</v>
      </c>
      <c r="G10659" s="58" t="s">
        <v>87</v>
      </c>
      <c r="H10659" s="58" t="s">
        <v>87</v>
      </c>
      <c r="I10659" s="60" t="s">
        <v>85</v>
      </c>
    </row>
    <row r="10660" spans="1:9" x14ac:dyDescent="0.2">
      <c r="A10660" t="s">
        <v>61</v>
      </c>
      <c r="B10660" t="s">
        <v>80</v>
      </c>
      <c r="C10660" t="s">
        <v>22</v>
      </c>
      <c r="D10660" s="55">
        <v>43617</v>
      </c>
      <c r="E10660">
        <v>0.44</v>
      </c>
      <c r="F10660">
        <v>2376549</v>
      </c>
      <c r="G10660" s="58" t="s">
        <v>87</v>
      </c>
      <c r="H10660" s="58" t="s">
        <v>87</v>
      </c>
      <c r="I10660" s="60" t="s">
        <v>85</v>
      </c>
    </row>
    <row r="10661" spans="1:9" x14ac:dyDescent="0.2">
      <c r="A10661" t="s">
        <v>61</v>
      </c>
      <c r="B10661" t="s">
        <v>81</v>
      </c>
      <c r="C10661" t="s">
        <v>22</v>
      </c>
      <c r="D10661" s="55">
        <v>43617</v>
      </c>
      <c r="E10661">
        <v>-3.5000000000000003E-2</v>
      </c>
      <c r="F10661">
        <v>2376550</v>
      </c>
      <c r="G10661" s="58" t="s">
        <v>87</v>
      </c>
      <c r="H10661" s="58" t="s">
        <v>87</v>
      </c>
      <c r="I10661" s="60" t="s">
        <v>85</v>
      </c>
    </row>
    <row r="10662" spans="1:9" x14ac:dyDescent="0.2">
      <c r="A10662" t="s">
        <v>62</v>
      </c>
      <c r="B10662" t="s">
        <v>80</v>
      </c>
      <c r="C10662" t="s">
        <v>22</v>
      </c>
      <c r="D10662" s="55">
        <v>43617</v>
      </c>
      <c r="E10662">
        <v>0.19500000000000001</v>
      </c>
      <c r="F10662">
        <v>2376551</v>
      </c>
      <c r="G10662" s="58" t="s">
        <v>87</v>
      </c>
      <c r="H10662" s="58" t="s">
        <v>87</v>
      </c>
      <c r="I10662" s="60" t="s">
        <v>85</v>
      </c>
    </row>
    <row r="10663" spans="1:9" x14ac:dyDescent="0.2">
      <c r="A10663" t="s">
        <v>62</v>
      </c>
      <c r="B10663" t="s">
        <v>81</v>
      </c>
      <c r="C10663" t="s">
        <v>22</v>
      </c>
      <c r="D10663" s="55">
        <v>43617</v>
      </c>
      <c r="E10663">
        <v>5.0000000000000001E-3</v>
      </c>
      <c r="F10663">
        <v>2376552</v>
      </c>
      <c r="G10663" s="58" t="s">
        <v>87</v>
      </c>
      <c r="H10663" s="58" t="s">
        <v>87</v>
      </c>
      <c r="I10663" s="60" t="s">
        <v>85</v>
      </c>
    </row>
    <row r="10664" spans="1:9" x14ac:dyDescent="0.2">
      <c r="A10664" t="s">
        <v>63</v>
      </c>
      <c r="B10664" t="s">
        <v>80</v>
      </c>
      <c r="C10664" t="s">
        <v>22</v>
      </c>
      <c r="D10664" s="55">
        <v>43617</v>
      </c>
      <c r="E10664">
        <v>0</v>
      </c>
      <c r="F10664">
        <v>2376553</v>
      </c>
      <c r="G10664" s="58" t="s">
        <v>87</v>
      </c>
      <c r="H10664" s="58" t="s">
        <v>87</v>
      </c>
      <c r="I10664" s="60" t="s">
        <v>85</v>
      </c>
    </row>
    <row r="10665" spans="1:9" x14ac:dyDescent="0.2">
      <c r="A10665" t="s">
        <v>63</v>
      </c>
      <c r="B10665" t="s">
        <v>81</v>
      </c>
      <c r="C10665" t="s">
        <v>22</v>
      </c>
      <c r="D10665" s="55">
        <v>43617</v>
      </c>
      <c r="E10665">
        <v>0</v>
      </c>
      <c r="F10665">
        <v>2376554</v>
      </c>
      <c r="G10665" s="58" t="s">
        <v>87</v>
      </c>
      <c r="H10665" s="58" t="s">
        <v>87</v>
      </c>
      <c r="I10665" s="60" t="s">
        <v>85</v>
      </c>
    </row>
    <row r="10666" spans="1:9" x14ac:dyDescent="0.2">
      <c r="A10666" t="s">
        <v>64</v>
      </c>
      <c r="B10666" t="s">
        <v>80</v>
      </c>
      <c r="C10666" t="s">
        <v>22</v>
      </c>
      <c r="D10666" s="55">
        <v>43617</v>
      </c>
      <c r="E10666">
        <v>0</v>
      </c>
      <c r="F10666">
        <v>2376555</v>
      </c>
      <c r="G10666" s="58" t="s">
        <v>87</v>
      </c>
      <c r="H10666" s="58" t="s">
        <v>87</v>
      </c>
      <c r="I10666" s="60" t="s">
        <v>85</v>
      </c>
    </row>
    <row r="10667" spans="1:9" x14ac:dyDescent="0.2">
      <c r="A10667" t="s">
        <v>64</v>
      </c>
      <c r="B10667" t="s">
        <v>81</v>
      </c>
      <c r="C10667" t="s">
        <v>22</v>
      </c>
      <c r="D10667" s="55">
        <v>43617</v>
      </c>
      <c r="E10667">
        <v>0</v>
      </c>
      <c r="F10667">
        <v>2376556</v>
      </c>
      <c r="G10667" s="58" t="s">
        <v>87</v>
      </c>
      <c r="H10667" s="58" t="s">
        <v>87</v>
      </c>
      <c r="I10667" s="60" t="s">
        <v>85</v>
      </c>
    </row>
    <row r="10668" spans="1:9" x14ac:dyDescent="0.2">
      <c r="A10668" t="s">
        <v>79</v>
      </c>
      <c r="B10668" t="s">
        <v>80</v>
      </c>
      <c r="C10668" t="s">
        <v>22</v>
      </c>
      <c r="D10668" s="55">
        <v>43617</v>
      </c>
      <c r="E10668">
        <v>0</v>
      </c>
      <c r="F10668">
        <v>2376557</v>
      </c>
      <c r="G10668" s="58" t="s">
        <v>87</v>
      </c>
      <c r="H10668" s="58" t="s">
        <v>87</v>
      </c>
      <c r="I10668" s="60" t="s">
        <v>85</v>
      </c>
    </row>
    <row r="10669" spans="1:9" x14ac:dyDescent="0.2">
      <c r="A10669" t="s">
        <v>79</v>
      </c>
      <c r="B10669" t="s">
        <v>81</v>
      </c>
      <c r="C10669" t="s">
        <v>22</v>
      </c>
      <c r="D10669" s="55">
        <v>43617</v>
      </c>
      <c r="E10669">
        <v>0</v>
      </c>
      <c r="F10669">
        <v>2376558</v>
      </c>
      <c r="G10669" s="58" t="s">
        <v>87</v>
      </c>
      <c r="H10669" s="58" t="s">
        <v>87</v>
      </c>
      <c r="I10669" s="60" t="s">
        <v>85</v>
      </c>
    </row>
    <row r="10670" spans="1:9" x14ac:dyDescent="0.2">
      <c r="A10670" t="s">
        <v>65</v>
      </c>
      <c r="B10670" t="s">
        <v>80</v>
      </c>
      <c r="C10670" t="s">
        <v>22</v>
      </c>
      <c r="D10670" s="55">
        <v>43617</v>
      </c>
      <c r="E10670">
        <v>0</v>
      </c>
      <c r="F10670">
        <v>2376559</v>
      </c>
      <c r="G10670" s="58" t="s">
        <v>87</v>
      </c>
      <c r="H10670" s="58" t="s">
        <v>87</v>
      </c>
      <c r="I10670" s="60" t="s">
        <v>85</v>
      </c>
    </row>
    <row r="10671" spans="1:9" x14ac:dyDescent="0.2">
      <c r="A10671" t="s">
        <v>65</v>
      </c>
      <c r="B10671" t="s">
        <v>81</v>
      </c>
      <c r="C10671" t="s">
        <v>22</v>
      </c>
      <c r="D10671" s="55">
        <v>43617</v>
      </c>
      <c r="E10671">
        <v>0</v>
      </c>
      <c r="F10671">
        <v>2376560</v>
      </c>
      <c r="G10671" s="58" t="s">
        <v>87</v>
      </c>
      <c r="H10671" s="58" t="s">
        <v>87</v>
      </c>
      <c r="I10671" s="60" t="s">
        <v>85</v>
      </c>
    </row>
    <row r="10672" spans="1:9" x14ac:dyDescent="0.2">
      <c r="A10672" t="s">
        <v>82</v>
      </c>
      <c r="B10672" t="s">
        <v>80</v>
      </c>
      <c r="C10672" t="s">
        <v>22</v>
      </c>
      <c r="D10672" s="55">
        <v>43617</v>
      </c>
      <c r="E10672">
        <v>0.8</v>
      </c>
      <c r="F10672">
        <v>2376561</v>
      </c>
      <c r="G10672" s="58" t="s">
        <v>87</v>
      </c>
      <c r="H10672" s="58" t="s">
        <v>87</v>
      </c>
      <c r="I10672" s="60" t="s">
        <v>85</v>
      </c>
    </row>
    <row r="10673" spans="1:9" x14ac:dyDescent="0.2">
      <c r="A10673" t="s">
        <v>78</v>
      </c>
      <c r="B10673" t="s">
        <v>80</v>
      </c>
      <c r="C10673" t="s">
        <v>22</v>
      </c>
      <c r="D10673" s="55">
        <v>43647</v>
      </c>
      <c r="E10673">
        <v>0.39750000000000002</v>
      </c>
      <c r="F10673">
        <v>2376515</v>
      </c>
      <c r="G10673" s="58" t="s">
        <v>87</v>
      </c>
      <c r="H10673" s="58" t="s">
        <v>87</v>
      </c>
      <c r="I10673" s="60" t="s">
        <v>85</v>
      </c>
    </row>
    <row r="10674" spans="1:9" x14ac:dyDescent="0.2">
      <c r="A10674" t="s">
        <v>78</v>
      </c>
      <c r="B10674" t="s">
        <v>81</v>
      </c>
      <c r="C10674" t="s">
        <v>22</v>
      </c>
      <c r="D10674" s="55">
        <v>43647</v>
      </c>
      <c r="E10674">
        <v>1.4999999999999999E-2</v>
      </c>
      <c r="F10674">
        <v>2376516</v>
      </c>
      <c r="G10674" s="58" t="s">
        <v>87</v>
      </c>
      <c r="H10674" s="58" t="s">
        <v>87</v>
      </c>
      <c r="I10674" s="60" t="s">
        <v>85</v>
      </c>
    </row>
    <row r="10675" spans="1:9" x14ac:dyDescent="0.2">
      <c r="A10675" t="s">
        <v>35</v>
      </c>
      <c r="B10675" t="s">
        <v>80</v>
      </c>
      <c r="C10675" t="s">
        <v>22</v>
      </c>
      <c r="D10675" s="55">
        <v>43647</v>
      </c>
      <c r="E10675">
        <v>0.39750000000000002</v>
      </c>
      <c r="F10675">
        <v>2376517</v>
      </c>
      <c r="G10675" s="58" t="s">
        <v>87</v>
      </c>
      <c r="H10675" s="58" t="s">
        <v>87</v>
      </c>
      <c r="I10675" s="60" t="s">
        <v>85</v>
      </c>
    </row>
    <row r="10676" spans="1:9" x14ac:dyDescent="0.2">
      <c r="A10676" t="s">
        <v>35</v>
      </c>
      <c r="B10676" t="s">
        <v>81</v>
      </c>
      <c r="C10676" t="s">
        <v>22</v>
      </c>
      <c r="D10676" s="55">
        <v>43647</v>
      </c>
      <c r="E10676">
        <v>6.5000000000000002E-2</v>
      </c>
      <c r="F10676">
        <v>2376518</v>
      </c>
      <c r="G10676" s="58" t="s">
        <v>87</v>
      </c>
      <c r="H10676" s="58" t="s">
        <v>87</v>
      </c>
      <c r="I10676" s="60" t="s">
        <v>85</v>
      </c>
    </row>
    <row r="10677" spans="1:9" x14ac:dyDescent="0.2">
      <c r="A10677" t="s">
        <v>36</v>
      </c>
      <c r="B10677" t="s">
        <v>80</v>
      </c>
      <c r="C10677" t="s">
        <v>22</v>
      </c>
      <c r="D10677" s="55">
        <v>43647</v>
      </c>
      <c r="E10677">
        <v>0.39750000000000002</v>
      </c>
      <c r="F10677">
        <v>2376519</v>
      </c>
      <c r="G10677" s="58" t="s">
        <v>87</v>
      </c>
      <c r="H10677" s="58" t="s">
        <v>87</v>
      </c>
      <c r="I10677" s="60" t="s">
        <v>85</v>
      </c>
    </row>
    <row r="10678" spans="1:9" x14ac:dyDescent="0.2">
      <c r="A10678" t="s">
        <v>36</v>
      </c>
      <c r="B10678" t="s">
        <v>81</v>
      </c>
      <c r="C10678" t="s">
        <v>22</v>
      </c>
      <c r="D10678" s="55">
        <v>43647</v>
      </c>
      <c r="E10678">
        <v>1.4999999999999999E-2</v>
      </c>
      <c r="F10678">
        <v>2376520</v>
      </c>
      <c r="G10678" s="58" t="s">
        <v>87</v>
      </c>
      <c r="H10678" s="58" t="s">
        <v>87</v>
      </c>
      <c r="I10678" s="60" t="s">
        <v>85</v>
      </c>
    </row>
    <row r="10679" spans="1:9" x14ac:dyDescent="0.2">
      <c r="A10679" t="s">
        <v>37</v>
      </c>
      <c r="B10679" t="s">
        <v>80</v>
      </c>
      <c r="C10679" t="s">
        <v>22</v>
      </c>
      <c r="D10679" s="55">
        <v>43647</v>
      </c>
      <c r="E10679">
        <v>0.39750000000000002</v>
      </c>
      <c r="F10679">
        <v>2376521</v>
      </c>
      <c r="G10679" s="58" t="s">
        <v>87</v>
      </c>
      <c r="H10679" s="58" t="s">
        <v>87</v>
      </c>
      <c r="I10679" s="60" t="s">
        <v>85</v>
      </c>
    </row>
    <row r="10680" spans="1:9" x14ac:dyDescent="0.2">
      <c r="A10680" t="s">
        <v>37</v>
      </c>
      <c r="B10680" t="s">
        <v>81</v>
      </c>
      <c r="C10680" t="s">
        <v>22</v>
      </c>
      <c r="D10680" s="55">
        <v>43647</v>
      </c>
      <c r="E10680">
        <v>6.5000000000000002E-2</v>
      </c>
      <c r="F10680">
        <v>2376522</v>
      </c>
      <c r="G10680" s="58" t="s">
        <v>87</v>
      </c>
      <c r="H10680" s="58" t="s">
        <v>87</v>
      </c>
      <c r="I10680" s="60" t="s">
        <v>85</v>
      </c>
    </row>
    <row r="10681" spans="1:9" x14ac:dyDescent="0.2">
      <c r="A10681" t="s">
        <v>40</v>
      </c>
      <c r="B10681" t="s">
        <v>80</v>
      </c>
      <c r="C10681" t="s">
        <v>22</v>
      </c>
      <c r="D10681" s="55">
        <v>43647</v>
      </c>
      <c r="E10681">
        <v>0</v>
      </c>
      <c r="F10681">
        <v>2376523</v>
      </c>
      <c r="G10681" s="58" t="s">
        <v>87</v>
      </c>
      <c r="H10681" s="58" t="s">
        <v>87</v>
      </c>
      <c r="I10681" s="60" t="s">
        <v>85</v>
      </c>
    </row>
    <row r="10682" spans="1:9" x14ac:dyDescent="0.2">
      <c r="A10682" t="s">
        <v>40</v>
      </c>
      <c r="B10682" t="s">
        <v>81</v>
      </c>
      <c r="C10682" t="s">
        <v>22</v>
      </c>
      <c r="D10682" s="55">
        <v>43647</v>
      </c>
      <c r="E10682">
        <v>0</v>
      </c>
      <c r="F10682">
        <v>2376524</v>
      </c>
      <c r="G10682" s="58" t="s">
        <v>87</v>
      </c>
      <c r="H10682" s="58" t="s">
        <v>87</v>
      </c>
      <c r="I10682" s="60" t="s">
        <v>85</v>
      </c>
    </row>
    <row r="10683" spans="1:9" x14ac:dyDescent="0.2">
      <c r="A10683" t="s">
        <v>41</v>
      </c>
      <c r="B10683" t="s">
        <v>80</v>
      </c>
      <c r="C10683" t="s">
        <v>22</v>
      </c>
      <c r="D10683" s="55">
        <v>43647</v>
      </c>
      <c r="E10683">
        <v>0</v>
      </c>
      <c r="F10683">
        <v>2376525</v>
      </c>
      <c r="G10683" s="58" t="s">
        <v>87</v>
      </c>
      <c r="H10683" s="58" t="s">
        <v>87</v>
      </c>
      <c r="I10683" s="60" t="s">
        <v>85</v>
      </c>
    </row>
    <row r="10684" spans="1:9" x14ac:dyDescent="0.2">
      <c r="A10684" t="s">
        <v>41</v>
      </c>
      <c r="B10684" t="s">
        <v>81</v>
      </c>
      <c r="C10684" t="s">
        <v>22</v>
      </c>
      <c r="D10684" s="55">
        <v>43647</v>
      </c>
      <c r="E10684">
        <v>0</v>
      </c>
      <c r="F10684">
        <v>2376526</v>
      </c>
      <c r="G10684" s="58" t="s">
        <v>87</v>
      </c>
      <c r="H10684" s="58" t="s">
        <v>87</v>
      </c>
      <c r="I10684" s="60" t="s">
        <v>85</v>
      </c>
    </row>
    <row r="10685" spans="1:9" x14ac:dyDescent="0.2">
      <c r="A10685" t="s">
        <v>42</v>
      </c>
      <c r="B10685" t="s">
        <v>80</v>
      </c>
      <c r="C10685" t="s">
        <v>22</v>
      </c>
      <c r="D10685" s="55">
        <v>43647</v>
      </c>
      <c r="E10685">
        <v>0.17499999999999999</v>
      </c>
      <c r="F10685">
        <v>2376527</v>
      </c>
      <c r="G10685" s="58" t="s">
        <v>87</v>
      </c>
      <c r="H10685" s="58" t="s">
        <v>87</v>
      </c>
      <c r="I10685" s="60" t="s">
        <v>85</v>
      </c>
    </row>
    <row r="10686" spans="1:9" x14ac:dyDescent="0.2">
      <c r="A10686" t="s">
        <v>42</v>
      </c>
      <c r="B10686" t="s">
        <v>81</v>
      </c>
      <c r="C10686" t="s">
        <v>22</v>
      </c>
      <c r="D10686" s="55">
        <v>43647</v>
      </c>
      <c r="E10686">
        <v>1.2500000000000001E-2</v>
      </c>
      <c r="F10686">
        <v>2376528</v>
      </c>
      <c r="G10686" s="58" t="s">
        <v>87</v>
      </c>
      <c r="H10686" s="58" t="s">
        <v>87</v>
      </c>
      <c r="I10686" s="60" t="s">
        <v>85</v>
      </c>
    </row>
    <row r="10687" spans="1:9" x14ac:dyDescent="0.2">
      <c r="A10687" t="s">
        <v>43</v>
      </c>
      <c r="B10687" t="s">
        <v>80</v>
      </c>
      <c r="C10687" t="s">
        <v>22</v>
      </c>
      <c r="D10687" s="55">
        <v>43647</v>
      </c>
      <c r="E10687">
        <v>0.17499999999999999</v>
      </c>
      <c r="F10687">
        <v>2376529</v>
      </c>
      <c r="G10687" s="58" t="s">
        <v>87</v>
      </c>
      <c r="H10687" s="58" t="s">
        <v>87</v>
      </c>
      <c r="I10687" s="60" t="s">
        <v>85</v>
      </c>
    </row>
    <row r="10688" spans="1:9" x14ac:dyDescent="0.2">
      <c r="A10688" t="s">
        <v>43</v>
      </c>
      <c r="B10688" t="s">
        <v>81</v>
      </c>
      <c r="C10688" t="s">
        <v>22</v>
      </c>
      <c r="D10688" s="55">
        <v>43647</v>
      </c>
      <c r="E10688">
        <v>0.16795998937517809</v>
      </c>
      <c r="F10688">
        <v>2376530</v>
      </c>
      <c r="G10688" s="58" t="s">
        <v>87</v>
      </c>
      <c r="H10688" s="58" t="s">
        <v>87</v>
      </c>
      <c r="I10688" s="60" t="s">
        <v>85</v>
      </c>
    </row>
    <row r="10689" spans="1:9" x14ac:dyDescent="0.2">
      <c r="A10689" t="s">
        <v>44</v>
      </c>
      <c r="B10689" t="s">
        <v>80</v>
      </c>
      <c r="C10689" t="s">
        <v>22</v>
      </c>
      <c r="D10689" s="55">
        <v>43647</v>
      </c>
      <c r="E10689">
        <v>0.26500000000000001</v>
      </c>
      <c r="F10689">
        <v>2376531</v>
      </c>
      <c r="G10689" s="58" t="s">
        <v>87</v>
      </c>
      <c r="H10689" s="58" t="s">
        <v>87</v>
      </c>
      <c r="I10689" s="60" t="s">
        <v>85</v>
      </c>
    </row>
    <row r="10690" spans="1:9" x14ac:dyDescent="0.2">
      <c r="A10690" t="s">
        <v>44</v>
      </c>
      <c r="B10690" t="s">
        <v>81</v>
      </c>
      <c r="C10690" t="s">
        <v>22</v>
      </c>
      <c r="D10690" s="55">
        <v>43647</v>
      </c>
      <c r="E10690">
        <v>7.4999999999999997E-3</v>
      </c>
      <c r="F10690">
        <v>2376532</v>
      </c>
      <c r="G10690" s="58" t="s">
        <v>87</v>
      </c>
      <c r="H10690" s="58" t="s">
        <v>87</v>
      </c>
      <c r="I10690" s="60" t="s">
        <v>85</v>
      </c>
    </row>
    <row r="10691" spans="1:9" x14ac:dyDescent="0.2">
      <c r="A10691" t="s">
        <v>45</v>
      </c>
      <c r="B10691" t="s">
        <v>80</v>
      </c>
      <c r="C10691" t="s">
        <v>22</v>
      </c>
      <c r="D10691" s="55">
        <v>43647</v>
      </c>
      <c r="E10691">
        <v>0.26500000000000001</v>
      </c>
      <c r="F10691">
        <v>2376533</v>
      </c>
      <c r="G10691" s="58" t="s">
        <v>87</v>
      </c>
      <c r="H10691" s="58" t="s">
        <v>87</v>
      </c>
      <c r="I10691" s="60" t="s">
        <v>85</v>
      </c>
    </row>
    <row r="10692" spans="1:9" x14ac:dyDescent="0.2">
      <c r="A10692" t="s">
        <v>45</v>
      </c>
      <c r="B10692" t="s">
        <v>81</v>
      </c>
      <c r="C10692" t="s">
        <v>22</v>
      </c>
      <c r="D10692" s="55">
        <v>43647</v>
      </c>
      <c r="E10692">
        <v>7.4999999999999997E-3</v>
      </c>
      <c r="F10692">
        <v>2376534</v>
      </c>
      <c r="G10692" s="58" t="s">
        <v>87</v>
      </c>
      <c r="H10692" s="58" t="s">
        <v>87</v>
      </c>
      <c r="I10692" s="60" t="s">
        <v>85</v>
      </c>
    </row>
    <row r="10693" spans="1:9" x14ac:dyDescent="0.2">
      <c r="A10693" t="s">
        <v>46</v>
      </c>
      <c r="B10693" t="s">
        <v>80</v>
      </c>
      <c r="C10693" t="s">
        <v>22</v>
      </c>
      <c r="D10693" s="55">
        <v>43647</v>
      </c>
      <c r="E10693">
        <v>0.26500000000000001</v>
      </c>
      <c r="F10693">
        <v>2376535</v>
      </c>
      <c r="G10693" s="58" t="s">
        <v>87</v>
      </c>
      <c r="H10693" s="58" t="s">
        <v>87</v>
      </c>
      <c r="I10693" s="60" t="s">
        <v>85</v>
      </c>
    </row>
    <row r="10694" spans="1:9" x14ac:dyDescent="0.2">
      <c r="A10694" t="s">
        <v>46</v>
      </c>
      <c r="B10694" t="s">
        <v>81</v>
      </c>
      <c r="C10694" t="s">
        <v>22</v>
      </c>
      <c r="D10694" s="55">
        <v>43647</v>
      </c>
      <c r="E10694">
        <v>0.2490638149815807</v>
      </c>
      <c r="F10694">
        <v>2376536</v>
      </c>
      <c r="G10694" s="58" t="s">
        <v>87</v>
      </c>
      <c r="H10694" s="58" t="s">
        <v>87</v>
      </c>
      <c r="I10694" s="60" t="s">
        <v>85</v>
      </c>
    </row>
    <row r="10695" spans="1:9" x14ac:dyDescent="0.2">
      <c r="A10695" t="s">
        <v>47</v>
      </c>
      <c r="B10695" t="s">
        <v>80</v>
      </c>
      <c r="C10695" t="s">
        <v>22</v>
      </c>
      <c r="D10695" s="55">
        <v>43647</v>
      </c>
      <c r="E10695">
        <v>0.26500000000000001</v>
      </c>
      <c r="F10695">
        <v>2376537</v>
      </c>
      <c r="G10695" s="58" t="s">
        <v>87</v>
      </c>
      <c r="H10695" s="58" t="s">
        <v>87</v>
      </c>
      <c r="I10695" s="60" t="s">
        <v>85</v>
      </c>
    </row>
    <row r="10696" spans="1:9" x14ac:dyDescent="0.2">
      <c r="A10696" t="s">
        <v>47</v>
      </c>
      <c r="B10696" t="s">
        <v>81</v>
      </c>
      <c r="C10696" t="s">
        <v>22</v>
      </c>
      <c r="D10696" s="55">
        <v>43647</v>
      </c>
      <c r="E10696">
        <v>2.75E-2</v>
      </c>
      <c r="F10696">
        <v>2376538</v>
      </c>
      <c r="G10696" s="58" t="s">
        <v>87</v>
      </c>
      <c r="H10696" s="58" t="s">
        <v>87</v>
      </c>
      <c r="I10696" s="60" t="s">
        <v>85</v>
      </c>
    </row>
    <row r="10697" spans="1:9" x14ac:dyDescent="0.2">
      <c r="A10697" t="s">
        <v>48</v>
      </c>
      <c r="B10697" t="s">
        <v>80</v>
      </c>
      <c r="C10697" t="s">
        <v>22</v>
      </c>
      <c r="D10697" s="55">
        <v>43647</v>
      </c>
      <c r="E10697">
        <v>0.26500000000000001</v>
      </c>
      <c r="F10697">
        <v>2376539</v>
      </c>
      <c r="G10697" s="58" t="s">
        <v>87</v>
      </c>
      <c r="H10697" s="58" t="s">
        <v>87</v>
      </c>
      <c r="I10697" s="60" t="s">
        <v>85</v>
      </c>
    </row>
    <row r="10698" spans="1:9" x14ac:dyDescent="0.2">
      <c r="A10698" t="s">
        <v>48</v>
      </c>
      <c r="B10698" t="s">
        <v>81</v>
      </c>
      <c r="C10698" t="s">
        <v>22</v>
      </c>
      <c r="D10698" s="55">
        <v>43647</v>
      </c>
      <c r="E10698">
        <v>0.2490638149815807</v>
      </c>
      <c r="F10698">
        <v>2376540</v>
      </c>
      <c r="G10698" s="58" t="s">
        <v>87</v>
      </c>
      <c r="H10698" s="58" t="s">
        <v>87</v>
      </c>
      <c r="I10698" s="60" t="s">
        <v>85</v>
      </c>
    </row>
    <row r="10699" spans="1:9" x14ac:dyDescent="0.2">
      <c r="A10699" t="s">
        <v>50</v>
      </c>
      <c r="B10699" t="s">
        <v>80</v>
      </c>
      <c r="C10699" t="s">
        <v>22</v>
      </c>
      <c r="D10699" s="55">
        <v>43647</v>
      </c>
      <c r="E10699">
        <v>0</v>
      </c>
      <c r="F10699">
        <v>2376541</v>
      </c>
      <c r="G10699" s="58" t="s">
        <v>87</v>
      </c>
      <c r="H10699" s="58" t="s">
        <v>87</v>
      </c>
      <c r="I10699" s="60" t="s">
        <v>85</v>
      </c>
    </row>
    <row r="10700" spans="1:9" x14ac:dyDescent="0.2">
      <c r="A10700" t="s">
        <v>50</v>
      </c>
      <c r="B10700" t="s">
        <v>81</v>
      </c>
      <c r="C10700" t="s">
        <v>22</v>
      </c>
      <c r="D10700" s="55">
        <v>43647</v>
      </c>
      <c r="E10700">
        <v>0</v>
      </c>
      <c r="F10700">
        <v>2376542</v>
      </c>
      <c r="G10700" s="58" t="s">
        <v>87</v>
      </c>
      <c r="H10700" s="58" t="s">
        <v>87</v>
      </c>
      <c r="I10700" s="60" t="s">
        <v>85</v>
      </c>
    </row>
    <row r="10701" spans="1:9" x14ac:dyDescent="0.2">
      <c r="A10701" t="s">
        <v>58</v>
      </c>
      <c r="B10701" t="s">
        <v>80</v>
      </c>
      <c r="C10701" t="s">
        <v>22</v>
      </c>
      <c r="D10701" s="55">
        <v>43647</v>
      </c>
      <c r="E10701">
        <v>0.39750000000000002</v>
      </c>
      <c r="F10701">
        <v>2376543</v>
      </c>
      <c r="G10701" s="58" t="s">
        <v>87</v>
      </c>
      <c r="H10701" s="58" t="s">
        <v>87</v>
      </c>
      <c r="I10701" s="60" t="s">
        <v>85</v>
      </c>
    </row>
    <row r="10702" spans="1:9" x14ac:dyDescent="0.2">
      <c r="A10702" t="s">
        <v>58</v>
      </c>
      <c r="B10702" t="s">
        <v>81</v>
      </c>
      <c r="C10702" t="s">
        <v>22</v>
      </c>
      <c r="D10702" s="55">
        <v>43647</v>
      </c>
      <c r="E10702">
        <v>1.4999999999999999E-2</v>
      </c>
      <c r="F10702">
        <v>2376544</v>
      </c>
      <c r="G10702" s="58" t="s">
        <v>87</v>
      </c>
      <c r="H10702" s="58" t="s">
        <v>87</v>
      </c>
      <c r="I10702" s="60" t="s">
        <v>85</v>
      </c>
    </row>
    <row r="10703" spans="1:9" x14ac:dyDescent="0.2">
      <c r="A10703" t="s">
        <v>59</v>
      </c>
      <c r="B10703" t="s">
        <v>80</v>
      </c>
      <c r="C10703" t="s">
        <v>22</v>
      </c>
      <c r="D10703" s="55">
        <v>43647</v>
      </c>
      <c r="E10703">
        <v>0.5</v>
      </c>
      <c r="F10703">
        <v>2376545</v>
      </c>
      <c r="G10703" s="58" t="s">
        <v>87</v>
      </c>
      <c r="H10703" s="58" t="s">
        <v>87</v>
      </c>
      <c r="I10703" s="60" t="s">
        <v>85</v>
      </c>
    </row>
    <row r="10704" spans="1:9" x14ac:dyDescent="0.2">
      <c r="A10704" t="s">
        <v>59</v>
      </c>
      <c r="B10704" t="s">
        <v>81</v>
      </c>
      <c r="C10704" t="s">
        <v>22</v>
      </c>
      <c r="D10704" s="55">
        <v>43647</v>
      </c>
      <c r="E10704">
        <v>-0.02</v>
      </c>
      <c r="F10704">
        <v>2376546</v>
      </c>
      <c r="G10704" s="58" t="s">
        <v>87</v>
      </c>
      <c r="H10704" s="58" t="s">
        <v>87</v>
      </c>
      <c r="I10704" s="60" t="s">
        <v>85</v>
      </c>
    </row>
    <row r="10705" spans="1:9" x14ac:dyDescent="0.2">
      <c r="A10705" t="s">
        <v>60</v>
      </c>
      <c r="B10705" t="s">
        <v>80</v>
      </c>
      <c r="C10705" t="s">
        <v>22</v>
      </c>
      <c r="D10705" s="55">
        <v>43647</v>
      </c>
      <c r="E10705">
        <v>0.5</v>
      </c>
      <c r="F10705">
        <v>2376547</v>
      </c>
      <c r="G10705" s="58" t="s">
        <v>87</v>
      </c>
      <c r="H10705" s="58" t="s">
        <v>87</v>
      </c>
      <c r="I10705" s="60" t="s">
        <v>85</v>
      </c>
    </row>
    <row r="10706" spans="1:9" x14ac:dyDescent="0.2">
      <c r="A10706" t="s">
        <v>60</v>
      </c>
      <c r="B10706" t="s">
        <v>81</v>
      </c>
      <c r="C10706" t="s">
        <v>22</v>
      </c>
      <c r="D10706" s="55">
        <v>43647</v>
      </c>
      <c r="E10706">
        <v>3.5000000000000003E-2</v>
      </c>
      <c r="F10706">
        <v>2376548</v>
      </c>
      <c r="G10706" s="58" t="s">
        <v>87</v>
      </c>
      <c r="H10706" s="58" t="s">
        <v>87</v>
      </c>
      <c r="I10706" s="60" t="s">
        <v>85</v>
      </c>
    </row>
    <row r="10707" spans="1:9" x14ac:dyDescent="0.2">
      <c r="A10707" t="s">
        <v>61</v>
      </c>
      <c r="B10707" t="s">
        <v>80</v>
      </c>
      <c r="C10707" t="s">
        <v>22</v>
      </c>
      <c r="D10707" s="55">
        <v>43647</v>
      </c>
      <c r="E10707">
        <v>0.5</v>
      </c>
      <c r="F10707">
        <v>2376549</v>
      </c>
      <c r="G10707" s="58" t="s">
        <v>87</v>
      </c>
      <c r="H10707" s="58" t="s">
        <v>87</v>
      </c>
      <c r="I10707" s="60" t="s">
        <v>85</v>
      </c>
    </row>
    <row r="10708" spans="1:9" x14ac:dyDescent="0.2">
      <c r="A10708" t="s">
        <v>61</v>
      </c>
      <c r="B10708" t="s">
        <v>81</v>
      </c>
      <c r="C10708" t="s">
        <v>22</v>
      </c>
      <c r="D10708" s="55">
        <v>43647</v>
      </c>
      <c r="E10708">
        <v>-0.02</v>
      </c>
      <c r="F10708">
        <v>2376550</v>
      </c>
      <c r="G10708" s="58" t="s">
        <v>87</v>
      </c>
      <c r="H10708" s="58" t="s">
        <v>87</v>
      </c>
      <c r="I10708" s="60" t="s">
        <v>85</v>
      </c>
    </row>
    <row r="10709" spans="1:9" x14ac:dyDescent="0.2">
      <c r="A10709" t="s">
        <v>62</v>
      </c>
      <c r="B10709" t="s">
        <v>80</v>
      </c>
      <c r="C10709" t="s">
        <v>22</v>
      </c>
      <c r="D10709" s="55">
        <v>43647</v>
      </c>
      <c r="E10709">
        <v>0.26500000000000001</v>
      </c>
      <c r="F10709">
        <v>2376551</v>
      </c>
      <c r="G10709" s="58" t="s">
        <v>87</v>
      </c>
      <c r="H10709" s="58" t="s">
        <v>87</v>
      </c>
      <c r="I10709" s="60" t="s">
        <v>85</v>
      </c>
    </row>
    <row r="10710" spans="1:9" x14ac:dyDescent="0.2">
      <c r="A10710" t="s">
        <v>62</v>
      </c>
      <c r="B10710" t="s">
        <v>81</v>
      </c>
      <c r="C10710" t="s">
        <v>22</v>
      </c>
      <c r="D10710" s="55">
        <v>43647</v>
      </c>
      <c r="E10710">
        <v>7.4999999999999997E-3</v>
      </c>
      <c r="F10710">
        <v>2376552</v>
      </c>
      <c r="G10710" s="58" t="s">
        <v>87</v>
      </c>
      <c r="H10710" s="58" t="s">
        <v>87</v>
      </c>
      <c r="I10710" s="60" t="s">
        <v>85</v>
      </c>
    </row>
    <row r="10711" spans="1:9" x14ac:dyDescent="0.2">
      <c r="A10711" t="s">
        <v>63</v>
      </c>
      <c r="B10711" t="s">
        <v>80</v>
      </c>
      <c r="C10711" t="s">
        <v>22</v>
      </c>
      <c r="D10711" s="55">
        <v>43647</v>
      </c>
      <c r="E10711">
        <v>0</v>
      </c>
      <c r="F10711">
        <v>2376553</v>
      </c>
      <c r="G10711" s="58" t="s">
        <v>87</v>
      </c>
      <c r="H10711" s="58" t="s">
        <v>87</v>
      </c>
      <c r="I10711" s="60" t="s">
        <v>85</v>
      </c>
    </row>
    <row r="10712" spans="1:9" x14ac:dyDescent="0.2">
      <c r="A10712" t="s">
        <v>63</v>
      </c>
      <c r="B10712" t="s">
        <v>81</v>
      </c>
      <c r="C10712" t="s">
        <v>22</v>
      </c>
      <c r="D10712" s="55">
        <v>43647</v>
      </c>
      <c r="E10712">
        <v>0</v>
      </c>
      <c r="F10712">
        <v>2376554</v>
      </c>
      <c r="G10712" s="58" t="s">
        <v>87</v>
      </c>
      <c r="H10712" s="58" t="s">
        <v>87</v>
      </c>
      <c r="I10712" s="60" t="s">
        <v>85</v>
      </c>
    </row>
    <row r="10713" spans="1:9" x14ac:dyDescent="0.2">
      <c r="A10713" t="s">
        <v>64</v>
      </c>
      <c r="B10713" t="s">
        <v>80</v>
      </c>
      <c r="C10713" t="s">
        <v>22</v>
      </c>
      <c r="D10713" s="55">
        <v>43647</v>
      </c>
      <c r="E10713">
        <v>0</v>
      </c>
      <c r="F10713">
        <v>2376555</v>
      </c>
      <c r="G10713" s="58" t="s">
        <v>87</v>
      </c>
      <c r="H10713" s="58" t="s">
        <v>87</v>
      </c>
      <c r="I10713" s="60" t="s">
        <v>85</v>
      </c>
    </row>
    <row r="10714" spans="1:9" x14ac:dyDescent="0.2">
      <c r="A10714" t="s">
        <v>64</v>
      </c>
      <c r="B10714" t="s">
        <v>81</v>
      </c>
      <c r="C10714" t="s">
        <v>22</v>
      </c>
      <c r="D10714" s="55">
        <v>43647</v>
      </c>
      <c r="E10714">
        <v>0</v>
      </c>
      <c r="F10714">
        <v>2376556</v>
      </c>
      <c r="G10714" s="58" t="s">
        <v>87</v>
      </c>
      <c r="H10714" s="58" t="s">
        <v>87</v>
      </c>
      <c r="I10714" s="60" t="s">
        <v>85</v>
      </c>
    </row>
    <row r="10715" spans="1:9" x14ac:dyDescent="0.2">
      <c r="A10715" t="s">
        <v>79</v>
      </c>
      <c r="B10715" t="s">
        <v>80</v>
      </c>
      <c r="C10715" t="s">
        <v>22</v>
      </c>
      <c r="D10715" s="55">
        <v>43647</v>
      </c>
      <c r="E10715">
        <v>0</v>
      </c>
      <c r="F10715">
        <v>2376557</v>
      </c>
      <c r="G10715" s="58" t="s">
        <v>87</v>
      </c>
      <c r="H10715" s="58" t="s">
        <v>87</v>
      </c>
      <c r="I10715" s="60" t="s">
        <v>85</v>
      </c>
    </row>
    <row r="10716" spans="1:9" x14ac:dyDescent="0.2">
      <c r="A10716" t="s">
        <v>79</v>
      </c>
      <c r="B10716" t="s">
        <v>81</v>
      </c>
      <c r="C10716" t="s">
        <v>22</v>
      </c>
      <c r="D10716" s="55">
        <v>43647</v>
      </c>
      <c r="E10716">
        <v>0</v>
      </c>
      <c r="F10716">
        <v>2376558</v>
      </c>
      <c r="G10716" s="58" t="s">
        <v>87</v>
      </c>
      <c r="H10716" s="58" t="s">
        <v>87</v>
      </c>
      <c r="I10716" s="60" t="s">
        <v>85</v>
      </c>
    </row>
    <row r="10717" spans="1:9" x14ac:dyDescent="0.2">
      <c r="A10717" t="s">
        <v>65</v>
      </c>
      <c r="B10717" t="s">
        <v>80</v>
      </c>
      <c r="C10717" t="s">
        <v>22</v>
      </c>
      <c r="D10717" s="55">
        <v>43647</v>
      </c>
      <c r="E10717">
        <v>0</v>
      </c>
      <c r="F10717">
        <v>2376559</v>
      </c>
      <c r="G10717" s="58" t="s">
        <v>87</v>
      </c>
      <c r="H10717" s="58" t="s">
        <v>87</v>
      </c>
      <c r="I10717" s="60" t="s">
        <v>85</v>
      </c>
    </row>
    <row r="10718" spans="1:9" x14ac:dyDescent="0.2">
      <c r="A10718" t="s">
        <v>65</v>
      </c>
      <c r="B10718" t="s">
        <v>81</v>
      </c>
      <c r="C10718" t="s">
        <v>22</v>
      </c>
      <c r="D10718" s="55">
        <v>43647</v>
      </c>
      <c r="E10718">
        <v>0</v>
      </c>
      <c r="F10718">
        <v>2376560</v>
      </c>
      <c r="G10718" s="58" t="s">
        <v>87</v>
      </c>
      <c r="H10718" s="58" t="s">
        <v>87</v>
      </c>
      <c r="I10718" s="60" t="s">
        <v>85</v>
      </c>
    </row>
    <row r="10719" spans="1:9" x14ac:dyDescent="0.2">
      <c r="A10719" t="s">
        <v>82</v>
      </c>
      <c r="B10719" t="s">
        <v>80</v>
      </c>
      <c r="C10719" t="s">
        <v>22</v>
      </c>
      <c r="D10719" s="55">
        <v>43647</v>
      </c>
      <c r="E10719">
        <v>1</v>
      </c>
      <c r="F10719">
        <v>2376561</v>
      </c>
      <c r="G10719" s="58" t="s">
        <v>87</v>
      </c>
      <c r="H10719" s="58" t="s">
        <v>87</v>
      </c>
      <c r="I10719" s="60" t="s">
        <v>85</v>
      </c>
    </row>
    <row r="10720" spans="1:9" x14ac:dyDescent="0.2">
      <c r="A10720" t="s">
        <v>78</v>
      </c>
      <c r="B10720" t="s">
        <v>80</v>
      </c>
      <c r="C10720" t="s">
        <v>22</v>
      </c>
      <c r="D10720" s="55">
        <v>43678</v>
      </c>
      <c r="E10720">
        <v>0.4</v>
      </c>
      <c r="F10720">
        <v>2376515</v>
      </c>
      <c r="G10720" s="58" t="s">
        <v>87</v>
      </c>
      <c r="H10720" s="58" t="s">
        <v>87</v>
      </c>
      <c r="I10720" s="60" t="s">
        <v>85</v>
      </c>
    </row>
    <row r="10721" spans="1:9" x14ac:dyDescent="0.2">
      <c r="A10721" t="s">
        <v>78</v>
      </c>
      <c r="B10721" t="s">
        <v>81</v>
      </c>
      <c r="C10721" t="s">
        <v>22</v>
      </c>
      <c r="D10721" s="55">
        <v>43678</v>
      </c>
      <c r="E10721">
        <v>1.4999999999999999E-2</v>
      </c>
      <c r="F10721">
        <v>2376516</v>
      </c>
      <c r="G10721" s="58" t="s">
        <v>87</v>
      </c>
      <c r="H10721" s="58" t="s">
        <v>87</v>
      </c>
      <c r="I10721" s="60" t="s">
        <v>85</v>
      </c>
    </row>
    <row r="10722" spans="1:9" x14ac:dyDescent="0.2">
      <c r="A10722" t="s">
        <v>35</v>
      </c>
      <c r="B10722" t="s">
        <v>80</v>
      </c>
      <c r="C10722" t="s">
        <v>22</v>
      </c>
      <c r="D10722" s="55">
        <v>43678</v>
      </c>
      <c r="E10722">
        <v>0.4</v>
      </c>
      <c r="F10722">
        <v>2376517</v>
      </c>
      <c r="G10722" s="58" t="s">
        <v>87</v>
      </c>
      <c r="H10722" s="58" t="s">
        <v>87</v>
      </c>
      <c r="I10722" s="60" t="s">
        <v>85</v>
      </c>
    </row>
    <row r="10723" spans="1:9" x14ac:dyDescent="0.2">
      <c r="A10723" t="s">
        <v>35</v>
      </c>
      <c r="B10723" t="s">
        <v>81</v>
      </c>
      <c r="C10723" t="s">
        <v>22</v>
      </c>
      <c r="D10723" s="55">
        <v>43678</v>
      </c>
      <c r="E10723">
        <v>6.5000000000000002E-2</v>
      </c>
      <c r="F10723">
        <v>2376518</v>
      </c>
      <c r="G10723" s="58" t="s">
        <v>87</v>
      </c>
      <c r="H10723" s="58" t="s">
        <v>87</v>
      </c>
      <c r="I10723" s="60" t="s">
        <v>85</v>
      </c>
    </row>
    <row r="10724" spans="1:9" x14ac:dyDescent="0.2">
      <c r="A10724" t="s">
        <v>36</v>
      </c>
      <c r="B10724" t="s">
        <v>80</v>
      </c>
      <c r="C10724" t="s">
        <v>22</v>
      </c>
      <c r="D10724" s="55">
        <v>43678</v>
      </c>
      <c r="E10724">
        <v>0.4</v>
      </c>
      <c r="F10724">
        <v>2376519</v>
      </c>
      <c r="G10724" s="58" t="s">
        <v>87</v>
      </c>
      <c r="H10724" s="58" t="s">
        <v>87</v>
      </c>
      <c r="I10724" s="60" t="s">
        <v>85</v>
      </c>
    </row>
    <row r="10725" spans="1:9" x14ac:dyDescent="0.2">
      <c r="A10725" t="s">
        <v>36</v>
      </c>
      <c r="B10725" t="s">
        <v>81</v>
      </c>
      <c r="C10725" t="s">
        <v>22</v>
      </c>
      <c r="D10725" s="55">
        <v>43678</v>
      </c>
      <c r="E10725">
        <v>1.4999999999999999E-2</v>
      </c>
      <c r="F10725">
        <v>2376520</v>
      </c>
      <c r="G10725" s="58" t="s">
        <v>87</v>
      </c>
      <c r="H10725" s="58" t="s">
        <v>87</v>
      </c>
      <c r="I10725" s="60" t="s">
        <v>85</v>
      </c>
    </row>
    <row r="10726" spans="1:9" x14ac:dyDescent="0.2">
      <c r="A10726" t="s">
        <v>37</v>
      </c>
      <c r="B10726" t="s">
        <v>80</v>
      </c>
      <c r="C10726" t="s">
        <v>22</v>
      </c>
      <c r="D10726" s="55">
        <v>43678</v>
      </c>
      <c r="E10726">
        <v>0.4</v>
      </c>
      <c r="F10726">
        <v>2376521</v>
      </c>
      <c r="G10726" s="58" t="s">
        <v>87</v>
      </c>
      <c r="H10726" s="58" t="s">
        <v>87</v>
      </c>
      <c r="I10726" s="60" t="s">
        <v>85</v>
      </c>
    </row>
    <row r="10727" spans="1:9" x14ac:dyDescent="0.2">
      <c r="A10727" t="s">
        <v>37</v>
      </c>
      <c r="B10727" t="s">
        <v>81</v>
      </c>
      <c r="C10727" t="s">
        <v>22</v>
      </c>
      <c r="D10727" s="55">
        <v>43678</v>
      </c>
      <c r="E10727">
        <v>6.5000000000000002E-2</v>
      </c>
      <c r="F10727">
        <v>2376522</v>
      </c>
      <c r="G10727" s="58" t="s">
        <v>87</v>
      </c>
      <c r="H10727" s="58" t="s">
        <v>87</v>
      </c>
      <c r="I10727" s="60" t="s">
        <v>85</v>
      </c>
    </row>
    <row r="10728" spans="1:9" x14ac:dyDescent="0.2">
      <c r="A10728" t="s">
        <v>40</v>
      </c>
      <c r="B10728" t="s">
        <v>80</v>
      </c>
      <c r="C10728" t="s">
        <v>22</v>
      </c>
      <c r="D10728" s="55">
        <v>43678</v>
      </c>
      <c r="E10728">
        <v>0</v>
      </c>
      <c r="F10728">
        <v>2376523</v>
      </c>
      <c r="G10728" s="58" t="s">
        <v>87</v>
      </c>
      <c r="H10728" s="58" t="s">
        <v>87</v>
      </c>
      <c r="I10728" s="60" t="s">
        <v>85</v>
      </c>
    </row>
    <row r="10729" spans="1:9" x14ac:dyDescent="0.2">
      <c r="A10729" t="s">
        <v>40</v>
      </c>
      <c r="B10729" t="s">
        <v>81</v>
      </c>
      <c r="C10729" t="s">
        <v>22</v>
      </c>
      <c r="D10729" s="55">
        <v>43678</v>
      </c>
      <c r="E10729">
        <v>0</v>
      </c>
      <c r="F10729">
        <v>2376524</v>
      </c>
      <c r="G10729" s="58" t="s">
        <v>87</v>
      </c>
      <c r="H10729" s="58" t="s">
        <v>87</v>
      </c>
      <c r="I10729" s="60" t="s">
        <v>85</v>
      </c>
    </row>
    <row r="10730" spans="1:9" x14ac:dyDescent="0.2">
      <c r="A10730" t="s">
        <v>41</v>
      </c>
      <c r="B10730" t="s">
        <v>80</v>
      </c>
      <c r="C10730" t="s">
        <v>22</v>
      </c>
      <c r="D10730" s="55">
        <v>43678</v>
      </c>
      <c r="E10730">
        <v>0</v>
      </c>
      <c r="F10730">
        <v>2376525</v>
      </c>
      <c r="G10730" s="58" t="s">
        <v>87</v>
      </c>
      <c r="H10730" s="58" t="s">
        <v>87</v>
      </c>
      <c r="I10730" s="60" t="s">
        <v>85</v>
      </c>
    </row>
    <row r="10731" spans="1:9" x14ac:dyDescent="0.2">
      <c r="A10731" t="s">
        <v>41</v>
      </c>
      <c r="B10731" t="s">
        <v>81</v>
      </c>
      <c r="C10731" t="s">
        <v>22</v>
      </c>
      <c r="D10731" s="55">
        <v>43678</v>
      </c>
      <c r="E10731">
        <v>0</v>
      </c>
      <c r="F10731">
        <v>2376526</v>
      </c>
      <c r="G10731" s="58" t="s">
        <v>87</v>
      </c>
      <c r="H10731" s="58" t="s">
        <v>87</v>
      </c>
      <c r="I10731" s="60" t="s">
        <v>85</v>
      </c>
    </row>
    <row r="10732" spans="1:9" x14ac:dyDescent="0.2">
      <c r="A10732" t="s">
        <v>42</v>
      </c>
      <c r="B10732" t="s">
        <v>80</v>
      </c>
      <c r="C10732" t="s">
        <v>22</v>
      </c>
      <c r="D10732" s="55">
        <v>43678</v>
      </c>
      <c r="E10732">
        <v>0.17499999999999999</v>
      </c>
      <c r="F10732">
        <v>2376527</v>
      </c>
      <c r="G10732" s="58" t="s">
        <v>87</v>
      </c>
      <c r="H10732" s="58" t="s">
        <v>87</v>
      </c>
      <c r="I10732" s="60" t="s">
        <v>85</v>
      </c>
    </row>
    <row r="10733" spans="1:9" x14ac:dyDescent="0.2">
      <c r="A10733" t="s">
        <v>42</v>
      </c>
      <c r="B10733" t="s">
        <v>81</v>
      </c>
      <c r="C10733" t="s">
        <v>22</v>
      </c>
      <c r="D10733" s="55">
        <v>43678</v>
      </c>
      <c r="E10733">
        <v>1.2500000000000001E-2</v>
      </c>
      <c r="F10733">
        <v>2376528</v>
      </c>
      <c r="G10733" s="58" t="s">
        <v>87</v>
      </c>
      <c r="H10733" s="58" t="s">
        <v>87</v>
      </c>
      <c r="I10733" s="60" t="s">
        <v>85</v>
      </c>
    </row>
    <row r="10734" spans="1:9" x14ac:dyDescent="0.2">
      <c r="A10734" t="s">
        <v>43</v>
      </c>
      <c r="B10734" t="s">
        <v>80</v>
      </c>
      <c r="C10734" t="s">
        <v>22</v>
      </c>
      <c r="D10734" s="55">
        <v>43678</v>
      </c>
      <c r="E10734">
        <v>0.17499999999999999</v>
      </c>
      <c r="F10734">
        <v>2376529</v>
      </c>
      <c r="G10734" s="58" t="s">
        <v>87</v>
      </c>
      <c r="H10734" s="58" t="s">
        <v>87</v>
      </c>
      <c r="I10734" s="60" t="s">
        <v>85</v>
      </c>
    </row>
    <row r="10735" spans="1:9" x14ac:dyDescent="0.2">
      <c r="A10735" t="s">
        <v>43</v>
      </c>
      <c r="B10735" t="s">
        <v>81</v>
      </c>
      <c r="C10735" t="s">
        <v>22</v>
      </c>
      <c r="D10735" s="55">
        <v>43678</v>
      </c>
      <c r="E10735">
        <v>0.16834910301990125</v>
      </c>
      <c r="F10735">
        <v>2376530</v>
      </c>
      <c r="G10735" s="58" t="s">
        <v>87</v>
      </c>
      <c r="H10735" s="58" t="s">
        <v>87</v>
      </c>
      <c r="I10735" s="60" t="s">
        <v>85</v>
      </c>
    </row>
    <row r="10736" spans="1:9" x14ac:dyDescent="0.2">
      <c r="A10736" t="s">
        <v>44</v>
      </c>
      <c r="B10736" t="s">
        <v>80</v>
      </c>
      <c r="C10736" t="s">
        <v>22</v>
      </c>
      <c r="D10736" s="55">
        <v>43678</v>
      </c>
      <c r="E10736">
        <v>0.20499999999999999</v>
      </c>
      <c r="F10736">
        <v>2376531</v>
      </c>
      <c r="G10736" s="58" t="s">
        <v>87</v>
      </c>
      <c r="H10736" s="58" t="s">
        <v>87</v>
      </c>
      <c r="I10736" s="60" t="s">
        <v>85</v>
      </c>
    </row>
    <row r="10737" spans="1:9" x14ac:dyDescent="0.2">
      <c r="A10737" t="s">
        <v>44</v>
      </c>
      <c r="B10737" t="s">
        <v>81</v>
      </c>
      <c r="C10737" t="s">
        <v>22</v>
      </c>
      <c r="D10737" s="55">
        <v>43678</v>
      </c>
      <c r="E10737">
        <v>7.4999999999999997E-3</v>
      </c>
      <c r="F10737">
        <v>2376532</v>
      </c>
      <c r="G10737" s="58" t="s">
        <v>87</v>
      </c>
      <c r="H10737" s="58" t="s">
        <v>87</v>
      </c>
      <c r="I10737" s="60" t="s">
        <v>85</v>
      </c>
    </row>
    <row r="10738" spans="1:9" x14ac:dyDescent="0.2">
      <c r="A10738" t="s">
        <v>45</v>
      </c>
      <c r="B10738" t="s">
        <v>80</v>
      </c>
      <c r="C10738" t="s">
        <v>22</v>
      </c>
      <c r="D10738" s="55">
        <v>43678</v>
      </c>
      <c r="E10738">
        <v>0.20499999999999999</v>
      </c>
      <c r="F10738">
        <v>2376533</v>
      </c>
      <c r="G10738" s="58" t="s">
        <v>87</v>
      </c>
      <c r="H10738" s="58" t="s">
        <v>87</v>
      </c>
      <c r="I10738" s="60" t="s">
        <v>85</v>
      </c>
    </row>
    <row r="10739" spans="1:9" x14ac:dyDescent="0.2">
      <c r="A10739" t="s">
        <v>45</v>
      </c>
      <c r="B10739" t="s">
        <v>81</v>
      </c>
      <c r="C10739" t="s">
        <v>22</v>
      </c>
      <c r="D10739" s="55">
        <v>43678</v>
      </c>
      <c r="E10739">
        <v>7.4999999999999997E-3</v>
      </c>
      <c r="F10739">
        <v>2376534</v>
      </c>
      <c r="G10739" s="58" t="s">
        <v>87</v>
      </c>
      <c r="H10739" s="58" t="s">
        <v>87</v>
      </c>
      <c r="I10739" s="60" t="s">
        <v>85</v>
      </c>
    </row>
    <row r="10740" spans="1:9" x14ac:dyDescent="0.2">
      <c r="A10740" t="s">
        <v>46</v>
      </c>
      <c r="B10740" t="s">
        <v>80</v>
      </c>
      <c r="C10740" t="s">
        <v>22</v>
      </c>
      <c r="D10740" s="55">
        <v>43678</v>
      </c>
      <c r="E10740">
        <v>0.20499999999999999</v>
      </c>
      <c r="F10740">
        <v>2376535</v>
      </c>
      <c r="G10740" s="58" t="s">
        <v>87</v>
      </c>
      <c r="H10740" s="58" t="s">
        <v>87</v>
      </c>
      <c r="I10740" s="60" t="s">
        <v>85</v>
      </c>
    </row>
    <row r="10741" spans="1:9" x14ac:dyDescent="0.2">
      <c r="A10741" t="s">
        <v>46</v>
      </c>
      <c r="B10741" t="s">
        <v>81</v>
      </c>
      <c r="C10741" t="s">
        <v>22</v>
      </c>
      <c r="D10741" s="55">
        <v>43678</v>
      </c>
      <c r="E10741">
        <v>0.24808387228817019</v>
      </c>
      <c r="F10741">
        <v>2376536</v>
      </c>
      <c r="G10741" s="58" t="s">
        <v>87</v>
      </c>
      <c r="H10741" s="58" t="s">
        <v>87</v>
      </c>
      <c r="I10741" s="60" t="s">
        <v>85</v>
      </c>
    </row>
    <row r="10742" spans="1:9" x14ac:dyDescent="0.2">
      <c r="A10742" t="s">
        <v>47</v>
      </c>
      <c r="B10742" t="s">
        <v>80</v>
      </c>
      <c r="C10742" t="s">
        <v>22</v>
      </c>
      <c r="D10742" s="55">
        <v>43678</v>
      </c>
      <c r="E10742">
        <v>0.20499999999999999</v>
      </c>
      <c r="F10742">
        <v>2376537</v>
      </c>
      <c r="G10742" s="58" t="s">
        <v>87</v>
      </c>
      <c r="H10742" s="58" t="s">
        <v>87</v>
      </c>
      <c r="I10742" s="60" t="s">
        <v>85</v>
      </c>
    </row>
    <row r="10743" spans="1:9" x14ac:dyDescent="0.2">
      <c r="A10743" t="s">
        <v>47</v>
      </c>
      <c r="B10743" t="s">
        <v>81</v>
      </c>
      <c r="C10743" t="s">
        <v>22</v>
      </c>
      <c r="D10743" s="55">
        <v>43678</v>
      </c>
      <c r="E10743">
        <v>2.75E-2</v>
      </c>
      <c r="F10743">
        <v>2376538</v>
      </c>
      <c r="G10743" s="58" t="s">
        <v>87</v>
      </c>
      <c r="H10743" s="58" t="s">
        <v>87</v>
      </c>
      <c r="I10743" s="60" t="s">
        <v>85</v>
      </c>
    </row>
    <row r="10744" spans="1:9" x14ac:dyDescent="0.2">
      <c r="A10744" t="s">
        <v>48</v>
      </c>
      <c r="B10744" t="s">
        <v>80</v>
      </c>
      <c r="C10744" t="s">
        <v>22</v>
      </c>
      <c r="D10744" s="55">
        <v>43678</v>
      </c>
      <c r="E10744">
        <v>0.20499999999999999</v>
      </c>
      <c r="F10744">
        <v>2376539</v>
      </c>
      <c r="G10744" s="58" t="s">
        <v>87</v>
      </c>
      <c r="H10744" s="58" t="s">
        <v>87</v>
      </c>
      <c r="I10744" s="60" t="s">
        <v>85</v>
      </c>
    </row>
    <row r="10745" spans="1:9" x14ac:dyDescent="0.2">
      <c r="A10745" t="s">
        <v>48</v>
      </c>
      <c r="B10745" t="s">
        <v>81</v>
      </c>
      <c r="C10745" t="s">
        <v>22</v>
      </c>
      <c r="D10745" s="55">
        <v>43678</v>
      </c>
      <c r="E10745">
        <v>0.24808387228817019</v>
      </c>
      <c r="F10745">
        <v>2376540</v>
      </c>
      <c r="G10745" s="58" t="s">
        <v>87</v>
      </c>
      <c r="H10745" s="58" t="s">
        <v>87</v>
      </c>
      <c r="I10745" s="60" t="s">
        <v>85</v>
      </c>
    </row>
    <row r="10746" spans="1:9" x14ac:dyDescent="0.2">
      <c r="A10746" t="s">
        <v>50</v>
      </c>
      <c r="B10746" t="s">
        <v>80</v>
      </c>
      <c r="C10746" t="s">
        <v>22</v>
      </c>
      <c r="D10746" s="55">
        <v>43678</v>
      </c>
      <c r="E10746">
        <v>0</v>
      </c>
      <c r="F10746">
        <v>2376541</v>
      </c>
      <c r="G10746" s="58" t="s">
        <v>87</v>
      </c>
      <c r="H10746" s="58" t="s">
        <v>87</v>
      </c>
      <c r="I10746" s="60" t="s">
        <v>85</v>
      </c>
    </row>
    <row r="10747" spans="1:9" x14ac:dyDescent="0.2">
      <c r="A10747" t="s">
        <v>50</v>
      </c>
      <c r="B10747" t="s">
        <v>81</v>
      </c>
      <c r="C10747" t="s">
        <v>22</v>
      </c>
      <c r="D10747" s="55">
        <v>43678</v>
      </c>
      <c r="E10747">
        <v>0</v>
      </c>
      <c r="F10747">
        <v>2376542</v>
      </c>
      <c r="G10747" s="58" t="s">
        <v>87</v>
      </c>
      <c r="H10747" s="58" t="s">
        <v>87</v>
      </c>
      <c r="I10747" s="60" t="s">
        <v>85</v>
      </c>
    </row>
    <row r="10748" spans="1:9" x14ac:dyDescent="0.2">
      <c r="A10748" t="s">
        <v>58</v>
      </c>
      <c r="B10748" t="s">
        <v>80</v>
      </c>
      <c r="C10748" t="s">
        <v>22</v>
      </c>
      <c r="D10748" s="55">
        <v>43678</v>
      </c>
      <c r="E10748">
        <v>0.4</v>
      </c>
      <c r="F10748">
        <v>2376543</v>
      </c>
      <c r="G10748" s="58" t="s">
        <v>87</v>
      </c>
      <c r="H10748" s="58" t="s">
        <v>87</v>
      </c>
      <c r="I10748" s="60" t="s">
        <v>85</v>
      </c>
    </row>
    <row r="10749" spans="1:9" x14ac:dyDescent="0.2">
      <c r="A10749" t="s">
        <v>58</v>
      </c>
      <c r="B10749" t="s">
        <v>81</v>
      </c>
      <c r="C10749" t="s">
        <v>22</v>
      </c>
      <c r="D10749" s="55">
        <v>43678</v>
      </c>
      <c r="E10749">
        <v>1.4999999999999999E-2</v>
      </c>
      <c r="F10749">
        <v>2376544</v>
      </c>
      <c r="G10749" s="58" t="s">
        <v>87</v>
      </c>
      <c r="H10749" s="58" t="s">
        <v>87</v>
      </c>
      <c r="I10749" s="60" t="s">
        <v>85</v>
      </c>
    </row>
    <row r="10750" spans="1:9" x14ac:dyDescent="0.2">
      <c r="A10750" t="s">
        <v>59</v>
      </c>
      <c r="B10750" t="s">
        <v>80</v>
      </c>
      <c r="C10750" t="s">
        <v>22</v>
      </c>
      <c r="D10750" s="55">
        <v>43678</v>
      </c>
      <c r="E10750">
        <v>0.5</v>
      </c>
      <c r="F10750">
        <v>2376545</v>
      </c>
      <c r="G10750" s="58" t="s">
        <v>87</v>
      </c>
      <c r="H10750" s="58" t="s">
        <v>87</v>
      </c>
      <c r="I10750" s="60" t="s">
        <v>85</v>
      </c>
    </row>
    <row r="10751" spans="1:9" x14ac:dyDescent="0.2">
      <c r="A10751" t="s">
        <v>59</v>
      </c>
      <c r="B10751" t="s">
        <v>81</v>
      </c>
      <c r="C10751" t="s">
        <v>22</v>
      </c>
      <c r="D10751" s="55">
        <v>43678</v>
      </c>
      <c r="E10751">
        <v>-0.02</v>
      </c>
      <c r="F10751">
        <v>2376546</v>
      </c>
      <c r="G10751" s="58" t="s">
        <v>87</v>
      </c>
      <c r="H10751" s="58" t="s">
        <v>87</v>
      </c>
      <c r="I10751" s="60" t="s">
        <v>85</v>
      </c>
    </row>
    <row r="10752" spans="1:9" x14ac:dyDescent="0.2">
      <c r="A10752" t="s">
        <v>60</v>
      </c>
      <c r="B10752" t="s">
        <v>80</v>
      </c>
      <c r="C10752" t="s">
        <v>22</v>
      </c>
      <c r="D10752" s="55">
        <v>43678</v>
      </c>
      <c r="E10752">
        <v>0.5</v>
      </c>
      <c r="F10752">
        <v>2376547</v>
      </c>
      <c r="G10752" s="58" t="s">
        <v>87</v>
      </c>
      <c r="H10752" s="58" t="s">
        <v>87</v>
      </c>
      <c r="I10752" s="60" t="s">
        <v>85</v>
      </c>
    </row>
    <row r="10753" spans="1:9" x14ac:dyDescent="0.2">
      <c r="A10753" t="s">
        <v>60</v>
      </c>
      <c r="B10753" t="s">
        <v>81</v>
      </c>
      <c r="C10753" t="s">
        <v>22</v>
      </c>
      <c r="D10753" s="55">
        <v>43678</v>
      </c>
      <c r="E10753">
        <v>3.5000000000000003E-2</v>
      </c>
      <c r="F10753">
        <v>2376548</v>
      </c>
      <c r="G10753" s="58" t="s">
        <v>87</v>
      </c>
      <c r="H10753" s="58" t="s">
        <v>87</v>
      </c>
      <c r="I10753" s="60" t="s">
        <v>85</v>
      </c>
    </row>
    <row r="10754" spans="1:9" x14ac:dyDescent="0.2">
      <c r="A10754" t="s">
        <v>61</v>
      </c>
      <c r="B10754" t="s">
        <v>80</v>
      </c>
      <c r="C10754" t="s">
        <v>22</v>
      </c>
      <c r="D10754" s="55">
        <v>43678</v>
      </c>
      <c r="E10754">
        <v>0.5</v>
      </c>
      <c r="F10754">
        <v>2376549</v>
      </c>
      <c r="G10754" s="58" t="s">
        <v>87</v>
      </c>
      <c r="H10754" s="58" t="s">
        <v>87</v>
      </c>
      <c r="I10754" s="60" t="s">
        <v>85</v>
      </c>
    </row>
    <row r="10755" spans="1:9" x14ac:dyDescent="0.2">
      <c r="A10755" t="s">
        <v>61</v>
      </c>
      <c r="B10755" t="s">
        <v>81</v>
      </c>
      <c r="C10755" t="s">
        <v>22</v>
      </c>
      <c r="D10755" s="55">
        <v>43678</v>
      </c>
      <c r="E10755">
        <v>-0.02</v>
      </c>
      <c r="F10755">
        <v>2376550</v>
      </c>
      <c r="G10755" s="58" t="s">
        <v>87</v>
      </c>
      <c r="H10755" s="58" t="s">
        <v>87</v>
      </c>
      <c r="I10755" s="60" t="s">
        <v>85</v>
      </c>
    </row>
    <row r="10756" spans="1:9" x14ac:dyDescent="0.2">
      <c r="A10756" t="s">
        <v>62</v>
      </c>
      <c r="B10756" t="s">
        <v>80</v>
      </c>
      <c r="C10756" t="s">
        <v>22</v>
      </c>
      <c r="D10756" s="55">
        <v>43678</v>
      </c>
      <c r="E10756">
        <v>0.20499999999999999</v>
      </c>
      <c r="F10756">
        <v>2376551</v>
      </c>
      <c r="G10756" s="58" t="s">
        <v>87</v>
      </c>
      <c r="H10756" s="58" t="s">
        <v>87</v>
      </c>
      <c r="I10756" s="60" t="s">
        <v>85</v>
      </c>
    </row>
    <row r="10757" spans="1:9" x14ac:dyDescent="0.2">
      <c r="A10757" t="s">
        <v>62</v>
      </c>
      <c r="B10757" t="s">
        <v>81</v>
      </c>
      <c r="C10757" t="s">
        <v>22</v>
      </c>
      <c r="D10757" s="55">
        <v>43678</v>
      </c>
      <c r="E10757">
        <v>7.4999999999999997E-3</v>
      </c>
      <c r="F10757">
        <v>2376552</v>
      </c>
      <c r="G10757" s="58" t="s">
        <v>87</v>
      </c>
      <c r="H10757" s="58" t="s">
        <v>87</v>
      </c>
      <c r="I10757" s="60" t="s">
        <v>85</v>
      </c>
    </row>
    <row r="10758" spans="1:9" x14ac:dyDescent="0.2">
      <c r="A10758" t="s">
        <v>63</v>
      </c>
      <c r="B10758" t="s">
        <v>80</v>
      </c>
      <c r="C10758" t="s">
        <v>22</v>
      </c>
      <c r="D10758" s="55">
        <v>43678</v>
      </c>
      <c r="E10758">
        <v>0</v>
      </c>
      <c r="F10758">
        <v>2376553</v>
      </c>
      <c r="G10758" s="58" t="s">
        <v>87</v>
      </c>
      <c r="H10758" s="58" t="s">
        <v>87</v>
      </c>
      <c r="I10758" s="60" t="s">
        <v>85</v>
      </c>
    </row>
    <row r="10759" spans="1:9" x14ac:dyDescent="0.2">
      <c r="A10759" t="s">
        <v>63</v>
      </c>
      <c r="B10759" t="s">
        <v>81</v>
      </c>
      <c r="C10759" t="s">
        <v>22</v>
      </c>
      <c r="D10759" s="55">
        <v>43678</v>
      </c>
      <c r="E10759">
        <v>0</v>
      </c>
      <c r="F10759">
        <v>2376554</v>
      </c>
      <c r="G10759" s="58" t="s">
        <v>87</v>
      </c>
      <c r="H10759" s="58" t="s">
        <v>87</v>
      </c>
      <c r="I10759" s="60" t="s">
        <v>85</v>
      </c>
    </row>
    <row r="10760" spans="1:9" x14ac:dyDescent="0.2">
      <c r="A10760" t="s">
        <v>64</v>
      </c>
      <c r="B10760" t="s">
        <v>80</v>
      </c>
      <c r="C10760" t="s">
        <v>22</v>
      </c>
      <c r="D10760" s="55">
        <v>43678</v>
      </c>
      <c r="E10760">
        <v>0</v>
      </c>
      <c r="F10760">
        <v>2376555</v>
      </c>
      <c r="G10760" s="58" t="s">
        <v>87</v>
      </c>
      <c r="H10760" s="58" t="s">
        <v>87</v>
      </c>
      <c r="I10760" s="60" t="s">
        <v>85</v>
      </c>
    </row>
    <row r="10761" spans="1:9" x14ac:dyDescent="0.2">
      <c r="A10761" t="s">
        <v>64</v>
      </c>
      <c r="B10761" t="s">
        <v>81</v>
      </c>
      <c r="C10761" t="s">
        <v>22</v>
      </c>
      <c r="D10761" s="55">
        <v>43678</v>
      </c>
      <c r="E10761">
        <v>0</v>
      </c>
      <c r="F10761">
        <v>2376556</v>
      </c>
      <c r="G10761" s="58" t="s">
        <v>87</v>
      </c>
      <c r="H10761" s="58" t="s">
        <v>87</v>
      </c>
      <c r="I10761" s="60" t="s">
        <v>85</v>
      </c>
    </row>
    <row r="10762" spans="1:9" x14ac:dyDescent="0.2">
      <c r="A10762" t="s">
        <v>79</v>
      </c>
      <c r="B10762" t="s">
        <v>80</v>
      </c>
      <c r="C10762" t="s">
        <v>22</v>
      </c>
      <c r="D10762" s="55">
        <v>43678</v>
      </c>
      <c r="E10762">
        <v>0</v>
      </c>
      <c r="F10762">
        <v>2376557</v>
      </c>
      <c r="G10762" s="58" t="s">
        <v>87</v>
      </c>
      <c r="H10762" s="58" t="s">
        <v>87</v>
      </c>
      <c r="I10762" s="60" t="s">
        <v>85</v>
      </c>
    </row>
    <row r="10763" spans="1:9" x14ac:dyDescent="0.2">
      <c r="A10763" t="s">
        <v>79</v>
      </c>
      <c r="B10763" t="s">
        <v>81</v>
      </c>
      <c r="C10763" t="s">
        <v>22</v>
      </c>
      <c r="D10763" s="55">
        <v>43678</v>
      </c>
      <c r="E10763">
        <v>0</v>
      </c>
      <c r="F10763">
        <v>2376558</v>
      </c>
      <c r="G10763" s="58" t="s">
        <v>87</v>
      </c>
      <c r="H10763" s="58" t="s">
        <v>87</v>
      </c>
      <c r="I10763" s="60" t="s">
        <v>85</v>
      </c>
    </row>
    <row r="10764" spans="1:9" x14ac:dyDescent="0.2">
      <c r="A10764" t="s">
        <v>65</v>
      </c>
      <c r="B10764" t="s">
        <v>80</v>
      </c>
      <c r="C10764" t="s">
        <v>22</v>
      </c>
      <c r="D10764" s="55">
        <v>43678</v>
      </c>
      <c r="E10764">
        <v>0</v>
      </c>
      <c r="F10764">
        <v>2376559</v>
      </c>
      <c r="G10764" s="58" t="s">
        <v>87</v>
      </c>
      <c r="H10764" s="58" t="s">
        <v>87</v>
      </c>
      <c r="I10764" s="60" t="s">
        <v>85</v>
      </c>
    </row>
    <row r="10765" spans="1:9" x14ac:dyDescent="0.2">
      <c r="A10765" t="s">
        <v>65</v>
      </c>
      <c r="B10765" t="s">
        <v>81</v>
      </c>
      <c r="C10765" t="s">
        <v>22</v>
      </c>
      <c r="D10765" s="55">
        <v>43678</v>
      </c>
      <c r="E10765">
        <v>0</v>
      </c>
      <c r="F10765">
        <v>2376560</v>
      </c>
      <c r="G10765" s="58" t="s">
        <v>87</v>
      </c>
      <c r="H10765" s="58" t="s">
        <v>87</v>
      </c>
      <c r="I10765" s="60" t="s">
        <v>85</v>
      </c>
    </row>
    <row r="10766" spans="1:9" x14ac:dyDescent="0.2">
      <c r="A10766" t="s">
        <v>82</v>
      </c>
      <c r="B10766" t="s">
        <v>80</v>
      </c>
      <c r="C10766" t="s">
        <v>22</v>
      </c>
      <c r="D10766" s="55">
        <v>43678</v>
      </c>
      <c r="E10766">
        <v>1</v>
      </c>
      <c r="F10766">
        <v>2376561</v>
      </c>
      <c r="G10766" s="58" t="s">
        <v>87</v>
      </c>
      <c r="H10766" s="58" t="s">
        <v>87</v>
      </c>
      <c r="I10766" s="60" t="s">
        <v>85</v>
      </c>
    </row>
    <row r="10767" spans="1:9" x14ac:dyDescent="0.2">
      <c r="A10767" t="s">
        <v>78</v>
      </c>
      <c r="B10767" t="s">
        <v>80</v>
      </c>
      <c r="C10767" t="s">
        <v>22</v>
      </c>
      <c r="D10767" s="55">
        <v>43709</v>
      </c>
      <c r="E10767">
        <v>0.39750000000000002</v>
      </c>
      <c r="F10767">
        <v>2376515</v>
      </c>
      <c r="G10767" s="58" t="s">
        <v>87</v>
      </c>
      <c r="H10767" s="58" t="s">
        <v>87</v>
      </c>
      <c r="I10767" s="60" t="s">
        <v>85</v>
      </c>
    </row>
    <row r="10768" spans="1:9" x14ac:dyDescent="0.2">
      <c r="A10768" t="s">
        <v>78</v>
      </c>
      <c r="B10768" t="s">
        <v>81</v>
      </c>
      <c r="C10768" t="s">
        <v>22</v>
      </c>
      <c r="D10768" s="55">
        <v>43709</v>
      </c>
      <c r="E10768">
        <v>1.4999999999999999E-2</v>
      </c>
      <c r="F10768">
        <v>2376516</v>
      </c>
      <c r="G10768" s="58" t="s">
        <v>87</v>
      </c>
      <c r="H10768" s="58" t="s">
        <v>87</v>
      </c>
      <c r="I10768" s="60" t="s">
        <v>85</v>
      </c>
    </row>
    <row r="10769" spans="1:9" x14ac:dyDescent="0.2">
      <c r="A10769" t="s">
        <v>35</v>
      </c>
      <c r="B10769" t="s">
        <v>80</v>
      </c>
      <c r="C10769" t="s">
        <v>22</v>
      </c>
      <c r="D10769" s="55">
        <v>43709</v>
      </c>
      <c r="E10769">
        <v>0.39750000000000002</v>
      </c>
      <c r="F10769">
        <v>2376517</v>
      </c>
      <c r="G10769" s="58" t="s">
        <v>87</v>
      </c>
      <c r="H10769" s="58" t="s">
        <v>87</v>
      </c>
      <c r="I10769" s="60" t="s">
        <v>85</v>
      </c>
    </row>
    <row r="10770" spans="1:9" x14ac:dyDescent="0.2">
      <c r="A10770" t="s">
        <v>35</v>
      </c>
      <c r="B10770" t="s">
        <v>81</v>
      </c>
      <c r="C10770" t="s">
        <v>22</v>
      </c>
      <c r="D10770" s="55">
        <v>43709</v>
      </c>
      <c r="E10770">
        <v>4.4999999999999998E-2</v>
      </c>
      <c r="F10770">
        <v>2376518</v>
      </c>
      <c r="G10770" s="58" t="s">
        <v>87</v>
      </c>
      <c r="H10770" s="58" t="s">
        <v>87</v>
      </c>
      <c r="I10770" s="60" t="s">
        <v>85</v>
      </c>
    </row>
    <row r="10771" spans="1:9" x14ac:dyDescent="0.2">
      <c r="A10771" t="s">
        <v>36</v>
      </c>
      <c r="B10771" t="s">
        <v>80</v>
      </c>
      <c r="C10771" t="s">
        <v>22</v>
      </c>
      <c r="D10771" s="55">
        <v>43709</v>
      </c>
      <c r="E10771">
        <v>0.39750000000000002</v>
      </c>
      <c r="F10771">
        <v>2376519</v>
      </c>
      <c r="G10771" s="58" t="s">
        <v>87</v>
      </c>
      <c r="H10771" s="58" t="s">
        <v>87</v>
      </c>
      <c r="I10771" s="60" t="s">
        <v>85</v>
      </c>
    </row>
    <row r="10772" spans="1:9" x14ac:dyDescent="0.2">
      <c r="A10772" t="s">
        <v>36</v>
      </c>
      <c r="B10772" t="s">
        <v>81</v>
      </c>
      <c r="C10772" t="s">
        <v>22</v>
      </c>
      <c r="D10772" s="55">
        <v>43709</v>
      </c>
      <c r="E10772">
        <v>1.4999999999999999E-2</v>
      </c>
      <c r="F10772">
        <v>2376520</v>
      </c>
      <c r="G10772" s="58" t="s">
        <v>87</v>
      </c>
      <c r="H10772" s="58" t="s">
        <v>87</v>
      </c>
      <c r="I10772" s="60" t="s">
        <v>85</v>
      </c>
    </row>
    <row r="10773" spans="1:9" x14ac:dyDescent="0.2">
      <c r="A10773" t="s">
        <v>37</v>
      </c>
      <c r="B10773" t="s">
        <v>80</v>
      </c>
      <c r="C10773" t="s">
        <v>22</v>
      </c>
      <c r="D10773" s="55">
        <v>43709</v>
      </c>
      <c r="E10773">
        <v>0.39750000000000002</v>
      </c>
      <c r="F10773">
        <v>2376521</v>
      </c>
      <c r="G10773" s="58" t="s">
        <v>87</v>
      </c>
      <c r="H10773" s="58" t="s">
        <v>87</v>
      </c>
      <c r="I10773" s="60" t="s">
        <v>85</v>
      </c>
    </row>
    <row r="10774" spans="1:9" x14ac:dyDescent="0.2">
      <c r="A10774" t="s">
        <v>37</v>
      </c>
      <c r="B10774" t="s">
        <v>81</v>
      </c>
      <c r="C10774" t="s">
        <v>22</v>
      </c>
      <c r="D10774" s="55">
        <v>43709</v>
      </c>
      <c r="E10774">
        <v>4.4999999999999998E-2</v>
      </c>
      <c r="F10774">
        <v>2376522</v>
      </c>
      <c r="G10774" s="58" t="s">
        <v>87</v>
      </c>
      <c r="H10774" s="58" t="s">
        <v>87</v>
      </c>
      <c r="I10774" s="60" t="s">
        <v>85</v>
      </c>
    </row>
    <row r="10775" spans="1:9" x14ac:dyDescent="0.2">
      <c r="A10775" t="s">
        <v>40</v>
      </c>
      <c r="B10775" t="s">
        <v>80</v>
      </c>
      <c r="C10775" t="s">
        <v>22</v>
      </c>
      <c r="D10775" s="55">
        <v>43709</v>
      </c>
      <c r="E10775">
        <v>0</v>
      </c>
      <c r="F10775">
        <v>2376523</v>
      </c>
      <c r="G10775" s="58" t="s">
        <v>87</v>
      </c>
      <c r="H10775" s="58" t="s">
        <v>87</v>
      </c>
      <c r="I10775" s="60" t="s">
        <v>85</v>
      </c>
    </row>
    <row r="10776" spans="1:9" x14ac:dyDescent="0.2">
      <c r="A10776" t="s">
        <v>40</v>
      </c>
      <c r="B10776" t="s">
        <v>81</v>
      </c>
      <c r="C10776" t="s">
        <v>22</v>
      </c>
      <c r="D10776" s="55">
        <v>43709</v>
      </c>
      <c r="E10776">
        <v>0</v>
      </c>
      <c r="F10776">
        <v>2376524</v>
      </c>
      <c r="G10776" s="58" t="s">
        <v>87</v>
      </c>
      <c r="H10776" s="58" t="s">
        <v>87</v>
      </c>
      <c r="I10776" s="60" t="s">
        <v>85</v>
      </c>
    </row>
    <row r="10777" spans="1:9" x14ac:dyDescent="0.2">
      <c r="A10777" t="s">
        <v>41</v>
      </c>
      <c r="B10777" t="s">
        <v>80</v>
      </c>
      <c r="C10777" t="s">
        <v>22</v>
      </c>
      <c r="D10777" s="55">
        <v>43709</v>
      </c>
      <c r="E10777">
        <v>0</v>
      </c>
      <c r="F10777">
        <v>2376525</v>
      </c>
      <c r="G10777" s="58" t="s">
        <v>87</v>
      </c>
      <c r="H10777" s="58" t="s">
        <v>87</v>
      </c>
      <c r="I10777" s="60" t="s">
        <v>85</v>
      </c>
    </row>
    <row r="10778" spans="1:9" x14ac:dyDescent="0.2">
      <c r="A10778" t="s">
        <v>41</v>
      </c>
      <c r="B10778" t="s">
        <v>81</v>
      </c>
      <c r="C10778" t="s">
        <v>22</v>
      </c>
      <c r="D10778" s="55">
        <v>43709</v>
      </c>
      <c r="E10778">
        <v>0</v>
      </c>
      <c r="F10778">
        <v>2376526</v>
      </c>
      <c r="G10778" s="58" t="s">
        <v>87</v>
      </c>
      <c r="H10778" s="58" t="s">
        <v>87</v>
      </c>
      <c r="I10778" s="60" t="s">
        <v>85</v>
      </c>
    </row>
    <row r="10779" spans="1:9" x14ac:dyDescent="0.2">
      <c r="A10779" t="s">
        <v>42</v>
      </c>
      <c r="B10779" t="s">
        <v>80</v>
      </c>
      <c r="C10779" t="s">
        <v>22</v>
      </c>
      <c r="D10779" s="55">
        <v>43709</v>
      </c>
      <c r="E10779">
        <v>0.16500000000000001</v>
      </c>
      <c r="F10779">
        <v>2376527</v>
      </c>
      <c r="G10779" s="58" t="s">
        <v>87</v>
      </c>
      <c r="H10779" s="58" t="s">
        <v>87</v>
      </c>
      <c r="I10779" s="60" t="s">
        <v>85</v>
      </c>
    </row>
    <row r="10780" spans="1:9" x14ac:dyDescent="0.2">
      <c r="A10780" t="s">
        <v>42</v>
      </c>
      <c r="B10780" t="s">
        <v>81</v>
      </c>
      <c r="C10780" t="s">
        <v>22</v>
      </c>
      <c r="D10780" s="55">
        <v>43709</v>
      </c>
      <c r="E10780">
        <v>1.2500000000000001E-2</v>
      </c>
      <c r="F10780">
        <v>2376528</v>
      </c>
      <c r="G10780" s="58" t="s">
        <v>87</v>
      </c>
      <c r="H10780" s="58" t="s">
        <v>87</v>
      </c>
      <c r="I10780" s="60" t="s">
        <v>85</v>
      </c>
    </row>
    <row r="10781" spans="1:9" x14ac:dyDescent="0.2">
      <c r="A10781" t="s">
        <v>43</v>
      </c>
      <c r="B10781" t="s">
        <v>80</v>
      </c>
      <c r="C10781" t="s">
        <v>22</v>
      </c>
      <c r="D10781" s="55">
        <v>43709</v>
      </c>
      <c r="E10781">
        <v>0.16500000000000001</v>
      </c>
      <c r="F10781">
        <v>2376529</v>
      </c>
      <c r="G10781" s="58" t="s">
        <v>87</v>
      </c>
      <c r="H10781" s="58" t="s">
        <v>87</v>
      </c>
      <c r="I10781" s="60" t="s">
        <v>85</v>
      </c>
    </row>
    <row r="10782" spans="1:9" x14ac:dyDescent="0.2">
      <c r="A10782" t="s">
        <v>43</v>
      </c>
      <c r="B10782" t="s">
        <v>81</v>
      </c>
      <c r="C10782" t="s">
        <v>22</v>
      </c>
      <c r="D10782" s="55">
        <v>43709</v>
      </c>
      <c r="E10782">
        <v>0.16824101589636709</v>
      </c>
      <c r="F10782">
        <v>2376530</v>
      </c>
      <c r="G10782" s="58" t="s">
        <v>87</v>
      </c>
      <c r="H10782" s="58" t="s">
        <v>87</v>
      </c>
      <c r="I10782" s="60" t="s">
        <v>85</v>
      </c>
    </row>
    <row r="10783" spans="1:9" x14ac:dyDescent="0.2">
      <c r="A10783" t="s">
        <v>44</v>
      </c>
      <c r="B10783" t="s">
        <v>80</v>
      </c>
      <c r="C10783" t="s">
        <v>22</v>
      </c>
      <c r="D10783" s="55">
        <v>43709</v>
      </c>
      <c r="E10783">
        <v>0.185</v>
      </c>
      <c r="F10783">
        <v>2376531</v>
      </c>
      <c r="G10783" s="58" t="s">
        <v>87</v>
      </c>
      <c r="H10783" s="58" t="s">
        <v>87</v>
      </c>
      <c r="I10783" s="60" t="s">
        <v>85</v>
      </c>
    </row>
    <row r="10784" spans="1:9" x14ac:dyDescent="0.2">
      <c r="A10784" t="s">
        <v>44</v>
      </c>
      <c r="B10784" t="s">
        <v>81</v>
      </c>
      <c r="C10784" t="s">
        <v>22</v>
      </c>
      <c r="D10784" s="55">
        <v>43709</v>
      </c>
      <c r="E10784">
        <v>5.0000000000000001E-3</v>
      </c>
      <c r="F10784">
        <v>2376532</v>
      </c>
      <c r="G10784" s="58" t="s">
        <v>87</v>
      </c>
      <c r="H10784" s="58" t="s">
        <v>87</v>
      </c>
      <c r="I10784" s="60" t="s">
        <v>85</v>
      </c>
    </row>
    <row r="10785" spans="1:9" x14ac:dyDescent="0.2">
      <c r="A10785" t="s">
        <v>45</v>
      </c>
      <c r="B10785" t="s">
        <v>80</v>
      </c>
      <c r="C10785" t="s">
        <v>22</v>
      </c>
      <c r="D10785" s="55">
        <v>43709</v>
      </c>
      <c r="E10785">
        <v>0.185</v>
      </c>
      <c r="F10785">
        <v>2376533</v>
      </c>
      <c r="G10785" s="58" t="s">
        <v>87</v>
      </c>
      <c r="H10785" s="58" t="s">
        <v>87</v>
      </c>
      <c r="I10785" s="60" t="s">
        <v>85</v>
      </c>
    </row>
    <row r="10786" spans="1:9" x14ac:dyDescent="0.2">
      <c r="A10786" t="s">
        <v>45</v>
      </c>
      <c r="B10786" t="s">
        <v>81</v>
      </c>
      <c r="C10786" t="s">
        <v>22</v>
      </c>
      <c r="D10786" s="55">
        <v>43709</v>
      </c>
      <c r="E10786">
        <v>5.0000000000000001E-3</v>
      </c>
      <c r="F10786">
        <v>2376534</v>
      </c>
      <c r="G10786" s="58" t="s">
        <v>87</v>
      </c>
      <c r="H10786" s="58" t="s">
        <v>87</v>
      </c>
      <c r="I10786" s="60" t="s">
        <v>85</v>
      </c>
    </row>
    <row r="10787" spans="1:9" x14ac:dyDescent="0.2">
      <c r="A10787" t="s">
        <v>46</v>
      </c>
      <c r="B10787" t="s">
        <v>80</v>
      </c>
      <c r="C10787" t="s">
        <v>22</v>
      </c>
      <c r="D10787" s="55">
        <v>43709</v>
      </c>
      <c r="E10787">
        <v>0.185</v>
      </c>
      <c r="F10787">
        <v>2376535</v>
      </c>
      <c r="G10787" s="58" t="s">
        <v>87</v>
      </c>
      <c r="H10787" s="58" t="s">
        <v>87</v>
      </c>
      <c r="I10787" s="60" t="s">
        <v>85</v>
      </c>
    </row>
    <row r="10788" spans="1:9" x14ac:dyDescent="0.2">
      <c r="A10788" t="s">
        <v>46</v>
      </c>
      <c r="B10788" t="s">
        <v>81</v>
      </c>
      <c r="C10788" t="s">
        <v>22</v>
      </c>
      <c r="D10788" s="55">
        <v>43709</v>
      </c>
      <c r="E10788">
        <v>0.25017556283258352</v>
      </c>
      <c r="F10788">
        <v>2376536</v>
      </c>
      <c r="G10788" s="58" t="s">
        <v>87</v>
      </c>
      <c r="H10788" s="58" t="s">
        <v>87</v>
      </c>
      <c r="I10788" s="60" t="s">
        <v>85</v>
      </c>
    </row>
    <row r="10789" spans="1:9" x14ac:dyDescent="0.2">
      <c r="A10789" t="s">
        <v>47</v>
      </c>
      <c r="B10789" t="s">
        <v>80</v>
      </c>
      <c r="C10789" t="s">
        <v>22</v>
      </c>
      <c r="D10789" s="55">
        <v>43709</v>
      </c>
      <c r="E10789">
        <v>0.185</v>
      </c>
      <c r="F10789">
        <v>2376537</v>
      </c>
      <c r="G10789" s="58" t="s">
        <v>87</v>
      </c>
      <c r="H10789" s="58" t="s">
        <v>87</v>
      </c>
      <c r="I10789" s="60" t="s">
        <v>85</v>
      </c>
    </row>
    <row r="10790" spans="1:9" x14ac:dyDescent="0.2">
      <c r="A10790" t="s">
        <v>47</v>
      </c>
      <c r="B10790" t="s">
        <v>81</v>
      </c>
      <c r="C10790" t="s">
        <v>22</v>
      </c>
      <c r="D10790" s="55">
        <v>43709</v>
      </c>
      <c r="E10790">
        <v>2.5000000000000001E-2</v>
      </c>
      <c r="F10790">
        <v>2376538</v>
      </c>
      <c r="G10790" s="58" t="s">
        <v>87</v>
      </c>
      <c r="H10790" s="58" t="s">
        <v>87</v>
      </c>
      <c r="I10790" s="60" t="s">
        <v>85</v>
      </c>
    </row>
    <row r="10791" spans="1:9" x14ac:dyDescent="0.2">
      <c r="A10791" t="s">
        <v>48</v>
      </c>
      <c r="B10791" t="s">
        <v>80</v>
      </c>
      <c r="C10791" t="s">
        <v>22</v>
      </c>
      <c r="D10791" s="55">
        <v>43709</v>
      </c>
      <c r="E10791">
        <v>0.185</v>
      </c>
      <c r="F10791">
        <v>2376539</v>
      </c>
      <c r="G10791" s="58" t="s">
        <v>87</v>
      </c>
      <c r="H10791" s="58" t="s">
        <v>87</v>
      </c>
      <c r="I10791" s="60" t="s">
        <v>85</v>
      </c>
    </row>
    <row r="10792" spans="1:9" x14ac:dyDescent="0.2">
      <c r="A10792" t="s">
        <v>48</v>
      </c>
      <c r="B10792" t="s">
        <v>81</v>
      </c>
      <c r="C10792" t="s">
        <v>22</v>
      </c>
      <c r="D10792" s="55">
        <v>43709</v>
      </c>
      <c r="E10792">
        <v>0.25017556283258352</v>
      </c>
      <c r="F10792">
        <v>2376540</v>
      </c>
      <c r="G10792" s="58" t="s">
        <v>87</v>
      </c>
      <c r="H10792" s="58" t="s">
        <v>87</v>
      </c>
      <c r="I10792" s="60" t="s">
        <v>85</v>
      </c>
    </row>
    <row r="10793" spans="1:9" x14ac:dyDescent="0.2">
      <c r="A10793" t="s">
        <v>50</v>
      </c>
      <c r="B10793" t="s">
        <v>80</v>
      </c>
      <c r="C10793" t="s">
        <v>22</v>
      </c>
      <c r="D10793" s="55">
        <v>43709</v>
      </c>
      <c r="E10793">
        <v>0</v>
      </c>
      <c r="F10793">
        <v>2376541</v>
      </c>
      <c r="G10793" s="58" t="s">
        <v>87</v>
      </c>
      <c r="H10793" s="58" t="s">
        <v>87</v>
      </c>
      <c r="I10793" s="60" t="s">
        <v>85</v>
      </c>
    </row>
    <row r="10794" spans="1:9" x14ac:dyDescent="0.2">
      <c r="A10794" t="s">
        <v>50</v>
      </c>
      <c r="B10794" t="s">
        <v>81</v>
      </c>
      <c r="C10794" t="s">
        <v>22</v>
      </c>
      <c r="D10794" s="55">
        <v>43709</v>
      </c>
      <c r="E10794">
        <v>0</v>
      </c>
      <c r="F10794">
        <v>2376542</v>
      </c>
      <c r="G10794" s="58" t="s">
        <v>87</v>
      </c>
      <c r="H10794" s="58" t="s">
        <v>87</v>
      </c>
      <c r="I10794" s="60" t="s">
        <v>85</v>
      </c>
    </row>
    <row r="10795" spans="1:9" x14ac:dyDescent="0.2">
      <c r="A10795" t="s">
        <v>58</v>
      </c>
      <c r="B10795" t="s">
        <v>80</v>
      </c>
      <c r="C10795" t="s">
        <v>22</v>
      </c>
      <c r="D10795" s="55">
        <v>43709</v>
      </c>
      <c r="E10795">
        <v>0.39750000000000002</v>
      </c>
      <c r="F10795">
        <v>2376543</v>
      </c>
      <c r="G10795" s="58" t="s">
        <v>87</v>
      </c>
      <c r="H10795" s="58" t="s">
        <v>87</v>
      </c>
      <c r="I10795" s="60" t="s">
        <v>85</v>
      </c>
    </row>
    <row r="10796" spans="1:9" x14ac:dyDescent="0.2">
      <c r="A10796" t="s">
        <v>58</v>
      </c>
      <c r="B10796" t="s">
        <v>81</v>
      </c>
      <c r="C10796" t="s">
        <v>22</v>
      </c>
      <c r="D10796" s="55">
        <v>43709</v>
      </c>
      <c r="E10796">
        <v>1.4999999999999999E-2</v>
      </c>
      <c r="F10796">
        <v>2376544</v>
      </c>
      <c r="G10796" s="58" t="s">
        <v>87</v>
      </c>
      <c r="H10796" s="58" t="s">
        <v>87</v>
      </c>
      <c r="I10796" s="60" t="s">
        <v>85</v>
      </c>
    </row>
    <row r="10797" spans="1:9" x14ac:dyDescent="0.2">
      <c r="A10797" t="s">
        <v>59</v>
      </c>
      <c r="B10797" t="s">
        <v>80</v>
      </c>
      <c r="C10797" t="s">
        <v>22</v>
      </c>
      <c r="D10797" s="55">
        <v>43709</v>
      </c>
      <c r="E10797">
        <v>0.46</v>
      </c>
      <c r="F10797">
        <v>2376545</v>
      </c>
      <c r="G10797" s="58" t="s">
        <v>87</v>
      </c>
      <c r="H10797" s="58" t="s">
        <v>87</v>
      </c>
      <c r="I10797" s="60" t="s">
        <v>85</v>
      </c>
    </row>
    <row r="10798" spans="1:9" x14ac:dyDescent="0.2">
      <c r="A10798" t="s">
        <v>59</v>
      </c>
      <c r="B10798" t="s">
        <v>81</v>
      </c>
      <c r="C10798" t="s">
        <v>22</v>
      </c>
      <c r="D10798" s="55">
        <v>43709</v>
      </c>
      <c r="E10798">
        <v>-0.04</v>
      </c>
      <c r="F10798">
        <v>2376546</v>
      </c>
      <c r="G10798" s="58" t="s">
        <v>87</v>
      </c>
      <c r="H10798" s="58" t="s">
        <v>87</v>
      </c>
      <c r="I10798" s="60" t="s">
        <v>85</v>
      </c>
    </row>
    <row r="10799" spans="1:9" x14ac:dyDescent="0.2">
      <c r="A10799" t="s">
        <v>60</v>
      </c>
      <c r="B10799" t="s">
        <v>80</v>
      </c>
      <c r="C10799" t="s">
        <v>22</v>
      </c>
      <c r="D10799" s="55">
        <v>43709</v>
      </c>
      <c r="E10799">
        <v>0.46</v>
      </c>
      <c r="F10799">
        <v>2376547</v>
      </c>
      <c r="G10799" s="58" t="s">
        <v>87</v>
      </c>
      <c r="H10799" s="58" t="s">
        <v>87</v>
      </c>
      <c r="I10799" s="60" t="s">
        <v>85</v>
      </c>
    </row>
    <row r="10800" spans="1:9" x14ac:dyDescent="0.2">
      <c r="A10800" t="s">
        <v>60</v>
      </c>
      <c r="B10800" t="s">
        <v>81</v>
      </c>
      <c r="C10800" t="s">
        <v>22</v>
      </c>
      <c r="D10800" s="55">
        <v>43709</v>
      </c>
      <c r="E10800">
        <v>3.5000000000000003E-2</v>
      </c>
      <c r="F10800">
        <v>2376548</v>
      </c>
      <c r="G10800" s="58" t="s">
        <v>87</v>
      </c>
      <c r="H10800" s="58" t="s">
        <v>87</v>
      </c>
      <c r="I10800" s="60" t="s">
        <v>85</v>
      </c>
    </row>
    <row r="10801" spans="1:9" x14ac:dyDescent="0.2">
      <c r="A10801" t="s">
        <v>61</v>
      </c>
      <c r="B10801" t="s">
        <v>80</v>
      </c>
      <c r="C10801" t="s">
        <v>22</v>
      </c>
      <c r="D10801" s="55">
        <v>43709</v>
      </c>
      <c r="E10801">
        <v>0.46</v>
      </c>
      <c r="F10801">
        <v>2376549</v>
      </c>
      <c r="G10801" s="58" t="s">
        <v>87</v>
      </c>
      <c r="H10801" s="58" t="s">
        <v>87</v>
      </c>
      <c r="I10801" s="60" t="s">
        <v>85</v>
      </c>
    </row>
    <row r="10802" spans="1:9" x14ac:dyDescent="0.2">
      <c r="A10802" t="s">
        <v>61</v>
      </c>
      <c r="B10802" t="s">
        <v>81</v>
      </c>
      <c r="C10802" t="s">
        <v>22</v>
      </c>
      <c r="D10802" s="55">
        <v>43709</v>
      </c>
      <c r="E10802">
        <v>-0.02</v>
      </c>
      <c r="F10802">
        <v>2376550</v>
      </c>
      <c r="G10802" s="58" t="s">
        <v>87</v>
      </c>
      <c r="H10802" s="58" t="s">
        <v>87</v>
      </c>
      <c r="I10802" s="60" t="s">
        <v>85</v>
      </c>
    </row>
    <row r="10803" spans="1:9" x14ac:dyDescent="0.2">
      <c r="A10803" t="s">
        <v>62</v>
      </c>
      <c r="B10803" t="s">
        <v>80</v>
      </c>
      <c r="C10803" t="s">
        <v>22</v>
      </c>
      <c r="D10803" s="55">
        <v>43709</v>
      </c>
      <c r="E10803">
        <v>0.185</v>
      </c>
      <c r="F10803">
        <v>2376551</v>
      </c>
      <c r="G10803" s="58" t="s">
        <v>87</v>
      </c>
      <c r="H10803" s="58" t="s">
        <v>87</v>
      </c>
      <c r="I10803" s="60" t="s">
        <v>85</v>
      </c>
    </row>
    <row r="10804" spans="1:9" x14ac:dyDescent="0.2">
      <c r="A10804" t="s">
        <v>62</v>
      </c>
      <c r="B10804" t="s">
        <v>81</v>
      </c>
      <c r="C10804" t="s">
        <v>22</v>
      </c>
      <c r="D10804" s="55">
        <v>43709</v>
      </c>
      <c r="E10804">
        <v>5.0000000000000001E-3</v>
      </c>
      <c r="F10804">
        <v>2376552</v>
      </c>
      <c r="G10804" s="58" t="s">
        <v>87</v>
      </c>
      <c r="H10804" s="58" t="s">
        <v>87</v>
      </c>
      <c r="I10804" s="60" t="s">
        <v>85</v>
      </c>
    </row>
    <row r="10805" spans="1:9" x14ac:dyDescent="0.2">
      <c r="A10805" t="s">
        <v>63</v>
      </c>
      <c r="B10805" t="s">
        <v>80</v>
      </c>
      <c r="C10805" t="s">
        <v>22</v>
      </c>
      <c r="D10805" s="55">
        <v>43709</v>
      </c>
      <c r="E10805">
        <v>0</v>
      </c>
      <c r="F10805">
        <v>2376553</v>
      </c>
      <c r="G10805" s="58" t="s">
        <v>87</v>
      </c>
      <c r="H10805" s="58" t="s">
        <v>87</v>
      </c>
      <c r="I10805" s="60" t="s">
        <v>85</v>
      </c>
    </row>
    <row r="10806" spans="1:9" x14ac:dyDescent="0.2">
      <c r="A10806" t="s">
        <v>63</v>
      </c>
      <c r="B10806" t="s">
        <v>81</v>
      </c>
      <c r="C10806" t="s">
        <v>22</v>
      </c>
      <c r="D10806" s="55">
        <v>43709</v>
      </c>
      <c r="E10806">
        <v>0</v>
      </c>
      <c r="F10806">
        <v>2376554</v>
      </c>
      <c r="G10806" s="58" t="s">
        <v>87</v>
      </c>
      <c r="H10806" s="58" t="s">
        <v>87</v>
      </c>
      <c r="I10806" s="60" t="s">
        <v>85</v>
      </c>
    </row>
    <row r="10807" spans="1:9" x14ac:dyDescent="0.2">
      <c r="A10807" t="s">
        <v>64</v>
      </c>
      <c r="B10807" t="s">
        <v>80</v>
      </c>
      <c r="C10807" t="s">
        <v>22</v>
      </c>
      <c r="D10807" s="55">
        <v>43709</v>
      </c>
      <c r="E10807">
        <v>0</v>
      </c>
      <c r="F10807">
        <v>2376555</v>
      </c>
      <c r="G10807" s="58" t="s">
        <v>87</v>
      </c>
      <c r="H10807" s="58" t="s">
        <v>87</v>
      </c>
      <c r="I10807" s="60" t="s">
        <v>85</v>
      </c>
    </row>
    <row r="10808" spans="1:9" x14ac:dyDescent="0.2">
      <c r="A10808" t="s">
        <v>64</v>
      </c>
      <c r="B10808" t="s">
        <v>81</v>
      </c>
      <c r="C10808" t="s">
        <v>22</v>
      </c>
      <c r="D10808" s="55">
        <v>43709</v>
      </c>
      <c r="E10808">
        <v>0</v>
      </c>
      <c r="F10808">
        <v>2376556</v>
      </c>
      <c r="G10808" s="58" t="s">
        <v>87</v>
      </c>
      <c r="H10808" s="58" t="s">
        <v>87</v>
      </c>
      <c r="I10808" s="60" t="s">
        <v>85</v>
      </c>
    </row>
    <row r="10809" spans="1:9" x14ac:dyDescent="0.2">
      <c r="A10809" t="s">
        <v>79</v>
      </c>
      <c r="B10809" t="s">
        <v>80</v>
      </c>
      <c r="C10809" t="s">
        <v>22</v>
      </c>
      <c r="D10809" s="55">
        <v>43709</v>
      </c>
      <c r="E10809">
        <v>0</v>
      </c>
      <c r="F10809">
        <v>2376557</v>
      </c>
      <c r="G10809" s="58" t="s">
        <v>87</v>
      </c>
      <c r="H10809" s="58" t="s">
        <v>87</v>
      </c>
      <c r="I10809" s="60" t="s">
        <v>85</v>
      </c>
    </row>
    <row r="10810" spans="1:9" x14ac:dyDescent="0.2">
      <c r="A10810" t="s">
        <v>79</v>
      </c>
      <c r="B10810" t="s">
        <v>81</v>
      </c>
      <c r="C10810" t="s">
        <v>22</v>
      </c>
      <c r="D10810" s="55">
        <v>43709</v>
      </c>
      <c r="E10810">
        <v>0</v>
      </c>
      <c r="F10810">
        <v>2376558</v>
      </c>
      <c r="G10810" s="58" t="s">
        <v>87</v>
      </c>
      <c r="H10810" s="58" t="s">
        <v>87</v>
      </c>
      <c r="I10810" s="60" t="s">
        <v>85</v>
      </c>
    </row>
    <row r="10811" spans="1:9" x14ac:dyDescent="0.2">
      <c r="A10811" t="s">
        <v>65</v>
      </c>
      <c r="B10811" t="s">
        <v>80</v>
      </c>
      <c r="C10811" t="s">
        <v>22</v>
      </c>
      <c r="D10811" s="55">
        <v>43709</v>
      </c>
      <c r="E10811">
        <v>0</v>
      </c>
      <c r="F10811">
        <v>2376559</v>
      </c>
      <c r="G10811" s="58" t="s">
        <v>87</v>
      </c>
      <c r="H10811" s="58" t="s">
        <v>87</v>
      </c>
      <c r="I10811" s="60" t="s">
        <v>85</v>
      </c>
    </row>
    <row r="10812" spans="1:9" x14ac:dyDescent="0.2">
      <c r="A10812" t="s">
        <v>65</v>
      </c>
      <c r="B10812" t="s">
        <v>81</v>
      </c>
      <c r="C10812" t="s">
        <v>22</v>
      </c>
      <c r="D10812" s="55">
        <v>43709</v>
      </c>
      <c r="E10812">
        <v>0</v>
      </c>
      <c r="F10812">
        <v>2376560</v>
      </c>
      <c r="G10812" s="58" t="s">
        <v>87</v>
      </c>
      <c r="H10812" s="58" t="s">
        <v>87</v>
      </c>
      <c r="I10812" s="60" t="s">
        <v>85</v>
      </c>
    </row>
    <row r="10813" spans="1:9" x14ac:dyDescent="0.2">
      <c r="A10813" t="s">
        <v>82</v>
      </c>
      <c r="B10813" t="s">
        <v>80</v>
      </c>
      <c r="C10813" t="s">
        <v>22</v>
      </c>
      <c r="D10813" s="55">
        <v>43709</v>
      </c>
      <c r="E10813">
        <v>0.6</v>
      </c>
      <c r="F10813">
        <v>2376561</v>
      </c>
      <c r="G10813" s="58" t="s">
        <v>87</v>
      </c>
      <c r="H10813" s="58" t="s">
        <v>87</v>
      </c>
      <c r="I10813" s="60" t="s">
        <v>85</v>
      </c>
    </row>
    <row r="10814" spans="1:9" x14ac:dyDescent="0.2">
      <c r="A10814" t="s">
        <v>78</v>
      </c>
      <c r="B10814" t="s">
        <v>80</v>
      </c>
      <c r="C10814" t="s">
        <v>22</v>
      </c>
      <c r="D10814" s="55">
        <v>43739</v>
      </c>
      <c r="E10814">
        <v>0.4</v>
      </c>
      <c r="F10814">
        <v>2376515</v>
      </c>
      <c r="G10814" s="58" t="s">
        <v>87</v>
      </c>
      <c r="H10814" s="58" t="s">
        <v>87</v>
      </c>
      <c r="I10814" s="60" t="s">
        <v>85</v>
      </c>
    </row>
    <row r="10815" spans="1:9" x14ac:dyDescent="0.2">
      <c r="A10815" t="s">
        <v>78</v>
      </c>
      <c r="B10815" t="s">
        <v>81</v>
      </c>
      <c r="C10815" t="s">
        <v>22</v>
      </c>
      <c r="D10815" s="55">
        <v>43739</v>
      </c>
      <c r="E10815">
        <v>1.4999999999999999E-2</v>
      </c>
      <c r="F10815">
        <v>2376516</v>
      </c>
      <c r="G10815" s="58" t="s">
        <v>87</v>
      </c>
      <c r="H10815" s="58" t="s">
        <v>87</v>
      </c>
      <c r="I10815" s="60" t="s">
        <v>85</v>
      </c>
    </row>
    <row r="10816" spans="1:9" x14ac:dyDescent="0.2">
      <c r="A10816" t="s">
        <v>35</v>
      </c>
      <c r="B10816" t="s">
        <v>80</v>
      </c>
      <c r="C10816" t="s">
        <v>22</v>
      </c>
      <c r="D10816" s="55">
        <v>43739</v>
      </c>
      <c r="E10816">
        <v>0.4</v>
      </c>
      <c r="F10816">
        <v>2376517</v>
      </c>
      <c r="G10816" s="58" t="s">
        <v>87</v>
      </c>
      <c r="H10816" s="58" t="s">
        <v>87</v>
      </c>
      <c r="I10816" s="60" t="s">
        <v>85</v>
      </c>
    </row>
    <row r="10817" spans="1:9" x14ac:dyDescent="0.2">
      <c r="A10817" t="s">
        <v>35</v>
      </c>
      <c r="B10817" t="s">
        <v>81</v>
      </c>
      <c r="C10817" t="s">
        <v>22</v>
      </c>
      <c r="D10817" s="55">
        <v>43739</v>
      </c>
      <c r="E10817">
        <v>4.4999999999999998E-2</v>
      </c>
      <c r="F10817">
        <v>2376518</v>
      </c>
      <c r="G10817" s="58" t="s">
        <v>87</v>
      </c>
      <c r="H10817" s="58" t="s">
        <v>87</v>
      </c>
      <c r="I10817" s="60" t="s">
        <v>85</v>
      </c>
    </row>
    <row r="10818" spans="1:9" x14ac:dyDescent="0.2">
      <c r="A10818" t="s">
        <v>36</v>
      </c>
      <c r="B10818" t="s">
        <v>80</v>
      </c>
      <c r="C10818" t="s">
        <v>22</v>
      </c>
      <c r="D10818" s="55">
        <v>43739</v>
      </c>
      <c r="E10818">
        <v>0.4</v>
      </c>
      <c r="F10818">
        <v>2376519</v>
      </c>
      <c r="G10818" s="58" t="s">
        <v>87</v>
      </c>
      <c r="H10818" s="58" t="s">
        <v>87</v>
      </c>
      <c r="I10818" s="60" t="s">
        <v>85</v>
      </c>
    </row>
    <row r="10819" spans="1:9" x14ac:dyDescent="0.2">
      <c r="A10819" t="s">
        <v>36</v>
      </c>
      <c r="B10819" t="s">
        <v>81</v>
      </c>
      <c r="C10819" t="s">
        <v>22</v>
      </c>
      <c r="D10819" s="55">
        <v>43739</v>
      </c>
      <c r="E10819">
        <v>1.4999999999999999E-2</v>
      </c>
      <c r="F10819">
        <v>2376520</v>
      </c>
      <c r="G10819" s="58" t="s">
        <v>87</v>
      </c>
      <c r="H10819" s="58" t="s">
        <v>87</v>
      </c>
      <c r="I10819" s="60" t="s">
        <v>85</v>
      </c>
    </row>
    <row r="10820" spans="1:9" x14ac:dyDescent="0.2">
      <c r="A10820" t="s">
        <v>37</v>
      </c>
      <c r="B10820" t="s">
        <v>80</v>
      </c>
      <c r="C10820" t="s">
        <v>22</v>
      </c>
      <c r="D10820" s="55">
        <v>43739</v>
      </c>
      <c r="E10820">
        <v>0.4</v>
      </c>
      <c r="F10820">
        <v>2376521</v>
      </c>
      <c r="G10820" s="58" t="s">
        <v>87</v>
      </c>
      <c r="H10820" s="58" t="s">
        <v>87</v>
      </c>
      <c r="I10820" s="60" t="s">
        <v>85</v>
      </c>
    </row>
    <row r="10821" spans="1:9" x14ac:dyDescent="0.2">
      <c r="A10821" t="s">
        <v>37</v>
      </c>
      <c r="B10821" t="s">
        <v>81</v>
      </c>
      <c r="C10821" t="s">
        <v>22</v>
      </c>
      <c r="D10821" s="55">
        <v>43739</v>
      </c>
      <c r="E10821">
        <v>4.4999999999999998E-2</v>
      </c>
      <c r="F10821">
        <v>2376522</v>
      </c>
      <c r="G10821" s="58" t="s">
        <v>87</v>
      </c>
      <c r="H10821" s="58" t="s">
        <v>87</v>
      </c>
      <c r="I10821" s="60" t="s">
        <v>85</v>
      </c>
    </row>
    <row r="10822" spans="1:9" x14ac:dyDescent="0.2">
      <c r="A10822" t="s">
        <v>40</v>
      </c>
      <c r="B10822" t="s">
        <v>80</v>
      </c>
      <c r="C10822" t="s">
        <v>22</v>
      </c>
      <c r="D10822" s="55">
        <v>43739</v>
      </c>
      <c r="E10822">
        <v>0</v>
      </c>
      <c r="F10822">
        <v>2376523</v>
      </c>
      <c r="G10822" s="58" t="s">
        <v>87</v>
      </c>
      <c r="H10822" s="58" t="s">
        <v>87</v>
      </c>
      <c r="I10822" s="60" t="s">
        <v>85</v>
      </c>
    </row>
    <row r="10823" spans="1:9" x14ac:dyDescent="0.2">
      <c r="A10823" t="s">
        <v>40</v>
      </c>
      <c r="B10823" t="s">
        <v>81</v>
      </c>
      <c r="C10823" t="s">
        <v>22</v>
      </c>
      <c r="D10823" s="55">
        <v>43739</v>
      </c>
      <c r="E10823">
        <v>0</v>
      </c>
      <c r="F10823">
        <v>2376524</v>
      </c>
      <c r="G10823" s="58" t="s">
        <v>87</v>
      </c>
      <c r="H10823" s="58" t="s">
        <v>87</v>
      </c>
      <c r="I10823" s="60" t="s">
        <v>85</v>
      </c>
    </row>
    <row r="10824" spans="1:9" x14ac:dyDescent="0.2">
      <c r="A10824" t="s">
        <v>41</v>
      </c>
      <c r="B10824" t="s">
        <v>80</v>
      </c>
      <c r="C10824" t="s">
        <v>22</v>
      </c>
      <c r="D10824" s="55">
        <v>43739</v>
      </c>
      <c r="E10824">
        <v>0</v>
      </c>
      <c r="F10824">
        <v>2376525</v>
      </c>
      <c r="G10824" s="58" t="s">
        <v>87</v>
      </c>
      <c r="H10824" s="58" t="s">
        <v>87</v>
      </c>
      <c r="I10824" s="60" t="s">
        <v>85</v>
      </c>
    </row>
    <row r="10825" spans="1:9" x14ac:dyDescent="0.2">
      <c r="A10825" t="s">
        <v>41</v>
      </c>
      <c r="B10825" t="s">
        <v>81</v>
      </c>
      <c r="C10825" t="s">
        <v>22</v>
      </c>
      <c r="D10825" s="55">
        <v>43739</v>
      </c>
      <c r="E10825">
        <v>0</v>
      </c>
      <c r="F10825">
        <v>2376526</v>
      </c>
      <c r="G10825" s="58" t="s">
        <v>87</v>
      </c>
      <c r="H10825" s="58" t="s">
        <v>87</v>
      </c>
      <c r="I10825" s="60" t="s">
        <v>85</v>
      </c>
    </row>
    <row r="10826" spans="1:9" x14ac:dyDescent="0.2">
      <c r="A10826" t="s">
        <v>42</v>
      </c>
      <c r="B10826" t="s">
        <v>80</v>
      </c>
      <c r="C10826" t="s">
        <v>22</v>
      </c>
      <c r="D10826" s="55">
        <v>43739</v>
      </c>
      <c r="E10826">
        <v>0.17249999999999999</v>
      </c>
      <c r="F10826">
        <v>2376527</v>
      </c>
      <c r="G10826" s="58" t="s">
        <v>87</v>
      </c>
      <c r="H10826" s="58" t="s">
        <v>87</v>
      </c>
      <c r="I10826" s="60" t="s">
        <v>85</v>
      </c>
    </row>
    <row r="10827" spans="1:9" x14ac:dyDescent="0.2">
      <c r="A10827" t="s">
        <v>42</v>
      </c>
      <c r="B10827" t="s">
        <v>81</v>
      </c>
      <c r="C10827" t="s">
        <v>22</v>
      </c>
      <c r="D10827" s="55">
        <v>43739</v>
      </c>
      <c r="E10827">
        <v>1.2500000000000001E-2</v>
      </c>
      <c r="F10827">
        <v>2376528</v>
      </c>
      <c r="G10827" s="58" t="s">
        <v>87</v>
      </c>
      <c r="H10827" s="58" t="s">
        <v>87</v>
      </c>
      <c r="I10827" s="60" t="s">
        <v>85</v>
      </c>
    </row>
    <row r="10828" spans="1:9" x14ac:dyDescent="0.2">
      <c r="A10828" t="s">
        <v>43</v>
      </c>
      <c r="B10828" t="s">
        <v>80</v>
      </c>
      <c r="C10828" t="s">
        <v>22</v>
      </c>
      <c r="D10828" s="55">
        <v>43739</v>
      </c>
      <c r="E10828">
        <v>0.17249999999999999</v>
      </c>
      <c r="F10828">
        <v>2376529</v>
      </c>
      <c r="G10828" s="58" t="s">
        <v>87</v>
      </c>
      <c r="H10828" s="58" t="s">
        <v>87</v>
      </c>
      <c r="I10828" s="60" t="s">
        <v>85</v>
      </c>
    </row>
    <row r="10829" spans="1:9" x14ac:dyDescent="0.2">
      <c r="A10829" t="s">
        <v>43</v>
      </c>
      <c r="B10829" t="s">
        <v>81</v>
      </c>
      <c r="C10829" t="s">
        <v>22</v>
      </c>
      <c r="D10829" s="55">
        <v>43739</v>
      </c>
      <c r="E10829">
        <v>0.18905166932287154</v>
      </c>
      <c r="F10829">
        <v>2376530</v>
      </c>
      <c r="G10829" s="58" t="s">
        <v>87</v>
      </c>
      <c r="H10829" s="58" t="s">
        <v>87</v>
      </c>
      <c r="I10829" s="60" t="s">
        <v>85</v>
      </c>
    </row>
    <row r="10830" spans="1:9" x14ac:dyDescent="0.2">
      <c r="A10830" t="s">
        <v>44</v>
      </c>
      <c r="B10830" t="s">
        <v>80</v>
      </c>
      <c r="C10830" t="s">
        <v>22</v>
      </c>
      <c r="D10830" s="55">
        <v>43739</v>
      </c>
      <c r="E10830">
        <v>0.20499999999999999</v>
      </c>
      <c r="F10830">
        <v>2376531</v>
      </c>
      <c r="G10830" s="58" t="s">
        <v>87</v>
      </c>
      <c r="H10830" s="58" t="s">
        <v>87</v>
      </c>
      <c r="I10830" s="60" t="s">
        <v>85</v>
      </c>
    </row>
    <row r="10831" spans="1:9" x14ac:dyDescent="0.2">
      <c r="A10831" t="s">
        <v>44</v>
      </c>
      <c r="B10831" t="s">
        <v>81</v>
      </c>
      <c r="C10831" t="s">
        <v>22</v>
      </c>
      <c r="D10831" s="55">
        <v>43739</v>
      </c>
      <c r="E10831">
        <v>2.5000000000000001E-3</v>
      </c>
      <c r="F10831">
        <v>2376532</v>
      </c>
      <c r="G10831" s="58" t="s">
        <v>87</v>
      </c>
      <c r="H10831" s="58" t="s">
        <v>87</v>
      </c>
      <c r="I10831" s="60" t="s">
        <v>85</v>
      </c>
    </row>
    <row r="10832" spans="1:9" x14ac:dyDescent="0.2">
      <c r="A10832" t="s">
        <v>45</v>
      </c>
      <c r="B10832" t="s">
        <v>80</v>
      </c>
      <c r="C10832" t="s">
        <v>22</v>
      </c>
      <c r="D10832" s="55">
        <v>43739</v>
      </c>
      <c r="E10832">
        <v>0.20499999999999999</v>
      </c>
      <c r="F10832">
        <v>2376533</v>
      </c>
      <c r="G10832" s="58" t="s">
        <v>87</v>
      </c>
      <c r="H10832" s="58" t="s">
        <v>87</v>
      </c>
      <c r="I10832" s="60" t="s">
        <v>85</v>
      </c>
    </row>
    <row r="10833" spans="1:9" x14ac:dyDescent="0.2">
      <c r="A10833" t="s">
        <v>45</v>
      </c>
      <c r="B10833" t="s">
        <v>81</v>
      </c>
      <c r="C10833" t="s">
        <v>22</v>
      </c>
      <c r="D10833" s="55">
        <v>43739</v>
      </c>
      <c r="E10833">
        <v>2.5000000000000001E-3</v>
      </c>
      <c r="F10833">
        <v>2376534</v>
      </c>
      <c r="G10833" s="58" t="s">
        <v>87</v>
      </c>
      <c r="H10833" s="58" t="s">
        <v>87</v>
      </c>
      <c r="I10833" s="60" t="s">
        <v>85</v>
      </c>
    </row>
    <row r="10834" spans="1:9" x14ac:dyDescent="0.2">
      <c r="A10834" t="s">
        <v>46</v>
      </c>
      <c r="B10834" t="s">
        <v>80</v>
      </c>
      <c r="C10834" t="s">
        <v>22</v>
      </c>
      <c r="D10834" s="55">
        <v>43739</v>
      </c>
      <c r="E10834">
        <v>0.20499999999999999</v>
      </c>
      <c r="F10834">
        <v>2376535</v>
      </c>
      <c r="G10834" s="58" t="s">
        <v>87</v>
      </c>
      <c r="H10834" s="58" t="s">
        <v>87</v>
      </c>
      <c r="I10834" s="60" t="s">
        <v>85</v>
      </c>
    </row>
    <row r="10835" spans="1:9" x14ac:dyDescent="0.2">
      <c r="A10835" t="s">
        <v>46</v>
      </c>
      <c r="B10835" t="s">
        <v>81</v>
      </c>
      <c r="C10835" t="s">
        <v>22</v>
      </c>
      <c r="D10835" s="55">
        <v>43739</v>
      </c>
      <c r="E10835">
        <v>0.2587838313548913</v>
      </c>
      <c r="F10835">
        <v>2376536</v>
      </c>
      <c r="G10835" s="58" t="s">
        <v>87</v>
      </c>
      <c r="H10835" s="58" t="s">
        <v>87</v>
      </c>
      <c r="I10835" s="60" t="s">
        <v>85</v>
      </c>
    </row>
    <row r="10836" spans="1:9" x14ac:dyDescent="0.2">
      <c r="A10836" t="s">
        <v>47</v>
      </c>
      <c r="B10836" t="s">
        <v>80</v>
      </c>
      <c r="C10836" t="s">
        <v>22</v>
      </c>
      <c r="D10836" s="55">
        <v>43739</v>
      </c>
      <c r="E10836">
        <v>0.20499999999999999</v>
      </c>
      <c r="F10836">
        <v>2376537</v>
      </c>
      <c r="G10836" s="58" t="s">
        <v>87</v>
      </c>
      <c r="H10836" s="58" t="s">
        <v>87</v>
      </c>
      <c r="I10836" s="60" t="s">
        <v>85</v>
      </c>
    </row>
    <row r="10837" spans="1:9" x14ac:dyDescent="0.2">
      <c r="A10837" t="s">
        <v>47</v>
      </c>
      <c r="B10837" t="s">
        <v>81</v>
      </c>
      <c r="C10837" t="s">
        <v>22</v>
      </c>
      <c r="D10837" s="55">
        <v>43739</v>
      </c>
      <c r="E10837">
        <v>2.2499999999999999E-2</v>
      </c>
      <c r="F10837">
        <v>2376538</v>
      </c>
      <c r="G10837" s="58" t="s">
        <v>87</v>
      </c>
      <c r="H10837" s="58" t="s">
        <v>87</v>
      </c>
      <c r="I10837" s="60" t="s">
        <v>85</v>
      </c>
    </row>
    <row r="10838" spans="1:9" x14ac:dyDescent="0.2">
      <c r="A10838" t="s">
        <v>48</v>
      </c>
      <c r="B10838" t="s">
        <v>80</v>
      </c>
      <c r="C10838" t="s">
        <v>22</v>
      </c>
      <c r="D10838" s="55">
        <v>43739</v>
      </c>
      <c r="E10838">
        <v>0.20499999999999999</v>
      </c>
      <c r="F10838">
        <v>2376539</v>
      </c>
      <c r="G10838" s="58" t="s">
        <v>87</v>
      </c>
      <c r="H10838" s="58" t="s">
        <v>87</v>
      </c>
      <c r="I10838" s="60" t="s">
        <v>85</v>
      </c>
    </row>
    <row r="10839" spans="1:9" x14ac:dyDescent="0.2">
      <c r="A10839" t="s">
        <v>48</v>
      </c>
      <c r="B10839" t="s">
        <v>81</v>
      </c>
      <c r="C10839" t="s">
        <v>22</v>
      </c>
      <c r="D10839" s="55">
        <v>43739</v>
      </c>
      <c r="E10839">
        <v>0.25878383135489136</v>
      </c>
      <c r="F10839">
        <v>2376540</v>
      </c>
      <c r="G10839" s="58" t="s">
        <v>87</v>
      </c>
      <c r="H10839" s="58" t="s">
        <v>87</v>
      </c>
      <c r="I10839" s="60" t="s">
        <v>85</v>
      </c>
    </row>
    <row r="10840" spans="1:9" x14ac:dyDescent="0.2">
      <c r="A10840" t="s">
        <v>50</v>
      </c>
      <c r="B10840" t="s">
        <v>80</v>
      </c>
      <c r="C10840" t="s">
        <v>22</v>
      </c>
      <c r="D10840" s="55">
        <v>43739</v>
      </c>
      <c r="E10840">
        <v>0</v>
      </c>
      <c r="F10840">
        <v>2376541</v>
      </c>
      <c r="G10840" s="58" t="s">
        <v>87</v>
      </c>
      <c r="H10840" s="58" t="s">
        <v>87</v>
      </c>
      <c r="I10840" s="60" t="s">
        <v>85</v>
      </c>
    </row>
    <row r="10841" spans="1:9" x14ac:dyDescent="0.2">
      <c r="A10841" t="s">
        <v>50</v>
      </c>
      <c r="B10841" t="s">
        <v>81</v>
      </c>
      <c r="C10841" t="s">
        <v>22</v>
      </c>
      <c r="D10841" s="55">
        <v>43739</v>
      </c>
      <c r="E10841">
        <v>0</v>
      </c>
      <c r="F10841">
        <v>2376542</v>
      </c>
      <c r="G10841" s="58" t="s">
        <v>87</v>
      </c>
      <c r="H10841" s="58" t="s">
        <v>87</v>
      </c>
      <c r="I10841" s="60" t="s">
        <v>85</v>
      </c>
    </row>
    <row r="10842" spans="1:9" x14ac:dyDescent="0.2">
      <c r="A10842" t="s">
        <v>58</v>
      </c>
      <c r="B10842" t="s">
        <v>80</v>
      </c>
      <c r="C10842" t="s">
        <v>22</v>
      </c>
      <c r="D10842" s="55">
        <v>43739</v>
      </c>
      <c r="E10842">
        <v>0.4</v>
      </c>
      <c r="F10842">
        <v>2376543</v>
      </c>
      <c r="G10842" s="58" t="s">
        <v>87</v>
      </c>
      <c r="H10842" s="58" t="s">
        <v>87</v>
      </c>
      <c r="I10842" s="60" t="s">
        <v>85</v>
      </c>
    </row>
    <row r="10843" spans="1:9" x14ac:dyDescent="0.2">
      <c r="A10843" t="s">
        <v>58</v>
      </c>
      <c r="B10843" t="s">
        <v>81</v>
      </c>
      <c r="C10843" t="s">
        <v>22</v>
      </c>
      <c r="D10843" s="55">
        <v>43739</v>
      </c>
      <c r="E10843">
        <v>1.4999999999999999E-2</v>
      </c>
      <c r="F10843">
        <v>2376544</v>
      </c>
      <c r="G10843" s="58" t="s">
        <v>87</v>
      </c>
      <c r="H10843" s="58" t="s">
        <v>87</v>
      </c>
      <c r="I10843" s="60" t="s">
        <v>85</v>
      </c>
    </row>
    <row r="10844" spans="1:9" x14ac:dyDescent="0.2">
      <c r="A10844" t="s">
        <v>59</v>
      </c>
      <c r="B10844" t="s">
        <v>80</v>
      </c>
      <c r="C10844" t="s">
        <v>22</v>
      </c>
      <c r="D10844" s="55">
        <v>43739</v>
      </c>
      <c r="E10844">
        <v>0.47</v>
      </c>
      <c r="F10844">
        <v>2376545</v>
      </c>
      <c r="G10844" s="58" t="s">
        <v>87</v>
      </c>
      <c r="H10844" s="58" t="s">
        <v>87</v>
      </c>
      <c r="I10844" s="60" t="s">
        <v>85</v>
      </c>
    </row>
    <row r="10845" spans="1:9" x14ac:dyDescent="0.2">
      <c r="A10845" t="s">
        <v>59</v>
      </c>
      <c r="B10845" t="s">
        <v>81</v>
      </c>
      <c r="C10845" t="s">
        <v>22</v>
      </c>
      <c r="D10845" s="55">
        <v>43739</v>
      </c>
      <c r="E10845">
        <v>-8.5000000000000006E-2</v>
      </c>
      <c r="F10845">
        <v>2376546</v>
      </c>
      <c r="G10845" s="58" t="s">
        <v>87</v>
      </c>
      <c r="H10845" s="58" t="s">
        <v>87</v>
      </c>
      <c r="I10845" s="60" t="s">
        <v>85</v>
      </c>
    </row>
    <row r="10846" spans="1:9" x14ac:dyDescent="0.2">
      <c r="A10846" t="s">
        <v>60</v>
      </c>
      <c r="B10846" t="s">
        <v>80</v>
      </c>
      <c r="C10846" t="s">
        <v>22</v>
      </c>
      <c r="D10846" s="55">
        <v>43739</v>
      </c>
      <c r="E10846">
        <v>0.47</v>
      </c>
      <c r="F10846">
        <v>2376547</v>
      </c>
      <c r="G10846" s="58" t="s">
        <v>87</v>
      </c>
      <c r="H10846" s="58" t="s">
        <v>87</v>
      </c>
      <c r="I10846" s="60" t="s">
        <v>85</v>
      </c>
    </row>
    <row r="10847" spans="1:9" x14ac:dyDescent="0.2">
      <c r="A10847" t="s">
        <v>60</v>
      </c>
      <c r="B10847" t="s">
        <v>81</v>
      </c>
      <c r="C10847" t="s">
        <v>22</v>
      </c>
      <c r="D10847" s="55">
        <v>43739</v>
      </c>
      <c r="E10847">
        <v>3.5000000000000003E-2</v>
      </c>
      <c r="F10847">
        <v>2376548</v>
      </c>
      <c r="G10847" s="58" t="s">
        <v>87</v>
      </c>
      <c r="H10847" s="58" t="s">
        <v>87</v>
      </c>
      <c r="I10847" s="60" t="s">
        <v>85</v>
      </c>
    </row>
    <row r="10848" spans="1:9" x14ac:dyDescent="0.2">
      <c r="A10848" t="s">
        <v>61</v>
      </c>
      <c r="B10848" t="s">
        <v>80</v>
      </c>
      <c r="C10848" t="s">
        <v>22</v>
      </c>
      <c r="D10848" s="55">
        <v>43739</v>
      </c>
      <c r="E10848">
        <v>0.47</v>
      </c>
      <c r="F10848">
        <v>2376549</v>
      </c>
      <c r="G10848" s="58" t="s">
        <v>87</v>
      </c>
      <c r="H10848" s="58" t="s">
        <v>87</v>
      </c>
      <c r="I10848" s="60" t="s">
        <v>85</v>
      </c>
    </row>
    <row r="10849" spans="1:9" x14ac:dyDescent="0.2">
      <c r="A10849" t="s">
        <v>61</v>
      </c>
      <c r="B10849" t="s">
        <v>81</v>
      </c>
      <c r="C10849" t="s">
        <v>22</v>
      </c>
      <c r="D10849" s="55">
        <v>43739</v>
      </c>
      <c r="E10849">
        <v>-5.5E-2</v>
      </c>
      <c r="F10849">
        <v>2376550</v>
      </c>
      <c r="G10849" s="58" t="s">
        <v>87</v>
      </c>
      <c r="H10849" s="58" t="s">
        <v>87</v>
      </c>
      <c r="I10849" s="60" t="s">
        <v>85</v>
      </c>
    </row>
    <row r="10850" spans="1:9" x14ac:dyDescent="0.2">
      <c r="A10850" t="s">
        <v>62</v>
      </c>
      <c r="B10850" t="s">
        <v>80</v>
      </c>
      <c r="C10850" t="s">
        <v>22</v>
      </c>
      <c r="D10850" s="55">
        <v>43739</v>
      </c>
      <c r="E10850">
        <v>0.20499999999999999</v>
      </c>
      <c r="F10850">
        <v>2376551</v>
      </c>
      <c r="G10850" s="58" t="s">
        <v>87</v>
      </c>
      <c r="H10850" s="58" t="s">
        <v>87</v>
      </c>
      <c r="I10850" s="60" t="s">
        <v>85</v>
      </c>
    </row>
    <row r="10851" spans="1:9" x14ac:dyDescent="0.2">
      <c r="A10851" t="s">
        <v>62</v>
      </c>
      <c r="B10851" t="s">
        <v>81</v>
      </c>
      <c r="C10851" t="s">
        <v>22</v>
      </c>
      <c r="D10851" s="55">
        <v>43739</v>
      </c>
      <c r="E10851">
        <v>2.5000000000000001E-3</v>
      </c>
      <c r="F10851">
        <v>2376552</v>
      </c>
      <c r="G10851" s="58" t="s">
        <v>87</v>
      </c>
      <c r="H10851" s="58" t="s">
        <v>87</v>
      </c>
      <c r="I10851" s="60" t="s">
        <v>85</v>
      </c>
    </row>
    <row r="10852" spans="1:9" x14ac:dyDescent="0.2">
      <c r="A10852" t="s">
        <v>63</v>
      </c>
      <c r="B10852" t="s">
        <v>80</v>
      </c>
      <c r="C10852" t="s">
        <v>22</v>
      </c>
      <c r="D10852" s="55">
        <v>43739</v>
      </c>
      <c r="E10852">
        <v>0</v>
      </c>
      <c r="F10852">
        <v>2376553</v>
      </c>
      <c r="G10852" s="58" t="s">
        <v>87</v>
      </c>
      <c r="H10852" s="58" t="s">
        <v>87</v>
      </c>
      <c r="I10852" s="60" t="s">
        <v>85</v>
      </c>
    </row>
    <row r="10853" spans="1:9" x14ac:dyDescent="0.2">
      <c r="A10853" t="s">
        <v>63</v>
      </c>
      <c r="B10853" t="s">
        <v>81</v>
      </c>
      <c r="C10853" t="s">
        <v>22</v>
      </c>
      <c r="D10853" s="55">
        <v>43739</v>
      </c>
      <c r="E10853">
        <v>0</v>
      </c>
      <c r="F10853">
        <v>2376554</v>
      </c>
      <c r="G10853" s="58" t="s">
        <v>87</v>
      </c>
      <c r="H10853" s="58" t="s">
        <v>87</v>
      </c>
      <c r="I10853" s="60" t="s">
        <v>85</v>
      </c>
    </row>
    <row r="10854" spans="1:9" x14ac:dyDescent="0.2">
      <c r="A10854" t="s">
        <v>64</v>
      </c>
      <c r="B10854" t="s">
        <v>80</v>
      </c>
      <c r="C10854" t="s">
        <v>22</v>
      </c>
      <c r="D10854" s="55">
        <v>43739</v>
      </c>
      <c r="E10854">
        <v>0</v>
      </c>
      <c r="F10854">
        <v>2376555</v>
      </c>
      <c r="G10854" s="58" t="s">
        <v>87</v>
      </c>
      <c r="H10854" s="58" t="s">
        <v>87</v>
      </c>
      <c r="I10854" s="60" t="s">
        <v>85</v>
      </c>
    </row>
    <row r="10855" spans="1:9" x14ac:dyDescent="0.2">
      <c r="A10855" t="s">
        <v>64</v>
      </c>
      <c r="B10855" t="s">
        <v>81</v>
      </c>
      <c r="C10855" t="s">
        <v>22</v>
      </c>
      <c r="D10855" s="55">
        <v>43739</v>
      </c>
      <c r="E10855">
        <v>0</v>
      </c>
      <c r="F10855">
        <v>2376556</v>
      </c>
      <c r="G10855" s="58" t="s">
        <v>87</v>
      </c>
      <c r="H10855" s="58" t="s">
        <v>87</v>
      </c>
      <c r="I10855" s="60" t="s">
        <v>85</v>
      </c>
    </row>
    <row r="10856" spans="1:9" x14ac:dyDescent="0.2">
      <c r="A10856" t="s">
        <v>79</v>
      </c>
      <c r="B10856" t="s">
        <v>80</v>
      </c>
      <c r="C10856" t="s">
        <v>22</v>
      </c>
      <c r="D10856" s="55">
        <v>43739</v>
      </c>
      <c r="E10856">
        <v>0</v>
      </c>
      <c r="F10856">
        <v>2376557</v>
      </c>
      <c r="G10856" s="58" t="s">
        <v>87</v>
      </c>
      <c r="H10856" s="58" t="s">
        <v>87</v>
      </c>
      <c r="I10856" s="60" t="s">
        <v>85</v>
      </c>
    </row>
    <row r="10857" spans="1:9" x14ac:dyDescent="0.2">
      <c r="A10857" t="s">
        <v>79</v>
      </c>
      <c r="B10857" t="s">
        <v>81</v>
      </c>
      <c r="C10857" t="s">
        <v>22</v>
      </c>
      <c r="D10857" s="55">
        <v>43739</v>
      </c>
      <c r="E10857">
        <v>0</v>
      </c>
      <c r="F10857">
        <v>2376558</v>
      </c>
      <c r="G10857" s="58" t="s">
        <v>87</v>
      </c>
      <c r="H10857" s="58" t="s">
        <v>87</v>
      </c>
      <c r="I10857" s="60" t="s">
        <v>85</v>
      </c>
    </row>
    <row r="10858" spans="1:9" x14ac:dyDescent="0.2">
      <c r="A10858" t="s">
        <v>65</v>
      </c>
      <c r="B10858" t="s">
        <v>80</v>
      </c>
      <c r="C10858" t="s">
        <v>22</v>
      </c>
      <c r="D10858" s="55">
        <v>43739</v>
      </c>
      <c r="E10858">
        <v>0</v>
      </c>
      <c r="F10858">
        <v>2376559</v>
      </c>
      <c r="G10858" s="58" t="s">
        <v>87</v>
      </c>
      <c r="H10858" s="58" t="s">
        <v>87</v>
      </c>
      <c r="I10858" s="60" t="s">
        <v>85</v>
      </c>
    </row>
    <row r="10859" spans="1:9" x14ac:dyDescent="0.2">
      <c r="A10859" t="s">
        <v>65</v>
      </c>
      <c r="B10859" t="s">
        <v>81</v>
      </c>
      <c r="C10859" t="s">
        <v>22</v>
      </c>
      <c r="D10859" s="55">
        <v>43739</v>
      </c>
      <c r="E10859">
        <v>0</v>
      </c>
      <c r="F10859">
        <v>2376560</v>
      </c>
      <c r="G10859" s="58" t="s">
        <v>87</v>
      </c>
      <c r="H10859" s="58" t="s">
        <v>87</v>
      </c>
      <c r="I10859" s="60" t="s">
        <v>85</v>
      </c>
    </row>
    <row r="10860" spans="1:9" x14ac:dyDescent="0.2">
      <c r="A10860" t="s">
        <v>82</v>
      </c>
      <c r="B10860" t="s">
        <v>80</v>
      </c>
      <c r="C10860" t="s">
        <v>22</v>
      </c>
      <c r="D10860" s="55">
        <v>43739</v>
      </c>
      <c r="E10860">
        <v>0.3</v>
      </c>
      <c r="F10860">
        <v>2376561</v>
      </c>
      <c r="G10860" s="58" t="s">
        <v>87</v>
      </c>
      <c r="H10860" s="58" t="s">
        <v>87</v>
      </c>
      <c r="I10860" s="60" t="s">
        <v>85</v>
      </c>
    </row>
    <row r="10861" spans="1:9" x14ac:dyDescent="0.2">
      <c r="A10861" t="s">
        <v>78</v>
      </c>
      <c r="B10861" t="s">
        <v>80</v>
      </c>
      <c r="C10861" t="s">
        <v>22</v>
      </c>
      <c r="D10861" s="55">
        <v>43770</v>
      </c>
      <c r="E10861">
        <v>0.64500000000000002</v>
      </c>
      <c r="F10861">
        <v>2376515</v>
      </c>
      <c r="G10861" s="58" t="s">
        <v>87</v>
      </c>
      <c r="H10861" s="58" t="s">
        <v>87</v>
      </c>
      <c r="I10861" s="60" t="s">
        <v>85</v>
      </c>
    </row>
    <row r="10862" spans="1:9" x14ac:dyDescent="0.2">
      <c r="A10862" t="s">
        <v>78</v>
      </c>
      <c r="B10862" t="s">
        <v>81</v>
      </c>
      <c r="C10862" t="s">
        <v>22</v>
      </c>
      <c r="D10862" s="55">
        <v>43770</v>
      </c>
      <c r="E10862">
        <v>0.05</v>
      </c>
      <c r="F10862">
        <v>2376516</v>
      </c>
      <c r="G10862" s="58" t="s">
        <v>87</v>
      </c>
      <c r="H10862" s="58" t="s">
        <v>87</v>
      </c>
      <c r="I10862" s="60" t="s">
        <v>85</v>
      </c>
    </row>
    <row r="10863" spans="1:9" x14ac:dyDescent="0.2">
      <c r="A10863" t="s">
        <v>35</v>
      </c>
      <c r="B10863" t="s">
        <v>80</v>
      </c>
      <c r="C10863" t="s">
        <v>22</v>
      </c>
      <c r="D10863" s="55">
        <v>43770</v>
      </c>
      <c r="E10863">
        <v>0.64500000000000002</v>
      </c>
      <c r="F10863">
        <v>2376517</v>
      </c>
      <c r="G10863" s="58" t="s">
        <v>87</v>
      </c>
      <c r="H10863" s="58" t="s">
        <v>87</v>
      </c>
      <c r="I10863" s="60" t="s">
        <v>85</v>
      </c>
    </row>
    <row r="10864" spans="1:9" x14ac:dyDescent="0.2">
      <c r="A10864" t="s">
        <v>35</v>
      </c>
      <c r="B10864" t="s">
        <v>81</v>
      </c>
      <c r="C10864" t="s">
        <v>22</v>
      </c>
      <c r="D10864" s="55">
        <v>43770</v>
      </c>
      <c r="E10864">
        <v>0.14000000000000001</v>
      </c>
      <c r="F10864">
        <v>2376518</v>
      </c>
      <c r="G10864" s="58" t="s">
        <v>87</v>
      </c>
      <c r="H10864" s="58" t="s">
        <v>87</v>
      </c>
      <c r="I10864" s="60" t="s">
        <v>85</v>
      </c>
    </row>
    <row r="10865" spans="1:9" x14ac:dyDescent="0.2">
      <c r="A10865" t="s">
        <v>36</v>
      </c>
      <c r="B10865" t="s">
        <v>80</v>
      </c>
      <c r="C10865" t="s">
        <v>22</v>
      </c>
      <c r="D10865" s="55">
        <v>43770</v>
      </c>
      <c r="E10865">
        <v>0.64500000000000002</v>
      </c>
      <c r="F10865">
        <v>2376519</v>
      </c>
      <c r="G10865" s="58" t="s">
        <v>87</v>
      </c>
      <c r="H10865" s="58" t="s">
        <v>87</v>
      </c>
      <c r="I10865" s="60" t="s">
        <v>85</v>
      </c>
    </row>
    <row r="10866" spans="1:9" x14ac:dyDescent="0.2">
      <c r="A10866" t="s">
        <v>36</v>
      </c>
      <c r="B10866" t="s">
        <v>81</v>
      </c>
      <c r="C10866" t="s">
        <v>22</v>
      </c>
      <c r="D10866" s="55">
        <v>43770</v>
      </c>
      <c r="E10866">
        <v>0.05</v>
      </c>
      <c r="F10866">
        <v>2376520</v>
      </c>
      <c r="G10866" s="58" t="s">
        <v>87</v>
      </c>
      <c r="H10866" s="58" t="s">
        <v>87</v>
      </c>
      <c r="I10866" s="60" t="s">
        <v>85</v>
      </c>
    </row>
    <row r="10867" spans="1:9" x14ac:dyDescent="0.2">
      <c r="A10867" t="s">
        <v>37</v>
      </c>
      <c r="B10867" t="s">
        <v>80</v>
      </c>
      <c r="C10867" t="s">
        <v>22</v>
      </c>
      <c r="D10867" s="55">
        <v>43770</v>
      </c>
      <c r="E10867">
        <v>0.64500000000000002</v>
      </c>
      <c r="F10867">
        <v>2376521</v>
      </c>
      <c r="G10867" s="58" t="s">
        <v>87</v>
      </c>
      <c r="H10867" s="58" t="s">
        <v>87</v>
      </c>
      <c r="I10867" s="60" t="s">
        <v>85</v>
      </c>
    </row>
    <row r="10868" spans="1:9" x14ac:dyDescent="0.2">
      <c r="A10868" t="s">
        <v>37</v>
      </c>
      <c r="B10868" t="s">
        <v>81</v>
      </c>
      <c r="C10868" t="s">
        <v>22</v>
      </c>
      <c r="D10868" s="55">
        <v>43770</v>
      </c>
      <c r="E10868">
        <v>0.14000000000000001</v>
      </c>
      <c r="F10868">
        <v>2376522</v>
      </c>
      <c r="G10868" s="58" t="s">
        <v>87</v>
      </c>
      <c r="H10868" s="58" t="s">
        <v>87</v>
      </c>
      <c r="I10868" s="60" t="s">
        <v>85</v>
      </c>
    </row>
    <row r="10869" spans="1:9" x14ac:dyDescent="0.2">
      <c r="A10869" t="s">
        <v>40</v>
      </c>
      <c r="B10869" t="s">
        <v>80</v>
      </c>
      <c r="C10869" t="s">
        <v>22</v>
      </c>
      <c r="D10869" s="55">
        <v>43770</v>
      </c>
      <c r="E10869">
        <v>0</v>
      </c>
      <c r="F10869">
        <v>2376523</v>
      </c>
      <c r="G10869" s="58" t="s">
        <v>87</v>
      </c>
      <c r="H10869" s="58" t="s">
        <v>87</v>
      </c>
      <c r="I10869" s="60" t="s">
        <v>85</v>
      </c>
    </row>
    <row r="10870" spans="1:9" x14ac:dyDescent="0.2">
      <c r="A10870" t="s">
        <v>40</v>
      </c>
      <c r="B10870" t="s">
        <v>81</v>
      </c>
      <c r="C10870" t="s">
        <v>22</v>
      </c>
      <c r="D10870" s="55">
        <v>43770</v>
      </c>
      <c r="E10870">
        <v>0</v>
      </c>
      <c r="F10870">
        <v>2376524</v>
      </c>
      <c r="G10870" s="58" t="s">
        <v>87</v>
      </c>
      <c r="H10870" s="58" t="s">
        <v>87</v>
      </c>
      <c r="I10870" s="60" t="s">
        <v>85</v>
      </c>
    </row>
    <row r="10871" spans="1:9" x14ac:dyDescent="0.2">
      <c r="A10871" t="s">
        <v>41</v>
      </c>
      <c r="B10871" t="s">
        <v>80</v>
      </c>
      <c r="C10871" t="s">
        <v>22</v>
      </c>
      <c r="D10871" s="55">
        <v>43770</v>
      </c>
      <c r="E10871">
        <v>0</v>
      </c>
      <c r="F10871">
        <v>2376525</v>
      </c>
      <c r="G10871" s="58" t="s">
        <v>87</v>
      </c>
      <c r="H10871" s="58" t="s">
        <v>87</v>
      </c>
      <c r="I10871" s="60" t="s">
        <v>85</v>
      </c>
    </row>
    <row r="10872" spans="1:9" x14ac:dyDescent="0.2">
      <c r="A10872" t="s">
        <v>41</v>
      </c>
      <c r="B10872" t="s">
        <v>81</v>
      </c>
      <c r="C10872" t="s">
        <v>22</v>
      </c>
      <c r="D10872" s="55">
        <v>43770</v>
      </c>
      <c r="E10872">
        <v>0</v>
      </c>
      <c r="F10872">
        <v>2376526</v>
      </c>
      <c r="G10872" s="58" t="s">
        <v>87</v>
      </c>
      <c r="H10872" s="58" t="s">
        <v>87</v>
      </c>
      <c r="I10872" s="60" t="s">
        <v>85</v>
      </c>
    </row>
    <row r="10873" spans="1:9" x14ac:dyDescent="0.2">
      <c r="A10873" t="s">
        <v>42</v>
      </c>
      <c r="B10873" t="s">
        <v>80</v>
      </c>
      <c r="C10873" t="s">
        <v>22</v>
      </c>
      <c r="D10873" s="55">
        <v>43770</v>
      </c>
      <c r="E10873">
        <v>0.24</v>
      </c>
      <c r="F10873">
        <v>2376527</v>
      </c>
      <c r="G10873" s="58" t="s">
        <v>87</v>
      </c>
      <c r="H10873" s="58" t="s">
        <v>87</v>
      </c>
      <c r="I10873" s="60" t="s">
        <v>85</v>
      </c>
    </row>
    <row r="10874" spans="1:9" x14ac:dyDescent="0.2">
      <c r="A10874" t="s">
        <v>42</v>
      </c>
      <c r="B10874" t="s">
        <v>81</v>
      </c>
      <c r="C10874" t="s">
        <v>22</v>
      </c>
      <c r="D10874" s="55">
        <v>43770</v>
      </c>
      <c r="E10874">
        <v>0.03</v>
      </c>
      <c r="F10874">
        <v>2376528</v>
      </c>
      <c r="G10874" s="58" t="s">
        <v>87</v>
      </c>
      <c r="H10874" s="58" t="s">
        <v>87</v>
      </c>
      <c r="I10874" s="60" t="s">
        <v>85</v>
      </c>
    </row>
    <row r="10875" spans="1:9" x14ac:dyDescent="0.2">
      <c r="A10875" t="s">
        <v>43</v>
      </c>
      <c r="B10875" t="s">
        <v>80</v>
      </c>
      <c r="C10875" t="s">
        <v>22</v>
      </c>
      <c r="D10875" s="55">
        <v>43770</v>
      </c>
      <c r="E10875">
        <v>0.24</v>
      </c>
      <c r="F10875">
        <v>2376529</v>
      </c>
      <c r="G10875" s="58" t="s">
        <v>87</v>
      </c>
      <c r="H10875" s="58" t="s">
        <v>87</v>
      </c>
      <c r="I10875" s="60" t="s">
        <v>85</v>
      </c>
    </row>
    <row r="10876" spans="1:9" x14ac:dyDescent="0.2">
      <c r="A10876" t="s">
        <v>43</v>
      </c>
      <c r="B10876" t="s">
        <v>81</v>
      </c>
      <c r="C10876" t="s">
        <v>22</v>
      </c>
      <c r="D10876" s="55">
        <v>43770</v>
      </c>
      <c r="E10876">
        <v>0.29641558988190086</v>
      </c>
      <c r="F10876">
        <v>2376530</v>
      </c>
      <c r="G10876" s="58" t="s">
        <v>87</v>
      </c>
      <c r="H10876" s="58" t="s">
        <v>87</v>
      </c>
      <c r="I10876" s="60" t="s">
        <v>85</v>
      </c>
    </row>
    <row r="10877" spans="1:9" x14ac:dyDescent="0.2">
      <c r="A10877" t="s">
        <v>44</v>
      </c>
      <c r="B10877" t="s">
        <v>80</v>
      </c>
      <c r="C10877" t="s">
        <v>22</v>
      </c>
      <c r="D10877" s="55">
        <v>43770</v>
      </c>
      <c r="E10877">
        <v>0.3</v>
      </c>
      <c r="F10877">
        <v>2376531</v>
      </c>
      <c r="G10877" s="58" t="s">
        <v>87</v>
      </c>
      <c r="H10877" s="58" t="s">
        <v>87</v>
      </c>
      <c r="I10877" s="60" t="s">
        <v>85</v>
      </c>
    </row>
    <row r="10878" spans="1:9" x14ac:dyDescent="0.2">
      <c r="A10878" t="s">
        <v>44</v>
      </c>
      <c r="B10878" t="s">
        <v>81</v>
      </c>
      <c r="C10878" t="s">
        <v>22</v>
      </c>
      <c r="D10878" s="55">
        <v>43770</v>
      </c>
      <c r="E10878">
        <v>0.05</v>
      </c>
      <c r="F10878">
        <v>2376532</v>
      </c>
      <c r="G10878" s="58" t="s">
        <v>87</v>
      </c>
      <c r="H10878" s="58" t="s">
        <v>87</v>
      </c>
      <c r="I10878" s="60" t="s">
        <v>85</v>
      </c>
    </row>
    <row r="10879" spans="1:9" x14ac:dyDescent="0.2">
      <c r="A10879" t="s">
        <v>45</v>
      </c>
      <c r="B10879" t="s">
        <v>80</v>
      </c>
      <c r="C10879" t="s">
        <v>22</v>
      </c>
      <c r="D10879" s="55">
        <v>43770</v>
      </c>
      <c r="E10879">
        <v>0.3</v>
      </c>
      <c r="F10879">
        <v>2376533</v>
      </c>
      <c r="G10879" s="58" t="s">
        <v>87</v>
      </c>
      <c r="H10879" s="58" t="s">
        <v>87</v>
      </c>
      <c r="I10879" s="60" t="s">
        <v>85</v>
      </c>
    </row>
    <row r="10880" spans="1:9" x14ac:dyDescent="0.2">
      <c r="A10880" t="s">
        <v>45</v>
      </c>
      <c r="B10880" t="s">
        <v>81</v>
      </c>
      <c r="C10880" t="s">
        <v>22</v>
      </c>
      <c r="D10880" s="55">
        <v>43770</v>
      </c>
      <c r="E10880">
        <v>0.12</v>
      </c>
      <c r="F10880">
        <v>2376534</v>
      </c>
      <c r="G10880" s="58" t="s">
        <v>87</v>
      </c>
      <c r="H10880" s="58" t="s">
        <v>87</v>
      </c>
      <c r="I10880" s="60" t="s">
        <v>85</v>
      </c>
    </row>
    <row r="10881" spans="1:9" x14ac:dyDescent="0.2">
      <c r="A10881" t="s">
        <v>46</v>
      </c>
      <c r="B10881" t="s">
        <v>80</v>
      </c>
      <c r="C10881" t="s">
        <v>22</v>
      </c>
      <c r="D10881" s="55">
        <v>43770</v>
      </c>
      <c r="E10881">
        <v>0.3</v>
      </c>
      <c r="F10881">
        <v>2376535</v>
      </c>
      <c r="G10881" s="58" t="s">
        <v>87</v>
      </c>
      <c r="H10881" s="58" t="s">
        <v>87</v>
      </c>
      <c r="I10881" s="60" t="s">
        <v>85</v>
      </c>
    </row>
    <row r="10882" spans="1:9" x14ac:dyDescent="0.2">
      <c r="A10882" t="s">
        <v>46</v>
      </c>
      <c r="B10882" t="s">
        <v>81</v>
      </c>
      <c r="C10882" t="s">
        <v>22</v>
      </c>
      <c r="D10882" s="55">
        <v>43770</v>
      </c>
      <c r="E10882">
        <v>0.52114158821121592</v>
      </c>
      <c r="F10882">
        <v>2376536</v>
      </c>
      <c r="G10882" s="58" t="s">
        <v>87</v>
      </c>
      <c r="H10882" s="58" t="s">
        <v>87</v>
      </c>
      <c r="I10882" s="60" t="s">
        <v>85</v>
      </c>
    </row>
    <row r="10883" spans="1:9" x14ac:dyDescent="0.2">
      <c r="A10883" t="s">
        <v>47</v>
      </c>
      <c r="B10883" t="s">
        <v>80</v>
      </c>
      <c r="C10883" t="s">
        <v>22</v>
      </c>
      <c r="D10883" s="55">
        <v>43770</v>
      </c>
      <c r="E10883">
        <v>0.3</v>
      </c>
      <c r="F10883">
        <v>2376537</v>
      </c>
      <c r="G10883" s="58" t="s">
        <v>87</v>
      </c>
      <c r="H10883" s="58" t="s">
        <v>87</v>
      </c>
      <c r="I10883" s="60" t="s">
        <v>85</v>
      </c>
    </row>
    <row r="10884" spans="1:9" x14ac:dyDescent="0.2">
      <c r="A10884" t="s">
        <v>47</v>
      </c>
      <c r="B10884" t="s">
        <v>81</v>
      </c>
      <c r="C10884" t="s">
        <v>22</v>
      </c>
      <c r="D10884" s="55">
        <v>43770</v>
      </c>
      <c r="E10884">
        <v>0.1</v>
      </c>
      <c r="F10884">
        <v>2376538</v>
      </c>
      <c r="G10884" s="58" t="s">
        <v>87</v>
      </c>
      <c r="H10884" s="58" t="s">
        <v>87</v>
      </c>
      <c r="I10884" s="60" t="s">
        <v>85</v>
      </c>
    </row>
    <row r="10885" spans="1:9" x14ac:dyDescent="0.2">
      <c r="A10885" t="s">
        <v>48</v>
      </c>
      <c r="B10885" t="s">
        <v>80</v>
      </c>
      <c r="C10885" t="s">
        <v>22</v>
      </c>
      <c r="D10885" s="55">
        <v>43770</v>
      </c>
      <c r="E10885">
        <v>0.3</v>
      </c>
      <c r="F10885">
        <v>2376539</v>
      </c>
      <c r="G10885" s="58" t="s">
        <v>87</v>
      </c>
      <c r="H10885" s="58" t="s">
        <v>87</v>
      </c>
      <c r="I10885" s="60" t="s">
        <v>85</v>
      </c>
    </row>
    <row r="10886" spans="1:9" x14ac:dyDescent="0.2">
      <c r="A10886" t="s">
        <v>48</v>
      </c>
      <c r="B10886" t="s">
        <v>81</v>
      </c>
      <c r="C10886" t="s">
        <v>22</v>
      </c>
      <c r="D10886" s="55">
        <v>43770</v>
      </c>
      <c r="E10886">
        <v>0.44950835038886644</v>
      </c>
      <c r="F10886">
        <v>2376540</v>
      </c>
      <c r="G10886" s="58" t="s">
        <v>87</v>
      </c>
      <c r="H10886" s="58" t="s">
        <v>87</v>
      </c>
      <c r="I10886" s="60" t="s">
        <v>85</v>
      </c>
    </row>
    <row r="10887" spans="1:9" x14ac:dyDescent="0.2">
      <c r="A10887" t="s">
        <v>50</v>
      </c>
      <c r="B10887" t="s">
        <v>80</v>
      </c>
      <c r="C10887" t="s">
        <v>22</v>
      </c>
      <c r="D10887" s="55">
        <v>43770</v>
      </c>
      <c r="E10887">
        <v>0</v>
      </c>
      <c r="F10887">
        <v>2376541</v>
      </c>
      <c r="G10887" s="58" t="s">
        <v>87</v>
      </c>
      <c r="H10887" s="58" t="s">
        <v>87</v>
      </c>
      <c r="I10887" s="60" t="s">
        <v>85</v>
      </c>
    </row>
    <row r="10888" spans="1:9" x14ac:dyDescent="0.2">
      <c r="A10888" t="s">
        <v>50</v>
      </c>
      <c r="B10888" t="s">
        <v>81</v>
      </c>
      <c r="C10888" t="s">
        <v>22</v>
      </c>
      <c r="D10888" s="55">
        <v>43770</v>
      </c>
      <c r="E10888">
        <v>0</v>
      </c>
      <c r="F10888">
        <v>2376542</v>
      </c>
      <c r="G10888" s="58" t="s">
        <v>87</v>
      </c>
      <c r="H10888" s="58" t="s">
        <v>87</v>
      </c>
      <c r="I10888" s="60" t="s">
        <v>85</v>
      </c>
    </row>
    <row r="10889" spans="1:9" x14ac:dyDescent="0.2">
      <c r="A10889" t="s">
        <v>58</v>
      </c>
      <c r="B10889" t="s">
        <v>80</v>
      </c>
      <c r="C10889" t="s">
        <v>22</v>
      </c>
      <c r="D10889" s="55">
        <v>43770</v>
      </c>
      <c r="E10889">
        <v>0.64500000000000002</v>
      </c>
      <c r="F10889">
        <v>2376543</v>
      </c>
      <c r="G10889" s="58" t="s">
        <v>87</v>
      </c>
      <c r="H10889" s="58" t="s">
        <v>87</v>
      </c>
      <c r="I10889" s="60" t="s">
        <v>85</v>
      </c>
    </row>
    <row r="10890" spans="1:9" x14ac:dyDescent="0.2">
      <c r="A10890" t="s">
        <v>58</v>
      </c>
      <c r="B10890" t="s">
        <v>81</v>
      </c>
      <c r="C10890" t="s">
        <v>22</v>
      </c>
      <c r="D10890" s="55">
        <v>43770</v>
      </c>
      <c r="E10890">
        <v>0.05</v>
      </c>
      <c r="F10890">
        <v>2376544</v>
      </c>
      <c r="G10890" s="58" t="s">
        <v>87</v>
      </c>
      <c r="H10890" s="58" t="s">
        <v>87</v>
      </c>
      <c r="I10890" s="60" t="s">
        <v>85</v>
      </c>
    </row>
    <row r="10891" spans="1:9" x14ac:dyDescent="0.2">
      <c r="A10891" t="s">
        <v>59</v>
      </c>
      <c r="B10891" t="s">
        <v>80</v>
      </c>
      <c r="C10891" t="s">
        <v>22</v>
      </c>
      <c r="D10891" s="55">
        <v>43770</v>
      </c>
      <c r="E10891">
        <v>0.86</v>
      </c>
      <c r="F10891">
        <v>2376545</v>
      </c>
      <c r="G10891" s="58" t="s">
        <v>87</v>
      </c>
      <c r="H10891" s="58" t="s">
        <v>87</v>
      </c>
      <c r="I10891" s="60" t="s">
        <v>85</v>
      </c>
    </row>
    <row r="10892" spans="1:9" x14ac:dyDescent="0.2">
      <c r="A10892" t="s">
        <v>59</v>
      </c>
      <c r="B10892" t="s">
        <v>81</v>
      </c>
      <c r="C10892" t="s">
        <v>22</v>
      </c>
      <c r="D10892" s="55">
        <v>43770</v>
      </c>
      <c r="E10892">
        <v>-0.17</v>
      </c>
      <c r="F10892">
        <v>2376546</v>
      </c>
      <c r="G10892" s="58" t="s">
        <v>87</v>
      </c>
      <c r="H10892" s="58" t="s">
        <v>87</v>
      </c>
      <c r="I10892" s="60" t="s">
        <v>85</v>
      </c>
    </row>
    <row r="10893" spans="1:9" x14ac:dyDescent="0.2">
      <c r="A10893" t="s">
        <v>60</v>
      </c>
      <c r="B10893" t="s">
        <v>80</v>
      </c>
      <c r="C10893" t="s">
        <v>22</v>
      </c>
      <c r="D10893" s="55">
        <v>43770</v>
      </c>
      <c r="E10893">
        <v>0.86</v>
      </c>
      <c r="F10893">
        <v>2376547</v>
      </c>
      <c r="G10893" s="58" t="s">
        <v>87</v>
      </c>
      <c r="H10893" s="58" t="s">
        <v>87</v>
      </c>
      <c r="I10893" s="60" t="s">
        <v>85</v>
      </c>
    </row>
    <row r="10894" spans="1:9" x14ac:dyDescent="0.2">
      <c r="A10894" t="s">
        <v>60</v>
      </c>
      <c r="B10894" t="s">
        <v>81</v>
      </c>
      <c r="C10894" t="s">
        <v>22</v>
      </c>
      <c r="D10894" s="55">
        <v>43770</v>
      </c>
      <c r="E10894">
        <v>0.1</v>
      </c>
      <c r="F10894">
        <v>2376548</v>
      </c>
      <c r="G10894" s="58" t="s">
        <v>87</v>
      </c>
      <c r="H10894" s="58" t="s">
        <v>87</v>
      </c>
      <c r="I10894" s="60" t="s">
        <v>85</v>
      </c>
    </row>
    <row r="10895" spans="1:9" x14ac:dyDescent="0.2">
      <c r="A10895" t="s">
        <v>61</v>
      </c>
      <c r="B10895" t="s">
        <v>80</v>
      </c>
      <c r="C10895" t="s">
        <v>22</v>
      </c>
      <c r="D10895" s="55">
        <v>43770</v>
      </c>
      <c r="E10895">
        <v>0.86</v>
      </c>
      <c r="F10895">
        <v>2376549</v>
      </c>
      <c r="G10895" s="58" t="s">
        <v>87</v>
      </c>
      <c r="H10895" s="58" t="s">
        <v>87</v>
      </c>
      <c r="I10895" s="60" t="s">
        <v>85</v>
      </c>
    </row>
    <row r="10896" spans="1:9" x14ac:dyDescent="0.2">
      <c r="A10896" t="s">
        <v>61</v>
      </c>
      <c r="B10896" t="s">
        <v>81</v>
      </c>
      <c r="C10896" t="s">
        <v>22</v>
      </c>
      <c r="D10896" s="55">
        <v>43770</v>
      </c>
      <c r="E10896">
        <v>-0.05</v>
      </c>
      <c r="F10896">
        <v>2376550</v>
      </c>
      <c r="G10896" s="58" t="s">
        <v>87</v>
      </c>
      <c r="H10896" s="58" t="s">
        <v>87</v>
      </c>
      <c r="I10896" s="60" t="s">
        <v>85</v>
      </c>
    </row>
    <row r="10897" spans="1:9" x14ac:dyDescent="0.2">
      <c r="A10897" t="s">
        <v>62</v>
      </c>
      <c r="B10897" t="s">
        <v>80</v>
      </c>
      <c r="C10897" t="s">
        <v>22</v>
      </c>
      <c r="D10897" s="55">
        <v>43770</v>
      </c>
      <c r="E10897">
        <v>0.64500000000000002</v>
      </c>
      <c r="F10897">
        <v>2376551</v>
      </c>
      <c r="G10897" s="58" t="s">
        <v>87</v>
      </c>
      <c r="H10897" s="58" t="s">
        <v>87</v>
      </c>
      <c r="I10897" s="60" t="s">
        <v>85</v>
      </c>
    </row>
    <row r="10898" spans="1:9" x14ac:dyDescent="0.2">
      <c r="A10898" t="s">
        <v>62</v>
      </c>
      <c r="B10898" t="s">
        <v>81</v>
      </c>
      <c r="C10898" t="s">
        <v>22</v>
      </c>
      <c r="D10898" s="55">
        <v>43770</v>
      </c>
      <c r="E10898">
        <v>0.05</v>
      </c>
      <c r="F10898">
        <v>2376552</v>
      </c>
      <c r="G10898" s="58" t="s">
        <v>87</v>
      </c>
      <c r="H10898" s="58" t="s">
        <v>87</v>
      </c>
      <c r="I10898" s="60" t="s">
        <v>85</v>
      </c>
    </row>
    <row r="10899" spans="1:9" x14ac:dyDescent="0.2">
      <c r="A10899" t="s">
        <v>63</v>
      </c>
      <c r="B10899" t="s">
        <v>80</v>
      </c>
      <c r="C10899" t="s">
        <v>22</v>
      </c>
      <c r="D10899" s="55">
        <v>43770</v>
      </c>
      <c r="E10899">
        <v>0</v>
      </c>
      <c r="F10899">
        <v>2376553</v>
      </c>
      <c r="G10899" s="58" t="s">
        <v>87</v>
      </c>
      <c r="H10899" s="58" t="s">
        <v>87</v>
      </c>
      <c r="I10899" s="60" t="s">
        <v>85</v>
      </c>
    </row>
    <row r="10900" spans="1:9" x14ac:dyDescent="0.2">
      <c r="A10900" t="s">
        <v>63</v>
      </c>
      <c r="B10900" t="s">
        <v>81</v>
      </c>
      <c r="C10900" t="s">
        <v>22</v>
      </c>
      <c r="D10900" s="55">
        <v>43770</v>
      </c>
      <c r="E10900">
        <v>0</v>
      </c>
      <c r="F10900">
        <v>2376554</v>
      </c>
      <c r="G10900" s="58" t="s">
        <v>87</v>
      </c>
      <c r="H10900" s="58" t="s">
        <v>87</v>
      </c>
      <c r="I10900" s="60" t="s">
        <v>85</v>
      </c>
    </row>
    <row r="10901" spans="1:9" x14ac:dyDescent="0.2">
      <c r="A10901" t="s">
        <v>64</v>
      </c>
      <c r="B10901" t="s">
        <v>80</v>
      </c>
      <c r="C10901" t="s">
        <v>22</v>
      </c>
      <c r="D10901" s="55">
        <v>43770</v>
      </c>
      <c r="E10901">
        <v>0</v>
      </c>
      <c r="F10901">
        <v>2376555</v>
      </c>
      <c r="G10901" s="58" t="s">
        <v>87</v>
      </c>
      <c r="H10901" s="58" t="s">
        <v>87</v>
      </c>
      <c r="I10901" s="60" t="s">
        <v>85</v>
      </c>
    </row>
    <row r="10902" spans="1:9" x14ac:dyDescent="0.2">
      <c r="A10902" t="s">
        <v>64</v>
      </c>
      <c r="B10902" t="s">
        <v>81</v>
      </c>
      <c r="C10902" t="s">
        <v>22</v>
      </c>
      <c r="D10902" s="55">
        <v>43770</v>
      </c>
      <c r="E10902">
        <v>0</v>
      </c>
      <c r="F10902">
        <v>2376556</v>
      </c>
      <c r="G10902" s="58" t="s">
        <v>87</v>
      </c>
      <c r="H10902" s="58" t="s">
        <v>87</v>
      </c>
      <c r="I10902" s="60" t="s">
        <v>85</v>
      </c>
    </row>
    <row r="10903" spans="1:9" x14ac:dyDescent="0.2">
      <c r="A10903" t="s">
        <v>79</v>
      </c>
      <c r="B10903" t="s">
        <v>80</v>
      </c>
      <c r="C10903" t="s">
        <v>22</v>
      </c>
      <c r="D10903" s="55">
        <v>43770</v>
      </c>
      <c r="E10903">
        <v>0</v>
      </c>
      <c r="F10903">
        <v>2376557</v>
      </c>
      <c r="G10903" s="58" t="s">
        <v>87</v>
      </c>
      <c r="H10903" s="58" t="s">
        <v>87</v>
      </c>
      <c r="I10903" s="60" t="s">
        <v>85</v>
      </c>
    </row>
    <row r="10904" spans="1:9" x14ac:dyDescent="0.2">
      <c r="A10904" t="s">
        <v>79</v>
      </c>
      <c r="B10904" t="s">
        <v>81</v>
      </c>
      <c r="C10904" t="s">
        <v>22</v>
      </c>
      <c r="D10904" s="55">
        <v>43770</v>
      </c>
      <c r="E10904">
        <v>0</v>
      </c>
      <c r="F10904">
        <v>2376558</v>
      </c>
      <c r="G10904" s="58" t="s">
        <v>87</v>
      </c>
      <c r="H10904" s="58" t="s">
        <v>87</v>
      </c>
      <c r="I10904" s="60" t="s">
        <v>85</v>
      </c>
    </row>
    <row r="10905" spans="1:9" x14ac:dyDescent="0.2">
      <c r="A10905" t="s">
        <v>65</v>
      </c>
      <c r="B10905" t="s">
        <v>80</v>
      </c>
      <c r="C10905" t="s">
        <v>22</v>
      </c>
      <c r="D10905" s="55">
        <v>43770</v>
      </c>
      <c r="E10905">
        <v>0</v>
      </c>
      <c r="F10905">
        <v>2376559</v>
      </c>
      <c r="G10905" s="58" t="s">
        <v>87</v>
      </c>
      <c r="H10905" s="58" t="s">
        <v>87</v>
      </c>
      <c r="I10905" s="60" t="s">
        <v>85</v>
      </c>
    </row>
    <row r="10906" spans="1:9" x14ac:dyDescent="0.2">
      <c r="A10906" t="s">
        <v>65</v>
      </c>
      <c r="B10906" t="s">
        <v>81</v>
      </c>
      <c r="C10906" t="s">
        <v>22</v>
      </c>
      <c r="D10906" s="55">
        <v>43770</v>
      </c>
      <c r="E10906">
        <v>0</v>
      </c>
      <c r="F10906">
        <v>2376560</v>
      </c>
      <c r="G10906" s="58" t="s">
        <v>87</v>
      </c>
      <c r="H10906" s="58" t="s">
        <v>87</v>
      </c>
      <c r="I10906" s="60" t="s">
        <v>85</v>
      </c>
    </row>
    <row r="10907" spans="1:9" x14ac:dyDescent="0.2">
      <c r="A10907" t="s">
        <v>82</v>
      </c>
      <c r="B10907" t="s">
        <v>80</v>
      </c>
      <c r="C10907" t="s">
        <v>22</v>
      </c>
      <c r="D10907" s="55">
        <v>43770</v>
      </c>
      <c r="E10907">
        <v>0.23</v>
      </c>
      <c r="F10907">
        <v>2376561</v>
      </c>
      <c r="G10907" s="58" t="s">
        <v>87</v>
      </c>
      <c r="H10907" s="58" t="s">
        <v>87</v>
      </c>
      <c r="I10907" s="60" t="s">
        <v>85</v>
      </c>
    </row>
    <row r="10908" spans="1:9" x14ac:dyDescent="0.2">
      <c r="A10908" t="s">
        <v>78</v>
      </c>
      <c r="B10908" t="s">
        <v>80</v>
      </c>
      <c r="C10908" t="s">
        <v>22</v>
      </c>
      <c r="D10908" s="55">
        <v>43800</v>
      </c>
      <c r="E10908">
        <v>0.98</v>
      </c>
      <c r="F10908">
        <v>2376515</v>
      </c>
      <c r="G10908" s="58" t="s">
        <v>87</v>
      </c>
      <c r="H10908" s="58" t="s">
        <v>87</v>
      </c>
      <c r="I10908" s="60" t="s">
        <v>85</v>
      </c>
    </row>
    <row r="10909" spans="1:9" x14ac:dyDescent="0.2">
      <c r="A10909" t="s">
        <v>78</v>
      </c>
      <c r="B10909" t="s">
        <v>81</v>
      </c>
      <c r="C10909" t="s">
        <v>22</v>
      </c>
      <c r="D10909" s="55">
        <v>43800</v>
      </c>
      <c r="E10909">
        <v>0.05</v>
      </c>
      <c r="F10909">
        <v>2376516</v>
      </c>
      <c r="G10909" s="58" t="s">
        <v>87</v>
      </c>
      <c r="H10909" s="58" t="s">
        <v>87</v>
      </c>
      <c r="I10909" s="60" t="s">
        <v>85</v>
      </c>
    </row>
    <row r="10910" spans="1:9" x14ac:dyDescent="0.2">
      <c r="A10910" t="s">
        <v>35</v>
      </c>
      <c r="B10910" t="s">
        <v>80</v>
      </c>
      <c r="C10910" t="s">
        <v>22</v>
      </c>
      <c r="D10910" s="55">
        <v>43800</v>
      </c>
      <c r="E10910">
        <v>0.98</v>
      </c>
      <c r="F10910">
        <v>2376517</v>
      </c>
      <c r="G10910" s="58" t="s">
        <v>87</v>
      </c>
      <c r="H10910" s="58" t="s">
        <v>87</v>
      </c>
      <c r="I10910" s="60" t="s">
        <v>85</v>
      </c>
    </row>
    <row r="10911" spans="1:9" x14ac:dyDescent="0.2">
      <c r="A10911" t="s">
        <v>35</v>
      </c>
      <c r="B10911" t="s">
        <v>81</v>
      </c>
      <c r="C10911" t="s">
        <v>22</v>
      </c>
      <c r="D10911" s="55">
        <v>43800</v>
      </c>
      <c r="E10911">
        <v>0.28999999999999998</v>
      </c>
      <c r="F10911">
        <v>2376518</v>
      </c>
      <c r="G10911" s="58" t="s">
        <v>87</v>
      </c>
      <c r="H10911" s="58" t="s">
        <v>87</v>
      </c>
      <c r="I10911" s="60" t="s">
        <v>85</v>
      </c>
    </row>
    <row r="10912" spans="1:9" x14ac:dyDescent="0.2">
      <c r="A10912" t="s">
        <v>36</v>
      </c>
      <c r="B10912" t="s">
        <v>80</v>
      </c>
      <c r="C10912" t="s">
        <v>22</v>
      </c>
      <c r="D10912" s="55">
        <v>43800</v>
      </c>
      <c r="E10912">
        <v>0.98</v>
      </c>
      <c r="F10912">
        <v>2376519</v>
      </c>
      <c r="G10912" s="58" t="s">
        <v>87</v>
      </c>
      <c r="H10912" s="58" t="s">
        <v>87</v>
      </c>
      <c r="I10912" s="60" t="s">
        <v>85</v>
      </c>
    </row>
    <row r="10913" spans="1:9" x14ac:dyDescent="0.2">
      <c r="A10913" t="s">
        <v>36</v>
      </c>
      <c r="B10913" t="s">
        <v>81</v>
      </c>
      <c r="C10913" t="s">
        <v>22</v>
      </c>
      <c r="D10913" s="55">
        <v>43800</v>
      </c>
      <c r="E10913">
        <v>0.05</v>
      </c>
      <c r="F10913">
        <v>2376520</v>
      </c>
      <c r="G10913" s="58" t="s">
        <v>87</v>
      </c>
      <c r="H10913" s="58" t="s">
        <v>87</v>
      </c>
      <c r="I10913" s="60" t="s">
        <v>85</v>
      </c>
    </row>
    <row r="10914" spans="1:9" x14ac:dyDescent="0.2">
      <c r="A10914" t="s">
        <v>37</v>
      </c>
      <c r="B10914" t="s">
        <v>80</v>
      </c>
      <c r="C10914" t="s">
        <v>22</v>
      </c>
      <c r="D10914" s="55">
        <v>43800</v>
      </c>
      <c r="E10914">
        <v>0.98</v>
      </c>
      <c r="F10914">
        <v>2376521</v>
      </c>
      <c r="G10914" s="58" t="s">
        <v>87</v>
      </c>
      <c r="H10914" s="58" t="s">
        <v>87</v>
      </c>
      <c r="I10914" s="60" t="s">
        <v>85</v>
      </c>
    </row>
    <row r="10915" spans="1:9" x14ac:dyDescent="0.2">
      <c r="A10915" t="s">
        <v>37</v>
      </c>
      <c r="B10915" t="s">
        <v>81</v>
      </c>
      <c r="C10915" t="s">
        <v>22</v>
      </c>
      <c r="D10915" s="55">
        <v>43800</v>
      </c>
      <c r="E10915">
        <v>0.28999999999999998</v>
      </c>
      <c r="F10915">
        <v>2376522</v>
      </c>
      <c r="G10915" s="58" t="s">
        <v>87</v>
      </c>
      <c r="H10915" s="58" t="s">
        <v>87</v>
      </c>
      <c r="I10915" s="60" t="s">
        <v>85</v>
      </c>
    </row>
    <row r="10916" spans="1:9" x14ac:dyDescent="0.2">
      <c r="A10916" t="s">
        <v>40</v>
      </c>
      <c r="B10916" t="s">
        <v>80</v>
      </c>
      <c r="C10916" t="s">
        <v>22</v>
      </c>
      <c r="D10916" s="55">
        <v>43800</v>
      </c>
      <c r="E10916">
        <v>0</v>
      </c>
      <c r="F10916">
        <v>2376523</v>
      </c>
      <c r="G10916" s="58" t="s">
        <v>87</v>
      </c>
      <c r="H10916" s="58" t="s">
        <v>87</v>
      </c>
      <c r="I10916" s="60" t="s">
        <v>85</v>
      </c>
    </row>
    <row r="10917" spans="1:9" x14ac:dyDescent="0.2">
      <c r="A10917" t="s">
        <v>40</v>
      </c>
      <c r="B10917" t="s">
        <v>81</v>
      </c>
      <c r="C10917" t="s">
        <v>22</v>
      </c>
      <c r="D10917" s="55">
        <v>43800</v>
      </c>
      <c r="E10917">
        <v>0</v>
      </c>
      <c r="F10917">
        <v>2376524</v>
      </c>
      <c r="G10917" s="58" t="s">
        <v>87</v>
      </c>
      <c r="H10917" s="58" t="s">
        <v>87</v>
      </c>
      <c r="I10917" s="60" t="s">
        <v>85</v>
      </c>
    </row>
    <row r="10918" spans="1:9" x14ac:dyDescent="0.2">
      <c r="A10918" t="s">
        <v>41</v>
      </c>
      <c r="B10918" t="s">
        <v>80</v>
      </c>
      <c r="C10918" t="s">
        <v>22</v>
      </c>
      <c r="D10918" s="55">
        <v>43800</v>
      </c>
      <c r="E10918">
        <v>0</v>
      </c>
      <c r="F10918">
        <v>2376525</v>
      </c>
      <c r="G10918" s="58" t="s">
        <v>87</v>
      </c>
      <c r="H10918" s="58" t="s">
        <v>87</v>
      </c>
      <c r="I10918" s="60" t="s">
        <v>85</v>
      </c>
    </row>
    <row r="10919" spans="1:9" x14ac:dyDescent="0.2">
      <c r="A10919" t="s">
        <v>41</v>
      </c>
      <c r="B10919" t="s">
        <v>81</v>
      </c>
      <c r="C10919" t="s">
        <v>22</v>
      </c>
      <c r="D10919" s="55">
        <v>43800</v>
      </c>
      <c r="E10919">
        <v>0</v>
      </c>
      <c r="F10919">
        <v>2376526</v>
      </c>
      <c r="G10919" s="58" t="s">
        <v>87</v>
      </c>
      <c r="H10919" s="58" t="s">
        <v>87</v>
      </c>
      <c r="I10919" s="60" t="s">
        <v>85</v>
      </c>
    </row>
    <row r="10920" spans="1:9" x14ac:dyDescent="0.2">
      <c r="A10920" t="s">
        <v>42</v>
      </c>
      <c r="B10920" t="s">
        <v>80</v>
      </c>
      <c r="C10920" t="s">
        <v>22</v>
      </c>
      <c r="D10920" s="55">
        <v>43800</v>
      </c>
      <c r="E10920">
        <v>0.26</v>
      </c>
      <c r="F10920">
        <v>2376527</v>
      </c>
      <c r="G10920" s="58" t="s">
        <v>87</v>
      </c>
      <c r="H10920" s="58" t="s">
        <v>87</v>
      </c>
      <c r="I10920" s="60" t="s">
        <v>85</v>
      </c>
    </row>
    <row r="10921" spans="1:9" x14ac:dyDescent="0.2">
      <c r="A10921" t="s">
        <v>42</v>
      </c>
      <c r="B10921" t="s">
        <v>81</v>
      </c>
      <c r="C10921" t="s">
        <v>22</v>
      </c>
      <c r="D10921" s="55">
        <v>43800</v>
      </c>
      <c r="E10921">
        <v>0.03</v>
      </c>
      <c r="F10921">
        <v>2376528</v>
      </c>
      <c r="G10921" s="58" t="s">
        <v>87</v>
      </c>
      <c r="H10921" s="58" t="s">
        <v>87</v>
      </c>
      <c r="I10921" s="60" t="s">
        <v>85</v>
      </c>
    </row>
    <row r="10922" spans="1:9" x14ac:dyDescent="0.2">
      <c r="A10922" t="s">
        <v>43</v>
      </c>
      <c r="B10922" t="s">
        <v>80</v>
      </c>
      <c r="C10922" t="s">
        <v>22</v>
      </c>
      <c r="D10922" s="55">
        <v>43800</v>
      </c>
      <c r="E10922">
        <v>0.26</v>
      </c>
      <c r="F10922">
        <v>2376529</v>
      </c>
      <c r="G10922" s="58" t="s">
        <v>87</v>
      </c>
      <c r="H10922" s="58" t="s">
        <v>87</v>
      </c>
      <c r="I10922" s="60" t="s">
        <v>85</v>
      </c>
    </row>
    <row r="10923" spans="1:9" x14ac:dyDescent="0.2">
      <c r="A10923" t="s">
        <v>43</v>
      </c>
      <c r="B10923" t="s">
        <v>81</v>
      </c>
      <c r="C10923" t="s">
        <v>22</v>
      </c>
      <c r="D10923" s="55">
        <v>43800</v>
      </c>
      <c r="E10923">
        <v>0.30987437783498784</v>
      </c>
      <c r="F10923">
        <v>2376530</v>
      </c>
      <c r="G10923" s="58" t="s">
        <v>87</v>
      </c>
      <c r="H10923" s="58" t="s">
        <v>87</v>
      </c>
      <c r="I10923" s="60" t="s">
        <v>85</v>
      </c>
    </row>
    <row r="10924" spans="1:9" x14ac:dyDescent="0.2">
      <c r="A10924" t="s">
        <v>44</v>
      </c>
      <c r="B10924" t="s">
        <v>80</v>
      </c>
      <c r="C10924" t="s">
        <v>22</v>
      </c>
      <c r="D10924" s="55">
        <v>43800</v>
      </c>
      <c r="E10924">
        <v>0.37</v>
      </c>
      <c r="F10924">
        <v>2376531</v>
      </c>
      <c r="G10924" s="58" t="s">
        <v>87</v>
      </c>
      <c r="H10924" s="58" t="s">
        <v>87</v>
      </c>
      <c r="I10924" s="60" t="s">
        <v>85</v>
      </c>
    </row>
    <row r="10925" spans="1:9" x14ac:dyDescent="0.2">
      <c r="A10925" t="s">
        <v>44</v>
      </c>
      <c r="B10925" t="s">
        <v>81</v>
      </c>
      <c r="C10925" t="s">
        <v>22</v>
      </c>
      <c r="D10925" s="55">
        <v>43800</v>
      </c>
      <c r="E10925">
        <v>0.05</v>
      </c>
      <c r="F10925">
        <v>2376532</v>
      </c>
      <c r="G10925" s="58" t="s">
        <v>87</v>
      </c>
      <c r="H10925" s="58" t="s">
        <v>87</v>
      </c>
      <c r="I10925" s="60" t="s">
        <v>85</v>
      </c>
    </row>
    <row r="10926" spans="1:9" x14ac:dyDescent="0.2">
      <c r="A10926" t="s">
        <v>45</v>
      </c>
      <c r="B10926" t="s">
        <v>80</v>
      </c>
      <c r="C10926" t="s">
        <v>22</v>
      </c>
      <c r="D10926" s="55">
        <v>43800</v>
      </c>
      <c r="E10926">
        <v>0.37</v>
      </c>
      <c r="F10926">
        <v>2376533</v>
      </c>
      <c r="G10926" s="58" t="s">
        <v>87</v>
      </c>
      <c r="H10926" s="58" t="s">
        <v>87</v>
      </c>
      <c r="I10926" s="60" t="s">
        <v>85</v>
      </c>
    </row>
    <row r="10927" spans="1:9" x14ac:dyDescent="0.2">
      <c r="A10927" t="s">
        <v>45</v>
      </c>
      <c r="B10927" t="s">
        <v>81</v>
      </c>
      <c r="C10927" t="s">
        <v>22</v>
      </c>
      <c r="D10927" s="55">
        <v>43800</v>
      </c>
      <c r="E10927">
        <v>0.15</v>
      </c>
      <c r="F10927">
        <v>2376534</v>
      </c>
      <c r="G10927" s="58" t="s">
        <v>87</v>
      </c>
      <c r="H10927" s="58" t="s">
        <v>87</v>
      </c>
      <c r="I10927" s="60" t="s">
        <v>85</v>
      </c>
    </row>
    <row r="10928" spans="1:9" x14ac:dyDescent="0.2">
      <c r="A10928" t="s">
        <v>46</v>
      </c>
      <c r="B10928" t="s">
        <v>80</v>
      </c>
      <c r="C10928" t="s">
        <v>22</v>
      </c>
      <c r="D10928" s="55">
        <v>43800</v>
      </c>
      <c r="E10928">
        <v>0.37</v>
      </c>
      <c r="F10928">
        <v>2376535</v>
      </c>
      <c r="G10928" s="58" t="s">
        <v>87</v>
      </c>
      <c r="H10928" s="58" t="s">
        <v>87</v>
      </c>
      <c r="I10928" s="60" t="s">
        <v>85</v>
      </c>
    </row>
    <row r="10929" spans="1:9" x14ac:dyDescent="0.2">
      <c r="A10929" t="s">
        <v>46</v>
      </c>
      <c r="B10929" t="s">
        <v>81</v>
      </c>
      <c r="C10929" t="s">
        <v>22</v>
      </c>
      <c r="D10929" s="55">
        <v>43800</v>
      </c>
      <c r="E10929">
        <v>0.58244121981170716</v>
      </c>
      <c r="F10929">
        <v>2376536</v>
      </c>
      <c r="G10929" s="58" t="s">
        <v>87</v>
      </c>
      <c r="H10929" s="58" t="s">
        <v>87</v>
      </c>
      <c r="I10929" s="60" t="s">
        <v>85</v>
      </c>
    </row>
    <row r="10930" spans="1:9" x14ac:dyDescent="0.2">
      <c r="A10930" t="s">
        <v>47</v>
      </c>
      <c r="B10930" t="s">
        <v>80</v>
      </c>
      <c r="C10930" t="s">
        <v>22</v>
      </c>
      <c r="D10930" s="55">
        <v>43800</v>
      </c>
      <c r="E10930">
        <v>0.37</v>
      </c>
      <c r="F10930">
        <v>2376537</v>
      </c>
      <c r="G10930" s="58" t="s">
        <v>87</v>
      </c>
      <c r="H10930" s="58" t="s">
        <v>87</v>
      </c>
      <c r="I10930" s="60" t="s">
        <v>85</v>
      </c>
    </row>
    <row r="10931" spans="1:9" x14ac:dyDescent="0.2">
      <c r="A10931" t="s">
        <v>47</v>
      </c>
      <c r="B10931" t="s">
        <v>81</v>
      </c>
      <c r="C10931" t="s">
        <v>22</v>
      </c>
      <c r="D10931" s="55">
        <v>43800</v>
      </c>
      <c r="E10931">
        <v>0.1</v>
      </c>
      <c r="F10931">
        <v>2376538</v>
      </c>
      <c r="G10931" s="58" t="s">
        <v>87</v>
      </c>
      <c r="H10931" s="58" t="s">
        <v>87</v>
      </c>
      <c r="I10931" s="60" t="s">
        <v>85</v>
      </c>
    </row>
    <row r="10932" spans="1:9" x14ac:dyDescent="0.2">
      <c r="A10932" t="s">
        <v>48</v>
      </c>
      <c r="B10932" t="s">
        <v>80</v>
      </c>
      <c r="C10932" t="s">
        <v>22</v>
      </c>
      <c r="D10932" s="55">
        <v>43800</v>
      </c>
      <c r="E10932">
        <v>0.37</v>
      </c>
      <c r="F10932">
        <v>2376539</v>
      </c>
      <c r="G10932" s="58" t="s">
        <v>87</v>
      </c>
      <c r="H10932" s="58" t="s">
        <v>87</v>
      </c>
      <c r="I10932" s="60" t="s">
        <v>85</v>
      </c>
    </row>
    <row r="10933" spans="1:9" x14ac:dyDescent="0.2">
      <c r="A10933" t="s">
        <v>48</v>
      </c>
      <c r="B10933" t="s">
        <v>81</v>
      </c>
      <c r="C10933" t="s">
        <v>22</v>
      </c>
      <c r="D10933" s="55">
        <v>43800</v>
      </c>
      <c r="E10933">
        <v>0.4801080229226366</v>
      </c>
      <c r="F10933">
        <v>2376540</v>
      </c>
      <c r="G10933" s="58" t="s">
        <v>87</v>
      </c>
      <c r="H10933" s="58" t="s">
        <v>87</v>
      </c>
      <c r="I10933" s="60" t="s">
        <v>85</v>
      </c>
    </row>
    <row r="10934" spans="1:9" x14ac:dyDescent="0.2">
      <c r="A10934" t="s">
        <v>50</v>
      </c>
      <c r="B10934" t="s">
        <v>80</v>
      </c>
      <c r="C10934" t="s">
        <v>22</v>
      </c>
      <c r="D10934" s="55">
        <v>43800</v>
      </c>
      <c r="E10934">
        <v>0</v>
      </c>
      <c r="F10934">
        <v>2376541</v>
      </c>
      <c r="G10934" s="58" t="s">
        <v>87</v>
      </c>
      <c r="H10934" s="58" t="s">
        <v>87</v>
      </c>
      <c r="I10934" s="60" t="s">
        <v>85</v>
      </c>
    </row>
    <row r="10935" spans="1:9" x14ac:dyDescent="0.2">
      <c r="A10935" t="s">
        <v>50</v>
      </c>
      <c r="B10935" t="s">
        <v>81</v>
      </c>
      <c r="C10935" t="s">
        <v>22</v>
      </c>
      <c r="D10935" s="55">
        <v>43800</v>
      </c>
      <c r="E10935">
        <v>0</v>
      </c>
      <c r="F10935">
        <v>2376542</v>
      </c>
      <c r="G10935" s="58" t="s">
        <v>87</v>
      </c>
      <c r="H10935" s="58" t="s">
        <v>87</v>
      </c>
      <c r="I10935" s="60" t="s">
        <v>85</v>
      </c>
    </row>
    <row r="10936" spans="1:9" x14ac:dyDescent="0.2">
      <c r="A10936" t="s">
        <v>58</v>
      </c>
      <c r="B10936" t="s">
        <v>80</v>
      </c>
      <c r="C10936" t="s">
        <v>22</v>
      </c>
      <c r="D10936" s="55">
        <v>43800</v>
      </c>
      <c r="E10936">
        <v>0.98</v>
      </c>
      <c r="F10936">
        <v>2376543</v>
      </c>
      <c r="G10936" s="58" t="s">
        <v>87</v>
      </c>
      <c r="H10936" s="58" t="s">
        <v>87</v>
      </c>
      <c r="I10936" s="60" t="s">
        <v>85</v>
      </c>
    </row>
    <row r="10937" spans="1:9" x14ac:dyDescent="0.2">
      <c r="A10937" t="s">
        <v>58</v>
      </c>
      <c r="B10937" t="s">
        <v>81</v>
      </c>
      <c r="C10937" t="s">
        <v>22</v>
      </c>
      <c r="D10937" s="55">
        <v>43800</v>
      </c>
      <c r="E10937">
        <v>0.05</v>
      </c>
      <c r="F10937">
        <v>2376544</v>
      </c>
      <c r="G10937" s="58" t="s">
        <v>87</v>
      </c>
      <c r="H10937" s="58" t="s">
        <v>87</v>
      </c>
      <c r="I10937" s="60" t="s">
        <v>85</v>
      </c>
    </row>
    <row r="10938" spans="1:9" x14ac:dyDescent="0.2">
      <c r="A10938" t="s">
        <v>59</v>
      </c>
      <c r="B10938" t="s">
        <v>80</v>
      </c>
      <c r="C10938" t="s">
        <v>22</v>
      </c>
      <c r="D10938" s="55">
        <v>43800</v>
      </c>
      <c r="E10938">
        <v>1.28</v>
      </c>
      <c r="F10938">
        <v>2376545</v>
      </c>
      <c r="G10938" s="58" t="s">
        <v>87</v>
      </c>
      <c r="H10938" s="58" t="s">
        <v>87</v>
      </c>
      <c r="I10938" s="60" t="s">
        <v>85</v>
      </c>
    </row>
    <row r="10939" spans="1:9" x14ac:dyDescent="0.2">
      <c r="A10939" t="s">
        <v>59</v>
      </c>
      <c r="B10939" t="s">
        <v>81</v>
      </c>
      <c r="C10939" t="s">
        <v>22</v>
      </c>
      <c r="D10939" s="55">
        <v>43800</v>
      </c>
      <c r="E10939">
        <v>-0.13</v>
      </c>
      <c r="F10939">
        <v>2376546</v>
      </c>
      <c r="G10939" s="58" t="s">
        <v>87</v>
      </c>
      <c r="H10939" s="58" t="s">
        <v>87</v>
      </c>
      <c r="I10939" s="60" t="s">
        <v>85</v>
      </c>
    </row>
    <row r="10940" spans="1:9" x14ac:dyDescent="0.2">
      <c r="A10940" t="s">
        <v>60</v>
      </c>
      <c r="B10940" t="s">
        <v>80</v>
      </c>
      <c r="C10940" t="s">
        <v>22</v>
      </c>
      <c r="D10940" s="55">
        <v>43800</v>
      </c>
      <c r="E10940">
        <v>1.28</v>
      </c>
      <c r="F10940">
        <v>2376547</v>
      </c>
      <c r="G10940" s="58" t="s">
        <v>87</v>
      </c>
      <c r="H10940" s="58" t="s">
        <v>87</v>
      </c>
      <c r="I10940" s="60" t="s">
        <v>85</v>
      </c>
    </row>
    <row r="10941" spans="1:9" x14ac:dyDescent="0.2">
      <c r="A10941" t="s">
        <v>60</v>
      </c>
      <c r="B10941" t="s">
        <v>81</v>
      </c>
      <c r="C10941" t="s">
        <v>22</v>
      </c>
      <c r="D10941" s="55">
        <v>43800</v>
      </c>
      <c r="E10941">
        <v>0.3</v>
      </c>
      <c r="F10941">
        <v>2376548</v>
      </c>
      <c r="G10941" s="58" t="s">
        <v>87</v>
      </c>
      <c r="H10941" s="58" t="s">
        <v>87</v>
      </c>
      <c r="I10941" s="60" t="s">
        <v>85</v>
      </c>
    </row>
    <row r="10942" spans="1:9" x14ac:dyDescent="0.2">
      <c r="A10942" t="s">
        <v>61</v>
      </c>
      <c r="B10942" t="s">
        <v>80</v>
      </c>
      <c r="C10942" t="s">
        <v>22</v>
      </c>
      <c r="D10942" s="55">
        <v>43800</v>
      </c>
      <c r="E10942">
        <v>1.28</v>
      </c>
      <c r="F10942">
        <v>2376549</v>
      </c>
      <c r="G10942" s="58" t="s">
        <v>87</v>
      </c>
      <c r="H10942" s="58" t="s">
        <v>87</v>
      </c>
      <c r="I10942" s="60" t="s">
        <v>85</v>
      </c>
    </row>
    <row r="10943" spans="1:9" x14ac:dyDescent="0.2">
      <c r="A10943" t="s">
        <v>61</v>
      </c>
      <c r="B10943" t="s">
        <v>81</v>
      </c>
      <c r="C10943" t="s">
        <v>22</v>
      </c>
      <c r="D10943" s="55">
        <v>43800</v>
      </c>
      <c r="E10943">
        <v>-0.05</v>
      </c>
      <c r="F10943">
        <v>2376550</v>
      </c>
      <c r="G10943" s="58" t="s">
        <v>87</v>
      </c>
      <c r="H10943" s="58" t="s">
        <v>87</v>
      </c>
      <c r="I10943" s="60" t="s">
        <v>85</v>
      </c>
    </row>
    <row r="10944" spans="1:9" x14ac:dyDescent="0.2">
      <c r="A10944" t="s">
        <v>62</v>
      </c>
      <c r="B10944" t="s">
        <v>80</v>
      </c>
      <c r="C10944" t="s">
        <v>22</v>
      </c>
      <c r="D10944" s="55">
        <v>43800</v>
      </c>
      <c r="E10944">
        <v>0.98</v>
      </c>
      <c r="F10944">
        <v>2376551</v>
      </c>
      <c r="G10944" s="58" t="s">
        <v>87</v>
      </c>
      <c r="H10944" s="58" t="s">
        <v>87</v>
      </c>
      <c r="I10944" s="60" t="s">
        <v>85</v>
      </c>
    </row>
    <row r="10945" spans="1:9" x14ac:dyDescent="0.2">
      <c r="A10945" t="s">
        <v>62</v>
      </c>
      <c r="B10945" t="s">
        <v>81</v>
      </c>
      <c r="C10945" t="s">
        <v>22</v>
      </c>
      <c r="D10945" s="55">
        <v>43800</v>
      </c>
      <c r="E10945">
        <v>0.05</v>
      </c>
      <c r="F10945">
        <v>2376552</v>
      </c>
      <c r="G10945" s="58" t="s">
        <v>87</v>
      </c>
      <c r="H10945" s="58" t="s">
        <v>87</v>
      </c>
      <c r="I10945" s="60" t="s">
        <v>85</v>
      </c>
    </row>
    <row r="10946" spans="1:9" x14ac:dyDescent="0.2">
      <c r="A10946" t="s">
        <v>63</v>
      </c>
      <c r="B10946" t="s">
        <v>80</v>
      </c>
      <c r="C10946" t="s">
        <v>22</v>
      </c>
      <c r="D10946" s="55">
        <v>43800</v>
      </c>
      <c r="E10946">
        <v>0</v>
      </c>
      <c r="F10946">
        <v>2376553</v>
      </c>
      <c r="G10946" s="58" t="s">
        <v>87</v>
      </c>
      <c r="H10946" s="58" t="s">
        <v>87</v>
      </c>
      <c r="I10946" s="60" t="s">
        <v>85</v>
      </c>
    </row>
    <row r="10947" spans="1:9" x14ac:dyDescent="0.2">
      <c r="A10947" t="s">
        <v>63</v>
      </c>
      <c r="B10947" t="s">
        <v>81</v>
      </c>
      <c r="C10947" t="s">
        <v>22</v>
      </c>
      <c r="D10947" s="55">
        <v>43800</v>
      </c>
      <c r="E10947">
        <v>0</v>
      </c>
      <c r="F10947">
        <v>2376554</v>
      </c>
      <c r="G10947" s="58" t="s">
        <v>87</v>
      </c>
      <c r="H10947" s="58" t="s">
        <v>87</v>
      </c>
      <c r="I10947" s="60" t="s">
        <v>85</v>
      </c>
    </row>
    <row r="10948" spans="1:9" x14ac:dyDescent="0.2">
      <c r="A10948" t="s">
        <v>64</v>
      </c>
      <c r="B10948" t="s">
        <v>80</v>
      </c>
      <c r="C10948" t="s">
        <v>22</v>
      </c>
      <c r="D10948" s="55">
        <v>43800</v>
      </c>
      <c r="E10948">
        <v>0</v>
      </c>
      <c r="F10948">
        <v>2376555</v>
      </c>
      <c r="G10948" s="58" t="s">
        <v>87</v>
      </c>
      <c r="H10948" s="58" t="s">
        <v>87</v>
      </c>
      <c r="I10948" s="60" t="s">
        <v>85</v>
      </c>
    </row>
    <row r="10949" spans="1:9" x14ac:dyDescent="0.2">
      <c r="A10949" t="s">
        <v>64</v>
      </c>
      <c r="B10949" t="s">
        <v>81</v>
      </c>
      <c r="C10949" t="s">
        <v>22</v>
      </c>
      <c r="D10949" s="55">
        <v>43800</v>
      </c>
      <c r="E10949">
        <v>0</v>
      </c>
      <c r="F10949">
        <v>2376556</v>
      </c>
      <c r="G10949" s="58" t="s">
        <v>87</v>
      </c>
      <c r="H10949" s="58" t="s">
        <v>87</v>
      </c>
      <c r="I10949" s="60" t="s">
        <v>85</v>
      </c>
    </row>
    <row r="10950" spans="1:9" x14ac:dyDescent="0.2">
      <c r="A10950" t="s">
        <v>79</v>
      </c>
      <c r="B10950" t="s">
        <v>80</v>
      </c>
      <c r="C10950" t="s">
        <v>22</v>
      </c>
      <c r="D10950" s="55">
        <v>43800</v>
      </c>
      <c r="E10950">
        <v>0</v>
      </c>
      <c r="F10950">
        <v>2376557</v>
      </c>
      <c r="G10950" s="58" t="s">
        <v>87</v>
      </c>
      <c r="H10950" s="58" t="s">
        <v>87</v>
      </c>
      <c r="I10950" s="60" t="s">
        <v>85</v>
      </c>
    </row>
    <row r="10951" spans="1:9" x14ac:dyDescent="0.2">
      <c r="A10951" t="s">
        <v>79</v>
      </c>
      <c r="B10951" t="s">
        <v>81</v>
      </c>
      <c r="C10951" t="s">
        <v>22</v>
      </c>
      <c r="D10951" s="55">
        <v>43800</v>
      </c>
      <c r="E10951">
        <v>0</v>
      </c>
      <c r="F10951">
        <v>2376558</v>
      </c>
      <c r="G10951" s="58" t="s">
        <v>87</v>
      </c>
      <c r="H10951" s="58" t="s">
        <v>87</v>
      </c>
      <c r="I10951" s="60" t="s">
        <v>85</v>
      </c>
    </row>
    <row r="10952" spans="1:9" x14ac:dyDescent="0.2">
      <c r="A10952" t="s">
        <v>65</v>
      </c>
      <c r="B10952" t="s">
        <v>80</v>
      </c>
      <c r="C10952" t="s">
        <v>22</v>
      </c>
      <c r="D10952" s="55">
        <v>43800</v>
      </c>
      <c r="E10952">
        <v>0</v>
      </c>
      <c r="F10952">
        <v>2376559</v>
      </c>
      <c r="G10952" s="58" t="s">
        <v>87</v>
      </c>
      <c r="H10952" s="58" t="s">
        <v>87</v>
      </c>
      <c r="I10952" s="60" t="s">
        <v>85</v>
      </c>
    </row>
    <row r="10953" spans="1:9" x14ac:dyDescent="0.2">
      <c r="A10953" t="s">
        <v>65</v>
      </c>
      <c r="B10953" t="s">
        <v>81</v>
      </c>
      <c r="C10953" t="s">
        <v>22</v>
      </c>
      <c r="D10953" s="55">
        <v>43800</v>
      </c>
      <c r="E10953">
        <v>0</v>
      </c>
      <c r="F10953">
        <v>2376560</v>
      </c>
      <c r="G10953" s="58" t="s">
        <v>87</v>
      </c>
      <c r="H10953" s="58" t="s">
        <v>87</v>
      </c>
      <c r="I10953" s="60" t="s">
        <v>85</v>
      </c>
    </row>
    <row r="10954" spans="1:9" x14ac:dyDescent="0.2">
      <c r="A10954" t="s">
        <v>82</v>
      </c>
      <c r="B10954" t="s">
        <v>80</v>
      </c>
      <c r="C10954" t="s">
        <v>22</v>
      </c>
      <c r="D10954" s="55">
        <v>43800</v>
      </c>
      <c r="E10954">
        <v>0.26</v>
      </c>
      <c r="F10954">
        <v>2376561</v>
      </c>
      <c r="G10954" s="58" t="s">
        <v>87</v>
      </c>
      <c r="H10954" s="58" t="s">
        <v>87</v>
      </c>
      <c r="I10954" s="60" t="s">
        <v>85</v>
      </c>
    </row>
    <row r="10955" spans="1:9" x14ac:dyDescent="0.2">
      <c r="A10955" t="s">
        <v>78</v>
      </c>
      <c r="B10955" t="s">
        <v>80</v>
      </c>
      <c r="C10955" t="s">
        <v>22</v>
      </c>
      <c r="D10955" s="55">
        <v>43831</v>
      </c>
      <c r="E10955">
        <v>1.2050000000000001</v>
      </c>
      <c r="F10955">
        <v>2376515</v>
      </c>
      <c r="G10955" s="58" t="s">
        <v>87</v>
      </c>
      <c r="H10955" s="58" t="s">
        <v>87</v>
      </c>
      <c r="I10955" s="60" t="s">
        <v>85</v>
      </c>
    </row>
    <row r="10956" spans="1:9" x14ac:dyDescent="0.2">
      <c r="A10956" t="s">
        <v>78</v>
      </c>
      <c r="B10956" t="s">
        <v>81</v>
      </c>
      <c r="C10956" t="s">
        <v>22</v>
      </c>
      <c r="D10956" s="55">
        <v>43831</v>
      </c>
      <c r="E10956">
        <v>0.05</v>
      </c>
      <c r="F10956">
        <v>2376516</v>
      </c>
      <c r="G10956" s="58" t="s">
        <v>87</v>
      </c>
      <c r="H10956" s="58" t="s">
        <v>87</v>
      </c>
      <c r="I10956" s="60" t="s">
        <v>85</v>
      </c>
    </row>
    <row r="10957" spans="1:9" x14ac:dyDescent="0.2">
      <c r="A10957" t="s">
        <v>35</v>
      </c>
      <c r="B10957" t="s">
        <v>80</v>
      </c>
      <c r="C10957" t="s">
        <v>22</v>
      </c>
      <c r="D10957" s="55">
        <v>43831</v>
      </c>
      <c r="E10957">
        <v>1.2050000000000001</v>
      </c>
      <c r="F10957">
        <v>2376517</v>
      </c>
      <c r="G10957" s="58" t="s">
        <v>87</v>
      </c>
      <c r="H10957" s="58" t="s">
        <v>87</v>
      </c>
      <c r="I10957" s="60" t="s">
        <v>85</v>
      </c>
    </row>
    <row r="10958" spans="1:9" x14ac:dyDescent="0.2">
      <c r="A10958" t="s">
        <v>35</v>
      </c>
      <c r="B10958" t="s">
        <v>81</v>
      </c>
      <c r="C10958" t="s">
        <v>22</v>
      </c>
      <c r="D10958" s="55">
        <v>43831</v>
      </c>
      <c r="E10958">
        <v>0.32</v>
      </c>
      <c r="F10958">
        <v>2376518</v>
      </c>
      <c r="G10958" s="58" t="s">
        <v>87</v>
      </c>
      <c r="H10958" s="58" t="s">
        <v>87</v>
      </c>
      <c r="I10958" s="60" t="s">
        <v>85</v>
      </c>
    </row>
    <row r="10959" spans="1:9" x14ac:dyDescent="0.2">
      <c r="A10959" t="s">
        <v>36</v>
      </c>
      <c r="B10959" t="s">
        <v>80</v>
      </c>
      <c r="C10959" t="s">
        <v>22</v>
      </c>
      <c r="D10959" s="55">
        <v>43831</v>
      </c>
      <c r="E10959">
        <v>1.2050000000000001</v>
      </c>
      <c r="F10959">
        <v>2376519</v>
      </c>
      <c r="G10959" s="58" t="s">
        <v>87</v>
      </c>
      <c r="H10959" s="58" t="s">
        <v>87</v>
      </c>
      <c r="I10959" s="60" t="s">
        <v>85</v>
      </c>
    </row>
    <row r="10960" spans="1:9" x14ac:dyDescent="0.2">
      <c r="A10960" t="s">
        <v>36</v>
      </c>
      <c r="B10960" t="s">
        <v>81</v>
      </c>
      <c r="C10960" t="s">
        <v>22</v>
      </c>
      <c r="D10960" s="55">
        <v>43831</v>
      </c>
      <c r="E10960">
        <v>0.05</v>
      </c>
      <c r="F10960">
        <v>2376520</v>
      </c>
      <c r="G10960" s="58" t="s">
        <v>87</v>
      </c>
      <c r="H10960" s="58" t="s">
        <v>87</v>
      </c>
      <c r="I10960" s="60" t="s">
        <v>85</v>
      </c>
    </row>
    <row r="10961" spans="1:9" x14ac:dyDescent="0.2">
      <c r="A10961" t="s">
        <v>37</v>
      </c>
      <c r="B10961" t="s">
        <v>80</v>
      </c>
      <c r="C10961" t="s">
        <v>22</v>
      </c>
      <c r="D10961" s="55">
        <v>43831</v>
      </c>
      <c r="E10961">
        <v>1.2050000000000001</v>
      </c>
      <c r="F10961">
        <v>2376521</v>
      </c>
      <c r="G10961" s="58" t="s">
        <v>87</v>
      </c>
      <c r="H10961" s="58" t="s">
        <v>87</v>
      </c>
      <c r="I10961" s="60" t="s">
        <v>85</v>
      </c>
    </row>
    <row r="10962" spans="1:9" x14ac:dyDescent="0.2">
      <c r="A10962" t="s">
        <v>37</v>
      </c>
      <c r="B10962" t="s">
        <v>81</v>
      </c>
      <c r="C10962" t="s">
        <v>22</v>
      </c>
      <c r="D10962" s="55">
        <v>43831</v>
      </c>
      <c r="E10962">
        <v>0.32</v>
      </c>
      <c r="F10962">
        <v>2376522</v>
      </c>
      <c r="G10962" s="58" t="s">
        <v>87</v>
      </c>
      <c r="H10962" s="58" t="s">
        <v>87</v>
      </c>
      <c r="I10962" s="60" t="s">
        <v>85</v>
      </c>
    </row>
    <row r="10963" spans="1:9" x14ac:dyDescent="0.2">
      <c r="A10963" t="s">
        <v>40</v>
      </c>
      <c r="B10963" t="s">
        <v>80</v>
      </c>
      <c r="C10963" t="s">
        <v>22</v>
      </c>
      <c r="D10963" s="55">
        <v>43831</v>
      </c>
      <c r="E10963">
        <v>0</v>
      </c>
      <c r="F10963">
        <v>2376523</v>
      </c>
      <c r="G10963" s="58" t="s">
        <v>87</v>
      </c>
      <c r="H10963" s="58" t="s">
        <v>87</v>
      </c>
      <c r="I10963" s="60" t="s">
        <v>85</v>
      </c>
    </row>
    <row r="10964" spans="1:9" x14ac:dyDescent="0.2">
      <c r="A10964" t="s">
        <v>40</v>
      </c>
      <c r="B10964" t="s">
        <v>81</v>
      </c>
      <c r="C10964" t="s">
        <v>22</v>
      </c>
      <c r="D10964" s="55">
        <v>43831</v>
      </c>
      <c r="E10964">
        <v>0</v>
      </c>
      <c r="F10964">
        <v>2376524</v>
      </c>
      <c r="G10964" s="58" t="s">
        <v>87</v>
      </c>
      <c r="H10964" s="58" t="s">
        <v>87</v>
      </c>
      <c r="I10964" s="60" t="s">
        <v>85</v>
      </c>
    </row>
    <row r="10965" spans="1:9" x14ac:dyDescent="0.2">
      <c r="A10965" t="s">
        <v>41</v>
      </c>
      <c r="B10965" t="s">
        <v>80</v>
      </c>
      <c r="C10965" t="s">
        <v>22</v>
      </c>
      <c r="D10965" s="55">
        <v>43831</v>
      </c>
      <c r="E10965">
        <v>0</v>
      </c>
      <c r="F10965">
        <v>2376525</v>
      </c>
      <c r="G10965" s="58" t="s">
        <v>87</v>
      </c>
      <c r="H10965" s="58" t="s">
        <v>87</v>
      </c>
      <c r="I10965" s="60" t="s">
        <v>85</v>
      </c>
    </row>
    <row r="10966" spans="1:9" x14ac:dyDescent="0.2">
      <c r="A10966" t="s">
        <v>41</v>
      </c>
      <c r="B10966" t="s">
        <v>81</v>
      </c>
      <c r="C10966" t="s">
        <v>22</v>
      </c>
      <c r="D10966" s="55">
        <v>43831</v>
      </c>
      <c r="E10966">
        <v>0</v>
      </c>
      <c r="F10966">
        <v>2376526</v>
      </c>
      <c r="G10966" s="58" t="s">
        <v>87</v>
      </c>
      <c r="H10966" s="58" t="s">
        <v>87</v>
      </c>
      <c r="I10966" s="60" t="s">
        <v>85</v>
      </c>
    </row>
    <row r="10967" spans="1:9" x14ac:dyDescent="0.2">
      <c r="A10967" t="s">
        <v>42</v>
      </c>
      <c r="B10967" t="s">
        <v>80</v>
      </c>
      <c r="C10967" t="s">
        <v>22</v>
      </c>
      <c r="D10967" s="55">
        <v>43831</v>
      </c>
      <c r="E10967">
        <v>0.27</v>
      </c>
      <c r="F10967">
        <v>2376527</v>
      </c>
      <c r="G10967" s="58" t="s">
        <v>87</v>
      </c>
      <c r="H10967" s="58" t="s">
        <v>87</v>
      </c>
      <c r="I10967" s="60" t="s">
        <v>85</v>
      </c>
    </row>
    <row r="10968" spans="1:9" x14ac:dyDescent="0.2">
      <c r="A10968" t="s">
        <v>42</v>
      </c>
      <c r="B10968" t="s">
        <v>81</v>
      </c>
      <c r="C10968" t="s">
        <v>22</v>
      </c>
      <c r="D10968" s="55">
        <v>43831</v>
      </c>
      <c r="E10968">
        <v>0.03</v>
      </c>
      <c r="F10968">
        <v>2376528</v>
      </c>
      <c r="G10968" s="58" t="s">
        <v>87</v>
      </c>
      <c r="H10968" s="58" t="s">
        <v>87</v>
      </c>
      <c r="I10968" s="60" t="s">
        <v>85</v>
      </c>
    </row>
    <row r="10969" spans="1:9" x14ac:dyDescent="0.2">
      <c r="A10969" t="s">
        <v>43</v>
      </c>
      <c r="B10969" t="s">
        <v>80</v>
      </c>
      <c r="C10969" t="s">
        <v>22</v>
      </c>
      <c r="D10969" s="55">
        <v>43831</v>
      </c>
      <c r="E10969">
        <v>0.27</v>
      </c>
      <c r="F10969">
        <v>2376529</v>
      </c>
      <c r="G10969" s="58" t="s">
        <v>87</v>
      </c>
      <c r="H10969" s="58" t="s">
        <v>87</v>
      </c>
      <c r="I10969" s="60" t="s">
        <v>85</v>
      </c>
    </row>
    <row r="10970" spans="1:9" x14ac:dyDescent="0.2">
      <c r="A10970" t="s">
        <v>43</v>
      </c>
      <c r="B10970" t="s">
        <v>81</v>
      </c>
      <c r="C10970" t="s">
        <v>22</v>
      </c>
      <c r="D10970" s="55">
        <v>43831</v>
      </c>
      <c r="E10970">
        <v>0.32268464304687161</v>
      </c>
      <c r="F10970">
        <v>2376530</v>
      </c>
      <c r="G10970" s="58" t="s">
        <v>87</v>
      </c>
      <c r="H10970" s="58" t="s">
        <v>87</v>
      </c>
      <c r="I10970" s="60" t="s">
        <v>85</v>
      </c>
    </row>
    <row r="10971" spans="1:9" x14ac:dyDescent="0.2">
      <c r="A10971" t="s">
        <v>44</v>
      </c>
      <c r="B10971" t="s">
        <v>80</v>
      </c>
      <c r="C10971" t="s">
        <v>22</v>
      </c>
      <c r="D10971" s="55">
        <v>43831</v>
      </c>
      <c r="E10971">
        <v>0.4</v>
      </c>
      <c r="F10971">
        <v>2376531</v>
      </c>
      <c r="G10971" s="58" t="s">
        <v>87</v>
      </c>
      <c r="H10971" s="58" t="s">
        <v>87</v>
      </c>
      <c r="I10971" s="60" t="s">
        <v>85</v>
      </c>
    </row>
    <row r="10972" spans="1:9" x14ac:dyDescent="0.2">
      <c r="A10972" t="s">
        <v>44</v>
      </c>
      <c r="B10972" t="s">
        <v>81</v>
      </c>
      <c r="C10972" t="s">
        <v>22</v>
      </c>
      <c r="D10972" s="55">
        <v>43831</v>
      </c>
      <c r="E10972">
        <v>0.08</v>
      </c>
      <c r="F10972">
        <v>2376532</v>
      </c>
      <c r="G10972" s="58" t="s">
        <v>87</v>
      </c>
      <c r="H10972" s="58" t="s">
        <v>87</v>
      </c>
      <c r="I10972" s="60" t="s">
        <v>85</v>
      </c>
    </row>
    <row r="10973" spans="1:9" x14ac:dyDescent="0.2">
      <c r="A10973" t="s">
        <v>45</v>
      </c>
      <c r="B10973" t="s">
        <v>80</v>
      </c>
      <c r="C10973" t="s">
        <v>22</v>
      </c>
      <c r="D10973" s="55">
        <v>43831</v>
      </c>
      <c r="E10973">
        <v>0.4</v>
      </c>
      <c r="F10973">
        <v>2376533</v>
      </c>
      <c r="G10973" s="58" t="s">
        <v>87</v>
      </c>
      <c r="H10973" s="58" t="s">
        <v>87</v>
      </c>
      <c r="I10973" s="60" t="s">
        <v>85</v>
      </c>
    </row>
    <row r="10974" spans="1:9" x14ac:dyDescent="0.2">
      <c r="A10974" t="s">
        <v>45</v>
      </c>
      <c r="B10974" t="s">
        <v>81</v>
      </c>
      <c r="C10974" t="s">
        <v>22</v>
      </c>
      <c r="D10974" s="55">
        <v>43831</v>
      </c>
      <c r="E10974">
        <v>0.23</v>
      </c>
      <c r="F10974">
        <v>2376534</v>
      </c>
      <c r="G10974" s="58" t="s">
        <v>87</v>
      </c>
      <c r="H10974" s="58" t="s">
        <v>87</v>
      </c>
      <c r="I10974" s="60" t="s">
        <v>85</v>
      </c>
    </row>
    <row r="10975" spans="1:9" x14ac:dyDescent="0.2">
      <c r="A10975" t="s">
        <v>46</v>
      </c>
      <c r="B10975" t="s">
        <v>80</v>
      </c>
      <c r="C10975" t="s">
        <v>22</v>
      </c>
      <c r="D10975" s="55">
        <v>43831</v>
      </c>
      <c r="E10975">
        <v>0.4</v>
      </c>
      <c r="F10975">
        <v>2376535</v>
      </c>
      <c r="G10975" s="58" t="s">
        <v>87</v>
      </c>
      <c r="H10975" s="58" t="s">
        <v>87</v>
      </c>
      <c r="I10975" s="60" t="s">
        <v>85</v>
      </c>
    </row>
    <row r="10976" spans="1:9" x14ac:dyDescent="0.2">
      <c r="A10976" t="s">
        <v>46</v>
      </c>
      <c r="B10976" t="s">
        <v>81</v>
      </c>
      <c r="C10976" t="s">
        <v>22</v>
      </c>
      <c r="D10976" s="55">
        <v>43831</v>
      </c>
      <c r="E10976">
        <v>0.66897417110110546</v>
      </c>
      <c r="F10976">
        <v>2376536</v>
      </c>
      <c r="G10976" s="58" t="s">
        <v>87</v>
      </c>
      <c r="H10976" s="58" t="s">
        <v>87</v>
      </c>
      <c r="I10976" s="60" t="s">
        <v>85</v>
      </c>
    </row>
    <row r="10977" spans="1:9" x14ac:dyDescent="0.2">
      <c r="A10977" t="s">
        <v>47</v>
      </c>
      <c r="B10977" t="s">
        <v>80</v>
      </c>
      <c r="C10977" t="s">
        <v>22</v>
      </c>
      <c r="D10977" s="55">
        <v>43831</v>
      </c>
      <c r="E10977">
        <v>0.4</v>
      </c>
      <c r="F10977">
        <v>2376537</v>
      </c>
      <c r="G10977" s="58" t="s">
        <v>87</v>
      </c>
      <c r="H10977" s="58" t="s">
        <v>87</v>
      </c>
      <c r="I10977" s="60" t="s">
        <v>85</v>
      </c>
    </row>
    <row r="10978" spans="1:9" x14ac:dyDescent="0.2">
      <c r="A10978" t="s">
        <v>47</v>
      </c>
      <c r="B10978" t="s">
        <v>81</v>
      </c>
      <c r="C10978" t="s">
        <v>22</v>
      </c>
      <c r="D10978" s="55">
        <v>43831</v>
      </c>
      <c r="E10978">
        <v>0.13</v>
      </c>
      <c r="F10978">
        <v>2376538</v>
      </c>
      <c r="G10978" s="58" t="s">
        <v>87</v>
      </c>
      <c r="H10978" s="58" t="s">
        <v>87</v>
      </c>
      <c r="I10978" s="60" t="s">
        <v>85</v>
      </c>
    </row>
    <row r="10979" spans="1:9" x14ac:dyDescent="0.2">
      <c r="A10979" t="s">
        <v>48</v>
      </c>
      <c r="B10979" t="s">
        <v>80</v>
      </c>
      <c r="C10979" t="s">
        <v>22</v>
      </c>
      <c r="D10979" s="55">
        <v>43831</v>
      </c>
      <c r="E10979">
        <v>0.4</v>
      </c>
      <c r="F10979">
        <v>2376539</v>
      </c>
      <c r="G10979" s="58" t="s">
        <v>87</v>
      </c>
      <c r="H10979" s="58" t="s">
        <v>87</v>
      </c>
      <c r="I10979" s="60" t="s">
        <v>85</v>
      </c>
    </row>
    <row r="10980" spans="1:9" x14ac:dyDescent="0.2">
      <c r="A10980" t="s">
        <v>48</v>
      </c>
      <c r="B10980" t="s">
        <v>81</v>
      </c>
      <c r="C10980" t="s">
        <v>22</v>
      </c>
      <c r="D10980" s="55">
        <v>43831</v>
      </c>
      <c r="E10980">
        <v>0.51547437576749877</v>
      </c>
      <c r="F10980">
        <v>2376540</v>
      </c>
      <c r="G10980" s="58" t="s">
        <v>87</v>
      </c>
      <c r="H10980" s="58" t="s">
        <v>87</v>
      </c>
      <c r="I10980" s="60" t="s">
        <v>85</v>
      </c>
    </row>
    <row r="10981" spans="1:9" x14ac:dyDescent="0.2">
      <c r="A10981" t="s">
        <v>50</v>
      </c>
      <c r="B10981" t="s">
        <v>80</v>
      </c>
      <c r="C10981" t="s">
        <v>22</v>
      </c>
      <c r="D10981" s="55">
        <v>43831</v>
      </c>
      <c r="E10981">
        <v>0</v>
      </c>
      <c r="F10981">
        <v>2376541</v>
      </c>
      <c r="G10981" s="58" t="s">
        <v>87</v>
      </c>
      <c r="H10981" s="58" t="s">
        <v>87</v>
      </c>
      <c r="I10981" s="60" t="s">
        <v>85</v>
      </c>
    </row>
    <row r="10982" spans="1:9" x14ac:dyDescent="0.2">
      <c r="A10982" t="s">
        <v>50</v>
      </c>
      <c r="B10982" t="s">
        <v>81</v>
      </c>
      <c r="C10982" t="s">
        <v>22</v>
      </c>
      <c r="D10982" s="55">
        <v>43831</v>
      </c>
      <c r="E10982">
        <v>0</v>
      </c>
      <c r="F10982">
        <v>2376542</v>
      </c>
      <c r="G10982" s="58" t="s">
        <v>87</v>
      </c>
      <c r="H10982" s="58" t="s">
        <v>87</v>
      </c>
      <c r="I10982" s="60" t="s">
        <v>85</v>
      </c>
    </row>
    <row r="10983" spans="1:9" x14ac:dyDescent="0.2">
      <c r="A10983" t="s">
        <v>58</v>
      </c>
      <c r="B10983" t="s">
        <v>80</v>
      </c>
      <c r="C10983" t="s">
        <v>22</v>
      </c>
      <c r="D10983" s="55">
        <v>43831</v>
      </c>
      <c r="E10983">
        <v>1.2050000000000001</v>
      </c>
      <c r="F10983">
        <v>2376543</v>
      </c>
      <c r="G10983" s="58" t="s">
        <v>87</v>
      </c>
      <c r="H10983" s="58" t="s">
        <v>87</v>
      </c>
      <c r="I10983" s="60" t="s">
        <v>85</v>
      </c>
    </row>
    <row r="10984" spans="1:9" x14ac:dyDescent="0.2">
      <c r="A10984" t="s">
        <v>58</v>
      </c>
      <c r="B10984" t="s">
        <v>81</v>
      </c>
      <c r="C10984" t="s">
        <v>22</v>
      </c>
      <c r="D10984" s="55">
        <v>43831</v>
      </c>
      <c r="E10984">
        <v>0.05</v>
      </c>
      <c r="F10984">
        <v>2376544</v>
      </c>
      <c r="G10984" s="58" t="s">
        <v>87</v>
      </c>
      <c r="H10984" s="58" t="s">
        <v>87</v>
      </c>
      <c r="I10984" s="60" t="s">
        <v>85</v>
      </c>
    </row>
    <row r="10985" spans="1:9" x14ac:dyDescent="0.2">
      <c r="A10985" t="s">
        <v>59</v>
      </c>
      <c r="B10985" t="s">
        <v>80</v>
      </c>
      <c r="C10985" t="s">
        <v>22</v>
      </c>
      <c r="D10985" s="55">
        <v>43831</v>
      </c>
      <c r="E10985">
        <v>1.61</v>
      </c>
      <c r="F10985">
        <v>2376545</v>
      </c>
      <c r="G10985" s="58" t="s">
        <v>87</v>
      </c>
      <c r="H10985" s="58" t="s">
        <v>87</v>
      </c>
      <c r="I10985" s="60" t="s">
        <v>85</v>
      </c>
    </row>
    <row r="10986" spans="1:9" x14ac:dyDescent="0.2">
      <c r="A10986" t="s">
        <v>59</v>
      </c>
      <c r="B10986" t="s">
        <v>81</v>
      </c>
      <c r="C10986" t="s">
        <v>22</v>
      </c>
      <c r="D10986" s="55">
        <v>43831</v>
      </c>
      <c r="E10986">
        <v>-0.25</v>
      </c>
      <c r="F10986">
        <v>2376546</v>
      </c>
      <c r="G10986" s="58" t="s">
        <v>87</v>
      </c>
      <c r="H10986" s="58" t="s">
        <v>87</v>
      </c>
      <c r="I10986" s="60" t="s">
        <v>85</v>
      </c>
    </row>
    <row r="10987" spans="1:9" x14ac:dyDescent="0.2">
      <c r="A10987" t="s">
        <v>60</v>
      </c>
      <c r="B10987" t="s">
        <v>80</v>
      </c>
      <c r="C10987" t="s">
        <v>22</v>
      </c>
      <c r="D10987" s="55">
        <v>43831</v>
      </c>
      <c r="E10987">
        <v>1.61</v>
      </c>
      <c r="F10987">
        <v>2376547</v>
      </c>
      <c r="G10987" s="58" t="s">
        <v>87</v>
      </c>
      <c r="H10987" s="58" t="s">
        <v>87</v>
      </c>
      <c r="I10987" s="60" t="s">
        <v>85</v>
      </c>
    </row>
    <row r="10988" spans="1:9" x14ac:dyDescent="0.2">
      <c r="A10988" t="s">
        <v>60</v>
      </c>
      <c r="B10988" t="s">
        <v>81</v>
      </c>
      <c r="C10988" t="s">
        <v>22</v>
      </c>
      <c r="D10988" s="55">
        <v>43831</v>
      </c>
      <c r="E10988">
        <v>0.5</v>
      </c>
      <c r="F10988">
        <v>2376548</v>
      </c>
      <c r="G10988" s="58" t="s">
        <v>87</v>
      </c>
      <c r="H10988" s="58" t="s">
        <v>87</v>
      </c>
      <c r="I10988" s="60" t="s">
        <v>85</v>
      </c>
    </row>
    <row r="10989" spans="1:9" x14ac:dyDescent="0.2">
      <c r="A10989" t="s">
        <v>61</v>
      </c>
      <c r="B10989" t="s">
        <v>80</v>
      </c>
      <c r="C10989" t="s">
        <v>22</v>
      </c>
      <c r="D10989" s="55">
        <v>43831</v>
      </c>
      <c r="E10989">
        <v>1.61</v>
      </c>
      <c r="F10989">
        <v>2376549</v>
      </c>
      <c r="G10989" s="58" t="s">
        <v>87</v>
      </c>
      <c r="H10989" s="58" t="s">
        <v>87</v>
      </c>
      <c r="I10989" s="60" t="s">
        <v>85</v>
      </c>
    </row>
    <row r="10990" spans="1:9" x14ac:dyDescent="0.2">
      <c r="A10990" t="s">
        <v>61</v>
      </c>
      <c r="B10990" t="s">
        <v>81</v>
      </c>
      <c r="C10990" t="s">
        <v>22</v>
      </c>
      <c r="D10990" s="55">
        <v>43831</v>
      </c>
      <c r="E10990">
        <v>-0.2</v>
      </c>
      <c r="F10990">
        <v>2376550</v>
      </c>
      <c r="G10990" s="58" t="s">
        <v>87</v>
      </c>
      <c r="H10990" s="58" t="s">
        <v>87</v>
      </c>
      <c r="I10990" s="60" t="s">
        <v>85</v>
      </c>
    </row>
    <row r="10991" spans="1:9" x14ac:dyDescent="0.2">
      <c r="A10991" t="s">
        <v>62</v>
      </c>
      <c r="B10991" t="s">
        <v>80</v>
      </c>
      <c r="C10991" t="s">
        <v>22</v>
      </c>
      <c r="D10991" s="55">
        <v>43831</v>
      </c>
      <c r="E10991">
        <v>1.2050000000000001</v>
      </c>
      <c r="F10991">
        <v>2376551</v>
      </c>
      <c r="G10991" s="58" t="s">
        <v>87</v>
      </c>
      <c r="H10991" s="58" t="s">
        <v>87</v>
      </c>
      <c r="I10991" s="60" t="s">
        <v>85</v>
      </c>
    </row>
    <row r="10992" spans="1:9" x14ac:dyDescent="0.2">
      <c r="A10992" t="s">
        <v>62</v>
      </c>
      <c r="B10992" t="s">
        <v>81</v>
      </c>
      <c r="C10992" t="s">
        <v>22</v>
      </c>
      <c r="D10992" s="55">
        <v>43831</v>
      </c>
      <c r="E10992">
        <v>0.05</v>
      </c>
      <c r="F10992">
        <v>2376552</v>
      </c>
      <c r="G10992" s="58" t="s">
        <v>87</v>
      </c>
      <c r="H10992" s="58" t="s">
        <v>87</v>
      </c>
      <c r="I10992" s="60" t="s">
        <v>85</v>
      </c>
    </row>
    <row r="10993" spans="1:9" x14ac:dyDescent="0.2">
      <c r="A10993" t="s">
        <v>63</v>
      </c>
      <c r="B10993" t="s">
        <v>80</v>
      </c>
      <c r="C10993" t="s">
        <v>22</v>
      </c>
      <c r="D10993" s="55">
        <v>43831</v>
      </c>
      <c r="E10993">
        <v>0</v>
      </c>
      <c r="F10993">
        <v>2376553</v>
      </c>
      <c r="G10993" s="58" t="s">
        <v>87</v>
      </c>
      <c r="H10993" s="58" t="s">
        <v>87</v>
      </c>
      <c r="I10993" s="60" t="s">
        <v>85</v>
      </c>
    </row>
    <row r="10994" spans="1:9" x14ac:dyDescent="0.2">
      <c r="A10994" t="s">
        <v>63</v>
      </c>
      <c r="B10994" t="s">
        <v>81</v>
      </c>
      <c r="C10994" t="s">
        <v>22</v>
      </c>
      <c r="D10994" s="55">
        <v>43831</v>
      </c>
      <c r="E10994">
        <v>0</v>
      </c>
      <c r="F10994">
        <v>2376554</v>
      </c>
      <c r="G10994" s="58" t="s">
        <v>87</v>
      </c>
      <c r="H10994" s="58" t="s">
        <v>87</v>
      </c>
      <c r="I10994" s="60" t="s">
        <v>85</v>
      </c>
    </row>
    <row r="10995" spans="1:9" x14ac:dyDescent="0.2">
      <c r="A10995" t="s">
        <v>64</v>
      </c>
      <c r="B10995" t="s">
        <v>80</v>
      </c>
      <c r="C10995" t="s">
        <v>22</v>
      </c>
      <c r="D10995" s="55">
        <v>43831</v>
      </c>
      <c r="E10995">
        <v>0</v>
      </c>
      <c r="F10995">
        <v>2376555</v>
      </c>
      <c r="G10995" s="58" t="s">
        <v>87</v>
      </c>
      <c r="H10995" s="58" t="s">
        <v>87</v>
      </c>
      <c r="I10995" s="60" t="s">
        <v>85</v>
      </c>
    </row>
    <row r="10996" spans="1:9" x14ac:dyDescent="0.2">
      <c r="A10996" t="s">
        <v>64</v>
      </c>
      <c r="B10996" t="s">
        <v>81</v>
      </c>
      <c r="C10996" t="s">
        <v>22</v>
      </c>
      <c r="D10996" s="55">
        <v>43831</v>
      </c>
      <c r="E10996">
        <v>0</v>
      </c>
      <c r="F10996">
        <v>2376556</v>
      </c>
      <c r="G10996" s="58" t="s">
        <v>87</v>
      </c>
      <c r="H10996" s="58" t="s">
        <v>87</v>
      </c>
      <c r="I10996" s="60" t="s">
        <v>85</v>
      </c>
    </row>
    <row r="10997" spans="1:9" x14ac:dyDescent="0.2">
      <c r="A10997" t="s">
        <v>79</v>
      </c>
      <c r="B10997" t="s">
        <v>80</v>
      </c>
      <c r="C10997" t="s">
        <v>22</v>
      </c>
      <c r="D10997" s="55">
        <v>43831</v>
      </c>
      <c r="E10997">
        <v>0</v>
      </c>
      <c r="F10997">
        <v>2376557</v>
      </c>
      <c r="G10997" s="58" t="s">
        <v>87</v>
      </c>
      <c r="H10997" s="58" t="s">
        <v>87</v>
      </c>
      <c r="I10997" s="60" t="s">
        <v>85</v>
      </c>
    </row>
    <row r="10998" spans="1:9" x14ac:dyDescent="0.2">
      <c r="A10998" t="s">
        <v>79</v>
      </c>
      <c r="B10998" t="s">
        <v>81</v>
      </c>
      <c r="C10998" t="s">
        <v>22</v>
      </c>
      <c r="D10998" s="55">
        <v>43831</v>
      </c>
      <c r="E10998">
        <v>0</v>
      </c>
      <c r="F10998">
        <v>2376558</v>
      </c>
      <c r="G10998" s="58" t="s">
        <v>87</v>
      </c>
      <c r="H10998" s="58" t="s">
        <v>87</v>
      </c>
      <c r="I10998" s="60" t="s">
        <v>85</v>
      </c>
    </row>
    <row r="10999" spans="1:9" x14ac:dyDescent="0.2">
      <c r="A10999" t="s">
        <v>65</v>
      </c>
      <c r="B10999" t="s">
        <v>80</v>
      </c>
      <c r="C10999" t="s">
        <v>22</v>
      </c>
      <c r="D10999" s="55">
        <v>43831</v>
      </c>
      <c r="E10999">
        <v>0</v>
      </c>
      <c r="F10999">
        <v>2376559</v>
      </c>
      <c r="G10999" s="58" t="s">
        <v>87</v>
      </c>
      <c r="H10999" s="58" t="s">
        <v>87</v>
      </c>
      <c r="I10999" s="60" t="s">
        <v>85</v>
      </c>
    </row>
    <row r="11000" spans="1:9" x14ac:dyDescent="0.2">
      <c r="A11000" t="s">
        <v>65</v>
      </c>
      <c r="B11000" t="s">
        <v>81</v>
      </c>
      <c r="C11000" t="s">
        <v>22</v>
      </c>
      <c r="D11000" s="55">
        <v>43831</v>
      </c>
      <c r="E11000">
        <v>0</v>
      </c>
      <c r="F11000">
        <v>2376560</v>
      </c>
      <c r="G11000" s="58" t="s">
        <v>87</v>
      </c>
      <c r="H11000" s="58" t="s">
        <v>87</v>
      </c>
      <c r="I11000" s="60" t="s">
        <v>85</v>
      </c>
    </row>
    <row r="11001" spans="1:9" x14ac:dyDescent="0.2">
      <c r="A11001" t="s">
        <v>82</v>
      </c>
      <c r="B11001" t="s">
        <v>80</v>
      </c>
      <c r="C11001" t="s">
        <v>22</v>
      </c>
      <c r="D11001" s="55">
        <v>43831</v>
      </c>
      <c r="E11001">
        <v>8.5000000000000006E-2</v>
      </c>
      <c r="F11001">
        <v>2376561</v>
      </c>
      <c r="G11001" s="58" t="s">
        <v>87</v>
      </c>
      <c r="H11001" s="58" t="s">
        <v>87</v>
      </c>
      <c r="I11001" s="60" t="s">
        <v>85</v>
      </c>
    </row>
    <row r="11002" spans="1:9" x14ac:dyDescent="0.2">
      <c r="A11002" t="s">
        <v>78</v>
      </c>
      <c r="B11002" t="s">
        <v>80</v>
      </c>
      <c r="C11002" t="s">
        <v>22</v>
      </c>
      <c r="D11002" s="55">
        <v>43862</v>
      </c>
      <c r="E11002">
        <v>1.2050000000000001</v>
      </c>
      <c r="F11002">
        <v>2376515</v>
      </c>
      <c r="G11002" s="58" t="s">
        <v>87</v>
      </c>
      <c r="H11002" s="58" t="s">
        <v>87</v>
      </c>
      <c r="I11002" s="60" t="s">
        <v>85</v>
      </c>
    </row>
    <row r="11003" spans="1:9" x14ac:dyDescent="0.2">
      <c r="A11003" t="s">
        <v>78</v>
      </c>
      <c r="B11003" t="s">
        <v>81</v>
      </c>
      <c r="C11003" t="s">
        <v>22</v>
      </c>
      <c r="D11003" s="55">
        <v>43862</v>
      </c>
      <c r="E11003">
        <v>0.05</v>
      </c>
      <c r="F11003">
        <v>2376516</v>
      </c>
      <c r="G11003" s="58" t="s">
        <v>87</v>
      </c>
      <c r="H11003" s="58" t="s">
        <v>87</v>
      </c>
      <c r="I11003" s="60" t="s">
        <v>85</v>
      </c>
    </row>
    <row r="11004" spans="1:9" x14ac:dyDescent="0.2">
      <c r="A11004" t="s">
        <v>35</v>
      </c>
      <c r="B11004" t="s">
        <v>80</v>
      </c>
      <c r="C11004" t="s">
        <v>22</v>
      </c>
      <c r="D11004" s="55">
        <v>43862</v>
      </c>
      <c r="E11004">
        <v>1.2050000000000001</v>
      </c>
      <c r="F11004">
        <v>2376517</v>
      </c>
      <c r="G11004" s="58" t="s">
        <v>87</v>
      </c>
      <c r="H11004" s="58" t="s">
        <v>87</v>
      </c>
      <c r="I11004" s="60" t="s">
        <v>85</v>
      </c>
    </row>
    <row r="11005" spans="1:9" x14ac:dyDescent="0.2">
      <c r="A11005" t="s">
        <v>35</v>
      </c>
      <c r="B11005" t="s">
        <v>81</v>
      </c>
      <c r="C11005" t="s">
        <v>22</v>
      </c>
      <c r="D11005" s="55">
        <v>43862</v>
      </c>
      <c r="E11005">
        <v>0.32</v>
      </c>
      <c r="F11005">
        <v>2376518</v>
      </c>
      <c r="G11005" s="58" t="s">
        <v>87</v>
      </c>
      <c r="H11005" s="58" t="s">
        <v>87</v>
      </c>
      <c r="I11005" s="60" t="s">
        <v>85</v>
      </c>
    </row>
    <row r="11006" spans="1:9" x14ac:dyDescent="0.2">
      <c r="A11006" t="s">
        <v>36</v>
      </c>
      <c r="B11006" t="s">
        <v>80</v>
      </c>
      <c r="C11006" t="s">
        <v>22</v>
      </c>
      <c r="D11006" s="55">
        <v>43862</v>
      </c>
      <c r="E11006">
        <v>1.2050000000000001</v>
      </c>
      <c r="F11006">
        <v>2376519</v>
      </c>
      <c r="G11006" s="58" t="s">
        <v>87</v>
      </c>
      <c r="H11006" s="58" t="s">
        <v>87</v>
      </c>
      <c r="I11006" s="60" t="s">
        <v>85</v>
      </c>
    </row>
    <row r="11007" spans="1:9" x14ac:dyDescent="0.2">
      <c r="A11007" t="s">
        <v>36</v>
      </c>
      <c r="B11007" t="s">
        <v>81</v>
      </c>
      <c r="C11007" t="s">
        <v>22</v>
      </c>
      <c r="D11007" s="55">
        <v>43862</v>
      </c>
      <c r="E11007">
        <v>0.05</v>
      </c>
      <c r="F11007">
        <v>2376520</v>
      </c>
      <c r="G11007" s="58" t="s">
        <v>87</v>
      </c>
      <c r="H11007" s="58" t="s">
        <v>87</v>
      </c>
      <c r="I11007" s="60" t="s">
        <v>85</v>
      </c>
    </row>
    <row r="11008" spans="1:9" x14ac:dyDescent="0.2">
      <c r="A11008" t="s">
        <v>37</v>
      </c>
      <c r="B11008" t="s">
        <v>80</v>
      </c>
      <c r="C11008" t="s">
        <v>22</v>
      </c>
      <c r="D11008" s="55">
        <v>43862</v>
      </c>
      <c r="E11008">
        <v>1.2050000000000001</v>
      </c>
      <c r="F11008">
        <v>2376521</v>
      </c>
      <c r="G11008" s="58" t="s">
        <v>87</v>
      </c>
      <c r="H11008" s="58" t="s">
        <v>87</v>
      </c>
      <c r="I11008" s="60" t="s">
        <v>85</v>
      </c>
    </row>
    <row r="11009" spans="1:9" x14ac:dyDescent="0.2">
      <c r="A11009" t="s">
        <v>37</v>
      </c>
      <c r="B11009" t="s">
        <v>81</v>
      </c>
      <c r="C11009" t="s">
        <v>22</v>
      </c>
      <c r="D11009" s="55">
        <v>43862</v>
      </c>
      <c r="E11009">
        <v>0.32</v>
      </c>
      <c r="F11009">
        <v>2376522</v>
      </c>
      <c r="G11009" s="58" t="s">
        <v>87</v>
      </c>
      <c r="H11009" s="58" t="s">
        <v>87</v>
      </c>
      <c r="I11009" s="60" t="s">
        <v>85</v>
      </c>
    </row>
    <row r="11010" spans="1:9" x14ac:dyDescent="0.2">
      <c r="A11010" t="s">
        <v>40</v>
      </c>
      <c r="B11010" t="s">
        <v>80</v>
      </c>
      <c r="C11010" t="s">
        <v>22</v>
      </c>
      <c r="D11010" s="55">
        <v>43862</v>
      </c>
      <c r="E11010">
        <v>0</v>
      </c>
      <c r="F11010">
        <v>2376523</v>
      </c>
      <c r="G11010" s="58" t="s">
        <v>87</v>
      </c>
      <c r="H11010" s="58" t="s">
        <v>87</v>
      </c>
      <c r="I11010" s="60" t="s">
        <v>85</v>
      </c>
    </row>
    <row r="11011" spans="1:9" x14ac:dyDescent="0.2">
      <c r="A11011" t="s">
        <v>40</v>
      </c>
      <c r="B11011" t="s">
        <v>81</v>
      </c>
      <c r="C11011" t="s">
        <v>22</v>
      </c>
      <c r="D11011" s="55">
        <v>43862</v>
      </c>
      <c r="E11011">
        <v>0</v>
      </c>
      <c r="F11011">
        <v>2376524</v>
      </c>
      <c r="G11011" s="58" t="s">
        <v>87</v>
      </c>
      <c r="H11011" s="58" t="s">
        <v>87</v>
      </c>
      <c r="I11011" s="60" t="s">
        <v>85</v>
      </c>
    </row>
    <row r="11012" spans="1:9" x14ac:dyDescent="0.2">
      <c r="A11012" t="s">
        <v>41</v>
      </c>
      <c r="B11012" t="s">
        <v>80</v>
      </c>
      <c r="C11012" t="s">
        <v>22</v>
      </c>
      <c r="D11012" s="55">
        <v>43862</v>
      </c>
      <c r="E11012">
        <v>0</v>
      </c>
      <c r="F11012">
        <v>2376525</v>
      </c>
      <c r="G11012" s="58" t="s">
        <v>87</v>
      </c>
      <c r="H11012" s="58" t="s">
        <v>87</v>
      </c>
      <c r="I11012" s="60" t="s">
        <v>85</v>
      </c>
    </row>
    <row r="11013" spans="1:9" x14ac:dyDescent="0.2">
      <c r="A11013" t="s">
        <v>41</v>
      </c>
      <c r="B11013" t="s">
        <v>81</v>
      </c>
      <c r="C11013" t="s">
        <v>22</v>
      </c>
      <c r="D11013" s="55">
        <v>43862</v>
      </c>
      <c r="E11013">
        <v>0</v>
      </c>
      <c r="F11013">
        <v>2376526</v>
      </c>
      <c r="G11013" s="58" t="s">
        <v>87</v>
      </c>
      <c r="H11013" s="58" t="s">
        <v>87</v>
      </c>
      <c r="I11013" s="60" t="s">
        <v>85</v>
      </c>
    </row>
    <row r="11014" spans="1:9" x14ac:dyDescent="0.2">
      <c r="A11014" t="s">
        <v>42</v>
      </c>
      <c r="B11014" t="s">
        <v>80</v>
      </c>
      <c r="C11014" t="s">
        <v>22</v>
      </c>
      <c r="D11014" s="55">
        <v>43862</v>
      </c>
      <c r="E11014">
        <v>0.27</v>
      </c>
      <c r="F11014">
        <v>2376527</v>
      </c>
      <c r="G11014" s="58" t="s">
        <v>87</v>
      </c>
      <c r="H11014" s="58" t="s">
        <v>87</v>
      </c>
      <c r="I11014" s="60" t="s">
        <v>85</v>
      </c>
    </row>
    <row r="11015" spans="1:9" x14ac:dyDescent="0.2">
      <c r="A11015" t="s">
        <v>42</v>
      </c>
      <c r="B11015" t="s">
        <v>81</v>
      </c>
      <c r="C11015" t="s">
        <v>22</v>
      </c>
      <c r="D11015" s="55">
        <v>43862</v>
      </c>
      <c r="E11015">
        <v>0.03</v>
      </c>
      <c r="F11015">
        <v>2376528</v>
      </c>
      <c r="G11015" s="58" t="s">
        <v>87</v>
      </c>
      <c r="H11015" s="58" t="s">
        <v>87</v>
      </c>
      <c r="I11015" s="60" t="s">
        <v>85</v>
      </c>
    </row>
    <row r="11016" spans="1:9" x14ac:dyDescent="0.2">
      <c r="A11016" t="s">
        <v>43</v>
      </c>
      <c r="B11016" t="s">
        <v>80</v>
      </c>
      <c r="C11016" t="s">
        <v>22</v>
      </c>
      <c r="D11016" s="55">
        <v>43862</v>
      </c>
      <c r="E11016">
        <v>0.27</v>
      </c>
      <c r="F11016">
        <v>2376529</v>
      </c>
      <c r="G11016" s="58" t="s">
        <v>87</v>
      </c>
      <c r="H11016" s="58" t="s">
        <v>87</v>
      </c>
      <c r="I11016" s="60" t="s">
        <v>85</v>
      </c>
    </row>
    <row r="11017" spans="1:9" x14ac:dyDescent="0.2">
      <c r="A11017" t="s">
        <v>43</v>
      </c>
      <c r="B11017" t="s">
        <v>81</v>
      </c>
      <c r="C11017" t="s">
        <v>22</v>
      </c>
      <c r="D11017" s="55">
        <v>43862</v>
      </c>
      <c r="E11017">
        <v>0.29491761268440131</v>
      </c>
      <c r="F11017">
        <v>2376530</v>
      </c>
      <c r="G11017" s="58" t="s">
        <v>87</v>
      </c>
      <c r="H11017" s="58" t="s">
        <v>87</v>
      </c>
      <c r="I11017" s="60" t="s">
        <v>85</v>
      </c>
    </row>
    <row r="11018" spans="1:9" x14ac:dyDescent="0.2">
      <c r="A11018" t="s">
        <v>44</v>
      </c>
      <c r="B11018" t="s">
        <v>80</v>
      </c>
      <c r="C11018" t="s">
        <v>22</v>
      </c>
      <c r="D11018" s="55">
        <v>43862</v>
      </c>
      <c r="E11018">
        <v>0.39</v>
      </c>
      <c r="F11018">
        <v>2376531</v>
      </c>
      <c r="G11018" s="58" t="s">
        <v>87</v>
      </c>
      <c r="H11018" s="58" t="s">
        <v>87</v>
      </c>
      <c r="I11018" s="60" t="s">
        <v>85</v>
      </c>
    </row>
    <row r="11019" spans="1:9" x14ac:dyDescent="0.2">
      <c r="A11019" t="s">
        <v>44</v>
      </c>
      <c r="B11019" t="s">
        <v>81</v>
      </c>
      <c r="C11019" t="s">
        <v>22</v>
      </c>
      <c r="D11019" s="55">
        <v>43862</v>
      </c>
      <c r="E11019">
        <v>0.08</v>
      </c>
      <c r="F11019">
        <v>2376532</v>
      </c>
      <c r="G11019" s="58" t="s">
        <v>87</v>
      </c>
      <c r="H11019" s="58" t="s">
        <v>87</v>
      </c>
      <c r="I11019" s="60" t="s">
        <v>85</v>
      </c>
    </row>
    <row r="11020" spans="1:9" x14ac:dyDescent="0.2">
      <c r="A11020" t="s">
        <v>45</v>
      </c>
      <c r="B11020" t="s">
        <v>80</v>
      </c>
      <c r="C11020" t="s">
        <v>22</v>
      </c>
      <c r="D11020" s="55">
        <v>43862</v>
      </c>
      <c r="E11020">
        <v>0.39</v>
      </c>
      <c r="F11020">
        <v>2376533</v>
      </c>
      <c r="G11020" s="58" t="s">
        <v>87</v>
      </c>
      <c r="H11020" s="58" t="s">
        <v>87</v>
      </c>
      <c r="I11020" s="60" t="s">
        <v>85</v>
      </c>
    </row>
    <row r="11021" spans="1:9" x14ac:dyDescent="0.2">
      <c r="A11021" t="s">
        <v>45</v>
      </c>
      <c r="B11021" t="s">
        <v>81</v>
      </c>
      <c r="C11021" t="s">
        <v>22</v>
      </c>
      <c r="D11021" s="55">
        <v>43862</v>
      </c>
      <c r="E11021">
        <v>0.23</v>
      </c>
      <c r="F11021">
        <v>2376534</v>
      </c>
      <c r="G11021" s="58" t="s">
        <v>87</v>
      </c>
      <c r="H11021" s="58" t="s">
        <v>87</v>
      </c>
      <c r="I11021" s="60" t="s">
        <v>85</v>
      </c>
    </row>
    <row r="11022" spans="1:9" x14ac:dyDescent="0.2">
      <c r="A11022" t="s">
        <v>46</v>
      </c>
      <c r="B11022" t="s">
        <v>80</v>
      </c>
      <c r="C11022" t="s">
        <v>22</v>
      </c>
      <c r="D11022" s="55">
        <v>43862</v>
      </c>
      <c r="E11022">
        <v>0.39</v>
      </c>
      <c r="F11022">
        <v>2376535</v>
      </c>
      <c r="G11022" s="58" t="s">
        <v>87</v>
      </c>
      <c r="H11022" s="58" t="s">
        <v>87</v>
      </c>
      <c r="I11022" s="60" t="s">
        <v>85</v>
      </c>
    </row>
    <row r="11023" spans="1:9" x14ac:dyDescent="0.2">
      <c r="A11023" t="s">
        <v>46</v>
      </c>
      <c r="B11023" t="s">
        <v>81</v>
      </c>
      <c r="C11023" t="s">
        <v>22</v>
      </c>
      <c r="D11023" s="55">
        <v>43862</v>
      </c>
      <c r="E11023">
        <v>0.66575435939418814</v>
      </c>
      <c r="F11023">
        <v>2376536</v>
      </c>
      <c r="G11023" s="58" t="s">
        <v>87</v>
      </c>
      <c r="H11023" s="58" t="s">
        <v>87</v>
      </c>
      <c r="I11023" s="60" t="s">
        <v>85</v>
      </c>
    </row>
    <row r="11024" spans="1:9" x14ac:dyDescent="0.2">
      <c r="A11024" t="s">
        <v>47</v>
      </c>
      <c r="B11024" t="s">
        <v>80</v>
      </c>
      <c r="C11024" t="s">
        <v>22</v>
      </c>
      <c r="D11024" s="55">
        <v>43862</v>
      </c>
      <c r="E11024">
        <v>0.39</v>
      </c>
      <c r="F11024">
        <v>2376537</v>
      </c>
      <c r="G11024" s="58" t="s">
        <v>87</v>
      </c>
      <c r="H11024" s="58" t="s">
        <v>87</v>
      </c>
      <c r="I11024" s="60" t="s">
        <v>85</v>
      </c>
    </row>
    <row r="11025" spans="1:9" x14ac:dyDescent="0.2">
      <c r="A11025" t="s">
        <v>47</v>
      </c>
      <c r="B11025" t="s">
        <v>81</v>
      </c>
      <c r="C11025" t="s">
        <v>22</v>
      </c>
      <c r="D11025" s="55">
        <v>43862</v>
      </c>
      <c r="E11025">
        <v>0.13</v>
      </c>
      <c r="F11025">
        <v>2376538</v>
      </c>
      <c r="G11025" s="58" t="s">
        <v>87</v>
      </c>
      <c r="H11025" s="58" t="s">
        <v>87</v>
      </c>
      <c r="I11025" s="60" t="s">
        <v>85</v>
      </c>
    </row>
    <row r="11026" spans="1:9" x14ac:dyDescent="0.2">
      <c r="A11026" t="s">
        <v>48</v>
      </c>
      <c r="B11026" t="s">
        <v>80</v>
      </c>
      <c r="C11026" t="s">
        <v>22</v>
      </c>
      <c r="D11026" s="55">
        <v>43862</v>
      </c>
      <c r="E11026">
        <v>0.39</v>
      </c>
      <c r="F11026">
        <v>2376539</v>
      </c>
      <c r="G11026" s="58" t="s">
        <v>87</v>
      </c>
      <c r="H11026" s="58" t="s">
        <v>87</v>
      </c>
      <c r="I11026" s="60" t="s">
        <v>85</v>
      </c>
    </row>
    <row r="11027" spans="1:9" x14ac:dyDescent="0.2">
      <c r="A11027" t="s">
        <v>48</v>
      </c>
      <c r="B11027" t="s">
        <v>81</v>
      </c>
      <c r="C11027" t="s">
        <v>22</v>
      </c>
      <c r="D11027" s="55">
        <v>43862</v>
      </c>
      <c r="E11027">
        <v>0.51225456406058145</v>
      </c>
      <c r="F11027">
        <v>2376540</v>
      </c>
      <c r="G11027" s="58" t="s">
        <v>87</v>
      </c>
      <c r="H11027" s="58" t="s">
        <v>87</v>
      </c>
      <c r="I11027" s="60" t="s">
        <v>85</v>
      </c>
    </row>
    <row r="11028" spans="1:9" x14ac:dyDescent="0.2">
      <c r="A11028" t="s">
        <v>50</v>
      </c>
      <c r="B11028" t="s">
        <v>80</v>
      </c>
      <c r="C11028" t="s">
        <v>22</v>
      </c>
      <c r="D11028" s="55">
        <v>43862</v>
      </c>
      <c r="E11028">
        <v>0</v>
      </c>
      <c r="F11028">
        <v>2376541</v>
      </c>
      <c r="G11028" s="58" t="s">
        <v>87</v>
      </c>
      <c r="H11028" s="58" t="s">
        <v>87</v>
      </c>
      <c r="I11028" s="60" t="s">
        <v>85</v>
      </c>
    </row>
    <row r="11029" spans="1:9" x14ac:dyDescent="0.2">
      <c r="A11029" t="s">
        <v>50</v>
      </c>
      <c r="B11029" t="s">
        <v>81</v>
      </c>
      <c r="C11029" t="s">
        <v>22</v>
      </c>
      <c r="D11029" s="55">
        <v>43862</v>
      </c>
      <c r="E11029">
        <v>0</v>
      </c>
      <c r="F11029">
        <v>2376542</v>
      </c>
      <c r="G11029" s="58" t="s">
        <v>87</v>
      </c>
      <c r="H11029" s="58" t="s">
        <v>87</v>
      </c>
      <c r="I11029" s="60" t="s">
        <v>85</v>
      </c>
    </row>
    <row r="11030" spans="1:9" x14ac:dyDescent="0.2">
      <c r="A11030" t="s">
        <v>58</v>
      </c>
      <c r="B11030" t="s">
        <v>80</v>
      </c>
      <c r="C11030" t="s">
        <v>22</v>
      </c>
      <c r="D11030" s="55">
        <v>43862</v>
      </c>
      <c r="E11030">
        <v>1.2050000000000001</v>
      </c>
      <c r="F11030">
        <v>2376543</v>
      </c>
      <c r="G11030" s="58" t="s">
        <v>87</v>
      </c>
      <c r="H11030" s="58" t="s">
        <v>87</v>
      </c>
      <c r="I11030" s="60" t="s">
        <v>85</v>
      </c>
    </row>
    <row r="11031" spans="1:9" x14ac:dyDescent="0.2">
      <c r="A11031" t="s">
        <v>58</v>
      </c>
      <c r="B11031" t="s">
        <v>81</v>
      </c>
      <c r="C11031" t="s">
        <v>22</v>
      </c>
      <c r="D11031" s="55">
        <v>43862</v>
      </c>
      <c r="E11031">
        <v>0.05</v>
      </c>
      <c r="F11031">
        <v>2376544</v>
      </c>
      <c r="G11031" s="58" t="s">
        <v>87</v>
      </c>
      <c r="H11031" s="58" t="s">
        <v>87</v>
      </c>
      <c r="I11031" s="60" t="s">
        <v>85</v>
      </c>
    </row>
    <row r="11032" spans="1:9" x14ac:dyDescent="0.2">
      <c r="A11032" t="s">
        <v>59</v>
      </c>
      <c r="B11032" t="s">
        <v>80</v>
      </c>
      <c r="C11032" t="s">
        <v>22</v>
      </c>
      <c r="D11032" s="55">
        <v>43862</v>
      </c>
      <c r="E11032">
        <v>1.57</v>
      </c>
      <c r="F11032">
        <v>2376545</v>
      </c>
      <c r="G11032" s="58" t="s">
        <v>87</v>
      </c>
      <c r="H11032" s="58" t="s">
        <v>87</v>
      </c>
      <c r="I11032" s="60" t="s">
        <v>85</v>
      </c>
    </row>
    <row r="11033" spans="1:9" x14ac:dyDescent="0.2">
      <c r="A11033" t="s">
        <v>59</v>
      </c>
      <c r="B11033" t="s">
        <v>81</v>
      </c>
      <c r="C11033" t="s">
        <v>22</v>
      </c>
      <c r="D11033" s="55">
        <v>43862</v>
      </c>
      <c r="E11033">
        <v>-0.28000000000000003</v>
      </c>
      <c r="F11033">
        <v>2376546</v>
      </c>
      <c r="G11033" s="58" t="s">
        <v>87</v>
      </c>
      <c r="H11033" s="58" t="s">
        <v>87</v>
      </c>
      <c r="I11033" s="60" t="s">
        <v>85</v>
      </c>
    </row>
    <row r="11034" spans="1:9" x14ac:dyDescent="0.2">
      <c r="A11034" t="s">
        <v>60</v>
      </c>
      <c r="B11034" t="s">
        <v>80</v>
      </c>
      <c r="C11034" t="s">
        <v>22</v>
      </c>
      <c r="D11034" s="55">
        <v>43862</v>
      </c>
      <c r="E11034">
        <v>1.57</v>
      </c>
      <c r="F11034">
        <v>2376547</v>
      </c>
      <c r="G11034" s="58" t="s">
        <v>87</v>
      </c>
      <c r="H11034" s="58" t="s">
        <v>87</v>
      </c>
      <c r="I11034" s="60" t="s">
        <v>85</v>
      </c>
    </row>
    <row r="11035" spans="1:9" x14ac:dyDescent="0.2">
      <c r="A11035" t="s">
        <v>60</v>
      </c>
      <c r="B11035" t="s">
        <v>81</v>
      </c>
      <c r="C11035" t="s">
        <v>22</v>
      </c>
      <c r="D11035" s="55">
        <v>43862</v>
      </c>
      <c r="E11035">
        <v>0.5</v>
      </c>
      <c r="F11035">
        <v>2376548</v>
      </c>
      <c r="G11035" s="58" t="s">
        <v>87</v>
      </c>
      <c r="H11035" s="58" t="s">
        <v>87</v>
      </c>
      <c r="I11035" s="60" t="s">
        <v>85</v>
      </c>
    </row>
    <row r="11036" spans="1:9" x14ac:dyDescent="0.2">
      <c r="A11036" t="s">
        <v>61</v>
      </c>
      <c r="B11036" t="s">
        <v>80</v>
      </c>
      <c r="C11036" t="s">
        <v>22</v>
      </c>
      <c r="D11036" s="55">
        <v>43862</v>
      </c>
      <c r="E11036">
        <v>1.57</v>
      </c>
      <c r="F11036">
        <v>2376549</v>
      </c>
      <c r="G11036" s="58" t="s">
        <v>87</v>
      </c>
      <c r="H11036" s="58" t="s">
        <v>87</v>
      </c>
      <c r="I11036" s="60" t="s">
        <v>85</v>
      </c>
    </row>
    <row r="11037" spans="1:9" x14ac:dyDescent="0.2">
      <c r="A11037" t="s">
        <v>61</v>
      </c>
      <c r="B11037" t="s">
        <v>81</v>
      </c>
      <c r="C11037" t="s">
        <v>22</v>
      </c>
      <c r="D11037" s="55">
        <v>43862</v>
      </c>
      <c r="E11037">
        <v>-0.2</v>
      </c>
      <c r="F11037">
        <v>2376550</v>
      </c>
      <c r="G11037" s="58" t="s">
        <v>87</v>
      </c>
      <c r="H11037" s="58" t="s">
        <v>87</v>
      </c>
      <c r="I11037" s="60" t="s">
        <v>85</v>
      </c>
    </row>
    <row r="11038" spans="1:9" x14ac:dyDescent="0.2">
      <c r="A11038" t="s">
        <v>62</v>
      </c>
      <c r="B11038" t="s">
        <v>80</v>
      </c>
      <c r="C11038" t="s">
        <v>22</v>
      </c>
      <c r="D11038" s="55">
        <v>43862</v>
      </c>
      <c r="E11038">
        <v>1.2050000000000001</v>
      </c>
      <c r="F11038">
        <v>2376551</v>
      </c>
      <c r="G11038" s="58" t="s">
        <v>87</v>
      </c>
      <c r="H11038" s="58" t="s">
        <v>87</v>
      </c>
      <c r="I11038" s="60" t="s">
        <v>85</v>
      </c>
    </row>
    <row r="11039" spans="1:9" x14ac:dyDescent="0.2">
      <c r="A11039" t="s">
        <v>62</v>
      </c>
      <c r="B11039" t="s">
        <v>81</v>
      </c>
      <c r="C11039" t="s">
        <v>22</v>
      </c>
      <c r="D11039" s="55">
        <v>43862</v>
      </c>
      <c r="E11039">
        <v>0.05</v>
      </c>
      <c r="F11039">
        <v>2376552</v>
      </c>
      <c r="G11039" s="58" t="s">
        <v>87</v>
      </c>
      <c r="H11039" s="58" t="s">
        <v>87</v>
      </c>
      <c r="I11039" s="60" t="s">
        <v>85</v>
      </c>
    </row>
    <row r="11040" spans="1:9" x14ac:dyDescent="0.2">
      <c r="A11040" t="s">
        <v>63</v>
      </c>
      <c r="B11040" t="s">
        <v>80</v>
      </c>
      <c r="C11040" t="s">
        <v>22</v>
      </c>
      <c r="D11040" s="55">
        <v>43862</v>
      </c>
      <c r="E11040">
        <v>0</v>
      </c>
      <c r="F11040">
        <v>2376553</v>
      </c>
      <c r="G11040" s="58" t="s">
        <v>87</v>
      </c>
      <c r="H11040" s="58" t="s">
        <v>87</v>
      </c>
      <c r="I11040" s="60" t="s">
        <v>85</v>
      </c>
    </row>
    <row r="11041" spans="1:9" x14ac:dyDescent="0.2">
      <c r="A11041" t="s">
        <v>63</v>
      </c>
      <c r="B11041" t="s">
        <v>81</v>
      </c>
      <c r="C11041" t="s">
        <v>22</v>
      </c>
      <c r="D11041" s="55">
        <v>43862</v>
      </c>
      <c r="E11041">
        <v>0</v>
      </c>
      <c r="F11041">
        <v>2376554</v>
      </c>
      <c r="G11041" s="58" t="s">
        <v>87</v>
      </c>
      <c r="H11041" s="58" t="s">
        <v>87</v>
      </c>
      <c r="I11041" s="60" t="s">
        <v>85</v>
      </c>
    </row>
    <row r="11042" spans="1:9" x14ac:dyDescent="0.2">
      <c r="A11042" t="s">
        <v>64</v>
      </c>
      <c r="B11042" t="s">
        <v>80</v>
      </c>
      <c r="C11042" t="s">
        <v>22</v>
      </c>
      <c r="D11042" s="55">
        <v>43862</v>
      </c>
      <c r="E11042">
        <v>0</v>
      </c>
      <c r="F11042">
        <v>2376555</v>
      </c>
      <c r="G11042" s="58" t="s">
        <v>87</v>
      </c>
      <c r="H11042" s="58" t="s">
        <v>87</v>
      </c>
      <c r="I11042" s="60" t="s">
        <v>85</v>
      </c>
    </row>
    <row r="11043" spans="1:9" x14ac:dyDescent="0.2">
      <c r="A11043" t="s">
        <v>64</v>
      </c>
      <c r="B11043" t="s">
        <v>81</v>
      </c>
      <c r="C11043" t="s">
        <v>22</v>
      </c>
      <c r="D11043" s="55">
        <v>43862</v>
      </c>
      <c r="E11043">
        <v>0</v>
      </c>
      <c r="F11043">
        <v>2376556</v>
      </c>
      <c r="G11043" s="58" t="s">
        <v>87</v>
      </c>
      <c r="H11043" s="58" t="s">
        <v>87</v>
      </c>
      <c r="I11043" s="60" t="s">
        <v>85</v>
      </c>
    </row>
    <row r="11044" spans="1:9" x14ac:dyDescent="0.2">
      <c r="A11044" t="s">
        <v>79</v>
      </c>
      <c r="B11044" t="s">
        <v>80</v>
      </c>
      <c r="C11044" t="s">
        <v>22</v>
      </c>
      <c r="D11044" s="55">
        <v>43862</v>
      </c>
      <c r="E11044">
        <v>0</v>
      </c>
      <c r="F11044">
        <v>2376557</v>
      </c>
      <c r="G11044" s="58" t="s">
        <v>87</v>
      </c>
      <c r="H11044" s="58" t="s">
        <v>87</v>
      </c>
      <c r="I11044" s="60" t="s">
        <v>85</v>
      </c>
    </row>
    <row r="11045" spans="1:9" x14ac:dyDescent="0.2">
      <c r="A11045" t="s">
        <v>79</v>
      </c>
      <c r="B11045" t="s">
        <v>81</v>
      </c>
      <c r="C11045" t="s">
        <v>22</v>
      </c>
      <c r="D11045" s="55">
        <v>43862</v>
      </c>
      <c r="E11045">
        <v>0</v>
      </c>
      <c r="F11045">
        <v>2376558</v>
      </c>
      <c r="G11045" s="58" t="s">
        <v>87</v>
      </c>
      <c r="H11045" s="58" t="s">
        <v>87</v>
      </c>
      <c r="I11045" s="60" t="s">
        <v>85</v>
      </c>
    </row>
    <row r="11046" spans="1:9" x14ac:dyDescent="0.2">
      <c r="A11046" t="s">
        <v>65</v>
      </c>
      <c r="B11046" t="s">
        <v>80</v>
      </c>
      <c r="C11046" t="s">
        <v>22</v>
      </c>
      <c r="D11046" s="55">
        <v>43862</v>
      </c>
      <c r="E11046">
        <v>0</v>
      </c>
      <c r="F11046">
        <v>2376559</v>
      </c>
      <c r="G11046" s="58" t="s">
        <v>87</v>
      </c>
      <c r="H11046" s="58" t="s">
        <v>87</v>
      </c>
      <c r="I11046" s="60" t="s">
        <v>85</v>
      </c>
    </row>
    <row r="11047" spans="1:9" x14ac:dyDescent="0.2">
      <c r="A11047" t="s">
        <v>65</v>
      </c>
      <c r="B11047" t="s">
        <v>81</v>
      </c>
      <c r="C11047" t="s">
        <v>22</v>
      </c>
      <c r="D11047" s="55">
        <v>43862</v>
      </c>
      <c r="E11047">
        <v>0</v>
      </c>
      <c r="F11047">
        <v>2376560</v>
      </c>
      <c r="G11047" s="58" t="s">
        <v>87</v>
      </c>
      <c r="H11047" s="58" t="s">
        <v>87</v>
      </c>
      <c r="I11047" s="60" t="s">
        <v>85</v>
      </c>
    </row>
    <row r="11048" spans="1:9" x14ac:dyDescent="0.2">
      <c r="A11048" t="s">
        <v>82</v>
      </c>
      <c r="B11048" t="s">
        <v>80</v>
      </c>
      <c r="C11048" t="s">
        <v>22</v>
      </c>
      <c r="D11048" s="55">
        <v>43862</v>
      </c>
      <c r="E11048">
        <v>7.4999999999999997E-2</v>
      </c>
      <c r="F11048">
        <v>2376561</v>
      </c>
      <c r="G11048" s="58" t="s">
        <v>87</v>
      </c>
      <c r="H11048" s="58" t="s">
        <v>87</v>
      </c>
      <c r="I11048" s="60" t="s">
        <v>85</v>
      </c>
    </row>
    <row r="11049" spans="1:9" x14ac:dyDescent="0.2">
      <c r="A11049" t="s">
        <v>78</v>
      </c>
      <c r="B11049" t="s">
        <v>80</v>
      </c>
      <c r="C11049" t="s">
        <v>22</v>
      </c>
      <c r="D11049" s="55">
        <v>43891</v>
      </c>
      <c r="E11049">
        <v>0.81499999999999995</v>
      </c>
      <c r="F11049">
        <v>2376515</v>
      </c>
      <c r="G11049" s="58" t="s">
        <v>87</v>
      </c>
      <c r="H11049" s="58" t="s">
        <v>87</v>
      </c>
      <c r="I11049" s="60" t="s">
        <v>85</v>
      </c>
    </row>
    <row r="11050" spans="1:9" x14ac:dyDescent="0.2">
      <c r="A11050" t="s">
        <v>78</v>
      </c>
      <c r="B11050" t="s">
        <v>81</v>
      </c>
      <c r="C11050" t="s">
        <v>22</v>
      </c>
      <c r="D11050" s="55">
        <v>43891</v>
      </c>
      <c r="E11050">
        <v>0.05</v>
      </c>
      <c r="F11050">
        <v>2376516</v>
      </c>
      <c r="G11050" s="58" t="s">
        <v>87</v>
      </c>
      <c r="H11050" s="58" t="s">
        <v>87</v>
      </c>
      <c r="I11050" s="60" t="s">
        <v>85</v>
      </c>
    </row>
    <row r="11051" spans="1:9" x14ac:dyDescent="0.2">
      <c r="A11051" t="s">
        <v>35</v>
      </c>
      <c r="B11051" t="s">
        <v>80</v>
      </c>
      <c r="C11051" t="s">
        <v>22</v>
      </c>
      <c r="D11051" s="55">
        <v>43891</v>
      </c>
      <c r="E11051">
        <v>0.81499999999999995</v>
      </c>
      <c r="F11051">
        <v>2376517</v>
      </c>
      <c r="G11051" s="58" t="s">
        <v>87</v>
      </c>
      <c r="H11051" s="58" t="s">
        <v>87</v>
      </c>
      <c r="I11051" s="60" t="s">
        <v>85</v>
      </c>
    </row>
    <row r="11052" spans="1:9" x14ac:dyDescent="0.2">
      <c r="A11052" t="s">
        <v>35</v>
      </c>
      <c r="B11052" t="s">
        <v>81</v>
      </c>
      <c r="C11052" t="s">
        <v>22</v>
      </c>
      <c r="D11052" s="55">
        <v>43891</v>
      </c>
      <c r="E11052">
        <v>0.15</v>
      </c>
      <c r="F11052">
        <v>2376518</v>
      </c>
      <c r="G11052" s="58" t="s">
        <v>87</v>
      </c>
      <c r="H11052" s="58" t="s">
        <v>87</v>
      </c>
      <c r="I11052" s="60" t="s">
        <v>85</v>
      </c>
    </row>
    <row r="11053" spans="1:9" x14ac:dyDescent="0.2">
      <c r="A11053" t="s">
        <v>36</v>
      </c>
      <c r="B11053" t="s">
        <v>80</v>
      </c>
      <c r="C11053" t="s">
        <v>22</v>
      </c>
      <c r="D11053" s="55">
        <v>43891</v>
      </c>
      <c r="E11053">
        <v>0.81499999999999995</v>
      </c>
      <c r="F11053">
        <v>2376519</v>
      </c>
      <c r="G11053" s="58" t="s">
        <v>87</v>
      </c>
      <c r="H11053" s="58" t="s">
        <v>87</v>
      </c>
      <c r="I11053" s="60" t="s">
        <v>85</v>
      </c>
    </row>
    <row r="11054" spans="1:9" x14ac:dyDescent="0.2">
      <c r="A11054" t="s">
        <v>36</v>
      </c>
      <c r="B11054" t="s">
        <v>81</v>
      </c>
      <c r="C11054" t="s">
        <v>22</v>
      </c>
      <c r="D11054" s="55">
        <v>43891</v>
      </c>
      <c r="E11054">
        <v>0.05</v>
      </c>
      <c r="F11054">
        <v>2376520</v>
      </c>
      <c r="G11054" s="58" t="s">
        <v>87</v>
      </c>
      <c r="H11054" s="58" t="s">
        <v>87</v>
      </c>
      <c r="I11054" s="60" t="s">
        <v>85</v>
      </c>
    </row>
    <row r="11055" spans="1:9" x14ac:dyDescent="0.2">
      <c r="A11055" t="s">
        <v>37</v>
      </c>
      <c r="B11055" t="s">
        <v>80</v>
      </c>
      <c r="C11055" t="s">
        <v>22</v>
      </c>
      <c r="D11055" s="55">
        <v>43891</v>
      </c>
      <c r="E11055">
        <v>0.81499999999999995</v>
      </c>
      <c r="F11055">
        <v>2376521</v>
      </c>
      <c r="G11055" s="58" t="s">
        <v>87</v>
      </c>
      <c r="H11055" s="58" t="s">
        <v>87</v>
      </c>
      <c r="I11055" s="60" t="s">
        <v>85</v>
      </c>
    </row>
    <row r="11056" spans="1:9" x14ac:dyDescent="0.2">
      <c r="A11056" t="s">
        <v>37</v>
      </c>
      <c r="B11056" t="s">
        <v>81</v>
      </c>
      <c r="C11056" t="s">
        <v>22</v>
      </c>
      <c r="D11056" s="55">
        <v>43891</v>
      </c>
      <c r="E11056">
        <v>0.15</v>
      </c>
      <c r="F11056">
        <v>2376522</v>
      </c>
      <c r="G11056" s="58" t="s">
        <v>87</v>
      </c>
      <c r="H11056" s="58" t="s">
        <v>87</v>
      </c>
      <c r="I11056" s="60" t="s">
        <v>85</v>
      </c>
    </row>
    <row r="11057" spans="1:9" x14ac:dyDescent="0.2">
      <c r="A11057" t="s">
        <v>40</v>
      </c>
      <c r="B11057" t="s">
        <v>80</v>
      </c>
      <c r="C11057" t="s">
        <v>22</v>
      </c>
      <c r="D11057" s="55">
        <v>43891</v>
      </c>
      <c r="E11057">
        <v>0</v>
      </c>
      <c r="F11057">
        <v>2376523</v>
      </c>
      <c r="G11057" s="58" t="s">
        <v>87</v>
      </c>
      <c r="H11057" s="58" t="s">
        <v>87</v>
      </c>
      <c r="I11057" s="60" t="s">
        <v>85</v>
      </c>
    </row>
    <row r="11058" spans="1:9" x14ac:dyDescent="0.2">
      <c r="A11058" t="s">
        <v>40</v>
      </c>
      <c r="B11058" t="s">
        <v>81</v>
      </c>
      <c r="C11058" t="s">
        <v>22</v>
      </c>
      <c r="D11058" s="55">
        <v>43891</v>
      </c>
      <c r="E11058">
        <v>0</v>
      </c>
      <c r="F11058">
        <v>2376524</v>
      </c>
      <c r="G11058" s="58" t="s">
        <v>87</v>
      </c>
      <c r="H11058" s="58" t="s">
        <v>87</v>
      </c>
      <c r="I11058" s="60" t="s">
        <v>85</v>
      </c>
    </row>
    <row r="11059" spans="1:9" x14ac:dyDescent="0.2">
      <c r="A11059" t="s">
        <v>41</v>
      </c>
      <c r="B11059" t="s">
        <v>80</v>
      </c>
      <c r="C11059" t="s">
        <v>22</v>
      </c>
      <c r="D11059" s="55">
        <v>43891</v>
      </c>
      <c r="E11059">
        <v>0</v>
      </c>
      <c r="F11059">
        <v>2376525</v>
      </c>
      <c r="G11059" s="58" t="s">
        <v>87</v>
      </c>
      <c r="H11059" s="58" t="s">
        <v>87</v>
      </c>
      <c r="I11059" s="60" t="s">
        <v>85</v>
      </c>
    </row>
    <row r="11060" spans="1:9" x14ac:dyDescent="0.2">
      <c r="A11060" t="s">
        <v>41</v>
      </c>
      <c r="B11060" t="s">
        <v>81</v>
      </c>
      <c r="C11060" t="s">
        <v>22</v>
      </c>
      <c r="D11060" s="55">
        <v>43891</v>
      </c>
      <c r="E11060">
        <v>0</v>
      </c>
      <c r="F11060">
        <v>2376526</v>
      </c>
      <c r="G11060" s="58" t="s">
        <v>87</v>
      </c>
      <c r="H11060" s="58" t="s">
        <v>87</v>
      </c>
      <c r="I11060" s="60" t="s">
        <v>85</v>
      </c>
    </row>
    <row r="11061" spans="1:9" x14ac:dyDescent="0.2">
      <c r="A11061" t="s">
        <v>42</v>
      </c>
      <c r="B11061" t="s">
        <v>80</v>
      </c>
      <c r="C11061" t="s">
        <v>22</v>
      </c>
      <c r="D11061" s="55">
        <v>43891</v>
      </c>
      <c r="E11061">
        <v>0.24</v>
      </c>
      <c r="F11061">
        <v>2376527</v>
      </c>
      <c r="G11061" s="58" t="s">
        <v>87</v>
      </c>
      <c r="H11061" s="58" t="s">
        <v>87</v>
      </c>
      <c r="I11061" s="60" t="s">
        <v>85</v>
      </c>
    </row>
    <row r="11062" spans="1:9" x14ac:dyDescent="0.2">
      <c r="A11062" t="s">
        <v>42</v>
      </c>
      <c r="B11062" t="s">
        <v>81</v>
      </c>
      <c r="C11062" t="s">
        <v>22</v>
      </c>
      <c r="D11062" s="55">
        <v>43891</v>
      </c>
      <c r="E11062">
        <v>0.03</v>
      </c>
      <c r="F11062">
        <v>2376528</v>
      </c>
      <c r="G11062" s="58" t="s">
        <v>87</v>
      </c>
      <c r="H11062" s="58" t="s">
        <v>87</v>
      </c>
      <c r="I11062" s="60" t="s">
        <v>85</v>
      </c>
    </row>
    <row r="11063" spans="1:9" x14ac:dyDescent="0.2">
      <c r="A11063" t="s">
        <v>43</v>
      </c>
      <c r="B11063" t="s">
        <v>80</v>
      </c>
      <c r="C11063" t="s">
        <v>22</v>
      </c>
      <c r="D11063" s="55">
        <v>43891</v>
      </c>
      <c r="E11063">
        <v>0.24</v>
      </c>
      <c r="F11063">
        <v>2376529</v>
      </c>
      <c r="G11063" s="58" t="s">
        <v>87</v>
      </c>
      <c r="H11063" s="58" t="s">
        <v>87</v>
      </c>
      <c r="I11063" s="60" t="s">
        <v>85</v>
      </c>
    </row>
    <row r="11064" spans="1:9" x14ac:dyDescent="0.2">
      <c r="A11064" t="s">
        <v>43</v>
      </c>
      <c r="B11064" t="s">
        <v>81</v>
      </c>
      <c r="C11064" t="s">
        <v>22</v>
      </c>
      <c r="D11064" s="55">
        <v>43891</v>
      </c>
      <c r="E11064">
        <v>0.2818695558007438</v>
      </c>
      <c r="F11064">
        <v>2376530</v>
      </c>
      <c r="G11064" s="58" t="s">
        <v>87</v>
      </c>
      <c r="H11064" s="58" t="s">
        <v>87</v>
      </c>
      <c r="I11064" s="60" t="s">
        <v>85</v>
      </c>
    </row>
    <row r="11065" spans="1:9" x14ac:dyDescent="0.2">
      <c r="A11065" t="s">
        <v>44</v>
      </c>
      <c r="B11065" t="s">
        <v>80</v>
      </c>
      <c r="C11065" t="s">
        <v>22</v>
      </c>
      <c r="D11065" s="55">
        <v>43891</v>
      </c>
      <c r="E11065">
        <v>0.39</v>
      </c>
      <c r="F11065">
        <v>2376531</v>
      </c>
      <c r="G11065" s="58" t="s">
        <v>87</v>
      </c>
      <c r="H11065" s="58" t="s">
        <v>87</v>
      </c>
      <c r="I11065" s="60" t="s">
        <v>85</v>
      </c>
    </row>
    <row r="11066" spans="1:9" x14ac:dyDescent="0.2">
      <c r="A11066" t="s">
        <v>44</v>
      </c>
      <c r="B11066" t="s">
        <v>81</v>
      </c>
      <c r="C11066" t="s">
        <v>22</v>
      </c>
      <c r="D11066" s="55">
        <v>43891</v>
      </c>
      <c r="E11066">
        <v>0.08</v>
      </c>
      <c r="F11066">
        <v>2376532</v>
      </c>
      <c r="G11066" s="58" t="s">
        <v>87</v>
      </c>
      <c r="H11066" s="58" t="s">
        <v>87</v>
      </c>
      <c r="I11066" s="60" t="s">
        <v>85</v>
      </c>
    </row>
    <row r="11067" spans="1:9" x14ac:dyDescent="0.2">
      <c r="A11067" t="s">
        <v>45</v>
      </c>
      <c r="B11067" t="s">
        <v>80</v>
      </c>
      <c r="C11067" t="s">
        <v>22</v>
      </c>
      <c r="D11067" s="55">
        <v>43891</v>
      </c>
      <c r="E11067">
        <v>0.39</v>
      </c>
      <c r="F11067">
        <v>2376533</v>
      </c>
      <c r="G11067" s="58" t="s">
        <v>87</v>
      </c>
      <c r="H11067" s="58" t="s">
        <v>87</v>
      </c>
      <c r="I11067" s="60" t="s">
        <v>85</v>
      </c>
    </row>
    <row r="11068" spans="1:9" x14ac:dyDescent="0.2">
      <c r="A11068" t="s">
        <v>45</v>
      </c>
      <c r="B11068" t="s">
        <v>81</v>
      </c>
      <c r="C11068" t="s">
        <v>22</v>
      </c>
      <c r="D11068" s="55">
        <v>43891</v>
      </c>
      <c r="E11068">
        <v>0.18</v>
      </c>
      <c r="F11068">
        <v>2376534</v>
      </c>
      <c r="G11068" s="58" t="s">
        <v>87</v>
      </c>
      <c r="H11068" s="58" t="s">
        <v>87</v>
      </c>
      <c r="I11068" s="60" t="s">
        <v>85</v>
      </c>
    </row>
    <row r="11069" spans="1:9" x14ac:dyDescent="0.2">
      <c r="A11069" t="s">
        <v>46</v>
      </c>
      <c r="B11069" t="s">
        <v>80</v>
      </c>
      <c r="C11069" t="s">
        <v>22</v>
      </c>
      <c r="D11069" s="55">
        <v>43891</v>
      </c>
      <c r="E11069">
        <v>0.39</v>
      </c>
      <c r="F11069">
        <v>2376535</v>
      </c>
      <c r="G11069" s="58" t="s">
        <v>87</v>
      </c>
      <c r="H11069" s="58" t="s">
        <v>87</v>
      </c>
      <c r="I11069" s="60" t="s">
        <v>85</v>
      </c>
    </row>
    <row r="11070" spans="1:9" x14ac:dyDescent="0.2">
      <c r="A11070" t="s">
        <v>46</v>
      </c>
      <c r="B11070" t="s">
        <v>81</v>
      </c>
      <c r="C11070" t="s">
        <v>22</v>
      </c>
      <c r="D11070" s="55">
        <v>43891</v>
      </c>
      <c r="E11070">
        <v>0.58583131395824806</v>
      </c>
      <c r="F11070">
        <v>2376536</v>
      </c>
      <c r="G11070" s="58" t="s">
        <v>87</v>
      </c>
      <c r="H11070" s="58" t="s">
        <v>87</v>
      </c>
      <c r="I11070" s="60" t="s">
        <v>85</v>
      </c>
    </row>
    <row r="11071" spans="1:9" x14ac:dyDescent="0.2">
      <c r="A11071" t="s">
        <v>47</v>
      </c>
      <c r="B11071" t="s">
        <v>80</v>
      </c>
      <c r="C11071" t="s">
        <v>22</v>
      </c>
      <c r="D11071" s="55">
        <v>43891</v>
      </c>
      <c r="E11071">
        <v>0.39</v>
      </c>
      <c r="F11071">
        <v>2376537</v>
      </c>
      <c r="G11071" s="58" t="s">
        <v>87</v>
      </c>
      <c r="H11071" s="58" t="s">
        <v>87</v>
      </c>
      <c r="I11071" s="60" t="s">
        <v>85</v>
      </c>
    </row>
    <row r="11072" spans="1:9" x14ac:dyDescent="0.2">
      <c r="A11072" t="s">
        <v>47</v>
      </c>
      <c r="B11072" t="s">
        <v>81</v>
      </c>
      <c r="C11072" t="s">
        <v>22</v>
      </c>
      <c r="D11072" s="55">
        <v>43891</v>
      </c>
      <c r="E11072">
        <v>0.13</v>
      </c>
      <c r="F11072">
        <v>2376538</v>
      </c>
      <c r="G11072" s="58" t="s">
        <v>87</v>
      </c>
      <c r="H11072" s="58" t="s">
        <v>87</v>
      </c>
      <c r="I11072" s="60" t="s">
        <v>85</v>
      </c>
    </row>
    <row r="11073" spans="1:9" x14ac:dyDescent="0.2">
      <c r="A11073" t="s">
        <v>48</v>
      </c>
      <c r="B11073" t="s">
        <v>80</v>
      </c>
      <c r="C11073" t="s">
        <v>22</v>
      </c>
      <c r="D11073" s="55">
        <v>43891</v>
      </c>
      <c r="E11073">
        <v>0.39</v>
      </c>
      <c r="F11073">
        <v>2376539</v>
      </c>
      <c r="G11073" s="58" t="s">
        <v>87</v>
      </c>
      <c r="H11073" s="58" t="s">
        <v>87</v>
      </c>
      <c r="I11073" s="60" t="s">
        <v>85</v>
      </c>
    </row>
    <row r="11074" spans="1:9" x14ac:dyDescent="0.2">
      <c r="A11074" t="s">
        <v>48</v>
      </c>
      <c r="B11074" t="s">
        <v>81</v>
      </c>
      <c r="C11074" t="s">
        <v>22</v>
      </c>
      <c r="D11074" s="55">
        <v>43891</v>
      </c>
      <c r="E11074">
        <v>0.4834981170691775</v>
      </c>
      <c r="F11074">
        <v>2376540</v>
      </c>
      <c r="G11074" s="58" t="s">
        <v>87</v>
      </c>
      <c r="H11074" s="58" t="s">
        <v>87</v>
      </c>
      <c r="I11074" s="60" t="s">
        <v>85</v>
      </c>
    </row>
    <row r="11075" spans="1:9" x14ac:dyDescent="0.2">
      <c r="A11075" t="s">
        <v>50</v>
      </c>
      <c r="B11075" t="s">
        <v>80</v>
      </c>
      <c r="C11075" t="s">
        <v>22</v>
      </c>
      <c r="D11075" s="55">
        <v>43891</v>
      </c>
      <c r="E11075">
        <v>0</v>
      </c>
      <c r="F11075">
        <v>2376541</v>
      </c>
      <c r="G11075" s="58" t="s">
        <v>87</v>
      </c>
      <c r="H11075" s="58" t="s">
        <v>87</v>
      </c>
      <c r="I11075" s="60" t="s">
        <v>85</v>
      </c>
    </row>
    <row r="11076" spans="1:9" x14ac:dyDescent="0.2">
      <c r="A11076" t="s">
        <v>50</v>
      </c>
      <c r="B11076" t="s">
        <v>81</v>
      </c>
      <c r="C11076" t="s">
        <v>22</v>
      </c>
      <c r="D11076" s="55">
        <v>43891</v>
      </c>
      <c r="E11076">
        <v>0</v>
      </c>
      <c r="F11076">
        <v>2376542</v>
      </c>
      <c r="G11076" s="58" t="s">
        <v>87</v>
      </c>
      <c r="H11076" s="58" t="s">
        <v>87</v>
      </c>
      <c r="I11076" s="60" t="s">
        <v>85</v>
      </c>
    </row>
    <row r="11077" spans="1:9" x14ac:dyDescent="0.2">
      <c r="A11077" t="s">
        <v>58</v>
      </c>
      <c r="B11077" t="s">
        <v>80</v>
      </c>
      <c r="C11077" t="s">
        <v>22</v>
      </c>
      <c r="D11077" s="55">
        <v>43891</v>
      </c>
      <c r="E11077">
        <v>0.81499999999999995</v>
      </c>
      <c r="F11077">
        <v>2376543</v>
      </c>
      <c r="G11077" s="58" t="s">
        <v>87</v>
      </c>
      <c r="H11077" s="58" t="s">
        <v>87</v>
      </c>
      <c r="I11077" s="60" t="s">
        <v>85</v>
      </c>
    </row>
    <row r="11078" spans="1:9" x14ac:dyDescent="0.2">
      <c r="A11078" t="s">
        <v>58</v>
      </c>
      <c r="B11078" t="s">
        <v>81</v>
      </c>
      <c r="C11078" t="s">
        <v>22</v>
      </c>
      <c r="D11078" s="55">
        <v>43891</v>
      </c>
      <c r="E11078">
        <v>0.05</v>
      </c>
      <c r="F11078">
        <v>2376544</v>
      </c>
      <c r="G11078" s="58" t="s">
        <v>87</v>
      </c>
      <c r="H11078" s="58" t="s">
        <v>87</v>
      </c>
      <c r="I11078" s="60" t="s">
        <v>85</v>
      </c>
    </row>
    <row r="11079" spans="1:9" x14ac:dyDescent="0.2">
      <c r="A11079" t="s">
        <v>59</v>
      </c>
      <c r="B11079" t="s">
        <v>80</v>
      </c>
      <c r="C11079" t="s">
        <v>22</v>
      </c>
      <c r="D11079" s="55">
        <v>43891</v>
      </c>
      <c r="E11079">
        <v>0.93</v>
      </c>
      <c r="F11079">
        <v>2376545</v>
      </c>
      <c r="G11079" s="58" t="s">
        <v>87</v>
      </c>
      <c r="H11079" s="58" t="s">
        <v>87</v>
      </c>
      <c r="I11079" s="60" t="s">
        <v>85</v>
      </c>
    </row>
    <row r="11080" spans="1:9" x14ac:dyDescent="0.2">
      <c r="A11080" t="s">
        <v>59</v>
      </c>
      <c r="B11080" t="s">
        <v>81</v>
      </c>
      <c r="C11080" t="s">
        <v>22</v>
      </c>
      <c r="D11080" s="55">
        <v>43891</v>
      </c>
      <c r="E11080">
        <v>-0.17</v>
      </c>
      <c r="F11080">
        <v>2376546</v>
      </c>
      <c r="G11080" s="58" t="s">
        <v>87</v>
      </c>
      <c r="H11080" s="58" t="s">
        <v>87</v>
      </c>
      <c r="I11080" s="60" t="s">
        <v>85</v>
      </c>
    </row>
    <row r="11081" spans="1:9" x14ac:dyDescent="0.2">
      <c r="A11081" t="s">
        <v>60</v>
      </c>
      <c r="B11081" t="s">
        <v>80</v>
      </c>
      <c r="C11081" t="s">
        <v>22</v>
      </c>
      <c r="D11081" s="55">
        <v>43891</v>
      </c>
      <c r="E11081">
        <v>0.93</v>
      </c>
      <c r="F11081">
        <v>2376547</v>
      </c>
      <c r="G11081" s="58" t="s">
        <v>87</v>
      </c>
      <c r="H11081" s="58" t="s">
        <v>87</v>
      </c>
      <c r="I11081" s="60" t="s">
        <v>85</v>
      </c>
    </row>
    <row r="11082" spans="1:9" x14ac:dyDescent="0.2">
      <c r="A11082" t="s">
        <v>60</v>
      </c>
      <c r="B11082" t="s">
        <v>81</v>
      </c>
      <c r="C11082" t="s">
        <v>22</v>
      </c>
      <c r="D11082" s="55">
        <v>43891</v>
      </c>
      <c r="E11082">
        <v>0.1</v>
      </c>
      <c r="F11082">
        <v>2376548</v>
      </c>
      <c r="G11082" s="58" t="s">
        <v>87</v>
      </c>
      <c r="H11082" s="58" t="s">
        <v>87</v>
      </c>
      <c r="I11082" s="60" t="s">
        <v>85</v>
      </c>
    </row>
    <row r="11083" spans="1:9" x14ac:dyDescent="0.2">
      <c r="A11083" t="s">
        <v>61</v>
      </c>
      <c r="B11083" t="s">
        <v>80</v>
      </c>
      <c r="C11083" t="s">
        <v>22</v>
      </c>
      <c r="D11083" s="55">
        <v>43891</v>
      </c>
      <c r="E11083">
        <v>0.93</v>
      </c>
      <c r="F11083">
        <v>2376549</v>
      </c>
      <c r="G11083" s="58" t="s">
        <v>87</v>
      </c>
      <c r="H11083" s="58" t="s">
        <v>87</v>
      </c>
      <c r="I11083" s="60" t="s">
        <v>85</v>
      </c>
    </row>
    <row r="11084" spans="1:9" x14ac:dyDescent="0.2">
      <c r="A11084" t="s">
        <v>61</v>
      </c>
      <c r="B11084" t="s">
        <v>81</v>
      </c>
      <c r="C11084" t="s">
        <v>22</v>
      </c>
      <c r="D11084" s="55">
        <v>43891</v>
      </c>
      <c r="E11084">
        <v>-0.05</v>
      </c>
      <c r="F11084">
        <v>2376550</v>
      </c>
      <c r="G11084" s="58" t="s">
        <v>87</v>
      </c>
      <c r="H11084" s="58" t="s">
        <v>87</v>
      </c>
      <c r="I11084" s="60" t="s">
        <v>85</v>
      </c>
    </row>
    <row r="11085" spans="1:9" x14ac:dyDescent="0.2">
      <c r="A11085" t="s">
        <v>62</v>
      </c>
      <c r="B11085" t="s">
        <v>80</v>
      </c>
      <c r="C11085" t="s">
        <v>22</v>
      </c>
      <c r="D11085" s="55">
        <v>43891</v>
      </c>
      <c r="E11085">
        <v>0.81499999999999995</v>
      </c>
      <c r="F11085">
        <v>2376551</v>
      </c>
      <c r="G11085" s="58" t="s">
        <v>87</v>
      </c>
      <c r="H11085" s="58" t="s">
        <v>87</v>
      </c>
      <c r="I11085" s="60" t="s">
        <v>85</v>
      </c>
    </row>
    <row r="11086" spans="1:9" x14ac:dyDescent="0.2">
      <c r="A11086" t="s">
        <v>62</v>
      </c>
      <c r="B11086" t="s">
        <v>81</v>
      </c>
      <c r="C11086" t="s">
        <v>22</v>
      </c>
      <c r="D11086" s="55">
        <v>43891</v>
      </c>
      <c r="E11086">
        <v>0.05</v>
      </c>
      <c r="F11086">
        <v>2376552</v>
      </c>
      <c r="G11086" s="58" t="s">
        <v>87</v>
      </c>
      <c r="H11086" s="58" t="s">
        <v>87</v>
      </c>
      <c r="I11086" s="60" t="s">
        <v>85</v>
      </c>
    </row>
    <row r="11087" spans="1:9" x14ac:dyDescent="0.2">
      <c r="A11087" t="s">
        <v>63</v>
      </c>
      <c r="B11087" t="s">
        <v>80</v>
      </c>
      <c r="C11087" t="s">
        <v>22</v>
      </c>
      <c r="D11087" s="55">
        <v>43891</v>
      </c>
      <c r="E11087">
        <v>0</v>
      </c>
      <c r="F11087">
        <v>2376553</v>
      </c>
      <c r="G11087" s="58" t="s">
        <v>87</v>
      </c>
      <c r="H11087" s="58" t="s">
        <v>87</v>
      </c>
      <c r="I11087" s="60" t="s">
        <v>85</v>
      </c>
    </row>
    <row r="11088" spans="1:9" x14ac:dyDescent="0.2">
      <c r="A11088" t="s">
        <v>63</v>
      </c>
      <c r="B11088" t="s">
        <v>81</v>
      </c>
      <c r="C11088" t="s">
        <v>22</v>
      </c>
      <c r="D11088" s="55">
        <v>43891</v>
      </c>
      <c r="E11088">
        <v>0</v>
      </c>
      <c r="F11088">
        <v>2376554</v>
      </c>
      <c r="G11088" s="58" t="s">
        <v>87</v>
      </c>
      <c r="H11088" s="58" t="s">
        <v>87</v>
      </c>
      <c r="I11088" s="60" t="s">
        <v>85</v>
      </c>
    </row>
    <row r="11089" spans="1:9" x14ac:dyDescent="0.2">
      <c r="A11089" t="s">
        <v>64</v>
      </c>
      <c r="B11089" t="s">
        <v>80</v>
      </c>
      <c r="C11089" t="s">
        <v>22</v>
      </c>
      <c r="D11089" s="55">
        <v>43891</v>
      </c>
      <c r="E11089">
        <v>0</v>
      </c>
      <c r="F11089">
        <v>2376555</v>
      </c>
      <c r="G11089" s="58" t="s">
        <v>87</v>
      </c>
      <c r="H11089" s="58" t="s">
        <v>87</v>
      </c>
      <c r="I11089" s="60" t="s">
        <v>85</v>
      </c>
    </row>
    <row r="11090" spans="1:9" x14ac:dyDescent="0.2">
      <c r="A11090" t="s">
        <v>64</v>
      </c>
      <c r="B11090" t="s">
        <v>81</v>
      </c>
      <c r="C11090" t="s">
        <v>22</v>
      </c>
      <c r="D11090" s="55">
        <v>43891</v>
      </c>
      <c r="E11090">
        <v>0</v>
      </c>
      <c r="F11090">
        <v>2376556</v>
      </c>
      <c r="G11090" s="58" t="s">
        <v>87</v>
      </c>
      <c r="H11090" s="58" t="s">
        <v>87</v>
      </c>
      <c r="I11090" s="60" t="s">
        <v>85</v>
      </c>
    </row>
    <row r="11091" spans="1:9" x14ac:dyDescent="0.2">
      <c r="A11091" t="s">
        <v>79</v>
      </c>
      <c r="B11091" t="s">
        <v>80</v>
      </c>
      <c r="C11091" t="s">
        <v>22</v>
      </c>
      <c r="D11091" s="55">
        <v>43891</v>
      </c>
      <c r="E11091">
        <v>0</v>
      </c>
      <c r="F11091">
        <v>2376557</v>
      </c>
      <c r="G11091" s="58" t="s">
        <v>87</v>
      </c>
      <c r="H11091" s="58" t="s">
        <v>87</v>
      </c>
      <c r="I11091" s="60" t="s">
        <v>85</v>
      </c>
    </row>
    <row r="11092" spans="1:9" x14ac:dyDescent="0.2">
      <c r="A11092" t="s">
        <v>79</v>
      </c>
      <c r="B11092" t="s">
        <v>81</v>
      </c>
      <c r="C11092" t="s">
        <v>22</v>
      </c>
      <c r="D11092" s="55">
        <v>43891</v>
      </c>
      <c r="E11092">
        <v>0</v>
      </c>
      <c r="F11092">
        <v>2376558</v>
      </c>
      <c r="G11092" s="58" t="s">
        <v>87</v>
      </c>
      <c r="H11092" s="58" t="s">
        <v>87</v>
      </c>
      <c r="I11092" s="60" t="s">
        <v>85</v>
      </c>
    </row>
    <row r="11093" spans="1:9" x14ac:dyDescent="0.2">
      <c r="A11093" t="s">
        <v>65</v>
      </c>
      <c r="B11093" t="s">
        <v>80</v>
      </c>
      <c r="C11093" t="s">
        <v>22</v>
      </c>
      <c r="D11093" s="55">
        <v>43891</v>
      </c>
      <c r="E11093">
        <v>0</v>
      </c>
      <c r="F11093">
        <v>2376559</v>
      </c>
      <c r="G11093" s="58" t="s">
        <v>87</v>
      </c>
      <c r="H11093" s="58" t="s">
        <v>87</v>
      </c>
      <c r="I11093" s="60" t="s">
        <v>85</v>
      </c>
    </row>
    <row r="11094" spans="1:9" x14ac:dyDescent="0.2">
      <c r="A11094" t="s">
        <v>65</v>
      </c>
      <c r="B11094" t="s">
        <v>81</v>
      </c>
      <c r="C11094" t="s">
        <v>22</v>
      </c>
      <c r="D11094" s="55">
        <v>43891</v>
      </c>
      <c r="E11094">
        <v>0</v>
      </c>
      <c r="F11094">
        <v>2376560</v>
      </c>
      <c r="G11094" s="58" t="s">
        <v>87</v>
      </c>
      <c r="H11094" s="58" t="s">
        <v>87</v>
      </c>
      <c r="I11094" s="60" t="s">
        <v>85</v>
      </c>
    </row>
    <row r="11095" spans="1:9" x14ac:dyDescent="0.2">
      <c r="A11095" t="s">
        <v>82</v>
      </c>
      <c r="B11095" t="s">
        <v>80</v>
      </c>
      <c r="C11095" t="s">
        <v>22</v>
      </c>
      <c r="D11095" s="55">
        <v>43891</v>
      </c>
      <c r="E11095">
        <v>0.115</v>
      </c>
      <c r="F11095">
        <v>2376561</v>
      </c>
      <c r="G11095" s="58" t="s">
        <v>87</v>
      </c>
      <c r="H11095" s="58" t="s">
        <v>87</v>
      </c>
      <c r="I11095" s="60" t="s">
        <v>85</v>
      </c>
    </row>
    <row r="11096" spans="1:9" x14ac:dyDescent="0.2">
      <c r="A11096" t="s">
        <v>78</v>
      </c>
      <c r="B11096" t="s">
        <v>80</v>
      </c>
      <c r="C11096" t="s">
        <v>22</v>
      </c>
      <c r="D11096" s="55">
        <v>43922</v>
      </c>
      <c r="E11096">
        <v>0.435</v>
      </c>
      <c r="F11096">
        <v>2376515</v>
      </c>
      <c r="G11096" s="58" t="s">
        <v>87</v>
      </c>
      <c r="H11096" s="58" t="s">
        <v>87</v>
      </c>
      <c r="I11096" s="60" t="s">
        <v>85</v>
      </c>
    </row>
    <row r="11097" spans="1:9" x14ac:dyDescent="0.2">
      <c r="A11097" t="s">
        <v>78</v>
      </c>
      <c r="B11097" t="s">
        <v>81</v>
      </c>
      <c r="C11097" t="s">
        <v>22</v>
      </c>
      <c r="D11097" s="55">
        <v>43922</v>
      </c>
      <c r="E11097">
        <v>1.4999999999999999E-2</v>
      </c>
      <c r="F11097">
        <v>2376516</v>
      </c>
      <c r="G11097" s="58" t="s">
        <v>87</v>
      </c>
      <c r="H11097" s="58" t="s">
        <v>87</v>
      </c>
      <c r="I11097" s="60" t="s">
        <v>85</v>
      </c>
    </row>
    <row r="11098" spans="1:9" x14ac:dyDescent="0.2">
      <c r="A11098" t="s">
        <v>35</v>
      </c>
      <c r="B11098" t="s">
        <v>80</v>
      </c>
      <c r="C11098" t="s">
        <v>22</v>
      </c>
      <c r="D11098" s="55">
        <v>43922</v>
      </c>
      <c r="E11098">
        <v>0.435</v>
      </c>
      <c r="F11098">
        <v>2376517</v>
      </c>
      <c r="G11098" s="58" t="s">
        <v>87</v>
      </c>
      <c r="H11098" s="58" t="s">
        <v>87</v>
      </c>
      <c r="I11098" s="60" t="s">
        <v>85</v>
      </c>
    </row>
    <row r="11099" spans="1:9" x14ac:dyDescent="0.2">
      <c r="A11099" t="s">
        <v>35</v>
      </c>
      <c r="B11099" t="s">
        <v>81</v>
      </c>
      <c r="C11099" t="s">
        <v>22</v>
      </c>
      <c r="D11099" s="55">
        <v>43922</v>
      </c>
      <c r="E11099">
        <v>4.4999999999999998E-2</v>
      </c>
      <c r="F11099">
        <v>2376518</v>
      </c>
      <c r="G11099" s="58" t="s">
        <v>87</v>
      </c>
      <c r="H11099" s="58" t="s">
        <v>87</v>
      </c>
      <c r="I11099" s="60" t="s">
        <v>85</v>
      </c>
    </row>
    <row r="11100" spans="1:9" x14ac:dyDescent="0.2">
      <c r="A11100" t="s">
        <v>36</v>
      </c>
      <c r="B11100" t="s">
        <v>80</v>
      </c>
      <c r="C11100" t="s">
        <v>22</v>
      </c>
      <c r="D11100" s="55">
        <v>43922</v>
      </c>
      <c r="E11100">
        <v>0.435</v>
      </c>
      <c r="F11100">
        <v>2376519</v>
      </c>
      <c r="G11100" s="58" t="s">
        <v>87</v>
      </c>
      <c r="H11100" s="58" t="s">
        <v>87</v>
      </c>
      <c r="I11100" s="60" t="s">
        <v>85</v>
      </c>
    </row>
    <row r="11101" spans="1:9" x14ac:dyDescent="0.2">
      <c r="A11101" t="s">
        <v>36</v>
      </c>
      <c r="B11101" t="s">
        <v>81</v>
      </c>
      <c r="C11101" t="s">
        <v>22</v>
      </c>
      <c r="D11101" s="55">
        <v>43922</v>
      </c>
      <c r="E11101">
        <v>1.4999999999999999E-2</v>
      </c>
      <c r="F11101">
        <v>2376520</v>
      </c>
      <c r="G11101" s="58" t="s">
        <v>87</v>
      </c>
      <c r="H11101" s="58" t="s">
        <v>87</v>
      </c>
      <c r="I11101" s="60" t="s">
        <v>85</v>
      </c>
    </row>
    <row r="11102" spans="1:9" x14ac:dyDescent="0.2">
      <c r="A11102" t="s">
        <v>37</v>
      </c>
      <c r="B11102" t="s">
        <v>80</v>
      </c>
      <c r="C11102" t="s">
        <v>22</v>
      </c>
      <c r="D11102" s="55">
        <v>43922</v>
      </c>
      <c r="E11102">
        <v>0.435</v>
      </c>
      <c r="F11102">
        <v>2376521</v>
      </c>
      <c r="G11102" s="58" t="s">
        <v>87</v>
      </c>
      <c r="H11102" s="58" t="s">
        <v>87</v>
      </c>
      <c r="I11102" s="60" t="s">
        <v>85</v>
      </c>
    </row>
    <row r="11103" spans="1:9" x14ac:dyDescent="0.2">
      <c r="A11103" t="s">
        <v>37</v>
      </c>
      <c r="B11103" t="s">
        <v>81</v>
      </c>
      <c r="C11103" t="s">
        <v>22</v>
      </c>
      <c r="D11103" s="55">
        <v>43922</v>
      </c>
      <c r="E11103">
        <v>4.4999999999999998E-2</v>
      </c>
      <c r="F11103">
        <v>2376522</v>
      </c>
      <c r="G11103" s="58" t="s">
        <v>87</v>
      </c>
      <c r="H11103" s="58" t="s">
        <v>87</v>
      </c>
      <c r="I11103" s="60" t="s">
        <v>85</v>
      </c>
    </row>
    <row r="11104" spans="1:9" x14ac:dyDescent="0.2">
      <c r="A11104" t="s">
        <v>40</v>
      </c>
      <c r="B11104" t="s">
        <v>80</v>
      </c>
      <c r="C11104" t="s">
        <v>22</v>
      </c>
      <c r="D11104" s="55">
        <v>43922</v>
      </c>
      <c r="E11104">
        <v>0</v>
      </c>
      <c r="F11104">
        <v>2376523</v>
      </c>
      <c r="G11104" s="58" t="s">
        <v>87</v>
      </c>
      <c r="H11104" s="58" t="s">
        <v>87</v>
      </c>
      <c r="I11104" s="60" t="s">
        <v>85</v>
      </c>
    </row>
    <row r="11105" spans="1:9" x14ac:dyDescent="0.2">
      <c r="A11105" t="s">
        <v>40</v>
      </c>
      <c r="B11105" t="s">
        <v>81</v>
      </c>
      <c r="C11105" t="s">
        <v>22</v>
      </c>
      <c r="D11105" s="55">
        <v>43922</v>
      </c>
      <c r="E11105">
        <v>0</v>
      </c>
      <c r="F11105">
        <v>2376524</v>
      </c>
      <c r="G11105" s="58" t="s">
        <v>87</v>
      </c>
      <c r="H11105" s="58" t="s">
        <v>87</v>
      </c>
      <c r="I11105" s="60" t="s">
        <v>85</v>
      </c>
    </row>
    <row r="11106" spans="1:9" x14ac:dyDescent="0.2">
      <c r="A11106" t="s">
        <v>41</v>
      </c>
      <c r="B11106" t="s">
        <v>80</v>
      </c>
      <c r="C11106" t="s">
        <v>22</v>
      </c>
      <c r="D11106" s="55">
        <v>43922</v>
      </c>
      <c r="E11106">
        <v>0</v>
      </c>
      <c r="F11106">
        <v>2376525</v>
      </c>
      <c r="G11106" s="58" t="s">
        <v>87</v>
      </c>
      <c r="H11106" s="58" t="s">
        <v>87</v>
      </c>
      <c r="I11106" s="60" t="s">
        <v>85</v>
      </c>
    </row>
    <row r="11107" spans="1:9" x14ac:dyDescent="0.2">
      <c r="A11107" t="s">
        <v>41</v>
      </c>
      <c r="B11107" t="s">
        <v>81</v>
      </c>
      <c r="C11107" t="s">
        <v>22</v>
      </c>
      <c r="D11107" s="55">
        <v>43922</v>
      </c>
      <c r="E11107">
        <v>0</v>
      </c>
      <c r="F11107">
        <v>2376526</v>
      </c>
      <c r="G11107" s="58" t="s">
        <v>87</v>
      </c>
      <c r="H11107" s="58" t="s">
        <v>87</v>
      </c>
      <c r="I11107" s="60" t="s">
        <v>85</v>
      </c>
    </row>
    <row r="11108" spans="1:9" x14ac:dyDescent="0.2">
      <c r="A11108" t="s">
        <v>42</v>
      </c>
      <c r="B11108" t="s">
        <v>80</v>
      </c>
      <c r="C11108" t="s">
        <v>22</v>
      </c>
      <c r="D11108" s="55">
        <v>43922</v>
      </c>
      <c r="E11108">
        <v>0.17</v>
      </c>
      <c r="F11108">
        <v>2376527</v>
      </c>
      <c r="G11108" s="58" t="s">
        <v>87</v>
      </c>
      <c r="H11108" s="58" t="s">
        <v>87</v>
      </c>
      <c r="I11108" s="60" t="s">
        <v>85</v>
      </c>
    </row>
    <row r="11109" spans="1:9" x14ac:dyDescent="0.2">
      <c r="A11109" t="s">
        <v>42</v>
      </c>
      <c r="B11109" t="s">
        <v>81</v>
      </c>
      <c r="C11109" t="s">
        <v>22</v>
      </c>
      <c r="D11109" s="55">
        <v>43922</v>
      </c>
      <c r="E11109">
        <v>1.7500000000000002E-2</v>
      </c>
      <c r="F11109">
        <v>2376528</v>
      </c>
      <c r="G11109" s="58" t="s">
        <v>87</v>
      </c>
      <c r="H11109" s="58" t="s">
        <v>87</v>
      </c>
      <c r="I11109" s="60" t="s">
        <v>85</v>
      </c>
    </row>
    <row r="11110" spans="1:9" x14ac:dyDescent="0.2">
      <c r="A11110" t="s">
        <v>43</v>
      </c>
      <c r="B11110" t="s">
        <v>80</v>
      </c>
      <c r="C11110" t="s">
        <v>22</v>
      </c>
      <c r="D11110" s="55">
        <v>43922</v>
      </c>
      <c r="E11110">
        <v>0.17</v>
      </c>
      <c r="F11110">
        <v>2376529</v>
      </c>
      <c r="G11110" s="58" t="s">
        <v>87</v>
      </c>
      <c r="H11110" s="58" t="s">
        <v>87</v>
      </c>
      <c r="I11110" s="60" t="s">
        <v>85</v>
      </c>
    </row>
    <row r="11111" spans="1:9" x14ac:dyDescent="0.2">
      <c r="A11111" t="s">
        <v>43</v>
      </c>
      <c r="B11111" t="s">
        <v>81</v>
      </c>
      <c r="C11111" t="s">
        <v>22</v>
      </c>
      <c r="D11111" s="55">
        <v>43922</v>
      </c>
      <c r="E11111">
        <v>0.20501364472232453</v>
      </c>
      <c r="F11111">
        <v>2376530</v>
      </c>
      <c r="G11111" s="58" t="s">
        <v>87</v>
      </c>
      <c r="H11111" s="58" t="s">
        <v>87</v>
      </c>
      <c r="I11111" s="60" t="s">
        <v>85</v>
      </c>
    </row>
    <row r="11112" spans="1:9" x14ac:dyDescent="0.2">
      <c r="A11112" t="s">
        <v>44</v>
      </c>
      <c r="B11112" t="s">
        <v>80</v>
      </c>
      <c r="C11112" t="s">
        <v>22</v>
      </c>
      <c r="D11112" s="55">
        <v>43922</v>
      </c>
      <c r="E11112">
        <v>0.24</v>
      </c>
      <c r="F11112">
        <v>2376531</v>
      </c>
      <c r="G11112" s="58" t="s">
        <v>87</v>
      </c>
      <c r="H11112" s="58" t="s">
        <v>87</v>
      </c>
      <c r="I11112" s="60" t="s">
        <v>85</v>
      </c>
    </row>
    <row r="11113" spans="1:9" x14ac:dyDescent="0.2">
      <c r="A11113" t="s">
        <v>44</v>
      </c>
      <c r="B11113" t="s">
        <v>81</v>
      </c>
      <c r="C11113" t="s">
        <v>22</v>
      </c>
      <c r="D11113" s="55">
        <v>43922</v>
      </c>
      <c r="E11113">
        <v>5.0000000000000001E-3</v>
      </c>
      <c r="F11113">
        <v>2376532</v>
      </c>
      <c r="G11113" s="58" t="s">
        <v>87</v>
      </c>
      <c r="H11113" s="58" t="s">
        <v>87</v>
      </c>
      <c r="I11113" s="60" t="s">
        <v>85</v>
      </c>
    </row>
    <row r="11114" spans="1:9" x14ac:dyDescent="0.2">
      <c r="A11114" t="s">
        <v>45</v>
      </c>
      <c r="B11114" t="s">
        <v>80</v>
      </c>
      <c r="C11114" t="s">
        <v>22</v>
      </c>
      <c r="D11114" s="55">
        <v>43922</v>
      </c>
      <c r="E11114">
        <v>0.24</v>
      </c>
      <c r="F11114">
        <v>2376533</v>
      </c>
      <c r="G11114" s="58" t="s">
        <v>87</v>
      </c>
      <c r="H11114" s="58" t="s">
        <v>87</v>
      </c>
      <c r="I11114" s="60" t="s">
        <v>85</v>
      </c>
    </row>
    <row r="11115" spans="1:9" x14ac:dyDescent="0.2">
      <c r="A11115" t="s">
        <v>45</v>
      </c>
      <c r="B11115" t="s">
        <v>81</v>
      </c>
      <c r="C11115" t="s">
        <v>22</v>
      </c>
      <c r="D11115" s="55">
        <v>43922</v>
      </c>
      <c r="E11115">
        <v>5.0000000000000001E-3</v>
      </c>
      <c r="F11115">
        <v>2376534</v>
      </c>
      <c r="G11115" s="58" t="s">
        <v>87</v>
      </c>
      <c r="H11115" s="58" t="s">
        <v>87</v>
      </c>
      <c r="I11115" s="60" t="s">
        <v>85</v>
      </c>
    </row>
    <row r="11116" spans="1:9" x14ac:dyDescent="0.2">
      <c r="A11116" t="s">
        <v>46</v>
      </c>
      <c r="B11116" t="s">
        <v>80</v>
      </c>
      <c r="C11116" t="s">
        <v>22</v>
      </c>
      <c r="D11116" s="55">
        <v>43922</v>
      </c>
      <c r="E11116">
        <v>0.24</v>
      </c>
      <c r="F11116">
        <v>2376535</v>
      </c>
      <c r="G11116" s="58" t="s">
        <v>87</v>
      </c>
      <c r="H11116" s="58" t="s">
        <v>87</v>
      </c>
      <c r="I11116" s="60" t="s">
        <v>85</v>
      </c>
    </row>
    <row r="11117" spans="1:9" x14ac:dyDescent="0.2">
      <c r="A11117" t="s">
        <v>46</v>
      </c>
      <c r="B11117" t="s">
        <v>81</v>
      </c>
      <c r="C11117" t="s">
        <v>22</v>
      </c>
      <c r="D11117" s="55">
        <v>43922</v>
      </c>
      <c r="E11117">
        <v>0.27813872288170349</v>
      </c>
      <c r="F11117">
        <v>2376536</v>
      </c>
      <c r="G11117" s="58" t="s">
        <v>87</v>
      </c>
      <c r="H11117" s="58" t="s">
        <v>87</v>
      </c>
      <c r="I11117" s="60" t="s">
        <v>85</v>
      </c>
    </row>
    <row r="11118" spans="1:9" x14ac:dyDescent="0.2">
      <c r="A11118" t="s">
        <v>47</v>
      </c>
      <c r="B11118" t="s">
        <v>80</v>
      </c>
      <c r="C11118" t="s">
        <v>22</v>
      </c>
      <c r="D11118" s="55">
        <v>43922</v>
      </c>
      <c r="E11118">
        <v>0.24</v>
      </c>
      <c r="F11118">
        <v>2376537</v>
      </c>
      <c r="G11118" s="58" t="s">
        <v>87</v>
      </c>
      <c r="H11118" s="58" t="s">
        <v>87</v>
      </c>
      <c r="I11118" s="60" t="s">
        <v>85</v>
      </c>
    </row>
    <row r="11119" spans="1:9" x14ac:dyDescent="0.2">
      <c r="A11119" t="s">
        <v>47</v>
      </c>
      <c r="B11119" t="s">
        <v>81</v>
      </c>
      <c r="C11119" t="s">
        <v>22</v>
      </c>
      <c r="D11119" s="55">
        <v>43922</v>
      </c>
      <c r="E11119">
        <v>2.5000000000000001E-2</v>
      </c>
      <c r="F11119">
        <v>2376538</v>
      </c>
      <c r="G11119" s="58" t="s">
        <v>87</v>
      </c>
      <c r="H11119" s="58" t="s">
        <v>87</v>
      </c>
      <c r="I11119" s="60" t="s">
        <v>85</v>
      </c>
    </row>
    <row r="11120" spans="1:9" x14ac:dyDescent="0.2">
      <c r="A11120" t="s">
        <v>48</v>
      </c>
      <c r="B11120" t="s">
        <v>80</v>
      </c>
      <c r="C11120" t="s">
        <v>22</v>
      </c>
      <c r="D11120" s="55">
        <v>43922</v>
      </c>
      <c r="E11120">
        <v>0.24</v>
      </c>
      <c r="F11120">
        <v>2376539</v>
      </c>
      <c r="G11120" s="58" t="s">
        <v>87</v>
      </c>
      <c r="H11120" s="58" t="s">
        <v>87</v>
      </c>
      <c r="I11120" s="60" t="s">
        <v>85</v>
      </c>
    </row>
    <row r="11121" spans="1:9" x14ac:dyDescent="0.2">
      <c r="A11121" t="s">
        <v>48</v>
      </c>
      <c r="B11121" t="s">
        <v>81</v>
      </c>
      <c r="C11121" t="s">
        <v>22</v>
      </c>
      <c r="D11121" s="55">
        <v>43922</v>
      </c>
      <c r="E11121">
        <v>0.27813872288170349</v>
      </c>
      <c r="F11121">
        <v>2376540</v>
      </c>
      <c r="G11121" s="58" t="s">
        <v>87</v>
      </c>
      <c r="H11121" s="58" t="s">
        <v>87</v>
      </c>
      <c r="I11121" s="60" t="s">
        <v>85</v>
      </c>
    </row>
    <row r="11122" spans="1:9" x14ac:dyDescent="0.2">
      <c r="A11122" t="s">
        <v>50</v>
      </c>
      <c r="B11122" t="s">
        <v>80</v>
      </c>
      <c r="C11122" t="s">
        <v>22</v>
      </c>
      <c r="D11122" s="55">
        <v>43922</v>
      </c>
      <c r="E11122">
        <v>0</v>
      </c>
      <c r="F11122">
        <v>2376541</v>
      </c>
      <c r="G11122" s="58" t="s">
        <v>87</v>
      </c>
      <c r="H11122" s="58" t="s">
        <v>87</v>
      </c>
      <c r="I11122" s="60" t="s">
        <v>85</v>
      </c>
    </row>
    <row r="11123" spans="1:9" x14ac:dyDescent="0.2">
      <c r="A11123" t="s">
        <v>50</v>
      </c>
      <c r="B11123" t="s">
        <v>81</v>
      </c>
      <c r="C11123" t="s">
        <v>22</v>
      </c>
      <c r="D11123" s="55">
        <v>43922</v>
      </c>
      <c r="E11123">
        <v>0</v>
      </c>
      <c r="F11123">
        <v>2376542</v>
      </c>
      <c r="G11123" s="58" t="s">
        <v>87</v>
      </c>
      <c r="H11123" s="58" t="s">
        <v>87</v>
      </c>
      <c r="I11123" s="60" t="s">
        <v>85</v>
      </c>
    </row>
    <row r="11124" spans="1:9" x14ac:dyDescent="0.2">
      <c r="A11124" t="s">
        <v>58</v>
      </c>
      <c r="B11124" t="s">
        <v>80</v>
      </c>
      <c r="C11124" t="s">
        <v>22</v>
      </c>
      <c r="D11124" s="55">
        <v>43922</v>
      </c>
      <c r="E11124">
        <v>0.435</v>
      </c>
      <c r="F11124">
        <v>2376543</v>
      </c>
      <c r="G11124" s="58" t="s">
        <v>87</v>
      </c>
      <c r="H11124" s="58" t="s">
        <v>87</v>
      </c>
      <c r="I11124" s="60" t="s">
        <v>85</v>
      </c>
    </row>
    <row r="11125" spans="1:9" x14ac:dyDescent="0.2">
      <c r="A11125" t="s">
        <v>58</v>
      </c>
      <c r="B11125" t="s">
        <v>81</v>
      </c>
      <c r="C11125" t="s">
        <v>22</v>
      </c>
      <c r="D11125" s="55">
        <v>43922</v>
      </c>
      <c r="E11125">
        <v>1.4999999999999999E-2</v>
      </c>
      <c r="F11125">
        <v>2376544</v>
      </c>
      <c r="G11125" s="58" t="s">
        <v>87</v>
      </c>
      <c r="H11125" s="58" t="s">
        <v>87</v>
      </c>
      <c r="I11125" s="60" t="s">
        <v>85</v>
      </c>
    </row>
    <row r="11126" spans="1:9" x14ac:dyDescent="0.2">
      <c r="A11126" t="s">
        <v>59</v>
      </c>
      <c r="B11126" t="s">
        <v>80</v>
      </c>
      <c r="C11126" t="s">
        <v>22</v>
      </c>
      <c r="D11126" s="55">
        <v>43922</v>
      </c>
      <c r="E11126">
        <v>0.5</v>
      </c>
      <c r="F11126">
        <v>2376545</v>
      </c>
      <c r="G11126" s="58" t="s">
        <v>87</v>
      </c>
      <c r="H11126" s="58" t="s">
        <v>87</v>
      </c>
      <c r="I11126" s="60" t="s">
        <v>85</v>
      </c>
    </row>
    <row r="11127" spans="1:9" x14ac:dyDescent="0.2">
      <c r="A11127" t="s">
        <v>59</v>
      </c>
      <c r="B11127" t="s">
        <v>81</v>
      </c>
      <c r="C11127" t="s">
        <v>22</v>
      </c>
      <c r="D11127" s="55">
        <v>43922</v>
      </c>
      <c r="E11127">
        <v>-8.5000000000000006E-2</v>
      </c>
      <c r="F11127">
        <v>2376546</v>
      </c>
      <c r="G11127" s="58" t="s">
        <v>87</v>
      </c>
      <c r="H11127" s="58" t="s">
        <v>87</v>
      </c>
      <c r="I11127" s="60" t="s">
        <v>85</v>
      </c>
    </row>
    <row r="11128" spans="1:9" x14ac:dyDescent="0.2">
      <c r="A11128" t="s">
        <v>60</v>
      </c>
      <c r="B11128" t="s">
        <v>80</v>
      </c>
      <c r="C11128" t="s">
        <v>22</v>
      </c>
      <c r="D11128" s="55">
        <v>43922</v>
      </c>
      <c r="E11128">
        <v>0.5</v>
      </c>
      <c r="F11128">
        <v>2376547</v>
      </c>
      <c r="G11128" s="58" t="s">
        <v>87</v>
      </c>
      <c r="H11128" s="58" t="s">
        <v>87</v>
      </c>
      <c r="I11128" s="60" t="s">
        <v>85</v>
      </c>
    </row>
    <row r="11129" spans="1:9" x14ac:dyDescent="0.2">
      <c r="A11129" t="s">
        <v>60</v>
      </c>
      <c r="B11129" t="s">
        <v>81</v>
      </c>
      <c r="C11129" t="s">
        <v>22</v>
      </c>
      <c r="D11129" s="55">
        <v>43922</v>
      </c>
      <c r="E11129">
        <v>0.02</v>
      </c>
      <c r="F11129">
        <v>2376548</v>
      </c>
      <c r="G11129" s="58" t="s">
        <v>87</v>
      </c>
      <c r="H11129" s="58" t="s">
        <v>87</v>
      </c>
      <c r="I11129" s="60" t="s">
        <v>85</v>
      </c>
    </row>
    <row r="11130" spans="1:9" x14ac:dyDescent="0.2">
      <c r="A11130" t="s">
        <v>61</v>
      </c>
      <c r="B11130" t="s">
        <v>80</v>
      </c>
      <c r="C11130" t="s">
        <v>22</v>
      </c>
      <c r="D11130" s="55">
        <v>43922</v>
      </c>
      <c r="E11130">
        <v>0.5</v>
      </c>
      <c r="F11130">
        <v>2376549</v>
      </c>
      <c r="G11130" s="58" t="s">
        <v>87</v>
      </c>
      <c r="H11130" s="58" t="s">
        <v>87</v>
      </c>
      <c r="I11130" s="60" t="s">
        <v>85</v>
      </c>
    </row>
    <row r="11131" spans="1:9" x14ac:dyDescent="0.2">
      <c r="A11131" t="s">
        <v>61</v>
      </c>
      <c r="B11131" t="s">
        <v>81</v>
      </c>
      <c r="C11131" t="s">
        <v>22</v>
      </c>
      <c r="D11131" s="55">
        <v>43922</v>
      </c>
      <c r="E11131">
        <v>-4.4999999999999998E-2</v>
      </c>
      <c r="F11131">
        <v>2376550</v>
      </c>
      <c r="G11131" s="58" t="s">
        <v>87</v>
      </c>
      <c r="H11131" s="58" t="s">
        <v>87</v>
      </c>
      <c r="I11131" s="60" t="s">
        <v>85</v>
      </c>
    </row>
    <row r="11132" spans="1:9" x14ac:dyDescent="0.2">
      <c r="A11132" t="s">
        <v>62</v>
      </c>
      <c r="B11132" t="s">
        <v>80</v>
      </c>
      <c r="C11132" t="s">
        <v>22</v>
      </c>
      <c r="D11132" s="55">
        <v>43922</v>
      </c>
      <c r="E11132">
        <v>0.24</v>
      </c>
      <c r="F11132">
        <v>2376551</v>
      </c>
      <c r="G11132" s="58" t="s">
        <v>87</v>
      </c>
      <c r="H11132" s="58" t="s">
        <v>87</v>
      </c>
      <c r="I11132" s="60" t="s">
        <v>85</v>
      </c>
    </row>
    <row r="11133" spans="1:9" x14ac:dyDescent="0.2">
      <c r="A11133" t="s">
        <v>62</v>
      </c>
      <c r="B11133" t="s">
        <v>81</v>
      </c>
      <c r="C11133" t="s">
        <v>22</v>
      </c>
      <c r="D11133" s="55">
        <v>43922</v>
      </c>
      <c r="E11133">
        <v>5.0000000000000001E-3</v>
      </c>
      <c r="F11133">
        <v>2376552</v>
      </c>
      <c r="G11133" s="58" t="s">
        <v>87</v>
      </c>
      <c r="H11133" s="58" t="s">
        <v>87</v>
      </c>
      <c r="I11133" s="60" t="s">
        <v>85</v>
      </c>
    </row>
    <row r="11134" spans="1:9" x14ac:dyDescent="0.2">
      <c r="A11134" t="s">
        <v>63</v>
      </c>
      <c r="B11134" t="s">
        <v>80</v>
      </c>
      <c r="C11134" t="s">
        <v>22</v>
      </c>
      <c r="D11134" s="55">
        <v>43922</v>
      </c>
      <c r="E11134">
        <v>0</v>
      </c>
      <c r="F11134">
        <v>2376553</v>
      </c>
      <c r="G11134" s="58" t="s">
        <v>87</v>
      </c>
      <c r="H11134" s="58" t="s">
        <v>87</v>
      </c>
      <c r="I11134" s="60" t="s">
        <v>85</v>
      </c>
    </row>
    <row r="11135" spans="1:9" x14ac:dyDescent="0.2">
      <c r="A11135" t="s">
        <v>63</v>
      </c>
      <c r="B11135" t="s">
        <v>81</v>
      </c>
      <c r="C11135" t="s">
        <v>22</v>
      </c>
      <c r="D11135" s="55">
        <v>43922</v>
      </c>
      <c r="E11135">
        <v>0</v>
      </c>
      <c r="F11135">
        <v>2376554</v>
      </c>
      <c r="G11135" s="58" t="s">
        <v>87</v>
      </c>
      <c r="H11135" s="58" t="s">
        <v>87</v>
      </c>
      <c r="I11135" s="60" t="s">
        <v>85</v>
      </c>
    </row>
    <row r="11136" spans="1:9" x14ac:dyDescent="0.2">
      <c r="A11136" t="s">
        <v>64</v>
      </c>
      <c r="B11136" t="s">
        <v>80</v>
      </c>
      <c r="C11136" t="s">
        <v>22</v>
      </c>
      <c r="D11136" s="55">
        <v>43922</v>
      </c>
      <c r="E11136">
        <v>0</v>
      </c>
      <c r="F11136">
        <v>2376555</v>
      </c>
      <c r="G11136" s="58" t="s">
        <v>87</v>
      </c>
      <c r="H11136" s="58" t="s">
        <v>87</v>
      </c>
      <c r="I11136" s="60" t="s">
        <v>85</v>
      </c>
    </row>
    <row r="11137" spans="1:9" x14ac:dyDescent="0.2">
      <c r="A11137" t="s">
        <v>64</v>
      </c>
      <c r="B11137" t="s">
        <v>81</v>
      </c>
      <c r="C11137" t="s">
        <v>22</v>
      </c>
      <c r="D11137" s="55">
        <v>43922</v>
      </c>
      <c r="E11137">
        <v>0</v>
      </c>
      <c r="F11137">
        <v>2376556</v>
      </c>
      <c r="G11137" s="58" t="s">
        <v>87</v>
      </c>
      <c r="H11137" s="58" t="s">
        <v>87</v>
      </c>
      <c r="I11137" s="60" t="s">
        <v>85</v>
      </c>
    </row>
    <row r="11138" spans="1:9" x14ac:dyDescent="0.2">
      <c r="A11138" t="s">
        <v>79</v>
      </c>
      <c r="B11138" t="s">
        <v>80</v>
      </c>
      <c r="C11138" t="s">
        <v>22</v>
      </c>
      <c r="D11138" s="55">
        <v>43922</v>
      </c>
      <c r="E11138">
        <v>0</v>
      </c>
      <c r="F11138">
        <v>2376557</v>
      </c>
      <c r="G11138" s="58" t="s">
        <v>87</v>
      </c>
      <c r="H11138" s="58" t="s">
        <v>87</v>
      </c>
      <c r="I11138" s="60" t="s">
        <v>85</v>
      </c>
    </row>
    <row r="11139" spans="1:9" x14ac:dyDescent="0.2">
      <c r="A11139" t="s">
        <v>79</v>
      </c>
      <c r="B11139" t="s">
        <v>81</v>
      </c>
      <c r="C11139" t="s">
        <v>22</v>
      </c>
      <c r="D11139" s="55">
        <v>43922</v>
      </c>
      <c r="E11139">
        <v>0</v>
      </c>
      <c r="F11139">
        <v>2376558</v>
      </c>
      <c r="G11139" s="58" t="s">
        <v>87</v>
      </c>
      <c r="H11139" s="58" t="s">
        <v>87</v>
      </c>
      <c r="I11139" s="60" t="s">
        <v>85</v>
      </c>
    </row>
    <row r="11140" spans="1:9" x14ac:dyDescent="0.2">
      <c r="A11140" t="s">
        <v>65</v>
      </c>
      <c r="B11140" t="s">
        <v>80</v>
      </c>
      <c r="C11140" t="s">
        <v>22</v>
      </c>
      <c r="D11140" s="55">
        <v>43922</v>
      </c>
      <c r="E11140">
        <v>0</v>
      </c>
      <c r="F11140">
        <v>2376559</v>
      </c>
      <c r="G11140" s="58" t="s">
        <v>87</v>
      </c>
      <c r="H11140" s="58" t="s">
        <v>87</v>
      </c>
      <c r="I11140" s="60" t="s">
        <v>85</v>
      </c>
    </row>
    <row r="11141" spans="1:9" x14ac:dyDescent="0.2">
      <c r="A11141" t="s">
        <v>65</v>
      </c>
      <c r="B11141" t="s">
        <v>81</v>
      </c>
      <c r="C11141" t="s">
        <v>22</v>
      </c>
      <c r="D11141" s="55">
        <v>43922</v>
      </c>
      <c r="E11141">
        <v>0</v>
      </c>
      <c r="F11141">
        <v>2376560</v>
      </c>
      <c r="G11141" s="58" t="s">
        <v>87</v>
      </c>
      <c r="H11141" s="58" t="s">
        <v>87</v>
      </c>
      <c r="I11141" s="60" t="s">
        <v>85</v>
      </c>
    </row>
    <row r="11142" spans="1:9" x14ac:dyDescent="0.2">
      <c r="A11142" t="s">
        <v>82</v>
      </c>
      <c r="B11142" t="s">
        <v>80</v>
      </c>
      <c r="C11142" t="s">
        <v>22</v>
      </c>
      <c r="D11142" s="55">
        <v>43922</v>
      </c>
      <c r="E11142">
        <v>0.55000000000000004</v>
      </c>
      <c r="F11142">
        <v>2376561</v>
      </c>
      <c r="G11142" s="58" t="s">
        <v>87</v>
      </c>
      <c r="H11142" s="58" t="s">
        <v>87</v>
      </c>
      <c r="I11142" s="60" t="s">
        <v>85</v>
      </c>
    </row>
    <row r="11143" spans="1:9" x14ac:dyDescent="0.2">
      <c r="A11143" t="s">
        <v>78</v>
      </c>
      <c r="B11143" t="s">
        <v>80</v>
      </c>
      <c r="C11143" t="s">
        <v>22</v>
      </c>
      <c r="D11143" s="55">
        <v>43952</v>
      </c>
      <c r="E11143">
        <v>0.38500000000000001</v>
      </c>
      <c r="F11143">
        <v>2376515</v>
      </c>
      <c r="G11143" s="58" t="s">
        <v>87</v>
      </c>
      <c r="H11143" s="58" t="s">
        <v>87</v>
      </c>
      <c r="I11143" s="60" t="s">
        <v>85</v>
      </c>
    </row>
    <row r="11144" spans="1:9" x14ac:dyDescent="0.2">
      <c r="A11144" t="s">
        <v>78</v>
      </c>
      <c r="B11144" t="s">
        <v>81</v>
      </c>
      <c r="C11144" t="s">
        <v>22</v>
      </c>
      <c r="D11144" s="55">
        <v>43952</v>
      </c>
      <c r="E11144">
        <v>1.4999999999999999E-2</v>
      </c>
      <c r="F11144">
        <v>2376516</v>
      </c>
      <c r="G11144" s="58" t="s">
        <v>87</v>
      </c>
      <c r="H11144" s="58" t="s">
        <v>87</v>
      </c>
      <c r="I11144" s="60" t="s">
        <v>85</v>
      </c>
    </row>
    <row r="11145" spans="1:9" x14ac:dyDescent="0.2">
      <c r="A11145" t="s">
        <v>35</v>
      </c>
      <c r="B11145" t="s">
        <v>80</v>
      </c>
      <c r="C11145" t="s">
        <v>22</v>
      </c>
      <c r="D11145" s="55">
        <v>43952</v>
      </c>
      <c r="E11145">
        <v>0.38500000000000001</v>
      </c>
      <c r="F11145">
        <v>2376517</v>
      </c>
      <c r="G11145" s="58" t="s">
        <v>87</v>
      </c>
      <c r="H11145" s="58" t="s">
        <v>87</v>
      </c>
      <c r="I11145" s="60" t="s">
        <v>85</v>
      </c>
    </row>
    <row r="11146" spans="1:9" x14ac:dyDescent="0.2">
      <c r="A11146" t="s">
        <v>35</v>
      </c>
      <c r="B11146" t="s">
        <v>81</v>
      </c>
      <c r="C11146" t="s">
        <v>22</v>
      </c>
      <c r="D11146" s="55">
        <v>43952</v>
      </c>
      <c r="E11146">
        <v>4.4999999999999998E-2</v>
      </c>
      <c r="F11146">
        <v>2376518</v>
      </c>
      <c r="G11146" s="58" t="s">
        <v>87</v>
      </c>
      <c r="H11146" s="58" t="s">
        <v>87</v>
      </c>
      <c r="I11146" s="60" t="s">
        <v>85</v>
      </c>
    </row>
    <row r="11147" spans="1:9" x14ac:dyDescent="0.2">
      <c r="A11147" t="s">
        <v>36</v>
      </c>
      <c r="B11147" t="s">
        <v>80</v>
      </c>
      <c r="C11147" t="s">
        <v>22</v>
      </c>
      <c r="D11147" s="55">
        <v>43952</v>
      </c>
      <c r="E11147">
        <v>0.38500000000000001</v>
      </c>
      <c r="F11147">
        <v>2376519</v>
      </c>
      <c r="G11147" s="58" t="s">
        <v>87</v>
      </c>
      <c r="H11147" s="58" t="s">
        <v>87</v>
      </c>
      <c r="I11147" s="60" t="s">
        <v>85</v>
      </c>
    </row>
    <row r="11148" spans="1:9" x14ac:dyDescent="0.2">
      <c r="A11148" t="s">
        <v>36</v>
      </c>
      <c r="B11148" t="s">
        <v>81</v>
      </c>
      <c r="C11148" t="s">
        <v>22</v>
      </c>
      <c r="D11148" s="55">
        <v>43952</v>
      </c>
      <c r="E11148">
        <v>1.4999999999999999E-2</v>
      </c>
      <c r="F11148">
        <v>2376520</v>
      </c>
      <c r="G11148" s="58" t="s">
        <v>87</v>
      </c>
      <c r="H11148" s="58" t="s">
        <v>87</v>
      </c>
      <c r="I11148" s="60" t="s">
        <v>85</v>
      </c>
    </row>
    <row r="11149" spans="1:9" x14ac:dyDescent="0.2">
      <c r="A11149" t="s">
        <v>37</v>
      </c>
      <c r="B11149" t="s">
        <v>80</v>
      </c>
      <c r="C11149" t="s">
        <v>22</v>
      </c>
      <c r="D11149" s="55">
        <v>43952</v>
      </c>
      <c r="E11149">
        <v>0.38500000000000001</v>
      </c>
      <c r="F11149">
        <v>2376521</v>
      </c>
      <c r="G11149" s="58" t="s">
        <v>87</v>
      </c>
      <c r="H11149" s="58" t="s">
        <v>87</v>
      </c>
      <c r="I11149" s="60" t="s">
        <v>85</v>
      </c>
    </row>
    <row r="11150" spans="1:9" x14ac:dyDescent="0.2">
      <c r="A11150" t="s">
        <v>37</v>
      </c>
      <c r="B11150" t="s">
        <v>81</v>
      </c>
      <c r="C11150" t="s">
        <v>22</v>
      </c>
      <c r="D11150" s="55">
        <v>43952</v>
      </c>
      <c r="E11150">
        <v>4.4999999999999998E-2</v>
      </c>
      <c r="F11150">
        <v>2376522</v>
      </c>
      <c r="G11150" s="58" t="s">
        <v>87</v>
      </c>
      <c r="H11150" s="58" t="s">
        <v>87</v>
      </c>
      <c r="I11150" s="60" t="s">
        <v>85</v>
      </c>
    </row>
    <row r="11151" spans="1:9" x14ac:dyDescent="0.2">
      <c r="A11151" t="s">
        <v>40</v>
      </c>
      <c r="B11151" t="s">
        <v>80</v>
      </c>
      <c r="C11151" t="s">
        <v>22</v>
      </c>
      <c r="D11151" s="55">
        <v>43952</v>
      </c>
      <c r="E11151">
        <v>0</v>
      </c>
      <c r="F11151">
        <v>2376523</v>
      </c>
      <c r="G11151" s="58" t="s">
        <v>87</v>
      </c>
      <c r="H11151" s="58" t="s">
        <v>87</v>
      </c>
      <c r="I11151" s="60" t="s">
        <v>85</v>
      </c>
    </row>
    <row r="11152" spans="1:9" x14ac:dyDescent="0.2">
      <c r="A11152" t="s">
        <v>40</v>
      </c>
      <c r="B11152" t="s">
        <v>81</v>
      </c>
      <c r="C11152" t="s">
        <v>22</v>
      </c>
      <c r="D11152" s="55">
        <v>43952</v>
      </c>
      <c r="E11152">
        <v>0</v>
      </c>
      <c r="F11152">
        <v>2376524</v>
      </c>
      <c r="G11152" s="58" t="s">
        <v>87</v>
      </c>
      <c r="H11152" s="58" t="s">
        <v>87</v>
      </c>
      <c r="I11152" s="60" t="s">
        <v>85</v>
      </c>
    </row>
    <row r="11153" spans="1:9" x14ac:dyDescent="0.2">
      <c r="A11153" t="s">
        <v>41</v>
      </c>
      <c r="B11153" t="s">
        <v>80</v>
      </c>
      <c r="C11153" t="s">
        <v>22</v>
      </c>
      <c r="D11153" s="55">
        <v>43952</v>
      </c>
      <c r="E11153">
        <v>0</v>
      </c>
      <c r="F11153">
        <v>2376525</v>
      </c>
      <c r="G11153" s="58" t="s">
        <v>87</v>
      </c>
      <c r="H11153" s="58" t="s">
        <v>87</v>
      </c>
      <c r="I11153" s="60" t="s">
        <v>85</v>
      </c>
    </row>
    <row r="11154" spans="1:9" x14ac:dyDescent="0.2">
      <c r="A11154" t="s">
        <v>41</v>
      </c>
      <c r="B11154" t="s">
        <v>81</v>
      </c>
      <c r="C11154" t="s">
        <v>22</v>
      </c>
      <c r="D11154" s="55">
        <v>43952</v>
      </c>
      <c r="E11154">
        <v>0</v>
      </c>
      <c r="F11154">
        <v>2376526</v>
      </c>
      <c r="G11154" s="58" t="s">
        <v>87</v>
      </c>
      <c r="H11154" s="58" t="s">
        <v>87</v>
      </c>
      <c r="I11154" s="60" t="s">
        <v>85</v>
      </c>
    </row>
    <row r="11155" spans="1:9" x14ac:dyDescent="0.2">
      <c r="A11155" t="s">
        <v>42</v>
      </c>
      <c r="B11155" t="s">
        <v>80</v>
      </c>
      <c r="C11155" t="s">
        <v>22</v>
      </c>
      <c r="D11155" s="55">
        <v>43952</v>
      </c>
      <c r="E11155">
        <v>0.16500000000000001</v>
      </c>
      <c r="F11155">
        <v>2376527</v>
      </c>
      <c r="G11155" s="58" t="s">
        <v>87</v>
      </c>
      <c r="H11155" s="58" t="s">
        <v>87</v>
      </c>
      <c r="I11155" s="60" t="s">
        <v>85</v>
      </c>
    </row>
    <row r="11156" spans="1:9" x14ac:dyDescent="0.2">
      <c r="A11156" t="s">
        <v>42</v>
      </c>
      <c r="B11156" t="s">
        <v>81</v>
      </c>
      <c r="C11156" t="s">
        <v>22</v>
      </c>
      <c r="D11156" s="55">
        <v>43952</v>
      </c>
      <c r="E11156">
        <v>0.01</v>
      </c>
      <c r="F11156">
        <v>2376528</v>
      </c>
      <c r="G11156" s="58" t="s">
        <v>87</v>
      </c>
      <c r="H11156" s="58" t="s">
        <v>87</v>
      </c>
      <c r="I11156" s="60" t="s">
        <v>85</v>
      </c>
    </row>
    <row r="11157" spans="1:9" x14ac:dyDescent="0.2">
      <c r="A11157" t="s">
        <v>43</v>
      </c>
      <c r="B11157" t="s">
        <v>80</v>
      </c>
      <c r="C11157" t="s">
        <v>22</v>
      </c>
      <c r="D11157" s="55">
        <v>43952</v>
      </c>
      <c r="E11157">
        <v>0.16500000000000001</v>
      </c>
      <c r="F11157">
        <v>2376529</v>
      </c>
      <c r="G11157" s="58" t="s">
        <v>87</v>
      </c>
      <c r="H11157" s="58" t="s">
        <v>87</v>
      </c>
      <c r="I11157" s="60" t="s">
        <v>85</v>
      </c>
    </row>
    <row r="11158" spans="1:9" x14ac:dyDescent="0.2">
      <c r="A11158" t="s">
        <v>43</v>
      </c>
      <c r="B11158" t="s">
        <v>81</v>
      </c>
      <c r="C11158" t="s">
        <v>22</v>
      </c>
      <c r="D11158" s="55">
        <v>43952</v>
      </c>
      <c r="E11158">
        <v>0.17172460872052636</v>
      </c>
      <c r="F11158">
        <v>2376530</v>
      </c>
      <c r="G11158" s="58" t="s">
        <v>87</v>
      </c>
      <c r="H11158" s="58" t="s">
        <v>87</v>
      </c>
      <c r="I11158" s="60" t="s">
        <v>85</v>
      </c>
    </row>
    <row r="11159" spans="1:9" x14ac:dyDescent="0.2">
      <c r="A11159" t="s">
        <v>44</v>
      </c>
      <c r="B11159" t="s">
        <v>80</v>
      </c>
      <c r="C11159" t="s">
        <v>22</v>
      </c>
      <c r="D11159" s="55">
        <v>43952</v>
      </c>
      <c r="E11159">
        <v>0.19500000000000001</v>
      </c>
      <c r="F11159">
        <v>2376531</v>
      </c>
      <c r="G11159" s="58" t="s">
        <v>87</v>
      </c>
      <c r="H11159" s="58" t="s">
        <v>87</v>
      </c>
      <c r="I11159" s="60" t="s">
        <v>85</v>
      </c>
    </row>
    <row r="11160" spans="1:9" x14ac:dyDescent="0.2">
      <c r="A11160" t="s">
        <v>44</v>
      </c>
      <c r="B11160" t="s">
        <v>81</v>
      </c>
      <c r="C11160" t="s">
        <v>22</v>
      </c>
      <c r="D11160" s="55">
        <v>43952</v>
      </c>
      <c r="E11160">
        <v>5.0000000000000001E-3</v>
      </c>
      <c r="F11160">
        <v>2376532</v>
      </c>
      <c r="G11160" s="58" t="s">
        <v>87</v>
      </c>
      <c r="H11160" s="58" t="s">
        <v>87</v>
      </c>
      <c r="I11160" s="60" t="s">
        <v>85</v>
      </c>
    </row>
    <row r="11161" spans="1:9" x14ac:dyDescent="0.2">
      <c r="A11161" t="s">
        <v>45</v>
      </c>
      <c r="B11161" t="s">
        <v>80</v>
      </c>
      <c r="C11161" t="s">
        <v>22</v>
      </c>
      <c r="D11161" s="55">
        <v>43952</v>
      </c>
      <c r="E11161">
        <v>0.19500000000000001</v>
      </c>
      <c r="F11161">
        <v>2376533</v>
      </c>
      <c r="G11161" s="58" t="s">
        <v>87</v>
      </c>
      <c r="H11161" s="58" t="s">
        <v>87</v>
      </c>
      <c r="I11161" s="60" t="s">
        <v>85</v>
      </c>
    </row>
    <row r="11162" spans="1:9" x14ac:dyDescent="0.2">
      <c r="A11162" t="s">
        <v>45</v>
      </c>
      <c r="B11162" t="s">
        <v>81</v>
      </c>
      <c r="C11162" t="s">
        <v>22</v>
      </c>
      <c r="D11162" s="55">
        <v>43952</v>
      </c>
      <c r="E11162">
        <v>5.0000000000000001E-3</v>
      </c>
      <c r="F11162">
        <v>2376534</v>
      </c>
      <c r="G11162" s="58" t="s">
        <v>87</v>
      </c>
      <c r="H11162" s="58" t="s">
        <v>87</v>
      </c>
      <c r="I11162" s="60" t="s">
        <v>85</v>
      </c>
    </row>
    <row r="11163" spans="1:9" x14ac:dyDescent="0.2">
      <c r="A11163" t="s">
        <v>46</v>
      </c>
      <c r="B11163" t="s">
        <v>80</v>
      </c>
      <c r="C11163" t="s">
        <v>22</v>
      </c>
      <c r="D11163" s="55">
        <v>43952</v>
      </c>
      <c r="E11163">
        <v>0.19500000000000001</v>
      </c>
      <c r="F11163">
        <v>2376535</v>
      </c>
      <c r="G11163" s="58" t="s">
        <v>87</v>
      </c>
      <c r="H11163" s="58" t="s">
        <v>87</v>
      </c>
      <c r="I11163" s="60" t="s">
        <v>85</v>
      </c>
    </row>
    <row r="11164" spans="1:9" x14ac:dyDescent="0.2">
      <c r="A11164" t="s">
        <v>46</v>
      </c>
      <c r="B11164" t="s">
        <v>81</v>
      </c>
      <c r="C11164" t="s">
        <v>22</v>
      </c>
      <c r="D11164" s="55">
        <v>43952</v>
      </c>
      <c r="E11164">
        <v>0.25152881702824442</v>
      </c>
      <c r="F11164">
        <v>2376536</v>
      </c>
      <c r="G11164" s="58" t="s">
        <v>87</v>
      </c>
      <c r="H11164" s="58" t="s">
        <v>87</v>
      </c>
      <c r="I11164" s="60" t="s">
        <v>85</v>
      </c>
    </row>
    <row r="11165" spans="1:9" x14ac:dyDescent="0.2">
      <c r="A11165" t="s">
        <v>47</v>
      </c>
      <c r="B11165" t="s">
        <v>80</v>
      </c>
      <c r="C11165" t="s">
        <v>22</v>
      </c>
      <c r="D11165" s="55">
        <v>43952</v>
      </c>
      <c r="E11165">
        <v>0.19500000000000001</v>
      </c>
      <c r="F11165">
        <v>2376537</v>
      </c>
      <c r="G11165" s="58" t="s">
        <v>87</v>
      </c>
      <c r="H11165" s="58" t="s">
        <v>87</v>
      </c>
      <c r="I11165" s="60" t="s">
        <v>85</v>
      </c>
    </row>
    <row r="11166" spans="1:9" x14ac:dyDescent="0.2">
      <c r="A11166" t="s">
        <v>47</v>
      </c>
      <c r="B11166" t="s">
        <v>81</v>
      </c>
      <c r="C11166" t="s">
        <v>22</v>
      </c>
      <c r="D11166" s="55">
        <v>43952</v>
      </c>
      <c r="E11166">
        <v>2.5000000000000001E-2</v>
      </c>
      <c r="F11166">
        <v>2376538</v>
      </c>
      <c r="G11166" s="58" t="s">
        <v>87</v>
      </c>
      <c r="H11166" s="58" t="s">
        <v>87</v>
      </c>
      <c r="I11166" s="60" t="s">
        <v>85</v>
      </c>
    </row>
    <row r="11167" spans="1:9" x14ac:dyDescent="0.2">
      <c r="A11167" t="s">
        <v>48</v>
      </c>
      <c r="B11167" t="s">
        <v>80</v>
      </c>
      <c r="C11167" t="s">
        <v>22</v>
      </c>
      <c r="D11167" s="55">
        <v>43952</v>
      </c>
      <c r="E11167">
        <v>0.19500000000000001</v>
      </c>
      <c r="F11167">
        <v>2376539</v>
      </c>
      <c r="G11167" s="58" t="s">
        <v>87</v>
      </c>
      <c r="H11167" s="58" t="s">
        <v>87</v>
      </c>
      <c r="I11167" s="60" t="s">
        <v>85</v>
      </c>
    </row>
    <row r="11168" spans="1:9" x14ac:dyDescent="0.2">
      <c r="A11168" t="s">
        <v>48</v>
      </c>
      <c r="B11168" t="s">
        <v>81</v>
      </c>
      <c r="C11168" t="s">
        <v>22</v>
      </c>
      <c r="D11168" s="55">
        <v>43952</v>
      </c>
      <c r="E11168">
        <v>0.25152881702824442</v>
      </c>
      <c r="F11168">
        <v>2376540</v>
      </c>
      <c r="G11168" s="58" t="s">
        <v>87</v>
      </c>
      <c r="H11168" s="58" t="s">
        <v>87</v>
      </c>
      <c r="I11168" s="60" t="s">
        <v>85</v>
      </c>
    </row>
    <row r="11169" spans="1:9" x14ac:dyDescent="0.2">
      <c r="A11169" t="s">
        <v>50</v>
      </c>
      <c r="B11169" t="s">
        <v>80</v>
      </c>
      <c r="C11169" t="s">
        <v>22</v>
      </c>
      <c r="D11169" s="55">
        <v>43952</v>
      </c>
      <c r="E11169">
        <v>0</v>
      </c>
      <c r="F11169">
        <v>2376541</v>
      </c>
      <c r="G11169" s="58" t="s">
        <v>87</v>
      </c>
      <c r="H11169" s="58" t="s">
        <v>87</v>
      </c>
      <c r="I11169" s="60" t="s">
        <v>85</v>
      </c>
    </row>
    <row r="11170" spans="1:9" x14ac:dyDescent="0.2">
      <c r="A11170" t="s">
        <v>50</v>
      </c>
      <c r="B11170" t="s">
        <v>81</v>
      </c>
      <c r="C11170" t="s">
        <v>22</v>
      </c>
      <c r="D11170" s="55">
        <v>43952</v>
      </c>
      <c r="E11170">
        <v>0</v>
      </c>
      <c r="F11170">
        <v>2376542</v>
      </c>
      <c r="G11170" s="58" t="s">
        <v>87</v>
      </c>
      <c r="H11170" s="58" t="s">
        <v>87</v>
      </c>
      <c r="I11170" s="60" t="s">
        <v>85</v>
      </c>
    </row>
    <row r="11171" spans="1:9" x14ac:dyDescent="0.2">
      <c r="A11171" t="s">
        <v>58</v>
      </c>
      <c r="B11171" t="s">
        <v>80</v>
      </c>
      <c r="C11171" t="s">
        <v>22</v>
      </c>
      <c r="D11171" s="55">
        <v>43952</v>
      </c>
      <c r="E11171">
        <v>0.38500000000000001</v>
      </c>
      <c r="F11171">
        <v>2376543</v>
      </c>
      <c r="G11171" s="58" t="s">
        <v>87</v>
      </c>
      <c r="H11171" s="58" t="s">
        <v>87</v>
      </c>
      <c r="I11171" s="60" t="s">
        <v>85</v>
      </c>
    </row>
    <row r="11172" spans="1:9" x14ac:dyDescent="0.2">
      <c r="A11172" t="s">
        <v>58</v>
      </c>
      <c r="B11172" t="s">
        <v>81</v>
      </c>
      <c r="C11172" t="s">
        <v>22</v>
      </c>
      <c r="D11172" s="55">
        <v>43952</v>
      </c>
      <c r="E11172">
        <v>1.4999999999999999E-2</v>
      </c>
      <c r="F11172">
        <v>2376544</v>
      </c>
      <c r="G11172" s="58" t="s">
        <v>87</v>
      </c>
      <c r="H11172" s="58" t="s">
        <v>87</v>
      </c>
      <c r="I11172" s="60" t="s">
        <v>85</v>
      </c>
    </row>
    <row r="11173" spans="1:9" x14ac:dyDescent="0.2">
      <c r="A11173" t="s">
        <v>59</v>
      </c>
      <c r="B11173" t="s">
        <v>80</v>
      </c>
      <c r="C11173" t="s">
        <v>22</v>
      </c>
      <c r="D11173" s="55">
        <v>43952</v>
      </c>
      <c r="E11173">
        <v>0.44</v>
      </c>
      <c r="F11173">
        <v>2376545</v>
      </c>
      <c r="G11173" s="58" t="s">
        <v>87</v>
      </c>
      <c r="H11173" s="58" t="s">
        <v>87</v>
      </c>
      <c r="I11173" s="60" t="s">
        <v>85</v>
      </c>
    </row>
    <row r="11174" spans="1:9" x14ac:dyDescent="0.2">
      <c r="A11174" t="s">
        <v>59</v>
      </c>
      <c r="B11174" t="s">
        <v>81</v>
      </c>
      <c r="C11174" t="s">
        <v>22</v>
      </c>
      <c r="D11174" s="55">
        <v>43952</v>
      </c>
      <c r="E11174">
        <v>-6.5000000000000002E-2</v>
      </c>
      <c r="F11174">
        <v>2376546</v>
      </c>
      <c r="G11174" s="58" t="s">
        <v>87</v>
      </c>
      <c r="H11174" s="58" t="s">
        <v>87</v>
      </c>
      <c r="I11174" s="60" t="s">
        <v>85</v>
      </c>
    </row>
    <row r="11175" spans="1:9" x14ac:dyDescent="0.2">
      <c r="A11175" t="s">
        <v>60</v>
      </c>
      <c r="B11175" t="s">
        <v>80</v>
      </c>
      <c r="C11175" t="s">
        <v>22</v>
      </c>
      <c r="D11175" s="55">
        <v>43952</v>
      </c>
      <c r="E11175">
        <v>0.44</v>
      </c>
      <c r="F11175">
        <v>2376547</v>
      </c>
      <c r="G11175" s="58" t="s">
        <v>87</v>
      </c>
      <c r="H11175" s="58" t="s">
        <v>87</v>
      </c>
      <c r="I11175" s="60" t="s">
        <v>85</v>
      </c>
    </row>
    <row r="11176" spans="1:9" x14ac:dyDescent="0.2">
      <c r="A11176" t="s">
        <v>60</v>
      </c>
      <c r="B11176" t="s">
        <v>81</v>
      </c>
      <c r="C11176" t="s">
        <v>22</v>
      </c>
      <c r="D11176" s="55">
        <v>43952</v>
      </c>
      <c r="E11176">
        <v>0.02</v>
      </c>
      <c r="F11176">
        <v>2376548</v>
      </c>
      <c r="G11176" s="58" t="s">
        <v>87</v>
      </c>
      <c r="H11176" s="58" t="s">
        <v>87</v>
      </c>
      <c r="I11176" s="60" t="s">
        <v>85</v>
      </c>
    </row>
    <row r="11177" spans="1:9" x14ac:dyDescent="0.2">
      <c r="A11177" t="s">
        <v>61</v>
      </c>
      <c r="B11177" t="s">
        <v>80</v>
      </c>
      <c r="C11177" t="s">
        <v>22</v>
      </c>
      <c r="D11177" s="55">
        <v>43952</v>
      </c>
      <c r="E11177">
        <v>0.44</v>
      </c>
      <c r="F11177">
        <v>2376549</v>
      </c>
      <c r="G11177" s="58" t="s">
        <v>87</v>
      </c>
      <c r="H11177" s="58" t="s">
        <v>87</v>
      </c>
      <c r="I11177" s="60" t="s">
        <v>85</v>
      </c>
    </row>
    <row r="11178" spans="1:9" x14ac:dyDescent="0.2">
      <c r="A11178" t="s">
        <v>61</v>
      </c>
      <c r="B11178" t="s">
        <v>81</v>
      </c>
      <c r="C11178" t="s">
        <v>22</v>
      </c>
      <c r="D11178" s="55">
        <v>43952</v>
      </c>
      <c r="E11178">
        <v>-3.5000000000000003E-2</v>
      </c>
      <c r="F11178">
        <v>2376550</v>
      </c>
      <c r="G11178" s="58" t="s">
        <v>87</v>
      </c>
      <c r="H11178" s="58" t="s">
        <v>87</v>
      </c>
      <c r="I11178" s="60" t="s">
        <v>85</v>
      </c>
    </row>
    <row r="11179" spans="1:9" x14ac:dyDescent="0.2">
      <c r="A11179" t="s">
        <v>62</v>
      </c>
      <c r="B11179" t="s">
        <v>80</v>
      </c>
      <c r="C11179" t="s">
        <v>22</v>
      </c>
      <c r="D11179" s="55">
        <v>43952</v>
      </c>
      <c r="E11179">
        <v>0.19500000000000001</v>
      </c>
      <c r="F11179">
        <v>2376551</v>
      </c>
      <c r="G11179" s="58" t="s">
        <v>87</v>
      </c>
      <c r="H11179" s="58" t="s">
        <v>87</v>
      </c>
      <c r="I11179" s="60" t="s">
        <v>85</v>
      </c>
    </row>
    <row r="11180" spans="1:9" x14ac:dyDescent="0.2">
      <c r="A11180" t="s">
        <v>62</v>
      </c>
      <c r="B11180" t="s">
        <v>81</v>
      </c>
      <c r="C11180" t="s">
        <v>22</v>
      </c>
      <c r="D11180" s="55">
        <v>43952</v>
      </c>
      <c r="E11180">
        <v>5.0000000000000001E-3</v>
      </c>
      <c r="F11180">
        <v>2376552</v>
      </c>
      <c r="G11180" s="58" t="s">
        <v>87</v>
      </c>
      <c r="H11180" s="58" t="s">
        <v>87</v>
      </c>
      <c r="I11180" s="60" t="s">
        <v>85</v>
      </c>
    </row>
    <row r="11181" spans="1:9" x14ac:dyDescent="0.2">
      <c r="A11181" t="s">
        <v>63</v>
      </c>
      <c r="B11181" t="s">
        <v>80</v>
      </c>
      <c r="C11181" t="s">
        <v>22</v>
      </c>
      <c r="D11181" s="55">
        <v>43952</v>
      </c>
      <c r="E11181">
        <v>0</v>
      </c>
      <c r="F11181">
        <v>2376553</v>
      </c>
      <c r="G11181" s="58" t="s">
        <v>87</v>
      </c>
      <c r="H11181" s="58" t="s">
        <v>87</v>
      </c>
      <c r="I11181" s="60" t="s">
        <v>85</v>
      </c>
    </row>
    <row r="11182" spans="1:9" x14ac:dyDescent="0.2">
      <c r="A11182" t="s">
        <v>63</v>
      </c>
      <c r="B11182" t="s">
        <v>81</v>
      </c>
      <c r="C11182" t="s">
        <v>22</v>
      </c>
      <c r="D11182" s="55">
        <v>43952</v>
      </c>
      <c r="E11182">
        <v>0</v>
      </c>
      <c r="F11182">
        <v>2376554</v>
      </c>
      <c r="G11182" s="58" t="s">
        <v>87</v>
      </c>
      <c r="H11182" s="58" t="s">
        <v>87</v>
      </c>
      <c r="I11182" s="60" t="s">
        <v>85</v>
      </c>
    </row>
    <row r="11183" spans="1:9" x14ac:dyDescent="0.2">
      <c r="A11183" t="s">
        <v>64</v>
      </c>
      <c r="B11183" t="s">
        <v>80</v>
      </c>
      <c r="C11183" t="s">
        <v>22</v>
      </c>
      <c r="D11183" s="55">
        <v>43952</v>
      </c>
      <c r="E11183">
        <v>0</v>
      </c>
      <c r="F11183">
        <v>2376555</v>
      </c>
      <c r="G11183" s="58" t="s">
        <v>87</v>
      </c>
      <c r="H11183" s="58" t="s">
        <v>87</v>
      </c>
      <c r="I11183" s="60" t="s">
        <v>85</v>
      </c>
    </row>
    <row r="11184" spans="1:9" x14ac:dyDescent="0.2">
      <c r="A11184" t="s">
        <v>64</v>
      </c>
      <c r="B11184" t="s">
        <v>81</v>
      </c>
      <c r="C11184" t="s">
        <v>22</v>
      </c>
      <c r="D11184" s="55">
        <v>43952</v>
      </c>
      <c r="E11184">
        <v>0</v>
      </c>
      <c r="F11184">
        <v>2376556</v>
      </c>
      <c r="G11184" s="58" t="s">
        <v>87</v>
      </c>
      <c r="H11184" s="58" t="s">
        <v>87</v>
      </c>
      <c r="I11184" s="60" t="s">
        <v>85</v>
      </c>
    </row>
    <row r="11185" spans="1:9" x14ac:dyDescent="0.2">
      <c r="A11185" t="s">
        <v>79</v>
      </c>
      <c r="B11185" t="s">
        <v>80</v>
      </c>
      <c r="C11185" t="s">
        <v>22</v>
      </c>
      <c r="D11185" s="55">
        <v>43952</v>
      </c>
      <c r="E11185">
        <v>0</v>
      </c>
      <c r="F11185">
        <v>2376557</v>
      </c>
      <c r="G11185" s="58" t="s">
        <v>87</v>
      </c>
      <c r="H11185" s="58" t="s">
        <v>87</v>
      </c>
      <c r="I11185" s="60" t="s">
        <v>85</v>
      </c>
    </row>
    <row r="11186" spans="1:9" x14ac:dyDescent="0.2">
      <c r="A11186" t="s">
        <v>79</v>
      </c>
      <c r="B11186" t="s">
        <v>81</v>
      </c>
      <c r="C11186" t="s">
        <v>22</v>
      </c>
      <c r="D11186" s="55">
        <v>43952</v>
      </c>
      <c r="E11186">
        <v>0</v>
      </c>
      <c r="F11186">
        <v>2376558</v>
      </c>
      <c r="G11186" s="58" t="s">
        <v>87</v>
      </c>
      <c r="H11186" s="58" t="s">
        <v>87</v>
      </c>
      <c r="I11186" s="60" t="s">
        <v>85</v>
      </c>
    </row>
    <row r="11187" spans="1:9" x14ac:dyDescent="0.2">
      <c r="A11187" t="s">
        <v>65</v>
      </c>
      <c r="B11187" t="s">
        <v>80</v>
      </c>
      <c r="C11187" t="s">
        <v>22</v>
      </c>
      <c r="D11187" s="55">
        <v>43952</v>
      </c>
      <c r="E11187">
        <v>0</v>
      </c>
      <c r="F11187">
        <v>2376559</v>
      </c>
      <c r="G11187" s="58" t="s">
        <v>87</v>
      </c>
      <c r="H11187" s="58" t="s">
        <v>87</v>
      </c>
      <c r="I11187" s="60" t="s">
        <v>85</v>
      </c>
    </row>
    <row r="11188" spans="1:9" x14ac:dyDescent="0.2">
      <c r="A11188" t="s">
        <v>65</v>
      </c>
      <c r="B11188" t="s">
        <v>81</v>
      </c>
      <c r="C11188" t="s">
        <v>22</v>
      </c>
      <c r="D11188" s="55">
        <v>43952</v>
      </c>
      <c r="E11188">
        <v>0</v>
      </c>
      <c r="F11188">
        <v>2376560</v>
      </c>
      <c r="G11188" s="58" t="s">
        <v>87</v>
      </c>
      <c r="H11188" s="58" t="s">
        <v>87</v>
      </c>
      <c r="I11188" s="60" t="s">
        <v>85</v>
      </c>
    </row>
    <row r="11189" spans="1:9" x14ac:dyDescent="0.2">
      <c r="A11189" t="s">
        <v>82</v>
      </c>
      <c r="B11189" t="s">
        <v>80</v>
      </c>
      <c r="C11189" t="s">
        <v>22</v>
      </c>
      <c r="D11189" s="55">
        <v>43952</v>
      </c>
      <c r="E11189">
        <v>0.7</v>
      </c>
      <c r="F11189">
        <v>2376561</v>
      </c>
      <c r="G11189" s="58" t="s">
        <v>87</v>
      </c>
      <c r="H11189" s="58" t="s">
        <v>87</v>
      </c>
      <c r="I11189" s="60" t="s">
        <v>85</v>
      </c>
    </row>
    <row r="11190" spans="1:9" x14ac:dyDescent="0.2">
      <c r="A11190" t="s">
        <v>78</v>
      </c>
      <c r="B11190" t="s">
        <v>80</v>
      </c>
      <c r="C11190" t="s">
        <v>22</v>
      </c>
      <c r="D11190" s="55">
        <v>43983</v>
      </c>
      <c r="E11190">
        <v>0.38500000000000001</v>
      </c>
      <c r="F11190">
        <v>2376515</v>
      </c>
      <c r="G11190" s="58" t="s">
        <v>87</v>
      </c>
      <c r="H11190" s="58" t="s">
        <v>87</v>
      </c>
      <c r="I11190" s="60" t="s">
        <v>85</v>
      </c>
    </row>
    <row r="11191" spans="1:9" x14ac:dyDescent="0.2">
      <c r="A11191" t="s">
        <v>78</v>
      </c>
      <c r="B11191" t="s">
        <v>81</v>
      </c>
      <c r="C11191" t="s">
        <v>22</v>
      </c>
      <c r="D11191" s="55">
        <v>43983</v>
      </c>
      <c r="E11191">
        <v>1.4999999999999999E-2</v>
      </c>
      <c r="F11191">
        <v>2376516</v>
      </c>
      <c r="G11191" s="58" t="s">
        <v>87</v>
      </c>
      <c r="H11191" s="58" t="s">
        <v>87</v>
      </c>
      <c r="I11191" s="60" t="s">
        <v>85</v>
      </c>
    </row>
    <row r="11192" spans="1:9" x14ac:dyDescent="0.2">
      <c r="A11192" t="s">
        <v>35</v>
      </c>
      <c r="B11192" t="s">
        <v>80</v>
      </c>
      <c r="C11192" t="s">
        <v>22</v>
      </c>
      <c r="D11192" s="55">
        <v>43983</v>
      </c>
      <c r="E11192">
        <v>0.38500000000000001</v>
      </c>
      <c r="F11192">
        <v>2376517</v>
      </c>
      <c r="G11192" s="58" t="s">
        <v>87</v>
      </c>
      <c r="H11192" s="58" t="s">
        <v>87</v>
      </c>
      <c r="I11192" s="60" t="s">
        <v>85</v>
      </c>
    </row>
    <row r="11193" spans="1:9" x14ac:dyDescent="0.2">
      <c r="A11193" t="s">
        <v>35</v>
      </c>
      <c r="B11193" t="s">
        <v>81</v>
      </c>
      <c r="C11193" t="s">
        <v>22</v>
      </c>
      <c r="D11193" s="55">
        <v>43983</v>
      </c>
      <c r="E11193">
        <v>5.5E-2</v>
      </c>
      <c r="F11193">
        <v>2376518</v>
      </c>
      <c r="G11193" s="58" t="s">
        <v>87</v>
      </c>
      <c r="H11193" s="58" t="s">
        <v>87</v>
      </c>
      <c r="I11193" s="60" t="s">
        <v>85</v>
      </c>
    </row>
    <row r="11194" spans="1:9" x14ac:dyDescent="0.2">
      <c r="A11194" t="s">
        <v>36</v>
      </c>
      <c r="B11194" t="s">
        <v>80</v>
      </c>
      <c r="C11194" t="s">
        <v>22</v>
      </c>
      <c r="D11194" s="55">
        <v>43983</v>
      </c>
      <c r="E11194">
        <v>0.38500000000000001</v>
      </c>
      <c r="F11194">
        <v>2376519</v>
      </c>
      <c r="G11194" s="58" t="s">
        <v>87</v>
      </c>
      <c r="H11194" s="58" t="s">
        <v>87</v>
      </c>
      <c r="I11194" s="60" t="s">
        <v>85</v>
      </c>
    </row>
    <row r="11195" spans="1:9" x14ac:dyDescent="0.2">
      <c r="A11195" t="s">
        <v>36</v>
      </c>
      <c r="B11195" t="s">
        <v>81</v>
      </c>
      <c r="C11195" t="s">
        <v>22</v>
      </c>
      <c r="D11195" s="55">
        <v>43983</v>
      </c>
      <c r="E11195">
        <v>1.4999999999999999E-2</v>
      </c>
      <c r="F11195">
        <v>2376520</v>
      </c>
      <c r="G11195" s="58" t="s">
        <v>87</v>
      </c>
      <c r="H11195" s="58" t="s">
        <v>87</v>
      </c>
      <c r="I11195" s="60" t="s">
        <v>85</v>
      </c>
    </row>
    <row r="11196" spans="1:9" x14ac:dyDescent="0.2">
      <c r="A11196" t="s">
        <v>37</v>
      </c>
      <c r="B11196" t="s">
        <v>80</v>
      </c>
      <c r="C11196" t="s">
        <v>22</v>
      </c>
      <c r="D11196" s="55">
        <v>43983</v>
      </c>
      <c r="E11196">
        <v>0.38500000000000001</v>
      </c>
      <c r="F11196">
        <v>2376521</v>
      </c>
      <c r="G11196" s="58" t="s">
        <v>87</v>
      </c>
      <c r="H11196" s="58" t="s">
        <v>87</v>
      </c>
      <c r="I11196" s="60" t="s">
        <v>85</v>
      </c>
    </row>
    <row r="11197" spans="1:9" x14ac:dyDescent="0.2">
      <c r="A11197" t="s">
        <v>37</v>
      </c>
      <c r="B11197" t="s">
        <v>81</v>
      </c>
      <c r="C11197" t="s">
        <v>22</v>
      </c>
      <c r="D11197" s="55">
        <v>43983</v>
      </c>
      <c r="E11197">
        <v>5.5E-2</v>
      </c>
      <c r="F11197">
        <v>2376522</v>
      </c>
      <c r="G11197" s="58" t="s">
        <v>87</v>
      </c>
      <c r="H11197" s="58" t="s">
        <v>87</v>
      </c>
      <c r="I11197" s="60" t="s">
        <v>85</v>
      </c>
    </row>
    <row r="11198" spans="1:9" x14ac:dyDescent="0.2">
      <c r="A11198" t="s">
        <v>40</v>
      </c>
      <c r="B11198" t="s">
        <v>80</v>
      </c>
      <c r="C11198" t="s">
        <v>22</v>
      </c>
      <c r="D11198" s="55">
        <v>43983</v>
      </c>
      <c r="E11198">
        <v>0</v>
      </c>
      <c r="F11198">
        <v>2376523</v>
      </c>
      <c r="G11198" s="58" t="s">
        <v>87</v>
      </c>
      <c r="H11198" s="58" t="s">
        <v>87</v>
      </c>
      <c r="I11198" s="60" t="s">
        <v>85</v>
      </c>
    </row>
    <row r="11199" spans="1:9" x14ac:dyDescent="0.2">
      <c r="A11199" t="s">
        <v>40</v>
      </c>
      <c r="B11199" t="s">
        <v>81</v>
      </c>
      <c r="C11199" t="s">
        <v>22</v>
      </c>
      <c r="D11199" s="55">
        <v>43983</v>
      </c>
      <c r="E11199">
        <v>0</v>
      </c>
      <c r="F11199">
        <v>2376524</v>
      </c>
      <c r="G11199" s="58" t="s">
        <v>87</v>
      </c>
      <c r="H11199" s="58" t="s">
        <v>87</v>
      </c>
      <c r="I11199" s="60" t="s">
        <v>85</v>
      </c>
    </row>
    <row r="11200" spans="1:9" x14ac:dyDescent="0.2">
      <c r="A11200" t="s">
        <v>41</v>
      </c>
      <c r="B11200" t="s">
        <v>80</v>
      </c>
      <c r="C11200" t="s">
        <v>22</v>
      </c>
      <c r="D11200" s="55">
        <v>43983</v>
      </c>
      <c r="E11200">
        <v>0</v>
      </c>
      <c r="F11200">
        <v>2376525</v>
      </c>
      <c r="G11200" s="58" t="s">
        <v>87</v>
      </c>
      <c r="H11200" s="58" t="s">
        <v>87</v>
      </c>
      <c r="I11200" s="60" t="s">
        <v>85</v>
      </c>
    </row>
    <row r="11201" spans="1:9" x14ac:dyDescent="0.2">
      <c r="A11201" t="s">
        <v>41</v>
      </c>
      <c r="B11201" t="s">
        <v>81</v>
      </c>
      <c r="C11201" t="s">
        <v>22</v>
      </c>
      <c r="D11201" s="55">
        <v>43983</v>
      </c>
      <c r="E11201">
        <v>0</v>
      </c>
      <c r="F11201">
        <v>2376526</v>
      </c>
      <c r="G11201" s="58" t="s">
        <v>87</v>
      </c>
      <c r="H11201" s="58" t="s">
        <v>87</v>
      </c>
      <c r="I11201" s="60" t="s">
        <v>85</v>
      </c>
    </row>
    <row r="11202" spans="1:9" x14ac:dyDescent="0.2">
      <c r="A11202" t="s">
        <v>42</v>
      </c>
      <c r="B11202" t="s">
        <v>80</v>
      </c>
      <c r="C11202" t="s">
        <v>22</v>
      </c>
      <c r="D11202" s="55">
        <v>43983</v>
      </c>
      <c r="E11202">
        <v>0.17</v>
      </c>
      <c r="F11202">
        <v>2376527</v>
      </c>
      <c r="G11202" s="58" t="s">
        <v>87</v>
      </c>
      <c r="H11202" s="58" t="s">
        <v>87</v>
      </c>
      <c r="I11202" s="60" t="s">
        <v>85</v>
      </c>
    </row>
    <row r="11203" spans="1:9" x14ac:dyDescent="0.2">
      <c r="A11203" t="s">
        <v>42</v>
      </c>
      <c r="B11203" t="s">
        <v>81</v>
      </c>
      <c r="C11203" t="s">
        <v>22</v>
      </c>
      <c r="D11203" s="55">
        <v>43983</v>
      </c>
      <c r="E11203">
        <v>1.2500000000000001E-2</v>
      </c>
      <c r="F11203">
        <v>2376528</v>
      </c>
      <c r="G11203" s="58" t="s">
        <v>87</v>
      </c>
      <c r="H11203" s="58" t="s">
        <v>87</v>
      </c>
      <c r="I11203" s="60" t="s">
        <v>85</v>
      </c>
    </row>
    <row r="11204" spans="1:9" x14ac:dyDescent="0.2">
      <c r="A11204" t="s">
        <v>43</v>
      </c>
      <c r="B11204" t="s">
        <v>80</v>
      </c>
      <c r="C11204" t="s">
        <v>22</v>
      </c>
      <c r="D11204" s="55">
        <v>43983</v>
      </c>
      <c r="E11204">
        <v>0.17</v>
      </c>
      <c r="F11204">
        <v>2376529</v>
      </c>
      <c r="G11204" s="58" t="s">
        <v>87</v>
      </c>
      <c r="H11204" s="58" t="s">
        <v>87</v>
      </c>
      <c r="I11204" s="60" t="s">
        <v>85</v>
      </c>
    </row>
    <row r="11205" spans="1:9" x14ac:dyDescent="0.2">
      <c r="A11205" t="s">
        <v>43</v>
      </c>
      <c r="B11205" t="s">
        <v>81</v>
      </c>
      <c r="C11205" t="s">
        <v>22</v>
      </c>
      <c r="D11205" s="55">
        <v>43983</v>
      </c>
      <c r="E11205">
        <v>0.16981908789996336</v>
      </c>
      <c r="F11205">
        <v>2376530</v>
      </c>
      <c r="G11205" s="58" t="s">
        <v>87</v>
      </c>
      <c r="H11205" s="58" t="s">
        <v>87</v>
      </c>
      <c r="I11205" s="60" t="s">
        <v>85</v>
      </c>
    </row>
    <row r="11206" spans="1:9" x14ac:dyDescent="0.2">
      <c r="A11206" t="s">
        <v>44</v>
      </c>
      <c r="B11206" t="s">
        <v>80</v>
      </c>
      <c r="C11206" t="s">
        <v>22</v>
      </c>
      <c r="D11206" s="55">
        <v>43983</v>
      </c>
      <c r="E11206">
        <v>0.19500000000000001</v>
      </c>
      <c r="F11206">
        <v>2376531</v>
      </c>
      <c r="G11206" s="58" t="s">
        <v>87</v>
      </c>
      <c r="H11206" s="58" t="s">
        <v>87</v>
      </c>
      <c r="I11206" s="60" t="s">
        <v>85</v>
      </c>
    </row>
    <row r="11207" spans="1:9" x14ac:dyDescent="0.2">
      <c r="A11207" t="s">
        <v>44</v>
      </c>
      <c r="B11207" t="s">
        <v>81</v>
      </c>
      <c r="C11207" t="s">
        <v>22</v>
      </c>
      <c r="D11207" s="55">
        <v>43983</v>
      </c>
      <c r="E11207">
        <v>5.0000000000000001E-3</v>
      </c>
      <c r="F11207">
        <v>2376532</v>
      </c>
      <c r="G11207" s="58" t="s">
        <v>87</v>
      </c>
      <c r="H11207" s="58" t="s">
        <v>87</v>
      </c>
      <c r="I11207" s="60" t="s">
        <v>85</v>
      </c>
    </row>
    <row r="11208" spans="1:9" x14ac:dyDescent="0.2">
      <c r="A11208" t="s">
        <v>45</v>
      </c>
      <c r="B11208" t="s">
        <v>80</v>
      </c>
      <c r="C11208" t="s">
        <v>22</v>
      </c>
      <c r="D11208" s="55">
        <v>43983</v>
      </c>
      <c r="E11208">
        <v>0.19500000000000001</v>
      </c>
      <c r="F11208">
        <v>2376533</v>
      </c>
      <c r="G11208" s="58" t="s">
        <v>87</v>
      </c>
      <c r="H11208" s="58" t="s">
        <v>87</v>
      </c>
      <c r="I11208" s="60" t="s">
        <v>85</v>
      </c>
    </row>
    <row r="11209" spans="1:9" x14ac:dyDescent="0.2">
      <c r="A11209" t="s">
        <v>45</v>
      </c>
      <c r="B11209" t="s">
        <v>81</v>
      </c>
      <c r="C11209" t="s">
        <v>22</v>
      </c>
      <c r="D11209" s="55">
        <v>43983</v>
      </c>
      <c r="E11209">
        <v>5.0000000000000001E-3</v>
      </c>
      <c r="F11209">
        <v>2376534</v>
      </c>
      <c r="G11209" s="58" t="s">
        <v>87</v>
      </c>
      <c r="H11209" s="58" t="s">
        <v>87</v>
      </c>
      <c r="I11209" s="60" t="s">
        <v>85</v>
      </c>
    </row>
    <row r="11210" spans="1:9" x14ac:dyDescent="0.2">
      <c r="A11210" t="s">
        <v>46</v>
      </c>
      <c r="B11210" t="s">
        <v>80</v>
      </c>
      <c r="C11210" t="s">
        <v>22</v>
      </c>
      <c r="D11210" s="55">
        <v>43983</v>
      </c>
      <c r="E11210">
        <v>0.19500000000000001</v>
      </c>
      <c r="F11210">
        <v>2376535</v>
      </c>
      <c r="G11210" s="58" t="s">
        <v>87</v>
      </c>
      <c r="H11210" s="58" t="s">
        <v>87</v>
      </c>
      <c r="I11210" s="60" t="s">
        <v>85</v>
      </c>
    </row>
    <row r="11211" spans="1:9" x14ac:dyDescent="0.2">
      <c r="A11211" t="s">
        <v>46</v>
      </c>
      <c r="B11211" t="s">
        <v>81</v>
      </c>
      <c r="C11211" t="s">
        <v>22</v>
      </c>
      <c r="D11211" s="55">
        <v>43983</v>
      </c>
      <c r="E11211">
        <v>0.24699545640605852</v>
      </c>
      <c r="F11211">
        <v>2376536</v>
      </c>
      <c r="G11211" s="58" t="s">
        <v>87</v>
      </c>
      <c r="H11211" s="58" t="s">
        <v>87</v>
      </c>
      <c r="I11211" s="60" t="s">
        <v>85</v>
      </c>
    </row>
    <row r="11212" spans="1:9" x14ac:dyDescent="0.2">
      <c r="A11212" t="s">
        <v>47</v>
      </c>
      <c r="B11212" t="s">
        <v>80</v>
      </c>
      <c r="C11212" t="s">
        <v>22</v>
      </c>
      <c r="D11212" s="55">
        <v>43983</v>
      </c>
      <c r="E11212">
        <v>0.19500000000000001</v>
      </c>
      <c r="F11212">
        <v>2376537</v>
      </c>
      <c r="G11212" s="58" t="s">
        <v>87</v>
      </c>
      <c r="H11212" s="58" t="s">
        <v>87</v>
      </c>
      <c r="I11212" s="60" t="s">
        <v>85</v>
      </c>
    </row>
    <row r="11213" spans="1:9" x14ac:dyDescent="0.2">
      <c r="A11213" t="s">
        <v>47</v>
      </c>
      <c r="B11213" t="s">
        <v>81</v>
      </c>
      <c r="C11213" t="s">
        <v>22</v>
      </c>
      <c r="D11213" s="55">
        <v>43983</v>
      </c>
      <c r="E11213">
        <v>2.5000000000000001E-2</v>
      </c>
      <c r="F11213">
        <v>2376538</v>
      </c>
      <c r="G11213" s="58" t="s">
        <v>87</v>
      </c>
      <c r="H11213" s="58" t="s">
        <v>87</v>
      </c>
      <c r="I11213" s="60" t="s">
        <v>85</v>
      </c>
    </row>
    <row r="11214" spans="1:9" x14ac:dyDescent="0.2">
      <c r="A11214" t="s">
        <v>48</v>
      </c>
      <c r="B11214" t="s">
        <v>80</v>
      </c>
      <c r="C11214" t="s">
        <v>22</v>
      </c>
      <c r="D11214" s="55">
        <v>43983</v>
      </c>
      <c r="E11214">
        <v>0.19500000000000001</v>
      </c>
      <c r="F11214">
        <v>2376539</v>
      </c>
      <c r="G11214" s="58" t="s">
        <v>87</v>
      </c>
      <c r="H11214" s="58" t="s">
        <v>87</v>
      </c>
      <c r="I11214" s="60" t="s">
        <v>85</v>
      </c>
    </row>
    <row r="11215" spans="1:9" x14ac:dyDescent="0.2">
      <c r="A11215" t="s">
        <v>48</v>
      </c>
      <c r="B11215" t="s">
        <v>81</v>
      </c>
      <c r="C11215" t="s">
        <v>22</v>
      </c>
      <c r="D11215" s="55">
        <v>43983</v>
      </c>
      <c r="E11215">
        <v>0.24699545640605852</v>
      </c>
      <c r="F11215">
        <v>2376540</v>
      </c>
      <c r="G11215" s="58" t="s">
        <v>87</v>
      </c>
      <c r="H11215" s="58" t="s">
        <v>87</v>
      </c>
      <c r="I11215" s="60" t="s">
        <v>85</v>
      </c>
    </row>
    <row r="11216" spans="1:9" x14ac:dyDescent="0.2">
      <c r="A11216" t="s">
        <v>50</v>
      </c>
      <c r="B11216" t="s">
        <v>80</v>
      </c>
      <c r="C11216" t="s">
        <v>22</v>
      </c>
      <c r="D11216" s="55">
        <v>43983</v>
      </c>
      <c r="E11216">
        <v>0</v>
      </c>
      <c r="F11216">
        <v>2376541</v>
      </c>
      <c r="G11216" s="58" t="s">
        <v>87</v>
      </c>
      <c r="H11216" s="58" t="s">
        <v>87</v>
      </c>
      <c r="I11216" s="60" t="s">
        <v>85</v>
      </c>
    </row>
    <row r="11217" spans="1:9" x14ac:dyDescent="0.2">
      <c r="A11217" t="s">
        <v>50</v>
      </c>
      <c r="B11217" t="s">
        <v>81</v>
      </c>
      <c r="C11217" t="s">
        <v>22</v>
      </c>
      <c r="D11217" s="55">
        <v>43983</v>
      </c>
      <c r="E11217">
        <v>0</v>
      </c>
      <c r="F11217">
        <v>2376542</v>
      </c>
      <c r="G11217" s="58" t="s">
        <v>87</v>
      </c>
      <c r="H11217" s="58" t="s">
        <v>87</v>
      </c>
      <c r="I11217" s="60" t="s">
        <v>85</v>
      </c>
    </row>
    <row r="11218" spans="1:9" x14ac:dyDescent="0.2">
      <c r="A11218" t="s">
        <v>58</v>
      </c>
      <c r="B11218" t="s">
        <v>80</v>
      </c>
      <c r="C11218" t="s">
        <v>22</v>
      </c>
      <c r="D11218" s="55">
        <v>43983</v>
      </c>
      <c r="E11218">
        <v>0.38500000000000001</v>
      </c>
      <c r="F11218">
        <v>2376543</v>
      </c>
      <c r="G11218" s="58" t="s">
        <v>87</v>
      </c>
      <c r="H11218" s="58" t="s">
        <v>87</v>
      </c>
      <c r="I11218" s="60" t="s">
        <v>85</v>
      </c>
    </row>
    <row r="11219" spans="1:9" x14ac:dyDescent="0.2">
      <c r="A11219" t="s">
        <v>58</v>
      </c>
      <c r="B11219" t="s">
        <v>81</v>
      </c>
      <c r="C11219" t="s">
        <v>22</v>
      </c>
      <c r="D11219" s="55">
        <v>43983</v>
      </c>
      <c r="E11219">
        <v>1.4999999999999999E-2</v>
      </c>
      <c r="F11219">
        <v>2376544</v>
      </c>
      <c r="G11219" s="58" t="s">
        <v>87</v>
      </c>
      <c r="H11219" s="58" t="s">
        <v>87</v>
      </c>
      <c r="I11219" s="60" t="s">
        <v>85</v>
      </c>
    </row>
    <row r="11220" spans="1:9" x14ac:dyDescent="0.2">
      <c r="A11220" t="s">
        <v>59</v>
      </c>
      <c r="B11220" t="s">
        <v>80</v>
      </c>
      <c r="C11220" t="s">
        <v>22</v>
      </c>
      <c r="D11220" s="55">
        <v>43983</v>
      </c>
      <c r="E11220">
        <v>0.44</v>
      </c>
      <c r="F11220">
        <v>2376545</v>
      </c>
      <c r="G11220" s="58" t="s">
        <v>87</v>
      </c>
      <c r="H11220" s="58" t="s">
        <v>87</v>
      </c>
      <c r="I11220" s="60" t="s">
        <v>85</v>
      </c>
    </row>
    <row r="11221" spans="1:9" x14ac:dyDescent="0.2">
      <c r="A11221" t="s">
        <v>59</v>
      </c>
      <c r="B11221" t="s">
        <v>81</v>
      </c>
      <c r="C11221" t="s">
        <v>22</v>
      </c>
      <c r="D11221" s="55">
        <v>43983</v>
      </c>
      <c r="E11221">
        <v>-5.5E-2</v>
      </c>
      <c r="F11221">
        <v>2376546</v>
      </c>
      <c r="G11221" s="58" t="s">
        <v>87</v>
      </c>
      <c r="H11221" s="58" t="s">
        <v>87</v>
      </c>
      <c r="I11221" s="60" t="s">
        <v>85</v>
      </c>
    </row>
    <row r="11222" spans="1:9" x14ac:dyDescent="0.2">
      <c r="A11222" t="s">
        <v>60</v>
      </c>
      <c r="B11222" t="s">
        <v>80</v>
      </c>
      <c r="C11222" t="s">
        <v>22</v>
      </c>
      <c r="D11222" s="55">
        <v>43983</v>
      </c>
      <c r="E11222">
        <v>0.44</v>
      </c>
      <c r="F11222">
        <v>2376547</v>
      </c>
      <c r="G11222" s="58" t="s">
        <v>87</v>
      </c>
      <c r="H11222" s="58" t="s">
        <v>87</v>
      </c>
      <c r="I11222" s="60" t="s">
        <v>85</v>
      </c>
    </row>
    <row r="11223" spans="1:9" x14ac:dyDescent="0.2">
      <c r="A11223" t="s">
        <v>60</v>
      </c>
      <c r="B11223" t="s">
        <v>81</v>
      </c>
      <c r="C11223" t="s">
        <v>22</v>
      </c>
      <c r="D11223" s="55">
        <v>43983</v>
      </c>
      <c r="E11223">
        <v>3.5000000000000003E-2</v>
      </c>
      <c r="F11223">
        <v>2376548</v>
      </c>
      <c r="G11223" s="58" t="s">
        <v>87</v>
      </c>
      <c r="H11223" s="58" t="s">
        <v>87</v>
      </c>
      <c r="I11223" s="60" t="s">
        <v>85</v>
      </c>
    </row>
    <row r="11224" spans="1:9" x14ac:dyDescent="0.2">
      <c r="A11224" t="s">
        <v>61</v>
      </c>
      <c r="B11224" t="s">
        <v>80</v>
      </c>
      <c r="C11224" t="s">
        <v>22</v>
      </c>
      <c r="D11224" s="55">
        <v>43983</v>
      </c>
      <c r="E11224">
        <v>0.44</v>
      </c>
      <c r="F11224">
        <v>2376549</v>
      </c>
      <c r="G11224" s="58" t="s">
        <v>87</v>
      </c>
      <c r="H11224" s="58" t="s">
        <v>87</v>
      </c>
      <c r="I11224" s="60" t="s">
        <v>85</v>
      </c>
    </row>
    <row r="11225" spans="1:9" x14ac:dyDescent="0.2">
      <c r="A11225" t="s">
        <v>61</v>
      </c>
      <c r="B11225" t="s">
        <v>81</v>
      </c>
      <c r="C11225" t="s">
        <v>22</v>
      </c>
      <c r="D11225" s="55">
        <v>43983</v>
      </c>
      <c r="E11225">
        <v>-3.5000000000000003E-2</v>
      </c>
      <c r="F11225">
        <v>2376550</v>
      </c>
      <c r="G11225" s="58" t="s">
        <v>87</v>
      </c>
      <c r="H11225" s="58" t="s">
        <v>87</v>
      </c>
      <c r="I11225" s="60" t="s">
        <v>85</v>
      </c>
    </row>
    <row r="11226" spans="1:9" x14ac:dyDescent="0.2">
      <c r="A11226" t="s">
        <v>62</v>
      </c>
      <c r="B11226" t="s">
        <v>80</v>
      </c>
      <c r="C11226" t="s">
        <v>22</v>
      </c>
      <c r="D11226" s="55">
        <v>43983</v>
      </c>
      <c r="E11226">
        <v>0.19500000000000001</v>
      </c>
      <c r="F11226">
        <v>2376551</v>
      </c>
      <c r="G11226" s="58" t="s">
        <v>87</v>
      </c>
      <c r="H11226" s="58" t="s">
        <v>87</v>
      </c>
      <c r="I11226" s="60" t="s">
        <v>85</v>
      </c>
    </row>
    <row r="11227" spans="1:9" x14ac:dyDescent="0.2">
      <c r="A11227" t="s">
        <v>62</v>
      </c>
      <c r="B11227" t="s">
        <v>81</v>
      </c>
      <c r="C11227" t="s">
        <v>22</v>
      </c>
      <c r="D11227" s="55">
        <v>43983</v>
      </c>
      <c r="E11227">
        <v>5.0000000000000001E-3</v>
      </c>
      <c r="F11227">
        <v>2376552</v>
      </c>
      <c r="G11227" s="58" t="s">
        <v>87</v>
      </c>
      <c r="H11227" s="58" t="s">
        <v>87</v>
      </c>
      <c r="I11227" s="60" t="s">
        <v>85</v>
      </c>
    </row>
    <row r="11228" spans="1:9" x14ac:dyDescent="0.2">
      <c r="A11228" t="s">
        <v>63</v>
      </c>
      <c r="B11228" t="s">
        <v>80</v>
      </c>
      <c r="C11228" t="s">
        <v>22</v>
      </c>
      <c r="D11228" s="55">
        <v>43983</v>
      </c>
      <c r="E11228">
        <v>0</v>
      </c>
      <c r="F11228">
        <v>2376553</v>
      </c>
      <c r="G11228" s="58" t="s">
        <v>87</v>
      </c>
      <c r="H11228" s="58" t="s">
        <v>87</v>
      </c>
      <c r="I11228" s="60" t="s">
        <v>85</v>
      </c>
    </row>
    <row r="11229" spans="1:9" x14ac:dyDescent="0.2">
      <c r="A11229" t="s">
        <v>63</v>
      </c>
      <c r="B11229" t="s">
        <v>81</v>
      </c>
      <c r="C11229" t="s">
        <v>22</v>
      </c>
      <c r="D11229" s="55">
        <v>43983</v>
      </c>
      <c r="E11229">
        <v>0</v>
      </c>
      <c r="F11229">
        <v>2376554</v>
      </c>
      <c r="G11229" s="58" t="s">
        <v>87</v>
      </c>
      <c r="H11229" s="58" t="s">
        <v>87</v>
      </c>
      <c r="I11229" s="60" t="s">
        <v>85</v>
      </c>
    </row>
    <row r="11230" spans="1:9" x14ac:dyDescent="0.2">
      <c r="A11230" t="s">
        <v>64</v>
      </c>
      <c r="B11230" t="s">
        <v>80</v>
      </c>
      <c r="C11230" t="s">
        <v>22</v>
      </c>
      <c r="D11230" s="55">
        <v>43983</v>
      </c>
      <c r="E11230">
        <v>0</v>
      </c>
      <c r="F11230">
        <v>2376555</v>
      </c>
      <c r="G11230" s="58" t="s">
        <v>87</v>
      </c>
      <c r="H11230" s="58" t="s">
        <v>87</v>
      </c>
      <c r="I11230" s="60" t="s">
        <v>85</v>
      </c>
    </row>
    <row r="11231" spans="1:9" x14ac:dyDescent="0.2">
      <c r="A11231" t="s">
        <v>64</v>
      </c>
      <c r="B11231" t="s">
        <v>81</v>
      </c>
      <c r="C11231" t="s">
        <v>22</v>
      </c>
      <c r="D11231" s="55">
        <v>43983</v>
      </c>
      <c r="E11231">
        <v>0</v>
      </c>
      <c r="F11231">
        <v>2376556</v>
      </c>
      <c r="G11231" s="58" t="s">
        <v>87</v>
      </c>
      <c r="H11231" s="58" t="s">
        <v>87</v>
      </c>
      <c r="I11231" s="60" t="s">
        <v>85</v>
      </c>
    </row>
    <row r="11232" spans="1:9" x14ac:dyDescent="0.2">
      <c r="A11232" t="s">
        <v>79</v>
      </c>
      <c r="B11232" t="s">
        <v>80</v>
      </c>
      <c r="C11232" t="s">
        <v>22</v>
      </c>
      <c r="D11232" s="55">
        <v>43983</v>
      </c>
      <c r="E11232">
        <v>0</v>
      </c>
      <c r="F11232">
        <v>2376557</v>
      </c>
      <c r="G11232" s="58" t="s">
        <v>87</v>
      </c>
      <c r="H11232" s="58" t="s">
        <v>87</v>
      </c>
      <c r="I11232" s="60" t="s">
        <v>85</v>
      </c>
    </row>
    <row r="11233" spans="1:9" x14ac:dyDescent="0.2">
      <c r="A11233" t="s">
        <v>79</v>
      </c>
      <c r="B11233" t="s">
        <v>81</v>
      </c>
      <c r="C11233" t="s">
        <v>22</v>
      </c>
      <c r="D11233" s="55">
        <v>43983</v>
      </c>
      <c r="E11233">
        <v>0</v>
      </c>
      <c r="F11233">
        <v>2376558</v>
      </c>
      <c r="G11233" s="58" t="s">
        <v>87</v>
      </c>
      <c r="H11233" s="58" t="s">
        <v>87</v>
      </c>
      <c r="I11233" s="60" t="s">
        <v>85</v>
      </c>
    </row>
    <row r="11234" spans="1:9" x14ac:dyDescent="0.2">
      <c r="A11234" t="s">
        <v>65</v>
      </c>
      <c r="B11234" t="s">
        <v>80</v>
      </c>
      <c r="C11234" t="s">
        <v>22</v>
      </c>
      <c r="D11234" s="55">
        <v>43983</v>
      </c>
      <c r="E11234">
        <v>0</v>
      </c>
      <c r="F11234">
        <v>2376559</v>
      </c>
      <c r="G11234" s="58" t="s">
        <v>87</v>
      </c>
      <c r="H11234" s="58" t="s">
        <v>87</v>
      </c>
      <c r="I11234" s="60" t="s">
        <v>85</v>
      </c>
    </row>
    <row r="11235" spans="1:9" x14ac:dyDescent="0.2">
      <c r="A11235" t="s">
        <v>65</v>
      </c>
      <c r="B11235" t="s">
        <v>81</v>
      </c>
      <c r="C11235" t="s">
        <v>22</v>
      </c>
      <c r="D11235" s="55">
        <v>43983</v>
      </c>
      <c r="E11235">
        <v>0</v>
      </c>
      <c r="F11235">
        <v>2376560</v>
      </c>
      <c r="G11235" s="58" t="s">
        <v>87</v>
      </c>
      <c r="H11235" s="58" t="s">
        <v>87</v>
      </c>
      <c r="I11235" s="60" t="s">
        <v>85</v>
      </c>
    </row>
    <row r="11236" spans="1:9" x14ac:dyDescent="0.2">
      <c r="A11236" t="s">
        <v>82</v>
      </c>
      <c r="B11236" t="s">
        <v>80</v>
      </c>
      <c r="C11236" t="s">
        <v>22</v>
      </c>
      <c r="D11236" s="55">
        <v>43983</v>
      </c>
      <c r="E11236">
        <v>0.8</v>
      </c>
      <c r="F11236">
        <v>2376561</v>
      </c>
      <c r="G11236" s="58" t="s">
        <v>87</v>
      </c>
      <c r="H11236" s="58" t="s">
        <v>87</v>
      </c>
      <c r="I11236" s="60" t="s">
        <v>85</v>
      </c>
    </row>
    <row r="11237" spans="1:9" x14ac:dyDescent="0.2">
      <c r="A11237" t="s">
        <v>78</v>
      </c>
      <c r="B11237" t="s">
        <v>80</v>
      </c>
      <c r="C11237" t="s">
        <v>22</v>
      </c>
      <c r="D11237" s="55">
        <v>44013</v>
      </c>
      <c r="E11237">
        <v>0.39750000000000002</v>
      </c>
      <c r="F11237">
        <v>2376515</v>
      </c>
      <c r="G11237" s="58" t="s">
        <v>87</v>
      </c>
      <c r="H11237" s="58" t="s">
        <v>87</v>
      </c>
      <c r="I11237" s="60" t="s">
        <v>85</v>
      </c>
    </row>
    <row r="11238" spans="1:9" x14ac:dyDescent="0.2">
      <c r="A11238" t="s">
        <v>78</v>
      </c>
      <c r="B11238" t="s">
        <v>81</v>
      </c>
      <c r="C11238" t="s">
        <v>22</v>
      </c>
      <c r="D11238" s="55">
        <v>44013</v>
      </c>
      <c r="E11238">
        <v>1.4999999999999999E-2</v>
      </c>
      <c r="F11238">
        <v>2376516</v>
      </c>
      <c r="G11238" s="58" t="s">
        <v>87</v>
      </c>
      <c r="H11238" s="58" t="s">
        <v>87</v>
      </c>
      <c r="I11238" s="60" t="s">
        <v>85</v>
      </c>
    </row>
    <row r="11239" spans="1:9" x14ac:dyDescent="0.2">
      <c r="A11239" t="s">
        <v>35</v>
      </c>
      <c r="B11239" t="s">
        <v>80</v>
      </c>
      <c r="C11239" t="s">
        <v>22</v>
      </c>
      <c r="D11239" s="55">
        <v>44013</v>
      </c>
      <c r="E11239">
        <v>0.39750000000000002</v>
      </c>
      <c r="F11239">
        <v>2376517</v>
      </c>
      <c r="G11239" s="58" t="s">
        <v>87</v>
      </c>
      <c r="H11239" s="58" t="s">
        <v>87</v>
      </c>
      <c r="I11239" s="60" t="s">
        <v>85</v>
      </c>
    </row>
    <row r="11240" spans="1:9" x14ac:dyDescent="0.2">
      <c r="A11240" t="s">
        <v>35</v>
      </c>
      <c r="B11240" t="s">
        <v>81</v>
      </c>
      <c r="C11240" t="s">
        <v>22</v>
      </c>
      <c r="D11240" s="55">
        <v>44013</v>
      </c>
      <c r="E11240">
        <v>6.5000000000000002E-2</v>
      </c>
      <c r="F11240">
        <v>2376518</v>
      </c>
      <c r="G11240" s="58" t="s">
        <v>87</v>
      </c>
      <c r="H11240" s="58" t="s">
        <v>87</v>
      </c>
      <c r="I11240" s="60" t="s">
        <v>85</v>
      </c>
    </row>
    <row r="11241" spans="1:9" x14ac:dyDescent="0.2">
      <c r="A11241" t="s">
        <v>36</v>
      </c>
      <c r="B11241" t="s">
        <v>80</v>
      </c>
      <c r="C11241" t="s">
        <v>22</v>
      </c>
      <c r="D11241" s="55">
        <v>44013</v>
      </c>
      <c r="E11241">
        <v>0.39750000000000002</v>
      </c>
      <c r="F11241">
        <v>2376519</v>
      </c>
      <c r="G11241" s="58" t="s">
        <v>87</v>
      </c>
      <c r="H11241" s="58" t="s">
        <v>87</v>
      </c>
      <c r="I11241" s="60" t="s">
        <v>85</v>
      </c>
    </row>
    <row r="11242" spans="1:9" x14ac:dyDescent="0.2">
      <c r="A11242" t="s">
        <v>36</v>
      </c>
      <c r="B11242" t="s">
        <v>81</v>
      </c>
      <c r="C11242" t="s">
        <v>22</v>
      </c>
      <c r="D11242" s="55">
        <v>44013</v>
      </c>
      <c r="E11242">
        <v>1.4999999999999999E-2</v>
      </c>
      <c r="F11242">
        <v>2376520</v>
      </c>
      <c r="G11242" s="58" t="s">
        <v>87</v>
      </c>
      <c r="H11242" s="58" t="s">
        <v>87</v>
      </c>
      <c r="I11242" s="60" t="s">
        <v>85</v>
      </c>
    </row>
    <row r="11243" spans="1:9" x14ac:dyDescent="0.2">
      <c r="A11243" t="s">
        <v>37</v>
      </c>
      <c r="B11243" t="s">
        <v>80</v>
      </c>
      <c r="C11243" t="s">
        <v>22</v>
      </c>
      <c r="D11243" s="55">
        <v>44013</v>
      </c>
      <c r="E11243">
        <v>0.39750000000000002</v>
      </c>
      <c r="F11243">
        <v>2376521</v>
      </c>
      <c r="G11243" s="58" t="s">
        <v>87</v>
      </c>
      <c r="H11243" s="58" t="s">
        <v>87</v>
      </c>
      <c r="I11243" s="60" t="s">
        <v>85</v>
      </c>
    </row>
    <row r="11244" spans="1:9" x14ac:dyDescent="0.2">
      <c r="A11244" t="s">
        <v>37</v>
      </c>
      <c r="B11244" t="s">
        <v>81</v>
      </c>
      <c r="C11244" t="s">
        <v>22</v>
      </c>
      <c r="D11244" s="55">
        <v>44013</v>
      </c>
      <c r="E11244">
        <v>6.5000000000000002E-2</v>
      </c>
      <c r="F11244">
        <v>2376522</v>
      </c>
      <c r="G11244" s="58" t="s">
        <v>87</v>
      </c>
      <c r="H11244" s="58" t="s">
        <v>87</v>
      </c>
      <c r="I11244" s="60" t="s">
        <v>85</v>
      </c>
    </row>
    <row r="11245" spans="1:9" x14ac:dyDescent="0.2">
      <c r="A11245" t="s">
        <v>40</v>
      </c>
      <c r="B11245" t="s">
        <v>80</v>
      </c>
      <c r="C11245" t="s">
        <v>22</v>
      </c>
      <c r="D11245" s="55">
        <v>44013</v>
      </c>
      <c r="E11245">
        <v>0</v>
      </c>
      <c r="F11245">
        <v>2376523</v>
      </c>
      <c r="G11245" s="58" t="s">
        <v>87</v>
      </c>
      <c r="H11245" s="58" t="s">
        <v>87</v>
      </c>
      <c r="I11245" s="60" t="s">
        <v>85</v>
      </c>
    </row>
    <row r="11246" spans="1:9" x14ac:dyDescent="0.2">
      <c r="A11246" t="s">
        <v>40</v>
      </c>
      <c r="B11246" t="s">
        <v>81</v>
      </c>
      <c r="C11246" t="s">
        <v>22</v>
      </c>
      <c r="D11246" s="55">
        <v>44013</v>
      </c>
      <c r="E11246">
        <v>0</v>
      </c>
      <c r="F11246">
        <v>2376524</v>
      </c>
      <c r="G11246" s="58" t="s">
        <v>87</v>
      </c>
      <c r="H11246" s="58" t="s">
        <v>87</v>
      </c>
      <c r="I11246" s="60" t="s">
        <v>85</v>
      </c>
    </row>
    <row r="11247" spans="1:9" x14ac:dyDescent="0.2">
      <c r="A11247" t="s">
        <v>41</v>
      </c>
      <c r="B11247" t="s">
        <v>80</v>
      </c>
      <c r="C11247" t="s">
        <v>22</v>
      </c>
      <c r="D11247" s="55">
        <v>44013</v>
      </c>
      <c r="E11247">
        <v>0</v>
      </c>
      <c r="F11247">
        <v>2376525</v>
      </c>
      <c r="G11247" s="58" t="s">
        <v>87</v>
      </c>
      <c r="H11247" s="58" t="s">
        <v>87</v>
      </c>
      <c r="I11247" s="60" t="s">
        <v>85</v>
      </c>
    </row>
    <row r="11248" spans="1:9" x14ac:dyDescent="0.2">
      <c r="A11248" t="s">
        <v>41</v>
      </c>
      <c r="B11248" t="s">
        <v>81</v>
      </c>
      <c r="C11248" t="s">
        <v>22</v>
      </c>
      <c r="D11248" s="55">
        <v>44013</v>
      </c>
      <c r="E11248">
        <v>0</v>
      </c>
      <c r="F11248">
        <v>2376526</v>
      </c>
      <c r="G11248" s="58" t="s">
        <v>87</v>
      </c>
      <c r="H11248" s="58" t="s">
        <v>87</v>
      </c>
      <c r="I11248" s="60" t="s">
        <v>85</v>
      </c>
    </row>
    <row r="11249" spans="1:9" x14ac:dyDescent="0.2">
      <c r="A11249" t="s">
        <v>42</v>
      </c>
      <c r="B11249" t="s">
        <v>80</v>
      </c>
      <c r="C11249" t="s">
        <v>22</v>
      </c>
      <c r="D11249" s="55">
        <v>44013</v>
      </c>
      <c r="E11249">
        <v>0.17499999999999999</v>
      </c>
      <c r="F11249">
        <v>2376527</v>
      </c>
      <c r="G11249" s="58" t="s">
        <v>87</v>
      </c>
      <c r="H11249" s="58" t="s">
        <v>87</v>
      </c>
      <c r="I11249" s="60" t="s">
        <v>85</v>
      </c>
    </row>
    <row r="11250" spans="1:9" x14ac:dyDescent="0.2">
      <c r="A11250" t="s">
        <v>42</v>
      </c>
      <c r="B11250" t="s">
        <v>81</v>
      </c>
      <c r="C11250" t="s">
        <v>22</v>
      </c>
      <c r="D11250" s="55">
        <v>44013</v>
      </c>
      <c r="E11250">
        <v>1.2500000000000001E-2</v>
      </c>
      <c r="F11250">
        <v>2376528</v>
      </c>
      <c r="G11250" s="58" t="s">
        <v>87</v>
      </c>
      <c r="H11250" s="58" t="s">
        <v>87</v>
      </c>
      <c r="I11250" s="60" t="s">
        <v>85</v>
      </c>
    </row>
    <row r="11251" spans="1:9" x14ac:dyDescent="0.2">
      <c r="A11251" t="s">
        <v>43</v>
      </c>
      <c r="B11251" t="s">
        <v>80</v>
      </c>
      <c r="C11251" t="s">
        <v>22</v>
      </c>
      <c r="D11251" s="55">
        <v>44013</v>
      </c>
      <c r="E11251">
        <v>0.17499999999999999</v>
      </c>
      <c r="F11251">
        <v>2376529</v>
      </c>
      <c r="G11251" s="58" t="s">
        <v>87</v>
      </c>
      <c r="H11251" s="58" t="s">
        <v>87</v>
      </c>
      <c r="I11251" s="60" t="s">
        <v>85</v>
      </c>
    </row>
    <row r="11252" spans="1:9" x14ac:dyDescent="0.2">
      <c r="A11252" t="s">
        <v>43</v>
      </c>
      <c r="B11252" t="s">
        <v>81</v>
      </c>
      <c r="C11252" t="s">
        <v>22</v>
      </c>
      <c r="D11252" s="55">
        <v>44013</v>
      </c>
      <c r="E11252">
        <v>0.17055408033999442</v>
      </c>
      <c r="F11252">
        <v>2376530</v>
      </c>
      <c r="G11252" s="58" t="s">
        <v>87</v>
      </c>
      <c r="H11252" s="58" t="s">
        <v>87</v>
      </c>
      <c r="I11252" s="60" t="s">
        <v>85</v>
      </c>
    </row>
    <row r="11253" spans="1:9" x14ac:dyDescent="0.2">
      <c r="A11253" t="s">
        <v>44</v>
      </c>
      <c r="B11253" t="s">
        <v>80</v>
      </c>
      <c r="C11253" t="s">
        <v>22</v>
      </c>
      <c r="D11253" s="55">
        <v>44013</v>
      </c>
      <c r="E11253">
        <v>0.26500000000000001</v>
      </c>
      <c r="F11253">
        <v>2376531</v>
      </c>
      <c r="G11253" s="58" t="s">
        <v>87</v>
      </c>
      <c r="H11253" s="58" t="s">
        <v>87</v>
      </c>
      <c r="I11253" s="60" t="s">
        <v>85</v>
      </c>
    </row>
    <row r="11254" spans="1:9" x14ac:dyDescent="0.2">
      <c r="A11254" t="s">
        <v>44</v>
      </c>
      <c r="B11254" t="s">
        <v>81</v>
      </c>
      <c r="C11254" t="s">
        <v>22</v>
      </c>
      <c r="D11254" s="55">
        <v>44013</v>
      </c>
      <c r="E11254">
        <v>7.4999999999999997E-3</v>
      </c>
      <c r="F11254">
        <v>2376532</v>
      </c>
      <c r="G11254" s="58" t="s">
        <v>87</v>
      </c>
      <c r="H11254" s="58" t="s">
        <v>87</v>
      </c>
      <c r="I11254" s="60" t="s">
        <v>85</v>
      </c>
    </row>
    <row r="11255" spans="1:9" x14ac:dyDescent="0.2">
      <c r="A11255" t="s">
        <v>45</v>
      </c>
      <c r="B11255" t="s">
        <v>80</v>
      </c>
      <c r="C11255" t="s">
        <v>22</v>
      </c>
      <c r="D11255" s="55">
        <v>44013</v>
      </c>
      <c r="E11255">
        <v>0.26500000000000001</v>
      </c>
      <c r="F11255">
        <v>2376533</v>
      </c>
      <c r="G11255" s="58" t="s">
        <v>87</v>
      </c>
      <c r="H11255" s="58" t="s">
        <v>87</v>
      </c>
      <c r="I11255" s="60" t="s">
        <v>85</v>
      </c>
    </row>
    <row r="11256" spans="1:9" x14ac:dyDescent="0.2">
      <c r="A11256" t="s">
        <v>45</v>
      </c>
      <c r="B11256" t="s">
        <v>81</v>
      </c>
      <c r="C11256" t="s">
        <v>22</v>
      </c>
      <c r="D11256" s="55">
        <v>44013</v>
      </c>
      <c r="E11256">
        <v>7.4999999999999997E-3</v>
      </c>
      <c r="F11256">
        <v>2376534</v>
      </c>
      <c r="G11256" s="58" t="s">
        <v>87</v>
      </c>
      <c r="H11256" s="58" t="s">
        <v>87</v>
      </c>
      <c r="I11256" s="60" t="s">
        <v>85</v>
      </c>
    </row>
    <row r="11257" spans="1:9" x14ac:dyDescent="0.2">
      <c r="A11257" t="s">
        <v>46</v>
      </c>
      <c r="B11257" t="s">
        <v>80</v>
      </c>
      <c r="C11257" t="s">
        <v>22</v>
      </c>
      <c r="D11257" s="55">
        <v>44013</v>
      </c>
      <c r="E11257">
        <v>0.26500000000000001</v>
      </c>
      <c r="F11257">
        <v>2376535</v>
      </c>
      <c r="G11257" s="58" t="s">
        <v>87</v>
      </c>
      <c r="H11257" s="58" t="s">
        <v>87</v>
      </c>
      <c r="I11257" s="60" t="s">
        <v>85</v>
      </c>
    </row>
    <row r="11258" spans="1:9" x14ac:dyDescent="0.2">
      <c r="A11258" t="s">
        <v>46</v>
      </c>
      <c r="B11258" t="s">
        <v>81</v>
      </c>
      <c r="C11258" t="s">
        <v>22</v>
      </c>
      <c r="D11258" s="55">
        <v>44013</v>
      </c>
      <c r="E11258">
        <v>0.25186365124846533</v>
      </c>
      <c r="F11258">
        <v>2376536</v>
      </c>
      <c r="G11258" s="58" t="s">
        <v>87</v>
      </c>
      <c r="H11258" s="58" t="s">
        <v>87</v>
      </c>
      <c r="I11258" s="60" t="s">
        <v>85</v>
      </c>
    </row>
    <row r="11259" spans="1:9" x14ac:dyDescent="0.2">
      <c r="A11259" t="s">
        <v>47</v>
      </c>
      <c r="B11259" t="s">
        <v>80</v>
      </c>
      <c r="C11259" t="s">
        <v>22</v>
      </c>
      <c r="D11259" s="55">
        <v>44013</v>
      </c>
      <c r="E11259">
        <v>0.26500000000000001</v>
      </c>
      <c r="F11259">
        <v>2376537</v>
      </c>
      <c r="G11259" s="58" t="s">
        <v>87</v>
      </c>
      <c r="H11259" s="58" t="s">
        <v>87</v>
      </c>
      <c r="I11259" s="60" t="s">
        <v>85</v>
      </c>
    </row>
    <row r="11260" spans="1:9" x14ac:dyDescent="0.2">
      <c r="A11260" t="s">
        <v>47</v>
      </c>
      <c r="B11260" t="s">
        <v>81</v>
      </c>
      <c r="C11260" t="s">
        <v>22</v>
      </c>
      <c r="D11260" s="55">
        <v>44013</v>
      </c>
      <c r="E11260">
        <v>2.75E-2</v>
      </c>
      <c r="F11260">
        <v>2376538</v>
      </c>
      <c r="G11260" s="58" t="s">
        <v>87</v>
      </c>
      <c r="H11260" s="58" t="s">
        <v>87</v>
      </c>
      <c r="I11260" s="60" t="s">
        <v>85</v>
      </c>
    </row>
    <row r="11261" spans="1:9" x14ac:dyDescent="0.2">
      <c r="A11261" t="s">
        <v>48</v>
      </c>
      <c r="B11261" t="s">
        <v>80</v>
      </c>
      <c r="C11261" t="s">
        <v>22</v>
      </c>
      <c r="D11261" s="55">
        <v>44013</v>
      </c>
      <c r="E11261">
        <v>0.26500000000000001</v>
      </c>
      <c r="F11261">
        <v>2376539</v>
      </c>
      <c r="G11261" s="58" t="s">
        <v>87</v>
      </c>
      <c r="H11261" s="58" t="s">
        <v>87</v>
      </c>
      <c r="I11261" s="60" t="s">
        <v>85</v>
      </c>
    </row>
    <row r="11262" spans="1:9" x14ac:dyDescent="0.2">
      <c r="A11262" t="s">
        <v>48</v>
      </c>
      <c r="B11262" t="s">
        <v>81</v>
      </c>
      <c r="C11262" t="s">
        <v>22</v>
      </c>
      <c r="D11262" s="55">
        <v>44013</v>
      </c>
      <c r="E11262">
        <v>0.25186365124846533</v>
      </c>
      <c r="F11262">
        <v>2376540</v>
      </c>
      <c r="G11262" s="58" t="s">
        <v>87</v>
      </c>
      <c r="H11262" s="58" t="s">
        <v>87</v>
      </c>
      <c r="I11262" s="60" t="s">
        <v>85</v>
      </c>
    </row>
    <row r="11263" spans="1:9" x14ac:dyDescent="0.2">
      <c r="A11263" t="s">
        <v>50</v>
      </c>
      <c r="B11263" t="s">
        <v>80</v>
      </c>
      <c r="C11263" t="s">
        <v>22</v>
      </c>
      <c r="D11263" s="55">
        <v>44013</v>
      </c>
      <c r="E11263">
        <v>0</v>
      </c>
      <c r="F11263">
        <v>2376541</v>
      </c>
      <c r="G11263" s="58" t="s">
        <v>87</v>
      </c>
      <c r="H11263" s="58" t="s">
        <v>87</v>
      </c>
      <c r="I11263" s="60" t="s">
        <v>85</v>
      </c>
    </row>
    <row r="11264" spans="1:9" x14ac:dyDescent="0.2">
      <c r="A11264" t="s">
        <v>50</v>
      </c>
      <c r="B11264" t="s">
        <v>81</v>
      </c>
      <c r="C11264" t="s">
        <v>22</v>
      </c>
      <c r="D11264" s="55">
        <v>44013</v>
      </c>
      <c r="E11264">
        <v>0</v>
      </c>
      <c r="F11264">
        <v>2376542</v>
      </c>
      <c r="G11264" s="58" t="s">
        <v>87</v>
      </c>
      <c r="H11264" s="58" t="s">
        <v>87</v>
      </c>
      <c r="I11264" s="60" t="s">
        <v>85</v>
      </c>
    </row>
    <row r="11265" spans="1:9" x14ac:dyDescent="0.2">
      <c r="A11265" t="s">
        <v>58</v>
      </c>
      <c r="B11265" t="s">
        <v>80</v>
      </c>
      <c r="C11265" t="s">
        <v>22</v>
      </c>
      <c r="D11265" s="55">
        <v>44013</v>
      </c>
      <c r="E11265">
        <v>0.39750000000000002</v>
      </c>
      <c r="F11265">
        <v>2376543</v>
      </c>
      <c r="G11265" s="58" t="s">
        <v>87</v>
      </c>
      <c r="H11265" s="58" t="s">
        <v>87</v>
      </c>
      <c r="I11265" s="60" t="s">
        <v>85</v>
      </c>
    </row>
    <row r="11266" spans="1:9" x14ac:dyDescent="0.2">
      <c r="A11266" t="s">
        <v>58</v>
      </c>
      <c r="B11266" t="s">
        <v>81</v>
      </c>
      <c r="C11266" t="s">
        <v>22</v>
      </c>
      <c r="D11266" s="55">
        <v>44013</v>
      </c>
      <c r="E11266">
        <v>1.4999999999999999E-2</v>
      </c>
      <c r="F11266">
        <v>2376544</v>
      </c>
      <c r="G11266" s="58" t="s">
        <v>87</v>
      </c>
      <c r="H11266" s="58" t="s">
        <v>87</v>
      </c>
      <c r="I11266" s="60" t="s">
        <v>85</v>
      </c>
    </row>
    <row r="11267" spans="1:9" x14ac:dyDescent="0.2">
      <c r="A11267" t="s">
        <v>59</v>
      </c>
      <c r="B11267" t="s">
        <v>80</v>
      </c>
      <c r="C11267" t="s">
        <v>22</v>
      </c>
      <c r="D11267" s="55">
        <v>44013</v>
      </c>
      <c r="E11267">
        <v>0.5</v>
      </c>
      <c r="F11267">
        <v>2376545</v>
      </c>
      <c r="G11267" s="58" t="s">
        <v>87</v>
      </c>
      <c r="H11267" s="58" t="s">
        <v>87</v>
      </c>
      <c r="I11267" s="60" t="s">
        <v>85</v>
      </c>
    </row>
    <row r="11268" spans="1:9" x14ac:dyDescent="0.2">
      <c r="A11268" t="s">
        <v>59</v>
      </c>
      <c r="B11268" t="s">
        <v>81</v>
      </c>
      <c r="C11268" t="s">
        <v>22</v>
      </c>
      <c r="D11268" s="55">
        <v>44013</v>
      </c>
      <c r="E11268">
        <v>-0.02</v>
      </c>
      <c r="F11268">
        <v>2376546</v>
      </c>
      <c r="G11268" s="58" t="s">
        <v>87</v>
      </c>
      <c r="H11268" s="58" t="s">
        <v>87</v>
      </c>
      <c r="I11268" s="60" t="s">
        <v>85</v>
      </c>
    </row>
    <row r="11269" spans="1:9" x14ac:dyDescent="0.2">
      <c r="A11269" t="s">
        <v>60</v>
      </c>
      <c r="B11269" t="s">
        <v>80</v>
      </c>
      <c r="C11269" t="s">
        <v>22</v>
      </c>
      <c r="D11269" s="55">
        <v>44013</v>
      </c>
      <c r="E11269">
        <v>0.5</v>
      </c>
      <c r="F11269">
        <v>2376547</v>
      </c>
      <c r="G11269" s="58" t="s">
        <v>87</v>
      </c>
      <c r="H11269" s="58" t="s">
        <v>87</v>
      </c>
      <c r="I11269" s="60" t="s">
        <v>85</v>
      </c>
    </row>
    <row r="11270" spans="1:9" x14ac:dyDescent="0.2">
      <c r="A11270" t="s">
        <v>60</v>
      </c>
      <c r="B11270" t="s">
        <v>81</v>
      </c>
      <c r="C11270" t="s">
        <v>22</v>
      </c>
      <c r="D11270" s="55">
        <v>44013</v>
      </c>
      <c r="E11270">
        <v>3.5000000000000003E-2</v>
      </c>
      <c r="F11270">
        <v>2376548</v>
      </c>
      <c r="G11270" s="58" t="s">
        <v>87</v>
      </c>
      <c r="H11270" s="58" t="s">
        <v>87</v>
      </c>
      <c r="I11270" s="60" t="s">
        <v>85</v>
      </c>
    </row>
    <row r="11271" spans="1:9" x14ac:dyDescent="0.2">
      <c r="A11271" t="s">
        <v>61</v>
      </c>
      <c r="B11271" t="s">
        <v>80</v>
      </c>
      <c r="C11271" t="s">
        <v>22</v>
      </c>
      <c r="D11271" s="55">
        <v>44013</v>
      </c>
      <c r="E11271">
        <v>0.5</v>
      </c>
      <c r="F11271">
        <v>2376549</v>
      </c>
      <c r="G11271" s="58" t="s">
        <v>87</v>
      </c>
      <c r="H11271" s="58" t="s">
        <v>87</v>
      </c>
      <c r="I11271" s="60" t="s">
        <v>85</v>
      </c>
    </row>
    <row r="11272" spans="1:9" x14ac:dyDescent="0.2">
      <c r="A11272" t="s">
        <v>61</v>
      </c>
      <c r="B11272" t="s">
        <v>81</v>
      </c>
      <c r="C11272" t="s">
        <v>22</v>
      </c>
      <c r="D11272" s="55">
        <v>44013</v>
      </c>
      <c r="E11272">
        <v>-0.02</v>
      </c>
      <c r="F11272">
        <v>2376550</v>
      </c>
      <c r="G11272" s="58" t="s">
        <v>87</v>
      </c>
      <c r="H11272" s="58" t="s">
        <v>87</v>
      </c>
      <c r="I11272" s="60" t="s">
        <v>85</v>
      </c>
    </row>
    <row r="11273" spans="1:9" x14ac:dyDescent="0.2">
      <c r="A11273" t="s">
        <v>62</v>
      </c>
      <c r="B11273" t="s">
        <v>80</v>
      </c>
      <c r="C11273" t="s">
        <v>22</v>
      </c>
      <c r="D11273" s="55">
        <v>44013</v>
      </c>
      <c r="E11273">
        <v>0.26500000000000001</v>
      </c>
      <c r="F11273">
        <v>2376551</v>
      </c>
      <c r="G11273" s="58" t="s">
        <v>87</v>
      </c>
      <c r="H11273" s="58" t="s">
        <v>87</v>
      </c>
      <c r="I11273" s="60" t="s">
        <v>85</v>
      </c>
    </row>
    <row r="11274" spans="1:9" x14ac:dyDescent="0.2">
      <c r="A11274" t="s">
        <v>62</v>
      </c>
      <c r="B11274" t="s">
        <v>81</v>
      </c>
      <c r="C11274" t="s">
        <v>22</v>
      </c>
      <c r="D11274" s="55">
        <v>44013</v>
      </c>
      <c r="E11274">
        <v>7.4999999999999997E-3</v>
      </c>
      <c r="F11274">
        <v>2376552</v>
      </c>
      <c r="G11274" s="58" t="s">
        <v>87</v>
      </c>
      <c r="H11274" s="58" t="s">
        <v>87</v>
      </c>
      <c r="I11274" s="60" t="s">
        <v>85</v>
      </c>
    </row>
    <row r="11275" spans="1:9" x14ac:dyDescent="0.2">
      <c r="A11275" t="s">
        <v>63</v>
      </c>
      <c r="B11275" t="s">
        <v>80</v>
      </c>
      <c r="C11275" t="s">
        <v>22</v>
      </c>
      <c r="D11275" s="55">
        <v>44013</v>
      </c>
      <c r="E11275">
        <v>0</v>
      </c>
      <c r="F11275">
        <v>2376553</v>
      </c>
      <c r="G11275" s="58" t="s">
        <v>87</v>
      </c>
      <c r="H11275" s="58" t="s">
        <v>87</v>
      </c>
      <c r="I11275" s="60" t="s">
        <v>85</v>
      </c>
    </row>
    <row r="11276" spans="1:9" x14ac:dyDescent="0.2">
      <c r="A11276" t="s">
        <v>63</v>
      </c>
      <c r="B11276" t="s">
        <v>81</v>
      </c>
      <c r="C11276" t="s">
        <v>22</v>
      </c>
      <c r="D11276" s="55">
        <v>44013</v>
      </c>
      <c r="E11276">
        <v>0</v>
      </c>
      <c r="F11276">
        <v>2376554</v>
      </c>
      <c r="G11276" s="58" t="s">
        <v>87</v>
      </c>
      <c r="H11276" s="58" t="s">
        <v>87</v>
      </c>
      <c r="I11276" s="60" t="s">
        <v>85</v>
      </c>
    </row>
    <row r="11277" spans="1:9" x14ac:dyDescent="0.2">
      <c r="A11277" t="s">
        <v>64</v>
      </c>
      <c r="B11277" t="s">
        <v>80</v>
      </c>
      <c r="C11277" t="s">
        <v>22</v>
      </c>
      <c r="D11277" s="55">
        <v>44013</v>
      </c>
      <c r="E11277">
        <v>0</v>
      </c>
      <c r="F11277">
        <v>2376555</v>
      </c>
      <c r="G11277" s="58" t="s">
        <v>87</v>
      </c>
      <c r="H11277" s="58" t="s">
        <v>87</v>
      </c>
      <c r="I11277" s="60" t="s">
        <v>85</v>
      </c>
    </row>
    <row r="11278" spans="1:9" x14ac:dyDescent="0.2">
      <c r="A11278" t="s">
        <v>64</v>
      </c>
      <c r="B11278" t="s">
        <v>81</v>
      </c>
      <c r="C11278" t="s">
        <v>22</v>
      </c>
      <c r="D11278" s="55">
        <v>44013</v>
      </c>
      <c r="E11278">
        <v>0</v>
      </c>
      <c r="F11278">
        <v>2376556</v>
      </c>
      <c r="G11278" s="58" t="s">
        <v>87</v>
      </c>
      <c r="H11278" s="58" t="s">
        <v>87</v>
      </c>
      <c r="I11278" s="60" t="s">
        <v>85</v>
      </c>
    </row>
    <row r="11279" spans="1:9" x14ac:dyDescent="0.2">
      <c r="A11279" t="s">
        <v>79</v>
      </c>
      <c r="B11279" t="s">
        <v>80</v>
      </c>
      <c r="C11279" t="s">
        <v>22</v>
      </c>
      <c r="D11279" s="55">
        <v>44013</v>
      </c>
      <c r="E11279">
        <v>0</v>
      </c>
      <c r="F11279">
        <v>2376557</v>
      </c>
      <c r="G11279" s="58" t="s">
        <v>87</v>
      </c>
      <c r="H11279" s="58" t="s">
        <v>87</v>
      </c>
      <c r="I11279" s="60" t="s">
        <v>85</v>
      </c>
    </row>
    <row r="11280" spans="1:9" x14ac:dyDescent="0.2">
      <c r="A11280" t="s">
        <v>79</v>
      </c>
      <c r="B11280" t="s">
        <v>81</v>
      </c>
      <c r="C11280" t="s">
        <v>22</v>
      </c>
      <c r="D11280" s="55">
        <v>44013</v>
      </c>
      <c r="E11280">
        <v>0</v>
      </c>
      <c r="F11280">
        <v>2376558</v>
      </c>
      <c r="G11280" s="58" t="s">
        <v>87</v>
      </c>
      <c r="H11280" s="58" t="s">
        <v>87</v>
      </c>
      <c r="I11280" s="60" t="s">
        <v>85</v>
      </c>
    </row>
    <row r="11281" spans="1:9" x14ac:dyDescent="0.2">
      <c r="A11281" t="s">
        <v>65</v>
      </c>
      <c r="B11281" t="s">
        <v>80</v>
      </c>
      <c r="C11281" t="s">
        <v>22</v>
      </c>
      <c r="D11281" s="55">
        <v>44013</v>
      </c>
      <c r="E11281">
        <v>0</v>
      </c>
      <c r="F11281">
        <v>2376559</v>
      </c>
      <c r="G11281" s="58" t="s">
        <v>87</v>
      </c>
      <c r="H11281" s="58" t="s">
        <v>87</v>
      </c>
      <c r="I11281" s="60" t="s">
        <v>85</v>
      </c>
    </row>
    <row r="11282" spans="1:9" x14ac:dyDescent="0.2">
      <c r="A11282" t="s">
        <v>65</v>
      </c>
      <c r="B11282" t="s">
        <v>81</v>
      </c>
      <c r="C11282" t="s">
        <v>22</v>
      </c>
      <c r="D11282" s="55">
        <v>44013</v>
      </c>
      <c r="E11282">
        <v>0</v>
      </c>
      <c r="F11282">
        <v>2376560</v>
      </c>
      <c r="G11282" s="58" t="s">
        <v>87</v>
      </c>
      <c r="H11282" s="58" t="s">
        <v>87</v>
      </c>
      <c r="I11282" s="60" t="s">
        <v>85</v>
      </c>
    </row>
    <row r="11283" spans="1:9" x14ac:dyDescent="0.2">
      <c r="A11283" t="s">
        <v>82</v>
      </c>
      <c r="B11283" t="s">
        <v>80</v>
      </c>
      <c r="C11283" t="s">
        <v>22</v>
      </c>
      <c r="D11283" s="55">
        <v>44013</v>
      </c>
      <c r="E11283">
        <v>1</v>
      </c>
      <c r="F11283">
        <v>2376561</v>
      </c>
      <c r="G11283" s="58" t="s">
        <v>87</v>
      </c>
      <c r="H11283" s="58" t="s">
        <v>87</v>
      </c>
      <c r="I11283" s="60" t="s">
        <v>85</v>
      </c>
    </row>
    <row r="11284" spans="1:9" x14ac:dyDescent="0.2">
      <c r="A11284" t="s">
        <v>78</v>
      </c>
      <c r="B11284" t="s">
        <v>80</v>
      </c>
      <c r="C11284" t="s">
        <v>22</v>
      </c>
      <c r="D11284" s="55">
        <v>44044</v>
      </c>
      <c r="E11284">
        <v>0.4</v>
      </c>
      <c r="F11284">
        <v>2376515</v>
      </c>
      <c r="G11284" s="58" t="s">
        <v>87</v>
      </c>
      <c r="H11284" s="58" t="s">
        <v>87</v>
      </c>
      <c r="I11284" s="60" t="s">
        <v>85</v>
      </c>
    </row>
    <row r="11285" spans="1:9" x14ac:dyDescent="0.2">
      <c r="A11285" t="s">
        <v>78</v>
      </c>
      <c r="B11285" t="s">
        <v>81</v>
      </c>
      <c r="C11285" t="s">
        <v>22</v>
      </c>
      <c r="D11285" s="55">
        <v>44044</v>
      </c>
      <c r="E11285">
        <v>1.4999999999999999E-2</v>
      </c>
      <c r="F11285">
        <v>2376516</v>
      </c>
      <c r="G11285" s="58" t="s">
        <v>87</v>
      </c>
      <c r="H11285" s="58" t="s">
        <v>87</v>
      </c>
      <c r="I11285" s="60" t="s">
        <v>85</v>
      </c>
    </row>
    <row r="11286" spans="1:9" x14ac:dyDescent="0.2">
      <c r="A11286" t="s">
        <v>35</v>
      </c>
      <c r="B11286" t="s">
        <v>80</v>
      </c>
      <c r="C11286" t="s">
        <v>22</v>
      </c>
      <c r="D11286" s="55">
        <v>44044</v>
      </c>
      <c r="E11286">
        <v>0.4</v>
      </c>
      <c r="F11286">
        <v>2376517</v>
      </c>
      <c r="G11286" s="58" t="s">
        <v>87</v>
      </c>
      <c r="H11286" s="58" t="s">
        <v>87</v>
      </c>
      <c r="I11286" s="60" t="s">
        <v>85</v>
      </c>
    </row>
    <row r="11287" spans="1:9" x14ac:dyDescent="0.2">
      <c r="A11287" t="s">
        <v>35</v>
      </c>
      <c r="B11287" t="s">
        <v>81</v>
      </c>
      <c r="C11287" t="s">
        <v>22</v>
      </c>
      <c r="D11287" s="55">
        <v>44044</v>
      </c>
      <c r="E11287">
        <v>6.5000000000000002E-2</v>
      </c>
      <c r="F11287">
        <v>2376518</v>
      </c>
      <c r="G11287" s="58" t="s">
        <v>87</v>
      </c>
      <c r="H11287" s="58" t="s">
        <v>87</v>
      </c>
      <c r="I11287" s="60" t="s">
        <v>85</v>
      </c>
    </row>
    <row r="11288" spans="1:9" x14ac:dyDescent="0.2">
      <c r="A11288" t="s">
        <v>36</v>
      </c>
      <c r="B11288" t="s">
        <v>80</v>
      </c>
      <c r="C11288" t="s">
        <v>22</v>
      </c>
      <c r="D11288" s="55">
        <v>44044</v>
      </c>
      <c r="E11288">
        <v>0.4</v>
      </c>
      <c r="F11288">
        <v>2376519</v>
      </c>
      <c r="G11288" s="58" t="s">
        <v>87</v>
      </c>
      <c r="H11288" s="58" t="s">
        <v>87</v>
      </c>
      <c r="I11288" s="60" t="s">
        <v>85</v>
      </c>
    </row>
    <row r="11289" spans="1:9" x14ac:dyDescent="0.2">
      <c r="A11289" t="s">
        <v>36</v>
      </c>
      <c r="B11289" t="s">
        <v>81</v>
      </c>
      <c r="C11289" t="s">
        <v>22</v>
      </c>
      <c r="D11289" s="55">
        <v>44044</v>
      </c>
      <c r="E11289">
        <v>1.4999999999999999E-2</v>
      </c>
      <c r="F11289">
        <v>2376520</v>
      </c>
      <c r="G11289" s="58" t="s">
        <v>87</v>
      </c>
      <c r="H11289" s="58" t="s">
        <v>87</v>
      </c>
      <c r="I11289" s="60" t="s">
        <v>85</v>
      </c>
    </row>
    <row r="11290" spans="1:9" x14ac:dyDescent="0.2">
      <c r="A11290" t="s">
        <v>37</v>
      </c>
      <c r="B11290" t="s">
        <v>80</v>
      </c>
      <c r="C11290" t="s">
        <v>22</v>
      </c>
      <c r="D11290" s="55">
        <v>44044</v>
      </c>
      <c r="E11290">
        <v>0.4</v>
      </c>
      <c r="F11290">
        <v>2376521</v>
      </c>
      <c r="G11290" s="58" t="s">
        <v>87</v>
      </c>
      <c r="H11290" s="58" t="s">
        <v>87</v>
      </c>
      <c r="I11290" s="60" t="s">
        <v>85</v>
      </c>
    </row>
    <row r="11291" spans="1:9" x14ac:dyDescent="0.2">
      <c r="A11291" t="s">
        <v>37</v>
      </c>
      <c r="B11291" t="s">
        <v>81</v>
      </c>
      <c r="C11291" t="s">
        <v>22</v>
      </c>
      <c r="D11291" s="55">
        <v>44044</v>
      </c>
      <c r="E11291">
        <v>6.5000000000000002E-2</v>
      </c>
      <c r="F11291">
        <v>2376522</v>
      </c>
      <c r="G11291" s="58" t="s">
        <v>87</v>
      </c>
      <c r="H11291" s="58" t="s">
        <v>87</v>
      </c>
      <c r="I11291" s="60" t="s">
        <v>85</v>
      </c>
    </row>
    <row r="11292" spans="1:9" x14ac:dyDescent="0.2">
      <c r="A11292" t="s">
        <v>40</v>
      </c>
      <c r="B11292" t="s">
        <v>80</v>
      </c>
      <c r="C11292" t="s">
        <v>22</v>
      </c>
      <c r="D11292" s="55">
        <v>44044</v>
      </c>
      <c r="E11292">
        <v>0</v>
      </c>
      <c r="F11292">
        <v>2376523</v>
      </c>
      <c r="G11292" s="58" t="s">
        <v>87</v>
      </c>
      <c r="H11292" s="58" t="s">
        <v>87</v>
      </c>
      <c r="I11292" s="60" t="s">
        <v>85</v>
      </c>
    </row>
    <row r="11293" spans="1:9" x14ac:dyDescent="0.2">
      <c r="A11293" t="s">
        <v>40</v>
      </c>
      <c r="B11293" t="s">
        <v>81</v>
      </c>
      <c r="C11293" t="s">
        <v>22</v>
      </c>
      <c r="D11293" s="55">
        <v>44044</v>
      </c>
      <c r="E11293">
        <v>0</v>
      </c>
      <c r="F11293">
        <v>2376524</v>
      </c>
      <c r="G11293" s="58" t="s">
        <v>87</v>
      </c>
      <c r="H11293" s="58" t="s">
        <v>87</v>
      </c>
      <c r="I11293" s="60" t="s">
        <v>85</v>
      </c>
    </row>
    <row r="11294" spans="1:9" x14ac:dyDescent="0.2">
      <c r="A11294" t="s">
        <v>41</v>
      </c>
      <c r="B11294" t="s">
        <v>80</v>
      </c>
      <c r="C11294" t="s">
        <v>22</v>
      </c>
      <c r="D11294" s="55">
        <v>44044</v>
      </c>
      <c r="E11294">
        <v>0</v>
      </c>
      <c r="F11294">
        <v>2376525</v>
      </c>
      <c r="G11294" s="58" t="s">
        <v>87</v>
      </c>
      <c r="H11294" s="58" t="s">
        <v>87</v>
      </c>
      <c r="I11294" s="60" t="s">
        <v>85</v>
      </c>
    </row>
    <row r="11295" spans="1:9" x14ac:dyDescent="0.2">
      <c r="A11295" t="s">
        <v>41</v>
      </c>
      <c r="B11295" t="s">
        <v>81</v>
      </c>
      <c r="C11295" t="s">
        <v>22</v>
      </c>
      <c r="D11295" s="55">
        <v>44044</v>
      </c>
      <c r="E11295">
        <v>0</v>
      </c>
      <c r="F11295">
        <v>2376526</v>
      </c>
      <c r="G11295" s="58" t="s">
        <v>87</v>
      </c>
      <c r="H11295" s="58" t="s">
        <v>87</v>
      </c>
      <c r="I11295" s="60" t="s">
        <v>85</v>
      </c>
    </row>
    <row r="11296" spans="1:9" x14ac:dyDescent="0.2">
      <c r="A11296" t="s">
        <v>42</v>
      </c>
      <c r="B11296" t="s">
        <v>80</v>
      </c>
      <c r="C11296" t="s">
        <v>22</v>
      </c>
      <c r="D11296" s="55">
        <v>44044</v>
      </c>
      <c r="E11296">
        <v>0.17499999999999999</v>
      </c>
      <c r="F11296">
        <v>2376527</v>
      </c>
      <c r="G11296" s="58" t="s">
        <v>87</v>
      </c>
      <c r="H11296" s="58" t="s">
        <v>87</v>
      </c>
      <c r="I11296" s="60" t="s">
        <v>85</v>
      </c>
    </row>
    <row r="11297" spans="1:9" x14ac:dyDescent="0.2">
      <c r="A11297" t="s">
        <v>42</v>
      </c>
      <c r="B11297" t="s">
        <v>81</v>
      </c>
      <c r="C11297" t="s">
        <v>22</v>
      </c>
      <c r="D11297" s="55">
        <v>44044</v>
      </c>
      <c r="E11297">
        <v>1.2500000000000001E-2</v>
      </c>
      <c r="F11297">
        <v>2376528</v>
      </c>
      <c r="G11297" s="58" t="s">
        <v>87</v>
      </c>
      <c r="H11297" s="58" t="s">
        <v>87</v>
      </c>
      <c r="I11297" s="60" t="s">
        <v>85</v>
      </c>
    </row>
    <row r="11298" spans="1:9" x14ac:dyDescent="0.2">
      <c r="A11298" t="s">
        <v>43</v>
      </c>
      <c r="B11298" t="s">
        <v>80</v>
      </c>
      <c r="C11298" t="s">
        <v>22</v>
      </c>
      <c r="D11298" s="55">
        <v>44044</v>
      </c>
      <c r="E11298">
        <v>0.17499999999999999</v>
      </c>
      <c r="F11298">
        <v>2376529</v>
      </c>
      <c r="G11298" s="58" t="s">
        <v>87</v>
      </c>
      <c r="H11298" s="58" t="s">
        <v>87</v>
      </c>
      <c r="I11298" s="60" t="s">
        <v>85</v>
      </c>
    </row>
    <row r="11299" spans="1:9" x14ac:dyDescent="0.2">
      <c r="A11299" t="s">
        <v>43</v>
      </c>
      <c r="B11299" t="s">
        <v>81</v>
      </c>
      <c r="C11299" t="s">
        <v>22</v>
      </c>
      <c r="D11299" s="55">
        <v>44044</v>
      </c>
      <c r="E11299">
        <v>0.17094319398471669</v>
      </c>
      <c r="F11299">
        <v>2376530</v>
      </c>
      <c r="G11299" s="58" t="s">
        <v>87</v>
      </c>
      <c r="H11299" s="58" t="s">
        <v>87</v>
      </c>
      <c r="I11299" s="60" t="s">
        <v>85</v>
      </c>
    </row>
    <row r="11300" spans="1:9" x14ac:dyDescent="0.2">
      <c r="A11300" t="s">
        <v>44</v>
      </c>
      <c r="B11300" t="s">
        <v>80</v>
      </c>
      <c r="C11300" t="s">
        <v>22</v>
      </c>
      <c r="D11300" s="55">
        <v>44044</v>
      </c>
      <c r="E11300">
        <v>0.20499999999999999</v>
      </c>
      <c r="F11300">
        <v>2376531</v>
      </c>
      <c r="G11300" s="58" t="s">
        <v>87</v>
      </c>
      <c r="H11300" s="58" t="s">
        <v>87</v>
      </c>
      <c r="I11300" s="60" t="s">
        <v>85</v>
      </c>
    </row>
    <row r="11301" spans="1:9" x14ac:dyDescent="0.2">
      <c r="A11301" t="s">
        <v>44</v>
      </c>
      <c r="B11301" t="s">
        <v>81</v>
      </c>
      <c r="C11301" t="s">
        <v>22</v>
      </c>
      <c r="D11301" s="55">
        <v>44044</v>
      </c>
      <c r="E11301">
        <v>7.4999999999999997E-3</v>
      </c>
      <c r="F11301">
        <v>2376532</v>
      </c>
      <c r="G11301" s="58" t="s">
        <v>87</v>
      </c>
      <c r="H11301" s="58" t="s">
        <v>87</v>
      </c>
      <c r="I11301" s="60" t="s">
        <v>85</v>
      </c>
    </row>
    <row r="11302" spans="1:9" x14ac:dyDescent="0.2">
      <c r="A11302" t="s">
        <v>45</v>
      </c>
      <c r="B11302" t="s">
        <v>80</v>
      </c>
      <c r="C11302" t="s">
        <v>22</v>
      </c>
      <c r="D11302" s="55">
        <v>44044</v>
      </c>
      <c r="E11302">
        <v>0.20499999999999999</v>
      </c>
      <c r="F11302">
        <v>2376533</v>
      </c>
      <c r="G11302" s="58" t="s">
        <v>87</v>
      </c>
      <c r="H11302" s="58" t="s">
        <v>87</v>
      </c>
      <c r="I11302" s="60" t="s">
        <v>85</v>
      </c>
    </row>
    <row r="11303" spans="1:9" x14ac:dyDescent="0.2">
      <c r="A11303" t="s">
        <v>45</v>
      </c>
      <c r="B11303" t="s">
        <v>81</v>
      </c>
      <c r="C11303" t="s">
        <v>22</v>
      </c>
      <c r="D11303" s="55">
        <v>44044</v>
      </c>
      <c r="E11303">
        <v>7.4999999999999997E-3</v>
      </c>
      <c r="F11303">
        <v>2376534</v>
      </c>
      <c r="G11303" s="58" t="s">
        <v>87</v>
      </c>
      <c r="H11303" s="58" t="s">
        <v>87</v>
      </c>
      <c r="I11303" s="60" t="s">
        <v>85</v>
      </c>
    </row>
    <row r="11304" spans="1:9" x14ac:dyDescent="0.2">
      <c r="A11304" t="s">
        <v>46</v>
      </c>
      <c r="B11304" t="s">
        <v>80</v>
      </c>
      <c r="C11304" t="s">
        <v>22</v>
      </c>
      <c r="D11304" s="55">
        <v>44044</v>
      </c>
      <c r="E11304">
        <v>0.20499999999999999</v>
      </c>
      <c r="F11304">
        <v>2376535</v>
      </c>
      <c r="G11304" s="58" t="s">
        <v>87</v>
      </c>
      <c r="H11304" s="58" t="s">
        <v>87</v>
      </c>
      <c r="I11304" s="60" t="s">
        <v>85</v>
      </c>
    </row>
    <row r="11305" spans="1:9" x14ac:dyDescent="0.2">
      <c r="A11305" t="s">
        <v>46</v>
      </c>
      <c r="B11305" t="s">
        <v>81</v>
      </c>
      <c r="C11305" t="s">
        <v>22</v>
      </c>
      <c r="D11305" s="55">
        <v>44044</v>
      </c>
      <c r="E11305">
        <v>0.25088370855505571</v>
      </c>
      <c r="F11305">
        <v>2376536</v>
      </c>
      <c r="G11305" s="58" t="s">
        <v>87</v>
      </c>
      <c r="H11305" s="58" t="s">
        <v>87</v>
      </c>
      <c r="I11305" s="60" t="s">
        <v>85</v>
      </c>
    </row>
    <row r="11306" spans="1:9" x14ac:dyDescent="0.2">
      <c r="A11306" t="s">
        <v>47</v>
      </c>
      <c r="B11306" t="s">
        <v>80</v>
      </c>
      <c r="C11306" t="s">
        <v>22</v>
      </c>
      <c r="D11306" s="55">
        <v>44044</v>
      </c>
      <c r="E11306">
        <v>0.20499999999999999</v>
      </c>
      <c r="F11306">
        <v>2376537</v>
      </c>
      <c r="G11306" s="58" t="s">
        <v>87</v>
      </c>
      <c r="H11306" s="58" t="s">
        <v>87</v>
      </c>
      <c r="I11306" s="60" t="s">
        <v>85</v>
      </c>
    </row>
    <row r="11307" spans="1:9" x14ac:dyDescent="0.2">
      <c r="A11307" t="s">
        <v>47</v>
      </c>
      <c r="B11307" t="s">
        <v>81</v>
      </c>
      <c r="C11307" t="s">
        <v>22</v>
      </c>
      <c r="D11307" s="55">
        <v>44044</v>
      </c>
      <c r="E11307">
        <v>2.75E-2</v>
      </c>
      <c r="F11307">
        <v>2376538</v>
      </c>
      <c r="G11307" s="58" t="s">
        <v>87</v>
      </c>
      <c r="H11307" s="58" t="s">
        <v>87</v>
      </c>
      <c r="I11307" s="60" t="s">
        <v>85</v>
      </c>
    </row>
    <row r="11308" spans="1:9" x14ac:dyDescent="0.2">
      <c r="A11308" t="s">
        <v>48</v>
      </c>
      <c r="B11308" t="s">
        <v>80</v>
      </c>
      <c r="C11308" t="s">
        <v>22</v>
      </c>
      <c r="D11308" s="55">
        <v>44044</v>
      </c>
      <c r="E11308">
        <v>0.20499999999999999</v>
      </c>
      <c r="F11308">
        <v>2376539</v>
      </c>
      <c r="G11308" s="58" t="s">
        <v>87</v>
      </c>
      <c r="H11308" s="58" t="s">
        <v>87</v>
      </c>
      <c r="I11308" s="60" t="s">
        <v>85</v>
      </c>
    </row>
    <row r="11309" spans="1:9" x14ac:dyDescent="0.2">
      <c r="A11309" t="s">
        <v>48</v>
      </c>
      <c r="B11309" t="s">
        <v>81</v>
      </c>
      <c r="C11309" t="s">
        <v>22</v>
      </c>
      <c r="D11309" s="55">
        <v>44044</v>
      </c>
      <c r="E11309">
        <v>0.25088370855505571</v>
      </c>
      <c r="F11309">
        <v>2376540</v>
      </c>
      <c r="G11309" s="58" t="s">
        <v>87</v>
      </c>
      <c r="H11309" s="58" t="s">
        <v>87</v>
      </c>
      <c r="I11309" s="60" t="s">
        <v>85</v>
      </c>
    </row>
    <row r="11310" spans="1:9" x14ac:dyDescent="0.2">
      <c r="A11310" t="s">
        <v>50</v>
      </c>
      <c r="B11310" t="s">
        <v>80</v>
      </c>
      <c r="C11310" t="s">
        <v>22</v>
      </c>
      <c r="D11310" s="55">
        <v>44044</v>
      </c>
      <c r="E11310">
        <v>0</v>
      </c>
      <c r="F11310">
        <v>2376541</v>
      </c>
      <c r="G11310" s="58" t="s">
        <v>87</v>
      </c>
      <c r="H11310" s="58" t="s">
        <v>87</v>
      </c>
      <c r="I11310" s="60" t="s">
        <v>85</v>
      </c>
    </row>
    <row r="11311" spans="1:9" x14ac:dyDescent="0.2">
      <c r="A11311" t="s">
        <v>50</v>
      </c>
      <c r="B11311" t="s">
        <v>81</v>
      </c>
      <c r="C11311" t="s">
        <v>22</v>
      </c>
      <c r="D11311" s="55">
        <v>44044</v>
      </c>
      <c r="E11311">
        <v>0</v>
      </c>
      <c r="F11311">
        <v>2376542</v>
      </c>
      <c r="G11311" s="58" t="s">
        <v>87</v>
      </c>
      <c r="H11311" s="58" t="s">
        <v>87</v>
      </c>
      <c r="I11311" s="60" t="s">
        <v>85</v>
      </c>
    </row>
    <row r="11312" spans="1:9" x14ac:dyDescent="0.2">
      <c r="A11312" t="s">
        <v>58</v>
      </c>
      <c r="B11312" t="s">
        <v>80</v>
      </c>
      <c r="C11312" t="s">
        <v>22</v>
      </c>
      <c r="D11312" s="55">
        <v>44044</v>
      </c>
      <c r="E11312">
        <v>0.4</v>
      </c>
      <c r="F11312">
        <v>2376543</v>
      </c>
      <c r="G11312" s="58" t="s">
        <v>87</v>
      </c>
      <c r="H11312" s="58" t="s">
        <v>87</v>
      </c>
      <c r="I11312" s="60" t="s">
        <v>85</v>
      </c>
    </row>
    <row r="11313" spans="1:9" x14ac:dyDescent="0.2">
      <c r="A11313" t="s">
        <v>58</v>
      </c>
      <c r="B11313" t="s">
        <v>81</v>
      </c>
      <c r="C11313" t="s">
        <v>22</v>
      </c>
      <c r="D11313" s="55">
        <v>44044</v>
      </c>
      <c r="E11313">
        <v>1.4999999999999999E-2</v>
      </c>
      <c r="F11313">
        <v>2376544</v>
      </c>
      <c r="G11313" s="58" t="s">
        <v>87</v>
      </c>
      <c r="H11313" s="58" t="s">
        <v>87</v>
      </c>
      <c r="I11313" s="60" t="s">
        <v>85</v>
      </c>
    </row>
    <row r="11314" spans="1:9" x14ac:dyDescent="0.2">
      <c r="A11314" t="s">
        <v>59</v>
      </c>
      <c r="B11314" t="s">
        <v>80</v>
      </c>
      <c r="C11314" t="s">
        <v>22</v>
      </c>
      <c r="D11314" s="55">
        <v>44044</v>
      </c>
      <c r="E11314">
        <v>0.5</v>
      </c>
      <c r="F11314">
        <v>2376545</v>
      </c>
      <c r="G11314" s="58" t="s">
        <v>87</v>
      </c>
      <c r="H11314" s="58" t="s">
        <v>87</v>
      </c>
      <c r="I11314" s="60" t="s">
        <v>85</v>
      </c>
    </row>
    <row r="11315" spans="1:9" x14ac:dyDescent="0.2">
      <c r="A11315" t="s">
        <v>59</v>
      </c>
      <c r="B11315" t="s">
        <v>81</v>
      </c>
      <c r="C11315" t="s">
        <v>22</v>
      </c>
      <c r="D11315" s="55">
        <v>44044</v>
      </c>
      <c r="E11315">
        <v>-0.02</v>
      </c>
      <c r="F11315">
        <v>2376546</v>
      </c>
      <c r="G11315" s="58" t="s">
        <v>87</v>
      </c>
      <c r="H11315" s="58" t="s">
        <v>87</v>
      </c>
      <c r="I11315" s="60" t="s">
        <v>85</v>
      </c>
    </row>
    <row r="11316" spans="1:9" x14ac:dyDescent="0.2">
      <c r="A11316" t="s">
        <v>60</v>
      </c>
      <c r="B11316" t="s">
        <v>80</v>
      </c>
      <c r="C11316" t="s">
        <v>22</v>
      </c>
      <c r="D11316" s="55">
        <v>44044</v>
      </c>
      <c r="E11316">
        <v>0.5</v>
      </c>
      <c r="F11316">
        <v>2376547</v>
      </c>
      <c r="G11316" s="58" t="s">
        <v>87</v>
      </c>
      <c r="H11316" s="58" t="s">
        <v>87</v>
      </c>
      <c r="I11316" s="60" t="s">
        <v>85</v>
      </c>
    </row>
    <row r="11317" spans="1:9" x14ac:dyDescent="0.2">
      <c r="A11317" t="s">
        <v>60</v>
      </c>
      <c r="B11317" t="s">
        <v>81</v>
      </c>
      <c r="C11317" t="s">
        <v>22</v>
      </c>
      <c r="D11317" s="55">
        <v>44044</v>
      </c>
      <c r="E11317">
        <v>3.5000000000000003E-2</v>
      </c>
      <c r="F11317">
        <v>2376548</v>
      </c>
      <c r="G11317" s="58" t="s">
        <v>87</v>
      </c>
      <c r="H11317" s="58" t="s">
        <v>87</v>
      </c>
      <c r="I11317" s="60" t="s">
        <v>85</v>
      </c>
    </row>
    <row r="11318" spans="1:9" x14ac:dyDescent="0.2">
      <c r="A11318" t="s">
        <v>61</v>
      </c>
      <c r="B11318" t="s">
        <v>80</v>
      </c>
      <c r="C11318" t="s">
        <v>22</v>
      </c>
      <c r="D11318" s="55">
        <v>44044</v>
      </c>
      <c r="E11318">
        <v>0.5</v>
      </c>
      <c r="F11318">
        <v>2376549</v>
      </c>
      <c r="G11318" s="58" t="s">
        <v>87</v>
      </c>
      <c r="H11318" s="58" t="s">
        <v>87</v>
      </c>
      <c r="I11318" s="60" t="s">
        <v>85</v>
      </c>
    </row>
    <row r="11319" spans="1:9" x14ac:dyDescent="0.2">
      <c r="A11319" t="s">
        <v>61</v>
      </c>
      <c r="B11319" t="s">
        <v>81</v>
      </c>
      <c r="C11319" t="s">
        <v>22</v>
      </c>
      <c r="D11319" s="55">
        <v>44044</v>
      </c>
      <c r="E11319">
        <v>-0.02</v>
      </c>
      <c r="F11319">
        <v>2376550</v>
      </c>
      <c r="G11319" s="58" t="s">
        <v>87</v>
      </c>
      <c r="H11319" s="58" t="s">
        <v>87</v>
      </c>
      <c r="I11319" s="60" t="s">
        <v>85</v>
      </c>
    </row>
    <row r="11320" spans="1:9" x14ac:dyDescent="0.2">
      <c r="A11320" t="s">
        <v>62</v>
      </c>
      <c r="B11320" t="s">
        <v>80</v>
      </c>
      <c r="C11320" t="s">
        <v>22</v>
      </c>
      <c r="D11320" s="55">
        <v>44044</v>
      </c>
      <c r="E11320">
        <v>0.20499999999999999</v>
      </c>
      <c r="F11320">
        <v>2376551</v>
      </c>
      <c r="G11320" s="58" t="s">
        <v>87</v>
      </c>
      <c r="H11320" s="58" t="s">
        <v>87</v>
      </c>
      <c r="I11320" s="60" t="s">
        <v>85</v>
      </c>
    </row>
    <row r="11321" spans="1:9" x14ac:dyDescent="0.2">
      <c r="A11321" t="s">
        <v>62</v>
      </c>
      <c r="B11321" t="s">
        <v>81</v>
      </c>
      <c r="C11321" t="s">
        <v>22</v>
      </c>
      <c r="D11321" s="55">
        <v>44044</v>
      </c>
      <c r="E11321">
        <v>7.4999999999999997E-3</v>
      </c>
      <c r="F11321">
        <v>2376552</v>
      </c>
      <c r="G11321" s="58" t="s">
        <v>87</v>
      </c>
      <c r="H11321" s="58" t="s">
        <v>87</v>
      </c>
      <c r="I11321" s="60" t="s">
        <v>85</v>
      </c>
    </row>
    <row r="11322" spans="1:9" x14ac:dyDescent="0.2">
      <c r="A11322" t="s">
        <v>63</v>
      </c>
      <c r="B11322" t="s">
        <v>80</v>
      </c>
      <c r="C11322" t="s">
        <v>22</v>
      </c>
      <c r="D11322" s="55">
        <v>44044</v>
      </c>
      <c r="E11322">
        <v>0</v>
      </c>
      <c r="F11322">
        <v>2376553</v>
      </c>
      <c r="G11322" s="58" t="s">
        <v>87</v>
      </c>
      <c r="H11322" s="58" t="s">
        <v>87</v>
      </c>
      <c r="I11322" s="60" t="s">
        <v>85</v>
      </c>
    </row>
    <row r="11323" spans="1:9" x14ac:dyDescent="0.2">
      <c r="A11323" t="s">
        <v>63</v>
      </c>
      <c r="B11323" t="s">
        <v>81</v>
      </c>
      <c r="C11323" t="s">
        <v>22</v>
      </c>
      <c r="D11323" s="55">
        <v>44044</v>
      </c>
      <c r="E11323">
        <v>0</v>
      </c>
      <c r="F11323">
        <v>2376554</v>
      </c>
      <c r="G11323" s="58" t="s">
        <v>87</v>
      </c>
      <c r="H11323" s="58" t="s">
        <v>87</v>
      </c>
      <c r="I11323" s="60" t="s">
        <v>85</v>
      </c>
    </row>
    <row r="11324" spans="1:9" x14ac:dyDescent="0.2">
      <c r="A11324" t="s">
        <v>64</v>
      </c>
      <c r="B11324" t="s">
        <v>80</v>
      </c>
      <c r="C11324" t="s">
        <v>22</v>
      </c>
      <c r="D11324" s="55">
        <v>44044</v>
      </c>
      <c r="E11324">
        <v>0</v>
      </c>
      <c r="F11324">
        <v>2376555</v>
      </c>
      <c r="G11324" s="58" t="s">
        <v>87</v>
      </c>
      <c r="H11324" s="58" t="s">
        <v>87</v>
      </c>
      <c r="I11324" s="60" t="s">
        <v>85</v>
      </c>
    </row>
    <row r="11325" spans="1:9" x14ac:dyDescent="0.2">
      <c r="A11325" t="s">
        <v>64</v>
      </c>
      <c r="B11325" t="s">
        <v>81</v>
      </c>
      <c r="C11325" t="s">
        <v>22</v>
      </c>
      <c r="D11325" s="55">
        <v>44044</v>
      </c>
      <c r="E11325">
        <v>0</v>
      </c>
      <c r="F11325">
        <v>2376556</v>
      </c>
      <c r="G11325" s="58" t="s">
        <v>87</v>
      </c>
      <c r="H11325" s="58" t="s">
        <v>87</v>
      </c>
      <c r="I11325" s="60" t="s">
        <v>85</v>
      </c>
    </row>
    <row r="11326" spans="1:9" x14ac:dyDescent="0.2">
      <c r="A11326" t="s">
        <v>79</v>
      </c>
      <c r="B11326" t="s">
        <v>80</v>
      </c>
      <c r="C11326" t="s">
        <v>22</v>
      </c>
      <c r="D11326" s="55">
        <v>44044</v>
      </c>
      <c r="E11326">
        <v>0</v>
      </c>
      <c r="F11326">
        <v>2376557</v>
      </c>
      <c r="G11326" s="58" t="s">
        <v>87</v>
      </c>
      <c r="H11326" s="58" t="s">
        <v>87</v>
      </c>
      <c r="I11326" s="60" t="s">
        <v>85</v>
      </c>
    </row>
    <row r="11327" spans="1:9" x14ac:dyDescent="0.2">
      <c r="A11327" t="s">
        <v>79</v>
      </c>
      <c r="B11327" t="s">
        <v>81</v>
      </c>
      <c r="C11327" t="s">
        <v>22</v>
      </c>
      <c r="D11327" s="55">
        <v>44044</v>
      </c>
      <c r="E11327">
        <v>0</v>
      </c>
      <c r="F11327">
        <v>2376558</v>
      </c>
      <c r="G11327" s="58" t="s">
        <v>87</v>
      </c>
      <c r="H11327" s="58" t="s">
        <v>87</v>
      </c>
      <c r="I11327" s="60" t="s">
        <v>85</v>
      </c>
    </row>
    <row r="11328" spans="1:9" x14ac:dyDescent="0.2">
      <c r="A11328" t="s">
        <v>65</v>
      </c>
      <c r="B11328" t="s">
        <v>80</v>
      </c>
      <c r="C11328" t="s">
        <v>22</v>
      </c>
      <c r="D11328" s="55">
        <v>44044</v>
      </c>
      <c r="E11328">
        <v>0</v>
      </c>
      <c r="F11328">
        <v>2376559</v>
      </c>
      <c r="G11328" s="58" t="s">
        <v>87</v>
      </c>
      <c r="H11328" s="58" t="s">
        <v>87</v>
      </c>
      <c r="I11328" s="60" t="s">
        <v>85</v>
      </c>
    </row>
    <row r="11329" spans="1:9" x14ac:dyDescent="0.2">
      <c r="A11329" t="s">
        <v>65</v>
      </c>
      <c r="B11329" t="s">
        <v>81</v>
      </c>
      <c r="C11329" t="s">
        <v>22</v>
      </c>
      <c r="D11329" s="55">
        <v>44044</v>
      </c>
      <c r="E11329">
        <v>0</v>
      </c>
      <c r="F11329">
        <v>2376560</v>
      </c>
      <c r="G11329" s="58" t="s">
        <v>87</v>
      </c>
      <c r="H11329" s="58" t="s">
        <v>87</v>
      </c>
      <c r="I11329" s="60" t="s">
        <v>85</v>
      </c>
    </row>
    <row r="11330" spans="1:9" x14ac:dyDescent="0.2">
      <c r="A11330" t="s">
        <v>82</v>
      </c>
      <c r="B11330" t="s">
        <v>80</v>
      </c>
      <c r="C11330" t="s">
        <v>22</v>
      </c>
      <c r="D11330" s="55">
        <v>44044</v>
      </c>
      <c r="E11330">
        <v>1</v>
      </c>
      <c r="F11330">
        <v>2376561</v>
      </c>
      <c r="G11330" s="58" t="s">
        <v>87</v>
      </c>
      <c r="H11330" s="58" t="s">
        <v>87</v>
      </c>
      <c r="I11330" s="60" t="s">
        <v>85</v>
      </c>
    </row>
    <row r="11331" spans="1:9" x14ac:dyDescent="0.2">
      <c r="A11331" t="s">
        <v>78</v>
      </c>
      <c r="B11331" t="s">
        <v>80</v>
      </c>
      <c r="C11331" t="s">
        <v>22</v>
      </c>
      <c r="D11331" s="55">
        <v>44075</v>
      </c>
      <c r="E11331">
        <v>0.39750000000000002</v>
      </c>
      <c r="F11331">
        <v>2376515</v>
      </c>
      <c r="G11331" s="58" t="s">
        <v>87</v>
      </c>
      <c r="H11331" s="58" t="s">
        <v>87</v>
      </c>
      <c r="I11331" s="60" t="s">
        <v>85</v>
      </c>
    </row>
    <row r="11332" spans="1:9" x14ac:dyDescent="0.2">
      <c r="A11332" t="s">
        <v>78</v>
      </c>
      <c r="B11332" t="s">
        <v>81</v>
      </c>
      <c r="C11332" t="s">
        <v>22</v>
      </c>
      <c r="D11332" s="55">
        <v>44075</v>
      </c>
      <c r="E11332">
        <v>1.4999999999999999E-2</v>
      </c>
      <c r="F11332">
        <v>2376516</v>
      </c>
      <c r="G11332" s="58" t="s">
        <v>87</v>
      </c>
      <c r="H11332" s="58" t="s">
        <v>87</v>
      </c>
      <c r="I11332" s="60" t="s">
        <v>85</v>
      </c>
    </row>
    <row r="11333" spans="1:9" x14ac:dyDescent="0.2">
      <c r="A11333" t="s">
        <v>35</v>
      </c>
      <c r="B11333" t="s">
        <v>80</v>
      </c>
      <c r="C11333" t="s">
        <v>22</v>
      </c>
      <c r="D11333" s="55">
        <v>44075</v>
      </c>
      <c r="E11333">
        <v>0.39750000000000002</v>
      </c>
      <c r="F11333">
        <v>2376517</v>
      </c>
      <c r="G11333" s="58" t="s">
        <v>87</v>
      </c>
      <c r="H11333" s="58" t="s">
        <v>87</v>
      </c>
      <c r="I11333" s="60" t="s">
        <v>85</v>
      </c>
    </row>
    <row r="11334" spans="1:9" x14ac:dyDescent="0.2">
      <c r="A11334" t="s">
        <v>35</v>
      </c>
      <c r="B11334" t="s">
        <v>81</v>
      </c>
      <c r="C11334" t="s">
        <v>22</v>
      </c>
      <c r="D11334" s="55">
        <v>44075</v>
      </c>
      <c r="E11334">
        <v>4.4999999999999998E-2</v>
      </c>
      <c r="F11334">
        <v>2376518</v>
      </c>
      <c r="G11334" s="58" t="s">
        <v>87</v>
      </c>
      <c r="H11334" s="58" t="s">
        <v>87</v>
      </c>
      <c r="I11334" s="60" t="s">
        <v>85</v>
      </c>
    </row>
    <row r="11335" spans="1:9" x14ac:dyDescent="0.2">
      <c r="A11335" t="s">
        <v>36</v>
      </c>
      <c r="B11335" t="s">
        <v>80</v>
      </c>
      <c r="C11335" t="s">
        <v>22</v>
      </c>
      <c r="D11335" s="55">
        <v>44075</v>
      </c>
      <c r="E11335">
        <v>0.39750000000000002</v>
      </c>
      <c r="F11335">
        <v>2376519</v>
      </c>
      <c r="G11335" s="58" t="s">
        <v>87</v>
      </c>
      <c r="H11335" s="58" t="s">
        <v>87</v>
      </c>
      <c r="I11335" s="60" t="s">
        <v>85</v>
      </c>
    </row>
    <row r="11336" spans="1:9" x14ac:dyDescent="0.2">
      <c r="A11336" t="s">
        <v>36</v>
      </c>
      <c r="B11336" t="s">
        <v>81</v>
      </c>
      <c r="C11336" t="s">
        <v>22</v>
      </c>
      <c r="D11336" s="55">
        <v>44075</v>
      </c>
      <c r="E11336">
        <v>1.4999999999999999E-2</v>
      </c>
      <c r="F11336">
        <v>2376520</v>
      </c>
      <c r="G11336" s="58" t="s">
        <v>87</v>
      </c>
      <c r="H11336" s="58" t="s">
        <v>87</v>
      </c>
      <c r="I11336" s="60" t="s">
        <v>85</v>
      </c>
    </row>
    <row r="11337" spans="1:9" x14ac:dyDescent="0.2">
      <c r="A11337" t="s">
        <v>37</v>
      </c>
      <c r="B11337" t="s">
        <v>80</v>
      </c>
      <c r="C11337" t="s">
        <v>22</v>
      </c>
      <c r="D11337" s="55">
        <v>44075</v>
      </c>
      <c r="E11337">
        <v>0.39750000000000002</v>
      </c>
      <c r="F11337">
        <v>2376521</v>
      </c>
      <c r="G11337" s="58" t="s">
        <v>87</v>
      </c>
      <c r="H11337" s="58" t="s">
        <v>87</v>
      </c>
      <c r="I11337" s="60" t="s">
        <v>85</v>
      </c>
    </row>
    <row r="11338" spans="1:9" x14ac:dyDescent="0.2">
      <c r="A11338" t="s">
        <v>37</v>
      </c>
      <c r="B11338" t="s">
        <v>81</v>
      </c>
      <c r="C11338" t="s">
        <v>22</v>
      </c>
      <c r="D11338" s="55">
        <v>44075</v>
      </c>
      <c r="E11338">
        <v>4.4999999999999998E-2</v>
      </c>
      <c r="F11338">
        <v>2376522</v>
      </c>
      <c r="G11338" s="58" t="s">
        <v>87</v>
      </c>
      <c r="H11338" s="58" t="s">
        <v>87</v>
      </c>
      <c r="I11338" s="60" t="s">
        <v>85</v>
      </c>
    </row>
    <row r="11339" spans="1:9" x14ac:dyDescent="0.2">
      <c r="A11339" t="s">
        <v>40</v>
      </c>
      <c r="B11339" t="s">
        <v>80</v>
      </c>
      <c r="C11339" t="s">
        <v>22</v>
      </c>
      <c r="D11339" s="55">
        <v>44075</v>
      </c>
      <c r="E11339">
        <v>0</v>
      </c>
      <c r="F11339">
        <v>2376523</v>
      </c>
      <c r="G11339" s="58" t="s">
        <v>87</v>
      </c>
      <c r="H11339" s="58" t="s">
        <v>87</v>
      </c>
      <c r="I11339" s="60" t="s">
        <v>85</v>
      </c>
    </row>
    <row r="11340" spans="1:9" x14ac:dyDescent="0.2">
      <c r="A11340" t="s">
        <v>40</v>
      </c>
      <c r="B11340" t="s">
        <v>81</v>
      </c>
      <c r="C11340" t="s">
        <v>22</v>
      </c>
      <c r="D11340" s="55">
        <v>44075</v>
      </c>
      <c r="E11340">
        <v>0</v>
      </c>
      <c r="F11340">
        <v>2376524</v>
      </c>
      <c r="G11340" s="58" t="s">
        <v>87</v>
      </c>
      <c r="H11340" s="58" t="s">
        <v>87</v>
      </c>
      <c r="I11340" s="60" t="s">
        <v>85</v>
      </c>
    </row>
    <row r="11341" spans="1:9" x14ac:dyDescent="0.2">
      <c r="A11341" t="s">
        <v>41</v>
      </c>
      <c r="B11341" t="s">
        <v>80</v>
      </c>
      <c r="C11341" t="s">
        <v>22</v>
      </c>
      <c r="D11341" s="55">
        <v>44075</v>
      </c>
      <c r="E11341">
        <v>0</v>
      </c>
      <c r="F11341">
        <v>2376525</v>
      </c>
      <c r="G11341" s="58" t="s">
        <v>87</v>
      </c>
      <c r="H11341" s="58" t="s">
        <v>87</v>
      </c>
      <c r="I11341" s="60" t="s">
        <v>85</v>
      </c>
    </row>
    <row r="11342" spans="1:9" x14ac:dyDescent="0.2">
      <c r="A11342" t="s">
        <v>41</v>
      </c>
      <c r="B11342" t="s">
        <v>81</v>
      </c>
      <c r="C11342" t="s">
        <v>22</v>
      </c>
      <c r="D11342" s="55">
        <v>44075</v>
      </c>
      <c r="E11342">
        <v>0</v>
      </c>
      <c r="F11342">
        <v>2376526</v>
      </c>
      <c r="G11342" s="58" t="s">
        <v>87</v>
      </c>
      <c r="H11342" s="58" t="s">
        <v>87</v>
      </c>
      <c r="I11342" s="60" t="s">
        <v>85</v>
      </c>
    </row>
    <row r="11343" spans="1:9" x14ac:dyDescent="0.2">
      <c r="A11343" t="s">
        <v>42</v>
      </c>
      <c r="B11343" t="s">
        <v>80</v>
      </c>
      <c r="C11343" t="s">
        <v>22</v>
      </c>
      <c r="D11343" s="55">
        <v>44075</v>
      </c>
      <c r="E11343">
        <v>0.16500000000000001</v>
      </c>
      <c r="F11343">
        <v>2376527</v>
      </c>
      <c r="G11343" s="58" t="s">
        <v>87</v>
      </c>
      <c r="H11343" s="58" t="s">
        <v>87</v>
      </c>
      <c r="I11343" s="60" t="s">
        <v>85</v>
      </c>
    </row>
    <row r="11344" spans="1:9" x14ac:dyDescent="0.2">
      <c r="A11344" t="s">
        <v>42</v>
      </c>
      <c r="B11344" t="s">
        <v>81</v>
      </c>
      <c r="C11344" t="s">
        <v>22</v>
      </c>
      <c r="D11344" s="55">
        <v>44075</v>
      </c>
      <c r="E11344">
        <v>1.2500000000000001E-2</v>
      </c>
      <c r="F11344">
        <v>2376528</v>
      </c>
      <c r="G11344" s="58" t="s">
        <v>87</v>
      </c>
      <c r="H11344" s="58" t="s">
        <v>87</v>
      </c>
      <c r="I11344" s="60" t="s">
        <v>85</v>
      </c>
    </row>
    <row r="11345" spans="1:9" x14ac:dyDescent="0.2">
      <c r="A11345" t="s">
        <v>43</v>
      </c>
      <c r="B11345" t="s">
        <v>80</v>
      </c>
      <c r="C11345" t="s">
        <v>22</v>
      </c>
      <c r="D11345" s="55">
        <v>44075</v>
      </c>
      <c r="E11345">
        <v>0.16500000000000001</v>
      </c>
      <c r="F11345">
        <v>2376529</v>
      </c>
      <c r="G11345" s="58" t="s">
        <v>87</v>
      </c>
      <c r="H11345" s="58" t="s">
        <v>87</v>
      </c>
      <c r="I11345" s="60" t="s">
        <v>85</v>
      </c>
    </row>
    <row r="11346" spans="1:9" x14ac:dyDescent="0.2">
      <c r="A11346" t="s">
        <v>43</v>
      </c>
      <c r="B11346" t="s">
        <v>81</v>
      </c>
      <c r="C11346" t="s">
        <v>22</v>
      </c>
      <c r="D11346" s="55">
        <v>44075</v>
      </c>
      <c r="E11346">
        <v>0.17083510686118253</v>
      </c>
      <c r="F11346">
        <v>2376530</v>
      </c>
      <c r="G11346" s="58" t="s">
        <v>87</v>
      </c>
      <c r="H11346" s="58" t="s">
        <v>87</v>
      </c>
      <c r="I11346" s="60" t="s">
        <v>85</v>
      </c>
    </row>
    <row r="11347" spans="1:9" x14ac:dyDescent="0.2">
      <c r="A11347" t="s">
        <v>44</v>
      </c>
      <c r="B11347" t="s">
        <v>80</v>
      </c>
      <c r="C11347" t="s">
        <v>22</v>
      </c>
      <c r="D11347" s="55">
        <v>44075</v>
      </c>
      <c r="E11347">
        <v>0.185</v>
      </c>
      <c r="F11347">
        <v>2376531</v>
      </c>
      <c r="G11347" s="58" t="s">
        <v>87</v>
      </c>
      <c r="H11347" s="58" t="s">
        <v>87</v>
      </c>
      <c r="I11347" s="60" t="s">
        <v>85</v>
      </c>
    </row>
    <row r="11348" spans="1:9" x14ac:dyDescent="0.2">
      <c r="A11348" t="s">
        <v>44</v>
      </c>
      <c r="B11348" t="s">
        <v>81</v>
      </c>
      <c r="C11348" t="s">
        <v>22</v>
      </c>
      <c r="D11348" s="55">
        <v>44075</v>
      </c>
      <c r="E11348">
        <v>5.0000000000000001E-3</v>
      </c>
      <c r="F11348">
        <v>2376532</v>
      </c>
      <c r="G11348" s="58" t="s">
        <v>87</v>
      </c>
      <c r="H11348" s="58" t="s">
        <v>87</v>
      </c>
      <c r="I11348" s="60" t="s">
        <v>85</v>
      </c>
    </row>
    <row r="11349" spans="1:9" x14ac:dyDescent="0.2">
      <c r="A11349" t="s">
        <v>45</v>
      </c>
      <c r="B11349" t="s">
        <v>80</v>
      </c>
      <c r="C11349" t="s">
        <v>22</v>
      </c>
      <c r="D11349" s="55">
        <v>44075</v>
      </c>
      <c r="E11349">
        <v>0.185</v>
      </c>
      <c r="F11349">
        <v>2376533</v>
      </c>
      <c r="G11349" s="58" t="s">
        <v>87</v>
      </c>
      <c r="H11349" s="58" t="s">
        <v>87</v>
      </c>
      <c r="I11349" s="60" t="s">
        <v>85</v>
      </c>
    </row>
    <row r="11350" spans="1:9" x14ac:dyDescent="0.2">
      <c r="A11350" t="s">
        <v>45</v>
      </c>
      <c r="B11350" t="s">
        <v>81</v>
      </c>
      <c r="C11350" t="s">
        <v>22</v>
      </c>
      <c r="D11350" s="55">
        <v>44075</v>
      </c>
      <c r="E11350">
        <v>5.0000000000000001E-3</v>
      </c>
      <c r="F11350">
        <v>2376534</v>
      </c>
      <c r="G11350" s="58" t="s">
        <v>87</v>
      </c>
      <c r="H11350" s="58" t="s">
        <v>87</v>
      </c>
      <c r="I11350" s="60" t="s">
        <v>85</v>
      </c>
    </row>
    <row r="11351" spans="1:9" x14ac:dyDescent="0.2">
      <c r="A11351" t="s">
        <v>46</v>
      </c>
      <c r="B11351" t="s">
        <v>80</v>
      </c>
      <c r="C11351" t="s">
        <v>22</v>
      </c>
      <c r="D11351" s="55">
        <v>44075</v>
      </c>
      <c r="E11351">
        <v>0.185</v>
      </c>
      <c r="F11351">
        <v>2376535</v>
      </c>
      <c r="G11351" s="58" t="s">
        <v>87</v>
      </c>
      <c r="H11351" s="58" t="s">
        <v>87</v>
      </c>
      <c r="I11351" s="60" t="s">
        <v>85</v>
      </c>
    </row>
    <row r="11352" spans="1:9" x14ac:dyDescent="0.2">
      <c r="A11352" t="s">
        <v>46</v>
      </c>
      <c r="B11352" t="s">
        <v>81</v>
      </c>
      <c r="C11352" t="s">
        <v>22</v>
      </c>
      <c r="D11352" s="55">
        <v>44075</v>
      </c>
      <c r="E11352">
        <v>0.25297539909946815</v>
      </c>
      <c r="F11352">
        <v>2376536</v>
      </c>
      <c r="G11352" s="58" t="s">
        <v>87</v>
      </c>
      <c r="H11352" s="58" t="s">
        <v>87</v>
      </c>
      <c r="I11352" s="60" t="s">
        <v>85</v>
      </c>
    </row>
    <row r="11353" spans="1:9" x14ac:dyDescent="0.2">
      <c r="A11353" t="s">
        <v>47</v>
      </c>
      <c r="B11353" t="s">
        <v>80</v>
      </c>
      <c r="C11353" t="s">
        <v>22</v>
      </c>
      <c r="D11353" s="55">
        <v>44075</v>
      </c>
      <c r="E11353">
        <v>0.185</v>
      </c>
      <c r="F11353">
        <v>2376537</v>
      </c>
      <c r="G11353" s="58" t="s">
        <v>87</v>
      </c>
      <c r="H11353" s="58" t="s">
        <v>87</v>
      </c>
      <c r="I11353" s="60" t="s">
        <v>85</v>
      </c>
    </row>
    <row r="11354" spans="1:9" x14ac:dyDescent="0.2">
      <c r="A11354" t="s">
        <v>47</v>
      </c>
      <c r="B11354" t="s">
        <v>81</v>
      </c>
      <c r="C11354" t="s">
        <v>22</v>
      </c>
      <c r="D11354" s="55">
        <v>44075</v>
      </c>
      <c r="E11354">
        <v>2.5000000000000001E-2</v>
      </c>
      <c r="F11354">
        <v>2376538</v>
      </c>
      <c r="G11354" s="58" t="s">
        <v>87</v>
      </c>
      <c r="H11354" s="58" t="s">
        <v>87</v>
      </c>
      <c r="I11354" s="60" t="s">
        <v>85</v>
      </c>
    </row>
    <row r="11355" spans="1:9" x14ac:dyDescent="0.2">
      <c r="A11355" t="s">
        <v>48</v>
      </c>
      <c r="B11355" t="s">
        <v>80</v>
      </c>
      <c r="C11355" t="s">
        <v>22</v>
      </c>
      <c r="D11355" s="55">
        <v>44075</v>
      </c>
      <c r="E11355">
        <v>0.185</v>
      </c>
      <c r="F11355">
        <v>2376539</v>
      </c>
      <c r="G11355" s="58" t="s">
        <v>87</v>
      </c>
      <c r="H11355" s="58" t="s">
        <v>87</v>
      </c>
      <c r="I11355" s="60" t="s">
        <v>85</v>
      </c>
    </row>
    <row r="11356" spans="1:9" x14ac:dyDescent="0.2">
      <c r="A11356" t="s">
        <v>48</v>
      </c>
      <c r="B11356" t="s">
        <v>81</v>
      </c>
      <c r="C11356" t="s">
        <v>22</v>
      </c>
      <c r="D11356" s="55">
        <v>44075</v>
      </c>
      <c r="E11356">
        <v>0.25297539909946815</v>
      </c>
      <c r="F11356">
        <v>2376540</v>
      </c>
      <c r="G11356" s="58" t="s">
        <v>87</v>
      </c>
      <c r="H11356" s="58" t="s">
        <v>87</v>
      </c>
      <c r="I11356" s="60" t="s">
        <v>85</v>
      </c>
    </row>
    <row r="11357" spans="1:9" x14ac:dyDescent="0.2">
      <c r="A11357" t="s">
        <v>50</v>
      </c>
      <c r="B11357" t="s">
        <v>80</v>
      </c>
      <c r="C11357" t="s">
        <v>22</v>
      </c>
      <c r="D11357" s="55">
        <v>44075</v>
      </c>
      <c r="E11357">
        <v>0</v>
      </c>
      <c r="F11357">
        <v>2376541</v>
      </c>
      <c r="G11357" s="58" t="s">
        <v>87</v>
      </c>
      <c r="H11357" s="58" t="s">
        <v>87</v>
      </c>
      <c r="I11357" s="60" t="s">
        <v>85</v>
      </c>
    </row>
    <row r="11358" spans="1:9" x14ac:dyDescent="0.2">
      <c r="A11358" t="s">
        <v>50</v>
      </c>
      <c r="B11358" t="s">
        <v>81</v>
      </c>
      <c r="C11358" t="s">
        <v>22</v>
      </c>
      <c r="D11358" s="55">
        <v>44075</v>
      </c>
      <c r="E11358">
        <v>0</v>
      </c>
      <c r="F11358">
        <v>2376542</v>
      </c>
      <c r="G11358" s="58" t="s">
        <v>87</v>
      </c>
      <c r="H11358" s="58" t="s">
        <v>87</v>
      </c>
      <c r="I11358" s="60" t="s">
        <v>85</v>
      </c>
    </row>
    <row r="11359" spans="1:9" x14ac:dyDescent="0.2">
      <c r="A11359" t="s">
        <v>58</v>
      </c>
      <c r="B11359" t="s">
        <v>80</v>
      </c>
      <c r="C11359" t="s">
        <v>22</v>
      </c>
      <c r="D11359" s="55">
        <v>44075</v>
      </c>
      <c r="E11359">
        <v>0.39750000000000002</v>
      </c>
      <c r="F11359">
        <v>2376543</v>
      </c>
      <c r="G11359" s="58" t="s">
        <v>87</v>
      </c>
      <c r="H11359" s="58" t="s">
        <v>87</v>
      </c>
      <c r="I11359" s="60" t="s">
        <v>85</v>
      </c>
    </row>
    <row r="11360" spans="1:9" x14ac:dyDescent="0.2">
      <c r="A11360" t="s">
        <v>58</v>
      </c>
      <c r="B11360" t="s">
        <v>81</v>
      </c>
      <c r="C11360" t="s">
        <v>22</v>
      </c>
      <c r="D11360" s="55">
        <v>44075</v>
      </c>
      <c r="E11360">
        <v>1.4999999999999999E-2</v>
      </c>
      <c r="F11360">
        <v>2376544</v>
      </c>
      <c r="G11360" s="58" t="s">
        <v>87</v>
      </c>
      <c r="H11360" s="58" t="s">
        <v>87</v>
      </c>
      <c r="I11360" s="60" t="s">
        <v>85</v>
      </c>
    </row>
    <row r="11361" spans="1:9" x14ac:dyDescent="0.2">
      <c r="A11361" t="s">
        <v>59</v>
      </c>
      <c r="B11361" t="s">
        <v>80</v>
      </c>
      <c r="C11361" t="s">
        <v>22</v>
      </c>
      <c r="D11361" s="55">
        <v>44075</v>
      </c>
      <c r="E11361">
        <v>0.46</v>
      </c>
      <c r="F11361">
        <v>2376545</v>
      </c>
      <c r="G11361" s="58" t="s">
        <v>87</v>
      </c>
      <c r="H11361" s="58" t="s">
        <v>87</v>
      </c>
      <c r="I11361" s="60" t="s">
        <v>85</v>
      </c>
    </row>
    <row r="11362" spans="1:9" x14ac:dyDescent="0.2">
      <c r="A11362" t="s">
        <v>59</v>
      </c>
      <c r="B11362" t="s">
        <v>81</v>
      </c>
      <c r="C11362" t="s">
        <v>22</v>
      </c>
      <c r="D11362" s="55">
        <v>44075</v>
      </c>
      <c r="E11362">
        <v>-0.04</v>
      </c>
      <c r="F11362">
        <v>2376546</v>
      </c>
      <c r="G11362" s="58" t="s">
        <v>87</v>
      </c>
      <c r="H11362" s="58" t="s">
        <v>87</v>
      </c>
      <c r="I11362" s="60" t="s">
        <v>85</v>
      </c>
    </row>
    <row r="11363" spans="1:9" x14ac:dyDescent="0.2">
      <c r="A11363" t="s">
        <v>60</v>
      </c>
      <c r="B11363" t="s">
        <v>80</v>
      </c>
      <c r="C11363" t="s">
        <v>22</v>
      </c>
      <c r="D11363" s="55">
        <v>44075</v>
      </c>
      <c r="E11363">
        <v>0.46</v>
      </c>
      <c r="F11363">
        <v>2376547</v>
      </c>
      <c r="G11363" s="58" t="s">
        <v>87</v>
      </c>
      <c r="H11363" s="58" t="s">
        <v>87</v>
      </c>
      <c r="I11363" s="60" t="s">
        <v>85</v>
      </c>
    </row>
    <row r="11364" spans="1:9" x14ac:dyDescent="0.2">
      <c r="A11364" t="s">
        <v>60</v>
      </c>
      <c r="B11364" t="s">
        <v>81</v>
      </c>
      <c r="C11364" t="s">
        <v>22</v>
      </c>
      <c r="D11364" s="55">
        <v>44075</v>
      </c>
      <c r="E11364">
        <v>3.5000000000000003E-2</v>
      </c>
      <c r="F11364">
        <v>2376548</v>
      </c>
      <c r="G11364" s="58" t="s">
        <v>87</v>
      </c>
      <c r="H11364" s="58" t="s">
        <v>87</v>
      </c>
      <c r="I11364" s="60" t="s">
        <v>85</v>
      </c>
    </row>
    <row r="11365" spans="1:9" x14ac:dyDescent="0.2">
      <c r="A11365" t="s">
        <v>61</v>
      </c>
      <c r="B11365" t="s">
        <v>80</v>
      </c>
      <c r="C11365" t="s">
        <v>22</v>
      </c>
      <c r="D11365" s="55">
        <v>44075</v>
      </c>
      <c r="E11365">
        <v>0.46</v>
      </c>
      <c r="F11365">
        <v>2376549</v>
      </c>
      <c r="G11365" s="58" t="s">
        <v>87</v>
      </c>
      <c r="H11365" s="58" t="s">
        <v>87</v>
      </c>
      <c r="I11365" s="60" t="s">
        <v>85</v>
      </c>
    </row>
    <row r="11366" spans="1:9" x14ac:dyDescent="0.2">
      <c r="A11366" t="s">
        <v>61</v>
      </c>
      <c r="B11366" t="s">
        <v>81</v>
      </c>
      <c r="C11366" t="s">
        <v>22</v>
      </c>
      <c r="D11366" s="55">
        <v>44075</v>
      </c>
      <c r="E11366">
        <v>-0.02</v>
      </c>
      <c r="F11366">
        <v>2376550</v>
      </c>
      <c r="G11366" s="58" t="s">
        <v>87</v>
      </c>
      <c r="H11366" s="58" t="s">
        <v>87</v>
      </c>
      <c r="I11366" s="60" t="s">
        <v>85</v>
      </c>
    </row>
    <row r="11367" spans="1:9" x14ac:dyDescent="0.2">
      <c r="A11367" t="s">
        <v>62</v>
      </c>
      <c r="B11367" t="s">
        <v>80</v>
      </c>
      <c r="C11367" t="s">
        <v>22</v>
      </c>
      <c r="D11367" s="55">
        <v>44075</v>
      </c>
      <c r="E11367">
        <v>0.185</v>
      </c>
      <c r="F11367">
        <v>2376551</v>
      </c>
      <c r="G11367" s="58" t="s">
        <v>87</v>
      </c>
      <c r="H11367" s="58" t="s">
        <v>87</v>
      </c>
      <c r="I11367" s="60" t="s">
        <v>85</v>
      </c>
    </row>
    <row r="11368" spans="1:9" x14ac:dyDescent="0.2">
      <c r="A11368" t="s">
        <v>62</v>
      </c>
      <c r="B11368" t="s">
        <v>81</v>
      </c>
      <c r="C11368" t="s">
        <v>22</v>
      </c>
      <c r="D11368" s="55">
        <v>44075</v>
      </c>
      <c r="E11368">
        <v>5.0000000000000001E-3</v>
      </c>
      <c r="F11368">
        <v>2376552</v>
      </c>
      <c r="G11368" s="58" t="s">
        <v>87</v>
      </c>
      <c r="H11368" s="58" t="s">
        <v>87</v>
      </c>
      <c r="I11368" s="60" t="s">
        <v>85</v>
      </c>
    </row>
    <row r="11369" spans="1:9" x14ac:dyDescent="0.2">
      <c r="A11369" t="s">
        <v>63</v>
      </c>
      <c r="B11369" t="s">
        <v>80</v>
      </c>
      <c r="C11369" t="s">
        <v>22</v>
      </c>
      <c r="D11369" s="55">
        <v>44075</v>
      </c>
      <c r="E11369">
        <v>0</v>
      </c>
      <c r="F11369">
        <v>2376553</v>
      </c>
      <c r="G11369" s="58" t="s">
        <v>87</v>
      </c>
      <c r="H11369" s="58" t="s">
        <v>87</v>
      </c>
      <c r="I11369" s="60" t="s">
        <v>85</v>
      </c>
    </row>
    <row r="11370" spans="1:9" x14ac:dyDescent="0.2">
      <c r="A11370" t="s">
        <v>63</v>
      </c>
      <c r="B11370" t="s">
        <v>81</v>
      </c>
      <c r="C11370" t="s">
        <v>22</v>
      </c>
      <c r="D11370" s="55">
        <v>44075</v>
      </c>
      <c r="E11370">
        <v>0</v>
      </c>
      <c r="F11370">
        <v>2376554</v>
      </c>
      <c r="G11370" s="58" t="s">
        <v>87</v>
      </c>
      <c r="H11370" s="58" t="s">
        <v>87</v>
      </c>
      <c r="I11370" s="60" t="s">
        <v>85</v>
      </c>
    </row>
    <row r="11371" spans="1:9" x14ac:dyDescent="0.2">
      <c r="A11371" t="s">
        <v>64</v>
      </c>
      <c r="B11371" t="s">
        <v>80</v>
      </c>
      <c r="C11371" t="s">
        <v>22</v>
      </c>
      <c r="D11371" s="55">
        <v>44075</v>
      </c>
      <c r="E11371">
        <v>0</v>
      </c>
      <c r="F11371">
        <v>2376555</v>
      </c>
      <c r="G11371" s="58" t="s">
        <v>87</v>
      </c>
      <c r="H11371" s="58" t="s">
        <v>87</v>
      </c>
      <c r="I11371" s="60" t="s">
        <v>85</v>
      </c>
    </row>
    <row r="11372" spans="1:9" x14ac:dyDescent="0.2">
      <c r="A11372" t="s">
        <v>64</v>
      </c>
      <c r="B11372" t="s">
        <v>81</v>
      </c>
      <c r="C11372" t="s">
        <v>22</v>
      </c>
      <c r="D11372" s="55">
        <v>44075</v>
      </c>
      <c r="E11372">
        <v>0</v>
      </c>
      <c r="F11372">
        <v>2376556</v>
      </c>
      <c r="G11372" s="58" t="s">
        <v>87</v>
      </c>
      <c r="H11372" s="58" t="s">
        <v>87</v>
      </c>
      <c r="I11372" s="60" t="s">
        <v>85</v>
      </c>
    </row>
    <row r="11373" spans="1:9" x14ac:dyDescent="0.2">
      <c r="A11373" t="s">
        <v>79</v>
      </c>
      <c r="B11373" t="s">
        <v>80</v>
      </c>
      <c r="C11373" t="s">
        <v>22</v>
      </c>
      <c r="D11373" s="55">
        <v>44075</v>
      </c>
      <c r="E11373">
        <v>0</v>
      </c>
      <c r="F11373">
        <v>2376557</v>
      </c>
      <c r="G11373" s="58" t="s">
        <v>87</v>
      </c>
      <c r="H11373" s="58" t="s">
        <v>87</v>
      </c>
      <c r="I11373" s="60" t="s">
        <v>85</v>
      </c>
    </row>
    <row r="11374" spans="1:9" x14ac:dyDescent="0.2">
      <c r="A11374" t="s">
        <v>79</v>
      </c>
      <c r="B11374" t="s">
        <v>81</v>
      </c>
      <c r="C11374" t="s">
        <v>22</v>
      </c>
      <c r="D11374" s="55">
        <v>44075</v>
      </c>
      <c r="E11374">
        <v>0</v>
      </c>
      <c r="F11374">
        <v>2376558</v>
      </c>
      <c r="G11374" s="58" t="s">
        <v>87</v>
      </c>
      <c r="H11374" s="58" t="s">
        <v>87</v>
      </c>
      <c r="I11374" s="60" t="s">
        <v>85</v>
      </c>
    </row>
    <row r="11375" spans="1:9" x14ac:dyDescent="0.2">
      <c r="A11375" t="s">
        <v>65</v>
      </c>
      <c r="B11375" t="s">
        <v>80</v>
      </c>
      <c r="C11375" t="s">
        <v>22</v>
      </c>
      <c r="D11375" s="55">
        <v>44075</v>
      </c>
      <c r="E11375">
        <v>0</v>
      </c>
      <c r="F11375">
        <v>2376559</v>
      </c>
      <c r="G11375" s="58" t="s">
        <v>87</v>
      </c>
      <c r="H11375" s="58" t="s">
        <v>87</v>
      </c>
      <c r="I11375" s="60" t="s">
        <v>85</v>
      </c>
    </row>
    <row r="11376" spans="1:9" x14ac:dyDescent="0.2">
      <c r="A11376" t="s">
        <v>65</v>
      </c>
      <c r="B11376" t="s">
        <v>81</v>
      </c>
      <c r="C11376" t="s">
        <v>22</v>
      </c>
      <c r="D11376" s="55">
        <v>44075</v>
      </c>
      <c r="E11376">
        <v>0</v>
      </c>
      <c r="F11376">
        <v>2376560</v>
      </c>
      <c r="G11376" s="58" t="s">
        <v>87</v>
      </c>
      <c r="H11376" s="58" t="s">
        <v>87</v>
      </c>
      <c r="I11376" s="60" t="s">
        <v>85</v>
      </c>
    </row>
    <row r="11377" spans="1:9" x14ac:dyDescent="0.2">
      <c r="A11377" t="s">
        <v>82</v>
      </c>
      <c r="B11377" t="s">
        <v>80</v>
      </c>
      <c r="C11377" t="s">
        <v>22</v>
      </c>
      <c r="D11377" s="55">
        <v>44075</v>
      </c>
      <c r="E11377">
        <v>0.6</v>
      </c>
      <c r="F11377">
        <v>2376561</v>
      </c>
      <c r="G11377" s="58" t="s">
        <v>87</v>
      </c>
      <c r="H11377" s="58" t="s">
        <v>87</v>
      </c>
      <c r="I11377" s="60" t="s">
        <v>85</v>
      </c>
    </row>
    <row r="11378" spans="1:9" x14ac:dyDescent="0.2">
      <c r="A11378" t="s">
        <v>78</v>
      </c>
      <c r="B11378" t="s">
        <v>80</v>
      </c>
      <c r="C11378" t="s">
        <v>22</v>
      </c>
      <c r="D11378" s="55">
        <v>44105</v>
      </c>
      <c r="E11378">
        <v>0.4</v>
      </c>
      <c r="F11378">
        <v>2376515</v>
      </c>
      <c r="G11378" s="58" t="s">
        <v>87</v>
      </c>
      <c r="H11378" s="58" t="s">
        <v>87</v>
      </c>
      <c r="I11378" s="60" t="s">
        <v>85</v>
      </c>
    </row>
    <row r="11379" spans="1:9" x14ac:dyDescent="0.2">
      <c r="A11379" t="s">
        <v>78</v>
      </c>
      <c r="B11379" t="s">
        <v>81</v>
      </c>
      <c r="C11379" t="s">
        <v>22</v>
      </c>
      <c r="D11379" s="55">
        <v>44105</v>
      </c>
      <c r="E11379">
        <v>1.4999999999999999E-2</v>
      </c>
      <c r="F11379">
        <v>2376516</v>
      </c>
      <c r="G11379" s="58" t="s">
        <v>87</v>
      </c>
      <c r="H11379" s="58" t="s">
        <v>87</v>
      </c>
      <c r="I11379" s="60" t="s">
        <v>85</v>
      </c>
    </row>
    <row r="11380" spans="1:9" x14ac:dyDescent="0.2">
      <c r="A11380" t="s">
        <v>35</v>
      </c>
      <c r="B11380" t="s">
        <v>80</v>
      </c>
      <c r="C11380" t="s">
        <v>22</v>
      </c>
      <c r="D11380" s="55">
        <v>44105</v>
      </c>
      <c r="E11380">
        <v>0.4</v>
      </c>
      <c r="F11380">
        <v>2376517</v>
      </c>
      <c r="G11380" s="58" t="s">
        <v>87</v>
      </c>
      <c r="H11380" s="58" t="s">
        <v>87</v>
      </c>
      <c r="I11380" s="60" t="s">
        <v>85</v>
      </c>
    </row>
    <row r="11381" spans="1:9" x14ac:dyDescent="0.2">
      <c r="A11381" t="s">
        <v>35</v>
      </c>
      <c r="B11381" t="s">
        <v>81</v>
      </c>
      <c r="C11381" t="s">
        <v>22</v>
      </c>
      <c r="D11381" s="55">
        <v>44105</v>
      </c>
      <c r="E11381">
        <v>4.4999999999999998E-2</v>
      </c>
      <c r="F11381">
        <v>2376518</v>
      </c>
      <c r="G11381" s="58" t="s">
        <v>87</v>
      </c>
      <c r="H11381" s="58" t="s">
        <v>87</v>
      </c>
      <c r="I11381" s="60" t="s">
        <v>85</v>
      </c>
    </row>
    <row r="11382" spans="1:9" x14ac:dyDescent="0.2">
      <c r="A11382" t="s">
        <v>36</v>
      </c>
      <c r="B11382" t="s">
        <v>80</v>
      </c>
      <c r="C11382" t="s">
        <v>22</v>
      </c>
      <c r="D11382" s="55">
        <v>44105</v>
      </c>
      <c r="E11382">
        <v>0.4</v>
      </c>
      <c r="F11382">
        <v>2376519</v>
      </c>
      <c r="G11382" s="58" t="s">
        <v>87</v>
      </c>
      <c r="H11382" s="58" t="s">
        <v>87</v>
      </c>
      <c r="I11382" s="60" t="s">
        <v>85</v>
      </c>
    </row>
    <row r="11383" spans="1:9" x14ac:dyDescent="0.2">
      <c r="A11383" t="s">
        <v>36</v>
      </c>
      <c r="B11383" t="s">
        <v>81</v>
      </c>
      <c r="C11383" t="s">
        <v>22</v>
      </c>
      <c r="D11383" s="55">
        <v>44105</v>
      </c>
      <c r="E11383">
        <v>1.4999999999999999E-2</v>
      </c>
      <c r="F11383">
        <v>2376520</v>
      </c>
      <c r="G11383" s="58" t="s">
        <v>87</v>
      </c>
      <c r="H11383" s="58" t="s">
        <v>87</v>
      </c>
      <c r="I11383" s="60" t="s">
        <v>85</v>
      </c>
    </row>
    <row r="11384" spans="1:9" x14ac:dyDescent="0.2">
      <c r="A11384" t="s">
        <v>37</v>
      </c>
      <c r="B11384" t="s">
        <v>80</v>
      </c>
      <c r="C11384" t="s">
        <v>22</v>
      </c>
      <c r="D11384" s="55">
        <v>44105</v>
      </c>
      <c r="E11384">
        <v>0.4</v>
      </c>
      <c r="F11384">
        <v>2376521</v>
      </c>
      <c r="G11384" s="58" t="s">
        <v>87</v>
      </c>
      <c r="H11384" s="58" t="s">
        <v>87</v>
      </c>
      <c r="I11384" s="60" t="s">
        <v>85</v>
      </c>
    </row>
    <row r="11385" spans="1:9" x14ac:dyDescent="0.2">
      <c r="A11385" t="s">
        <v>37</v>
      </c>
      <c r="B11385" t="s">
        <v>81</v>
      </c>
      <c r="C11385" t="s">
        <v>22</v>
      </c>
      <c r="D11385" s="55">
        <v>44105</v>
      </c>
      <c r="E11385">
        <v>4.4999999999999998E-2</v>
      </c>
      <c r="F11385">
        <v>2376522</v>
      </c>
      <c r="G11385" s="58" t="s">
        <v>87</v>
      </c>
      <c r="H11385" s="58" t="s">
        <v>87</v>
      </c>
      <c r="I11385" s="60" t="s">
        <v>85</v>
      </c>
    </row>
    <row r="11386" spans="1:9" x14ac:dyDescent="0.2">
      <c r="A11386" t="s">
        <v>40</v>
      </c>
      <c r="B11386" t="s">
        <v>80</v>
      </c>
      <c r="C11386" t="s">
        <v>22</v>
      </c>
      <c r="D11386" s="55">
        <v>44105</v>
      </c>
      <c r="E11386">
        <v>0</v>
      </c>
      <c r="F11386">
        <v>2376523</v>
      </c>
      <c r="G11386" s="58" t="s">
        <v>87</v>
      </c>
      <c r="H11386" s="58" t="s">
        <v>87</v>
      </c>
      <c r="I11386" s="60" t="s">
        <v>85</v>
      </c>
    </row>
    <row r="11387" spans="1:9" x14ac:dyDescent="0.2">
      <c r="A11387" t="s">
        <v>40</v>
      </c>
      <c r="B11387" t="s">
        <v>81</v>
      </c>
      <c r="C11387" t="s">
        <v>22</v>
      </c>
      <c r="D11387" s="55">
        <v>44105</v>
      </c>
      <c r="E11387">
        <v>0</v>
      </c>
      <c r="F11387">
        <v>2376524</v>
      </c>
      <c r="G11387" s="58" t="s">
        <v>87</v>
      </c>
      <c r="H11387" s="58" t="s">
        <v>87</v>
      </c>
      <c r="I11387" s="60" t="s">
        <v>85</v>
      </c>
    </row>
    <row r="11388" spans="1:9" x14ac:dyDescent="0.2">
      <c r="A11388" t="s">
        <v>41</v>
      </c>
      <c r="B11388" t="s">
        <v>80</v>
      </c>
      <c r="C11388" t="s">
        <v>22</v>
      </c>
      <c r="D11388" s="55">
        <v>44105</v>
      </c>
      <c r="E11388">
        <v>0</v>
      </c>
      <c r="F11388">
        <v>2376525</v>
      </c>
      <c r="G11388" s="58" t="s">
        <v>87</v>
      </c>
      <c r="H11388" s="58" t="s">
        <v>87</v>
      </c>
      <c r="I11388" s="60" t="s">
        <v>85</v>
      </c>
    </row>
    <row r="11389" spans="1:9" x14ac:dyDescent="0.2">
      <c r="A11389" t="s">
        <v>41</v>
      </c>
      <c r="B11389" t="s">
        <v>81</v>
      </c>
      <c r="C11389" t="s">
        <v>22</v>
      </c>
      <c r="D11389" s="55">
        <v>44105</v>
      </c>
      <c r="E11389">
        <v>0</v>
      </c>
      <c r="F11389">
        <v>2376526</v>
      </c>
      <c r="G11389" s="58" t="s">
        <v>87</v>
      </c>
      <c r="H11389" s="58" t="s">
        <v>87</v>
      </c>
      <c r="I11389" s="60" t="s">
        <v>85</v>
      </c>
    </row>
    <row r="11390" spans="1:9" x14ac:dyDescent="0.2">
      <c r="A11390" t="s">
        <v>42</v>
      </c>
      <c r="B11390" t="s">
        <v>80</v>
      </c>
      <c r="C11390" t="s">
        <v>22</v>
      </c>
      <c r="D11390" s="55">
        <v>44105</v>
      </c>
      <c r="E11390">
        <v>0.17249999999999999</v>
      </c>
      <c r="F11390">
        <v>2376527</v>
      </c>
      <c r="G11390" s="58" t="s">
        <v>87</v>
      </c>
      <c r="H11390" s="58" t="s">
        <v>87</v>
      </c>
      <c r="I11390" s="60" t="s">
        <v>85</v>
      </c>
    </row>
    <row r="11391" spans="1:9" x14ac:dyDescent="0.2">
      <c r="A11391" t="s">
        <v>42</v>
      </c>
      <c r="B11391" t="s">
        <v>81</v>
      </c>
      <c r="C11391" t="s">
        <v>22</v>
      </c>
      <c r="D11391" s="55">
        <v>44105</v>
      </c>
      <c r="E11391">
        <v>1.2500000000000001E-2</v>
      </c>
      <c r="F11391">
        <v>2376528</v>
      </c>
      <c r="G11391" s="58" t="s">
        <v>87</v>
      </c>
      <c r="H11391" s="58" t="s">
        <v>87</v>
      </c>
      <c r="I11391" s="60" t="s">
        <v>85</v>
      </c>
    </row>
    <row r="11392" spans="1:9" x14ac:dyDescent="0.2">
      <c r="A11392" t="s">
        <v>43</v>
      </c>
      <c r="B11392" t="s">
        <v>80</v>
      </c>
      <c r="C11392" t="s">
        <v>22</v>
      </c>
      <c r="D11392" s="55">
        <v>44105</v>
      </c>
      <c r="E11392">
        <v>0.17249999999999999</v>
      </c>
      <c r="F11392">
        <v>2376529</v>
      </c>
      <c r="G11392" s="58" t="s">
        <v>87</v>
      </c>
      <c r="H11392" s="58" t="s">
        <v>87</v>
      </c>
      <c r="I11392" s="60" t="s">
        <v>85</v>
      </c>
    </row>
    <row r="11393" spans="1:9" x14ac:dyDescent="0.2">
      <c r="A11393" t="s">
        <v>43</v>
      </c>
      <c r="B11393" t="s">
        <v>81</v>
      </c>
      <c r="C11393" t="s">
        <v>22</v>
      </c>
      <c r="D11393" s="55">
        <v>44105</v>
      </c>
      <c r="E11393">
        <v>0.19164576028768698</v>
      </c>
      <c r="F11393">
        <v>2376530</v>
      </c>
      <c r="G11393" s="58" t="s">
        <v>87</v>
      </c>
      <c r="H11393" s="58" t="s">
        <v>87</v>
      </c>
      <c r="I11393" s="60" t="s">
        <v>85</v>
      </c>
    </row>
    <row r="11394" spans="1:9" x14ac:dyDescent="0.2">
      <c r="A11394" t="s">
        <v>44</v>
      </c>
      <c r="B11394" t="s">
        <v>80</v>
      </c>
      <c r="C11394" t="s">
        <v>22</v>
      </c>
      <c r="D11394" s="55">
        <v>44105</v>
      </c>
      <c r="E11394">
        <v>0.20499999999999999</v>
      </c>
      <c r="F11394">
        <v>2376531</v>
      </c>
      <c r="G11394" s="58" t="s">
        <v>87</v>
      </c>
      <c r="H11394" s="58" t="s">
        <v>87</v>
      </c>
      <c r="I11394" s="60" t="s">
        <v>85</v>
      </c>
    </row>
    <row r="11395" spans="1:9" x14ac:dyDescent="0.2">
      <c r="A11395" t="s">
        <v>44</v>
      </c>
      <c r="B11395" t="s">
        <v>81</v>
      </c>
      <c r="C11395" t="s">
        <v>22</v>
      </c>
      <c r="D11395" s="55">
        <v>44105</v>
      </c>
      <c r="E11395">
        <v>2.5000000000000001E-3</v>
      </c>
      <c r="F11395">
        <v>2376532</v>
      </c>
      <c r="G11395" s="58" t="s">
        <v>87</v>
      </c>
      <c r="H11395" s="58" t="s">
        <v>87</v>
      </c>
      <c r="I11395" s="60" t="s">
        <v>85</v>
      </c>
    </row>
    <row r="11396" spans="1:9" x14ac:dyDescent="0.2">
      <c r="A11396" t="s">
        <v>45</v>
      </c>
      <c r="B11396" t="s">
        <v>80</v>
      </c>
      <c r="C11396" t="s">
        <v>22</v>
      </c>
      <c r="D11396" s="55">
        <v>44105</v>
      </c>
      <c r="E11396">
        <v>0.20499999999999999</v>
      </c>
      <c r="F11396">
        <v>2376533</v>
      </c>
      <c r="G11396" s="58" t="s">
        <v>87</v>
      </c>
      <c r="H11396" s="58" t="s">
        <v>87</v>
      </c>
      <c r="I11396" s="60" t="s">
        <v>85</v>
      </c>
    </row>
    <row r="11397" spans="1:9" x14ac:dyDescent="0.2">
      <c r="A11397" t="s">
        <v>45</v>
      </c>
      <c r="B11397" t="s">
        <v>81</v>
      </c>
      <c r="C11397" t="s">
        <v>22</v>
      </c>
      <c r="D11397" s="55">
        <v>44105</v>
      </c>
      <c r="E11397">
        <v>2.5000000000000001E-3</v>
      </c>
      <c r="F11397">
        <v>2376534</v>
      </c>
      <c r="G11397" s="58" t="s">
        <v>87</v>
      </c>
      <c r="H11397" s="58" t="s">
        <v>87</v>
      </c>
      <c r="I11397" s="60" t="s">
        <v>85</v>
      </c>
    </row>
    <row r="11398" spans="1:9" x14ac:dyDescent="0.2">
      <c r="A11398" t="s">
        <v>46</v>
      </c>
      <c r="B11398" t="s">
        <v>80</v>
      </c>
      <c r="C11398" t="s">
        <v>22</v>
      </c>
      <c r="D11398" s="55">
        <v>44105</v>
      </c>
      <c r="E11398">
        <v>0.20499999999999999</v>
      </c>
      <c r="F11398">
        <v>2376535</v>
      </c>
      <c r="G11398" s="58" t="s">
        <v>87</v>
      </c>
      <c r="H11398" s="58" t="s">
        <v>87</v>
      </c>
      <c r="I11398" s="60" t="s">
        <v>85</v>
      </c>
    </row>
    <row r="11399" spans="1:9" x14ac:dyDescent="0.2">
      <c r="A11399" t="s">
        <v>46</v>
      </c>
      <c r="B11399" t="s">
        <v>81</v>
      </c>
      <c r="C11399" t="s">
        <v>22</v>
      </c>
      <c r="D11399" s="55">
        <v>44105</v>
      </c>
      <c r="E11399">
        <v>0.26158366762177682</v>
      </c>
      <c r="F11399">
        <v>2376536</v>
      </c>
      <c r="G11399" s="58" t="s">
        <v>87</v>
      </c>
      <c r="H11399" s="58" t="s">
        <v>87</v>
      </c>
      <c r="I11399" s="60" t="s">
        <v>85</v>
      </c>
    </row>
    <row r="11400" spans="1:9" x14ac:dyDescent="0.2">
      <c r="A11400" t="s">
        <v>47</v>
      </c>
      <c r="B11400" t="s">
        <v>80</v>
      </c>
      <c r="C11400" t="s">
        <v>22</v>
      </c>
      <c r="D11400" s="55">
        <v>44105</v>
      </c>
      <c r="E11400">
        <v>0.20499999999999999</v>
      </c>
      <c r="F11400">
        <v>2376537</v>
      </c>
      <c r="G11400" s="58" t="s">
        <v>87</v>
      </c>
      <c r="H11400" s="58" t="s">
        <v>87</v>
      </c>
      <c r="I11400" s="60" t="s">
        <v>85</v>
      </c>
    </row>
    <row r="11401" spans="1:9" x14ac:dyDescent="0.2">
      <c r="A11401" t="s">
        <v>47</v>
      </c>
      <c r="B11401" t="s">
        <v>81</v>
      </c>
      <c r="C11401" t="s">
        <v>22</v>
      </c>
      <c r="D11401" s="55">
        <v>44105</v>
      </c>
      <c r="E11401">
        <v>2.2499999999999999E-2</v>
      </c>
      <c r="F11401">
        <v>2376538</v>
      </c>
      <c r="G11401" s="58" t="s">
        <v>87</v>
      </c>
      <c r="H11401" s="58" t="s">
        <v>87</v>
      </c>
      <c r="I11401" s="60" t="s">
        <v>85</v>
      </c>
    </row>
    <row r="11402" spans="1:9" x14ac:dyDescent="0.2">
      <c r="A11402" t="s">
        <v>48</v>
      </c>
      <c r="B11402" t="s">
        <v>80</v>
      </c>
      <c r="C11402" t="s">
        <v>22</v>
      </c>
      <c r="D11402" s="55">
        <v>44105</v>
      </c>
      <c r="E11402">
        <v>0.20499999999999999</v>
      </c>
      <c r="F11402">
        <v>2376539</v>
      </c>
      <c r="G11402" s="58" t="s">
        <v>87</v>
      </c>
      <c r="H11402" s="58" t="s">
        <v>87</v>
      </c>
      <c r="I11402" s="60" t="s">
        <v>85</v>
      </c>
    </row>
    <row r="11403" spans="1:9" x14ac:dyDescent="0.2">
      <c r="A11403" t="s">
        <v>48</v>
      </c>
      <c r="B11403" t="s">
        <v>81</v>
      </c>
      <c r="C11403" t="s">
        <v>22</v>
      </c>
      <c r="D11403" s="55">
        <v>44105</v>
      </c>
      <c r="E11403">
        <v>0.26158366762177687</v>
      </c>
      <c r="F11403">
        <v>2376540</v>
      </c>
      <c r="G11403" s="58" t="s">
        <v>87</v>
      </c>
      <c r="H11403" s="58" t="s">
        <v>87</v>
      </c>
      <c r="I11403" s="60" t="s">
        <v>85</v>
      </c>
    </row>
    <row r="11404" spans="1:9" x14ac:dyDescent="0.2">
      <c r="A11404" t="s">
        <v>50</v>
      </c>
      <c r="B11404" t="s">
        <v>80</v>
      </c>
      <c r="C11404" t="s">
        <v>22</v>
      </c>
      <c r="D11404" s="55">
        <v>44105</v>
      </c>
      <c r="E11404">
        <v>0</v>
      </c>
      <c r="F11404">
        <v>2376541</v>
      </c>
      <c r="G11404" s="58" t="s">
        <v>87</v>
      </c>
      <c r="H11404" s="58" t="s">
        <v>87</v>
      </c>
      <c r="I11404" s="60" t="s">
        <v>85</v>
      </c>
    </row>
    <row r="11405" spans="1:9" x14ac:dyDescent="0.2">
      <c r="A11405" t="s">
        <v>50</v>
      </c>
      <c r="B11405" t="s">
        <v>81</v>
      </c>
      <c r="C11405" t="s">
        <v>22</v>
      </c>
      <c r="D11405" s="55">
        <v>44105</v>
      </c>
      <c r="E11405">
        <v>0</v>
      </c>
      <c r="F11405">
        <v>2376542</v>
      </c>
      <c r="G11405" s="58" t="s">
        <v>87</v>
      </c>
      <c r="H11405" s="58" t="s">
        <v>87</v>
      </c>
      <c r="I11405" s="60" t="s">
        <v>85</v>
      </c>
    </row>
    <row r="11406" spans="1:9" x14ac:dyDescent="0.2">
      <c r="A11406" t="s">
        <v>58</v>
      </c>
      <c r="B11406" t="s">
        <v>80</v>
      </c>
      <c r="C11406" t="s">
        <v>22</v>
      </c>
      <c r="D11406" s="55">
        <v>44105</v>
      </c>
      <c r="E11406">
        <v>0.4</v>
      </c>
      <c r="F11406">
        <v>2376543</v>
      </c>
      <c r="G11406" s="58" t="s">
        <v>87</v>
      </c>
      <c r="H11406" s="58" t="s">
        <v>87</v>
      </c>
      <c r="I11406" s="60" t="s">
        <v>85</v>
      </c>
    </row>
    <row r="11407" spans="1:9" x14ac:dyDescent="0.2">
      <c r="A11407" t="s">
        <v>58</v>
      </c>
      <c r="B11407" t="s">
        <v>81</v>
      </c>
      <c r="C11407" t="s">
        <v>22</v>
      </c>
      <c r="D11407" s="55">
        <v>44105</v>
      </c>
      <c r="E11407">
        <v>1.4999999999999999E-2</v>
      </c>
      <c r="F11407">
        <v>2376544</v>
      </c>
      <c r="G11407" s="58" t="s">
        <v>87</v>
      </c>
      <c r="H11407" s="58" t="s">
        <v>87</v>
      </c>
      <c r="I11407" s="60" t="s">
        <v>85</v>
      </c>
    </row>
    <row r="11408" spans="1:9" x14ac:dyDescent="0.2">
      <c r="A11408" t="s">
        <v>59</v>
      </c>
      <c r="B11408" t="s">
        <v>80</v>
      </c>
      <c r="C11408" t="s">
        <v>22</v>
      </c>
      <c r="D11408" s="55">
        <v>44105</v>
      </c>
      <c r="E11408">
        <v>0.47</v>
      </c>
      <c r="F11408">
        <v>2376545</v>
      </c>
      <c r="G11408" s="58" t="s">
        <v>87</v>
      </c>
      <c r="H11408" s="58" t="s">
        <v>87</v>
      </c>
      <c r="I11408" s="60" t="s">
        <v>85</v>
      </c>
    </row>
    <row r="11409" spans="1:9" x14ac:dyDescent="0.2">
      <c r="A11409" t="s">
        <v>59</v>
      </c>
      <c r="B11409" t="s">
        <v>81</v>
      </c>
      <c r="C11409" t="s">
        <v>22</v>
      </c>
      <c r="D11409" s="55">
        <v>44105</v>
      </c>
      <c r="E11409">
        <v>-8.5000000000000006E-2</v>
      </c>
      <c r="F11409">
        <v>2376546</v>
      </c>
      <c r="G11409" s="58" t="s">
        <v>87</v>
      </c>
      <c r="H11409" s="58" t="s">
        <v>87</v>
      </c>
      <c r="I11409" s="60" t="s">
        <v>85</v>
      </c>
    </row>
    <row r="11410" spans="1:9" x14ac:dyDescent="0.2">
      <c r="A11410" t="s">
        <v>60</v>
      </c>
      <c r="B11410" t="s">
        <v>80</v>
      </c>
      <c r="C11410" t="s">
        <v>22</v>
      </c>
      <c r="D11410" s="55">
        <v>44105</v>
      </c>
      <c r="E11410">
        <v>0.47</v>
      </c>
      <c r="F11410">
        <v>2376547</v>
      </c>
      <c r="G11410" s="58" t="s">
        <v>87</v>
      </c>
      <c r="H11410" s="58" t="s">
        <v>87</v>
      </c>
      <c r="I11410" s="60" t="s">
        <v>85</v>
      </c>
    </row>
    <row r="11411" spans="1:9" x14ac:dyDescent="0.2">
      <c r="A11411" t="s">
        <v>60</v>
      </c>
      <c r="B11411" t="s">
        <v>81</v>
      </c>
      <c r="C11411" t="s">
        <v>22</v>
      </c>
      <c r="D11411" s="55">
        <v>44105</v>
      </c>
      <c r="E11411">
        <v>3.5000000000000003E-2</v>
      </c>
      <c r="F11411">
        <v>2376548</v>
      </c>
      <c r="G11411" s="58" t="s">
        <v>87</v>
      </c>
      <c r="H11411" s="58" t="s">
        <v>87</v>
      </c>
      <c r="I11411" s="60" t="s">
        <v>85</v>
      </c>
    </row>
    <row r="11412" spans="1:9" x14ac:dyDescent="0.2">
      <c r="A11412" t="s">
        <v>61</v>
      </c>
      <c r="B11412" t="s">
        <v>80</v>
      </c>
      <c r="C11412" t="s">
        <v>22</v>
      </c>
      <c r="D11412" s="55">
        <v>44105</v>
      </c>
      <c r="E11412">
        <v>0.47</v>
      </c>
      <c r="F11412">
        <v>2376549</v>
      </c>
      <c r="G11412" s="58" t="s">
        <v>87</v>
      </c>
      <c r="H11412" s="58" t="s">
        <v>87</v>
      </c>
      <c r="I11412" s="60" t="s">
        <v>85</v>
      </c>
    </row>
    <row r="11413" spans="1:9" x14ac:dyDescent="0.2">
      <c r="A11413" t="s">
        <v>61</v>
      </c>
      <c r="B11413" t="s">
        <v>81</v>
      </c>
      <c r="C11413" t="s">
        <v>22</v>
      </c>
      <c r="D11413" s="55">
        <v>44105</v>
      </c>
      <c r="E11413">
        <v>-5.5E-2</v>
      </c>
      <c r="F11413">
        <v>2376550</v>
      </c>
      <c r="G11413" s="58" t="s">
        <v>87</v>
      </c>
      <c r="H11413" s="58" t="s">
        <v>87</v>
      </c>
      <c r="I11413" s="60" t="s">
        <v>85</v>
      </c>
    </row>
    <row r="11414" spans="1:9" x14ac:dyDescent="0.2">
      <c r="A11414" t="s">
        <v>62</v>
      </c>
      <c r="B11414" t="s">
        <v>80</v>
      </c>
      <c r="C11414" t="s">
        <v>22</v>
      </c>
      <c r="D11414" s="55">
        <v>44105</v>
      </c>
      <c r="E11414">
        <v>0.20499999999999999</v>
      </c>
      <c r="F11414">
        <v>2376551</v>
      </c>
      <c r="G11414" s="58" t="s">
        <v>87</v>
      </c>
      <c r="H11414" s="58" t="s">
        <v>87</v>
      </c>
      <c r="I11414" s="60" t="s">
        <v>85</v>
      </c>
    </row>
    <row r="11415" spans="1:9" x14ac:dyDescent="0.2">
      <c r="A11415" t="s">
        <v>62</v>
      </c>
      <c r="B11415" t="s">
        <v>81</v>
      </c>
      <c r="C11415" t="s">
        <v>22</v>
      </c>
      <c r="D11415" s="55">
        <v>44105</v>
      </c>
      <c r="E11415">
        <v>2.5000000000000001E-3</v>
      </c>
      <c r="F11415">
        <v>2376552</v>
      </c>
      <c r="G11415" s="58" t="s">
        <v>87</v>
      </c>
      <c r="H11415" s="58" t="s">
        <v>87</v>
      </c>
      <c r="I11415" s="60" t="s">
        <v>85</v>
      </c>
    </row>
    <row r="11416" spans="1:9" x14ac:dyDescent="0.2">
      <c r="A11416" t="s">
        <v>63</v>
      </c>
      <c r="B11416" t="s">
        <v>80</v>
      </c>
      <c r="C11416" t="s">
        <v>22</v>
      </c>
      <c r="D11416" s="55">
        <v>44105</v>
      </c>
      <c r="E11416">
        <v>0</v>
      </c>
      <c r="F11416">
        <v>2376553</v>
      </c>
      <c r="G11416" s="58" t="s">
        <v>87</v>
      </c>
      <c r="H11416" s="58" t="s">
        <v>87</v>
      </c>
      <c r="I11416" s="60" t="s">
        <v>85</v>
      </c>
    </row>
    <row r="11417" spans="1:9" x14ac:dyDescent="0.2">
      <c r="A11417" t="s">
        <v>63</v>
      </c>
      <c r="B11417" t="s">
        <v>81</v>
      </c>
      <c r="C11417" t="s">
        <v>22</v>
      </c>
      <c r="D11417" s="55">
        <v>44105</v>
      </c>
      <c r="E11417">
        <v>0</v>
      </c>
      <c r="F11417">
        <v>2376554</v>
      </c>
      <c r="G11417" s="58" t="s">
        <v>87</v>
      </c>
      <c r="H11417" s="58" t="s">
        <v>87</v>
      </c>
      <c r="I11417" s="60" t="s">
        <v>85</v>
      </c>
    </row>
    <row r="11418" spans="1:9" x14ac:dyDescent="0.2">
      <c r="A11418" t="s">
        <v>64</v>
      </c>
      <c r="B11418" t="s">
        <v>80</v>
      </c>
      <c r="C11418" t="s">
        <v>22</v>
      </c>
      <c r="D11418" s="55">
        <v>44105</v>
      </c>
      <c r="E11418">
        <v>0</v>
      </c>
      <c r="F11418">
        <v>2376555</v>
      </c>
      <c r="G11418" s="58" t="s">
        <v>87</v>
      </c>
      <c r="H11418" s="58" t="s">
        <v>87</v>
      </c>
      <c r="I11418" s="60" t="s">
        <v>85</v>
      </c>
    </row>
    <row r="11419" spans="1:9" x14ac:dyDescent="0.2">
      <c r="A11419" t="s">
        <v>64</v>
      </c>
      <c r="B11419" t="s">
        <v>81</v>
      </c>
      <c r="C11419" t="s">
        <v>22</v>
      </c>
      <c r="D11419" s="55">
        <v>44105</v>
      </c>
      <c r="E11419">
        <v>0</v>
      </c>
      <c r="F11419">
        <v>2376556</v>
      </c>
      <c r="G11419" s="58" t="s">
        <v>87</v>
      </c>
      <c r="H11419" s="58" t="s">
        <v>87</v>
      </c>
      <c r="I11419" s="60" t="s">
        <v>85</v>
      </c>
    </row>
    <row r="11420" spans="1:9" x14ac:dyDescent="0.2">
      <c r="A11420" t="s">
        <v>79</v>
      </c>
      <c r="B11420" t="s">
        <v>80</v>
      </c>
      <c r="C11420" t="s">
        <v>22</v>
      </c>
      <c r="D11420" s="55">
        <v>44105</v>
      </c>
      <c r="E11420">
        <v>0</v>
      </c>
      <c r="F11420">
        <v>2376557</v>
      </c>
      <c r="G11420" s="58" t="s">
        <v>87</v>
      </c>
      <c r="H11420" s="58" t="s">
        <v>87</v>
      </c>
      <c r="I11420" s="60" t="s">
        <v>85</v>
      </c>
    </row>
    <row r="11421" spans="1:9" x14ac:dyDescent="0.2">
      <c r="A11421" t="s">
        <v>79</v>
      </c>
      <c r="B11421" t="s">
        <v>81</v>
      </c>
      <c r="C11421" t="s">
        <v>22</v>
      </c>
      <c r="D11421" s="55">
        <v>44105</v>
      </c>
      <c r="E11421">
        <v>0</v>
      </c>
      <c r="F11421">
        <v>2376558</v>
      </c>
      <c r="G11421" s="58" t="s">
        <v>87</v>
      </c>
      <c r="H11421" s="58" t="s">
        <v>87</v>
      </c>
      <c r="I11421" s="60" t="s">
        <v>85</v>
      </c>
    </row>
    <row r="11422" spans="1:9" x14ac:dyDescent="0.2">
      <c r="A11422" t="s">
        <v>65</v>
      </c>
      <c r="B11422" t="s">
        <v>80</v>
      </c>
      <c r="C11422" t="s">
        <v>22</v>
      </c>
      <c r="D11422" s="55">
        <v>44105</v>
      </c>
      <c r="E11422">
        <v>0</v>
      </c>
      <c r="F11422">
        <v>2376559</v>
      </c>
      <c r="G11422" s="58" t="s">
        <v>87</v>
      </c>
      <c r="H11422" s="58" t="s">
        <v>87</v>
      </c>
      <c r="I11422" s="60" t="s">
        <v>85</v>
      </c>
    </row>
    <row r="11423" spans="1:9" x14ac:dyDescent="0.2">
      <c r="A11423" t="s">
        <v>65</v>
      </c>
      <c r="B11423" t="s">
        <v>81</v>
      </c>
      <c r="C11423" t="s">
        <v>22</v>
      </c>
      <c r="D11423" s="55">
        <v>44105</v>
      </c>
      <c r="E11423">
        <v>0</v>
      </c>
      <c r="F11423">
        <v>2376560</v>
      </c>
      <c r="G11423" s="58" t="s">
        <v>87</v>
      </c>
      <c r="H11423" s="58" t="s">
        <v>87</v>
      </c>
      <c r="I11423" s="60" t="s">
        <v>85</v>
      </c>
    </row>
    <row r="11424" spans="1:9" x14ac:dyDescent="0.2">
      <c r="A11424" t="s">
        <v>82</v>
      </c>
      <c r="B11424" t="s">
        <v>80</v>
      </c>
      <c r="C11424" t="s">
        <v>22</v>
      </c>
      <c r="D11424" s="55">
        <v>44105</v>
      </c>
      <c r="E11424">
        <v>0.3</v>
      </c>
      <c r="F11424">
        <v>2376561</v>
      </c>
      <c r="G11424" s="58" t="s">
        <v>87</v>
      </c>
      <c r="H11424" s="58" t="s">
        <v>87</v>
      </c>
      <c r="I11424" s="60" t="s">
        <v>85</v>
      </c>
    </row>
    <row r="11425" spans="1:9" x14ac:dyDescent="0.2">
      <c r="A11425" t="s">
        <v>78</v>
      </c>
      <c r="B11425" t="s">
        <v>80</v>
      </c>
      <c r="C11425" t="s">
        <v>22</v>
      </c>
      <c r="D11425" s="55">
        <v>44136</v>
      </c>
      <c r="E11425">
        <v>0.64500000000000002</v>
      </c>
      <c r="F11425">
        <v>2376515</v>
      </c>
      <c r="G11425" s="58" t="s">
        <v>87</v>
      </c>
      <c r="H11425" s="58" t="s">
        <v>87</v>
      </c>
      <c r="I11425" s="60" t="s">
        <v>85</v>
      </c>
    </row>
    <row r="11426" spans="1:9" x14ac:dyDescent="0.2">
      <c r="A11426" t="s">
        <v>78</v>
      </c>
      <c r="B11426" t="s">
        <v>81</v>
      </c>
      <c r="C11426" t="s">
        <v>22</v>
      </c>
      <c r="D11426" s="55">
        <v>44136</v>
      </c>
      <c r="E11426">
        <v>0.05</v>
      </c>
      <c r="F11426">
        <v>2376516</v>
      </c>
      <c r="G11426" s="58" t="s">
        <v>87</v>
      </c>
      <c r="H11426" s="58" t="s">
        <v>87</v>
      </c>
      <c r="I11426" s="60" t="s">
        <v>85</v>
      </c>
    </row>
    <row r="11427" spans="1:9" x14ac:dyDescent="0.2">
      <c r="A11427" t="s">
        <v>35</v>
      </c>
      <c r="B11427" t="s">
        <v>80</v>
      </c>
      <c r="C11427" t="s">
        <v>22</v>
      </c>
      <c r="D11427" s="55">
        <v>44136</v>
      </c>
      <c r="E11427">
        <v>0.64500000000000002</v>
      </c>
      <c r="F11427">
        <v>2376517</v>
      </c>
      <c r="G11427" s="58" t="s">
        <v>87</v>
      </c>
      <c r="H11427" s="58" t="s">
        <v>87</v>
      </c>
      <c r="I11427" s="60" t="s">
        <v>85</v>
      </c>
    </row>
    <row r="11428" spans="1:9" x14ac:dyDescent="0.2">
      <c r="A11428" t="s">
        <v>35</v>
      </c>
      <c r="B11428" t="s">
        <v>81</v>
      </c>
      <c r="C11428" t="s">
        <v>22</v>
      </c>
      <c r="D11428" s="55">
        <v>44136</v>
      </c>
      <c r="E11428">
        <v>0.14000000000000001</v>
      </c>
      <c r="F11428">
        <v>2376518</v>
      </c>
      <c r="G11428" s="58" t="s">
        <v>87</v>
      </c>
      <c r="H11428" s="58" t="s">
        <v>87</v>
      </c>
      <c r="I11428" s="60" t="s">
        <v>85</v>
      </c>
    </row>
    <row r="11429" spans="1:9" x14ac:dyDescent="0.2">
      <c r="A11429" t="s">
        <v>36</v>
      </c>
      <c r="B11429" t="s">
        <v>80</v>
      </c>
      <c r="C11429" t="s">
        <v>22</v>
      </c>
      <c r="D11429" s="55">
        <v>44136</v>
      </c>
      <c r="E11429">
        <v>0.64500000000000002</v>
      </c>
      <c r="F11429">
        <v>2376519</v>
      </c>
      <c r="G11429" s="58" t="s">
        <v>87</v>
      </c>
      <c r="H11429" s="58" t="s">
        <v>87</v>
      </c>
      <c r="I11429" s="60" t="s">
        <v>85</v>
      </c>
    </row>
    <row r="11430" spans="1:9" x14ac:dyDescent="0.2">
      <c r="A11430" t="s">
        <v>36</v>
      </c>
      <c r="B11430" t="s">
        <v>81</v>
      </c>
      <c r="C11430" t="s">
        <v>22</v>
      </c>
      <c r="D11430" s="55">
        <v>44136</v>
      </c>
      <c r="E11430">
        <v>0.05</v>
      </c>
      <c r="F11430">
        <v>2376520</v>
      </c>
      <c r="G11430" s="58" t="s">
        <v>87</v>
      </c>
      <c r="H11430" s="58" t="s">
        <v>87</v>
      </c>
      <c r="I11430" s="60" t="s">
        <v>85</v>
      </c>
    </row>
    <row r="11431" spans="1:9" x14ac:dyDescent="0.2">
      <c r="A11431" t="s">
        <v>37</v>
      </c>
      <c r="B11431" t="s">
        <v>80</v>
      </c>
      <c r="C11431" t="s">
        <v>22</v>
      </c>
      <c r="D11431" s="55">
        <v>44136</v>
      </c>
      <c r="E11431">
        <v>0.64500000000000002</v>
      </c>
      <c r="F11431">
        <v>2376521</v>
      </c>
      <c r="G11431" s="58" t="s">
        <v>87</v>
      </c>
      <c r="H11431" s="58" t="s">
        <v>87</v>
      </c>
      <c r="I11431" s="60" t="s">
        <v>85</v>
      </c>
    </row>
    <row r="11432" spans="1:9" x14ac:dyDescent="0.2">
      <c r="A11432" t="s">
        <v>37</v>
      </c>
      <c r="B11432" t="s">
        <v>81</v>
      </c>
      <c r="C11432" t="s">
        <v>22</v>
      </c>
      <c r="D11432" s="55">
        <v>44136</v>
      </c>
      <c r="E11432">
        <v>0.14000000000000001</v>
      </c>
      <c r="F11432">
        <v>2376522</v>
      </c>
      <c r="G11432" s="58" t="s">
        <v>87</v>
      </c>
      <c r="H11432" s="58" t="s">
        <v>87</v>
      </c>
      <c r="I11432" s="60" t="s">
        <v>85</v>
      </c>
    </row>
    <row r="11433" spans="1:9" x14ac:dyDescent="0.2">
      <c r="A11433" t="s">
        <v>40</v>
      </c>
      <c r="B11433" t="s">
        <v>80</v>
      </c>
      <c r="C11433" t="s">
        <v>22</v>
      </c>
      <c r="D11433" s="55">
        <v>44136</v>
      </c>
      <c r="E11433">
        <v>0</v>
      </c>
      <c r="F11433">
        <v>2376523</v>
      </c>
      <c r="G11433" s="58" t="s">
        <v>87</v>
      </c>
      <c r="H11433" s="58" t="s">
        <v>87</v>
      </c>
      <c r="I11433" s="60" t="s">
        <v>85</v>
      </c>
    </row>
    <row r="11434" spans="1:9" x14ac:dyDescent="0.2">
      <c r="A11434" t="s">
        <v>40</v>
      </c>
      <c r="B11434" t="s">
        <v>81</v>
      </c>
      <c r="C11434" t="s">
        <v>22</v>
      </c>
      <c r="D11434" s="55">
        <v>44136</v>
      </c>
      <c r="E11434">
        <v>0</v>
      </c>
      <c r="F11434">
        <v>2376524</v>
      </c>
      <c r="G11434" s="58" t="s">
        <v>87</v>
      </c>
      <c r="H11434" s="58" t="s">
        <v>87</v>
      </c>
      <c r="I11434" s="60" t="s">
        <v>85</v>
      </c>
    </row>
    <row r="11435" spans="1:9" x14ac:dyDescent="0.2">
      <c r="A11435" t="s">
        <v>41</v>
      </c>
      <c r="B11435" t="s">
        <v>80</v>
      </c>
      <c r="C11435" t="s">
        <v>22</v>
      </c>
      <c r="D11435" s="55">
        <v>44136</v>
      </c>
      <c r="E11435">
        <v>0</v>
      </c>
      <c r="F11435">
        <v>2376525</v>
      </c>
      <c r="G11435" s="58" t="s">
        <v>87</v>
      </c>
      <c r="H11435" s="58" t="s">
        <v>87</v>
      </c>
      <c r="I11435" s="60" t="s">
        <v>85</v>
      </c>
    </row>
    <row r="11436" spans="1:9" x14ac:dyDescent="0.2">
      <c r="A11436" t="s">
        <v>41</v>
      </c>
      <c r="B11436" t="s">
        <v>81</v>
      </c>
      <c r="C11436" t="s">
        <v>22</v>
      </c>
      <c r="D11436" s="55">
        <v>44136</v>
      </c>
      <c r="E11436">
        <v>0</v>
      </c>
      <c r="F11436">
        <v>2376526</v>
      </c>
      <c r="G11436" s="58" t="s">
        <v>87</v>
      </c>
      <c r="H11436" s="58" t="s">
        <v>87</v>
      </c>
      <c r="I11436" s="60" t="s">
        <v>85</v>
      </c>
    </row>
    <row r="11437" spans="1:9" x14ac:dyDescent="0.2">
      <c r="A11437" t="s">
        <v>42</v>
      </c>
      <c r="B11437" t="s">
        <v>80</v>
      </c>
      <c r="C11437" t="s">
        <v>22</v>
      </c>
      <c r="D11437" s="55">
        <v>44136</v>
      </c>
      <c r="E11437">
        <v>0.24</v>
      </c>
      <c r="F11437">
        <v>2376527</v>
      </c>
      <c r="G11437" s="58" t="s">
        <v>87</v>
      </c>
      <c r="H11437" s="58" t="s">
        <v>87</v>
      </c>
      <c r="I11437" s="60" t="s">
        <v>85</v>
      </c>
    </row>
    <row r="11438" spans="1:9" x14ac:dyDescent="0.2">
      <c r="A11438" t="s">
        <v>42</v>
      </c>
      <c r="B11438" t="s">
        <v>81</v>
      </c>
      <c r="C11438" t="s">
        <v>22</v>
      </c>
      <c r="D11438" s="55">
        <v>44136</v>
      </c>
      <c r="E11438">
        <v>0.03</v>
      </c>
      <c r="F11438">
        <v>2376528</v>
      </c>
      <c r="G11438" s="58" t="s">
        <v>87</v>
      </c>
      <c r="H11438" s="58" t="s">
        <v>87</v>
      </c>
      <c r="I11438" s="60" t="s">
        <v>85</v>
      </c>
    </row>
    <row r="11439" spans="1:9" x14ac:dyDescent="0.2">
      <c r="A11439" t="s">
        <v>43</v>
      </c>
      <c r="B11439" t="s">
        <v>80</v>
      </c>
      <c r="C11439" t="s">
        <v>22</v>
      </c>
      <c r="D11439" s="55">
        <v>44136</v>
      </c>
      <c r="E11439">
        <v>0.24</v>
      </c>
      <c r="F11439">
        <v>2376529</v>
      </c>
      <c r="G11439" s="58" t="s">
        <v>87</v>
      </c>
      <c r="H11439" s="58" t="s">
        <v>87</v>
      </c>
      <c r="I11439" s="60" t="s">
        <v>85</v>
      </c>
    </row>
    <row r="11440" spans="1:9" x14ac:dyDescent="0.2">
      <c r="A11440" t="s">
        <v>43</v>
      </c>
      <c r="B11440" t="s">
        <v>81</v>
      </c>
      <c r="C11440" t="s">
        <v>22</v>
      </c>
      <c r="D11440" s="55">
        <v>44136</v>
      </c>
      <c r="E11440">
        <v>0.29900968084671631</v>
      </c>
      <c r="F11440">
        <v>2376530</v>
      </c>
      <c r="G11440" s="58" t="s">
        <v>87</v>
      </c>
      <c r="H11440" s="58" t="s">
        <v>87</v>
      </c>
      <c r="I11440" s="60" t="s">
        <v>85</v>
      </c>
    </row>
    <row r="11441" spans="1:9" x14ac:dyDescent="0.2">
      <c r="A11441" t="s">
        <v>44</v>
      </c>
      <c r="B11441" t="s">
        <v>80</v>
      </c>
      <c r="C11441" t="s">
        <v>22</v>
      </c>
      <c r="D11441" s="55">
        <v>44136</v>
      </c>
      <c r="E11441">
        <v>0.3</v>
      </c>
      <c r="F11441">
        <v>2376531</v>
      </c>
      <c r="G11441" s="58" t="s">
        <v>87</v>
      </c>
      <c r="H11441" s="58" t="s">
        <v>87</v>
      </c>
      <c r="I11441" s="60" t="s">
        <v>85</v>
      </c>
    </row>
    <row r="11442" spans="1:9" x14ac:dyDescent="0.2">
      <c r="A11442" t="s">
        <v>44</v>
      </c>
      <c r="B11442" t="s">
        <v>81</v>
      </c>
      <c r="C11442" t="s">
        <v>22</v>
      </c>
      <c r="D11442" s="55">
        <v>44136</v>
      </c>
      <c r="E11442">
        <v>0.05</v>
      </c>
      <c r="F11442">
        <v>2376532</v>
      </c>
      <c r="G11442" s="58" t="s">
        <v>87</v>
      </c>
      <c r="H11442" s="58" t="s">
        <v>87</v>
      </c>
      <c r="I11442" s="60" t="s">
        <v>85</v>
      </c>
    </row>
    <row r="11443" spans="1:9" x14ac:dyDescent="0.2">
      <c r="A11443" t="s">
        <v>45</v>
      </c>
      <c r="B11443" t="s">
        <v>80</v>
      </c>
      <c r="C11443" t="s">
        <v>22</v>
      </c>
      <c r="D11443" s="55">
        <v>44136</v>
      </c>
      <c r="E11443">
        <v>0.3</v>
      </c>
      <c r="F11443">
        <v>2376533</v>
      </c>
      <c r="G11443" s="58" t="s">
        <v>87</v>
      </c>
      <c r="H11443" s="58" t="s">
        <v>87</v>
      </c>
      <c r="I11443" s="60" t="s">
        <v>85</v>
      </c>
    </row>
    <row r="11444" spans="1:9" x14ac:dyDescent="0.2">
      <c r="A11444" t="s">
        <v>45</v>
      </c>
      <c r="B11444" t="s">
        <v>81</v>
      </c>
      <c r="C11444" t="s">
        <v>22</v>
      </c>
      <c r="D11444" s="55">
        <v>44136</v>
      </c>
      <c r="E11444">
        <v>0.12</v>
      </c>
      <c r="F11444">
        <v>2376534</v>
      </c>
      <c r="G11444" s="58" t="s">
        <v>87</v>
      </c>
      <c r="H11444" s="58" t="s">
        <v>87</v>
      </c>
      <c r="I11444" s="60" t="s">
        <v>85</v>
      </c>
    </row>
    <row r="11445" spans="1:9" x14ac:dyDescent="0.2">
      <c r="A11445" t="s">
        <v>46</v>
      </c>
      <c r="B11445" t="s">
        <v>80</v>
      </c>
      <c r="C11445" t="s">
        <v>22</v>
      </c>
      <c r="D11445" s="55">
        <v>44136</v>
      </c>
      <c r="E11445">
        <v>0.3</v>
      </c>
      <c r="F11445">
        <v>2376535</v>
      </c>
      <c r="G11445" s="58" t="s">
        <v>87</v>
      </c>
      <c r="H11445" s="58" t="s">
        <v>87</v>
      </c>
      <c r="I11445" s="60" t="s">
        <v>85</v>
      </c>
    </row>
    <row r="11446" spans="1:9" x14ac:dyDescent="0.2">
      <c r="A11446" t="s">
        <v>46</v>
      </c>
      <c r="B11446" t="s">
        <v>81</v>
      </c>
      <c r="C11446" t="s">
        <v>22</v>
      </c>
      <c r="D11446" s="55">
        <v>44136</v>
      </c>
      <c r="E11446">
        <v>0.52394142447810144</v>
      </c>
      <c r="F11446">
        <v>2376536</v>
      </c>
      <c r="G11446" s="58" t="s">
        <v>87</v>
      </c>
      <c r="H11446" s="58" t="s">
        <v>87</v>
      </c>
      <c r="I11446" s="60" t="s">
        <v>85</v>
      </c>
    </row>
    <row r="11447" spans="1:9" x14ac:dyDescent="0.2">
      <c r="A11447" t="s">
        <v>47</v>
      </c>
      <c r="B11447" t="s">
        <v>80</v>
      </c>
      <c r="C11447" t="s">
        <v>22</v>
      </c>
      <c r="D11447" s="55">
        <v>44136</v>
      </c>
      <c r="E11447">
        <v>0.3</v>
      </c>
      <c r="F11447">
        <v>2376537</v>
      </c>
      <c r="G11447" s="58" t="s">
        <v>87</v>
      </c>
      <c r="H11447" s="58" t="s">
        <v>87</v>
      </c>
      <c r="I11447" s="60" t="s">
        <v>85</v>
      </c>
    </row>
    <row r="11448" spans="1:9" x14ac:dyDescent="0.2">
      <c r="A11448" t="s">
        <v>47</v>
      </c>
      <c r="B11448" t="s">
        <v>81</v>
      </c>
      <c r="C11448" t="s">
        <v>22</v>
      </c>
      <c r="D11448" s="55">
        <v>44136</v>
      </c>
      <c r="E11448">
        <v>0.1</v>
      </c>
      <c r="F11448">
        <v>2376538</v>
      </c>
      <c r="G11448" s="58" t="s">
        <v>87</v>
      </c>
      <c r="H11448" s="58" t="s">
        <v>87</v>
      </c>
      <c r="I11448" s="60" t="s">
        <v>85</v>
      </c>
    </row>
    <row r="11449" spans="1:9" x14ac:dyDescent="0.2">
      <c r="A11449" t="s">
        <v>48</v>
      </c>
      <c r="B11449" t="s">
        <v>80</v>
      </c>
      <c r="C11449" t="s">
        <v>22</v>
      </c>
      <c r="D11449" s="55">
        <v>44136</v>
      </c>
      <c r="E11449">
        <v>0.3</v>
      </c>
      <c r="F11449">
        <v>2376539</v>
      </c>
      <c r="G11449" s="58" t="s">
        <v>87</v>
      </c>
      <c r="H11449" s="58" t="s">
        <v>87</v>
      </c>
      <c r="I11449" s="60" t="s">
        <v>85</v>
      </c>
    </row>
    <row r="11450" spans="1:9" x14ac:dyDescent="0.2">
      <c r="A11450" t="s">
        <v>48</v>
      </c>
      <c r="B11450" t="s">
        <v>81</v>
      </c>
      <c r="C11450" t="s">
        <v>22</v>
      </c>
      <c r="D11450" s="55">
        <v>44136</v>
      </c>
      <c r="E11450">
        <v>0.45230818665575107</v>
      </c>
      <c r="F11450">
        <v>2376540</v>
      </c>
      <c r="G11450" s="58" t="s">
        <v>87</v>
      </c>
      <c r="H11450" s="58" t="s">
        <v>87</v>
      </c>
      <c r="I11450" s="60" t="s">
        <v>85</v>
      </c>
    </row>
    <row r="11451" spans="1:9" x14ac:dyDescent="0.2">
      <c r="A11451" t="s">
        <v>50</v>
      </c>
      <c r="B11451" t="s">
        <v>80</v>
      </c>
      <c r="C11451" t="s">
        <v>22</v>
      </c>
      <c r="D11451" s="55">
        <v>44136</v>
      </c>
      <c r="E11451">
        <v>0</v>
      </c>
      <c r="F11451">
        <v>2376541</v>
      </c>
      <c r="G11451" s="58" t="s">
        <v>87</v>
      </c>
      <c r="H11451" s="58" t="s">
        <v>87</v>
      </c>
      <c r="I11451" s="60" t="s">
        <v>85</v>
      </c>
    </row>
    <row r="11452" spans="1:9" x14ac:dyDescent="0.2">
      <c r="A11452" t="s">
        <v>50</v>
      </c>
      <c r="B11452" t="s">
        <v>81</v>
      </c>
      <c r="C11452" t="s">
        <v>22</v>
      </c>
      <c r="D11452" s="55">
        <v>44136</v>
      </c>
      <c r="E11452">
        <v>0</v>
      </c>
      <c r="F11452">
        <v>2376542</v>
      </c>
      <c r="G11452" s="58" t="s">
        <v>87</v>
      </c>
      <c r="H11452" s="58" t="s">
        <v>87</v>
      </c>
      <c r="I11452" s="60" t="s">
        <v>85</v>
      </c>
    </row>
    <row r="11453" spans="1:9" x14ac:dyDescent="0.2">
      <c r="A11453" t="s">
        <v>58</v>
      </c>
      <c r="B11453" t="s">
        <v>80</v>
      </c>
      <c r="C11453" t="s">
        <v>22</v>
      </c>
      <c r="D11453" s="55">
        <v>44136</v>
      </c>
      <c r="E11453">
        <v>0.64500000000000002</v>
      </c>
      <c r="F11453">
        <v>2376543</v>
      </c>
      <c r="G11453" s="58" t="s">
        <v>87</v>
      </c>
      <c r="H11453" s="58" t="s">
        <v>87</v>
      </c>
      <c r="I11453" s="60" t="s">
        <v>85</v>
      </c>
    </row>
    <row r="11454" spans="1:9" x14ac:dyDescent="0.2">
      <c r="A11454" t="s">
        <v>58</v>
      </c>
      <c r="B11454" t="s">
        <v>81</v>
      </c>
      <c r="C11454" t="s">
        <v>22</v>
      </c>
      <c r="D11454" s="55">
        <v>44136</v>
      </c>
      <c r="E11454">
        <v>0.05</v>
      </c>
      <c r="F11454">
        <v>2376544</v>
      </c>
      <c r="G11454" s="58" t="s">
        <v>87</v>
      </c>
      <c r="H11454" s="58" t="s">
        <v>87</v>
      </c>
      <c r="I11454" s="60" t="s">
        <v>85</v>
      </c>
    </row>
    <row r="11455" spans="1:9" x14ac:dyDescent="0.2">
      <c r="A11455" t="s">
        <v>59</v>
      </c>
      <c r="B11455" t="s">
        <v>80</v>
      </c>
      <c r="C11455" t="s">
        <v>22</v>
      </c>
      <c r="D11455" s="55">
        <v>44136</v>
      </c>
      <c r="E11455">
        <v>0.86</v>
      </c>
      <c r="F11455">
        <v>2376545</v>
      </c>
      <c r="G11455" s="58" t="s">
        <v>87</v>
      </c>
      <c r="H11455" s="58" t="s">
        <v>87</v>
      </c>
      <c r="I11455" s="60" t="s">
        <v>85</v>
      </c>
    </row>
    <row r="11456" spans="1:9" x14ac:dyDescent="0.2">
      <c r="A11456" t="s">
        <v>59</v>
      </c>
      <c r="B11456" t="s">
        <v>81</v>
      </c>
      <c r="C11456" t="s">
        <v>22</v>
      </c>
      <c r="D11456" s="55">
        <v>44136</v>
      </c>
      <c r="E11456">
        <v>-0.17</v>
      </c>
      <c r="F11456">
        <v>2376546</v>
      </c>
      <c r="G11456" s="58" t="s">
        <v>87</v>
      </c>
      <c r="H11456" s="58" t="s">
        <v>87</v>
      </c>
      <c r="I11456" s="60" t="s">
        <v>85</v>
      </c>
    </row>
    <row r="11457" spans="1:9" x14ac:dyDescent="0.2">
      <c r="A11457" t="s">
        <v>60</v>
      </c>
      <c r="B11457" t="s">
        <v>80</v>
      </c>
      <c r="C11457" t="s">
        <v>22</v>
      </c>
      <c r="D11457" s="55">
        <v>44136</v>
      </c>
      <c r="E11457">
        <v>0.86</v>
      </c>
      <c r="F11457">
        <v>2376547</v>
      </c>
      <c r="G11457" s="58" t="s">
        <v>87</v>
      </c>
      <c r="H11457" s="58" t="s">
        <v>87</v>
      </c>
      <c r="I11457" s="60" t="s">
        <v>85</v>
      </c>
    </row>
    <row r="11458" spans="1:9" x14ac:dyDescent="0.2">
      <c r="A11458" t="s">
        <v>60</v>
      </c>
      <c r="B11458" t="s">
        <v>81</v>
      </c>
      <c r="C11458" t="s">
        <v>22</v>
      </c>
      <c r="D11458" s="55">
        <v>44136</v>
      </c>
      <c r="E11458">
        <v>0.1</v>
      </c>
      <c r="F11458">
        <v>2376548</v>
      </c>
      <c r="G11458" s="58" t="s">
        <v>87</v>
      </c>
      <c r="H11458" s="58" t="s">
        <v>87</v>
      </c>
      <c r="I11458" s="60" t="s">
        <v>85</v>
      </c>
    </row>
    <row r="11459" spans="1:9" x14ac:dyDescent="0.2">
      <c r="A11459" t="s">
        <v>61</v>
      </c>
      <c r="B11459" t="s">
        <v>80</v>
      </c>
      <c r="C11459" t="s">
        <v>22</v>
      </c>
      <c r="D11459" s="55">
        <v>44136</v>
      </c>
      <c r="E11459">
        <v>0.86</v>
      </c>
      <c r="F11459">
        <v>2376549</v>
      </c>
      <c r="G11459" s="58" t="s">
        <v>87</v>
      </c>
      <c r="H11459" s="58" t="s">
        <v>87</v>
      </c>
      <c r="I11459" s="60" t="s">
        <v>85</v>
      </c>
    </row>
    <row r="11460" spans="1:9" x14ac:dyDescent="0.2">
      <c r="A11460" t="s">
        <v>61</v>
      </c>
      <c r="B11460" t="s">
        <v>81</v>
      </c>
      <c r="C11460" t="s">
        <v>22</v>
      </c>
      <c r="D11460" s="55">
        <v>44136</v>
      </c>
      <c r="E11460">
        <v>-0.05</v>
      </c>
      <c r="F11460">
        <v>2376550</v>
      </c>
      <c r="G11460" s="58" t="s">
        <v>87</v>
      </c>
      <c r="H11460" s="58" t="s">
        <v>87</v>
      </c>
      <c r="I11460" s="60" t="s">
        <v>85</v>
      </c>
    </row>
    <row r="11461" spans="1:9" x14ac:dyDescent="0.2">
      <c r="A11461" t="s">
        <v>62</v>
      </c>
      <c r="B11461" t="s">
        <v>80</v>
      </c>
      <c r="C11461" t="s">
        <v>22</v>
      </c>
      <c r="D11461" s="55">
        <v>44136</v>
      </c>
      <c r="E11461">
        <v>0.64500000000000002</v>
      </c>
      <c r="F11461">
        <v>2376551</v>
      </c>
      <c r="G11461" s="58" t="s">
        <v>87</v>
      </c>
      <c r="H11461" s="58" t="s">
        <v>87</v>
      </c>
      <c r="I11461" s="60" t="s">
        <v>85</v>
      </c>
    </row>
    <row r="11462" spans="1:9" x14ac:dyDescent="0.2">
      <c r="A11462" t="s">
        <v>62</v>
      </c>
      <c r="B11462" t="s">
        <v>81</v>
      </c>
      <c r="C11462" t="s">
        <v>22</v>
      </c>
      <c r="D11462" s="55">
        <v>44136</v>
      </c>
      <c r="E11462">
        <v>0.05</v>
      </c>
      <c r="F11462">
        <v>2376552</v>
      </c>
      <c r="G11462" s="58" t="s">
        <v>87</v>
      </c>
      <c r="H11462" s="58" t="s">
        <v>87</v>
      </c>
      <c r="I11462" s="60" t="s">
        <v>85</v>
      </c>
    </row>
    <row r="11463" spans="1:9" x14ac:dyDescent="0.2">
      <c r="A11463" t="s">
        <v>63</v>
      </c>
      <c r="B11463" t="s">
        <v>80</v>
      </c>
      <c r="C11463" t="s">
        <v>22</v>
      </c>
      <c r="D11463" s="55">
        <v>44136</v>
      </c>
      <c r="E11463">
        <v>0</v>
      </c>
      <c r="F11463">
        <v>2376553</v>
      </c>
      <c r="G11463" s="58" t="s">
        <v>87</v>
      </c>
      <c r="H11463" s="58" t="s">
        <v>87</v>
      </c>
      <c r="I11463" s="60" t="s">
        <v>85</v>
      </c>
    </row>
    <row r="11464" spans="1:9" x14ac:dyDescent="0.2">
      <c r="A11464" t="s">
        <v>63</v>
      </c>
      <c r="B11464" t="s">
        <v>81</v>
      </c>
      <c r="C11464" t="s">
        <v>22</v>
      </c>
      <c r="D11464" s="55">
        <v>44136</v>
      </c>
      <c r="E11464">
        <v>0</v>
      </c>
      <c r="F11464">
        <v>2376554</v>
      </c>
      <c r="G11464" s="58" t="s">
        <v>87</v>
      </c>
      <c r="H11464" s="58" t="s">
        <v>87</v>
      </c>
      <c r="I11464" s="60" t="s">
        <v>85</v>
      </c>
    </row>
    <row r="11465" spans="1:9" x14ac:dyDescent="0.2">
      <c r="A11465" t="s">
        <v>64</v>
      </c>
      <c r="B11465" t="s">
        <v>80</v>
      </c>
      <c r="C11465" t="s">
        <v>22</v>
      </c>
      <c r="D11465" s="55">
        <v>44136</v>
      </c>
      <c r="E11465">
        <v>0</v>
      </c>
      <c r="F11465">
        <v>2376555</v>
      </c>
      <c r="G11465" s="58" t="s">
        <v>87</v>
      </c>
      <c r="H11465" s="58" t="s">
        <v>87</v>
      </c>
      <c r="I11465" s="60" t="s">
        <v>85</v>
      </c>
    </row>
    <row r="11466" spans="1:9" x14ac:dyDescent="0.2">
      <c r="A11466" t="s">
        <v>64</v>
      </c>
      <c r="B11466" t="s">
        <v>81</v>
      </c>
      <c r="C11466" t="s">
        <v>22</v>
      </c>
      <c r="D11466" s="55">
        <v>44136</v>
      </c>
      <c r="E11466">
        <v>0</v>
      </c>
      <c r="F11466">
        <v>2376556</v>
      </c>
      <c r="G11466" s="58" t="s">
        <v>87</v>
      </c>
      <c r="H11466" s="58" t="s">
        <v>87</v>
      </c>
      <c r="I11466" s="60" t="s">
        <v>85</v>
      </c>
    </row>
    <row r="11467" spans="1:9" x14ac:dyDescent="0.2">
      <c r="A11467" t="s">
        <v>79</v>
      </c>
      <c r="B11467" t="s">
        <v>80</v>
      </c>
      <c r="C11467" t="s">
        <v>22</v>
      </c>
      <c r="D11467" s="55">
        <v>44136</v>
      </c>
      <c r="E11467">
        <v>0</v>
      </c>
      <c r="F11467">
        <v>2376557</v>
      </c>
      <c r="G11467" s="58" t="s">
        <v>87</v>
      </c>
      <c r="H11467" s="58" t="s">
        <v>87</v>
      </c>
      <c r="I11467" s="60" t="s">
        <v>85</v>
      </c>
    </row>
    <row r="11468" spans="1:9" x14ac:dyDescent="0.2">
      <c r="A11468" t="s">
        <v>79</v>
      </c>
      <c r="B11468" t="s">
        <v>81</v>
      </c>
      <c r="C11468" t="s">
        <v>22</v>
      </c>
      <c r="D11468" s="55">
        <v>44136</v>
      </c>
      <c r="E11468">
        <v>0</v>
      </c>
      <c r="F11468">
        <v>2376558</v>
      </c>
      <c r="G11468" s="58" t="s">
        <v>87</v>
      </c>
      <c r="H11468" s="58" t="s">
        <v>87</v>
      </c>
      <c r="I11468" s="60" t="s">
        <v>85</v>
      </c>
    </row>
    <row r="11469" spans="1:9" x14ac:dyDescent="0.2">
      <c r="A11469" t="s">
        <v>65</v>
      </c>
      <c r="B11469" t="s">
        <v>80</v>
      </c>
      <c r="C11469" t="s">
        <v>22</v>
      </c>
      <c r="D11469" s="55">
        <v>44136</v>
      </c>
      <c r="E11469">
        <v>0</v>
      </c>
      <c r="F11469">
        <v>2376559</v>
      </c>
      <c r="G11469" s="58" t="s">
        <v>87</v>
      </c>
      <c r="H11469" s="58" t="s">
        <v>87</v>
      </c>
      <c r="I11469" s="60" t="s">
        <v>85</v>
      </c>
    </row>
    <row r="11470" spans="1:9" x14ac:dyDescent="0.2">
      <c r="A11470" t="s">
        <v>65</v>
      </c>
      <c r="B11470" t="s">
        <v>81</v>
      </c>
      <c r="C11470" t="s">
        <v>22</v>
      </c>
      <c r="D11470" s="55">
        <v>44136</v>
      </c>
      <c r="E11470">
        <v>0</v>
      </c>
      <c r="F11470">
        <v>2376560</v>
      </c>
      <c r="G11470" s="58" t="s">
        <v>87</v>
      </c>
      <c r="H11470" s="58" t="s">
        <v>87</v>
      </c>
      <c r="I11470" s="60" t="s">
        <v>85</v>
      </c>
    </row>
    <row r="11471" spans="1:9" x14ac:dyDescent="0.2">
      <c r="A11471" t="s">
        <v>82</v>
      </c>
      <c r="B11471" t="s">
        <v>80</v>
      </c>
      <c r="C11471" t="s">
        <v>22</v>
      </c>
      <c r="D11471" s="55">
        <v>44136</v>
      </c>
      <c r="E11471">
        <v>0.23</v>
      </c>
      <c r="F11471">
        <v>2376561</v>
      </c>
      <c r="G11471" s="58" t="s">
        <v>87</v>
      </c>
      <c r="H11471" s="58" t="s">
        <v>87</v>
      </c>
      <c r="I11471" s="60" t="s">
        <v>85</v>
      </c>
    </row>
    <row r="11472" spans="1:9" x14ac:dyDescent="0.2">
      <c r="A11472" t="s">
        <v>78</v>
      </c>
      <c r="B11472" t="s">
        <v>80</v>
      </c>
      <c r="C11472" t="s">
        <v>22</v>
      </c>
      <c r="D11472" s="55">
        <v>44166</v>
      </c>
      <c r="E11472">
        <v>0.98</v>
      </c>
      <c r="F11472">
        <v>2376515</v>
      </c>
      <c r="G11472" s="58" t="s">
        <v>87</v>
      </c>
      <c r="H11472" s="58" t="s">
        <v>87</v>
      </c>
      <c r="I11472" s="60" t="s">
        <v>85</v>
      </c>
    </row>
    <row r="11473" spans="1:9" x14ac:dyDescent="0.2">
      <c r="A11473" t="s">
        <v>78</v>
      </c>
      <c r="B11473" t="s">
        <v>81</v>
      </c>
      <c r="C11473" t="s">
        <v>22</v>
      </c>
      <c r="D11473" s="55">
        <v>44166</v>
      </c>
      <c r="E11473">
        <v>0.05</v>
      </c>
      <c r="F11473">
        <v>2376516</v>
      </c>
      <c r="G11473" s="58" t="s">
        <v>87</v>
      </c>
      <c r="H11473" s="58" t="s">
        <v>87</v>
      </c>
      <c r="I11473" s="60" t="s">
        <v>85</v>
      </c>
    </row>
    <row r="11474" spans="1:9" x14ac:dyDescent="0.2">
      <c r="A11474" t="s">
        <v>35</v>
      </c>
      <c r="B11474" t="s">
        <v>80</v>
      </c>
      <c r="C11474" t="s">
        <v>22</v>
      </c>
      <c r="D11474" s="55">
        <v>44166</v>
      </c>
      <c r="E11474">
        <v>0.98</v>
      </c>
      <c r="F11474">
        <v>2376517</v>
      </c>
      <c r="G11474" s="58" t="s">
        <v>87</v>
      </c>
      <c r="H11474" s="58" t="s">
        <v>87</v>
      </c>
      <c r="I11474" s="60" t="s">
        <v>85</v>
      </c>
    </row>
    <row r="11475" spans="1:9" x14ac:dyDescent="0.2">
      <c r="A11475" t="s">
        <v>35</v>
      </c>
      <c r="B11475" t="s">
        <v>81</v>
      </c>
      <c r="C11475" t="s">
        <v>22</v>
      </c>
      <c r="D11475" s="55">
        <v>44166</v>
      </c>
      <c r="E11475">
        <v>0.28999999999999998</v>
      </c>
      <c r="F11475">
        <v>2376518</v>
      </c>
      <c r="G11475" s="58" t="s">
        <v>87</v>
      </c>
      <c r="H11475" s="58" t="s">
        <v>87</v>
      </c>
      <c r="I11475" s="60" t="s">
        <v>85</v>
      </c>
    </row>
    <row r="11476" spans="1:9" x14ac:dyDescent="0.2">
      <c r="A11476" t="s">
        <v>36</v>
      </c>
      <c r="B11476" t="s">
        <v>80</v>
      </c>
      <c r="C11476" t="s">
        <v>22</v>
      </c>
      <c r="D11476" s="55">
        <v>44166</v>
      </c>
      <c r="E11476">
        <v>0.98</v>
      </c>
      <c r="F11476">
        <v>2376519</v>
      </c>
      <c r="G11476" s="58" t="s">
        <v>87</v>
      </c>
      <c r="H11476" s="58" t="s">
        <v>87</v>
      </c>
      <c r="I11476" s="60" t="s">
        <v>85</v>
      </c>
    </row>
    <row r="11477" spans="1:9" x14ac:dyDescent="0.2">
      <c r="A11477" t="s">
        <v>36</v>
      </c>
      <c r="B11477" t="s">
        <v>81</v>
      </c>
      <c r="C11477" t="s">
        <v>22</v>
      </c>
      <c r="D11477" s="55">
        <v>44166</v>
      </c>
      <c r="E11477">
        <v>0.05</v>
      </c>
      <c r="F11477">
        <v>2376520</v>
      </c>
      <c r="G11477" s="58" t="s">
        <v>87</v>
      </c>
      <c r="H11477" s="58" t="s">
        <v>87</v>
      </c>
      <c r="I11477" s="60" t="s">
        <v>85</v>
      </c>
    </row>
    <row r="11478" spans="1:9" x14ac:dyDescent="0.2">
      <c r="A11478" t="s">
        <v>37</v>
      </c>
      <c r="B11478" t="s">
        <v>80</v>
      </c>
      <c r="C11478" t="s">
        <v>22</v>
      </c>
      <c r="D11478" s="55">
        <v>44166</v>
      </c>
      <c r="E11478">
        <v>0.98</v>
      </c>
      <c r="F11478">
        <v>2376521</v>
      </c>
      <c r="G11478" s="58" t="s">
        <v>87</v>
      </c>
      <c r="H11478" s="58" t="s">
        <v>87</v>
      </c>
      <c r="I11478" s="60" t="s">
        <v>85</v>
      </c>
    </row>
    <row r="11479" spans="1:9" x14ac:dyDescent="0.2">
      <c r="A11479" t="s">
        <v>37</v>
      </c>
      <c r="B11479" t="s">
        <v>81</v>
      </c>
      <c r="C11479" t="s">
        <v>22</v>
      </c>
      <c r="D11479" s="55">
        <v>44166</v>
      </c>
      <c r="E11479">
        <v>0.28999999999999998</v>
      </c>
      <c r="F11479">
        <v>2376522</v>
      </c>
      <c r="G11479" s="58" t="s">
        <v>87</v>
      </c>
      <c r="H11479" s="58" t="s">
        <v>87</v>
      </c>
      <c r="I11479" s="60" t="s">
        <v>85</v>
      </c>
    </row>
    <row r="11480" spans="1:9" x14ac:dyDescent="0.2">
      <c r="A11480" t="s">
        <v>40</v>
      </c>
      <c r="B11480" t="s">
        <v>80</v>
      </c>
      <c r="C11480" t="s">
        <v>22</v>
      </c>
      <c r="D11480" s="55">
        <v>44166</v>
      </c>
      <c r="E11480">
        <v>0</v>
      </c>
      <c r="F11480">
        <v>2376523</v>
      </c>
      <c r="G11480" s="58" t="s">
        <v>87</v>
      </c>
      <c r="H11480" s="58" t="s">
        <v>87</v>
      </c>
      <c r="I11480" s="60" t="s">
        <v>85</v>
      </c>
    </row>
    <row r="11481" spans="1:9" x14ac:dyDescent="0.2">
      <c r="A11481" t="s">
        <v>40</v>
      </c>
      <c r="B11481" t="s">
        <v>81</v>
      </c>
      <c r="C11481" t="s">
        <v>22</v>
      </c>
      <c r="D11481" s="55">
        <v>44166</v>
      </c>
      <c r="E11481">
        <v>0</v>
      </c>
      <c r="F11481">
        <v>2376524</v>
      </c>
      <c r="G11481" s="58" t="s">
        <v>87</v>
      </c>
      <c r="H11481" s="58" t="s">
        <v>87</v>
      </c>
      <c r="I11481" s="60" t="s">
        <v>85</v>
      </c>
    </row>
    <row r="11482" spans="1:9" x14ac:dyDescent="0.2">
      <c r="A11482" t="s">
        <v>41</v>
      </c>
      <c r="B11482" t="s">
        <v>80</v>
      </c>
      <c r="C11482" t="s">
        <v>22</v>
      </c>
      <c r="D11482" s="55">
        <v>44166</v>
      </c>
      <c r="E11482">
        <v>0</v>
      </c>
      <c r="F11482">
        <v>2376525</v>
      </c>
      <c r="G11482" s="58" t="s">
        <v>87</v>
      </c>
      <c r="H11482" s="58" t="s">
        <v>87</v>
      </c>
      <c r="I11482" s="60" t="s">
        <v>85</v>
      </c>
    </row>
    <row r="11483" spans="1:9" x14ac:dyDescent="0.2">
      <c r="A11483" t="s">
        <v>41</v>
      </c>
      <c r="B11483" t="s">
        <v>81</v>
      </c>
      <c r="C11483" t="s">
        <v>22</v>
      </c>
      <c r="D11483" s="55">
        <v>44166</v>
      </c>
      <c r="E11483">
        <v>0</v>
      </c>
      <c r="F11483">
        <v>2376526</v>
      </c>
      <c r="G11483" s="58" t="s">
        <v>87</v>
      </c>
      <c r="H11483" s="58" t="s">
        <v>87</v>
      </c>
      <c r="I11483" s="60" t="s">
        <v>85</v>
      </c>
    </row>
    <row r="11484" spans="1:9" x14ac:dyDescent="0.2">
      <c r="A11484" t="s">
        <v>42</v>
      </c>
      <c r="B11484" t="s">
        <v>80</v>
      </c>
      <c r="C11484" t="s">
        <v>22</v>
      </c>
      <c r="D11484" s="55">
        <v>44166</v>
      </c>
      <c r="E11484">
        <v>0.26</v>
      </c>
      <c r="F11484">
        <v>2376527</v>
      </c>
      <c r="G11484" s="58" t="s">
        <v>87</v>
      </c>
      <c r="H11484" s="58" t="s">
        <v>87</v>
      </c>
      <c r="I11484" s="60" t="s">
        <v>85</v>
      </c>
    </row>
    <row r="11485" spans="1:9" x14ac:dyDescent="0.2">
      <c r="A11485" t="s">
        <v>42</v>
      </c>
      <c r="B11485" t="s">
        <v>81</v>
      </c>
      <c r="C11485" t="s">
        <v>22</v>
      </c>
      <c r="D11485" s="55">
        <v>44166</v>
      </c>
      <c r="E11485">
        <v>0.03</v>
      </c>
      <c r="F11485">
        <v>2376528</v>
      </c>
      <c r="G11485" s="58" t="s">
        <v>87</v>
      </c>
      <c r="H11485" s="58" t="s">
        <v>87</v>
      </c>
      <c r="I11485" s="60" t="s">
        <v>85</v>
      </c>
    </row>
    <row r="11486" spans="1:9" x14ac:dyDescent="0.2">
      <c r="A11486" t="s">
        <v>43</v>
      </c>
      <c r="B11486" t="s">
        <v>80</v>
      </c>
      <c r="C11486" t="s">
        <v>22</v>
      </c>
      <c r="D11486" s="55">
        <v>44166</v>
      </c>
      <c r="E11486">
        <v>0.26</v>
      </c>
      <c r="F11486">
        <v>2376529</v>
      </c>
      <c r="G11486" s="58" t="s">
        <v>87</v>
      </c>
      <c r="H11486" s="58" t="s">
        <v>87</v>
      </c>
      <c r="I11486" s="60" t="s">
        <v>85</v>
      </c>
    </row>
    <row r="11487" spans="1:9" x14ac:dyDescent="0.2">
      <c r="A11487" t="s">
        <v>43</v>
      </c>
      <c r="B11487" t="s">
        <v>81</v>
      </c>
      <c r="C11487" t="s">
        <v>22</v>
      </c>
      <c r="D11487" s="55">
        <v>44166</v>
      </c>
      <c r="E11487">
        <v>0.31246846879980328</v>
      </c>
      <c r="F11487">
        <v>2376530</v>
      </c>
      <c r="G11487" s="58" t="s">
        <v>87</v>
      </c>
      <c r="H11487" s="58" t="s">
        <v>87</v>
      </c>
      <c r="I11487" s="60" t="s">
        <v>85</v>
      </c>
    </row>
    <row r="11488" spans="1:9" x14ac:dyDescent="0.2">
      <c r="A11488" t="s">
        <v>44</v>
      </c>
      <c r="B11488" t="s">
        <v>80</v>
      </c>
      <c r="C11488" t="s">
        <v>22</v>
      </c>
      <c r="D11488" s="55">
        <v>44166</v>
      </c>
      <c r="E11488">
        <v>0.37</v>
      </c>
      <c r="F11488">
        <v>2376531</v>
      </c>
      <c r="G11488" s="58" t="s">
        <v>87</v>
      </c>
      <c r="H11488" s="58" t="s">
        <v>87</v>
      </c>
      <c r="I11488" s="60" t="s">
        <v>85</v>
      </c>
    </row>
    <row r="11489" spans="1:9" x14ac:dyDescent="0.2">
      <c r="A11489" t="s">
        <v>44</v>
      </c>
      <c r="B11489" t="s">
        <v>81</v>
      </c>
      <c r="C11489" t="s">
        <v>22</v>
      </c>
      <c r="D11489" s="55">
        <v>44166</v>
      </c>
      <c r="E11489">
        <v>0.05</v>
      </c>
      <c r="F11489">
        <v>2376532</v>
      </c>
      <c r="G11489" s="58" t="s">
        <v>87</v>
      </c>
      <c r="H11489" s="58" t="s">
        <v>87</v>
      </c>
      <c r="I11489" s="60" t="s">
        <v>85</v>
      </c>
    </row>
    <row r="11490" spans="1:9" x14ac:dyDescent="0.2">
      <c r="A11490" t="s">
        <v>45</v>
      </c>
      <c r="B11490" t="s">
        <v>80</v>
      </c>
      <c r="C11490" t="s">
        <v>22</v>
      </c>
      <c r="D11490" s="55">
        <v>44166</v>
      </c>
      <c r="E11490">
        <v>0.37</v>
      </c>
      <c r="F11490">
        <v>2376533</v>
      </c>
      <c r="G11490" s="58" t="s">
        <v>87</v>
      </c>
      <c r="H11490" s="58" t="s">
        <v>87</v>
      </c>
      <c r="I11490" s="60" t="s">
        <v>85</v>
      </c>
    </row>
    <row r="11491" spans="1:9" x14ac:dyDescent="0.2">
      <c r="A11491" t="s">
        <v>45</v>
      </c>
      <c r="B11491" t="s">
        <v>81</v>
      </c>
      <c r="C11491" t="s">
        <v>22</v>
      </c>
      <c r="D11491" s="55">
        <v>44166</v>
      </c>
      <c r="E11491">
        <v>0.15</v>
      </c>
      <c r="F11491">
        <v>2376534</v>
      </c>
      <c r="G11491" s="58" t="s">
        <v>87</v>
      </c>
      <c r="H11491" s="58" t="s">
        <v>87</v>
      </c>
      <c r="I11491" s="60" t="s">
        <v>85</v>
      </c>
    </row>
    <row r="11492" spans="1:9" x14ac:dyDescent="0.2">
      <c r="A11492" t="s">
        <v>46</v>
      </c>
      <c r="B11492" t="s">
        <v>80</v>
      </c>
      <c r="C11492" t="s">
        <v>22</v>
      </c>
      <c r="D11492" s="55">
        <v>44166</v>
      </c>
      <c r="E11492">
        <v>0.37</v>
      </c>
      <c r="F11492">
        <v>2376535</v>
      </c>
      <c r="G11492" s="58" t="s">
        <v>87</v>
      </c>
      <c r="H11492" s="58" t="s">
        <v>87</v>
      </c>
      <c r="I11492" s="60" t="s">
        <v>85</v>
      </c>
    </row>
    <row r="11493" spans="1:9" x14ac:dyDescent="0.2">
      <c r="A11493" t="s">
        <v>46</v>
      </c>
      <c r="B11493" t="s">
        <v>81</v>
      </c>
      <c r="C11493" t="s">
        <v>22</v>
      </c>
      <c r="D11493" s="55">
        <v>44166</v>
      </c>
      <c r="E11493">
        <v>0.58524105607859178</v>
      </c>
      <c r="F11493">
        <v>2376536</v>
      </c>
      <c r="G11493" s="58" t="s">
        <v>87</v>
      </c>
      <c r="H11493" s="58" t="s">
        <v>87</v>
      </c>
      <c r="I11493" s="60" t="s">
        <v>85</v>
      </c>
    </row>
    <row r="11494" spans="1:9" x14ac:dyDescent="0.2">
      <c r="A11494" t="s">
        <v>47</v>
      </c>
      <c r="B11494" t="s">
        <v>80</v>
      </c>
      <c r="C11494" t="s">
        <v>22</v>
      </c>
      <c r="D11494" s="55">
        <v>44166</v>
      </c>
      <c r="E11494">
        <v>0.37</v>
      </c>
      <c r="F11494">
        <v>2376537</v>
      </c>
      <c r="G11494" s="58" t="s">
        <v>87</v>
      </c>
      <c r="H11494" s="58" t="s">
        <v>87</v>
      </c>
      <c r="I11494" s="60" t="s">
        <v>85</v>
      </c>
    </row>
    <row r="11495" spans="1:9" x14ac:dyDescent="0.2">
      <c r="A11495" t="s">
        <v>47</v>
      </c>
      <c r="B11495" t="s">
        <v>81</v>
      </c>
      <c r="C11495" t="s">
        <v>22</v>
      </c>
      <c r="D11495" s="55">
        <v>44166</v>
      </c>
      <c r="E11495">
        <v>0.1</v>
      </c>
      <c r="F11495">
        <v>2376538</v>
      </c>
      <c r="G11495" s="58" t="s">
        <v>87</v>
      </c>
      <c r="H11495" s="58" t="s">
        <v>87</v>
      </c>
      <c r="I11495" s="60" t="s">
        <v>85</v>
      </c>
    </row>
    <row r="11496" spans="1:9" x14ac:dyDescent="0.2">
      <c r="A11496" t="s">
        <v>48</v>
      </c>
      <c r="B11496" t="s">
        <v>80</v>
      </c>
      <c r="C11496" t="s">
        <v>22</v>
      </c>
      <c r="D11496" s="55">
        <v>44166</v>
      </c>
      <c r="E11496">
        <v>0.37</v>
      </c>
      <c r="F11496">
        <v>2376539</v>
      </c>
      <c r="G11496" s="58" t="s">
        <v>87</v>
      </c>
      <c r="H11496" s="58" t="s">
        <v>87</v>
      </c>
      <c r="I11496" s="60" t="s">
        <v>85</v>
      </c>
    </row>
    <row r="11497" spans="1:9" x14ac:dyDescent="0.2">
      <c r="A11497" t="s">
        <v>48</v>
      </c>
      <c r="B11497" t="s">
        <v>81</v>
      </c>
      <c r="C11497" t="s">
        <v>22</v>
      </c>
      <c r="D11497" s="55">
        <v>44166</v>
      </c>
      <c r="E11497">
        <v>0.48290785918952123</v>
      </c>
      <c r="F11497">
        <v>2376540</v>
      </c>
      <c r="G11497" s="58" t="s">
        <v>87</v>
      </c>
      <c r="H11497" s="58" t="s">
        <v>87</v>
      </c>
      <c r="I11497" s="60" t="s">
        <v>85</v>
      </c>
    </row>
    <row r="11498" spans="1:9" x14ac:dyDescent="0.2">
      <c r="A11498" t="s">
        <v>50</v>
      </c>
      <c r="B11498" t="s">
        <v>80</v>
      </c>
      <c r="C11498" t="s">
        <v>22</v>
      </c>
      <c r="D11498" s="55">
        <v>44166</v>
      </c>
      <c r="E11498">
        <v>0</v>
      </c>
      <c r="F11498">
        <v>2376541</v>
      </c>
      <c r="G11498" s="58" t="s">
        <v>87</v>
      </c>
      <c r="H11498" s="58" t="s">
        <v>87</v>
      </c>
      <c r="I11498" s="60" t="s">
        <v>85</v>
      </c>
    </row>
    <row r="11499" spans="1:9" x14ac:dyDescent="0.2">
      <c r="A11499" t="s">
        <v>50</v>
      </c>
      <c r="B11499" t="s">
        <v>81</v>
      </c>
      <c r="C11499" t="s">
        <v>22</v>
      </c>
      <c r="D11499" s="55">
        <v>44166</v>
      </c>
      <c r="E11499">
        <v>0</v>
      </c>
      <c r="F11499">
        <v>2376542</v>
      </c>
      <c r="G11499" s="58" t="s">
        <v>87</v>
      </c>
      <c r="H11499" s="58" t="s">
        <v>87</v>
      </c>
      <c r="I11499" s="60" t="s">
        <v>85</v>
      </c>
    </row>
    <row r="11500" spans="1:9" x14ac:dyDescent="0.2">
      <c r="A11500" t="s">
        <v>58</v>
      </c>
      <c r="B11500" t="s">
        <v>80</v>
      </c>
      <c r="C11500" t="s">
        <v>22</v>
      </c>
      <c r="D11500" s="55">
        <v>44166</v>
      </c>
      <c r="E11500">
        <v>0.98</v>
      </c>
      <c r="F11500">
        <v>2376543</v>
      </c>
      <c r="G11500" s="58" t="s">
        <v>87</v>
      </c>
      <c r="H11500" s="58" t="s">
        <v>87</v>
      </c>
      <c r="I11500" s="60" t="s">
        <v>85</v>
      </c>
    </row>
    <row r="11501" spans="1:9" x14ac:dyDescent="0.2">
      <c r="A11501" t="s">
        <v>58</v>
      </c>
      <c r="B11501" t="s">
        <v>81</v>
      </c>
      <c r="C11501" t="s">
        <v>22</v>
      </c>
      <c r="D11501" s="55">
        <v>44166</v>
      </c>
      <c r="E11501">
        <v>0.05</v>
      </c>
      <c r="F11501">
        <v>2376544</v>
      </c>
      <c r="G11501" s="58" t="s">
        <v>87</v>
      </c>
      <c r="H11501" s="58" t="s">
        <v>87</v>
      </c>
      <c r="I11501" s="60" t="s">
        <v>85</v>
      </c>
    </row>
    <row r="11502" spans="1:9" x14ac:dyDescent="0.2">
      <c r="A11502" t="s">
        <v>59</v>
      </c>
      <c r="B11502" t="s">
        <v>80</v>
      </c>
      <c r="C11502" t="s">
        <v>22</v>
      </c>
      <c r="D11502" s="55">
        <v>44166</v>
      </c>
      <c r="E11502">
        <v>1.28</v>
      </c>
      <c r="F11502">
        <v>2376545</v>
      </c>
      <c r="G11502" s="58" t="s">
        <v>87</v>
      </c>
      <c r="H11502" s="58" t="s">
        <v>87</v>
      </c>
      <c r="I11502" s="60" t="s">
        <v>85</v>
      </c>
    </row>
    <row r="11503" spans="1:9" x14ac:dyDescent="0.2">
      <c r="A11503" t="s">
        <v>59</v>
      </c>
      <c r="B11503" t="s">
        <v>81</v>
      </c>
      <c r="C11503" t="s">
        <v>22</v>
      </c>
      <c r="D11503" s="55">
        <v>44166</v>
      </c>
      <c r="E11503">
        <v>-0.13</v>
      </c>
      <c r="F11503">
        <v>2376546</v>
      </c>
      <c r="G11503" s="58" t="s">
        <v>87</v>
      </c>
      <c r="H11503" s="58" t="s">
        <v>87</v>
      </c>
      <c r="I11503" s="60" t="s">
        <v>85</v>
      </c>
    </row>
    <row r="11504" spans="1:9" x14ac:dyDescent="0.2">
      <c r="A11504" t="s">
        <v>60</v>
      </c>
      <c r="B11504" t="s">
        <v>80</v>
      </c>
      <c r="C11504" t="s">
        <v>22</v>
      </c>
      <c r="D11504" s="55">
        <v>44166</v>
      </c>
      <c r="E11504">
        <v>1.28</v>
      </c>
      <c r="F11504">
        <v>2376547</v>
      </c>
      <c r="G11504" s="58" t="s">
        <v>87</v>
      </c>
      <c r="H11504" s="58" t="s">
        <v>87</v>
      </c>
      <c r="I11504" s="60" t="s">
        <v>85</v>
      </c>
    </row>
    <row r="11505" spans="1:9" x14ac:dyDescent="0.2">
      <c r="A11505" t="s">
        <v>60</v>
      </c>
      <c r="B11505" t="s">
        <v>81</v>
      </c>
      <c r="C11505" t="s">
        <v>22</v>
      </c>
      <c r="D11505" s="55">
        <v>44166</v>
      </c>
      <c r="E11505">
        <v>0.3</v>
      </c>
      <c r="F11505">
        <v>2376548</v>
      </c>
      <c r="G11505" s="58" t="s">
        <v>87</v>
      </c>
      <c r="H11505" s="58" t="s">
        <v>87</v>
      </c>
      <c r="I11505" s="60" t="s">
        <v>85</v>
      </c>
    </row>
    <row r="11506" spans="1:9" x14ac:dyDescent="0.2">
      <c r="A11506" t="s">
        <v>61</v>
      </c>
      <c r="B11506" t="s">
        <v>80</v>
      </c>
      <c r="C11506" t="s">
        <v>22</v>
      </c>
      <c r="D11506" s="55">
        <v>44166</v>
      </c>
      <c r="E11506">
        <v>1.28</v>
      </c>
      <c r="F11506">
        <v>2376549</v>
      </c>
      <c r="G11506" s="58" t="s">
        <v>87</v>
      </c>
      <c r="H11506" s="58" t="s">
        <v>87</v>
      </c>
      <c r="I11506" s="60" t="s">
        <v>85</v>
      </c>
    </row>
    <row r="11507" spans="1:9" x14ac:dyDescent="0.2">
      <c r="A11507" t="s">
        <v>61</v>
      </c>
      <c r="B11507" t="s">
        <v>81</v>
      </c>
      <c r="C11507" t="s">
        <v>22</v>
      </c>
      <c r="D11507" s="55">
        <v>44166</v>
      </c>
      <c r="E11507">
        <v>-0.05</v>
      </c>
      <c r="F11507">
        <v>2376550</v>
      </c>
      <c r="G11507" s="58" t="s">
        <v>87</v>
      </c>
      <c r="H11507" s="58" t="s">
        <v>87</v>
      </c>
      <c r="I11507" s="60" t="s">
        <v>85</v>
      </c>
    </row>
    <row r="11508" spans="1:9" x14ac:dyDescent="0.2">
      <c r="A11508" t="s">
        <v>62</v>
      </c>
      <c r="B11508" t="s">
        <v>80</v>
      </c>
      <c r="C11508" t="s">
        <v>22</v>
      </c>
      <c r="D11508" s="55">
        <v>44166</v>
      </c>
      <c r="E11508">
        <v>0.98</v>
      </c>
      <c r="F11508">
        <v>2376551</v>
      </c>
      <c r="G11508" s="58" t="s">
        <v>87</v>
      </c>
      <c r="H11508" s="58" t="s">
        <v>87</v>
      </c>
      <c r="I11508" s="60" t="s">
        <v>85</v>
      </c>
    </row>
    <row r="11509" spans="1:9" x14ac:dyDescent="0.2">
      <c r="A11509" t="s">
        <v>62</v>
      </c>
      <c r="B11509" t="s">
        <v>81</v>
      </c>
      <c r="C11509" t="s">
        <v>22</v>
      </c>
      <c r="D11509" s="55">
        <v>44166</v>
      </c>
      <c r="E11509">
        <v>0.05</v>
      </c>
      <c r="F11509">
        <v>2376552</v>
      </c>
      <c r="G11509" s="58" t="s">
        <v>87</v>
      </c>
      <c r="H11509" s="58" t="s">
        <v>87</v>
      </c>
      <c r="I11509" s="60" t="s">
        <v>85</v>
      </c>
    </row>
    <row r="11510" spans="1:9" x14ac:dyDescent="0.2">
      <c r="A11510" t="s">
        <v>63</v>
      </c>
      <c r="B11510" t="s">
        <v>80</v>
      </c>
      <c r="C11510" t="s">
        <v>22</v>
      </c>
      <c r="D11510" s="55">
        <v>44166</v>
      </c>
      <c r="E11510">
        <v>0</v>
      </c>
      <c r="F11510">
        <v>2376553</v>
      </c>
      <c r="G11510" s="58" t="s">
        <v>87</v>
      </c>
      <c r="H11510" s="58" t="s">
        <v>87</v>
      </c>
      <c r="I11510" s="60" t="s">
        <v>85</v>
      </c>
    </row>
    <row r="11511" spans="1:9" x14ac:dyDescent="0.2">
      <c r="A11511" t="s">
        <v>63</v>
      </c>
      <c r="B11511" t="s">
        <v>81</v>
      </c>
      <c r="C11511" t="s">
        <v>22</v>
      </c>
      <c r="D11511" s="55">
        <v>44166</v>
      </c>
      <c r="E11511">
        <v>0</v>
      </c>
      <c r="F11511">
        <v>2376554</v>
      </c>
      <c r="G11511" s="58" t="s">
        <v>87</v>
      </c>
      <c r="H11511" s="58" t="s">
        <v>87</v>
      </c>
      <c r="I11511" s="60" t="s">
        <v>85</v>
      </c>
    </row>
    <row r="11512" spans="1:9" x14ac:dyDescent="0.2">
      <c r="A11512" t="s">
        <v>64</v>
      </c>
      <c r="B11512" t="s">
        <v>80</v>
      </c>
      <c r="C11512" t="s">
        <v>22</v>
      </c>
      <c r="D11512" s="55">
        <v>44166</v>
      </c>
      <c r="E11512">
        <v>0</v>
      </c>
      <c r="F11512">
        <v>2376555</v>
      </c>
      <c r="G11512" s="58" t="s">
        <v>87</v>
      </c>
      <c r="H11512" s="58" t="s">
        <v>87</v>
      </c>
      <c r="I11512" s="60" t="s">
        <v>85</v>
      </c>
    </row>
    <row r="11513" spans="1:9" x14ac:dyDescent="0.2">
      <c r="A11513" t="s">
        <v>64</v>
      </c>
      <c r="B11513" t="s">
        <v>81</v>
      </c>
      <c r="C11513" t="s">
        <v>22</v>
      </c>
      <c r="D11513" s="55">
        <v>44166</v>
      </c>
      <c r="E11513">
        <v>0</v>
      </c>
      <c r="F11513">
        <v>2376556</v>
      </c>
      <c r="G11513" s="58" t="s">
        <v>87</v>
      </c>
      <c r="H11513" s="58" t="s">
        <v>87</v>
      </c>
      <c r="I11513" s="60" t="s">
        <v>85</v>
      </c>
    </row>
    <row r="11514" spans="1:9" x14ac:dyDescent="0.2">
      <c r="A11514" t="s">
        <v>79</v>
      </c>
      <c r="B11514" t="s">
        <v>80</v>
      </c>
      <c r="C11514" t="s">
        <v>22</v>
      </c>
      <c r="D11514" s="55">
        <v>44166</v>
      </c>
      <c r="E11514">
        <v>0</v>
      </c>
      <c r="F11514">
        <v>2376557</v>
      </c>
      <c r="G11514" s="58" t="s">
        <v>87</v>
      </c>
      <c r="H11514" s="58" t="s">
        <v>87</v>
      </c>
      <c r="I11514" s="60" t="s">
        <v>85</v>
      </c>
    </row>
    <row r="11515" spans="1:9" x14ac:dyDescent="0.2">
      <c r="A11515" t="s">
        <v>79</v>
      </c>
      <c r="B11515" t="s">
        <v>81</v>
      </c>
      <c r="C11515" t="s">
        <v>22</v>
      </c>
      <c r="D11515" s="55">
        <v>44166</v>
      </c>
      <c r="E11515">
        <v>0</v>
      </c>
      <c r="F11515">
        <v>2376558</v>
      </c>
      <c r="G11515" s="58" t="s">
        <v>87</v>
      </c>
      <c r="H11515" s="58" t="s">
        <v>87</v>
      </c>
      <c r="I11515" s="60" t="s">
        <v>85</v>
      </c>
    </row>
    <row r="11516" spans="1:9" x14ac:dyDescent="0.2">
      <c r="A11516" t="s">
        <v>65</v>
      </c>
      <c r="B11516" t="s">
        <v>80</v>
      </c>
      <c r="C11516" t="s">
        <v>22</v>
      </c>
      <c r="D11516" s="55">
        <v>44166</v>
      </c>
      <c r="E11516">
        <v>0</v>
      </c>
      <c r="F11516">
        <v>2376559</v>
      </c>
      <c r="G11516" s="58" t="s">
        <v>87</v>
      </c>
      <c r="H11516" s="58" t="s">
        <v>87</v>
      </c>
      <c r="I11516" s="60" t="s">
        <v>85</v>
      </c>
    </row>
    <row r="11517" spans="1:9" x14ac:dyDescent="0.2">
      <c r="A11517" t="s">
        <v>65</v>
      </c>
      <c r="B11517" t="s">
        <v>81</v>
      </c>
      <c r="C11517" t="s">
        <v>22</v>
      </c>
      <c r="D11517" s="55">
        <v>44166</v>
      </c>
      <c r="E11517">
        <v>0</v>
      </c>
      <c r="F11517">
        <v>2376560</v>
      </c>
      <c r="G11517" s="58" t="s">
        <v>87</v>
      </c>
      <c r="H11517" s="58" t="s">
        <v>87</v>
      </c>
      <c r="I11517" s="60" t="s">
        <v>85</v>
      </c>
    </row>
    <row r="11518" spans="1:9" x14ac:dyDescent="0.2">
      <c r="A11518" t="s">
        <v>82</v>
      </c>
      <c r="B11518" t="s">
        <v>80</v>
      </c>
      <c r="C11518" t="s">
        <v>22</v>
      </c>
      <c r="D11518" s="55">
        <v>44166</v>
      </c>
      <c r="E11518">
        <v>0.26</v>
      </c>
      <c r="F11518">
        <v>2376561</v>
      </c>
      <c r="G11518" s="58" t="s">
        <v>87</v>
      </c>
      <c r="H11518" s="58" t="s">
        <v>87</v>
      </c>
      <c r="I11518" s="60" t="s">
        <v>85</v>
      </c>
    </row>
    <row r="11519" spans="1:9" x14ac:dyDescent="0.2">
      <c r="A11519" t="s">
        <v>78</v>
      </c>
      <c r="B11519" t="s">
        <v>80</v>
      </c>
      <c r="C11519" t="s">
        <v>22</v>
      </c>
      <c r="D11519" s="55">
        <v>44197</v>
      </c>
      <c r="E11519">
        <v>1.2050000000000001</v>
      </c>
      <c r="F11519">
        <v>2376515</v>
      </c>
      <c r="G11519" s="58" t="s">
        <v>87</v>
      </c>
      <c r="H11519" s="58" t="s">
        <v>87</v>
      </c>
      <c r="I11519" s="60" t="s">
        <v>85</v>
      </c>
    </row>
    <row r="11520" spans="1:9" x14ac:dyDescent="0.2">
      <c r="A11520" t="s">
        <v>78</v>
      </c>
      <c r="B11520" t="s">
        <v>81</v>
      </c>
      <c r="C11520" t="s">
        <v>22</v>
      </c>
      <c r="D11520" s="55">
        <v>44197</v>
      </c>
      <c r="E11520">
        <v>0.05</v>
      </c>
      <c r="F11520">
        <v>2376516</v>
      </c>
      <c r="G11520" s="58" t="s">
        <v>87</v>
      </c>
      <c r="H11520" s="58" t="s">
        <v>87</v>
      </c>
      <c r="I11520" s="60" t="s">
        <v>85</v>
      </c>
    </row>
    <row r="11521" spans="1:9" x14ac:dyDescent="0.2">
      <c r="A11521" t="s">
        <v>35</v>
      </c>
      <c r="B11521" t="s">
        <v>80</v>
      </c>
      <c r="C11521" t="s">
        <v>22</v>
      </c>
      <c r="D11521" s="55">
        <v>44197</v>
      </c>
      <c r="E11521">
        <v>1.2050000000000001</v>
      </c>
      <c r="F11521">
        <v>2376517</v>
      </c>
      <c r="G11521" s="58" t="s">
        <v>87</v>
      </c>
      <c r="H11521" s="58" t="s">
        <v>87</v>
      </c>
      <c r="I11521" s="60" t="s">
        <v>85</v>
      </c>
    </row>
    <row r="11522" spans="1:9" x14ac:dyDescent="0.2">
      <c r="A11522" t="s">
        <v>35</v>
      </c>
      <c r="B11522" t="s">
        <v>81</v>
      </c>
      <c r="C11522" t="s">
        <v>22</v>
      </c>
      <c r="D11522" s="55">
        <v>44197</v>
      </c>
      <c r="E11522">
        <v>0.32</v>
      </c>
      <c r="F11522">
        <v>2376518</v>
      </c>
      <c r="G11522" s="58" t="s">
        <v>87</v>
      </c>
      <c r="H11522" s="58" t="s">
        <v>87</v>
      </c>
      <c r="I11522" s="60" t="s">
        <v>85</v>
      </c>
    </row>
    <row r="11523" spans="1:9" x14ac:dyDescent="0.2">
      <c r="A11523" t="s">
        <v>36</v>
      </c>
      <c r="B11523" t="s">
        <v>80</v>
      </c>
      <c r="C11523" t="s">
        <v>22</v>
      </c>
      <c r="D11523" s="55">
        <v>44197</v>
      </c>
      <c r="E11523">
        <v>1.2050000000000001</v>
      </c>
      <c r="F11523">
        <v>2376519</v>
      </c>
      <c r="G11523" s="58" t="s">
        <v>87</v>
      </c>
      <c r="H11523" s="58" t="s">
        <v>87</v>
      </c>
      <c r="I11523" s="60" t="s">
        <v>85</v>
      </c>
    </row>
    <row r="11524" spans="1:9" x14ac:dyDescent="0.2">
      <c r="A11524" t="s">
        <v>36</v>
      </c>
      <c r="B11524" t="s">
        <v>81</v>
      </c>
      <c r="C11524" t="s">
        <v>22</v>
      </c>
      <c r="D11524" s="55">
        <v>44197</v>
      </c>
      <c r="E11524">
        <v>0.05</v>
      </c>
      <c r="F11524">
        <v>2376520</v>
      </c>
      <c r="G11524" s="58" t="s">
        <v>87</v>
      </c>
      <c r="H11524" s="58" t="s">
        <v>87</v>
      </c>
      <c r="I11524" s="60" t="s">
        <v>85</v>
      </c>
    </row>
    <row r="11525" spans="1:9" x14ac:dyDescent="0.2">
      <c r="A11525" t="s">
        <v>37</v>
      </c>
      <c r="B11525" t="s">
        <v>80</v>
      </c>
      <c r="C11525" t="s">
        <v>22</v>
      </c>
      <c r="D11525" s="55">
        <v>44197</v>
      </c>
      <c r="E11525">
        <v>1.2050000000000001</v>
      </c>
      <c r="F11525">
        <v>2376521</v>
      </c>
      <c r="G11525" s="58" t="s">
        <v>87</v>
      </c>
      <c r="H11525" s="58" t="s">
        <v>87</v>
      </c>
      <c r="I11525" s="60" t="s">
        <v>85</v>
      </c>
    </row>
    <row r="11526" spans="1:9" x14ac:dyDescent="0.2">
      <c r="A11526" t="s">
        <v>37</v>
      </c>
      <c r="B11526" t="s">
        <v>81</v>
      </c>
      <c r="C11526" t="s">
        <v>22</v>
      </c>
      <c r="D11526" s="55">
        <v>44197</v>
      </c>
      <c r="E11526">
        <v>0.32</v>
      </c>
      <c r="F11526">
        <v>2376522</v>
      </c>
      <c r="G11526" s="58" t="s">
        <v>87</v>
      </c>
      <c r="H11526" s="58" t="s">
        <v>87</v>
      </c>
      <c r="I11526" s="60" t="s">
        <v>85</v>
      </c>
    </row>
    <row r="11527" spans="1:9" x14ac:dyDescent="0.2">
      <c r="A11527" t="s">
        <v>40</v>
      </c>
      <c r="B11527" t="s">
        <v>80</v>
      </c>
      <c r="C11527" t="s">
        <v>22</v>
      </c>
      <c r="D11527" s="55">
        <v>44197</v>
      </c>
      <c r="E11527">
        <v>0</v>
      </c>
      <c r="F11527">
        <v>2376523</v>
      </c>
      <c r="G11527" s="58" t="s">
        <v>87</v>
      </c>
      <c r="H11527" s="58" t="s">
        <v>87</v>
      </c>
      <c r="I11527" s="60" t="s">
        <v>85</v>
      </c>
    </row>
    <row r="11528" spans="1:9" x14ac:dyDescent="0.2">
      <c r="A11528" t="s">
        <v>40</v>
      </c>
      <c r="B11528" t="s">
        <v>81</v>
      </c>
      <c r="C11528" t="s">
        <v>22</v>
      </c>
      <c r="D11528" s="55">
        <v>44197</v>
      </c>
      <c r="E11528">
        <v>0</v>
      </c>
      <c r="F11528">
        <v>2376524</v>
      </c>
      <c r="G11528" s="58" t="s">
        <v>87</v>
      </c>
      <c r="H11528" s="58" t="s">
        <v>87</v>
      </c>
      <c r="I11528" s="60" t="s">
        <v>85</v>
      </c>
    </row>
    <row r="11529" spans="1:9" x14ac:dyDescent="0.2">
      <c r="A11529" t="s">
        <v>41</v>
      </c>
      <c r="B11529" t="s">
        <v>80</v>
      </c>
      <c r="C11529" t="s">
        <v>22</v>
      </c>
      <c r="D11529" s="55">
        <v>44197</v>
      </c>
      <c r="E11529">
        <v>0</v>
      </c>
      <c r="F11529">
        <v>2376525</v>
      </c>
      <c r="G11529" s="58" t="s">
        <v>87</v>
      </c>
      <c r="H11529" s="58" t="s">
        <v>87</v>
      </c>
      <c r="I11529" s="60" t="s">
        <v>85</v>
      </c>
    </row>
    <row r="11530" spans="1:9" x14ac:dyDescent="0.2">
      <c r="A11530" t="s">
        <v>41</v>
      </c>
      <c r="B11530" t="s">
        <v>81</v>
      </c>
      <c r="C11530" t="s">
        <v>22</v>
      </c>
      <c r="D11530" s="55">
        <v>44197</v>
      </c>
      <c r="E11530">
        <v>0</v>
      </c>
      <c r="F11530">
        <v>2376526</v>
      </c>
      <c r="G11530" s="58" t="s">
        <v>87</v>
      </c>
      <c r="H11530" s="58" t="s">
        <v>87</v>
      </c>
      <c r="I11530" s="60" t="s">
        <v>85</v>
      </c>
    </row>
    <row r="11531" spans="1:9" x14ac:dyDescent="0.2">
      <c r="A11531" t="s">
        <v>42</v>
      </c>
      <c r="B11531" t="s">
        <v>80</v>
      </c>
      <c r="C11531" t="s">
        <v>22</v>
      </c>
      <c r="D11531" s="55">
        <v>44197</v>
      </c>
      <c r="E11531">
        <v>0.27</v>
      </c>
      <c r="F11531">
        <v>2376527</v>
      </c>
      <c r="G11531" s="58" t="s">
        <v>87</v>
      </c>
      <c r="H11531" s="58" t="s">
        <v>87</v>
      </c>
      <c r="I11531" s="60" t="s">
        <v>85</v>
      </c>
    </row>
    <row r="11532" spans="1:9" x14ac:dyDescent="0.2">
      <c r="A11532" t="s">
        <v>42</v>
      </c>
      <c r="B11532" t="s">
        <v>81</v>
      </c>
      <c r="C11532" t="s">
        <v>22</v>
      </c>
      <c r="D11532" s="55">
        <v>44197</v>
      </c>
      <c r="E11532">
        <v>0.03</v>
      </c>
      <c r="F11532">
        <v>2376528</v>
      </c>
      <c r="G11532" s="58" t="s">
        <v>87</v>
      </c>
      <c r="H11532" s="58" t="s">
        <v>87</v>
      </c>
      <c r="I11532" s="60" t="s">
        <v>85</v>
      </c>
    </row>
    <row r="11533" spans="1:9" x14ac:dyDescent="0.2">
      <c r="A11533" t="s">
        <v>43</v>
      </c>
      <c r="B11533" t="s">
        <v>80</v>
      </c>
      <c r="C11533" t="s">
        <v>22</v>
      </c>
      <c r="D11533" s="55">
        <v>44197</v>
      </c>
      <c r="E11533">
        <v>0.27</v>
      </c>
      <c r="F11533">
        <v>2376529</v>
      </c>
      <c r="G11533" s="58" t="s">
        <v>87</v>
      </c>
      <c r="H11533" s="58" t="s">
        <v>87</v>
      </c>
      <c r="I11533" s="60" t="s">
        <v>85</v>
      </c>
    </row>
    <row r="11534" spans="1:9" x14ac:dyDescent="0.2">
      <c r="A11534" t="s">
        <v>43</v>
      </c>
      <c r="B11534" t="s">
        <v>81</v>
      </c>
      <c r="C11534" t="s">
        <v>22</v>
      </c>
      <c r="D11534" s="55">
        <v>44197</v>
      </c>
      <c r="E11534">
        <v>0.32527873401168705</v>
      </c>
      <c r="F11534">
        <v>2376530</v>
      </c>
      <c r="G11534" s="58" t="s">
        <v>87</v>
      </c>
      <c r="H11534" s="58" t="s">
        <v>87</v>
      </c>
      <c r="I11534" s="60" t="s">
        <v>85</v>
      </c>
    </row>
    <row r="11535" spans="1:9" x14ac:dyDescent="0.2">
      <c r="A11535" t="s">
        <v>44</v>
      </c>
      <c r="B11535" t="s">
        <v>80</v>
      </c>
      <c r="C11535" t="s">
        <v>22</v>
      </c>
      <c r="D11535" s="55">
        <v>44197</v>
      </c>
      <c r="E11535">
        <v>0.4</v>
      </c>
      <c r="F11535">
        <v>2376531</v>
      </c>
      <c r="G11535" s="58" t="s">
        <v>87</v>
      </c>
      <c r="H11535" s="58" t="s">
        <v>87</v>
      </c>
      <c r="I11535" s="60" t="s">
        <v>85</v>
      </c>
    </row>
    <row r="11536" spans="1:9" x14ac:dyDescent="0.2">
      <c r="A11536" t="s">
        <v>44</v>
      </c>
      <c r="B11536" t="s">
        <v>81</v>
      </c>
      <c r="C11536" t="s">
        <v>22</v>
      </c>
      <c r="D11536" s="55">
        <v>44197</v>
      </c>
      <c r="E11536">
        <v>0.08</v>
      </c>
      <c r="F11536">
        <v>2376532</v>
      </c>
      <c r="G11536" s="58" t="s">
        <v>87</v>
      </c>
      <c r="H11536" s="58" t="s">
        <v>87</v>
      </c>
      <c r="I11536" s="60" t="s">
        <v>85</v>
      </c>
    </row>
    <row r="11537" spans="1:9" x14ac:dyDescent="0.2">
      <c r="A11537" t="s">
        <v>45</v>
      </c>
      <c r="B11537" t="s">
        <v>80</v>
      </c>
      <c r="C11537" t="s">
        <v>22</v>
      </c>
      <c r="D11537" s="55">
        <v>44197</v>
      </c>
      <c r="E11537">
        <v>0.4</v>
      </c>
      <c r="F11537">
        <v>2376533</v>
      </c>
      <c r="G11537" s="58" t="s">
        <v>87</v>
      </c>
      <c r="H11537" s="58" t="s">
        <v>87</v>
      </c>
      <c r="I11537" s="60" t="s">
        <v>85</v>
      </c>
    </row>
    <row r="11538" spans="1:9" x14ac:dyDescent="0.2">
      <c r="A11538" t="s">
        <v>45</v>
      </c>
      <c r="B11538" t="s">
        <v>81</v>
      </c>
      <c r="C11538" t="s">
        <v>22</v>
      </c>
      <c r="D11538" s="55">
        <v>44197</v>
      </c>
      <c r="E11538">
        <v>0.23</v>
      </c>
      <c r="F11538">
        <v>2376534</v>
      </c>
      <c r="G11538" s="58" t="s">
        <v>87</v>
      </c>
      <c r="H11538" s="58" t="s">
        <v>87</v>
      </c>
      <c r="I11538" s="60" t="s">
        <v>85</v>
      </c>
    </row>
    <row r="11539" spans="1:9" x14ac:dyDescent="0.2">
      <c r="A11539" t="s">
        <v>46</v>
      </c>
      <c r="B11539" t="s">
        <v>80</v>
      </c>
      <c r="C11539" t="s">
        <v>22</v>
      </c>
      <c r="D11539" s="55">
        <v>44197</v>
      </c>
      <c r="E11539">
        <v>0.4</v>
      </c>
      <c r="F11539">
        <v>2376535</v>
      </c>
      <c r="G11539" s="58" t="s">
        <v>87</v>
      </c>
      <c r="H11539" s="58" t="s">
        <v>87</v>
      </c>
      <c r="I11539" s="60" t="s">
        <v>85</v>
      </c>
    </row>
    <row r="11540" spans="1:9" x14ac:dyDescent="0.2">
      <c r="A11540" t="s">
        <v>46</v>
      </c>
      <c r="B11540" t="s">
        <v>81</v>
      </c>
      <c r="C11540" t="s">
        <v>22</v>
      </c>
      <c r="D11540" s="55">
        <v>44197</v>
      </c>
      <c r="E11540">
        <v>0.67177400736799009</v>
      </c>
      <c r="F11540">
        <v>2376536</v>
      </c>
      <c r="G11540" s="58" t="s">
        <v>87</v>
      </c>
      <c r="H11540" s="58" t="s">
        <v>87</v>
      </c>
      <c r="I11540" s="60" t="s">
        <v>85</v>
      </c>
    </row>
    <row r="11541" spans="1:9" x14ac:dyDescent="0.2">
      <c r="A11541" t="s">
        <v>47</v>
      </c>
      <c r="B11541" t="s">
        <v>80</v>
      </c>
      <c r="C11541" t="s">
        <v>22</v>
      </c>
      <c r="D11541" s="55">
        <v>44197</v>
      </c>
      <c r="E11541">
        <v>0.4</v>
      </c>
      <c r="F11541">
        <v>2376537</v>
      </c>
      <c r="G11541" s="58" t="s">
        <v>87</v>
      </c>
      <c r="H11541" s="58" t="s">
        <v>87</v>
      </c>
      <c r="I11541" s="60" t="s">
        <v>85</v>
      </c>
    </row>
    <row r="11542" spans="1:9" x14ac:dyDescent="0.2">
      <c r="A11542" t="s">
        <v>47</v>
      </c>
      <c r="B11542" t="s">
        <v>81</v>
      </c>
      <c r="C11542" t="s">
        <v>22</v>
      </c>
      <c r="D11542" s="55">
        <v>44197</v>
      </c>
      <c r="E11542">
        <v>0.13</v>
      </c>
      <c r="F11542">
        <v>2376538</v>
      </c>
      <c r="G11542" s="58" t="s">
        <v>87</v>
      </c>
      <c r="H11542" s="58" t="s">
        <v>87</v>
      </c>
      <c r="I11542" s="60" t="s">
        <v>85</v>
      </c>
    </row>
    <row r="11543" spans="1:9" x14ac:dyDescent="0.2">
      <c r="A11543" t="s">
        <v>48</v>
      </c>
      <c r="B11543" t="s">
        <v>80</v>
      </c>
      <c r="C11543" t="s">
        <v>22</v>
      </c>
      <c r="D11543" s="55">
        <v>44197</v>
      </c>
      <c r="E11543">
        <v>0.4</v>
      </c>
      <c r="F11543">
        <v>2376539</v>
      </c>
      <c r="G11543" s="58" t="s">
        <v>87</v>
      </c>
      <c r="H11543" s="58" t="s">
        <v>87</v>
      </c>
      <c r="I11543" s="60" t="s">
        <v>85</v>
      </c>
    </row>
    <row r="11544" spans="1:9" x14ac:dyDescent="0.2">
      <c r="A11544" t="s">
        <v>48</v>
      </c>
      <c r="B11544" t="s">
        <v>81</v>
      </c>
      <c r="C11544" t="s">
        <v>22</v>
      </c>
      <c r="D11544" s="55">
        <v>44197</v>
      </c>
      <c r="E11544">
        <v>0.51827421203438429</v>
      </c>
      <c r="F11544">
        <v>2376540</v>
      </c>
      <c r="G11544" s="58" t="s">
        <v>87</v>
      </c>
      <c r="H11544" s="58" t="s">
        <v>87</v>
      </c>
      <c r="I11544" s="60" t="s">
        <v>85</v>
      </c>
    </row>
    <row r="11545" spans="1:9" x14ac:dyDescent="0.2">
      <c r="A11545" t="s">
        <v>50</v>
      </c>
      <c r="B11545" t="s">
        <v>80</v>
      </c>
      <c r="C11545" t="s">
        <v>22</v>
      </c>
      <c r="D11545" s="55">
        <v>44197</v>
      </c>
      <c r="E11545">
        <v>0</v>
      </c>
      <c r="F11545">
        <v>2376541</v>
      </c>
      <c r="G11545" s="58" t="s">
        <v>87</v>
      </c>
      <c r="H11545" s="58" t="s">
        <v>87</v>
      </c>
      <c r="I11545" s="60" t="s">
        <v>85</v>
      </c>
    </row>
    <row r="11546" spans="1:9" x14ac:dyDescent="0.2">
      <c r="A11546" t="s">
        <v>50</v>
      </c>
      <c r="B11546" t="s">
        <v>81</v>
      </c>
      <c r="C11546" t="s">
        <v>22</v>
      </c>
      <c r="D11546" s="55">
        <v>44197</v>
      </c>
      <c r="E11546">
        <v>0</v>
      </c>
      <c r="F11546">
        <v>2376542</v>
      </c>
      <c r="G11546" s="58" t="s">
        <v>87</v>
      </c>
      <c r="H11546" s="58" t="s">
        <v>87</v>
      </c>
      <c r="I11546" s="60" t="s">
        <v>85</v>
      </c>
    </row>
    <row r="11547" spans="1:9" x14ac:dyDescent="0.2">
      <c r="A11547" t="s">
        <v>58</v>
      </c>
      <c r="B11547" t="s">
        <v>80</v>
      </c>
      <c r="C11547" t="s">
        <v>22</v>
      </c>
      <c r="D11547" s="55">
        <v>44197</v>
      </c>
      <c r="E11547">
        <v>1.2050000000000001</v>
      </c>
      <c r="F11547">
        <v>2376543</v>
      </c>
      <c r="G11547" s="58" t="s">
        <v>87</v>
      </c>
      <c r="H11547" s="58" t="s">
        <v>87</v>
      </c>
      <c r="I11547" s="60" t="s">
        <v>85</v>
      </c>
    </row>
    <row r="11548" spans="1:9" x14ac:dyDescent="0.2">
      <c r="A11548" t="s">
        <v>58</v>
      </c>
      <c r="B11548" t="s">
        <v>81</v>
      </c>
      <c r="C11548" t="s">
        <v>22</v>
      </c>
      <c r="D11548" s="55">
        <v>44197</v>
      </c>
      <c r="E11548">
        <v>0.05</v>
      </c>
      <c r="F11548">
        <v>2376544</v>
      </c>
      <c r="G11548" s="58" t="s">
        <v>87</v>
      </c>
      <c r="H11548" s="58" t="s">
        <v>87</v>
      </c>
      <c r="I11548" s="60" t="s">
        <v>85</v>
      </c>
    </row>
    <row r="11549" spans="1:9" x14ac:dyDescent="0.2">
      <c r="A11549" t="s">
        <v>59</v>
      </c>
      <c r="B11549" t="s">
        <v>80</v>
      </c>
      <c r="C11549" t="s">
        <v>22</v>
      </c>
      <c r="D11549" s="55">
        <v>44197</v>
      </c>
      <c r="E11549">
        <v>1.61</v>
      </c>
      <c r="F11549">
        <v>2376545</v>
      </c>
      <c r="G11549" s="58" t="s">
        <v>87</v>
      </c>
      <c r="H11549" s="58" t="s">
        <v>87</v>
      </c>
      <c r="I11549" s="60" t="s">
        <v>85</v>
      </c>
    </row>
    <row r="11550" spans="1:9" x14ac:dyDescent="0.2">
      <c r="A11550" t="s">
        <v>59</v>
      </c>
      <c r="B11550" t="s">
        <v>81</v>
      </c>
      <c r="C11550" t="s">
        <v>22</v>
      </c>
      <c r="D11550" s="55">
        <v>44197</v>
      </c>
      <c r="E11550">
        <v>-0.25</v>
      </c>
      <c r="F11550">
        <v>2376546</v>
      </c>
      <c r="G11550" s="58" t="s">
        <v>87</v>
      </c>
      <c r="H11550" s="58" t="s">
        <v>87</v>
      </c>
      <c r="I11550" s="60" t="s">
        <v>85</v>
      </c>
    </row>
    <row r="11551" spans="1:9" x14ac:dyDescent="0.2">
      <c r="A11551" t="s">
        <v>60</v>
      </c>
      <c r="B11551" t="s">
        <v>80</v>
      </c>
      <c r="C11551" t="s">
        <v>22</v>
      </c>
      <c r="D11551" s="55">
        <v>44197</v>
      </c>
      <c r="E11551">
        <v>1.61</v>
      </c>
      <c r="F11551">
        <v>2376547</v>
      </c>
      <c r="G11551" s="58" t="s">
        <v>87</v>
      </c>
      <c r="H11551" s="58" t="s">
        <v>87</v>
      </c>
      <c r="I11551" s="60" t="s">
        <v>85</v>
      </c>
    </row>
    <row r="11552" spans="1:9" x14ac:dyDescent="0.2">
      <c r="A11552" t="s">
        <v>60</v>
      </c>
      <c r="B11552" t="s">
        <v>81</v>
      </c>
      <c r="C11552" t="s">
        <v>22</v>
      </c>
      <c r="D11552" s="55">
        <v>44197</v>
      </c>
      <c r="E11552">
        <v>0.5</v>
      </c>
      <c r="F11552">
        <v>2376548</v>
      </c>
      <c r="G11552" s="58" t="s">
        <v>87</v>
      </c>
      <c r="H11552" s="58" t="s">
        <v>87</v>
      </c>
      <c r="I11552" s="60" t="s">
        <v>85</v>
      </c>
    </row>
    <row r="11553" spans="1:9" x14ac:dyDescent="0.2">
      <c r="A11553" t="s">
        <v>61</v>
      </c>
      <c r="B11553" t="s">
        <v>80</v>
      </c>
      <c r="C11553" t="s">
        <v>22</v>
      </c>
      <c r="D11553" s="55">
        <v>44197</v>
      </c>
      <c r="E11553">
        <v>1.61</v>
      </c>
      <c r="F11553">
        <v>2376549</v>
      </c>
      <c r="G11553" s="58" t="s">
        <v>87</v>
      </c>
      <c r="H11553" s="58" t="s">
        <v>87</v>
      </c>
      <c r="I11553" s="60" t="s">
        <v>85</v>
      </c>
    </row>
    <row r="11554" spans="1:9" x14ac:dyDescent="0.2">
      <c r="A11554" t="s">
        <v>61</v>
      </c>
      <c r="B11554" t="s">
        <v>81</v>
      </c>
      <c r="C11554" t="s">
        <v>22</v>
      </c>
      <c r="D11554" s="55">
        <v>44197</v>
      </c>
      <c r="E11554">
        <v>-0.2</v>
      </c>
      <c r="F11554">
        <v>2376550</v>
      </c>
      <c r="G11554" s="58" t="s">
        <v>87</v>
      </c>
      <c r="H11554" s="58" t="s">
        <v>87</v>
      </c>
      <c r="I11554" s="60" t="s">
        <v>85</v>
      </c>
    </row>
    <row r="11555" spans="1:9" x14ac:dyDescent="0.2">
      <c r="A11555" t="s">
        <v>62</v>
      </c>
      <c r="B11555" t="s">
        <v>80</v>
      </c>
      <c r="C11555" t="s">
        <v>22</v>
      </c>
      <c r="D11555" s="55">
        <v>44197</v>
      </c>
      <c r="E11555">
        <v>1.2050000000000001</v>
      </c>
      <c r="F11555">
        <v>2376551</v>
      </c>
      <c r="G11555" s="58" t="s">
        <v>87</v>
      </c>
      <c r="H11555" s="58" t="s">
        <v>87</v>
      </c>
      <c r="I11555" s="60" t="s">
        <v>85</v>
      </c>
    </row>
    <row r="11556" spans="1:9" x14ac:dyDescent="0.2">
      <c r="A11556" t="s">
        <v>62</v>
      </c>
      <c r="B11556" t="s">
        <v>81</v>
      </c>
      <c r="C11556" t="s">
        <v>22</v>
      </c>
      <c r="D11556" s="55">
        <v>44197</v>
      </c>
      <c r="E11556">
        <v>0.05</v>
      </c>
      <c r="F11556">
        <v>2376552</v>
      </c>
      <c r="G11556" s="58" t="s">
        <v>87</v>
      </c>
      <c r="H11556" s="58" t="s">
        <v>87</v>
      </c>
      <c r="I11556" s="60" t="s">
        <v>85</v>
      </c>
    </row>
    <row r="11557" spans="1:9" x14ac:dyDescent="0.2">
      <c r="A11557" t="s">
        <v>63</v>
      </c>
      <c r="B11557" t="s">
        <v>80</v>
      </c>
      <c r="C11557" t="s">
        <v>22</v>
      </c>
      <c r="D11557" s="55">
        <v>44197</v>
      </c>
      <c r="E11557">
        <v>0</v>
      </c>
      <c r="F11557">
        <v>2376553</v>
      </c>
      <c r="G11557" s="58" t="s">
        <v>87</v>
      </c>
      <c r="H11557" s="58" t="s">
        <v>87</v>
      </c>
      <c r="I11557" s="60" t="s">
        <v>85</v>
      </c>
    </row>
    <row r="11558" spans="1:9" x14ac:dyDescent="0.2">
      <c r="A11558" t="s">
        <v>63</v>
      </c>
      <c r="B11558" t="s">
        <v>81</v>
      </c>
      <c r="C11558" t="s">
        <v>22</v>
      </c>
      <c r="D11558" s="55">
        <v>44197</v>
      </c>
      <c r="E11558">
        <v>0</v>
      </c>
      <c r="F11558">
        <v>2376554</v>
      </c>
      <c r="G11558" s="58" t="s">
        <v>87</v>
      </c>
      <c r="H11558" s="58" t="s">
        <v>87</v>
      </c>
      <c r="I11558" s="60" t="s">
        <v>85</v>
      </c>
    </row>
    <row r="11559" spans="1:9" x14ac:dyDescent="0.2">
      <c r="A11559" t="s">
        <v>64</v>
      </c>
      <c r="B11559" t="s">
        <v>80</v>
      </c>
      <c r="C11559" t="s">
        <v>22</v>
      </c>
      <c r="D11559" s="55">
        <v>44197</v>
      </c>
      <c r="E11559">
        <v>0</v>
      </c>
      <c r="F11559">
        <v>2376555</v>
      </c>
      <c r="G11559" s="58" t="s">
        <v>87</v>
      </c>
      <c r="H11559" s="58" t="s">
        <v>87</v>
      </c>
      <c r="I11559" s="60" t="s">
        <v>85</v>
      </c>
    </row>
    <row r="11560" spans="1:9" x14ac:dyDescent="0.2">
      <c r="A11560" t="s">
        <v>64</v>
      </c>
      <c r="B11560" t="s">
        <v>81</v>
      </c>
      <c r="C11560" t="s">
        <v>22</v>
      </c>
      <c r="D11560" s="55">
        <v>44197</v>
      </c>
      <c r="E11560">
        <v>0</v>
      </c>
      <c r="F11560">
        <v>2376556</v>
      </c>
      <c r="G11560" s="58" t="s">
        <v>87</v>
      </c>
      <c r="H11560" s="58" t="s">
        <v>87</v>
      </c>
      <c r="I11560" s="60" t="s">
        <v>85</v>
      </c>
    </row>
    <row r="11561" spans="1:9" x14ac:dyDescent="0.2">
      <c r="A11561" t="s">
        <v>79</v>
      </c>
      <c r="B11561" t="s">
        <v>80</v>
      </c>
      <c r="C11561" t="s">
        <v>22</v>
      </c>
      <c r="D11561" s="55">
        <v>44197</v>
      </c>
      <c r="E11561">
        <v>0</v>
      </c>
      <c r="F11561">
        <v>2376557</v>
      </c>
      <c r="G11561" s="58" t="s">
        <v>87</v>
      </c>
      <c r="H11561" s="58" t="s">
        <v>87</v>
      </c>
      <c r="I11561" s="60" t="s">
        <v>85</v>
      </c>
    </row>
    <row r="11562" spans="1:9" x14ac:dyDescent="0.2">
      <c r="A11562" t="s">
        <v>79</v>
      </c>
      <c r="B11562" t="s">
        <v>81</v>
      </c>
      <c r="C11562" t="s">
        <v>22</v>
      </c>
      <c r="D11562" s="55">
        <v>44197</v>
      </c>
      <c r="E11562">
        <v>0</v>
      </c>
      <c r="F11562">
        <v>2376558</v>
      </c>
      <c r="G11562" s="58" t="s">
        <v>87</v>
      </c>
      <c r="H11562" s="58" t="s">
        <v>87</v>
      </c>
      <c r="I11562" s="60" t="s">
        <v>85</v>
      </c>
    </row>
    <row r="11563" spans="1:9" x14ac:dyDescent="0.2">
      <c r="A11563" t="s">
        <v>65</v>
      </c>
      <c r="B11563" t="s">
        <v>80</v>
      </c>
      <c r="C11563" t="s">
        <v>22</v>
      </c>
      <c r="D11563" s="55">
        <v>44197</v>
      </c>
      <c r="E11563">
        <v>0</v>
      </c>
      <c r="F11563">
        <v>2376559</v>
      </c>
      <c r="G11563" s="58" t="s">
        <v>87</v>
      </c>
      <c r="H11563" s="58" t="s">
        <v>87</v>
      </c>
      <c r="I11563" s="60" t="s">
        <v>85</v>
      </c>
    </row>
    <row r="11564" spans="1:9" x14ac:dyDescent="0.2">
      <c r="A11564" t="s">
        <v>65</v>
      </c>
      <c r="B11564" t="s">
        <v>81</v>
      </c>
      <c r="C11564" t="s">
        <v>22</v>
      </c>
      <c r="D11564" s="55">
        <v>44197</v>
      </c>
      <c r="E11564">
        <v>0</v>
      </c>
      <c r="F11564">
        <v>2376560</v>
      </c>
      <c r="G11564" s="58" t="s">
        <v>87</v>
      </c>
      <c r="H11564" s="58" t="s">
        <v>87</v>
      </c>
      <c r="I11564" s="60" t="s">
        <v>85</v>
      </c>
    </row>
    <row r="11565" spans="1:9" x14ac:dyDescent="0.2">
      <c r="A11565" t="s">
        <v>82</v>
      </c>
      <c r="B11565" t="s">
        <v>80</v>
      </c>
      <c r="C11565" t="s">
        <v>22</v>
      </c>
      <c r="D11565" s="55">
        <v>44197</v>
      </c>
      <c r="E11565">
        <v>8.5000000000000006E-2</v>
      </c>
      <c r="F11565">
        <v>2376561</v>
      </c>
      <c r="G11565" s="58" t="s">
        <v>87</v>
      </c>
      <c r="H11565" s="58" t="s">
        <v>87</v>
      </c>
      <c r="I11565" s="60" t="s">
        <v>85</v>
      </c>
    </row>
    <row r="11566" spans="1:9" x14ac:dyDescent="0.2">
      <c r="A11566" t="s">
        <v>78</v>
      </c>
      <c r="B11566" t="s">
        <v>80</v>
      </c>
      <c r="C11566" t="s">
        <v>22</v>
      </c>
      <c r="D11566" s="55">
        <v>44228</v>
      </c>
      <c r="E11566">
        <v>1.2050000000000001</v>
      </c>
      <c r="F11566">
        <v>2376515</v>
      </c>
      <c r="G11566" s="58" t="s">
        <v>87</v>
      </c>
      <c r="H11566" s="58" t="s">
        <v>87</v>
      </c>
      <c r="I11566" s="60" t="s">
        <v>85</v>
      </c>
    </row>
    <row r="11567" spans="1:9" x14ac:dyDescent="0.2">
      <c r="A11567" t="s">
        <v>78</v>
      </c>
      <c r="B11567" t="s">
        <v>81</v>
      </c>
      <c r="C11567" t="s">
        <v>22</v>
      </c>
      <c r="D11567" s="55">
        <v>44228</v>
      </c>
      <c r="E11567">
        <v>0.05</v>
      </c>
      <c r="F11567">
        <v>2376516</v>
      </c>
      <c r="G11567" s="58" t="s">
        <v>87</v>
      </c>
      <c r="H11567" s="58" t="s">
        <v>87</v>
      </c>
      <c r="I11567" s="60" t="s">
        <v>85</v>
      </c>
    </row>
    <row r="11568" spans="1:9" x14ac:dyDescent="0.2">
      <c r="A11568" t="s">
        <v>35</v>
      </c>
      <c r="B11568" t="s">
        <v>80</v>
      </c>
      <c r="C11568" t="s">
        <v>22</v>
      </c>
      <c r="D11568" s="55">
        <v>44228</v>
      </c>
      <c r="E11568">
        <v>1.2050000000000001</v>
      </c>
      <c r="F11568">
        <v>2376517</v>
      </c>
      <c r="G11568" s="58" t="s">
        <v>87</v>
      </c>
      <c r="H11568" s="58" t="s">
        <v>87</v>
      </c>
      <c r="I11568" s="60" t="s">
        <v>85</v>
      </c>
    </row>
    <row r="11569" spans="1:9" x14ac:dyDescent="0.2">
      <c r="A11569" t="s">
        <v>35</v>
      </c>
      <c r="B11569" t="s">
        <v>81</v>
      </c>
      <c r="C11569" t="s">
        <v>22</v>
      </c>
      <c r="D11569" s="55">
        <v>44228</v>
      </c>
      <c r="E11569">
        <v>0.32</v>
      </c>
      <c r="F11569">
        <v>2376518</v>
      </c>
      <c r="G11569" s="58" t="s">
        <v>87</v>
      </c>
      <c r="H11569" s="58" t="s">
        <v>87</v>
      </c>
      <c r="I11569" s="60" t="s">
        <v>85</v>
      </c>
    </row>
    <row r="11570" spans="1:9" x14ac:dyDescent="0.2">
      <c r="A11570" t="s">
        <v>36</v>
      </c>
      <c r="B11570" t="s">
        <v>80</v>
      </c>
      <c r="C11570" t="s">
        <v>22</v>
      </c>
      <c r="D11570" s="55">
        <v>44228</v>
      </c>
      <c r="E11570">
        <v>1.2050000000000001</v>
      </c>
      <c r="F11570">
        <v>2376519</v>
      </c>
      <c r="G11570" s="58" t="s">
        <v>87</v>
      </c>
      <c r="H11570" s="58" t="s">
        <v>87</v>
      </c>
      <c r="I11570" s="60" t="s">
        <v>85</v>
      </c>
    </row>
    <row r="11571" spans="1:9" x14ac:dyDescent="0.2">
      <c r="A11571" t="s">
        <v>36</v>
      </c>
      <c r="B11571" t="s">
        <v>81</v>
      </c>
      <c r="C11571" t="s">
        <v>22</v>
      </c>
      <c r="D11571" s="55">
        <v>44228</v>
      </c>
      <c r="E11571">
        <v>0.05</v>
      </c>
      <c r="F11571">
        <v>2376520</v>
      </c>
      <c r="G11571" s="58" t="s">
        <v>87</v>
      </c>
      <c r="H11571" s="58" t="s">
        <v>87</v>
      </c>
      <c r="I11571" s="60" t="s">
        <v>85</v>
      </c>
    </row>
    <row r="11572" spans="1:9" x14ac:dyDescent="0.2">
      <c r="A11572" t="s">
        <v>37</v>
      </c>
      <c r="B11572" t="s">
        <v>80</v>
      </c>
      <c r="C11572" t="s">
        <v>22</v>
      </c>
      <c r="D11572" s="55">
        <v>44228</v>
      </c>
      <c r="E11572">
        <v>1.2050000000000001</v>
      </c>
      <c r="F11572">
        <v>2376521</v>
      </c>
      <c r="G11572" s="58" t="s">
        <v>87</v>
      </c>
      <c r="H11572" s="58" t="s">
        <v>87</v>
      </c>
      <c r="I11572" s="60" t="s">
        <v>85</v>
      </c>
    </row>
    <row r="11573" spans="1:9" x14ac:dyDescent="0.2">
      <c r="A11573" t="s">
        <v>37</v>
      </c>
      <c r="B11573" t="s">
        <v>81</v>
      </c>
      <c r="C11573" t="s">
        <v>22</v>
      </c>
      <c r="D11573" s="55">
        <v>44228</v>
      </c>
      <c r="E11573">
        <v>0.32</v>
      </c>
      <c r="F11573">
        <v>2376522</v>
      </c>
      <c r="G11573" s="58" t="s">
        <v>87</v>
      </c>
      <c r="H11573" s="58" t="s">
        <v>87</v>
      </c>
      <c r="I11573" s="60" t="s">
        <v>85</v>
      </c>
    </row>
    <row r="11574" spans="1:9" x14ac:dyDescent="0.2">
      <c r="A11574" t="s">
        <v>40</v>
      </c>
      <c r="B11574" t="s">
        <v>80</v>
      </c>
      <c r="C11574" t="s">
        <v>22</v>
      </c>
      <c r="D11574" s="55">
        <v>44228</v>
      </c>
      <c r="E11574">
        <v>0</v>
      </c>
      <c r="F11574">
        <v>2376523</v>
      </c>
      <c r="G11574" s="58" t="s">
        <v>87</v>
      </c>
      <c r="H11574" s="58" t="s">
        <v>87</v>
      </c>
      <c r="I11574" s="60" t="s">
        <v>85</v>
      </c>
    </row>
    <row r="11575" spans="1:9" x14ac:dyDescent="0.2">
      <c r="A11575" t="s">
        <v>40</v>
      </c>
      <c r="B11575" t="s">
        <v>81</v>
      </c>
      <c r="C11575" t="s">
        <v>22</v>
      </c>
      <c r="D11575" s="55">
        <v>44228</v>
      </c>
      <c r="E11575">
        <v>0</v>
      </c>
      <c r="F11575">
        <v>2376524</v>
      </c>
      <c r="G11575" s="58" t="s">
        <v>87</v>
      </c>
      <c r="H11575" s="58" t="s">
        <v>87</v>
      </c>
      <c r="I11575" s="60" t="s">
        <v>85</v>
      </c>
    </row>
    <row r="11576" spans="1:9" x14ac:dyDescent="0.2">
      <c r="A11576" t="s">
        <v>41</v>
      </c>
      <c r="B11576" t="s">
        <v>80</v>
      </c>
      <c r="C11576" t="s">
        <v>22</v>
      </c>
      <c r="D11576" s="55">
        <v>44228</v>
      </c>
      <c r="E11576">
        <v>0</v>
      </c>
      <c r="F11576">
        <v>2376525</v>
      </c>
      <c r="G11576" s="58" t="s">
        <v>87</v>
      </c>
      <c r="H11576" s="58" t="s">
        <v>87</v>
      </c>
      <c r="I11576" s="60" t="s">
        <v>85</v>
      </c>
    </row>
    <row r="11577" spans="1:9" x14ac:dyDescent="0.2">
      <c r="A11577" t="s">
        <v>41</v>
      </c>
      <c r="B11577" t="s">
        <v>81</v>
      </c>
      <c r="C11577" t="s">
        <v>22</v>
      </c>
      <c r="D11577" s="55">
        <v>44228</v>
      </c>
      <c r="E11577">
        <v>0</v>
      </c>
      <c r="F11577">
        <v>2376526</v>
      </c>
      <c r="G11577" s="58" t="s">
        <v>87</v>
      </c>
      <c r="H11577" s="58" t="s">
        <v>87</v>
      </c>
      <c r="I11577" s="60" t="s">
        <v>85</v>
      </c>
    </row>
    <row r="11578" spans="1:9" x14ac:dyDescent="0.2">
      <c r="A11578" t="s">
        <v>42</v>
      </c>
      <c r="B11578" t="s">
        <v>80</v>
      </c>
      <c r="C11578" t="s">
        <v>22</v>
      </c>
      <c r="D11578" s="55">
        <v>44228</v>
      </c>
      <c r="E11578">
        <v>0.27</v>
      </c>
      <c r="F11578">
        <v>2376527</v>
      </c>
      <c r="G11578" s="58" t="s">
        <v>87</v>
      </c>
      <c r="H11578" s="58" t="s">
        <v>87</v>
      </c>
      <c r="I11578" s="60" t="s">
        <v>85</v>
      </c>
    </row>
    <row r="11579" spans="1:9" x14ac:dyDescent="0.2">
      <c r="A11579" t="s">
        <v>42</v>
      </c>
      <c r="B11579" t="s">
        <v>81</v>
      </c>
      <c r="C11579" t="s">
        <v>22</v>
      </c>
      <c r="D11579" s="55">
        <v>44228</v>
      </c>
      <c r="E11579">
        <v>0.03</v>
      </c>
      <c r="F11579">
        <v>2376528</v>
      </c>
      <c r="G11579" s="58" t="s">
        <v>87</v>
      </c>
      <c r="H11579" s="58" t="s">
        <v>87</v>
      </c>
      <c r="I11579" s="60" t="s">
        <v>85</v>
      </c>
    </row>
    <row r="11580" spans="1:9" x14ac:dyDescent="0.2">
      <c r="A11580" t="s">
        <v>43</v>
      </c>
      <c r="B11580" t="s">
        <v>80</v>
      </c>
      <c r="C11580" t="s">
        <v>22</v>
      </c>
      <c r="D11580" s="55">
        <v>44228</v>
      </c>
      <c r="E11580">
        <v>0.27</v>
      </c>
      <c r="F11580">
        <v>2376529</v>
      </c>
      <c r="G11580" s="58" t="s">
        <v>87</v>
      </c>
      <c r="H11580" s="58" t="s">
        <v>87</v>
      </c>
      <c r="I11580" s="60" t="s">
        <v>85</v>
      </c>
    </row>
    <row r="11581" spans="1:9" x14ac:dyDescent="0.2">
      <c r="A11581" t="s">
        <v>43</v>
      </c>
      <c r="B11581" t="s">
        <v>81</v>
      </c>
      <c r="C11581" t="s">
        <v>22</v>
      </c>
      <c r="D11581" s="55">
        <v>44228</v>
      </c>
      <c r="E11581">
        <v>0.29751170364921675</v>
      </c>
      <c r="F11581">
        <v>2376530</v>
      </c>
      <c r="G11581" s="58" t="s">
        <v>87</v>
      </c>
      <c r="H11581" s="58" t="s">
        <v>87</v>
      </c>
      <c r="I11581" s="60" t="s">
        <v>85</v>
      </c>
    </row>
    <row r="11582" spans="1:9" x14ac:dyDescent="0.2">
      <c r="A11582" t="s">
        <v>44</v>
      </c>
      <c r="B11582" t="s">
        <v>80</v>
      </c>
      <c r="C11582" t="s">
        <v>22</v>
      </c>
      <c r="D11582" s="55">
        <v>44228</v>
      </c>
      <c r="E11582">
        <v>0.39</v>
      </c>
      <c r="F11582">
        <v>2376531</v>
      </c>
      <c r="G11582" s="58" t="s">
        <v>87</v>
      </c>
      <c r="H11582" s="58" t="s">
        <v>87</v>
      </c>
      <c r="I11582" s="60" t="s">
        <v>85</v>
      </c>
    </row>
    <row r="11583" spans="1:9" x14ac:dyDescent="0.2">
      <c r="A11583" t="s">
        <v>44</v>
      </c>
      <c r="B11583" t="s">
        <v>81</v>
      </c>
      <c r="C11583" t="s">
        <v>22</v>
      </c>
      <c r="D11583" s="55">
        <v>44228</v>
      </c>
      <c r="E11583">
        <v>0.08</v>
      </c>
      <c r="F11583">
        <v>2376532</v>
      </c>
      <c r="G11583" s="58" t="s">
        <v>87</v>
      </c>
      <c r="H11583" s="58" t="s">
        <v>87</v>
      </c>
      <c r="I11583" s="60" t="s">
        <v>85</v>
      </c>
    </row>
    <row r="11584" spans="1:9" x14ac:dyDescent="0.2">
      <c r="A11584" t="s">
        <v>45</v>
      </c>
      <c r="B11584" t="s">
        <v>80</v>
      </c>
      <c r="C11584" t="s">
        <v>22</v>
      </c>
      <c r="D11584" s="55">
        <v>44228</v>
      </c>
      <c r="E11584">
        <v>0.39</v>
      </c>
      <c r="F11584">
        <v>2376533</v>
      </c>
      <c r="G11584" s="58" t="s">
        <v>87</v>
      </c>
      <c r="H11584" s="58" t="s">
        <v>87</v>
      </c>
      <c r="I11584" s="60" t="s">
        <v>85</v>
      </c>
    </row>
    <row r="11585" spans="1:9" x14ac:dyDescent="0.2">
      <c r="A11585" t="s">
        <v>45</v>
      </c>
      <c r="B11585" t="s">
        <v>81</v>
      </c>
      <c r="C11585" t="s">
        <v>22</v>
      </c>
      <c r="D11585" s="55">
        <v>44228</v>
      </c>
      <c r="E11585">
        <v>0.23</v>
      </c>
      <c r="F11585">
        <v>2376534</v>
      </c>
      <c r="G11585" s="58" t="s">
        <v>87</v>
      </c>
      <c r="H11585" s="58" t="s">
        <v>87</v>
      </c>
      <c r="I11585" s="60" t="s">
        <v>85</v>
      </c>
    </row>
    <row r="11586" spans="1:9" x14ac:dyDescent="0.2">
      <c r="A11586" t="s">
        <v>46</v>
      </c>
      <c r="B11586" t="s">
        <v>80</v>
      </c>
      <c r="C11586" t="s">
        <v>22</v>
      </c>
      <c r="D11586" s="55">
        <v>44228</v>
      </c>
      <c r="E11586">
        <v>0.39</v>
      </c>
      <c r="F11586">
        <v>2376535</v>
      </c>
      <c r="G11586" s="58" t="s">
        <v>87</v>
      </c>
      <c r="H11586" s="58" t="s">
        <v>87</v>
      </c>
      <c r="I11586" s="60" t="s">
        <v>85</v>
      </c>
    </row>
    <row r="11587" spans="1:9" x14ac:dyDescent="0.2">
      <c r="A11587" t="s">
        <v>46</v>
      </c>
      <c r="B11587" t="s">
        <v>81</v>
      </c>
      <c r="C11587" t="s">
        <v>22</v>
      </c>
      <c r="D11587" s="55">
        <v>44228</v>
      </c>
      <c r="E11587">
        <v>0.66855419566107277</v>
      </c>
      <c r="F11587">
        <v>2376536</v>
      </c>
      <c r="G11587" s="58" t="s">
        <v>87</v>
      </c>
      <c r="H11587" s="58" t="s">
        <v>87</v>
      </c>
      <c r="I11587" s="60" t="s">
        <v>85</v>
      </c>
    </row>
    <row r="11588" spans="1:9" x14ac:dyDescent="0.2">
      <c r="A11588" t="s">
        <v>47</v>
      </c>
      <c r="B11588" t="s">
        <v>80</v>
      </c>
      <c r="C11588" t="s">
        <v>22</v>
      </c>
      <c r="D11588" s="55">
        <v>44228</v>
      </c>
      <c r="E11588">
        <v>0.39</v>
      </c>
      <c r="F11588">
        <v>2376537</v>
      </c>
      <c r="G11588" s="58" t="s">
        <v>87</v>
      </c>
      <c r="H11588" s="58" t="s">
        <v>87</v>
      </c>
      <c r="I11588" s="60" t="s">
        <v>85</v>
      </c>
    </row>
    <row r="11589" spans="1:9" x14ac:dyDescent="0.2">
      <c r="A11589" t="s">
        <v>47</v>
      </c>
      <c r="B11589" t="s">
        <v>81</v>
      </c>
      <c r="C11589" t="s">
        <v>22</v>
      </c>
      <c r="D11589" s="55">
        <v>44228</v>
      </c>
      <c r="E11589">
        <v>0.13</v>
      </c>
      <c r="F11589">
        <v>2376538</v>
      </c>
      <c r="G11589" s="58" t="s">
        <v>87</v>
      </c>
      <c r="H11589" s="58" t="s">
        <v>87</v>
      </c>
      <c r="I11589" s="60" t="s">
        <v>85</v>
      </c>
    </row>
    <row r="11590" spans="1:9" x14ac:dyDescent="0.2">
      <c r="A11590" t="s">
        <v>48</v>
      </c>
      <c r="B11590" t="s">
        <v>80</v>
      </c>
      <c r="C11590" t="s">
        <v>22</v>
      </c>
      <c r="D11590" s="55">
        <v>44228</v>
      </c>
      <c r="E11590">
        <v>0.39</v>
      </c>
      <c r="F11590">
        <v>2376539</v>
      </c>
      <c r="G11590" s="58" t="s">
        <v>87</v>
      </c>
      <c r="H11590" s="58" t="s">
        <v>87</v>
      </c>
      <c r="I11590" s="60" t="s">
        <v>85</v>
      </c>
    </row>
    <row r="11591" spans="1:9" x14ac:dyDescent="0.2">
      <c r="A11591" t="s">
        <v>48</v>
      </c>
      <c r="B11591" t="s">
        <v>81</v>
      </c>
      <c r="C11591" t="s">
        <v>22</v>
      </c>
      <c r="D11591" s="55">
        <v>44228</v>
      </c>
      <c r="E11591">
        <v>0.51505440032746608</v>
      </c>
      <c r="F11591">
        <v>2376540</v>
      </c>
      <c r="G11591" s="58" t="s">
        <v>87</v>
      </c>
      <c r="H11591" s="58" t="s">
        <v>87</v>
      </c>
      <c r="I11591" s="60" t="s">
        <v>85</v>
      </c>
    </row>
    <row r="11592" spans="1:9" x14ac:dyDescent="0.2">
      <c r="A11592" t="s">
        <v>50</v>
      </c>
      <c r="B11592" t="s">
        <v>80</v>
      </c>
      <c r="C11592" t="s">
        <v>22</v>
      </c>
      <c r="D11592" s="55">
        <v>44228</v>
      </c>
      <c r="E11592">
        <v>0</v>
      </c>
      <c r="F11592">
        <v>2376541</v>
      </c>
      <c r="G11592" s="58" t="s">
        <v>87</v>
      </c>
      <c r="H11592" s="58" t="s">
        <v>87</v>
      </c>
      <c r="I11592" s="60" t="s">
        <v>85</v>
      </c>
    </row>
    <row r="11593" spans="1:9" x14ac:dyDescent="0.2">
      <c r="A11593" t="s">
        <v>50</v>
      </c>
      <c r="B11593" t="s">
        <v>81</v>
      </c>
      <c r="C11593" t="s">
        <v>22</v>
      </c>
      <c r="D11593" s="55">
        <v>44228</v>
      </c>
      <c r="E11593">
        <v>0</v>
      </c>
      <c r="F11593">
        <v>2376542</v>
      </c>
      <c r="G11593" s="58" t="s">
        <v>87</v>
      </c>
      <c r="H11593" s="58" t="s">
        <v>87</v>
      </c>
      <c r="I11593" s="60" t="s">
        <v>85</v>
      </c>
    </row>
    <row r="11594" spans="1:9" x14ac:dyDescent="0.2">
      <c r="A11594" t="s">
        <v>58</v>
      </c>
      <c r="B11594" t="s">
        <v>80</v>
      </c>
      <c r="C11594" t="s">
        <v>22</v>
      </c>
      <c r="D11594" s="55">
        <v>44228</v>
      </c>
      <c r="E11594">
        <v>1.2050000000000001</v>
      </c>
      <c r="F11594">
        <v>2376543</v>
      </c>
      <c r="G11594" s="58" t="s">
        <v>87</v>
      </c>
      <c r="H11594" s="58" t="s">
        <v>87</v>
      </c>
      <c r="I11594" s="60" t="s">
        <v>85</v>
      </c>
    </row>
    <row r="11595" spans="1:9" x14ac:dyDescent="0.2">
      <c r="A11595" t="s">
        <v>58</v>
      </c>
      <c r="B11595" t="s">
        <v>81</v>
      </c>
      <c r="C11595" t="s">
        <v>22</v>
      </c>
      <c r="D11595" s="55">
        <v>44228</v>
      </c>
      <c r="E11595">
        <v>0.05</v>
      </c>
      <c r="F11595">
        <v>2376544</v>
      </c>
      <c r="G11595" s="58" t="s">
        <v>87</v>
      </c>
      <c r="H11595" s="58" t="s">
        <v>87</v>
      </c>
      <c r="I11595" s="60" t="s">
        <v>85</v>
      </c>
    </row>
    <row r="11596" spans="1:9" x14ac:dyDescent="0.2">
      <c r="A11596" t="s">
        <v>59</v>
      </c>
      <c r="B11596" t="s">
        <v>80</v>
      </c>
      <c r="C11596" t="s">
        <v>22</v>
      </c>
      <c r="D11596" s="55">
        <v>44228</v>
      </c>
      <c r="E11596">
        <v>1.57</v>
      </c>
      <c r="F11596">
        <v>2376545</v>
      </c>
      <c r="G11596" s="58" t="s">
        <v>87</v>
      </c>
      <c r="H11596" s="58" t="s">
        <v>87</v>
      </c>
      <c r="I11596" s="60" t="s">
        <v>85</v>
      </c>
    </row>
    <row r="11597" spans="1:9" x14ac:dyDescent="0.2">
      <c r="A11597" t="s">
        <v>59</v>
      </c>
      <c r="B11597" t="s">
        <v>81</v>
      </c>
      <c r="C11597" t="s">
        <v>22</v>
      </c>
      <c r="D11597" s="55">
        <v>44228</v>
      </c>
      <c r="E11597">
        <v>-0.28000000000000003</v>
      </c>
      <c r="F11597">
        <v>2376546</v>
      </c>
      <c r="G11597" s="58" t="s">
        <v>87</v>
      </c>
      <c r="H11597" s="58" t="s">
        <v>87</v>
      </c>
      <c r="I11597" s="60" t="s">
        <v>85</v>
      </c>
    </row>
    <row r="11598" spans="1:9" x14ac:dyDescent="0.2">
      <c r="A11598" t="s">
        <v>60</v>
      </c>
      <c r="B11598" t="s">
        <v>80</v>
      </c>
      <c r="C11598" t="s">
        <v>22</v>
      </c>
      <c r="D11598" s="55">
        <v>44228</v>
      </c>
      <c r="E11598">
        <v>1.57</v>
      </c>
      <c r="F11598">
        <v>2376547</v>
      </c>
      <c r="G11598" s="58" t="s">
        <v>87</v>
      </c>
      <c r="H11598" s="58" t="s">
        <v>87</v>
      </c>
      <c r="I11598" s="60" t="s">
        <v>85</v>
      </c>
    </row>
    <row r="11599" spans="1:9" x14ac:dyDescent="0.2">
      <c r="A11599" t="s">
        <v>60</v>
      </c>
      <c r="B11599" t="s">
        <v>81</v>
      </c>
      <c r="C11599" t="s">
        <v>22</v>
      </c>
      <c r="D11599" s="55">
        <v>44228</v>
      </c>
      <c r="E11599">
        <v>0.5</v>
      </c>
      <c r="F11599">
        <v>2376548</v>
      </c>
      <c r="G11599" s="58" t="s">
        <v>87</v>
      </c>
      <c r="H11599" s="58" t="s">
        <v>87</v>
      </c>
      <c r="I11599" s="60" t="s">
        <v>85</v>
      </c>
    </row>
    <row r="11600" spans="1:9" x14ac:dyDescent="0.2">
      <c r="A11600" t="s">
        <v>61</v>
      </c>
      <c r="B11600" t="s">
        <v>80</v>
      </c>
      <c r="C11600" t="s">
        <v>22</v>
      </c>
      <c r="D11600" s="55">
        <v>44228</v>
      </c>
      <c r="E11600">
        <v>1.57</v>
      </c>
      <c r="F11600">
        <v>2376549</v>
      </c>
      <c r="G11600" s="58" t="s">
        <v>87</v>
      </c>
      <c r="H11600" s="58" t="s">
        <v>87</v>
      </c>
      <c r="I11600" s="60" t="s">
        <v>85</v>
      </c>
    </row>
    <row r="11601" spans="1:9" x14ac:dyDescent="0.2">
      <c r="A11601" t="s">
        <v>61</v>
      </c>
      <c r="B11601" t="s">
        <v>81</v>
      </c>
      <c r="C11601" t="s">
        <v>22</v>
      </c>
      <c r="D11601" s="55">
        <v>44228</v>
      </c>
      <c r="E11601">
        <v>-0.2</v>
      </c>
      <c r="F11601">
        <v>2376550</v>
      </c>
      <c r="G11601" s="58" t="s">
        <v>87</v>
      </c>
      <c r="H11601" s="58" t="s">
        <v>87</v>
      </c>
      <c r="I11601" s="60" t="s">
        <v>85</v>
      </c>
    </row>
    <row r="11602" spans="1:9" x14ac:dyDescent="0.2">
      <c r="A11602" t="s">
        <v>62</v>
      </c>
      <c r="B11602" t="s">
        <v>80</v>
      </c>
      <c r="C11602" t="s">
        <v>22</v>
      </c>
      <c r="D11602" s="55">
        <v>44228</v>
      </c>
      <c r="E11602">
        <v>1.2050000000000001</v>
      </c>
      <c r="F11602">
        <v>2376551</v>
      </c>
      <c r="G11602" s="58" t="s">
        <v>87</v>
      </c>
      <c r="H11602" s="58" t="s">
        <v>87</v>
      </c>
      <c r="I11602" s="60" t="s">
        <v>85</v>
      </c>
    </row>
    <row r="11603" spans="1:9" x14ac:dyDescent="0.2">
      <c r="A11603" t="s">
        <v>62</v>
      </c>
      <c r="B11603" t="s">
        <v>81</v>
      </c>
      <c r="C11603" t="s">
        <v>22</v>
      </c>
      <c r="D11603" s="55">
        <v>44228</v>
      </c>
      <c r="E11603">
        <v>0.05</v>
      </c>
      <c r="F11603">
        <v>2376552</v>
      </c>
      <c r="G11603" s="58" t="s">
        <v>87</v>
      </c>
      <c r="H11603" s="58" t="s">
        <v>87</v>
      </c>
      <c r="I11603" s="60" t="s">
        <v>85</v>
      </c>
    </row>
    <row r="11604" spans="1:9" x14ac:dyDescent="0.2">
      <c r="A11604" t="s">
        <v>63</v>
      </c>
      <c r="B11604" t="s">
        <v>80</v>
      </c>
      <c r="C11604" t="s">
        <v>22</v>
      </c>
      <c r="D11604" s="55">
        <v>44228</v>
      </c>
      <c r="E11604">
        <v>0</v>
      </c>
      <c r="F11604">
        <v>2376553</v>
      </c>
      <c r="G11604" s="58" t="s">
        <v>87</v>
      </c>
      <c r="H11604" s="58" t="s">
        <v>87</v>
      </c>
      <c r="I11604" s="60" t="s">
        <v>85</v>
      </c>
    </row>
    <row r="11605" spans="1:9" x14ac:dyDescent="0.2">
      <c r="A11605" t="s">
        <v>63</v>
      </c>
      <c r="B11605" t="s">
        <v>81</v>
      </c>
      <c r="C11605" t="s">
        <v>22</v>
      </c>
      <c r="D11605" s="55">
        <v>44228</v>
      </c>
      <c r="E11605">
        <v>0</v>
      </c>
      <c r="F11605">
        <v>2376554</v>
      </c>
      <c r="G11605" s="58" t="s">
        <v>87</v>
      </c>
      <c r="H11605" s="58" t="s">
        <v>87</v>
      </c>
      <c r="I11605" s="60" t="s">
        <v>85</v>
      </c>
    </row>
    <row r="11606" spans="1:9" x14ac:dyDescent="0.2">
      <c r="A11606" t="s">
        <v>64</v>
      </c>
      <c r="B11606" t="s">
        <v>80</v>
      </c>
      <c r="C11606" t="s">
        <v>22</v>
      </c>
      <c r="D11606" s="55">
        <v>44228</v>
      </c>
      <c r="E11606">
        <v>0</v>
      </c>
      <c r="F11606">
        <v>2376555</v>
      </c>
      <c r="G11606" s="58" t="s">
        <v>87</v>
      </c>
      <c r="H11606" s="58" t="s">
        <v>87</v>
      </c>
      <c r="I11606" s="60" t="s">
        <v>85</v>
      </c>
    </row>
    <row r="11607" spans="1:9" x14ac:dyDescent="0.2">
      <c r="A11607" t="s">
        <v>64</v>
      </c>
      <c r="B11607" t="s">
        <v>81</v>
      </c>
      <c r="C11607" t="s">
        <v>22</v>
      </c>
      <c r="D11607" s="55">
        <v>44228</v>
      </c>
      <c r="E11607">
        <v>0</v>
      </c>
      <c r="F11607">
        <v>2376556</v>
      </c>
      <c r="G11607" s="58" t="s">
        <v>87</v>
      </c>
      <c r="H11607" s="58" t="s">
        <v>87</v>
      </c>
      <c r="I11607" s="60" t="s">
        <v>85</v>
      </c>
    </row>
    <row r="11608" spans="1:9" x14ac:dyDescent="0.2">
      <c r="A11608" t="s">
        <v>79</v>
      </c>
      <c r="B11608" t="s">
        <v>80</v>
      </c>
      <c r="C11608" t="s">
        <v>22</v>
      </c>
      <c r="D11608" s="55">
        <v>44228</v>
      </c>
      <c r="E11608">
        <v>0</v>
      </c>
      <c r="F11608">
        <v>2376557</v>
      </c>
      <c r="G11608" s="58" t="s">
        <v>87</v>
      </c>
      <c r="H11608" s="58" t="s">
        <v>87</v>
      </c>
      <c r="I11608" s="60" t="s">
        <v>85</v>
      </c>
    </row>
    <row r="11609" spans="1:9" x14ac:dyDescent="0.2">
      <c r="A11609" t="s">
        <v>79</v>
      </c>
      <c r="B11609" t="s">
        <v>81</v>
      </c>
      <c r="C11609" t="s">
        <v>22</v>
      </c>
      <c r="D11609" s="55">
        <v>44228</v>
      </c>
      <c r="E11609">
        <v>0</v>
      </c>
      <c r="F11609">
        <v>2376558</v>
      </c>
      <c r="G11609" s="58" t="s">
        <v>87</v>
      </c>
      <c r="H11609" s="58" t="s">
        <v>87</v>
      </c>
      <c r="I11609" s="60" t="s">
        <v>85</v>
      </c>
    </row>
    <row r="11610" spans="1:9" x14ac:dyDescent="0.2">
      <c r="A11610" t="s">
        <v>65</v>
      </c>
      <c r="B11610" t="s">
        <v>80</v>
      </c>
      <c r="C11610" t="s">
        <v>22</v>
      </c>
      <c r="D11610" s="55">
        <v>44228</v>
      </c>
      <c r="E11610">
        <v>0</v>
      </c>
      <c r="F11610">
        <v>2376559</v>
      </c>
      <c r="G11610" s="58" t="s">
        <v>87</v>
      </c>
      <c r="H11610" s="58" t="s">
        <v>87</v>
      </c>
      <c r="I11610" s="60" t="s">
        <v>85</v>
      </c>
    </row>
    <row r="11611" spans="1:9" x14ac:dyDescent="0.2">
      <c r="A11611" t="s">
        <v>65</v>
      </c>
      <c r="B11611" t="s">
        <v>81</v>
      </c>
      <c r="C11611" t="s">
        <v>22</v>
      </c>
      <c r="D11611" s="55">
        <v>44228</v>
      </c>
      <c r="E11611">
        <v>0</v>
      </c>
      <c r="F11611">
        <v>2376560</v>
      </c>
      <c r="G11611" s="58" t="s">
        <v>87</v>
      </c>
      <c r="H11611" s="58" t="s">
        <v>87</v>
      </c>
      <c r="I11611" s="60" t="s">
        <v>85</v>
      </c>
    </row>
    <row r="11612" spans="1:9" x14ac:dyDescent="0.2">
      <c r="A11612" t="s">
        <v>82</v>
      </c>
      <c r="B11612" t="s">
        <v>80</v>
      </c>
      <c r="C11612" t="s">
        <v>22</v>
      </c>
      <c r="D11612" s="55">
        <v>44228</v>
      </c>
      <c r="E11612">
        <v>7.4999999999999997E-2</v>
      </c>
      <c r="F11612">
        <v>2376561</v>
      </c>
      <c r="G11612" s="58" t="s">
        <v>87</v>
      </c>
      <c r="H11612" s="58" t="s">
        <v>87</v>
      </c>
      <c r="I11612" s="60" t="s">
        <v>85</v>
      </c>
    </row>
    <row r="11613" spans="1:9" x14ac:dyDescent="0.2">
      <c r="A11613" t="s">
        <v>78</v>
      </c>
      <c r="B11613" t="s">
        <v>80</v>
      </c>
      <c r="C11613" t="s">
        <v>22</v>
      </c>
      <c r="D11613" s="55">
        <v>44256</v>
      </c>
      <c r="E11613">
        <v>0.81499999999999995</v>
      </c>
      <c r="F11613">
        <v>2376515</v>
      </c>
      <c r="G11613" s="58" t="s">
        <v>87</v>
      </c>
      <c r="H11613" s="58" t="s">
        <v>87</v>
      </c>
      <c r="I11613" s="60" t="s">
        <v>85</v>
      </c>
    </row>
    <row r="11614" spans="1:9" x14ac:dyDescent="0.2">
      <c r="A11614" t="s">
        <v>78</v>
      </c>
      <c r="B11614" t="s">
        <v>81</v>
      </c>
      <c r="C11614" t="s">
        <v>22</v>
      </c>
      <c r="D11614" s="55">
        <v>44256</v>
      </c>
      <c r="E11614">
        <v>0.05</v>
      </c>
      <c r="F11614">
        <v>2376516</v>
      </c>
      <c r="G11614" s="58" t="s">
        <v>87</v>
      </c>
      <c r="H11614" s="58" t="s">
        <v>87</v>
      </c>
      <c r="I11614" s="60" t="s">
        <v>85</v>
      </c>
    </row>
    <row r="11615" spans="1:9" x14ac:dyDescent="0.2">
      <c r="A11615" t="s">
        <v>35</v>
      </c>
      <c r="B11615" t="s">
        <v>80</v>
      </c>
      <c r="C11615" t="s">
        <v>22</v>
      </c>
      <c r="D11615" s="55">
        <v>44256</v>
      </c>
      <c r="E11615">
        <v>0.81499999999999995</v>
      </c>
      <c r="F11615">
        <v>2376517</v>
      </c>
      <c r="G11615" s="58" t="s">
        <v>87</v>
      </c>
      <c r="H11615" s="58" t="s">
        <v>87</v>
      </c>
      <c r="I11615" s="60" t="s">
        <v>85</v>
      </c>
    </row>
    <row r="11616" spans="1:9" x14ac:dyDescent="0.2">
      <c r="A11616" t="s">
        <v>35</v>
      </c>
      <c r="B11616" t="s">
        <v>81</v>
      </c>
      <c r="C11616" t="s">
        <v>22</v>
      </c>
      <c r="D11616" s="55">
        <v>44256</v>
      </c>
      <c r="E11616">
        <v>0.15</v>
      </c>
      <c r="F11616">
        <v>2376518</v>
      </c>
      <c r="G11616" s="58" t="s">
        <v>87</v>
      </c>
      <c r="H11616" s="58" t="s">
        <v>87</v>
      </c>
      <c r="I11616" s="60" t="s">
        <v>85</v>
      </c>
    </row>
    <row r="11617" spans="1:9" x14ac:dyDescent="0.2">
      <c r="A11617" t="s">
        <v>36</v>
      </c>
      <c r="B11617" t="s">
        <v>80</v>
      </c>
      <c r="C11617" t="s">
        <v>22</v>
      </c>
      <c r="D11617" s="55">
        <v>44256</v>
      </c>
      <c r="E11617">
        <v>0.81499999999999995</v>
      </c>
      <c r="F11617">
        <v>2376519</v>
      </c>
      <c r="G11617" s="58" t="s">
        <v>87</v>
      </c>
      <c r="H11617" s="58" t="s">
        <v>87</v>
      </c>
      <c r="I11617" s="60" t="s">
        <v>85</v>
      </c>
    </row>
    <row r="11618" spans="1:9" x14ac:dyDescent="0.2">
      <c r="A11618" t="s">
        <v>36</v>
      </c>
      <c r="B11618" t="s">
        <v>81</v>
      </c>
      <c r="C11618" t="s">
        <v>22</v>
      </c>
      <c r="D11618" s="55">
        <v>44256</v>
      </c>
      <c r="E11618">
        <v>0.05</v>
      </c>
      <c r="F11618">
        <v>2376520</v>
      </c>
      <c r="G11618" s="58" t="s">
        <v>87</v>
      </c>
      <c r="H11618" s="58" t="s">
        <v>87</v>
      </c>
      <c r="I11618" s="60" t="s">
        <v>85</v>
      </c>
    </row>
    <row r="11619" spans="1:9" x14ac:dyDescent="0.2">
      <c r="A11619" t="s">
        <v>37</v>
      </c>
      <c r="B11619" t="s">
        <v>80</v>
      </c>
      <c r="C11619" t="s">
        <v>22</v>
      </c>
      <c r="D11619" s="55">
        <v>44256</v>
      </c>
      <c r="E11619">
        <v>0.81499999999999995</v>
      </c>
      <c r="F11619">
        <v>2376521</v>
      </c>
      <c r="G11619" s="58" t="s">
        <v>87</v>
      </c>
      <c r="H11619" s="58" t="s">
        <v>87</v>
      </c>
      <c r="I11619" s="60" t="s">
        <v>85</v>
      </c>
    </row>
    <row r="11620" spans="1:9" x14ac:dyDescent="0.2">
      <c r="A11620" t="s">
        <v>37</v>
      </c>
      <c r="B11620" t="s">
        <v>81</v>
      </c>
      <c r="C11620" t="s">
        <v>22</v>
      </c>
      <c r="D11620" s="55">
        <v>44256</v>
      </c>
      <c r="E11620">
        <v>0.15</v>
      </c>
      <c r="F11620">
        <v>2376522</v>
      </c>
      <c r="G11620" s="58" t="s">
        <v>87</v>
      </c>
      <c r="H11620" s="58" t="s">
        <v>87</v>
      </c>
      <c r="I11620" s="60" t="s">
        <v>85</v>
      </c>
    </row>
    <row r="11621" spans="1:9" x14ac:dyDescent="0.2">
      <c r="A11621" t="s">
        <v>40</v>
      </c>
      <c r="B11621" t="s">
        <v>80</v>
      </c>
      <c r="C11621" t="s">
        <v>22</v>
      </c>
      <c r="D11621" s="55">
        <v>44256</v>
      </c>
      <c r="E11621">
        <v>0</v>
      </c>
      <c r="F11621">
        <v>2376523</v>
      </c>
      <c r="G11621" s="58" t="s">
        <v>87</v>
      </c>
      <c r="H11621" s="58" t="s">
        <v>87</v>
      </c>
      <c r="I11621" s="60" t="s">
        <v>85</v>
      </c>
    </row>
    <row r="11622" spans="1:9" x14ac:dyDescent="0.2">
      <c r="A11622" t="s">
        <v>40</v>
      </c>
      <c r="B11622" t="s">
        <v>81</v>
      </c>
      <c r="C11622" t="s">
        <v>22</v>
      </c>
      <c r="D11622" s="55">
        <v>44256</v>
      </c>
      <c r="E11622">
        <v>0</v>
      </c>
      <c r="F11622">
        <v>2376524</v>
      </c>
      <c r="G11622" s="58" t="s">
        <v>87</v>
      </c>
      <c r="H11622" s="58" t="s">
        <v>87</v>
      </c>
      <c r="I11622" s="60" t="s">
        <v>85</v>
      </c>
    </row>
    <row r="11623" spans="1:9" x14ac:dyDescent="0.2">
      <c r="A11623" t="s">
        <v>41</v>
      </c>
      <c r="B11623" t="s">
        <v>80</v>
      </c>
      <c r="C11623" t="s">
        <v>22</v>
      </c>
      <c r="D11623" s="55">
        <v>44256</v>
      </c>
      <c r="E11623">
        <v>0</v>
      </c>
      <c r="F11623">
        <v>2376525</v>
      </c>
      <c r="G11623" s="58" t="s">
        <v>87</v>
      </c>
      <c r="H11623" s="58" t="s">
        <v>87</v>
      </c>
      <c r="I11623" s="60" t="s">
        <v>85</v>
      </c>
    </row>
    <row r="11624" spans="1:9" x14ac:dyDescent="0.2">
      <c r="A11624" t="s">
        <v>41</v>
      </c>
      <c r="B11624" t="s">
        <v>81</v>
      </c>
      <c r="C11624" t="s">
        <v>22</v>
      </c>
      <c r="D11624" s="55">
        <v>44256</v>
      </c>
      <c r="E11624">
        <v>0</v>
      </c>
      <c r="F11624">
        <v>2376526</v>
      </c>
      <c r="G11624" s="58" t="s">
        <v>87</v>
      </c>
      <c r="H11624" s="58" t="s">
        <v>87</v>
      </c>
      <c r="I11624" s="60" t="s">
        <v>85</v>
      </c>
    </row>
    <row r="11625" spans="1:9" x14ac:dyDescent="0.2">
      <c r="A11625" t="s">
        <v>42</v>
      </c>
      <c r="B11625" t="s">
        <v>80</v>
      </c>
      <c r="C11625" t="s">
        <v>22</v>
      </c>
      <c r="D11625" s="55">
        <v>44256</v>
      </c>
      <c r="E11625">
        <v>0.24</v>
      </c>
      <c r="F11625">
        <v>2376527</v>
      </c>
      <c r="G11625" s="58" t="s">
        <v>87</v>
      </c>
      <c r="H11625" s="58" t="s">
        <v>87</v>
      </c>
      <c r="I11625" s="60" t="s">
        <v>85</v>
      </c>
    </row>
    <row r="11626" spans="1:9" x14ac:dyDescent="0.2">
      <c r="A11626" t="s">
        <v>42</v>
      </c>
      <c r="B11626" t="s">
        <v>81</v>
      </c>
      <c r="C11626" t="s">
        <v>22</v>
      </c>
      <c r="D11626" s="55">
        <v>44256</v>
      </c>
      <c r="E11626">
        <v>0.03</v>
      </c>
      <c r="F11626">
        <v>2376528</v>
      </c>
      <c r="G11626" s="58" t="s">
        <v>87</v>
      </c>
      <c r="H11626" s="58" t="s">
        <v>87</v>
      </c>
      <c r="I11626" s="60" t="s">
        <v>85</v>
      </c>
    </row>
    <row r="11627" spans="1:9" x14ac:dyDescent="0.2">
      <c r="A11627" t="s">
        <v>43</v>
      </c>
      <c r="B11627" t="s">
        <v>80</v>
      </c>
      <c r="C11627" t="s">
        <v>22</v>
      </c>
      <c r="D11627" s="55">
        <v>44256</v>
      </c>
      <c r="E11627">
        <v>0.24</v>
      </c>
      <c r="F11627">
        <v>2376529</v>
      </c>
      <c r="G11627" s="58" t="s">
        <v>87</v>
      </c>
      <c r="H11627" s="58" t="s">
        <v>87</v>
      </c>
      <c r="I11627" s="60" t="s">
        <v>85</v>
      </c>
    </row>
    <row r="11628" spans="1:9" x14ac:dyDescent="0.2">
      <c r="A11628" t="s">
        <v>43</v>
      </c>
      <c r="B11628" t="s">
        <v>81</v>
      </c>
      <c r="C11628" t="s">
        <v>22</v>
      </c>
      <c r="D11628" s="55">
        <v>44256</v>
      </c>
      <c r="E11628">
        <v>0.28446364676555924</v>
      </c>
      <c r="F11628">
        <v>2376530</v>
      </c>
      <c r="G11628" s="58" t="s">
        <v>87</v>
      </c>
      <c r="H11628" s="58" t="s">
        <v>87</v>
      </c>
      <c r="I11628" s="60" t="s">
        <v>85</v>
      </c>
    </row>
    <row r="11629" spans="1:9" x14ac:dyDescent="0.2">
      <c r="A11629" t="s">
        <v>44</v>
      </c>
      <c r="B11629" t="s">
        <v>80</v>
      </c>
      <c r="C11629" t="s">
        <v>22</v>
      </c>
      <c r="D11629" s="55">
        <v>44256</v>
      </c>
      <c r="E11629">
        <v>0.39</v>
      </c>
      <c r="F11629">
        <v>2376531</v>
      </c>
      <c r="G11629" s="58" t="s">
        <v>87</v>
      </c>
      <c r="H11629" s="58" t="s">
        <v>87</v>
      </c>
      <c r="I11629" s="60" t="s">
        <v>85</v>
      </c>
    </row>
    <row r="11630" spans="1:9" x14ac:dyDescent="0.2">
      <c r="A11630" t="s">
        <v>44</v>
      </c>
      <c r="B11630" t="s">
        <v>81</v>
      </c>
      <c r="C11630" t="s">
        <v>22</v>
      </c>
      <c r="D11630" s="55">
        <v>44256</v>
      </c>
      <c r="E11630">
        <v>0.08</v>
      </c>
      <c r="F11630">
        <v>2376532</v>
      </c>
      <c r="G11630" s="58" t="s">
        <v>87</v>
      </c>
      <c r="H11630" s="58" t="s">
        <v>87</v>
      </c>
      <c r="I11630" s="60" t="s">
        <v>85</v>
      </c>
    </row>
    <row r="11631" spans="1:9" x14ac:dyDescent="0.2">
      <c r="A11631" t="s">
        <v>45</v>
      </c>
      <c r="B11631" t="s">
        <v>80</v>
      </c>
      <c r="C11631" t="s">
        <v>22</v>
      </c>
      <c r="D11631" s="55">
        <v>44256</v>
      </c>
      <c r="E11631">
        <v>0.39</v>
      </c>
      <c r="F11631">
        <v>2376533</v>
      </c>
      <c r="G11631" s="58" t="s">
        <v>87</v>
      </c>
      <c r="H11631" s="58" t="s">
        <v>87</v>
      </c>
      <c r="I11631" s="60" t="s">
        <v>85</v>
      </c>
    </row>
    <row r="11632" spans="1:9" x14ac:dyDescent="0.2">
      <c r="A11632" t="s">
        <v>45</v>
      </c>
      <c r="B11632" t="s">
        <v>81</v>
      </c>
      <c r="C11632" t="s">
        <v>22</v>
      </c>
      <c r="D11632" s="55">
        <v>44256</v>
      </c>
      <c r="E11632">
        <v>0.18</v>
      </c>
      <c r="F11632">
        <v>2376534</v>
      </c>
      <c r="G11632" s="58" t="s">
        <v>87</v>
      </c>
      <c r="H11632" s="58" t="s">
        <v>87</v>
      </c>
      <c r="I11632" s="60" t="s">
        <v>85</v>
      </c>
    </row>
    <row r="11633" spans="1:9" x14ac:dyDescent="0.2">
      <c r="A11633" t="s">
        <v>46</v>
      </c>
      <c r="B11633" t="s">
        <v>80</v>
      </c>
      <c r="C11633" t="s">
        <v>22</v>
      </c>
      <c r="D11633" s="55">
        <v>44256</v>
      </c>
      <c r="E11633">
        <v>0.39</v>
      </c>
      <c r="F11633">
        <v>2376535</v>
      </c>
      <c r="G11633" s="58" t="s">
        <v>87</v>
      </c>
      <c r="H11633" s="58" t="s">
        <v>87</v>
      </c>
      <c r="I11633" s="60" t="s">
        <v>85</v>
      </c>
    </row>
    <row r="11634" spans="1:9" x14ac:dyDescent="0.2">
      <c r="A11634" t="s">
        <v>46</v>
      </c>
      <c r="B11634" t="s">
        <v>81</v>
      </c>
      <c r="C11634" t="s">
        <v>22</v>
      </c>
      <c r="D11634" s="55">
        <v>44256</v>
      </c>
      <c r="E11634">
        <v>0.58863115022513357</v>
      </c>
      <c r="F11634">
        <v>2376536</v>
      </c>
      <c r="G11634" s="58" t="s">
        <v>87</v>
      </c>
      <c r="H11634" s="58" t="s">
        <v>87</v>
      </c>
      <c r="I11634" s="60" t="s">
        <v>85</v>
      </c>
    </row>
    <row r="11635" spans="1:9" x14ac:dyDescent="0.2">
      <c r="A11635" t="s">
        <v>47</v>
      </c>
      <c r="B11635" t="s">
        <v>80</v>
      </c>
      <c r="C11635" t="s">
        <v>22</v>
      </c>
      <c r="D11635" s="55">
        <v>44256</v>
      </c>
      <c r="E11635">
        <v>0.39</v>
      </c>
      <c r="F11635">
        <v>2376537</v>
      </c>
      <c r="G11635" s="58" t="s">
        <v>87</v>
      </c>
      <c r="H11635" s="58" t="s">
        <v>87</v>
      </c>
      <c r="I11635" s="60" t="s">
        <v>85</v>
      </c>
    </row>
    <row r="11636" spans="1:9" x14ac:dyDescent="0.2">
      <c r="A11636" t="s">
        <v>47</v>
      </c>
      <c r="B11636" t="s">
        <v>81</v>
      </c>
      <c r="C11636" t="s">
        <v>22</v>
      </c>
      <c r="D11636" s="55">
        <v>44256</v>
      </c>
      <c r="E11636">
        <v>0.13</v>
      </c>
      <c r="F11636">
        <v>2376538</v>
      </c>
      <c r="G11636" s="58" t="s">
        <v>87</v>
      </c>
      <c r="H11636" s="58" t="s">
        <v>87</v>
      </c>
      <c r="I11636" s="60" t="s">
        <v>85</v>
      </c>
    </row>
    <row r="11637" spans="1:9" x14ac:dyDescent="0.2">
      <c r="A11637" t="s">
        <v>48</v>
      </c>
      <c r="B11637" t="s">
        <v>80</v>
      </c>
      <c r="C11637" t="s">
        <v>22</v>
      </c>
      <c r="D11637" s="55">
        <v>44256</v>
      </c>
      <c r="E11637">
        <v>0.39</v>
      </c>
      <c r="F11637">
        <v>2376539</v>
      </c>
      <c r="G11637" s="58" t="s">
        <v>87</v>
      </c>
      <c r="H11637" s="58" t="s">
        <v>87</v>
      </c>
      <c r="I11637" s="60" t="s">
        <v>85</v>
      </c>
    </row>
    <row r="11638" spans="1:9" x14ac:dyDescent="0.2">
      <c r="A11638" t="s">
        <v>48</v>
      </c>
      <c r="B11638" t="s">
        <v>81</v>
      </c>
      <c r="C11638" t="s">
        <v>22</v>
      </c>
      <c r="D11638" s="55">
        <v>44256</v>
      </c>
      <c r="E11638">
        <v>0.48629795333606213</v>
      </c>
      <c r="F11638">
        <v>2376540</v>
      </c>
      <c r="G11638" s="58" t="s">
        <v>87</v>
      </c>
      <c r="H11638" s="58" t="s">
        <v>87</v>
      </c>
      <c r="I11638" s="60" t="s">
        <v>85</v>
      </c>
    </row>
    <row r="11639" spans="1:9" x14ac:dyDescent="0.2">
      <c r="A11639" t="s">
        <v>50</v>
      </c>
      <c r="B11639" t="s">
        <v>80</v>
      </c>
      <c r="C11639" t="s">
        <v>22</v>
      </c>
      <c r="D11639" s="55">
        <v>44256</v>
      </c>
      <c r="E11639">
        <v>0</v>
      </c>
      <c r="F11639">
        <v>2376541</v>
      </c>
      <c r="G11639" s="58" t="s">
        <v>87</v>
      </c>
      <c r="H11639" s="58" t="s">
        <v>87</v>
      </c>
      <c r="I11639" s="60" t="s">
        <v>85</v>
      </c>
    </row>
    <row r="11640" spans="1:9" x14ac:dyDescent="0.2">
      <c r="A11640" t="s">
        <v>50</v>
      </c>
      <c r="B11640" t="s">
        <v>81</v>
      </c>
      <c r="C11640" t="s">
        <v>22</v>
      </c>
      <c r="D11640" s="55">
        <v>44256</v>
      </c>
      <c r="E11640">
        <v>0</v>
      </c>
      <c r="F11640">
        <v>2376542</v>
      </c>
      <c r="G11640" s="58" t="s">
        <v>87</v>
      </c>
      <c r="H11640" s="58" t="s">
        <v>87</v>
      </c>
      <c r="I11640" s="60" t="s">
        <v>85</v>
      </c>
    </row>
    <row r="11641" spans="1:9" x14ac:dyDescent="0.2">
      <c r="A11641" t="s">
        <v>58</v>
      </c>
      <c r="B11641" t="s">
        <v>80</v>
      </c>
      <c r="C11641" t="s">
        <v>22</v>
      </c>
      <c r="D11641" s="55">
        <v>44256</v>
      </c>
      <c r="E11641">
        <v>0.81499999999999995</v>
      </c>
      <c r="F11641">
        <v>2376543</v>
      </c>
      <c r="G11641" s="58" t="s">
        <v>87</v>
      </c>
      <c r="H11641" s="58" t="s">
        <v>87</v>
      </c>
      <c r="I11641" s="60" t="s">
        <v>85</v>
      </c>
    </row>
    <row r="11642" spans="1:9" x14ac:dyDescent="0.2">
      <c r="A11642" t="s">
        <v>58</v>
      </c>
      <c r="B11642" t="s">
        <v>81</v>
      </c>
      <c r="C11642" t="s">
        <v>22</v>
      </c>
      <c r="D11642" s="55">
        <v>44256</v>
      </c>
      <c r="E11642">
        <v>0.05</v>
      </c>
      <c r="F11642">
        <v>2376544</v>
      </c>
      <c r="G11642" s="58" t="s">
        <v>87</v>
      </c>
      <c r="H11642" s="58" t="s">
        <v>87</v>
      </c>
      <c r="I11642" s="60" t="s">
        <v>85</v>
      </c>
    </row>
    <row r="11643" spans="1:9" x14ac:dyDescent="0.2">
      <c r="A11643" t="s">
        <v>59</v>
      </c>
      <c r="B11643" t="s">
        <v>80</v>
      </c>
      <c r="C11643" t="s">
        <v>22</v>
      </c>
      <c r="D11643" s="55">
        <v>44256</v>
      </c>
      <c r="E11643">
        <v>0.93</v>
      </c>
      <c r="F11643">
        <v>2376545</v>
      </c>
      <c r="G11643" s="58" t="s">
        <v>87</v>
      </c>
      <c r="H11643" s="58" t="s">
        <v>87</v>
      </c>
      <c r="I11643" s="60" t="s">
        <v>85</v>
      </c>
    </row>
    <row r="11644" spans="1:9" x14ac:dyDescent="0.2">
      <c r="A11644" t="s">
        <v>59</v>
      </c>
      <c r="B11644" t="s">
        <v>81</v>
      </c>
      <c r="C11644" t="s">
        <v>22</v>
      </c>
      <c r="D11644" s="55">
        <v>44256</v>
      </c>
      <c r="E11644">
        <v>-0.17</v>
      </c>
      <c r="F11644">
        <v>2376546</v>
      </c>
      <c r="G11644" s="58" t="s">
        <v>87</v>
      </c>
      <c r="H11644" s="58" t="s">
        <v>87</v>
      </c>
      <c r="I11644" s="60" t="s">
        <v>85</v>
      </c>
    </row>
    <row r="11645" spans="1:9" x14ac:dyDescent="0.2">
      <c r="A11645" t="s">
        <v>60</v>
      </c>
      <c r="B11645" t="s">
        <v>80</v>
      </c>
      <c r="C11645" t="s">
        <v>22</v>
      </c>
      <c r="D11645" s="55">
        <v>44256</v>
      </c>
      <c r="E11645">
        <v>0.93</v>
      </c>
      <c r="F11645">
        <v>2376547</v>
      </c>
      <c r="G11645" s="58" t="s">
        <v>87</v>
      </c>
      <c r="H11645" s="58" t="s">
        <v>87</v>
      </c>
      <c r="I11645" s="60" t="s">
        <v>85</v>
      </c>
    </row>
    <row r="11646" spans="1:9" x14ac:dyDescent="0.2">
      <c r="A11646" t="s">
        <v>60</v>
      </c>
      <c r="B11646" t="s">
        <v>81</v>
      </c>
      <c r="C11646" t="s">
        <v>22</v>
      </c>
      <c r="D11646" s="55">
        <v>44256</v>
      </c>
      <c r="E11646">
        <v>0.1</v>
      </c>
      <c r="F11646">
        <v>2376548</v>
      </c>
      <c r="G11646" s="58" t="s">
        <v>87</v>
      </c>
      <c r="H11646" s="58" t="s">
        <v>87</v>
      </c>
      <c r="I11646" s="60" t="s">
        <v>85</v>
      </c>
    </row>
    <row r="11647" spans="1:9" x14ac:dyDescent="0.2">
      <c r="A11647" t="s">
        <v>61</v>
      </c>
      <c r="B11647" t="s">
        <v>80</v>
      </c>
      <c r="C11647" t="s">
        <v>22</v>
      </c>
      <c r="D11647" s="55">
        <v>44256</v>
      </c>
      <c r="E11647">
        <v>0.93</v>
      </c>
      <c r="F11647">
        <v>2376549</v>
      </c>
      <c r="G11647" s="58" t="s">
        <v>87</v>
      </c>
      <c r="H11647" s="58" t="s">
        <v>87</v>
      </c>
      <c r="I11647" s="60" t="s">
        <v>85</v>
      </c>
    </row>
    <row r="11648" spans="1:9" x14ac:dyDescent="0.2">
      <c r="A11648" t="s">
        <v>61</v>
      </c>
      <c r="B11648" t="s">
        <v>81</v>
      </c>
      <c r="C11648" t="s">
        <v>22</v>
      </c>
      <c r="D11648" s="55">
        <v>44256</v>
      </c>
      <c r="E11648">
        <v>-0.05</v>
      </c>
      <c r="F11648">
        <v>2376550</v>
      </c>
      <c r="G11648" s="58" t="s">
        <v>87</v>
      </c>
      <c r="H11648" s="58" t="s">
        <v>87</v>
      </c>
      <c r="I11648" s="60" t="s">
        <v>85</v>
      </c>
    </row>
    <row r="11649" spans="1:9" x14ac:dyDescent="0.2">
      <c r="A11649" t="s">
        <v>62</v>
      </c>
      <c r="B11649" t="s">
        <v>80</v>
      </c>
      <c r="C11649" t="s">
        <v>22</v>
      </c>
      <c r="D11649" s="55">
        <v>44256</v>
      </c>
      <c r="E11649">
        <v>0.81499999999999995</v>
      </c>
      <c r="F11649">
        <v>2376551</v>
      </c>
      <c r="G11649" s="58" t="s">
        <v>87</v>
      </c>
      <c r="H11649" s="58" t="s">
        <v>87</v>
      </c>
      <c r="I11649" s="60" t="s">
        <v>85</v>
      </c>
    </row>
    <row r="11650" spans="1:9" x14ac:dyDescent="0.2">
      <c r="A11650" t="s">
        <v>62</v>
      </c>
      <c r="B11650" t="s">
        <v>81</v>
      </c>
      <c r="C11650" t="s">
        <v>22</v>
      </c>
      <c r="D11650" s="55">
        <v>44256</v>
      </c>
      <c r="E11650">
        <v>0.05</v>
      </c>
      <c r="F11650">
        <v>2376552</v>
      </c>
      <c r="G11650" s="58" t="s">
        <v>87</v>
      </c>
      <c r="H11650" s="58" t="s">
        <v>87</v>
      </c>
      <c r="I11650" s="60" t="s">
        <v>85</v>
      </c>
    </row>
    <row r="11651" spans="1:9" x14ac:dyDescent="0.2">
      <c r="A11651" t="s">
        <v>63</v>
      </c>
      <c r="B11651" t="s">
        <v>80</v>
      </c>
      <c r="C11651" t="s">
        <v>22</v>
      </c>
      <c r="D11651" s="55">
        <v>44256</v>
      </c>
      <c r="E11651">
        <v>0</v>
      </c>
      <c r="F11651">
        <v>2376553</v>
      </c>
      <c r="G11651" s="58" t="s">
        <v>87</v>
      </c>
      <c r="H11651" s="58" t="s">
        <v>87</v>
      </c>
      <c r="I11651" s="60" t="s">
        <v>85</v>
      </c>
    </row>
    <row r="11652" spans="1:9" x14ac:dyDescent="0.2">
      <c r="A11652" t="s">
        <v>63</v>
      </c>
      <c r="B11652" t="s">
        <v>81</v>
      </c>
      <c r="C11652" t="s">
        <v>22</v>
      </c>
      <c r="D11652" s="55">
        <v>44256</v>
      </c>
      <c r="E11652">
        <v>0</v>
      </c>
      <c r="F11652">
        <v>2376554</v>
      </c>
      <c r="G11652" s="58" t="s">
        <v>87</v>
      </c>
      <c r="H11652" s="58" t="s">
        <v>87</v>
      </c>
      <c r="I11652" s="60" t="s">
        <v>85</v>
      </c>
    </row>
    <row r="11653" spans="1:9" x14ac:dyDescent="0.2">
      <c r="A11653" t="s">
        <v>64</v>
      </c>
      <c r="B11653" t="s">
        <v>80</v>
      </c>
      <c r="C11653" t="s">
        <v>22</v>
      </c>
      <c r="D11653" s="55">
        <v>44256</v>
      </c>
      <c r="E11653">
        <v>0</v>
      </c>
      <c r="F11653">
        <v>2376555</v>
      </c>
      <c r="G11653" s="58" t="s">
        <v>87</v>
      </c>
      <c r="H11653" s="58" t="s">
        <v>87</v>
      </c>
      <c r="I11653" s="60" t="s">
        <v>85</v>
      </c>
    </row>
    <row r="11654" spans="1:9" x14ac:dyDescent="0.2">
      <c r="A11654" t="s">
        <v>64</v>
      </c>
      <c r="B11654" t="s">
        <v>81</v>
      </c>
      <c r="C11654" t="s">
        <v>22</v>
      </c>
      <c r="D11654" s="55">
        <v>44256</v>
      </c>
      <c r="E11654">
        <v>0</v>
      </c>
      <c r="F11654">
        <v>2376556</v>
      </c>
      <c r="G11654" s="58" t="s">
        <v>87</v>
      </c>
      <c r="H11654" s="58" t="s">
        <v>87</v>
      </c>
      <c r="I11654" s="60" t="s">
        <v>85</v>
      </c>
    </row>
    <row r="11655" spans="1:9" x14ac:dyDescent="0.2">
      <c r="A11655" t="s">
        <v>79</v>
      </c>
      <c r="B11655" t="s">
        <v>80</v>
      </c>
      <c r="C11655" t="s">
        <v>22</v>
      </c>
      <c r="D11655" s="55">
        <v>44256</v>
      </c>
      <c r="E11655">
        <v>0</v>
      </c>
      <c r="F11655">
        <v>2376557</v>
      </c>
      <c r="G11655" s="58" t="s">
        <v>87</v>
      </c>
      <c r="H11655" s="58" t="s">
        <v>87</v>
      </c>
      <c r="I11655" s="60" t="s">
        <v>85</v>
      </c>
    </row>
    <row r="11656" spans="1:9" x14ac:dyDescent="0.2">
      <c r="A11656" t="s">
        <v>79</v>
      </c>
      <c r="B11656" t="s">
        <v>81</v>
      </c>
      <c r="C11656" t="s">
        <v>22</v>
      </c>
      <c r="D11656" s="55">
        <v>44256</v>
      </c>
      <c r="E11656">
        <v>0</v>
      </c>
      <c r="F11656">
        <v>2376558</v>
      </c>
      <c r="G11656" s="58" t="s">
        <v>87</v>
      </c>
      <c r="H11656" s="58" t="s">
        <v>87</v>
      </c>
      <c r="I11656" s="60" t="s">
        <v>85</v>
      </c>
    </row>
    <row r="11657" spans="1:9" x14ac:dyDescent="0.2">
      <c r="A11657" t="s">
        <v>65</v>
      </c>
      <c r="B11657" t="s">
        <v>80</v>
      </c>
      <c r="C11657" t="s">
        <v>22</v>
      </c>
      <c r="D11657" s="55">
        <v>44256</v>
      </c>
      <c r="E11657">
        <v>0</v>
      </c>
      <c r="F11657">
        <v>2376559</v>
      </c>
      <c r="G11657" s="58" t="s">
        <v>87</v>
      </c>
      <c r="H11657" s="58" t="s">
        <v>87</v>
      </c>
      <c r="I11657" s="60" t="s">
        <v>85</v>
      </c>
    </row>
    <row r="11658" spans="1:9" x14ac:dyDescent="0.2">
      <c r="A11658" t="s">
        <v>65</v>
      </c>
      <c r="B11658" t="s">
        <v>81</v>
      </c>
      <c r="C11658" t="s">
        <v>22</v>
      </c>
      <c r="D11658" s="55">
        <v>44256</v>
      </c>
      <c r="E11658">
        <v>0</v>
      </c>
      <c r="F11658">
        <v>2376560</v>
      </c>
      <c r="G11658" s="58" t="s">
        <v>87</v>
      </c>
      <c r="H11658" s="58" t="s">
        <v>87</v>
      </c>
      <c r="I11658" s="60" t="s">
        <v>85</v>
      </c>
    </row>
    <row r="11659" spans="1:9" x14ac:dyDescent="0.2">
      <c r="A11659" t="s">
        <v>82</v>
      </c>
      <c r="B11659" t="s">
        <v>80</v>
      </c>
      <c r="C11659" t="s">
        <v>22</v>
      </c>
      <c r="D11659" s="55">
        <v>44256</v>
      </c>
      <c r="E11659">
        <v>0.115</v>
      </c>
      <c r="F11659">
        <v>2376561</v>
      </c>
      <c r="G11659" s="58" t="s">
        <v>87</v>
      </c>
      <c r="H11659" s="58" t="s">
        <v>87</v>
      </c>
      <c r="I11659" s="60" t="s">
        <v>85</v>
      </c>
    </row>
    <row r="11660" spans="1:9" x14ac:dyDescent="0.2">
      <c r="A11660" t="s">
        <v>78</v>
      </c>
      <c r="B11660" t="s">
        <v>80</v>
      </c>
      <c r="C11660" t="s">
        <v>22</v>
      </c>
      <c r="D11660" s="55">
        <v>44287</v>
      </c>
      <c r="E11660">
        <v>0.435</v>
      </c>
      <c r="F11660">
        <v>2376515</v>
      </c>
      <c r="G11660" s="58" t="s">
        <v>87</v>
      </c>
      <c r="H11660" s="58" t="s">
        <v>87</v>
      </c>
      <c r="I11660" s="60" t="s">
        <v>85</v>
      </c>
    </row>
    <row r="11661" spans="1:9" x14ac:dyDescent="0.2">
      <c r="A11661" t="s">
        <v>78</v>
      </c>
      <c r="B11661" t="s">
        <v>81</v>
      </c>
      <c r="C11661" t="s">
        <v>22</v>
      </c>
      <c r="D11661" s="55">
        <v>44287</v>
      </c>
      <c r="E11661">
        <v>1.4999999999999999E-2</v>
      </c>
      <c r="F11661">
        <v>2376516</v>
      </c>
      <c r="G11661" s="58" t="s">
        <v>87</v>
      </c>
      <c r="H11661" s="58" t="s">
        <v>87</v>
      </c>
      <c r="I11661" s="60" t="s">
        <v>85</v>
      </c>
    </row>
    <row r="11662" spans="1:9" x14ac:dyDescent="0.2">
      <c r="A11662" t="s">
        <v>35</v>
      </c>
      <c r="B11662" t="s">
        <v>80</v>
      </c>
      <c r="C11662" t="s">
        <v>22</v>
      </c>
      <c r="D11662" s="55">
        <v>44287</v>
      </c>
      <c r="E11662">
        <v>0.435</v>
      </c>
      <c r="F11662">
        <v>2376517</v>
      </c>
      <c r="G11662" s="58" t="s">
        <v>87</v>
      </c>
      <c r="H11662" s="58" t="s">
        <v>87</v>
      </c>
      <c r="I11662" s="60" t="s">
        <v>85</v>
      </c>
    </row>
    <row r="11663" spans="1:9" x14ac:dyDescent="0.2">
      <c r="A11663" t="s">
        <v>35</v>
      </c>
      <c r="B11663" t="s">
        <v>81</v>
      </c>
      <c r="C11663" t="s">
        <v>22</v>
      </c>
      <c r="D11663" s="55">
        <v>44287</v>
      </c>
      <c r="E11663">
        <v>4.4999999999999998E-2</v>
      </c>
      <c r="F11663">
        <v>2376518</v>
      </c>
      <c r="G11663" s="58" t="s">
        <v>87</v>
      </c>
      <c r="H11663" s="58" t="s">
        <v>87</v>
      </c>
      <c r="I11663" s="60" t="s">
        <v>85</v>
      </c>
    </row>
    <row r="11664" spans="1:9" x14ac:dyDescent="0.2">
      <c r="A11664" t="s">
        <v>36</v>
      </c>
      <c r="B11664" t="s">
        <v>80</v>
      </c>
      <c r="C11664" t="s">
        <v>22</v>
      </c>
      <c r="D11664" s="55">
        <v>44287</v>
      </c>
      <c r="E11664">
        <v>0.435</v>
      </c>
      <c r="F11664">
        <v>2376519</v>
      </c>
      <c r="G11664" s="58" t="s">
        <v>87</v>
      </c>
      <c r="H11664" s="58" t="s">
        <v>87</v>
      </c>
      <c r="I11664" s="60" t="s">
        <v>85</v>
      </c>
    </row>
    <row r="11665" spans="1:9" x14ac:dyDescent="0.2">
      <c r="A11665" t="s">
        <v>36</v>
      </c>
      <c r="B11665" t="s">
        <v>81</v>
      </c>
      <c r="C11665" t="s">
        <v>22</v>
      </c>
      <c r="D11665" s="55">
        <v>44287</v>
      </c>
      <c r="E11665">
        <v>1.4999999999999999E-2</v>
      </c>
      <c r="F11665">
        <v>2376520</v>
      </c>
      <c r="G11665" s="58" t="s">
        <v>87</v>
      </c>
      <c r="H11665" s="58" t="s">
        <v>87</v>
      </c>
      <c r="I11665" s="60" t="s">
        <v>85</v>
      </c>
    </row>
    <row r="11666" spans="1:9" x14ac:dyDescent="0.2">
      <c r="A11666" t="s">
        <v>37</v>
      </c>
      <c r="B11666" t="s">
        <v>80</v>
      </c>
      <c r="C11666" t="s">
        <v>22</v>
      </c>
      <c r="D11666" s="55">
        <v>44287</v>
      </c>
      <c r="E11666">
        <v>0.435</v>
      </c>
      <c r="F11666">
        <v>2376521</v>
      </c>
      <c r="G11666" s="58" t="s">
        <v>87</v>
      </c>
      <c r="H11666" s="58" t="s">
        <v>87</v>
      </c>
      <c r="I11666" s="60" t="s">
        <v>85</v>
      </c>
    </row>
    <row r="11667" spans="1:9" x14ac:dyDescent="0.2">
      <c r="A11667" t="s">
        <v>37</v>
      </c>
      <c r="B11667" t="s">
        <v>81</v>
      </c>
      <c r="C11667" t="s">
        <v>22</v>
      </c>
      <c r="D11667" s="55">
        <v>44287</v>
      </c>
      <c r="E11667">
        <v>4.4999999999999998E-2</v>
      </c>
      <c r="F11667">
        <v>2376522</v>
      </c>
      <c r="G11667" s="58" t="s">
        <v>87</v>
      </c>
      <c r="H11667" s="58" t="s">
        <v>87</v>
      </c>
      <c r="I11667" s="60" t="s">
        <v>85</v>
      </c>
    </row>
    <row r="11668" spans="1:9" x14ac:dyDescent="0.2">
      <c r="A11668" t="s">
        <v>40</v>
      </c>
      <c r="B11668" t="s">
        <v>80</v>
      </c>
      <c r="C11668" t="s">
        <v>22</v>
      </c>
      <c r="D11668" s="55">
        <v>44287</v>
      </c>
      <c r="E11668">
        <v>0</v>
      </c>
      <c r="F11668">
        <v>2376523</v>
      </c>
      <c r="G11668" s="58" t="s">
        <v>87</v>
      </c>
      <c r="H11668" s="58" t="s">
        <v>87</v>
      </c>
      <c r="I11668" s="60" t="s">
        <v>85</v>
      </c>
    </row>
    <row r="11669" spans="1:9" x14ac:dyDescent="0.2">
      <c r="A11669" t="s">
        <v>40</v>
      </c>
      <c r="B11669" t="s">
        <v>81</v>
      </c>
      <c r="C11669" t="s">
        <v>22</v>
      </c>
      <c r="D11669" s="55">
        <v>44287</v>
      </c>
      <c r="E11669">
        <v>0</v>
      </c>
      <c r="F11669">
        <v>2376524</v>
      </c>
      <c r="G11669" s="58" t="s">
        <v>87</v>
      </c>
      <c r="H11669" s="58" t="s">
        <v>87</v>
      </c>
      <c r="I11669" s="60" t="s">
        <v>85</v>
      </c>
    </row>
    <row r="11670" spans="1:9" x14ac:dyDescent="0.2">
      <c r="A11670" t="s">
        <v>41</v>
      </c>
      <c r="B11670" t="s">
        <v>80</v>
      </c>
      <c r="C11670" t="s">
        <v>22</v>
      </c>
      <c r="D11670" s="55">
        <v>44287</v>
      </c>
      <c r="E11670">
        <v>0</v>
      </c>
      <c r="F11670">
        <v>2376525</v>
      </c>
      <c r="G11670" s="58" t="s">
        <v>87</v>
      </c>
      <c r="H11670" s="58" t="s">
        <v>87</v>
      </c>
      <c r="I11670" s="60" t="s">
        <v>85</v>
      </c>
    </row>
    <row r="11671" spans="1:9" x14ac:dyDescent="0.2">
      <c r="A11671" t="s">
        <v>41</v>
      </c>
      <c r="B11671" t="s">
        <v>81</v>
      </c>
      <c r="C11671" t="s">
        <v>22</v>
      </c>
      <c r="D11671" s="55">
        <v>44287</v>
      </c>
      <c r="E11671">
        <v>0</v>
      </c>
      <c r="F11671">
        <v>2376526</v>
      </c>
      <c r="G11671" s="58" t="s">
        <v>87</v>
      </c>
      <c r="H11671" s="58" t="s">
        <v>87</v>
      </c>
      <c r="I11671" s="60" t="s">
        <v>85</v>
      </c>
    </row>
    <row r="11672" spans="1:9" x14ac:dyDescent="0.2">
      <c r="A11672" t="s">
        <v>42</v>
      </c>
      <c r="B11672" t="s">
        <v>80</v>
      </c>
      <c r="C11672" t="s">
        <v>22</v>
      </c>
      <c r="D11672" s="55">
        <v>44287</v>
      </c>
      <c r="E11672">
        <v>0.17</v>
      </c>
      <c r="F11672">
        <v>2376527</v>
      </c>
      <c r="G11672" s="58" t="s">
        <v>87</v>
      </c>
      <c r="H11672" s="58" t="s">
        <v>87</v>
      </c>
      <c r="I11672" s="60" t="s">
        <v>85</v>
      </c>
    </row>
    <row r="11673" spans="1:9" x14ac:dyDescent="0.2">
      <c r="A11673" t="s">
        <v>42</v>
      </c>
      <c r="B11673" t="s">
        <v>81</v>
      </c>
      <c r="C11673" t="s">
        <v>22</v>
      </c>
      <c r="D11673" s="55">
        <v>44287</v>
      </c>
      <c r="E11673">
        <v>1.7500000000000002E-2</v>
      </c>
      <c r="F11673">
        <v>2376528</v>
      </c>
      <c r="G11673" s="58" t="s">
        <v>87</v>
      </c>
      <c r="H11673" s="58" t="s">
        <v>87</v>
      </c>
      <c r="I11673" s="60" t="s">
        <v>85</v>
      </c>
    </row>
    <row r="11674" spans="1:9" x14ac:dyDescent="0.2">
      <c r="A11674" t="s">
        <v>43</v>
      </c>
      <c r="B11674" t="s">
        <v>80</v>
      </c>
      <c r="C11674" t="s">
        <v>22</v>
      </c>
      <c r="D11674" s="55">
        <v>44287</v>
      </c>
      <c r="E11674">
        <v>0.17</v>
      </c>
      <c r="F11674">
        <v>2376529</v>
      </c>
      <c r="G11674" s="58" t="s">
        <v>87</v>
      </c>
      <c r="H11674" s="58" t="s">
        <v>87</v>
      </c>
      <c r="I11674" s="60" t="s">
        <v>85</v>
      </c>
    </row>
    <row r="11675" spans="1:9" x14ac:dyDescent="0.2">
      <c r="A11675" t="s">
        <v>43</v>
      </c>
      <c r="B11675" t="s">
        <v>81</v>
      </c>
      <c r="C11675" t="s">
        <v>22</v>
      </c>
      <c r="D11675" s="55">
        <v>44287</v>
      </c>
      <c r="E11675">
        <v>0.20760773568713997</v>
      </c>
      <c r="F11675">
        <v>2376530</v>
      </c>
      <c r="G11675" s="58" t="s">
        <v>87</v>
      </c>
      <c r="H11675" s="58" t="s">
        <v>87</v>
      </c>
      <c r="I11675" s="60" t="s">
        <v>85</v>
      </c>
    </row>
    <row r="11676" spans="1:9" x14ac:dyDescent="0.2">
      <c r="A11676" t="s">
        <v>44</v>
      </c>
      <c r="B11676" t="s">
        <v>80</v>
      </c>
      <c r="C11676" t="s">
        <v>22</v>
      </c>
      <c r="D11676" s="55">
        <v>44287</v>
      </c>
      <c r="E11676">
        <v>0.24</v>
      </c>
      <c r="F11676">
        <v>2376531</v>
      </c>
      <c r="G11676" s="58" t="s">
        <v>87</v>
      </c>
      <c r="H11676" s="58" t="s">
        <v>87</v>
      </c>
      <c r="I11676" s="60" t="s">
        <v>85</v>
      </c>
    </row>
    <row r="11677" spans="1:9" x14ac:dyDescent="0.2">
      <c r="A11677" t="s">
        <v>44</v>
      </c>
      <c r="B11677" t="s">
        <v>81</v>
      </c>
      <c r="C11677" t="s">
        <v>22</v>
      </c>
      <c r="D11677" s="55">
        <v>44287</v>
      </c>
      <c r="E11677">
        <v>5.0000000000000001E-3</v>
      </c>
      <c r="F11677">
        <v>2376532</v>
      </c>
      <c r="G11677" s="58" t="s">
        <v>87</v>
      </c>
      <c r="H11677" s="58" t="s">
        <v>87</v>
      </c>
      <c r="I11677" s="60" t="s">
        <v>85</v>
      </c>
    </row>
    <row r="11678" spans="1:9" x14ac:dyDescent="0.2">
      <c r="A11678" t="s">
        <v>45</v>
      </c>
      <c r="B11678" t="s">
        <v>80</v>
      </c>
      <c r="C11678" t="s">
        <v>22</v>
      </c>
      <c r="D11678" s="55">
        <v>44287</v>
      </c>
      <c r="E11678">
        <v>0.24</v>
      </c>
      <c r="F11678">
        <v>2376533</v>
      </c>
      <c r="G11678" s="58" t="s">
        <v>87</v>
      </c>
      <c r="H11678" s="58" t="s">
        <v>87</v>
      </c>
      <c r="I11678" s="60" t="s">
        <v>85</v>
      </c>
    </row>
    <row r="11679" spans="1:9" x14ac:dyDescent="0.2">
      <c r="A11679" t="s">
        <v>45</v>
      </c>
      <c r="B11679" t="s">
        <v>81</v>
      </c>
      <c r="C11679" t="s">
        <v>22</v>
      </c>
      <c r="D11679" s="55">
        <v>44287</v>
      </c>
      <c r="E11679">
        <v>5.0000000000000001E-3</v>
      </c>
      <c r="F11679">
        <v>2376534</v>
      </c>
      <c r="G11679" s="58" t="s">
        <v>87</v>
      </c>
      <c r="H11679" s="58" t="s">
        <v>87</v>
      </c>
      <c r="I11679" s="60" t="s">
        <v>85</v>
      </c>
    </row>
    <row r="11680" spans="1:9" x14ac:dyDescent="0.2">
      <c r="A11680" t="s">
        <v>46</v>
      </c>
      <c r="B11680" t="s">
        <v>80</v>
      </c>
      <c r="C11680" t="s">
        <v>22</v>
      </c>
      <c r="D11680" s="55">
        <v>44287</v>
      </c>
      <c r="E11680">
        <v>0.24</v>
      </c>
      <c r="F11680">
        <v>2376535</v>
      </c>
      <c r="G11680" s="58" t="s">
        <v>87</v>
      </c>
      <c r="H11680" s="58" t="s">
        <v>87</v>
      </c>
      <c r="I11680" s="60" t="s">
        <v>85</v>
      </c>
    </row>
    <row r="11681" spans="1:9" x14ac:dyDescent="0.2">
      <c r="A11681" t="s">
        <v>46</v>
      </c>
      <c r="B11681" t="s">
        <v>81</v>
      </c>
      <c r="C11681" t="s">
        <v>22</v>
      </c>
      <c r="D11681" s="55">
        <v>44287</v>
      </c>
      <c r="E11681">
        <v>0.28093855914858812</v>
      </c>
      <c r="F11681">
        <v>2376536</v>
      </c>
      <c r="G11681" s="58" t="s">
        <v>87</v>
      </c>
      <c r="H11681" s="58" t="s">
        <v>87</v>
      </c>
      <c r="I11681" s="60" t="s">
        <v>85</v>
      </c>
    </row>
    <row r="11682" spans="1:9" x14ac:dyDescent="0.2">
      <c r="A11682" t="s">
        <v>47</v>
      </c>
      <c r="B11682" t="s">
        <v>80</v>
      </c>
      <c r="C11682" t="s">
        <v>22</v>
      </c>
      <c r="D11682" s="55">
        <v>44287</v>
      </c>
      <c r="E11682">
        <v>0.24</v>
      </c>
      <c r="F11682">
        <v>2376537</v>
      </c>
      <c r="G11682" s="58" t="s">
        <v>87</v>
      </c>
      <c r="H11682" s="58" t="s">
        <v>87</v>
      </c>
      <c r="I11682" s="60" t="s">
        <v>85</v>
      </c>
    </row>
    <row r="11683" spans="1:9" x14ac:dyDescent="0.2">
      <c r="A11683" t="s">
        <v>47</v>
      </c>
      <c r="B11683" t="s">
        <v>81</v>
      </c>
      <c r="C11683" t="s">
        <v>22</v>
      </c>
      <c r="D11683" s="55">
        <v>44287</v>
      </c>
      <c r="E11683">
        <v>2.5000000000000001E-2</v>
      </c>
      <c r="F11683">
        <v>2376538</v>
      </c>
      <c r="G11683" s="58" t="s">
        <v>87</v>
      </c>
      <c r="H11683" s="58" t="s">
        <v>87</v>
      </c>
      <c r="I11683" s="60" t="s">
        <v>85</v>
      </c>
    </row>
    <row r="11684" spans="1:9" x14ac:dyDescent="0.2">
      <c r="A11684" t="s">
        <v>48</v>
      </c>
      <c r="B11684" t="s">
        <v>80</v>
      </c>
      <c r="C11684" t="s">
        <v>22</v>
      </c>
      <c r="D11684" s="55">
        <v>44287</v>
      </c>
      <c r="E11684">
        <v>0.24</v>
      </c>
      <c r="F11684">
        <v>2376539</v>
      </c>
      <c r="G11684" s="58" t="s">
        <v>87</v>
      </c>
      <c r="H11684" s="58" t="s">
        <v>87</v>
      </c>
      <c r="I11684" s="60" t="s">
        <v>85</v>
      </c>
    </row>
    <row r="11685" spans="1:9" x14ac:dyDescent="0.2">
      <c r="A11685" t="s">
        <v>48</v>
      </c>
      <c r="B11685" t="s">
        <v>81</v>
      </c>
      <c r="C11685" t="s">
        <v>22</v>
      </c>
      <c r="D11685" s="55">
        <v>44287</v>
      </c>
      <c r="E11685">
        <v>0.28093855914858812</v>
      </c>
      <c r="F11685">
        <v>2376540</v>
      </c>
      <c r="G11685" s="58" t="s">
        <v>87</v>
      </c>
      <c r="H11685" s="58" t="s">
        <v>87</v>
      </c>
      <c r="I11685" s="60" t="s">
        <v>85</v>
      </c>
    </row>
    <row r="11686" spans="1:9" x14ac:dyDescent="0.2">
      <c r="A11686" t="s">
        <v>50</v>
      </c>
      <c r="B11686" t="s">
        <v>80</v>
      </c>
      <c r="C11686" t="s">
        <v>22</v>
      </c>
      <c r="D11686" s="55">
        <v>44287</v>
      </c>
      <c r="E11686">
        <v>0</v>
      </c>
      <c r="F11686">
        <v>2376541</v>
      </c>
      <c r="G11686" s="58" t="s">
        <v>87</v>
      </c>
      <c r="H11686" s="58" t="s">
        <v>87</v>
      </c>
      <c r="I11686" s="60" t="s">
        <v>85</v>
      </c>
    </row>
    <row r="11687" spans="1:9" x14ac:dyDescent="0.2">
      <c r="A11687" t="s">
        <v>50</v>
      </c>
      <c r="B11687" t="s">
        <v>81</v>
      </c>
      <c r="C11687" t="s">
        <v>22</v>
      </c>
      <c r="D11687" s="55">
        <v>44287</v>
      </c>
      <c r="E11687">
        <v>0</v>
      </c>
      <c r="F11687">
        <v>2376542</v>
      </c>
      <c r="G11687" s="58" t="s">
        <v>87</v>
      </c>
      <c r="H11687" s="58" t="s">
        <v>87</v>
      </c>
      <c r="I11687" s="60" t="s">
        <v>85</v>
      </c>
    </row>
    <row r="11688" spans="1:9" x14ac:dyDescent="0.2">
      <c r="A11688" t="s">
        <v>58</v>
      </c>
      <c r="B11688" t="s">
        <v>80</v>
      </c>
      <c r="C11688" t="s">
        <v>22</v>
      </c>
      <c r="D11688" s="55">
        <v>44287</v>
      </c>
      <c r="E11688">
        <v>0.435</v>
      </c>
      <c r="F11688">
        <v>2376543</v>
      </c>
      <c r="G11688" s="58" t="s">
        <v>87</v>
      </c>
      <c r="H11688" s="58" t="s">
        <v>87</v>
      </c>
      <c r="I11688" s="60" t="s">
        <v>85</v>
      </c>
    </row>
    <row r="11689" spans="1:9" x14ac:dyDescent="0.2">
      <c r="A11689" t="s">
        <v>58</v>
      </c>
      <c r="B11689" t="s">
        <v>81</v>
      </c>
      <c r="C11689" t="s">
        <v>22</v>
      </c>
      <c r="D11689" s="55">
        <v>44287</v>
      </c>
      <c r="E11689">
        <v>1.4999999999999999E-2</v>
      </c>
      <c r="F11689">
        <v>2376544</v>
      </c>
      <c r="G11689" s="58" t="s">
        <v>87</v>
      </c>
      <c r="H11689" s="58" t="s">
        <v>87</v>
      </c>
      <c r="I11689" s="60" t="s">
        <v>85</v>
      </c>
    </row>
    <row r="11690" spans="1:9" x14ac:dyDescent="0.2">
      <c r="A11690" t="s">
        <v>59</v>
      </c>
      <c r="B11690" t="s">
        <v>80</v>
      </c>
      <c r="C11690" t="s">
        <v>22</v>
      </c>
      <c r="D11690" s="55">
        <v>44287</v>
      </c>
      <c r="E11690">
        <v>0.5</v>
      </c>
      <c r="F11690">
        <v>2376545</v>
      </c>
      <c r="G11690" s="58" t="s">
        <v>87</v>
      </c>
      <c r="H11690" s="58" t="s">
        <v>87</v>
      </c>
      <c r="I11690" s="60" t="s">
        <v>85</v>
      </c>
    </row>
    <row r="11691" spans="1:9" x14ac:dyDescent="0.2">
      <c r="A11691" t="s">
        <v>59</v>
      </c>
      <c r="B11691" t="s">
        <v>81</v>
      </c>
      <c r="C11691" t="s">
        <v>22</v>
      </c>
      <c r="D11691" s="55">
        <v>44287</v>
      </c>
      <c r="E11691">
        <v>-8.5000000000000006E-2</v>
      </c>
      <c r="F11691">
        <v>2376546</v>
      </c>
      <c r="G11691" s="58" t="s">
        <v>87</v>
      </c>
      <c r="H11691" s="58" t="s">
        <v>87</v>
      </c>
      <c r="I11691" s="60" t="s">
        <v>85</v>
      </c>
    </row>
    <row r="11692" spans="1:9" x14ac:dyDescent="0.2">
      <c r="A11692" t="s">
        <v>60</v>
      </c>
      <c r="B11692" t="s">
        <v>80</v>
      </c>
      <c r="C11692" t="s">
        <v>22</v>
      </c>
      <c r="D11692" s="55">
        <v>44287</v>
      </c>
      <c r="E11692">
        <v>0.5</v>
      </c>
      <c r="F11692">
        <v>2376547</v>
      </c>
      <c r="G11692" s="58" t="s">
        <v>87</v>
      </c>
      <c r="H11692" s="58" t="s">
        <v>87</v>
      </c>
      <c r="I11692" s="60" t="s">
        <v>85</v>
      </c>
    </row>
    <row r="11693" spans="1:9" x14ac:dyDescent="0.2">
      <c r="A11693" t="s">
        <v>60</v>
      </c>
      <c r="B11693" t="s">
        <v>81</v>
      </c>
      <c r="C11693" t="s">
        <v>22</v>
      </c>
      <c r="D11693" s="55">
        <v>44287</v>
      </c>
      <c r="E11693">
        <v>0.02</v>
      </c>
      <c r="F11693">
        <v>2376548</v>
      </c>
      <c r="G11693" s="58" t="s">
        <v>87</v>
      </c>
      <c r="H11693" s="58" t="s">
        <v>87</v>
      </c>
      <c r="I11693" s="60" t="s">
        <v>85</v>
      </c>
    </row>
    <row r="11694" spans="1:9" x14ac:dyDescent="0.2">
      <c r="A11694" t="s">
        <v>61</v>
      </c>
      <c r="B11694" t="s">
        <v>80</v>
      </c>
      <c r="C11694" t="s">
        <v>22</v>
      </c>
      <c r="D11694" s="55">
        <v>44287</v>
      </c>
      <c r="E11694">
        <v>0.5</v>
      </c>
      <c r="F11694">
        <v>2376549</v>
      </c>
      <c r="G11694" s="58" t="s">
        <v>87</v>
      </c>
      <c r="H11694" s="58" t="s">
        <v>87</v>
      </c>
      <c r="I11694" s="60" t="s">
        <v>85</v>
      </c>
    </row>
    <row r="11695" spans="1:9" x14ac:dyDescent="0.2">
      <c r="A11695" t="s">
        <v>61</v>
      </c>
      <c r="B11695" t="s">
        <v>81</v>
      </c>
      <c r="C11695" t="s">
        <v>22</v>
      </c>
      <c r="D11695" s="55">
        <v>44287</v>
      </c>
      <c r="E11695">
        <v>-4.4999999999999998E-2</v>
      </c>
      <c r="F11695">
        <v>2376550</v>
      </c>
      <c r="G11695" s="58" t="s">
        <v>87</v>
      </c>
      <c r="H11695" s="58" t="s">
        <v>87</v>
      </c>
      <c r="I11695" s="60" t="s">
        <v>85</v>
      </c>
    </row>
    <row r="11696" spans="1:9" x14ac:dyDescent="0.2">
      <c r="A11696" t="s">
        <v>62</v>
      </c>
      <c r="B11696" t="s">
        <v>80</v>
      </c>
      <c r="C11696" t="s">
        <v>22</v>
      </c>
      <c r="D11696" s="55">
        <v>44287</v>
      </c>
      <c r="E11696">
        <v>0.24</v>
      </c>
      <c r="F11696">
        <v>2376551</v>
      </c>
      <c r="G11696" s="58" t="s">
        <v>87</v>
      </c>
      <c r="H11696" s="58" t="s">
        <v>87</v>
      </c>
      <c r="I11696" s="60" t="s">
        <v>85</v>
      </c>
    </row>
    <row r="11697" spans="1:9" x14ac:dyDescent="0.2">
      <c r="A11697" t="s">
        <v>62</v>
      </c>
      <c r="B11697" t="s">
        <v>81</v>
      </c>
      <c r="C11697" t="s">
        <v>22</v>
      </c>
      <c r="D11697" s="55">
        <v>44287</v>
      </c>
      <c r="E11697">
        <v>5.0000000000000001E-3</v>
      </c>
      <c r="F11697">
        <v>2376552</v>
      </c>
      <c r="G11697" s="58" t="s">
        <v>87</v>
      </c>
      <c r="H11697" s="58" t="s">
        <v>87</v>
      </c>
      <c r="I11697" s="60" t="s">
        <v>85</v>
      </c>
    </row>
    <row r="11698" spans="1:9" x14ac:dyDescent="0.2">
      <c r="A11698" t="s">
        <v>63</v>
      </c>
      <c r="B11698" t="s">
        <v>80</v>
      </c>
      <c r="C11698" t="s">
        <v>22</v>
      </c>
      <c r="D11698" s="55">
        <v>44287</v>
      </c>
      <c r="E11698">
        <v>0</v>
      </c>
      <c r="F11698">
        <v>2376553</v>
      </c>
      <c r="G11698" s="58" t="s">
        <v>87</v>
      </c>
      <c r="H11698" s="58" t="s">
        <v>87</v>
      </c>
      <c r="I11698" s="60" t="s">
        <v>85</v>
      </c>
    </row>
    <row r="11699" spans="1:9" x14ac:dyDescent="0.2">
      <c r="A11699" t="s">
        <v>63</v>
      </c>
      <c r="B11699" t="s">
        <v>81</v>
      </c>
      <c r="C11699" t="s">
        <v>22</v>
      </c>
      <c r="D11699" s="55">
        <v>44287</v>
      </c>
      <c r="E11699">
        <v>0</v>
      </c>
      <c r="F11699">
        <v>2376554</v>
      </c>
      <c r="G11699" s="58" t="s">
        <v>87</v>
      </c>
      <c r="H11699" s="58" t="s">
        <v>87</v>
      </c>
      <c r="I11699" s="60" t="s">
        <v>85</v>
      </c>
    </row>
    <row r="11700" spans="1:9" x14ac:dyDescent="0.2">
      <c r="A11700" t="s">
        <v>64</v>
      </c>
      <c r="B11700" t="s">
        <v>80</v>
      </c>
      <c r="C11700" t="s">
        <v>22</v>
      </c>
      <c r="D11700" s="55">
        <v>44287</v>
      </c>
      <c r="E11700">
        <v>0</v>
      </c>
      <c r="F11700">
        <v>2376555</v>
      </c>
      <c r="G11700" s="58" t="s">
        <v>87</v>
      </c>
      <c r="H11700" s="58" t="s">
        <v>87</v>
      </c>
      <c r="I11700" s="60" t="s">
        <v>85</v>
      </c>
    </row>
    <row r="11701" spans="1:9" x14ac:dyDescent="0.2">
      <c r="A11701" t="s">
        <v>64</v>
      </c>
      <c r="B11701" t="s">
        <v>81</v>
      </c>
      <c r="C11701" t="s">
        <v>22</v>
      </c>
      <c r="D11701" s="55">
        <v>44287</v>
      </c>
      <c r="E11701">
        <v>0</v>
      </c>
      <c r="F11701">
        <v>2376556</v>
      </c>
      <c r="G11701" s="58" t="s">
        <v>87</v>
      </c>
      <c r="H11701" s="58" t="s">
        <v>87</v>
      </c>
      <c r="I11701" s="60" t="s">
        <v>85</v>
      </c>
    </row>
    <row r="11702" spans="1:9" x14ac:dyDescent="0.2">
      <c r="A11702" t="s">
        <v>79</v>
      </c>
      <c r="B11702" t="s">
        <v>80</v>
      </c>
      <c r="C11702" t="s">
        <v>22</v>
      </c>
      <c r="D11702" s="55">
        <v>44287</v>
      </c>
      <c r="E11702">
        <v>0</v>
      </c>
      <c r="F11702">
        <v>2376557</v>
      </c>
      <c r="G11702" s="58" t="s">
        <v>87</v>
      </c>
      <c r="H11702" s="58" t="s">
        <v>87</v>
      </c>
      <c r="I11702" s="60" t="s">
        <v>85</v>
      </c>
    </row>
    <row r="11703" spans="1:9" x14ac:dyDescent="0.2">
      <c r="A11703" t="s">
        <v>79</v>
      </c>
      <c r="B11703" t="s">
        <v>81</v>
      </c>
      <c r="C11703" t="s">
        <v>22</v>
      </c>
      <c r="D11703" s="55">
        <v>44287</v>
      </c>
      <c r="E11703">
        <v>0</v>
      </c>
      <c r="F11703">
        <v>2376558</v>
      </c>
      <c r="G11703" s="58" t="s">
        <v>87</v>
      </c>
      <c r="H11703" s="58" t="s">
        <v>87</v>
      </c>
      <c r="I11703" s="60" t="s">
        <v>85</v>
      </c>
    </row>
    <row r="11704" spans="1:9" x14ac:dyDescent="0.2">
      <c r="A11704" t="s">
        <v>65</v>
      </c>
      <c r="B11704" t="s">
        <v>80</v>
      </c>
      <c r="C11704" t="s">
        <v>22</v>
      </c>
      <c r="D11704" s="55">
        <v>44287</v>
      </c>
      <c r="E11704">
        <v>0</v>
      </c>
      <c r="F11704">
        <v>2376559</v>
      </c>
      <c r="G11704" s="58" t="s">
        <v>87</v>
      </c>
      <c r="H11704" s="58" t="s">
        <v>87</v>
      </c>
      <c r="I11704" s="60" t="s">
        <v>85</v>
      </c>
    </row>
    <row r="11705" spans="1:9" x14ac:dyDescent="0.2">
      <c r="A11705" t="s">
        <v>65</v>
      </c>
      <c r="B11705" t="s">
        <v>81</v>
      </c>
      <c r="C11705" t="s">
        <v>22</v>
      </c>
      <c r="D11705" s="55">
        <v>44287</v>
      </c>
      <c r="E11705">
        <v>0</v>
      </c>
      <c r="F11705">
        <v>2376560</v>
      </c>
      <c r="G11705" s="58" t="s">
        <v>87</v>
      </c>
      <c r="H11705" s="58" t="s">
        <v>87</v>
      </c>
      <c r="I11705" s="60" t="s">
        <v>85</v>
      </c>
    </row>
    <row r="11706" spans="1:9" x14ac:dyDescent="0.2">
      <c r="A11706" t="s">
        <v>82</v>
      </c>
      <c r="B11706" t="s">
        <v>80</v>
      </c>
      <c r="C11706" t="s">
        <v>22</v>
      </c>
      <c r="D11706" s="55">
        <v>44287</v>
      </c>
      <c r="E11706">
        <v>0.55000000000000004</v>
      </c>
      <c r="F11706">
        <v>2376561</v>
      </c>
      <c r="G11706" s="58" t="s">
        <v>87</v>
      </c>
      <c r="H11706" s="58" t="s">
        <v>87</v>
      </c>
      <c r="I11706" s="60" t="s">
        <v>85</v>
      </c>
    </row>
    <row r="11707" spans="1:9" x14ac:dyDescent="0.2">
      <c r="A11707" t="s">
        <v>78</v>
      </c>
      <c r="B11707" t="s">
        <v>80</v>
      </c>
      <c r="C11707" t="s">
        <v>22</v>
      </c>
      <c r="D11707" s="55">
        <v>44317</v>
      </c>
      <c r="E11707">
        <v>0.38500000000000001</v>
      </c>
      <c r="F11707">
        <v>2376515</v>
      </c>
      <c r="G11707" s="58" t="s">
        <v>87</v>
      </c>
      <c r="H11707" s="58" t="s">
        <v>87</v>
      </c>
      <c r="I11707" s="60" t="s">
        <v>85</v>
      </c>
    </row>
    <row r="11708" spans="1:9" x14ac:dyDescent="0.2">
      <c r="A11708" t="s">
        <v>78</v>
      </c>
      <c r="B11708" t="s">
        <v>81</v>
      </c>
      <c r="C11708" t="s">
        <v>22</v>
      </c>
      <c r="D11708" s="55">
        <v>44317</v>
      </c>
      <c r="E11708">
        <v>1.4999999999999999E-2</v>
      </c>
      <c r="F11708">
        <v>2376516</v>
      </c>
      <c r="G11708" s="58" t="s">
        <v>87</v>
      </c>
      <c r="H11708" s="58" t="s">
        <v>87</v>
      </c>
      <c r="I11708" s="60" t="s">
        <v>85</v>
      </c>
    </row>
    <row r="11709" spans="1:9" x14ac:dyDescent="0.2">
      <c r="A11709" t="s">
        <v>35</v>
      </c>
      <c r="B11709" t="s">
        <v>80</v>
      </c>
      <c r="C11709" t="s">
        <v>22</v>
      </c>
      <c r="D11709" s="55">
        <v>44317</v>
      </c>
      <c r="E11709">
        <v>0.38500000000000001</v>
      </c>
      <c r="F11709">
        <v>2376517</v>
      </c>
      <c r="G11709" s="58" t="s">
        <v>87</v>
      </c>
      <c r="H11709" s="58" t="s">
        <v>87</v>
      </c>
      <c r="I11709" s="60" t="s">
        <v>85</v>
      </c>
    </row>
    <row r="11710" spans="1:9" x14ac:dyDescent="0.2">
      <c r="A11710" t="s">
        <v>35</v>
      </c>
      <c r="B11710" t="s">
        <v>81</v>
      </c>
      <c r="C11710" t="s">
        <v>22</v>
      </c>
      <c r="D11710" s="55">
        <v>44317</v>
      </c>
      <c r="E11710">
        <v>4.4999999999999998E-2</v>
      </c>
      <c r="F11710">
        <v>2376518</v>
      </c>
      <c r="G11710" s="58" t="s">
        <v>87</v>
      </c>
      <c r="H11710" s="58" t="s">
        <v>87</v>
      </c>
      <c r="I11710" s="60" t="s">
        <v>85</v>
      </c>
    </row>
    <row r="11711" spans="1:9" x14ac:dyDescent="0.2">
      <c r="A11711" t="s">
        <v>36</v>
      </c>
      <c r="B11711" t="s">
        <v>80</v>
      </c>
      <c r="C11711" t="s">
        <v>22</v>
      </c>
      <c r="D11711" s="55">
        <v>44317</v>
      </c>
      <c r="E11711">
        <v>0.38500000000000001</v>
      </c>
      <c r="F11711">
        <v>2376519</v>
      </c>
      <c r="G11711" s="58" t="s">
        <v>87</v>
      </c>
      <c r="H11711" s="58" t="s">
        <v>87</v>
      </c>
      <c r="I11711" s="60" t="s">
        <v>85</v>
      </c>
    </row>
    <row r="11712" spans="1:9" x14ac:dyDescent="0.2">
      <c r="A11712" t="s">
        <v>36</v>
      </c>
      <c r="B11712" t="s">
        <v>81</v>
      </c>
      <c r="C11712" t="s">
        <v>22</v>
      </c>
      <c r="D11712" s="55">
        <v>44317</v>
      </c>
      <c r="E11712">
        <v>1.4999999999999999E-2</v>
      </c>
      <c r="F11712">
        <v>2376520</v>
      </c>
      <c r="G11712" s="58" t="s">
        <v>87</v>
      </c>
      <c r="H11712" s="58" t="s">
        <v>87</v>
      </c>
      <c r="I11712" s="60" t="s">
        <v>85</v>
      </c>
    </row>
    <row r="11713" spans="1:9" x14ac:dyDescent="0.2">
      <c r="A11713" t="s">
        <v>37</v>
      </c>
      <c r="B11713" t="s">
        <v>80</v>
      </c>
      <c r="C11713" t="s">
        <v>22</v>
      </c>
      <c r="D11713" s="55">
        <v>44317</v>
      </c>
      <c r="E11713">
        <v>0.38500000000000001</v>
      </c>
      <c r="F11713">
        <v>2376521</v>
      </c>
      <c r="G11713" s="58" t="s">
        <v>87</v>
      </c>
      <c r="H11713" s="58" t="s">
        <v>87</v>
      </c>
      <c r="I11713" s="60" t="s">
        <v>85</v>
      </c>
    </row>
    <row r="11714" spans="1:9" x14ac:dyDescent="0.2">
      <c r="A11714" t="s">
        <v>37</v>
      </c>
      <c r="B11714" t="s">
        <v>81</v>
      </c>
      <c r="C11714" t="s">
        <v>22</v>
      </c>
      <c r="D11714" s="55">
        <v>44317</v>
      </c>
      <c r="E11714">
        <v>4.4999999999999998E-2</v>
      </c>
      <c r="F11714">
        <v>2376522</v>
      </c>
      <c r="G11714" s="58" t="s">
        <v>87</v>
      </c>
      <c r="H11714" s="58" t="s">
        <v>87</v>
      </c>
      <c r="I11714" s="60" t="s">
        <v>85</v>
      </c>
    </row>
    <row r="11715" spans="1:9" x14ac:dyDescent="0.2">
      <c r="A11715" t="s">
        <v>40</v>
      </c>
      <c r="B11715" t="s">
        <v>80</v>
      </c>
      <c r="C11715" t="s">
        <v>22</v>
      </c>
      <c r="D11715" s="55">
        <v>44317</v>
      </c>
      <c r="E11715">
        <v>0</v>
      </c>
      <c r="F11715">
        <v>2376523</v>
      </c>
      <c r="G11715" s="58" t="s">
        <v>87</v>
      </c>
      <c r="H11715" s="58" t="s">
        <v>87</v>
      </c>
      <c r="I11715" s="60" t="s">
        <v>85</v>
      </c>
    </row>
    <row r="11716" spans="1:9" x14ac:dyDescent="0.2">
      <c r="A11716" t="s">
        <v>40</v>
      </c>
      <c r="B11716" t="s">
        <v>81</v>
      </c>
      <c r="C11716" t="s">
        <v>22</v>
      </c>
      <c r="D11716" s="55">
        <v>44317</v>
      </c>
      <c r="E11716">
        <v>0</v>
      </c>
      <c r="F11716">
        <v>2376524</v>
      </c>
      <c r="G11716" s="58" t="s">
        <v>87</v>
      </c>
      <c r="H11716" s="58" t="s">
        <v>87</v>
      </c>
      <c r="I11716" s="60" t="s">
        <v>85</v>
      </c>
    </row>
    <row r="11717" spans="1:9" x14ac:dyDescent="0.2">
      <c r="A11717" t="s">
        <v>41</v>
      </c>
      <c r="B11717" t="s">
        <v>80</v>
      </c>
      <c r="C11717" t="s">
        <v>22</v>
      </c>
      <c r="D11717" s="55">
        <v>44317</v>
      </c>
      <c r="E11717">
        <v>0</v>
      </c>
      <c r="F11717">
        <v>2376525</v>
      </c>
      <c r="G11717" s="58" t="s">
        <v>87</v>
      </c>
      <c r="H11717" s="58" t="s">
        <v>87</v>
      </c>
      <c r="I11717" s="60" t="s">
        <v>85</v>
      </c>
    </row>
    <row r="11718" spans="1:9" x14ac:dyDescent="0.2">
      <c r="A11718" t="s">
        <v>41</v>
      </c>
      <c r="B11718" t="s">
        <v>81</v>
      </c>
      <c r="C11718" t="s">
        <v>22</v>
      </c>
      <c r="D11718" s="55">
        <v>44317</v>
      </c>
      <c r="E11718">
        <v>0</v>
      </c>
      <c r="F11718">
        <v>2376526</v>
      </c>
      <c r="G11718" s="58" t="s">
        <v>87</v>
      </c>
      <c r="H11718" s="58" t="s">
        <v>87</v>
      </c>
      <c r="I11718" s="60" t="s">
        <v>85</v>
      </c>
    </row>
    <row r="11719" spans="1:9" x14ac:dyDescent="0.2">
      <c r="A11719" t="s">
        <v>42</v>
      </c>
      <c r="B11719" t="s">
        <v>80</v>
      </c>
      <c r="C11719" t="s">
        <v>22</v>
      </c>
      <c r="D11719" s="55">
        <v>44317</v>
      </c>
      <c r="E11719">
        <v>0.16500000000000001</v>
      </c>
      <c r="F11719">
        <v>2376527</v>
      </c>
      <c r="G11719" s="58" t="s">
        <v>87</v>
      </c>
      <c r="H11719" s="58" t="s">
        <v>87</v>
      </c>
      <c r="I11719" s="60" t="s">
        <v>85</v>
      </c>
    </row>
    <row r="11720" spans="1:9" x14ac:dyDescent="0.2">
      <c r="A11720" t="s">
        <v>42</v>
      </c>
      <c r="B11720" t="s">
        <v>81</v>
      </c>
      <c r="C11720" t="s">
        <v>22</v>
      </c>
      <c r="D11720" s="55">
        <v>44317</v>
      </c>
      <c r="E11720">
        <v>0.01</v>
      </c>
      <c r="F11720">
        <v>2376528</v>
      </c>
      <c r="G11720" s="58" t="s">
        <v>87</v>
      </c>
      <c r="H11720" s="58" t="s">
        <v>87</v>
      </c>
      <c r="I11720" s="60" t="s">
        <v>85</v>
      </c>
    </row>
    <row r="11721" spans="1:9" x14ac:dyDescent="0.2">
      <c r="A11721" t="s">
        <v>43</v>
      </c>
      <c r="B11721" t="s">
        <v>80</v>
      </c>
      <c r="C11721" t="s">
        <v>22</v>
      </c>
      <c r="D11721" s="55">
        <v>44317</v>
      </c>
      <c r="E11721">
        <v>0.16500000000000001</v>
      </c>
      <c r="F11721">
        <v>2376529</v>
      </c>
      <c r="G11721" s="58" t="s">
        <v>87</v>
      </c>
      <c r="H11721" s="58" t="s">
        <v>87</v>
      </c>
      <c r="I11721" s="60" t="s">
        <v>85</v>
      </c>
    </row>
    <row r="11722" spans="1:9" x14ac:dyDescent="0.2">
      <c r="A11722" t="s">
        <v>43</v>
      </c>
      <c r="B11722" t="s">
        <v>81</v>
      </c>
      <c r="C11722" t="s">
        <v>22</v>
      </c>
      <c r="D11722" s="55">
        <v>44317</v>
      </c>
      <c r="E11722">
        <v>0.1743186996853418</v>
      </c>
      <c r="F11722">
        <v>2376530</v>
      </c>
      <c r="G11722" s="58" t="s">
        <v>87</v>
      </c>
      <c r="H11722" s="58" t="s">
        <v>87</v>
      </c>
      <c r="I11722" s="60" t="s">
        <v>85</v>
      </c>
    </row>
    <row r="11723" spans="1:9" x14ac:dyDescent="0.2">
      <c r="A11723" t="s">
        <v>44</v>
      </c>
      <c r="B11723" t="s">
        <v>80</v>
      </c>
      <c r="C11723" t="s">
        <v>22</v>
      </c>
      <c r="D11723" s="55">
        <v>44317</v>
      </c>
      <c r="E11723">
        <v>0.19500000000000001</v>
      </c>
      <c r="F11723">
        <v>2376531</v>
      </c>
      <c r="G11723" s="58" t="s">
        <v>87</v>
      </c>
      <c r="H11723" s="58" t="s">
        <v>87</v>
      </c>
      <c r="I11723" s="60" t="s">
        <v>85</v>
      </c>
    </row>
    <row r="11724" spans="1:9" x14ac:dyDescent="0.2">
      <c r="A11724" t="s">
        <v>44</v>
      </c>
      <c r="B11724" t="s">
        <v>81</v>
      </c>
      <c r="C11724" t="s">
        <v>22</v>
      </c>
      <c r="D11724" s="55">
        <v>44317</v>
      </c>
      <c r="E11724">
        <v>5.0000000000000001E-3</v>
      </c>
      <c r="F11724">
        <v>2376532</v>
      </c>
      <c r="G11724" s="58" t="s">
        <v>87</v>
      </c>
      <c r="H11724" s="58" t="s">
        <v>87</v>
      </c>
      <c r="I11724" s="60" t="s">
        <v>85</v>
      </c>
    </row>
    <row r="11725" spans="1:9" x14ac:dyDescent="0.2">
      <c r="A11725" t="s">
        <v>45</v>
      </c>
      <c r="B11725" t="s">
        <v>80</v>
      </c>
      <c r="C11725" t="s">
        <v>22</v>
      </c>
      <c r="D11725" s="55">
        <v>44317</v>
      </c>
      <c r="E11725">
        <v>0.19500000000000001</v>
      </c>
      <c r="F11725">
        <v>2376533</v>
      </c>
      <c r="G11725" s="58" t="s">
        <v>87</v>
      </c>
      <c r="H11725" s="58" t="s">
        <v>87</v>
      </c>
      <c r="I11725" s="60" t="s">
        <v>85</v>
      </c>
    </row>
    <row r="11726" spans="1:9" x14ac:dyDescent="0.2">
      <c r="A11726" t="s">
        <v>45</v>
      </c>
      <c r="B11726" t="s">
        <v>81</v>
      </c>
      <c r="C11726" t="s">
        <v>22</v>
      </c>
      <c r="D11726" s="55">
        <v>44317</v>
      </c>
      <c r="E11726">
        <v>5.0000000000000001E-3</v>
      </c>
      <c r="F11726">
        <v>2376534</v>
      </c>
      <c r="G11726" s="58" t="s">
        <v>87</v>
      </c>
      <c r="H11726" s="58" t="s">
        <v>87</v>
      </c>
      <c r="I11726" s="60" t="s">
        <v>85</v>
      </c>
    </row>
    <row r="11727" spans="1:9" x14ac:dyDescent="0.2">
      <c r="A11727" t="s">
        <v>46</v>
      </c>
      <c r="B11727" t="s">
        <v>80</v>
      </c>
      <c r="C11727" t="s">
        <v>22</v>
      </c>
      <c r="D11727" s="55">
        <v>44317</v>
      </c>
      <c r="E11727">
        <v>0.19500000000000001</v>
      </c>
      <c r="F11727">
        <v>2376535</v>
      </c>
      <c r="G11727" s="58" t="s">
        <v>87</v>
      </c>
      <c r="H11727" s="58" t="s">
        <v>87</v>
      </c>
      <c r="I11727" s="60" t="s">
        <v>85</v>
      </c>
    </row>
    <row r="11728" spans="1:9" x14ac:dyDescent="0.2">
      <c r="A11728" t="s">
        <v>46</v>
      </c>
      <c r="B11728" t="s">
        <v>81</v>
      </c>
      <c r="C11728" t="s">
        <v>22</v>
      </c>
      <c r="D11728" s="55">
        <v>44317</v>
      </c>
      <c r="E11728">
        <v>0.25432865329512905</v>
      </c>
      <c r="F11728">
        <v>2376536</v>
      </c>
      <c r="G11728" s="58" t="s">
        <v>87</v>
      </c>
      <c r="H11728" s="58" t="s">
        <v>87</v>
      </c>
      <c r="I11728" s="60" t="s">
        <v>85</v>
      </c>
    </row>
    <row r="11729" spans="1:9" x14ac:dyDescent="0.2">
      <c r="A11729" t="s">
        <v>47</v>
      </c>
      <c r="B11729" t="s">
        <v>80</v>
      </c>
      <c r="C11729" t="s">
        <v>22</v>
      </c>
      <c r="D11729" s="55">
        <v>44317</v>
      </c>
      <c r="E11729">
        <v>0.19500000000000001</v>
      </c>
      <c r="F11729">
        <v>2376537</v>
      </c>
      <c r="G11729" s="58" t="s">
        <v>87</v>
      </c>
      <c r="H11729" s="58" t="s">
        <v>87</v>
      </c>
      <c r="I11729" s="60" t="s">
        <v>85</v>
      </c>
    </row>
    <row r="11730" spans="1:9" x14ac:dyDescent="0.2">
      <c r="A11730" t="s">
        <v>47</v>
      </c>
      <c r="B11730" t="s">
        <v>81</v>
      </c>
      <c r="C11730" t="s">
        <v>22</v>
      </c>
      <c r="D11730" s="55">
        <v>44317</v>
      </c>
      <c r="E11730">
        <v>2.5000000000000001E-2</v>
      </c>
      <c r="F11730">
        <v>2376538</v>
      </c>
      <c r="G11730" s="58" t="s">
        <v>87</v>
      </c>
      <c r="H11730" s="58" t="s">
        <v>87</v>
      </c>
      <c r="I11730" s="60" t="s">
        <v>85</v>
      </c>
    </row>
    <row r="11731" spans="1:9" x14ac:dyDescent="0.2">
      <c r="A11731" t="s">
        <v>48</v>
      </c>
      <c r="B11731" t="s">
        <v>80</v>
      </c>
      <c r="C11731" t="s">
        <v>22</v>
      </c>
      <c r="D11731" s="55">
        <v>44317</v>
      </c>
      <c r="E11731">
        <v>0.19500000000000001</v>
      </c>
      <c r="F11731">
        <v>2376539</v>
      </c>
      <c r="G11731" s="58" t="s">
        <v>87</v>
      </c>
      <c r="H11731" s="58" t="s">
        <v>87</v>
      </c>
      <c r="I11731" s="60" t="s">
        <v>85</v>
      </c>
    </row>
    <row r="11732" spans="1:9" x14ac:dyDescent="0.2">
      <c r="A11732" t="s">
        <v>48</v>
      </c>
      <c r="B11732" t="s">
        <v>81</v>
      </c>
      <c r="C11732" t="s">
        <v>22</v>
      </c>
      <c r="D11732" s="55">
        <v>44317</v>
      </c>
      <c r="E11732">
        <v>0.25432865329512905</v>
      </c>
      <c r="F11732">
        <v>2376540</v>
      </c>
      <c r="G11732" s="58" t="s">
        <v>87</v>
      </c>
      <c r="H11732" s="58" t="s">
        <v>87</v>
      </c>
      <c r="I11732" s="60" t="s">
        <v>85</v>
      </c>
    </row>
    <row r="11733" spans="1:9" x14ac:dyDescent="0.2">
      <c r="A11733" t="s">
        <v>50</v>
      </c>
      <c r="B11733" t="s">
        <v>80</v>
      </c>
      <c r="C11733" t="s">
        <v>22</v>
      </c>
      <c r="D11733" s="55">
        <v>44317</v>
      </c>
      <c r="E11733">
        <v>0</v>
      </c>
      <c r="F11733">
        <v>2376541</v>
      </c>
      <c r="G11733" s="58" t="s">
        <v>87</v>
      </c>
      <c r="H11733" s="58" t="s">
        <v>87</v>
      </c>
      <c r="I11733" s="60" t="s">
        <v>85</v>
      </c>
    </row>
    <row r="11734" spans="1:9" x14ac:dyDescent="0.2">
      <c r="A11734" t="s">
        <v>50</v>
      </c>
      <c r="B11734" t="s">
        <v>81</v>
      </c>
      <c r="C11734" t="s">
        <v>22</v>
      </c>
      <c r="D11734" s="55">
        <v>44317</v>
      </c>
      <c r="E11734">
        <v>0</v>
      </c>
      <c r="F11734">
        <v>2376542</v>
      </c>
      <c r="G11734" s="58" t="s">
        <v>87</v>
      </c>
      <c r="H11734" s="58" t="s">
        <v>87</v>
      </c>
      <c r="I11734" s="60" t="s">
        <v>85</v>
      </c>
    </row>
    <row r="11735" spans="1:9" x14ac:dyDescent="0.2">
      <c r="A11735" t="s">
        <v>58</v>
      </c>
      <c r="B11735" t="s">
        <v>80</v>
      </c>
      <c r="C11735" t="s">
        <v>22</v>
      </c>
      <c r="D11735" s="55">
        <v>44317</v>
      </c>
      <c r="E11735">
        <v>0.38500000000000001</v>
      </c>
      <c r="F11735">
        <v>2376543</v>
      </c>
      <c r="G11735" s="58" t="s">
        <v>87</v>
      </c>
      <c r="H11735" s="58" t="s">
        <v>87</v>
      </c>
      <c r="I11735" s="60" t="s">
        <v>85</v>
      </c>
    </row>
    <row r="11736" spans="1:9" x14ac:dyDescent="0.2">
      <c r="A11736" t="s">
        <v>58</v>
      </c>
      <c r="B11736" t="s">
        <v>81</v>
      </c>
      <c r="C11736" t="s">
        <v>22</v>
      </c>
      <c r="D11736" s="55">
        <v>44317</v>
      </c>
      <c r="E11736">
        <v>1.4999999999999999E-2</v>
      </c>
      <c r="F11736">
        <v>2376544</v>
      </c>
      <c r="G11736" s="58" t="s">
        <v>87</v>
      </c>
      <c r="H11736" s="58" t="s">
        <v>87</v>
      </c>
      <c r="I11736" s="60" t="s">
        <v>85</v>
      </c>
    </row>
    <row r="11737" spans="1:9" x14ac:dyDescent="0.2">
      <c r="A11737" t="s">
        <v>59</v>
      </c>
      <c r="B11737" t="s">
        <v>80</v>
      </c>
      <c r="C11737" t="s">
        <v>22</v>
      </c>
      <c r="D11737" s="55">
        <v>44317</v>
      </c>
      <c r="E11737">
        <v>0.44</v>
      </c>
      <c r="F11737">
        <v>2376545</v>
      </c>
      <c r="G11737" s="58" t="s">
        <v>87</v>
      </c>
      <c r="H11737" s="58" t="s">
        <v>87</v>
      </c>
      <c r="I11737" s="60" t="s">
        <v>85</v>
      </c>
    </row>
    <row r="11738" spans="1:9" x14ac:dyDescent="0.2">
      <c r="A11738" t="s">
        <v>59</v>
      </c>
      <c r="B11738" t="s">
        <v>81</v>
      </c>
      <c r="C11738" t="s">
        <v>22</v>
      </c>
      <c r="D11738" s="55">
        <v>44317</v>
      </c>
      <c r="E11738">
        <v>-6.5000000000000002E-2</v>
      </c>
      <c r="F11738">
        <v>2376546</v>
      </c>
      <c r="G11738" s="58" t="s">
        <v>87</v>
      </c>
      <c r="H11738" s="58" t="s">
        <v>87</v>
      </c>
      <c r="I11738" s="60" t="s">
        <v>85</v>
      </c>
    </row>
    <row r="11739" spans="1:9" x14ac:dyDescent="0.2">
      <c r="A11739" t="s">
        <v>60</v>
      </c>
      <c r="B11739" t="s">
        <v>80</v>
      </c>
      <c r="C11739" t="s">
        <v>22</v>
      </c>
      <c r="D11739" s="55">
        <v>44317</v>
      </c>
      <c r="E11739">
        <v>0.44</v>
      </c>
      <c r="F11739">
        <v>2376547</v>
      </c>
      <c r="G11739" s="58" t="s">
        <v>87</v>
      </c>
      <c r="H11739" s="58" t="s">
        <v>87</v>
      </c>
      <c r="I11739" s="60" t="s">
        <v>85</v>
      </c>
    </row>
    <row r="11740" spans="1:9" x14ac:dyDescent="0.2">
      <c r="A11740" t="s">
        <v>60</v>
      </c>
      <c r="B11740" t="s">
        <v>81</v>
      </c>
      <c r="C11740" t="s">
        <v>22</v>
      </c>
      <c r="D11740" s="55">
        <v>44317</v>
      </c>
      <c r="E11740">
        <v>0.02</v>
      </c>
      <c r="F11740">
        <v>2376548</v>
      </c>
      <c r="G11740" s="58" t="s">
        <v>87</v>
      </c>
      <c r="H11740" s="58" t="s">
        <v>87</v>
      </c>
      <c r="I11740" s="60" t="s">
        <v>85</v>
      </c>
    </row>
    <row r="11741" spans="1:9" x14ac:dyDescent="0.2">
      <c r="A11741" t="s">
        <v>61</v>
      </c>
      <c r="B11741" t="s">
        <v>80</v>
      </c>
      <c r="C11741" t="s">
        <v>22</v>
      </c>
      <c r="D11741" s="55">
        <v>44317</v>
      </c>
      <c r="E11741">
        <v>0.44</v>
      </c>
      <c r="F11741">
        <v>2376549</v>
      </c>
      <c r="G11741" s="58" t="s">
        <v>87</v>
      </c>
      <c r="H11741" s="58" t="s">
        <v>87</v>
      </c>
      <c r="I11741" s="60" t="s">
        <v>85</v>
      </c>
    </row>
    <row r="11742" spans="1:9" x14ac:dyDescent="0.2">
      <c r="A11742" t="s">
        <v>61</v>
      </c>
      <c r="B11742" t="s">
        <v>81</v>
      </c>
      <c r="C11742" t="s">
        <v>22</v>
      </c>
      <c r="D11742" s="55">
        <v>44317</v>
      </c>
      <c r="E11742">
        <v>-3.5000000000000003E-2</v>
      </c>
      <c r="F11742">
        <v>2376550</v>
      </c>
      <c r="G11742" s="58" t="s">
        <v>87</v>
      </c>
      <c r="H11742" s="58" t="s">
        <v>87</v>
      </c>
      <c r="I11742" s="60" t="s">
        <v>85</v>
      </c>
    </row>
    <row r="11743" spans="1:9" x14ac:dyDescent="0.2">
      <c r="A11743" t="s">
        <v>62</v>
      </c>
      <c r="B11743" t="s">
        <v>80</v>
      </c>
      <c r="C11743" t="s">
        <v>22</v>
      </c>
      <c r="D11743" s="55">
        <v>44317</v>
      </c>
      <c r="E11743">
        <v>0.19500000000000001</v>
      </c>
      <c r="F11743">
        <v>2376551</v>
      </c>
      <c r="G11743" s="58" t="s">
        <v>87</v>
      </c>
      <c r="H11743" s="58" t="s">
        <v>87</v>
      </c>
      <c r="I11743" s="60" t="s">
        <v>85</v>
      </c>
    </row>
    <row r="11744" spans="1:9" x14ac:dyDescent="0.2">
      <c r="A11744" t="s">
        <v>62</v>
      </c>
      <c r="B11744" t="s">
        <v>81</v>
      </c>
      <c r="C11744" t="s">
        <v>22</v>
      </c>
      <c r="D11744" s="55">
        <v>44317</v>
      </c>
      <c r="E11744">
        <v>5.0000000000000001E-3</v>
      </c>
      <c r="F11744">
        <v>2376552</v>
      </c>
      <c r="G11744" s="58" t="s">
        <v>87</v>
      </c>
      <c r="H11744" s="58" t="s">
        <v>87</v>
      </c>
      <c r="I11744" s="60" t="s">
        <v>85</v>
      </c>
    </row>
    <row r="11745" spans="1:9" x14ac:dyDescent="0.2">
      <c r="A11745" t="s">
        <v>63</v>
      </c>
      <c r="B11745" t="s">
        <v>80</v>
      </c>
      <c r="C11745" t="s">
        <v>22</v>
      </c>
      <c r="D11745" s="55">
        <v>44317</v>
      </c>
      <c r="E11745">
        <v>0</v>
      </c>
      <c r="F11745">
        <v>2376553</v>
      </c>
      <c r="G11745" s="58" t="s">
        <v>87</v>
      </c>
      <c r="H11745" s="58" t="s">
        <v>87</v>
      </c>
      <c r="I11745" s="60" t="s">
        <v>85</v>
      </c>
    </row>
    <row r="11746" spans="1:9" x14ac:dyDescent="0.2">
      <c r="A11746" t="s">
        <v>63</v>
      </c>
      <c r="B11746" t="s">
        <v>81</v>
      </c>
      <c r="C11746" t="s">
        <v>22</v>
      </c>
      <c r="D11746" s="55">
        <v>44317</v>
      </c>
      <c r="E11746">
        <v>0</v>
      </c>
      <c r="F11746">
        <v>2376554</v>
      </c>
      <c r="G11746" s="58" t="s">
        <v>87</v>
      </c>
      <c r="H11746" s="58" t="s">
        <v>87</v>
      </c>
      <c r="I11746" s="60" t="s">
        <v>85</v>
      </c>
    </row>
    <row r="11747" spans="1:9" x14ac:dyDescent="0.2">
      <c r="A11747" t="s">
        <v>64</v>
      </c>
      <c r="B11747" t="s">
        <v>80</v>
      </c>
      <c r="C11747" t="s">
        <v>22</v>
      </c>
      <c r="D11747" s="55">
        <v>44317</v>
      </c>
      <c r="E11747">
        <v>0</v>
      </c>
      <c r="F11747">
        <v>2376555</v>
      </c>
      <c r="G11747" s="58" t="s">
        <v>87</v>
      </c>
      <c r="H11747" s="58" t="s">
        <v>87</v>
      </c>
      <c r="I11747" s="60" t="s">
        <v>85</v>
      </c>
    </row>
    <row r="11748" spans="1:9" x14ac:dyDescent="0.2">
      <c r="A11748" t="s">
        <v>64</v>
      </c>
      <c r="B11748" t="s">
        <v>81</v>
      </c>
      <c r="C11748" t="s">
        <v>22</v>
      </c>
      <c r="D11748" s="55">
        <v>44317</v>
      </c>
      <c r="E11748">
        <v>0</v>
      </c>
      <c r="F11748">
        <v>2376556</v>
      </c>
      <c r="G11748" s="58" t="s">
        <v>87</v>
      </c>
      <c r="H11748" s="58" t="s">
        <v>87</v>
      </c>
      <c r="I11748" s="60" t="s">
        <v>85</v>
      </c>
    </row>
    <row r="11749" spans="1:9" x14ac:dyDescent="0.2">
      <c r="A11749" t="s">
        <v>79</v>
      </c>
      <c r="B11749" t="s">
        <v>80</v>
      </c>
      <c r="C11749" t="s">
        <v>22</v>
      </c>
      <c r="D11749" s="55">
        <v>44317</v>
      </c>
      <c r="E11749">
        <v>0</v>
      </c>
      <c r="F11749">
        <v>2376557</v>
      </c>
      <c r="G11749" s="58" t="s">
        <v>87</v>
      </c>
      <c r="H11749" s="58" t="s">
        <v>87</v>
      </c>
      <c r="I11749" s="60" t="s">
        <v>85</v>
      </c>
    </row>
    <row r="11750" spans="1:9" x14ac:dyDescent="0.2">
      <c r="A11750" t="s">
        <v>79</v>
      </c>
      <c r="B11750" t="s">
        <v>81</v>
      </c>
      <c r="C11750" t="s">
        <v>22</v>
      </c>
      <c r="D11750" s="55">
        <v>44317</v>
      </c>
      <c r="E11750">
        <v>0</v>
      </c>
      <c r="F11750">
        <v>2376558</v>
      </c>
      <c r="G11750" s="58" t="s">
        <v>87</v>
      </c>
      <c r="H11750" s="58" t="s">
        <v>87</v>
      </c>
      <c r="I11750" s="60" t="s">
        <v>85</v>
      </c>
    </row>
    <row r="11751" spans="1:9" x14ac:dyDescent="0.2">
      <c r="A11751" t="s">
        <v>65</v>
      </c>
      <c r="B11751" t="s">
        <v>80</v>
      </c>
      <c r="C11751" t="s">
        <v>22</v>
      </c>
      <c r="D11751" s="55">
        <v>44317</v>
      </c>
      <c r="E11751">
        <v>0</v>
      </c>
      <c r="F11751">
        <v>2376559</v>
      </c>
      <c r="G11751" s="58" t="s">
        <v>87</v>
      </c>
      <c r="H11751" s="58" t="s">
        <v>87</v>
      </c>
      <c r="I11751" s="60" t="s">
        <v>85</v>
      </c>
    </row>
    <row r="11752" spans="1:9" x14ac:dyDescent="0.2">
      <c r="A11752" t="s">
        <v>65</v>
      </c>
      <c r="B11752" t="s">
        <v>81</v>
      </c>
      <c r="C11752" t="s">
        <v>22</v>
      </c>
      <c r="D11752" s="55">
        <v>44317</v>
      </c>
      <c r="E11752">
        <v>0</v>
      </c>
      <c r="F11752">
        <v>2376560</v>
      </c>
      <c r="G11752" s="58" t="s">
        <v>87</v>
      </c>
      <c r="H11752" s="58" t="s">
        <v>87</v>
      </c>
      <c r="I11752" s="60" t="s">
        <v>85</v>
      </c>
    </row>
    <row r="11753" spans="1:9" x14ac:dyDescent="0.2">
      <c r="A11753" t="s">
        <v>82</v>
      </c>
      <c r="B11753" t="s">
        <v>80</v>
      </c>
      <c r="C11753" t="s">
        <v>22</v>
      </c>
      <c r="D11753" s="55">
        <v>44317</v>
      </c>
      <c r="E11753">
        <v>0.7</v>
      </c>
      <c r="F11753">
        <v>2376561</v>
      </c>
      <c r="G11753" s="58" t="s">
        <v>87</v>
      </c>
      <c r="H11753" s="58" t="s">
        <v>87</v>
      </c>
      <c r="I11753" s="60" t="s">
        <v>85</v>
      </c>
    </row>
    <row r="11754" spans="1:9" x14ac:dyDescent="0.2">
      <c r="A11754" t="s">
        <v>78</v>
      </c>
      <c r="B11754" t="s">
        <v>80</v>
      </c>
      <c r="C11754" t="s">
        <v>22</v>
      </c>
      <c r="D11754" s="55">
        <v>44348</v>
      </c>
      <c r="E11754">
        <v>0.38500000000000001</v>
      </c>
      <c r="F11754">
        <v>2376515</v>
      </c>
      <c r="G11754" s="58" t="s">
        <v>87</v>
      </c>
      <c r="H11754" s="58" t="s">
        <v>87</v>
      </c>
      <c r="I11754" s="60" t="s">
        <v>85</v>
      </c>
    </row>
    <row r="11755" spans="1:9" x14ac:dyDescent="0.2">
      <c r="A11755" t="s">
        <v>78</v>
      </c>
      <c r="B11755" t="s">
        <v>81</v>
      </c>
      <c r="C11755" t="s">
        <v>22</v>
      </c>
      <c r="D11755" s="55">
        <v>44348</v>
      </c>
      <c r="E11755">
        <v>1.4999999999999999E-2</v>
      </c>
      <c r="F11755">
        <v>2376516</v>
      </c>
      <c r="G11755" s="58" t="s">
        <v>87</v>
      </c>
      <c r="H11755" s="58" t="s">
        <v>87</v>
      </c>
      <c r="I11755" s="60" t="s">
        <v>85</v>
      </c>
    </row>
    <row r="11756" spans="1:9" x14ac:dyDescent="0.2">
      <c r="A11756" t="s">
        <v>35</v>
      </c>
      <c r="B11756" t="s">
        <v>80</v>
      </c>
      <c r="C11756" t="s">
        <v>22</v>
      </c>
      <c r="D11756" s="55">
        <v>44348</v>
      </c>
      <c r="E11756">
        <v>0.38500000000000001</v>
      </c>
      <c r="F11756">
        <v>2376517</v>
      </c>
      <c r="G11756" s="58" t="s">
        <v>87</v>
      </c>
      <c r="H11756" s="58" t="s">
        <v>87</v>
      </c>
      <c r="I11756" s="60" t="s">
        <v>85</v>
      </c>
    </row>
    <row r="11757" spans="1:9" x14ac:dyDescent="0.2">
      <c r="A11757" t="s">
        <v>35</v>
      </c>
      <c r="B11757" t="s">
        <v>81</v>
      </c>
      <c r="C11757" t="s">
        <v>22</v>
      </c>
      <c r="D11757" s="55">
        <v>44348</v>
      </c>
      <c r="E11757">
        <v>5.5E-2</v>
      </c>
      <c r="F11757">
        <v>2376518</v>
      </c>
      <c r="G11757" s="58" t="s">
        <v>87</v>
      </c>
      <c r="H11757" s="58" t="s">
        <v>87</v>
      </c>
      <c r="I11757" s="60" t="s">
        <v>85</v>
      </c>
    </row>
    <row r="11758" spans="1:9" x14ac:dyDescent="0.2">
      <c r="A11758" t="s">
        <v>36</v>
      </c>
      <c r="B11758" t="s">
        <v>80</v>
      </c>
      <c r="C11758" t="s">
        <v>22</v>
      </c>
      <c r="D11758" s="55">
        <v>44348</v>
      </c>
      <c r="E11758">
        <v>0.38500000000000001</v>
      </c>
      <c r="F11758">
        <v>2376519</v>
      </c>
      <c r="G11758" s="58" t="s">
        <v>87</v>
      </c>
      <c r="H11758" s="58" t="s">
        <v>87</v>
      </c>
      <c r="I11758" s="60" t="s">
        <v>85</v>
      </c>
    </row>
    <row r="11759" spans="1:9" x14ac:dyDescent="0.2">
      <c r="A11759" t="s">
        <v>36</v>
      </c>
      <c r="B11759" t="s">
        <v>81</v>
      </c>
      <c r="C11759" t="s">
        <v>22</v>
      </c>
      <c r="D11759" s="55">
        <v>44348</v>
      </c>
      <c r="E11759">
        <v>1.4999999999999999E-2</v>
      </c>
      <c r="F11759">
        <v>2376520</v>
      </c>
      <c r="G11759" s="58" t="s">
        <v>87</v>
      </c>
      <c r="H11759" s="58" t="s">
        <v>87</v>
      </c>
      <c r="I11759" s="60" t="s">
        <v>85</v>
      </c>
    </row>
    <row r="11760" spans="1:9" x14ac:dyDescent="0.2">
      <c r="A11760" t="s">
        <v>37</v>
      </c>
      <c r="B11760" t="s">
        <v>80</v>
      </c>
      <c r="C11760" t="s">
        <v>22</v>
      </c>
      <c r="D11760" s="55">
        <v>44348</v>
      </c>
      <c r="E11760">
        <v>0.38500000000000001</v>
      </c>
      <c r="F11760">
        <v>2376521</v>
      </c>
      <c r="G11760" s="58" t="s">
        <v>87</v>
      </c>
      <c r="H11760" s="58" t="s">
        <v>87</v>
      </c>
      <c r="I11760" s="60" t="s">
        <v>85</v>
      </c>
    </row>
    <row r="11761" spans="1:9" x14ac:dyDescent="0.2">
      <c r="A11761" t="s">
        <v>37</v>
      </c>
      <c r="B11761" t="s">
        <v>81</v>
      </c>
      <c r="C11761" t="s">
        <v>22</v>
      </c>
      <c r="D11761" s="55">
        <v>44348</v>
      </c>
      <c r="E11761">
        <v>5.5E-2</v>
      </c>
      <c r="F11761">
        <v>2376522</v>
      </c>
      <c r="G11761" s="58" t="s">
        <v>87</v>
      </c>
      <c r="H11761" s="58" t="s">
        <v>87</v>
      </c>
      <c r="I11761" s="60" t="s">
        <v>85</v>
      </c>
    </row>
    <row r="11762" spans="1:9" x14ac:dyDescent="0.2">
      <c r="A11762" t="s">
        <v>40</v>
      </c>
      <c r="B11762" t="s">
        <v>80</v>
      </c>
      <c r="C11762" t="s">
        <v>22</v>
      </c>
      <c r="D11762" s="55">
        <v>44348</v>
      </c>
      <c r="E11762">
        <v>0</v>
      </c>
      <c r="F11762">
        <v>2376523</v>
      </c>
      <c r="G11762" s="58" t="s">
        <v>87</v>
      </c>
      <c r="H11762" s="58" t="s">
        <v>87</v>
      </c>
      <c r="I11762" s="60" t="s">
        <v>85</v>
      </c>
    </row>
    <row r="11763" spans="1:9" x14ac:dyDescent="0.2">
      <c r="A11763" t="s">
        <v>40</v>
      </c>
      <c r="B11763" t="s">
        <v>81</v>
      </c>
      <c r="C11763" t="s">
        <v>22</v>
      </c>
      <c r="D11763" s="55">
        <v>44348</v>
      </c>
      <c r="E11763">
        <v>0</v>
      </c>
      <c r="F11763">
        <v>2376524</v>
      </c>
      <c r="G11763" s="58" t="s">
        <v>87</v>
      </c>
      <c r="H11763" s="58" t="s">
        <v>87</v>
      </c>
      <c r="I11763" s="60" t="s">
        <v>85</v>
      </c>
    </row>
    <row r="11764" spans="1:9" x14ac:dyDescent="0.2">
      <c r="A11764" t="s">
        <v>41</v>
      </c>
      <c r="B11764" t="s">
        <v>80</v>
      </c>
      <c r="C11764" t="s">
        <v>22</v>
      </c>
      <c r="D11764" s="55">
        <v>44348</v>
      </c>
      <c r="E11764">
        <v>0</v>
      </c>
      <c r="F11764">
        <v>2376525</v>
      </c>
      <c r="G11764" s="58" t="s">
        <v>87</v>
      </c>
      <c r="H11764" s="58" t="s">
        <v>87</v>
      </c>
      <c r="I11764" s="60" t="s">
        <v>85</v>
      </c>
    </row>
    <row r="11765" spans="1:9" x14ac:dyDescent="0.2">
      <c r="A11765" t="s">
        <v>41</v>
      </c>
      <c r="B11765" t="s">
        <v>81</v>
      </c>
      <c r="C11765" t="s">
        <v>22</v>
      </c>
      <c r="D11765" s="55">
        <v>44348</v>
      </c>
      <c r="E11765">
        <v>0</v>
      </c>
      <c r="F11765">
        <v>2376526</v>
      </c>
      <c r="G11765" s="58" t="s">
        <v>87</v>
      </c>
      <c r="H11765" s="58" t="s">
        <v>87</v>
      </c>
      <c r="I11765" s="60" t="s">
        <v>85</v>
      </c>
    </row>
    <row r="11766" spans="1:9" x14ac:dyDescent="0.2">
      <c r="A11766" t="s">
        <v>42</v>
      </c>
      <c r="B11766" t="s">
        <v>80</v>
      </c>
      <c r="C11766" t="s">
        <v>22</v>
      </c>
      <c r="D11766" s="55">
        <v>44348</v>
      </c>
      <c r="E11766">
        <v>0.17</v>
      </c>
      <c r="F11766">
        <v>2376527</v>
      </c>
      <c r="G11766" s="58" t="s">
        <v>87</v>
      </c>
      <c r="H11766" s="58" t="s">
        <v>87</v>
      </c>
      <c r="I11766" s="60" t="s">
        <v>85</v>
      </c>
    </row>
    <row r="11767" spans="1:9" x14ac:dyDescent="0.2">
      <c r="A11767" t="s">
        <v>42</v>
      </c>
      <c r="B11767" t="s">
        <v>81</v>
      </c>
      <c r="C11767" t="s">
        <v>22</v>
      </c>
      <c r="D11767" s="55">
        <v>44348</v>
      </c>
      <c r="E11767">
        <v>1.2500000000000001E-2</v>
      </c>
      <c r="F11767">
        <v>2376528</v>
      </c>
      <c r="G11767" s="58" t="s">
        <v>87</v>
      </c>
      <c r="H11767" s="58" t="s">
        <v>87</v>
      </c>
      <c r="I11767" s="60" t="s">
        <v>85</v>
      </c>
    </row>
    <row r="11768" spans="1:9" x14ac:dyDescent="0.2">
      <c r="A11768" t="s">
        <v>43</v>
      </c>
      <c r="B11768" t="s">
        <v>80</v>
      </c>
      <c r="C11768" t="s">
        <v>22</v>
      </c>
      <c r="D11768" s="55">
        <v>44348</v>
      </c>
      <c r="E11768">
        <v>0.17</v>
      </c>
      <c r="F11768">
        <v>2376529</v>
      </c>
      <c r="G11768" s="58" t="s">
        <v>87</v>
      </c>
      <c r="H11768" s="58" t="s">
        <v>87</v>
      </c>
      <c r="I11768" s="60" t="s">
        <v>85</v>
      </c>
    </row>
    <row r="11769" spans="1:9" x14ac:dyDescent="0.2">
      <c r="A11769" t="s">
        <v>43</v>
      </c>
      <c r="B11769" t="s">
        <v>81</v>
      </c>
      <c r="C11769" t="s">
        <v>22</v>
      </c>
      <c r="D11769" s="55">
        <v>44348</v>
      </c>
      <c r="E11769">
        <v>0.1724131788647788</v>
      </c>
      <c r="F11769">
        <v>2376530</v>
      </c>
      <c r="G11769" s="58" t="s">
        <v>87</v>
      </c>
      <c r="H11769" s="58" t="s">
        <v>87</v>
      </c>
      <c r="I11769" s="60" t="s">
        <v>85</v>
      </c>
    </row>
    <row r="11770" spans="1:9" x14ac:dyDescent="0.2">
      <c r="A11770" t="s">
        <v>44</v>
      </c>
      <c r="B11770" t="s">
        <v>80</v>
      </c>
      <c r="C11770" t="s">
        <v>22</v>
      </c>
      <c r="D11770" s="55">
        <v>44348</v>
      </c>
      <c r="E11770">
        <v>0.19500000000000001</v>
      </c>
      <c r="F11770">
        <v>2376531</v>
      </c>
      <c r="G11770" s="58" t="s">
        <v>87</v>
      </c>
      <c r="H11770" s="58" t="s">
        <v>87</v>
      </c>
      <c r="I11770" s="60" t="s">
        <v>85</v>
      </c>
    </row>
    <row r="11771" spans="1:9" x14ac:dyDescent="0.2">
      <c r="A11771" t="s">
        <v>44</v>
      </c>
      <c r="B11771" t="s">
        <v>81</v>
      </c>
      <c r="C11771" t="s">
        <v>22</v>
      </c>
      <c r="D11771" s="55">
        <v>44348</v>
      </c>
      <c r="E11771">
        <v>5.0000000000000001E-3</v>
      </c>
      <c r="F11771">
        <v>2376532</v>
      </c>
      <c r="G11771" s="58" t="s">
        <v>87</v>
      </c>
      <c r="H11771" s="58" t="s">
        <v>87</v>
      </c>
      <c r="I11771" s="60" t="s">
        <v>85</v>
      </c>
    </row>
    <row r="11772" spans="1:9" x14ac:dyDescent="0.2">
      <c r="A11772" t="s">
        <v>45</v>
      </c>
      <c r="B11772" t="s">
        <v>80</v>
      </c>
      <c r="C11772" t="s">
        <v>22</v>
      </c>
      <c r="D11772" s="55">
        <v>44348</v>
      </c>
      <c r="E11772">
        <v>0.19500000000000001</v>
      </c>
      <c r="F11772">
        <v>2376533</v>
      </c>
      <c r="G11772" s="58" t="s">
        <v>87</v>
      </c>
      <c r="H11772" s="58" t="s">
        <v>87</v>
      </c>
      <c r="I11772" s="60" t="s">
        <v>85</v>
      </c>
    </row>
    <row r="11773" spans="1:9" x14ac:dyDescent="0.2">
      <c r="A11773" t="s">
        <v>45</v>
      </c>
      <c r="B11773" t="s">
        <v>81</v>
      </c>
      <c r="C11773" t="s">
        <v>22</v>
      </c>
      <c r="D11773" s="55">
        <v>44348</v>
      </c>
      <c r="E11773">
        <v>5.0000000000000001E-3</v>
      </c>
      <c r="F11773">
        <v>2376534</v>
      </c>
      <c r="G11773" s="58" t="s">
        <v>87</v>
      </c>
      <c r="H11773" s="58" t="s">
        <v>87</v>
      </c>
      <c r="I11773" s="60" t="s">
        <v>85</v>
      </c>
    </row>
    <row r="11774" spans="1:9" x14ac:dyDescent="0.2">
      <c r="A11774" t="s">
        <v>46</v>
      </c>
      <c r="B11774" t="s">
        <v>80</v>
      </c>
      <c r="C11774" t="s">
        <v>22</v>
      </c>
      <c r="D11774" s="55">
        <v>44348</v>
      </c>
      <c r="E11774">
        <v>0.19500000000000001</v>
      </c>
      <c r="F11774">
        <v>2376535</v>
      </c>
      <c r="G11774" s="58" t="s">
        <v>87</v>
      </c>
      <c r="H11774" s="58" t="s">
        <v>87</v>
      </c>
      <c r="I11774" s="60" t="s">
        <v>85</v>
      </c>
    </row>
    <row r="11775" spans="1:9" x14ac:dyDescent="0.2">
      <c r="A11775" t="s">
        <v>46</v>
      </c>
      <c r="B11775" t="s">
        <v>81</v>
      </c>
      <c r="C11775" t="s">
        <v>22</v>
      </c>
      <c r="D11775" s="55">
        <v>44348</v>
      </c>
      <c r="E11775">
        <v>0.24979529267294315</v>
      </c>
      <c r="F11775">
        <v>2376536</v>
      </c>
      <c r="G11775" s="58" t="s">
        <v>87</v>
      </c>
      <c r="H11775" s="58" t="s">
        <v>87</v>
      </c>
      <c r="I11775" s="60" t="s">
        <v>85</v>
      </c>
    </row>
    <row r="11776" spans="1:9" x14ac:dyDescent="0.2">
      <c r="A11776" t="s">
        <v>47</v>
      </c>
      <c r="B11776" t="s">
        <v>80</v>
      </c>
      <c r="C11776" t="s">
        <v>22</v>
      </c>
      <c r="D11776" s="55">
        <v>44348</v>
      </c>
      <c r="E11776">
        <v>0.19500000000000001</v>
      </c>
      <c r="F11776">
        <v>2376537</v>
      </c>
      <c r="G11776" s="58" t="s">
        <v>87</v>
      </c>
      <c r="H11776" s="58" t="s">
        <v>87</v>
      </c>
      <c r="I11776" s="60" t="s">
        <v>85</v>
      </c>
    </row>
    <row r="11777" spans="1:9" x14ac:dyDescent="0.2">
      <c r="A11777" t="s">
        <v>47</v>
      </c>
      <c r="B11777" t="s">
        <v>81</v>
      </c>
      <c r="C11777" t="s">
        <v>22</v>
      </c>
      <c r="D11777" s="55">
        <v>44348</v>
      </c>
      <c r="E11777">
        <v>2.5000000000000001E-2</v>
      </c>
      <c r="F11777">
        <v>2376538</v>
      </c>
      <c r="G11777" s="58" t="s">
        <v>87</v>
      </c>
      <c r="H11777" s="58" t="s">
        <v>87</v>
      </c>
      <c r="I11777" s="60" t="s">
        <v>85</v>
      </c>
    </row>
    <row r="11778" spans="1:9" x14ac:dyDescent="0.2">
      <c r="A11778" t="s">
        <v>48</v>
      </c>
      <c r="B11778" t="s">
        <v>80</v>
      </c>
      <c r="C11778" t="s">
        <v>22</v>
      </c>
      <c r="D11778" s="55">
        <v>44348</v>
      </c>
      <c r="E11778">
        <v>0.19500000000000001</v>
      </c>
      <c r="F11778">
        <v>2376539</v>
      </c>
      <c r="G11778" s="58" t="s">
        <v>87</v>
      </c>
      <c r="H11778" s="58" t="s">
        <v>87</v>
      </c>
      <c r="I11778" s="60" t="s">
        <v>85</v>
      </c>
    </row>
    <row r="11779" spans="1:9" x14ac:dyDescent="0.2">
      <c r="A11779" t="s">
        <v>48</v>
      </c>
      <c r="B11779" t="s">
        <v>81</v>
      </c>
      <c r="C11779" t="s">
        <v>22</v>
      </c>
      <c r="D11779" s="55">
        <v>44348</v>
      </c>
      <c r="E11779">
        <v>0.24979529267294315</v>
      </c>
      <c r="F11779">
        <v>2376540</v>
      </c>
      <c r="G11779" s="58" t="s">
        <v>87</v>
      </c>
      <c r="H11779" s="58" t="s">
        <v>87</v>
      </c>
      <c r="I11779" s="60" t="s">
        <v>85</v>
      </c>
    </row>
    <row r="11780" spans="1:9" x14ac:dyDescent="0.2">
      <c r="A11780" t="s">
        <v>50</v>
      </c>
      <c r="B11780" t="s">
        <v>80</v>
      </c>
      <c r="C11780" t="s">
        <v>22</v>
      </c>
      <c r="D11780" s="55">
        <v>44348</v>
      </c>
      <c r="E11780">
        <v>0</v>
      </c>
      <c r="F11780">
        <v>2376541</v>
      </c>
      <c r="G11780" s="58" t="s">
        <v>87</v>
      </c>
      <c r="H11780" s="58" t="s">
        <v>87</v>
      </c>
      <c r="I11780" s="60" t="s">
        <v>85</v>
      </c>
    </row>
    <row r="11781" spans="1:9" x14ac:dyDescent="0.2">
      <c r="A11781" t="s">
        <v>50</v>
      </c>
      <c r="B11781" t="s">
        <v>81</v>
      </c>
      <c r="C11781" t="s">
        <v>22</v>
      </c>
      <c r="D11781" s="55">
        <v>44348</v>
      </c>
      <c r="E11781">
        <v>0</v>
      </c>
      <c r="F11781">
        <v>2376542</v>
      </c>
      <c r="G11781" s="58" t="s">
        <v>87</v>
      </c>
      <c r="H11781" s="58" t="s">
        <v>87</v>
      </c>
      <c r="I11781" s="60" t="s">
        <v>85</v>
      </c>
    </row>
    <row r="11782" spans="1:9" x14ac:dyDescent="0.2">
      <c r="A11782" t="s">
        <v>58</v>
      </c>
      <c r="B11782" t="s">
        <v>80</v>
      </c>
      <c r="C11782" t="s">
        <v>22</v>
      </c>
      <c r="D11782" s="55">
        <v>44348</v>
      </c>
      <c r="E11782">
        <v>0.38500000000000001</v>
      </c>
      <c r="F11782">
        <v>2376543</v>
      </c>
      <c r="G11782" s="58" t="s">
        <v>87</v>
      </c>
      <c r="H11782" s="58" t="s">
        <v>87</v>
      </c>
      <c r="I11782" s="60" t="s">
        <v>85</v>
      </c>
    </row>
    <row r="11783" spans="1:9" x14ac:dyDescent="0.2">
      <c r="A11783" t="s">
        <v>58</v>
      </c>
      <c r="B11783" t="s">
        <v>81</v>
      </c>
      <c r="C11783" t="s">
        <v>22</v>
      </c>
      <c r="D11783" s="55">
        <v>44348</v>
      </c>
      <c r="E11783">
        <v>1.4999999999999999E-2</v>
      </c>
      <c r="F11783">
        <v>2376544</v>
      </c>
      <c r="G11783" s="58" t="s">
        <v>87</v>
      </c>
      <c r="H11783" s="58" t="s">
        <v>87</v>
      </c>
      <c r="I11783" s="60" t="s">
        <v>85</v>
      </c>
    </row>
    <row r="11784" spans="1:9" x14ac:dyDescent="0.2">
      <c r="A11784" t="s">
        <v>59</v>
      </c>
      <c r="B11784" t="s">
        <v>80</v>
      </c>
      <c r="C11784" t="s">
        <v>22</v>
      </c>
      <c r="D11784" s="55">
        <v>44348</v>
      </c>
      <c r="E11784">
        <v>0.44</v>
      </c>
      <c r="F11784">
        <v>2376545</v>
      </c>
      <c r="G11784" s="58" t="s">
        <v>87</v>
      </c>
      <c r="H11784" s="58" t="s">
        <v>87</v>
      </c>
      <c r="I11784" s="60" t="s">
        <v>85</v>
      </c>
    </row>
    <row r="11785" spans="1:9" x14ac:dyDescent="0.2">
      <c r="A11785" t="s">
        <v>59</v>
      </c>
      <c r="B11785" t="s">
        <v>81</v>
      </c>
      <c r="C11785" t="s">
        <v>22</v>
      </c>
      <c r="D11785" s="55">
        <v>44348</v>
      </c>
      <c r="E11785">
        <v>-5.5E-2</v>
      </c>
      <c r="F11785">
        <v>2376546</v>
      </c>
      <c r="G11785" s="58" t="s">
        <v>87</v>
      </c>
      <c r="H11785" s="58" t="s">
        <v>87</v>
      </c>
      <c r="I11785" s="60" t="s">
        <v>85</v>
      </c>
    </row>
    <row r="11786" spans="1:9" x14ac:dyDescent="0.2">
      <c r="A11786" t="s">
        <v>60</v>
      </c>
      <c r="B11786" t="s">
        <v>80</v>
      </c>
      <c r="C11786" t="s">
        <v>22</v>
      </c>
      <c r="D11786" s="55">
        <v>44348</v>
      </c>
      <c r="E11786">
        <v>0.44</v>
      </c>
      <c r="F11786">
        <v>2376547</v>
      </c>
      <c r="G11786" s="58" t="s">
        <v>87</v>
      </c>
      <c r="H11786" s="58" t="s">
        <v>87</v>
      </c>
      <c r="I11786" s="60" t="s">
        <v>85</v>
      </c>
    </row>
    <row r="11787" spans="1:9" x14ac:dyDescent="0.2">
      <c r="A11787" t="s">
        <v>60</v>
      </c>
      <c r="B11787" t="s">
        <v>81</v>
      </c>
      <c r="C11787" t="s">
        <v>22</v>
      </c>
      <c r="D11787" s="55">
        <v>44348</v>
      </c>
      <c r="E11787">
        <v>3.5000000000000003E-2</v>
      </c>
      <c r="F11787">
        <v>2376548</v>
      </c>
      <c r="G11787" s="58" t="s">
        <v>87</v>
      </c>
      <c r="H11787" s="58" t="s">
        <v>87</v>
      </c>
      <c r="I11787" s="60" t="s">
        <v>85</v>
      </c>
    </row>
    <row r="11788" spans="1:9" x14ac:dyDescent="0.2">
      <c r="A11788" t="s">
        <v>61</v>
      </c>
      <c r="B11788" t="s">
        <v>80</v>
      </c>
      <c r="C11788" t="s">
        <v>22</v>
      </c>
      <c r="D11788" s="55">
        <v>44348</v>
      </c>
      <c r="E11788">
        <v>0.44</v>
      </c>
      <c r="F11788">
        <v>2376549</v>
      </c>
      <c r="G11788" s="58" t="s">
        <v>87</v>
      </c>
      <c r="H11788" s="58" t="s">
        <v>87</v>
      </c>
      <c r="I11788" s="60" t="s">
        <v>85</v>
      </c>
    </row>
    <row r="11789" spans="1:9" x14ac:dyDescent="0.2">
      <c r="A11789" t="s">
        <v>61</v>
      </c>
      <c r="B11789" t="s">
        <v>81</v>
      </c>
      <c r="C11789" t="s">
        <v>22</v>
      </c>
      <c r="D11789" s="55">
        <v>44348</v>
      </c>
      <c r="E11789">
        <v>-3.5000000000000003E-2</v>
      </c>
      <c r="F11789">
        <v>2376550</v>
      </c>
      <c r="G11789" s="58" t="s">
        <v>87</v>
      </c>
      <c r="H11789" s="58" t="s">
        <v>87</v>
      </c>
      <c r="I11789" s="60" t="s">
        <v>85</v>
      </c>
    </row>
    <row r="11790" spans="1:9" x14ac:dyDescent="0.2">
      <c r="A11790" t="s">
        <v>62</v>
      </c>
      <c r="B11790" t="s">
        <v>80</v>
      </c>
      <c r="C11790" t="s">
        <v>22</v>
      </c>
      <c r="D11790" s="55">
        <v>44348</v>
      </c>
      <c r="E11790">
        <v>0.19500000000000001</v>
      </c>
      <c r="F11790">
        <v>2376551</v>
      </c>
      <c r="G11790" s="58" t="s">
        <v>87</v>
      </c>
      <c r="H11790" s="58" t="s">
        <v>87</v>
      </c>
      <c r="I11790" s="60" t="s">
        <v>85</v>
      </c>
    </row>
    <row r="11791" spans="1:9" x14ac:dyDescent="0.2">
      <c r="A11791" t="s">
        <v>62</v>
      </c>
      <c r="B11791" t="s">
        <v>81</v>
      </c>
      <c r="C11791" t="s">
        <v>22</v>
      </c>
      <c r="D11791" s="55">
        <v>44348</v>
      </c>
      <c r="E11791">
        <v>5.0000000000000001E-3</v>
      </c>
      <c r="F11791">
        <v>2376552</v>
      </c>
      <c r="G11791" s="58" t="s">
        <v>87</v>
      </c>
      <c r="H11791" s="58" t="s">
        <v>87</v>
      </c>
      <c r="I11791" s="60" t="s">
        <v>85</v>
      </c>
    </row>
    <row r="11792" spans="1:9" x14ac:dyDescent="0.2">
      <c r="A11792" t="s">
        <v>63</v>
      </c>
      <c r="B11792" t="s">
        <v>80</v>
      </c>
      <c r="C11792" t="s">
        <v>22</v>
      </c>
      <c r="D11792" s="55">
        <v>44348</v>
      </c>
      <c r="E11792">
        <v>0</v>
      </c>
      <c r="F11792">
        <v>2376553</v>
      </c>
      <c r="G11792" s="58" t="s">
        <v>87</v>
      </c>
      <c r="H11792" s="58" t="s">
        <v>87</v>
      </c>
      <c r="I11792" s="60" t="s">
        <v>85</v>
      </c>
    </row>
    <row r="11793" spans="1:9" x14ac:dyDescent="0.2">
      <c r="A11793" t="s">
        <v>63</v>
      </c>
      <c r="B11793" t="s">
        <v>81</v>
      </c>
      <c r="C11793" t="s">
        <v>22</v>
      </c>
      <c r="D11793" s="55">
        <v>44348</v>
      </c>
      <c r="E11793">
        <v>0</v>
      </c>
      <c r="F11793">
        <v>2376554</v>
      </c>
      <c r="G11793" s="58" t="s">
        <v>87</v>
      </c>
      <c r="H11793" s="58" t="s">
        <v>87</v>
      </c>
      <c r="I11793" s="60" t="s">
        <v>85</v>
      </c>
    </row>
    <row r="11794" spans="1:9" x14ac:dyDescent="0.2">
      <c r="A11794" t="s">
        <v>64</v>
      </c>
      <c r="B11794" t="s">
        <v>80</v>
      </c>
      <c r="C11794" t="s">
        <v>22</v>
      </c>
      <c r="D11794" s="55">
        <v>44348</v>
      </c>
      <c r="E11794">
        <v>0</v>
      </c>
      <c r="F11794">
        <v>2376555</v>
      </c>
      <c r="G11794" s="58" t="s">
        <v>87</v>
      </c>
      <c r="H11794" s="58" t="s">
        <v>87</v>
      </c>
      <c r="I11794" s="60" t="s">
        <v>85</v>
      </c>
    </row>
    <row r="11795" spans="1:9" x14ac:dyDescent="0.2">
      <c r="A11795" t="s">
        <v>64</v>
      </c>
      <c r="B11795" t="s">
        <v>81</v>
      </c>
      <c r="C11795" t="s">
        <v>22</v>
      </c>
      <c r="D11795" s="55">
        <v>44348</v>
      </c>
      <c r="E11795">
        <v>0</v>
      </c>
      <c r="F11795">
        <v>2376556</v>
      </c>
      <c r="G11795" s="58" t="s">
        <v>87</v>
      </c>
      <c r="H11795" s="58" t="s">
        <v>87</v>
      </c>
      <c r="I11795" s="60" t="s">
        <v>85</v>
      </c>
    </row>
    <row r="11796" spans="1:9" x14ac:dyDescent="0.2">
      <c r="A11796" t="s">
        <v>79</v>
      </c>
      <c r="B11796" t="s">
        <v>80</v>
      </c>
      <c r="C11796" t="s">
        <v>22</v>
      </c>
      <c r="D11796" s="55">
        <v>44348</v>
      </c>
      <c r="E11796">
        <v>0</v>
      </c>
      <c r="F11796">
        <v>2376557</v>
      </c>
      <c r="G11796" s="58" t="s">
        <v>87</v>
      </c>
      <c r="H11796" s="58" t="s">
        <v>87</v>
      </c>
      <c r="I11796" s="60" t="s">
        <v>85</v>
      </c>
    </row>
    <row r="11797" spans="1:9" x14ac:dyDescent="0.2">
      <c r="A11797" t="s">
        <v>79</v>
      </c>
      <c r="B11797" t="s">
        <v>81</v>
      </c>
      <c r="C11797" t="s">
        <v>22</v>
      </c>
      <c r="D11797" s="55">
        <v>44348</v>
      </c>
      <c r="E11797">
        <v>0</v>
      </c>
      <c r="F11797">
        <v>2376558</v>
      </c>
      <c r="G11797" s="58" t="s">
        <v>87</v>
      </c>
      <c r="H11797" s="58" t="s">
        <v>87</v>
      </c>
      <c r="I11797" s="60" t="s">
        <v>85</v>
      </c>
    </row>
    <row r="11798" spans="1:9" x14ac:dyDescent="0.2">
      <c r="A11798" t="s">
        <v>65</v>
      </c>
      <c r="B11798" t="s">
        <v>80</v>
      </c>
      <c r="C11798" t="s">
        <v>22</v>
      </c>
      <c r="D11798" s="55">
        <v>44348</v>
      </c>
      <c r="E11798">
        <v>0</v>
      </c>
      <c r="F11798">
        <v>2376559</v>
      </c>
      <c r="G11798" s="58" t="s">
        <v>87</v>
      </c>
      <c r="H11798" s="58" t="s">
        <v>87</v>
      </c>
      <c r="I11798" s="60" t="s">
        <v>85</v>
      </c>
    </row>
    <row r="11799" spans="1:9" x14ac:dyDescent="0.2">
      <c r="A11799" t="s">
        <v>65</v>
      </c>
      <c r="B11799" t="s">
        <v>81</v>
      </c>
      <c r="C11799" t="s">
        <v>22</v>
      </c>
      <c r="D11799" s="55">
        <v>44348</v>
      </c>
      <c r="E11799">
        <v>0</v>
      </c>
      <c r="F11799">
        <v>2376560</v>
      </c>
      <c r="G11799" s="58" t="s">
        <v>87</v>
      </c>
      <c r="H11799" s="58" t="s">
        <v>87</v>
      </c>
      <c r="I11799" s="60" t="s">
        <v>85</v>
      </c>
    </row>
    <row r="11800" spans="1:9" x14ac:dyDescent="0.2">
      <c r="A11800" t="s">
        <v>82</v>
      </c>
      <c r="B11800" t="s">
        <v>80</v>
      </c>
      <c r="C11800" t="s">
        <v>22</v>
      </c>
      <c r="D11800" s="55">
        <v>44348</v>
      </c>
      <c r="E11800">
        <v>0.8</v>
      </c>
      <c r="F11800">
        <v>2376561</v>
      </c>
      <c r="G11800" s="58" t="s">
        <v>87</v>
      </c>
      <c r="H11800" s="58" t="s">
        <v>87</v>
      </c>
      <c r="I11800" s="60" t="s">
        <v>85</v>
      </c>
    </row>
    <row r="11801" spans="1:9" x14ac:dyDescent="0.2">
      <c r="A11801" t="s">
        <v>78</v>
      </c>
      <c r="B11801" t="s">
        <v>80</v>
      </c>
      <c r="C11801" t="s">
        <v>22</v>
      </c>
      <c r="D11801" s="55">
        <v>44378</v>
      </c>
      <c r="E11801">
        <v>0.39750000000000002</v>
      </c>
      <c r="F11801">
        <v>2376515</v>
      </c>
      <c r="G11801" s="58" t="s">
        <v>87</v>
      </c>
      <c r="H11801" s="58" t="s">
        <v>87</v>
      </c>
      <c r="I11801" s="60" t="s">
        <v>85</v>
      </c>
    </row>
    <row r="11802" spans="1:9" x14ac:dyDescent="0.2">
      <c r="A11802" t="s">
        <v>78</v>
      </c>
      <c r="B11802" t="s">
        <v>81</v>
      </c>
      <c r="C11802" t="s">
        <v>22</v>
      </c>
      <c r="D11802" s="55">
        <v>44378</v>
      </c>
      <c r="E11802">
        <v>1.4999999999999999E-2</v>
      </c>
      <c r="F11802">
        <v>2376516</v>
      </c>
      <c r="G11802" s="58" t="s">
        <v>87</v>
      </c>
      <c r="H11802" s="58" t="s">
        <v>87</v>
      </c>
      <c r="I11802" s="60" t="s">
        <v>85</v>
      </c>
    </row>
    <row r="11803" spans="1:9" x14ac:dyDescent="0.2">
      <c r="A11803" t="s">
        <v>35</v>
      </c>
      <c r="B11803" t="s">
        <v>80</v>
      </c>
      <c r="C11803" t="s">
        <v>22</v>
      </c>
      <c r="D11803" s="55">
        <v>44378</v>
      </c>
      <c r="E11803">
        <v>0.39750000000000002</v>
      </c>
      <c r="F11803">
        <v>2376517</v>
      </c>
      <c r="G11803" s="58" t="s">
        <v>87</v>
      </c>
      <c r="H11803" s="58" t="s">
        <v>87</v>
      </c>
      <c r="I11803" s="60" t="s">
        <v>85</v>
      </c>
    </row>
    <row r="11804" spans="1:9" x14ac:dyDescent="0.2">
      <c r="A11804" t="s">
        <v>35</v>
      </c>
      <c r="B11804" t="s">
        <v>81</v>
      </c>
      <c r="C11804" t="s">
        <v>22</v>
      </c>
      <c r="D11804" s="55">
        <v>44378</v>
      </c>
      <c r="E11804">
        <v>6.5000000000000002E-2</v>
      </c>
      <c r="F11804">
        <v>2376518</v>
      </c>
      <c r="G11804" s="58" t="s">
        <v>87</v>
      </c>
      <c r="H11804" s="58" t="s">
        <v>87</v>
      </c>
      <c r="I11804" s="60" t="s">
        <v>85</v>
      </c>
    </row>
    <row r="11805" spans="1:9" x14ac:dyDescent="0.2">
      <c r="A11805" t="s">
        <v>36</v>
      </c>
      <c r="B11805" t="s">
        <v>80</v>
      </c>
      <c r="C11805" t="s">
        <v>22</v>
      </c>
      <c r="D11805" s="55">
        <v>44378</v>
      </c>
      <c r="E11805">
        <v>0.39750000000000002</v>
      </c>
      <c r="F11805">
        <v>2376519</v>
      </c>
      <c r="G11805" s="58" t="s">
        <v>87</v>
      </c>
      <c r="H11805" s="58" t="s">
        <v>87</v>
      </c>
      <c r="I11805" s="60" t="s">
        <v>85</v>
      </c>
    </row>
    <row r="11806" spans="1:9" x14ac:dyDescent="0.2">
      <c r="A11806" t="s">
        <v>36</v>
      </c>
      <c r="B11806" t="s">
        <v>81</v>
      </c>
      <c r="C11806" t="s">
        <v>22</v>
      </c>
      <c r="D11806" s="55">
        <v>44378</v>
      </c>
      <c r="E11806">
        <v>1.4999999999999999E-2</v>
      </c>
      <c r="F11806">
        <v>2376520</v>
      </c>
      <c r="G11806" s="58" t="s">
        <v>87</v>
      </c>
      <c r="H11806" s="58" t="s">
        <v>87</v>
      </c>
      <c r="I11806" s="60" t="s">
        <v>85</v>
      </c>
    </row>
    <row r="11807" spans="1:9" x14ac:dyDescent="0.2">
      <c r="A11807" t="s">
        <v>37</v>
      </c>
      <c r="B11807" t="s">
        <v>80</v>
      </c>
      <c r="C11807" t="s">
        <v>22</v>
      </c>
      <c r="D11807" s="55">
        <v>44378</v>
      </c>
      <c r="E11807">
        <v>0.39750000000000002</v>
      </c>
      <c r="F11807">
        <v>2376521</v>
      </c>
      <c r="G11807" s="58" t="s">
        <v>87</v>
      </c>
      <c r="H11807" s="58" t="s">
        <v>87</v>
      </c>
      <c r="I11807" s="60" t="s">
        <v>85</v>
      </c>
    </row>
    <row r="11808" spans="1:9" x14ac:dyDescent="0.2">
      <c r="A11808" t="s">
        <v>37</v>
      </c>
      <c r="B11808" t="s">
        <v>81</v>
      </c>
      <c r="C11808" t="s">
        <v>22</v>
      </c>
      <c r="D11808" s="55">
        <v>44378</v>
      </c>
      <c r="E11808">
        <v>6.5000000000000002E-2</v>
      </c>
      <c r="F11808">
        <v>2376522</v>
      </c>
      <c r="G11808" s="58" t="s">
        <v>87</v>
      </c>
      <c r="H11808" s="58" t="s">
        <v>87</v>
      </c>
      <c r="I11808" s="60" t="s">
        <v>85</v>
      </c>
    </row>
    <row r="11809" spans="1:9" x14ac:dyDescent="0.2">
      <c r="A11809" t="s">
        <v>40</v>
      </c>
      <c r="B11809" t="s">
        <v>80</v>
      </c>
      <c r="C11809" t="s">
        <v>22</v>
      </c>
      <c r="D11809" s="55">
        <v>44378</v>
      </c>
      <c r="E11809">
        <v>0</v>
      </c>
      <c r="F11809">
        <v>2376523</v>
      </c>
      <c r="G11809" s="58" t="s">
        <v>87</v>
      </c>
      <c r="H11809" s="58" t="s">
        <v>87</v>
      </c>
      <c r="I11809" s="60" t="s">
        <v>85</v>
      </c>
    </row>
    <row r="11810" spans="1:9" x14ac:dyDescent="0.2">
      <c r="A11810" t="s">
        <v>40</v>
      </c>
      <c r="B11810" t="s">
        <v>81</v>
      </c>
      <c r="C11810" t="s">
        <v>22</v>
      </c>
      <c r="D11810" s="55">
        <v>44378</v>
      </c>
      <c r="E11810">
        <v>0</v>
      </c>
      <c r="F11810">
        <v>2376524</v>
      </c>
      <c r="G11810" s="58" t="s">
        <v>87</v>
      </c>
      <c r="H11810" s="58" t="s">
        <v>87</v>
      </c>
      <c r="I11810" s="60" t="s">
        <v>85</v>
      </c>
    </row>
    <row r="11811" spans="1:9" x14ac:dyDescent="0.2">
      <c r="A11811" t="s">
        <v>41</v>
      </c>
      <c r="B11811" t="s">
        <v>80</v>
      </c>
      <c r="C11811" t="s">
        <v>22</v>
      </c>
      <c r="D11811" s="55">
        <v>44378</v>
      </c>
      <c r="E11811">
        <v>0</v>
      </c>
      <c r="F11811">
        <v>2376525</v>
      </c>
      <c r="G11811" s="58" t="s">
        <v>87</v>
      </c>
      <c r="H11811" s="58" t="s">
        <v>87</v>
      </c>
      <c r="I11811" s="60" t="s">
        <v>85</v>
      </c>
    </row>
    <row r="11812" spans="1:9" x14ac:dyDescent="0.2">
      <c r="A11812" t="s">
        <v>41</v>
      </c>
      <c r="B11812" t="s">
        <v>81</v>
      </c>
      <c r="C11812" t="s">
        <v>22</v>
      </c>
      <c r="D11812" s="55">
        <v>44378</v>
      </c>
      <c r="E11812">
        <v>0</v>
      </c>
      <c r="F11812">
        <v>2376526</v>
      </c>
      <c r="G11812" s="58" t="s">
        <v>87</v>
      </c>
      <c r="H11812" s="58" t="s">
        <v>87</v>
      </c>
      <c r="I11812" s="60" t="s">
        <v>85</v>
      </c>
    </row>
    <row r="11813" spans="1:9" x14ac:dyDescent="0.2">
      <c r="A11813" t="s">
        <v>42</v>
      </c>
      <c r="B11813" t="s">
        <v>80</v>
      </c>
      <c r="C11813" t="s">
        <v>22</v>
      </c>
      <c r="D11813" s="55">
        <v>44378</v>
      </c>
      <c r="E11813">
        <v>0.17499999999999999</v>
      </c>
      <c r="F11813">
        <v>2376527</v>
      </c>
      <c r="G11813" s="58" t="s">
        <v>87</v>
      </c>
      <c r="H11813" s="58" t="s">
        <v>87</v>
      </c>
      <c r="I11813" s="60" t="s">
        <v>85</v>
      </c>
    </row>
    <row r="11814" spans="1:9" x14ac:dyDescent="0.2">
      <c r="A11814" t="s">
        <v>42</v>
      </c>
      <c r="B11814" t="s">
        <v>81</v>
      </c>
      <c r="C11814" t="s">
        <v>22</v>
      </c>
      <c r="D11814" s="55">
        <v>44378</v>
      </c>
      <c r="E11814">
        <v>1.2500000000000001E-2</v>
      </c>
      <c r="F11814">
        <v>2376528</v>
      </c>
      <c r="G11814" s="58" t="s">
        <v>87</v>
      </c>
      <c r="H11814" s="58" t="s">
        <v>87</v>
      </c>
      <c r="I11814" s="60" t="s">
        <v>85</v>
      </c>
    </row>
    <row r="11815" spans="1:9" x14ac:dyDescent="0.2">
      <c r="A11815" t="s">
        <v>43</v>
      </c>
      <c r="B11815" t="s">
        <v>80</v>
      </c>
      <c r="C11815" t="s">
        <v>22</v>
      </c>
      <c r="D11815" s="55">
        <v>44378</v>
      </c>
      <c r="E11815">
        <v>0.17499999999999999</v>
      </c>
      <c r="F11815">
        <v>2376529</v>
      </c>
      <c r="G11815" s="58" t="s">
        <v>87</v>
      </c>
      <c r="H11815" s="58" t="s">
        <v>87</v>
      </c>
      <c r="I11815" s="60" t="s">
        <v>85</v>
      </c>
    </row>
    <row r="11816" spans="1:9" x14ac:dyDescent="0.2">
      <c r="A11816" t="s">
        <v>43</v>
      </c>
      <c r="B11816" t="s">
        <v>81</v>
      </c>
      <c r="C11816" t="s">
        <v>22</v>
      </c>
      <c r="D11816" s="55">
        <v>44378</v>
      </c>
      <c r="E11816">
        <v>0.17314817130480986</v>
      </c>
      <c r="F11816">
        <v>2376530</v>
      </c>
      <c r="G11816" s="58" t="s">
        <v>87</v>
      </c>
      <c r="H11816" s="58" t="s">
        <v>87</v>
      </c>
      <c r="I11816" s="60" t="s">
        <v>85</v>
      </c>
    </row>
    <row r="11817" spans="1:9" x14ac:dyDescent="0.2">
      <c r="A11817" t="s">
        <v>44</v>
      </c>
      <c r="B11817" t="s">
        <v>80</v>
      </c>
      <c r="C11817" t="s">
        <v>22</v>
      </c>
      <c r="D11817" s="55">
        <v>44378</v>
      </c>
      <c r="E11817">
        <v>0.26500000000000001</v>
      </c>
      <c r="F11817">
        <v>2376531</v>
      </c>
      <c r="G11817" s="58" t="s">
        <v>87</v>
      </c>
      <c r="H11817" s="58" t="s">
        <v>87</v>
      </c>
      <c r="I11817" s="60" t="s">
        <v>85</v>
      </c>
    </row>
    <row r="11818" spans="1:9" x14ac:dyDescent="0.2">
      <c r="A11818" t="s">
        <v>44</v>
      </c>
      <c r="B11818" t="s">
        <v>81</v>
      </c>
      <c r="C11818" t="s">
        <v>22</v>
      </c>
      <c r="D11818" s="55">
        <v>44378</v>
      </c>
      <c r="E11818">
        <v>7.4999999999999997E-3</v>
      </c>
      <c r="F11818">
        <v>2376532</v>
      </c>
      <c r="G11818" s="58" t="s">
        <v>87</v>
      </c>
      <c r="H11818" s="58" t="s">
        <v>87</v>
      </c>
      <c r="I11818" s="60" t="s">
        <v>85</v>
      </c>
    </row>
    <row r="11819" spans="1:9" x14ac:dyDescent="0.2">
      <c r="A11819" t="s">
        <v>45</v>
      </c>
      <c r="B11819" t="s">
        <v>80</v>
      </c>
      <c r="C11819" t="s">
        <v>22</v>
      </c>
      <c r="D11819" s="55">
        <v>44378</v>
      </c>
      <c r="E11819">
        <v>0.26500000000000001</v>
      </c>
      <c r="F11819">
        <v>2376533</v>
      </c>
      <c r="G11819" s="58" t="s">
        <v>87</v>
      </c>
      <c r="H11819" s="58" t="s">
        <v>87</v>
      </c>
      <c r="I11819" s="60" t="s">
        <v>85</v>
      </c>
    </row>
    <row r="11820" spans="1:9" x14ac:dyDescent="0.2">
      <c r="A11820" t="s">
        <v>45</v>
      </c>
      <c r="B11820" t="s">
        <v>81</v>
      </c>
      <c r="C11820" t="s">
        <v>22</v>
      </c>
      <c r="D11820" s="55">
        <v>44378</v>
      </c>
      <c r="E11820">
        <v>7.4999999999999997E-3</v>
      </c>
      <c r="F11820">
        <v>2376534</v>
      </c>
      <c r="G11820" s="58" t="s">
        <v>87</v>
      </c>
      <c r="H11820" s="58" t="s">
        <v>87</v>
      </c>
      <c r="I11820" s="60" t="s">
        <v>85</v>
      </c>
    </row>
    <row r="11821" spans="1:9" x14ac:dyDescent="0.2">
      <c r="A11821" t="s">
        <v>46</v>
      </c>
      <c r="B11821" t="s">
        <v>80</v>
      </c>
      <c r="C11821" t="s">
        <v>22</v>
      </c>
      <c r="D11821" s="55">
        <v>44378</v>
      </c>
      <c r="E11821">
        <v>0.26500000000000001</v>
      </c>
      <c r="F11821">
        <v>2376535</v>
      </c>
      <c r="G11821" s="58" t="s">
        <v>87</v>
      </c>
      <c r="H11821" s="58" t="s">
        <v>87</v>
      </c>
      <c r="I11821" s="60" t="s">
        <v>85</v>
      </c>
    </row>
    <row r="11822" spans="1:9" x14ac:dyDescent="0.2">
      <c r="A11822" t="s">
        <v>46</v>
      </c>
      <c r="B11822" t="s">
        <v>81</v>
      </c>
      <c r="C11822" t="s">
        <v>22</v>
      </c>
      <c r="D11822" s="55">
        <v>44378</v>
      </c>
      <c r="E11822">
        <v>0.25466348751534995</v>
      </c>
      <c r="F11822">
        <v>2376536</v>
      </c>
      <c r="G11822" s="58" t="s">
        <v>87</v>
      </c>
      <c r="H11822" s="58" t="s">
        <v>87</v>
      </c>
      <c r="I11822" s="60" t="s">
        <v>85</v>
      </c>
    </row>
    <row r="11823" spans="1:9" x14ac:dyDescent="0.2">
      <c r="A11823" t="s">
        <v>47</v>
      </c>
      <c r="B11823" t="s">
        <v>80</v>
      </c>
      <c r="C11823" t="s">
        <v>22</v>
      </c>
      <c r="D11823" s="55">
        <v>44378</v>
      </c>
      <c r="E11823">
        <v>0.26500000000000001</v>
      </c>
      <c r="F11823">
        <v>2376537</v>
      </c>
      <c r="G11823" s="58" t="s">
        <v>87</v>
      </c>
      <c r="H11823" s="58" t="s">
        <v>87</v>
      </c>
      <c r="I11823" s="60" t="s">
        <v>85</v>
      </c>
    </row>
    <row r="11824" spans="1:9" x14ac:dyDescent="0.2">
      <c r="A11824" t="s">
        <v>47</v>
      </c>
      <c r="B11824" t="s">
        <v>81</v>
      </c>
      <c r="C11824" t="s">
        <v>22</v>
      </c>
      <c r="D11824" s="55">
        <v>44378</v>
      </c>
      <c r="E11824">
        <v>2.75E-2</v>
      </c>
      <c r="F11824">
        <v>2376538</v>
      </c>
      <c r="G11824" s="58" t="s">
        <v>87</v>
      </c>
      <c r="H11824" s="58" t="s">
        <v>87</v>
      </c>
      <c r="I11824" s="60" t="s">
        <v>85</v>
      </c>
    </row>
    <row r="11825" spans="1:9" x14ac:dyDescent="0.2">
      <c r="A11825" t="s">
        <v>48</v>
      </c>
      <c r="B11825" t="s">
        <v>80</v>
      </c>
      <c r="C11825" t="s">
        <v>22</v>
      </c>
      <c r="D11825" s="55">
        <v>44378</v>
      </c>
      <c r="E11825">
        <v>0.26500000000000001</v>
      </c>
      <c r="F11825">
        <v>2376539</v>
      </c>
      <c r="G11825" s="58" t="s">
        <v>87</v>
      </c>
      <c r="H11825" s="58" t="s">
        <v>87</v>
      </c>
      <c r="I11825" s="60" t="s">
        <v>85</v>
      </c>
    </row>
    <row r="11826" spans="1:9" x14ac:dyDescent="0.2">
      <c r="A11826" t="s">
        <v>48</v>
      </c>
      <c r="B11826" t="s">
        <v>81</v>
      </c>
      <c r="C11826" t="s">
        <v>22</v>
      </c>
      <c r="D11826" s="55">
        <v>44378</v>
      </c>
      <c r="E11826">
        <v>0.25466348751534995</v>
      </c>
      <c r="F11826">
        <v>2376540</v>
      </c>
      <c r="G11826" s="58" t="s">
        <v>87</v>
      </c>
      <c r="H11826" s="58" t="s">
        <v>87</v>
      </c>
      <c r="I11826" s="60" t="s">
        <v>85</v>
      </c>
    </row>
    <row r="11827" spans="1:9" x14ac:dyDescent="0.2">
      <c r="A11827" t="s">
        <v>50</v>
      </c>
      <c r="B11827" t="s">
        <v>80</v>
      </c>
      <c r="C11827" t="s">
        <v>22</v>
      </c>
      <c r="D11827" s="55">
        <v>44378</v>
      </c>
      <c r="E11827">
        <v>0</v>
      </c>
      <c r="F11827">
        <v>2376541</v>
      </c>
      <c r="G11827" s="58" t="s">
        <v>87</v>
      </c>
      <c r="H11827" s="58" t="s">
        <v>87</v>
      </c>
      <c r="I11827" s="60" t="s">
        <v>85</v>
      </c>
    </row>
    <row r="11828" spans="1:9" x14ac:dyDescent="0.2">
      <c r="A11828" t="s">
        <v>50</v>
      </c>
      <c r="B11828" t="s">
        <v>81</v>
      </c>
      <c r="C11828" t="s">
        <v>22</v>
      </c>
      <c r="D11828" s="55">
        <v>44378</v>
      </c>
      <c r="E11828">
        <v>0</v>
      </c>
      <c r="F11828">
        <v>2376542</v>
      </c>
      <c r="G11828" s="58" t="s">
        <v>87</v>
      </c>
      <c r="H11828" s="58" t="s">
        <v>87</v>
      </c>
      <c r="I11828" s="60" t="s">
        <v>85</v>
      </c>
    </row>
    <row r="11829" spans="1:9" x14ac:dyDescent="0.2">
      <c r="A11829" t="s">
        <v>58</v>
      </c>
      <c r="B11829" t="s">
        <v>80</v>
      </c>
      <c r="C11829" t="s">
        <v>22</v>
      </c>
      <c r="D11829" s="55">
        <v>44378</v>
      </c>
      <c r="E11829">
        <v>0.39750000000000002</v>
      </c>
      <c r="F11829">
        <v>2376543</v>
      </c>
      <c r="G11829" s="58" t="s">
        <v>87</v>
      </c>
      <c r="H11829" s="58" t="s">
        <v>87</v>
      </c>
      <c r="I11829" s="60" t="s">
        <v>85</v>
      </c>
    </row>
    <row r="11830" spans="1:9" x14ac:dyDescent="0.2">
      <c r="A11830" t="s">
        <v>58</v>
      </c>
      <c r="B11830" t="s">
        <v>81</v>
      </c>
      <c r="C11830" t="s">
        <v>22</v>
      </c>
      <c r="D11830" s="55">
        <v>44378</v>
      </c>
      <c r="E11830">
        <v>1.4999999999999999E-2</v>
      </c>
      <c r="F11830">
        <v>2376544</v>
      </c>
      <c r="G11830" s="58" t="s">
        <v>87</v>
      </c>
      <c r="H11830" s="58" t="s">
        <v>87</v>
      </c>
      <c r="I11830" s="60" t="s">
        <v>85</v>
      </c>
    </row>
    <row r="11831" spans="1:9" x14ac:dyDescent="0.2">
      <c r="A11831" t="s">
        <v>59</v>
      </c>
      <c r="B11831" t="s">
        <v>80</v>
      </c>
      <c r="C11831" t="s">
        <v>22</v>
      </c>
      <c r="D11831" s="55">
        <v>44378</v>
      </c>
      <c r="E11831">
        <v>0.5</v>
      </c>
      <c r="F11831">
        <v>2376545</v>
      </c>
      <c r="G11831" s="58" t="s">
        <v>87</v>
      </c>
      <c r="H11831" s="58" t="s">
        <v>87</v>
      </c>
      <c r="I11831" s="60" t="s">
        <v>85</v>
      </c>
    </row>
    <row r="11832" spans="1:9" x14ac:dyDescent="0.2">
      <c r="A11832" t="s">
        <v>59</v>
      </c>
      <c r="B11832" t="s">
        <v>81</v>
      </c>
      <c r="C11832" t="s">
        <v>22</v>
      </c>
      <c r="D11832" s="55">
        <v>44378</v>
      </c>
      <c r="E11832">
        <v>-0.02</v>
      </c>
      <c r="F11832">
        <v>2376546</v>
      </c>
      <c r="G11832" s="58" t="s">
        <v>87</v>
      </c>
      <c r="H11832" s="58" t="s">
        <v>87</v>
      </c>
      <c r="I11832" s="60" t="s">
        <v>85</v>
      </c>
    </row>
    <row r="11833" spans="1:9" x14ac:dyDescent="0.2">
      <c r="A11833" t="s">
        <v>60</v>
      </c>
      <c r="B11833" t="s">
        <v>80</v>
      </c>
      <c r="C11833" t="s">
        <v>22</v>
      </c>
      <c r="D11833" s="55">
        <v>44378</v>
      </c>
      <c r="E11833">
        <v>0.5</v>
      </c>
      <c r="F11833">
        <v>2376547</v>
      </c>
      <c r="G11833" s="58" t="s">
        <v>87</v>
      </c>
      <c r="H11833" s="58" t="s">
        <v>87</v>
      </c>
      <c r="I11833" s="60" t="s">
        <v>85</v>
      </c>
    </row>
    <row r="11834" spans="1:9" x14ac:dyDescent="0.2">
      <c r="A11834" t="s">
        <v>60</v>
      </c>
      <c r="B11834" t="s">
        <v>81</v>
      </c>
      <c r="C11834" t="s">
        <v>22</v>
      </c>
      <c r="D11834" s="55">
        <v>44378</v>
      </c>
      <c r="E11834">
        <v>3.5000000000000003E-2</v>
      </c>
      <c r="F11834">
        <v>2376548</v>
      </c>
      <c r="G11834" s="58" t="s">
        <v>87</v>
      </c>
      <c r="H11834" s="58" t="s">
        <v>87</v>
      </c>
      <c r="I11834" s="60" t="s">
        <v>85</v>
      </c>
    </row>
    <row r="11835" spans="1:9" x14ac:dyDescent="0.2">
      <c r="A11835" t="s">
        <v>61</v>
      </c>
      <c r="B11835" t="s">
        <v>80</v>
      </c>
      <c r="C11835" t="s">
        <v>22</v>
      </c>
      <c r="D11835" s="55">
        <v>44378</v>
      </c>
      <c r="E11835">
        <v>0.5</v>
      </c>
      <c r="F11835">
        <v>2376549</v>
      </c>
      <c r="G11835" s="58" t="s">
        <v>87</v>
      </c>
      <c r="H11835" s="58" t="s">
        <v>87</v>
      </c>
      <c r="I11835" s="60" t="s">
        <v>85</v>
      </c>
    </row>
    <row r="11836" spans="1:9" x14ac:dyDescent="0.2">
      <c r="A11836" t="s">
        <v>61</v>
      </c>
      <c r="B11836" t="s">
        <v>81</v>
      </c>
      <c r="C11836" t="s">
        <v>22</v>
      </c>
      <c r="D11836" s="55">
        <v>44378</v>
      </c>
      <c r="E11836">
        <v>-0.02</v>
      </c>
      <c r="F11836">
        <v>2376550</v>
      </c>
      <c r="G11836" s="58" t="s">
        <v>87</v>
      </c>
      <c r="H11836" s="58" t="s">
        <v>87</v>
      </c>
      <c r="I11836" s="60" t="s">
        <v>85</v>
      </c>
    </row>
    <row r="11837" spans="1:9" x14ac:dyDescent="0.2">
      <c r="A11837" t="s">
        <v>62</v>
      </c>
      <c r="B11837" t="s">
        <v>80</v>
      </c>
      <c r="C11837" t="s">
        <v>22</v>
      </c>
      <c r="D11837" s="55">
        <v>44378</v>
      </c>
      <c r="E11837">
        <v>0.26500000000000001</v>
      </c>
      <c r="F11837">
        <v>2376551</v>
      </c>
      <c r="G11837" s="58" t="s">
        <v>87</v>
      </c>
      <c r="H11837" s="58" t="s">
        <v>87</v>
      </c>
      <c r="I11837" s="60" t="s">
        <v>85</v>
      </c>
    </row>
    <row r="11838" spans="1:9" x14ac:dyDescent="0.2">
      <c r="A11838" t="s">
        <v>62</v>
      </c>
      <c r="B11838" t="s">
        <v>81</v>
      </c>
      <c r="C11838" t="s">
        <v>22</v>
      </c>
      <c r="D11838" s="55">
        <v>44378</v>
      </c>
      <c r="E11838">
        <v>7.4999999999999997E-3</v>
      </c>
      <c r="F11838">
        <v>2376552</v>
      </c>
      <c r="G11838" s="58" t="s">
        <v>87</v>
      </c>
      <c r="H11838" s="58" t="s">
        <v>87</v>
      </c>
      <c r="I11838" s="60" t="s">
        <v>85</v>
      </c>
    </row>
    <row r="11839" spans="1:9" x14ac:dyDescent="0.2">
      <c r="A11839" t="s">
        <v>63</v>
      </c>
      <c r="B11839" t="s">
        <v>80</v>
      </c>
      <c r="C11839" t="s">
        <v>22</v>
      </c>
      <c r="D11839" s="55">
        <v>44378</v>
      </c>
      <c r="E11839">
        <v>0</v>
      </c>
      <c r="F11839">
        <v>2376553</v>
      </c>
      <c r="G11839" s="58" t="s">
        <v>87</v>
      </c>
      <c r="H11839" s="58" t="s">
        <v>87</v>
      </c>
      <c r="I11839" s="60" t="s">
        <v>85</v>
      </c>
    </row>
    <row r="11840" spans="1:9" x14ac:dyDescent="0.2">
      <c r="A11840" t="s">
        <v>63</v>
      </c>
      <c r="B11840" t="s">
        <v>81</v>
      </c>
      <c r="C11840" t="s">
        <v>22</v>
      </c>
      <c r="D11840" s="55">
        <v>44378</v>
      </c>
      <c r="E11840">
        <v>0</v>
      </c>
      <c r="F11840">
        <v>2376554</v>
      </c>
      <c r="G11840" s="58" t="s">
        <v>87</v>
      </c>
      <c r="H11840" s="58" t="s">
        <v>87</v>
      </c>
      <c r="I11840" s="60" t="s">
        <v>85</v>
      </c>
    </row>
    <row r="11841" spans="1:9" x14ac:dyDescent="0.2">
      <c r="A11841" t="s">
        <v>64</v>
      </c>
      <c r="B11841" t="s">
        <v>80</v>
      </c>
      <c r="C11841" t="s">
        <v>22</v>
      </c>
      <c r="D11841" s="55">
        <v>44378</v>
      </c>
      <c r="E11841">
        <v>0</v>
      </c>
      <c r="F11841">
        <v>2376555</v>
      </c>
      <c r="G11841" s="58" t="s">
        <v>87</v>
      </c>
      <c r="H11841" s="58" t="s">
        <v>87</v>
      </c>
      <c r="I11841" s="60" t="s">
        <v>85</v>
      </c>
    </row>
    <row r="11842" spans="1:9" x14ac:dyDescent="0.2">
      <c r="A11842" t="s">
        <v>64</v>
      </c>
      <c r="B11842" t="s">
        <v>81</v>
      </c>
      <c r="C11842" t="s">
        <v>22</v>
      </c>
      <c r="D11842" s="55">
        <v>44378</v>
      </c>
      <c r="E11842">
        <v>0</v>
      </c>
      <c r="F11842">
        <v>2376556</v>
      </c>
      <c r="G11842" s="58" t="s">
        <v>87</v>
      </c>
      <c r="H11842" s="58" t="s">
        <v>87</v>
      </c>
      <c r="I11842" s="60" t="s">
        <v>85</v>
      </c>
    </row>
    <row r="11843" spans="1:9" x14ac:dyDescent="0.2">
      <c r="A11843" t="s">
        <v>79</v>
      </c>
      <c r="B11843" t="s">
        <v>80</v>
      </c>
      <c r="C11843" t="s">
        <v>22</v>
      </c>
      <c r="D11843" s="55">
        <v>44378</v>
      </c>
      <c r="E11843">
        <v>0</v>
      </c>
      <c r="F11843">
        <v>2376557</v>
      </c>
      <c r="G11843" s="58" t="s">
        <v>87</v>
      </c>
      <c r="H11843" s="58" t="s">
        <v>87</v>
      </c>
      <c r="I11843" s="60" t="s">
        <v>85</v>
      </c>
    </row>
    <row r="11844" spans="1:9" x14ac:dyDescent="0.2">
      <c r="A11844" t="s">
        <v>79</v>
      </c>
      <c r="B11844" t="s">
        <v>81</v>
      </c>
      <c r="C11844" t="s">
        <v>22</v>
      </c>
      <c r="D11844" s="55">
        <v>44378</v>
      </c>
      <c r="E11844">
        <v>0</v>
      </c>
      <c r="F11844">
        <v>2376558</v>
      </c>
      <c r="G11844" s="58" t="s">
        <v>87</v>
      </c>
      <c r="H11844" s="58" t="s">
        <v>87</v>
      </c>
      <c r="I11844" s="60" t="s">
        <v>85</v>
      </c>
    </row>
    <row r="11845" spans="1:9" x14ac:dyDescent="0.2">
      <c r="A11845" t="s">
        <v>65</v>
      </c>
      <c r="B11845" t="s">
        <v>80</v>
      </c>
      <c r="C11845" t="s">
        <v>22</v>
      </c>
      <c r="D11845" s="55">
        <v>44378</v>
      </c>
      <c r="E11845">
        <v>0</v>
      </c>
      <c r="F11845">
        <v>2376559</v>
      </c>
      <c r="G11845" s="58" t="s">
        <v>87</v>
      </c>
      <c r="H11845" s="58" t="s">
        <v>87</v>
      </c>
      <c r="I11845" s="60" t="s">
        <v>85</v>
      </c>
    </row>
    <row r="11846" spans="1:9" x14ac:dyDescent="0.2">
      <c r="A11846" t="s">
        <v>65</v>
      </c>
      <c r="B11846" t="s">
        <v>81</v>
      </c>
      <c r="C11846" t="s">
        <v>22</v>
      </c>
      <c r="D11846" s="55">
        <v>44378</v>
      </c>
      <c r="E11846">
        <v>0</v>
      </c>
      <c r="F11846">
        <v>2376560</v>
      </c>
      <c r="G11846" s="58" t="s">
        <v>87</v>
      </c>
      <c r="H11846" s="58" t="s">
        <v>87</v>
      </c>
      <c r="I11846" s="60" t="s">
        <v>85</v>
      </c>
    </row>
    <row r="11847" spans="1:9" x14ac:dyDescent="0.2">
      <c r="A11847" t="s">
        <v>82</v>
      </c>
      <c r="B11847" t="s">
        <v>80</v>
      </c>
      <c r="C11847" t="s">
        <v>22</v>
      </c>
      <c r="D11847" s="55">
        <v>44378</v>
      </c>
      <c r="E11847">
        <v>1</v>
      </c>
      <c r="F11847">
        <v>2376561</v>
      </c>
      <c r="G11847" s="58" t="s">
        <v>87</v>
      </c>
      <c r="H11847" s="58" t="s">
        <v>87</v>
      </c>
      <c r="I11847" s="60" t="s">
        <v>85</v>
      </c>
    </row>
    <row r="11848" spans="1:9" x14ac:dyDescent="0.2">
      <c r="A11848" t="s">
        <v>78</v>
      </c>
      <c r="B11848" t="s">
        <v>80</v>
      </c>
      <c r="C11848" t="s">
        <v>22</v>
      </c>
      <c r="D11848" s="55">
        <v>44409</v>
      </c>
      <c r="E11848">
        <v>0.4</v>
      </c>
      <c r="F11848">
        <v>2376515</v>
      </c>
      <c r="G11848" s="58" t="s">
        <v>87</v>
      </c>
      <c r="H11848" s="58" t="s">
        <v>87</v>
      </c>
      <c r="I11848" s="60" t="s">
        <v>85</v>
      </c>
    </row>
    <row r="11849" spans="1:9" x14ac:dyDescent="0.2">
      <c r="A11849" t="s">
        <v>78</v>
      </c>
      <c r="B11849" t="s">
        <v>81</v>
      </c>
      <c r="C11849" t="s">
        <v>22</v>
      </c>
      <c r="D11849" s="55">
        <v>44409</v>
      </c>
      <c r="E11849">
        <v>1.4999999999999999E-2</v>
      </c>
      <c r="F11849">
        <v>2376516</v>
      </c>
      <c r="G11849" s="58" t="s">
        <v>87</v>
      </c>
      <c r="H11849" s="58" t="s">
        <v>87</v>
      </c>
      <c r="I11849" s="60" t="s">
        <v>85</v>
      </c>
    </row>
    <row r="11850" spans="1:9" x14ac:dyDescent="0.2">
      <c r="A11850" t="s">
        <v>35</v>
      </c>
      <c r="B11850" t="s">
        <v>80</v>
      </c>
      <c r="C11850" t="s">
        <v>22</v>
      </c>
      <c r="D11850" s="55">
        <v>44409</v>
      </c>
      <c r="E11850">
        <v>0.4</v>
      </c>
      <c r="F11850">
        <v>2376517</v>
      </c>
      <c r="G11850" s="58" t="s">
        <v>87</v>
      </c>
      <c r="H11850" s="58" t="s">
        <v>87</v>
      </c>
      <c r="I11850" s="60" t="s">
        <v>85</v>
      </c>
    </row>
    <row r="11851" spans="1:9" x14ac:dyDescent="0.2">
      <c r="A11851" t="s">
        <v>35</v>
      </c>
      <c r="B11851" t="s">
        <v>81</v>
      </c>
      <c r="C11851" t="s">
        <v>22</v>
      </c>
      <c r="D11851" s="55">
        <v>44409</v>
      </c>
      <c r="E11851">
        <v>6.5000000000000002E-2</v>
      </c>
      <c r="F11851">
        <v>2376518</v>
      </c>
      <c r="G11851" s="58" t="s">
        <v>87</v>
      </c>
      <c r="H11851" s="58" t="s">
        <v>87</v>
      </c>
      <c r="I11851" s="60" t="s">
        <v>85</v>
      </c>
    </row>
    <row r="11852" spans="1:9" x14ac:dyDescent="0.2">
      <c r="A11852" t="s">
        <v>36</v>
      </c>
      <c r="B11852" t="s">
        <v>80</v>
      </c>
      <c r="C11852" t="s">
        <v>22</v>
      </c>
      <c r="D11852" s="55">
        <v>44409</v>
      </c>
      <c r="E11852">
        <v>0.4</v>
      </c>
      <c r="F11852">
        <v>2376519</v>
      </c>
      <c r="G11852" s="58" t="s">
        <v>87</v>
      </c>
      <c r="H11852" s="58" t="s">
        <v>87</v>
      </c>
      <c r="I11852" s="60" t="s">
        <v>85</v>
      </c>
    </row>
    <row r="11853" spans="1:9" x14ac:dyDescent="0.2">
      <c r="A11853" t="s">
        <v>36</v>
      </c>
      <c r="B11853" t="s">
        <v>81</v>
      </c>
      <c r="C11853" t="s">
        <v>22</v>
      </c>
      <c r="D11853" s="55">
        <v>44409</v>
      </c>
      <c r="E11853">
        <v>1.4999999999999999E-2</v>
      </c>
      <c r="F11853">
        <v>2376520</v>
      </c>
      <c r="G11853" s="58" t="s">
        <v>87</v>
      </c>
      <c r="H11853" s="58" t="s">
        <v>87</v>
      </c>
      <c r="I11853" s="60" t="s">
        <v>85</v>
      </c>
    </row>
    <row r="11854" spans="1:9" x14ac:dyDescent="0.2">
      <c r="A11854" t="s">
        <v>37</v>
      </c>
      <c r="B11854" t="s">
        <v>80</v>
      </c>
      <c r="C11854" t="s">
        <v>22</v>
      </c>
      <c r="D11854" s="55">
        <v>44409</v>
      </c>
      <c r="E11854">
        <v>0.4</v>
      </c>
      <c r="F11854">
        <v>2376521</v>
      </c>
      <c r="G11854" s="58" t="s">
        <v>87</v>
      </c>
      <c r="H11854" s="58" t="s">
        <v>87</v>
      </c>
      <c r="I11854" s="60" t="s">
        <v>85</v>
      </c>
    </row>
    <row r="11855" spans="1:9" x14ac:dyDescent="0.2">
      <c r="A11855" t="s">
        <v>37</v>
      </c>
      <c r="B11855" t="s">
        <v>81</v>
      </c>
      <c r="C11855" t="s">
        <v>22</v>
      </c>
      <c r="D11855" s="55">
        <v>44409</v>
      </c>
      <c r="E11855">
        <v>6.5000000000000002E-2</v>
      </c>
      <c r="F11855">
        <v>2376522</v>
      </c>
      <c r="G11855" s="58" t="s">
        <v>87</v>
      </c>
      <c r="H11855" s="58" t="s">
        <v>87</v>
      </c>
      <c r="I11855" s="60" t="s">
        <v>85</v>
      </c>
    </row>
    <row r="11856" spans="1:9" x14ac:dyDescent="0.2">
      <c r="A11856" t="s">
        <v>40</v>
      </c>
      <c r="B11856" t="s">
        <v>80</v>
      </c>
      <c r="C11856" t="s">
        <v>22</v>
      </c>
      <c r="D11856" s="55">
        <v>44409</v>
      </c>
      <c r="E11856">
        <v>0</v>
      </c>
      <c r="F11856">
        <v>2376523</v>
      </c>
      <c r="G11856" s="58" t="s">
        <v>87</v>
      </c>
      <c r="H11856" s="58" t="s">
        <v>87</v>
      </c>
      <c r="I11856" s="60" t="s">
        <v>85</v>
      </c>
    </row>
    <row r="11857" spans="1:9" x14ac:dyDescent="0.2">
      <c r="A11857" t="s">
        <v>40</v>
      </c>
      <c r="B11857" t="s">
        <v>81</v>
      </c>
      <c r="C11857" t="s">
        <v>22</v>
      </c>
      <c r="D11857" s="55">
        <v>44409</v>
      </c>
      <c r="E11857">
        <v>0</v>
      </c>
      <c r="F11857">
        <v>2376524</v>
      </c>
      <c r="G11857" s="58" t="s">
        <v>87</v>
      </c>
      <c r="H11857" s="58" t="s">
        <v>87</v>
      </c>
      <c r="I11857" s="60" t="s">
        <v>85</v>
      </c>
    </row>
    <row r="11858" spans="1:9" x14ac:dyDescent="0.2">
      <c r="A11858" t="s">
        <v>41</v>
      </c>
      <c r="B11858" t="s">
        <v>80</v>
      </c>
      <c r="C11858" t="s">
        <v>22</v>
      </c>
      <c r="D11858" s="55">
        <v>44409</v>
      </c>
      <c r="E11858">
        <v>0</v>
      </c>
      <c r="F11858">
        <v>2376525</v>
      </c>
      <c r="G11858" s="58" t="s">
        <v>87</v>
      </c>
      <c r="H11858" s="58" t="s">
        <v>87</v>
      </c>
      <c r="I11858" s="60" t="s">
        <v>85</v>
      </c>
    </row>
    <row r="11859" spans="1:9" x14ac:dyDescent="0.2">
      <c r="A11859" t="s">
        <v>41</v>
      </c>
      <c r="B11859" t="s">
        <v>81</v>
      </c>
      <c r="C11859" t="s">
        <v>22</v>
      </c>
      <c r="D11859" s="55">
        <v>44409</v>
      </c>
      <c r="E11859">
        <v>0</v>
      </c>
      <c r="F11859">
        <v>2376526</v>
      </c>
      <c r="G11859" s="58" t="s">
        <v>87</v>
      </c>
      <c r="H11859" s="58" t="s">
        <v>87</v>
      </c>
      <c r="I11859" s="60" t="s">
        <v>85</v>
      </c>
    </row>
    <row r="11860" spans="1:9" x14ac:dyDescent="0.2">
      <c r="A11860" t="s">
        <v>42</v>
      </c>
      <c r="B11860" t="s">
        <v>80</v>
      </c>
      <c r="C11860" t="s">
        <v>22</v>
      </c>
      <c r="D11860" s="55">
        <v>44409</v>
      </c>
      <c r="E11860">
        <v>0.17499999999999999</v>
      </c>
      <c r="F11860">
        <v>2376527</v>
      </c>
      <c r="G11860" s="58" t="s">
        <v>87</v>
      </c>
      <c r="H11860" s="58" t="s">
        <v>87</v>
      </c>
      <c r="I11860" s="60" t="s">
        <v>85</v>
      </c>
    </row>
    <row r="11861" spans="1:9" x14ac:dyDescent="0.2">
      <c r="A11861" t="s">
        <v>42</v>
      </c>
      <c r="B11861" t="s">
        <v>81</v>
      </c>
      <c r="C11861" t="s">
        <v>22</v>
      </c>
      <c r="D11861" s="55">
        <v>44409</v>
      </c>
      <c r="E11861">
        <v>1.2500000000000001E-2</v>
      </c>
      <c r="F11861">
        <v>2376528</v>
      </c>
      <c r="G11861" s="58" t="s">
        <v>87</v>
      </c>
      <c r="H11861" s="58" t="s">
        <v>87</v>
      </c>
      <c r="I11861" s="60" t="s">
        <v>85</v>
      </c>
    </row>
    <row r="11862" spans="1:9" x14ac:dyDescent="0.2">
      <c r="A11862" t="s">
        <v>43</v>
      </c>
      <c r="B11862" t="s">
        <v>80</v>
      </c>
      <c r="C11862" t="s">
        <v>22</v>
      </c>
      <c r="D11862" s="55">
        <v>44409</v>
      </c>
      <c r="E11862">
        <v>0.17499999999999999</v>
      </c>
      <c r="F11862">
        <v>2376529</v>
      </c>
      <c r="G11862" s="58" t="s">
        <v>87</v>
      </c>
      <c r="H11862" s="58" t="s">
        <v>87</v>
      </c>
      <c r="I11862" s="60" t="s">
        <v>85</v>
      </c>
    </row>
    <row r="11863" spans="1:9" x14ac:dyDescent="0.2">
      <c r="A11863" t="s">
        <v>43</v>
      </c>
      <c r="B11863" t="s">
        <v>81</v>
      </c>
      <c r="C11863" t="s">
        <v>22</v>
      </c>
      <c r="D11863" s="55">
        <v>44409</v>
      </c>
      <c r="E11863">
        <v>0.17353728494953213</v>
      </c>
      <c r="F11863">
        <v>2376530</v>
      </c>
      <c r="G11863" s="58" t="s">
        <v>87</v>
      </c>
      <c r="H11863" s="58" t="s">
        <v>87</v>
      </c>
      <c r="I11863" s="60" t="s">
        <v>85</v>
      </c>
    </row>
    <row r="11864" spans="1:9" x14ac:dyDescent="0.2">
      <c r="A11864" t="s">
        <v>44</v>
      </c>
      <c r="B11864" t="s">
        <v>80</v>
      </c>
      <c r="C11864" t="s">
        <v>22</v>
      </c>
      <c r="D11864" s="55">
        <v>44409</v>
      </c>
      <c r="E11864">
        <v>0.20499999999999999</v>
      </c>
      <c r="F11864">
        <v>2376531</v>
      </c>
      <c r="G11864" s="58" t="s">
        <v>87</v>
      </c>
      <c r="H11864" s="58" t="s">
        <v>87</v>
      </c>
      <c r="I11864" s="60" t="s">
        <v>85</v>
      </c>
    </row>
    <row r="11865" spans="1:9" x14ac:dyDescent="0.2">
      <c r="A11865" t="s">
        <v>44</v>
      </c>
      <c r="B11865" t="s">
        <v>81</v>
      </c>
      <c r="C11865" t="s">
        <v>22</v>
      </c>
      <c r="D11865" s="55">
        <v>44409</v>
      </c>
      <c r="E11865">
        <v>7.4999999999999997E-3</v>
      </c>
      <c r="F11865">
        <v>2376532</v>
      </c>
      <c r="G11865" s="58" t="s">
        <v>87</v>
      </c>
      <c r="H11865" s="58" t="s">
        <v>87</v>
      </c>
      <c r="I11865" s="60" t="s">
        <v>85</v>
      </c>
    </row>
    <row r="11866" spans="1:9" x14ac:dyDescent="0.2">
      <c r="A11866" t="s">
        <v>45</v>
      </c>
      <c r="B11866" t="s">
        <v>80</v>
      </c>
      <c r="C11866" t="s">
        <v>22</v>
      </c>
      <c r="D11866" s="55">
        <v>44409</v>
      </c>
      <c r="E11866">
        <v>0.20499999999999999</v>
      </c>
      <c r="F11866">
        <v>2376533</v>
      </c>
      <c r="G11866" s="58" t="s">
        <v>87</v>
      </c>
      <c r="H11866" s="58" t="s">
        <v>87</v>
      </c>
      <c r="I11866" s="60" t="s">
        <v>85</v>
      </c>
    </row>
    <row r="11867" spans="1:9" x14ac:dyDescent="0.2">
      <c r="A11867" t="s">
        <v>45</v>
      </c>
      <c r="B11867" t="s">
        <v>81</v>
      </c>
      <c r="C11867" t="s">
        <v>22</v>
      </c>
      <c r="D11867" s="55">
        <v>44409</v>
      </c>
      <c r="E11867">
        <v>7.4999999999999997E-3</v>
      </c>
      <c r="F11867">
        <v>2376534</v>
      </c>
      <c r="G11867" s="58" t="s">
        <v>87</v>
      </c>
      <c r="H11867" s="58" t="s">
        <v>87</v>
      </c>
      <c r="I11867" s="60" t="s">
        <v>85</v>
      </c>
    </row>
    <row r="11868" spans="1:9" x14ac:dyDescent="0.2">
      <c r="A11868" t="s">
        <v>46</v>
      </c>
      <c r="B11868" t="s">
        <v>80</v>
      </c>
      <c r="C11868" t="s">
        <v>22</v>
      </c>
      <c r="D11868" s="55">
        <v>44409</v>
      </c>
      <c r="E11868">
        <v>0.20499999999999999</v>
      </c>
      <c r="F11868">
        <v>2376535</v>
      </c>
      <c r="G11868" s="58" t="s">
        <v>87</v>
      </c>
      <c r="H11868" s="58" t="s">
        <v>87</v>
      </c>
      <c r="I11868" s="60" t="s">
        <v>85</v>
      </c>
    </row>
    <row r="11869" spans="1:9" x14ac:dyDescent="0.2">
      <c r="A11869" t="s">
        <v>46</v>
      </c>
      <c r="B11869" t="s">
        <v>81</v>
      </c>
      <c r="C11869" t="s">
        <v>22</v>
      </c>
      <c r="D11869" s="55">
        <v>44409</v>
      </c>
      <c r="E11869">
        <v>0.25368354482194033</v>
      </c>
      <c r="F11869">
        <v>2376536</v>
      </c>
      <c r="G11869" s="58" t="s">
        <v>87</v>
      </c>
      <c r="H11869" s="58" t="s">
        <v>87</v>
      </c>
      <c r="I11869" s="60" t="s">
        <v>85</v>
      </c>
    </row>
    <row r="11870" spans="1:9" x14ac:dyDescent="0.2">
      <c r="A11870" t="s">
        <v>47</v>
      </c>
      <c r="B11870" t="s">
        <v>80</v>
      </c>
      <c r="C11870" t="s">
        <v>22</v>
      </c>
      <c r="D11870" s="55">
        <v>44409</v>
      </c>
      <c r="E11870">
        <v>0.20499999999999999</v>
      </c>
      <c r="F11870">
        <v>2376537</v>
      </c>
      <c r="G11870" s="58" t="s">
        <v>87</v>
      </c>
      <c r="H11870" s="58" t="s">
        <v>87</v>
      </c>
      <c r="I11870" s="60" t="s">
        <v>85</v>
      </c>
    </row>
    <row r="11871" spans="1:9" x14ac:dyDescent="0.2">
      <c r="A11871" t="s">
        <v>47</v>
      </c>
      <c r="B11871" t="s">
        <v>81</v>
      </c>
      <c r="C11871" t="s">
        <v>22</v>
      </c>
      <c r="D11871" s="55">
        <v>44409</v>
      </c>
      <c r="E11871">
        <v>2.75E-2</v>
      </c>
      <c r="F11871">
        <v>2376538</v>
      </c>
      <c r="G11871" s="58" t="s">
        <v>87</v>
      </c>
      <c r="H11871" s="58" t="s">
        <v>87</v>
      </c>
      <c r="I11871" s="60" t="s">
        <v>85</v>
      </c>
    </row>
    <row r="11872" spans="1:9" x14ac:dyDescent="0.2">
      <c r="A11872" t="s">
        <v>48</v>
      </c>
      <c r="B11872" t="s">
        <v>80</v>
      </c>
      <c r="C11872" t="s">
        <v>22</v>
      </c>
      <c r="D11872" s="55">
        <v>44409</v>
      </c>
      <c r="E11872">
        <v>0.20499999999999999</v>
      </c>
      <c r="F11872">
        <v>2376539</v>
      </c>
      <c r="G11872" s="58" t="s">
        <v>87</v>
      </c>
      <c r="H11872" s="58" t="s">
        <v>87</v>
      </c>
      <c r="I11872" s="60" t="s">
        <v>85</v>
      </c>
    </row>
    <row r="11873" spans="1:9" x14ac:dyDescent="0.2">
      <c r="A11873" t="s">
        <v>48</v>
      </c>
      <c r="B11873" t="s">
        <v>81</v>
      </c>
      <c r="C11873" t="s">
        <v>22</v>
      </c>
      <c r="D11873" s="55">
        <v>44409</v>
      </c>
      <c r="E11873">
        <v>0.25368354482194033</v>
      </c>
      <c r="F11873">
        <v>2376540</v>
      </c>
      <c r="G11873" s="58" t="s">
        <v>87</v>
      </c>
      <c r="H11873" s="58" t="s">
        <v>87</v>
      </c>
      <c r="I11873" s="60" t="s">
        <v>85</v>
      </c>
    </row>
    <row r="11874" spans="1:9" x14ac:dyDescent="0.2">
      <c r="A11874" t="s">
        <v>50</v>
      </c>
      <c r="B11874" t="s">
        <v>80</v>
      </c>
      <c r="C11874" t="s">
        <v>22</v>
      </c>
      <c r="D11874" s="55">
        <v>44409</v>
      </c>
      <c r="E11874">
        <v>0</v>
      </c>
      <c r="F11874">
        <v>2376541</v>
      </c>
      <c r="G11874" s="58" t="s">
        <v>87</v>
      </c>
      <c r="H11874" s="58" t="s">
        <v>87</v>
      </c>
      <c r="I11874" s="60" t="s">
        <v>85</v>
      </c>
    </row>
    <row r="11875" spans="1:9" x14ac:dyDescent="0.2">
      <c r="A11875" t="s">
        <v>50</v>
      </c>
      <c r="B11875" t="s">
        <v>81</v>
      </c>
      <c r="C11875" t="s">
        <v>22</v>
      </c>
      <c r="D11875" s="55">
        <v>44409</v>
      </c>
      <c r="E11875">
        <v>0</v>
      </c>
      <c r="F11875">
        <v>2376542</v>
      </c>
      <c r="G11875" s="58" t="s">
        <v>87</v>
      </c>
      <c r="H11875" s="58" t="s">
        <v>87</v>
      </c>
      <c r="I11875" s="60" t="s">
        <v>85</v>
      </c>
    </row>
    <row r="11876" spans="1:9" x14ac:dyDescent="0.2">
      <c r="A11876" t="s">
        <v>58</v>
      </c>
      <c r="B11876" t="s">
        <v>80</v>
      </c>
      <c r="C11876" t="s">
        <v>22</v>
      </c>
      <c r="D11876" s="55">
        <v>44409</v>
      </c>
      <c r="E11876">
        <v>0.4</v>
      </c>
      <c r="F11876">
        <v>2376543</v>
      </c>
      <c r="G11876" s="58" t="s">
        <v>87</v>
      </c>
      <c r="H11876" s="58" t="s">
        <v>87</v>
      </c>
      <c r="I11876" s="60" t="s">
        <v>85</v>
      </c>
    </row>
    <row r="11877" spans="1:9" x14ac:dyDescent="0.2">
      <c r="A11877" t="s">
        <v>58</v>
      </c>
      <c r="B11877" t="s">
        <v>81</v>
      </c>
      <c r="C11877" t="s">
        <v>22</v>
      </c>
      <c r="D11877" s="55">
        <v>44409</v>
      </c>
      <c r="E11877">
        <v>1.4999999999999999E-2</v>
      </c>
      <c r="F11877">
        <v>2376544</v>
      </c>
      <c r="G11877" s="58" t="s">
        <v>87</v>
      </c>
      <c r="H11877" s="58" t="s">
        <v>87</v>
      </c>
      <c r="I11877" s="60" t="s">
        <v>85</v>
      </c>
    </row>
    <row r="11878" spans="1:9" x14ac:dyDescent="0.2">
      <c r="A11878" t="s">
        <v>59</v>
      </c>
      <c r="B11878" t="s">
        <v>80</v>
      </c>
      <c r="C11878" t="s">
        <v>22</v>
      </c>
      <c r="D11878" s="55">
        <v>44409</v>
      </c>
      <c r="E11878">
        <v>0.5</v>
      </c>
      <c r="F11878">
        <v>2376545</v>
      </c>
      <c r="G11878" s="58" t="s">
        <v>87</v>
      </c>
      <c r="H11878" s="58" t="s">
        <v>87</v>
      </c>
      <c r="I11878" s="60" t="s">
        <v>85</v>
      </c>
    </row>
    <row r="11879" spans="1:9" x14ac:dyDescent="0.2">
      <c r="A11879" t="s">
        <v>59</v>
      </c>
      <c r="B11879" t="s">
        <v>81</v>
      </c>
      <c r="C11879" t="s">
        <v>22</v>
      </c>
      <c r="D11879" s="55">
        <v>44409</v>
      </c>
      <c r="E11879">
        <v>-0.02</v>
      </c>
      <c r="F11879">
        <v>2376546</v>
      </c>
      <c r="G11879" s="58" t="s">
        <v>87</v>
      </c>
      <c r="H11879" s="58" t="s">
        <v>87</v>
      </c>
      <c r="I11879" s="60" t="s">
        <v>85</v>
      </c>
    </row>
    <row r="11880" spans="1:9" x14ac:dyDescent="0.2">
      <c r="A11880" t="s">
        <v>60</v>
      </c>
      <c r="B11880" t="s">
        <v>80</v>
      </c>
      <c r="C11880" t="s">
        <v>22</v>
      </c>
      <c r="D11880" s="55">
        <v>44409</v>
      </c>
      <c r="E11880">
        <v>0.5</v>
      </c>
      <c r="F11880">
        <v>2376547</v>
      </c>
      <c r="G11880" s="58" t="s">
        <v>87</v>
      </c>
      <c r="H11880" s="58" t="s">
        <v>87</v>
      </c>
      <c r="I11880" s="60" t="s">
        <v>85</v>
      </c>
    </row>
    <row r="11881" spans="1:9" x14ac:dyDescent="0.2">
      <c r="A11881" t="s">
        <v>60</v>
      </c>
      <c r="B11881" t="s">
        <v>81</v>
      </c>
      <c r="C11881" t="s">
        <v>22</v>
      </c>
      <c r="D11881" s="55">
        <v>44409</v>
      </c>
      <c r="E11881">
        <v>3.5000000000000003E-2</v>
      </c>
      <c r="F11881">
        <v>2376548</v>
      </c>
      <c r="G11881" s="58" t="s">
        <v>87</v>
      </c>
      <c r="H11881" s="58" t="s">
        <v>87</v>
      </c>
      <c r="I11881" s="60" t="s">
        <v>85</v>
      </c>
    </row>
    <row r="11882" spans="1:9" x14ac:dyDescent="0.2">
      <c r="A11882" t="s">
        <v>61</v>
      </c>
      <c r="B11882" t="s">
        <v>80</v>
      </c>
      <c r="C11882" t="s">
        <v>22</v>
      </c>
      <c r="D11882" s="55">
        <v>44409</v>
      </c>
      <c r="E11882">
        <v>0.5</v>
      </c>
      <c r="F11882">
        <v>2376549</v>
      </c>
      <c r="G11882" s="58" t="s">
        <v>87</v>
      </c>
      <c r="H11882" s="58" t="s">
        <v>87</v>
      </c>
      <c r="I11882" s="60" t="s">
        <v>85</v>
      </c>
    </row>
    <row r="11883" spans="1:9" x14ac:dyDescent="0.2">
      <c r="A11883" t="s">
        <v>61</v>
      </c>
      <c r="B11883" t="s">
        <v>81</v>
      </c>
      <c r="C11883" t="s">
        <v>22</v>
      </c>
      <c r="D11883" s="55">
        <v>44409</v>
      </c>
      <c r="E11883">
        <v>-0.02</v>
      </c>
      <c r="F11883">
        <v>2376550</v>
      </c>
      <c r="G11883" s="58" t="s">
        <v>87</v>
      </c>
      <c r="H11883" s="58" t="s">
        <v>87</v>
      </c>
      <c r="I11883" s="60" t="s">
        <v>85</v>
      </c>
    </row>
    <row r="11884" spans="1:9" x14ac:dyDescent="0.2">
      <c r="A11884" t="s">
        <v>62</v>
      </c>
      <c r="B11884" t="s">
        <v>80</v>
      </c>
      <c r="C11884" t="s">
        <v>22</v>
      </c>
      <c r="D11884" s="55">
        <v>44409</v>
      </c>
      <c r="E11884">
        <v>0.20499999999999999</v>
      </c>
      <c r="F11884">
        <v>2376551</v>
      </c>
      <c r="G11884" s="58" t="s">
        <v>87</v>
      </c>
      <c r="H11884" s="58" t="s">
        <v>87</v>
      </c>
      <c r="I11884" s="60" t="s">
        <v>85</v>
      </c>
    </row>
    <row r="11885" spans="1:9" x14ac:dyDescent="0.2">
      <c r="A11885" t="s">
        <v>62</v>
      </c>
      <c r="B11885" t="s">
        <v>81</v>
      </c>
      <c r="C11885" t="s">
        <v>22</v>
      </c>
      <c r="D11885" s="55">
        <v>44409</v>
      </c>
      <c r="E11885">
        <v>7.4999999999999997E-3</v>
      </c>
      <c r="F11885">
        <v>2376552</v>
      </c>
      <c r="G11885" s="58" t="s">
        <v>87</v>
      </c>
      <c r="H11885" s="58" t="s">
        <v>87</v>
      </c>
      <c r="I11885" s="60" t="s">
        <v>85</v>
      </c>
    </row>
    <row r="11886" spans="1:9" x14ac:dyDescent="0.2">
      <c r="A11886" t="s">
        <v>63</v>
      </c>
      <c r="B11886" t="s">
        <v>80</v>
      </c>
      <c r="C11886" t="s">
        <v>22</v>
      </c>
      <c r="D11886" s="55">
        <v>44409</v>
      </c>
      <c r="E11886">
        <v>0</v>
      </c>
      <c r="F11886">
        <v>2376553</v>
      </c>
      <c r="G11886" s="58" t="s">
        <v>87</v>
      </c>
      <c r="H11886" s="58" t="s">
        <v>87</v>
      </c>
      <c r="I11886" s="60" t="s">
        <v>85</v>
      </c>
    </row>
    <row r="11887" spans="1:9" x14ac:dyDescent="0.2">
      <c r="A11887" t="s">
        <v>63</v>
      </c>
      <c r="B11887" t="s">
        <v>81</v>
      </c>
      <c r="C11887" t="s">
        <v>22</v>
      </c>
      <c r="D11887" s="55">
        <v>44409</v>
      </c>
      <c r="E11887">
        <v>0</v>
      </c>
      <c r="F11887">
        <v>2376554</v>
      </c>
      <c r="G11887" s="58" t="s">
        <v>87</v>
      </c>
      <c r="H11887" s="58" t="s">
        <v>87</v>
      </c>
      <c r="I11887" s="60" t="s">
        <v>85</v>
      </c>
    </row>
    <row r="11888" spans="1:9" x14ac:dyDescent="0.2">
      <c r="A11888" t="s">
        <v>64</v>
      </c>
      <c r="B11888" t="s">
        <v>80</v>
      </c>
      <c r="C11888" t="s">
        <v>22</v>
      </c>
      <c r="D11888" s="55">
        <v>44409</v>
      </c>
      <c r="E11888">
        <v>0</v>
      </c>
      <c r="F11888">
        <v>2376555</v>
      </c>
      <c r="G11888" s="58" t="s">
        <v>87</v>
      </c>
      <c r="H11888" s="58" t="s">
        <v>87</v>
      </c>
      <c r="I11888" s="60" t="s">
        <v>85</v>
      </c>
    </row>
    <row r="11889" spans="1:9" x14ac:dyDescent="0.2">
      <c r="A11889" t="s">
        <v>64</v>
      </c>
      <c r="B11889" t="s">
        <v>81</v>
      </c>
      <c r="C11889" t="s">
        <v>22</v>
      </c>
      <c r="D11889" s="55">
        <v>44409</v>
      </c>
      <c r="E11889">
        <v>0</v>
      </c>
      <c r="F11889">
        <v>2376556</v>
      </c>
      <c r="G11889" s="58" t="s">
        <v>87</v>
      </c>
      <c r="H11889" s="58" t="s">
        <v>87</v>
      </c>
      <c r="I11889" s="60" t="s">
        <v>85</v>
      </c>
    </row>
    <row r="11890" spans="1:9" x14ac:dyDescent="0.2">
      <c r="A11890" t="s">
        <v>79</v>
      </c>
      <c r="B11890" t="s">
        <v>80</v>
      </c>
      <c r="C11890" t="s">
        <v>22</v>
      </c>
      <c r="D11890" s="55">
        <v>44409</v>
      </c>
      <c r="E11890">
        <v>0</v>
      </c>
      <c r="F11890">
        <v>2376557</v>
      </c>
      <c r="G11890" s="58" t="s">
        <v>87</v>
      </c>
      <c r="H11890" s="58" t="s">
        <v>87</v>
      </c>
      <c r="I11890" s="60" t="s">
        <v>85</v>
      </c>
    </row>
    <row r="11891" spans="1:9" x14ac:dyDescent="0.2">
      <c r="A11891" t="s">
        <v>79</v>
      </c>
      <c r="B11891" t="s">
        <v>81</v>
      </c>
      <c r="C11891" t="s">
        <v>22</v>
      </c>
      <c r="D11891" s="55">
        <v>44409</v>
      </c>
      <c r="E11891">
        <v>0</v>
      </c>
      <c r="F11891">
        <v>2376558</v>
      </c>
      <c r="G11891" s="58" t="s">
        <v>87</v>
      </c>
      <c r="H11891" s="58" t="s">
        <v>87</v>
      </c>
      <c r="I11891" s="60" t="s">
        <v>85</v>
      </c>
    </row>
    <row r="11892" spans="1:9" x14ac:dyDescent="0.2">
      <c r="A11892" t="s">
        <v>65</v>
      </c>
      <c r="B11892" t="s">
        <v>80</v>
      </c>
      <c r="C11892" t="s">
        <v>22</v>
      </c>
      <c r="D11892" s="55">
        <v>44409</v>
      </c>
      <c r="E11892">
        <v>0</v>
      </c>
      <c r="F11892">
        <v>2376559</v>
      </c>
      <c r="G11892" s="58" t="s">
        <v>87</v>
      </c>
      <c r="H11892" s="58" t="s">
        <v>87</v>
      </c>
      <c r="I11892" s="60" t="s">
        <v>85</v>
      </c>
    </row>
    <row r="11893" spans="1:9" x14ac:dyDescent="0.2">
      <c r="A11893" t="s">
        <v>65</v>
      </c>
      <c r="B11893" t="s">
        <v>81</v>
      </c>
      <c r="C11893" t="s">
        <v>22</v>
      </c>
      <c r="D11893" s="55">
        <v>44409</v>
      </c>
      <c r="E11893">
        <v>0</v>
      </c>
      <c r="F11893">
        <v>2376560</v>
      </c>
      <c r="G11893" s="58" t="s">
        <v>87</v>
      </c>
      <c r="H11893" s="58" t="s">
        <v>87</v>
      </c>
      <c r="I11893" s="60" t="s">
        <v>85</v>
      </c>
    </row>
    <row r="11894" spans="1:9" x14ac:dyDescent="0.2">
      <c r="A11894" t="s">
        <v>82</v>
      </c>
      <c r="B11894" t="s">
        <v>80</v>
      </c>
      <c r="C11894" t="s">
        <v>22</v>
      </c>
      <c r="D11894" s="55">
        <v>44409</v>
      </c>
      <c r="E11894">
        <v>1</v>
      </c>
      <c r="F11894">
        <v>2376561</v>
      </c>
      <c r="G11894" s="58" t="s">
        <v>87</v>
      </c>
      <c r="H11894" s="58" t="s">
        <v>87</v>
      </c>
      <c r="I11894" s="60" t="s">
        <v>85</v>
      </c>
    </row>
    <row r="11895" spans="1:9" x14ac:dyDescent="0.2">
      <c r="A11895" t="s">
        <v>78</v>
      </c>
      <c r="B11895" t="s">
        <v>80</v>
      </c>
      <c r="C11895" t="s">
        <v>22</v>
      </c>
      <c r="D11895" s="55">
        <v>44440</v>
      </c>
      <c r="E11895">
        <v>0.39750000000000002</v>
      </c>
      <c r="F11895">
        <v>2376515</v>
      </c>
      <c r="G11895" s="58" t="s">
        <v>87</v>
      </c>
      <c r="H11895" s="58" t="s">
        <v>87</v>
      </c>
      <c r="I11895" s="60" t="s">
        <v>85</v>
      </c>
    </row>
    <row r="11896" spans="1:9" x14ac:dyDescent="0.2">
      <c r="A11896" t="s">
        <v>78</v>
      </c>
      <c r="B11896" t="s">
        <v>81</v>
      </c>
      <c r="C11896" t="s">
        <v>22</v>
      </c>
      <c r="D11896" s="55">
        <v>44440</v>
      </c>
      <c r="E11896">
        <v>1.4999999999999999E-2</v>
      </c>
      <c r="F11896">
        <v>2376516</v>
      </c>
      <c r="G11896" s="58" t="s">
        <v>87</v>
      </c>
      <c r="H11896" s="58" t="s">
        <v>87</v>
      </c>
      <c r="I11896" s="60" t="s">
        <v>85</v>
      </c>
    </row>
    <row r="11897" spans="1:9" x14ac:dyDescent="0.2">
      <c r="A11897" t="s">
        <v>35</v>
      </c>
      <c r="B11897" t="s">
        <v>80</v>
      </c>
      <c r="C11897" t="s">
        <v>22</v>
      </c>
      <c r="D11897" s="55">
        <v>44440</v>
      </c>
      <c r="E11897">
        <v>0.39750000000000002</v>
      </c>
      <c r="F11897">
        <v>2376517</v>
      </c>
      <c r="G11897" s="58" t="s">
        <v>87</v>
      </c>
      <c r="H11897" s="58" t="s">
        <v>87</v>
      </c>
      <c r="I11897" s="60" t="s">
        <v>85</v>
      </c>
    </row>
    <row r="11898" spans="1:9" x14ac:dyDescent="0.2">
      <c r="A11898" t="s">
        <v>35</v>
      </c>
      <c r="B11898" t="s">
        <v>81</v>
      </c>
      <c r="C11898" t="s">
        <v>22</v>
      </c>
      <c r="D11898" s="55">
        <v>44440</v>
      </c>
      <c r="E11898">
        <v>4.4999999999999998E-2</v>
      </c>
      <c r="F11898">
        <v>2376518</v>
      </c>
      <c r="G11898" s="58" t="s">
        <v>87</v>
      </c>
      <c r="H11898" s="58" t="s">
        <v>87</v>
      </c>
      <c r="I11898" s="60" t="s">
        <v>85</v>
      </c>
    </row>
    <row r="11899" spans="1:9" x14ac:dyDescent="0.2">
      <c r="A11899" t="s">
        <v>36</v>
      </c>
      <c r="B11899" t="s">
        <v>80</v>
      </c>
      <c r="C11899" t="s">
        <v>22</v>
      </c>
      <c r="D11899" s="55">
        <v>44440</v>
      </c>
      <c r="E11899">
        <v>0.39750000000000002</v>
      </c>
      <c r="F11899">
        <v>2376519</v>
      </c>
      <c r="G11899" s="58" t="s">
        <v>87</v>
      </c>
      <c r="H11899" s="58" t="s">
        <v>87</v>
      </c>
      <c r="I11899" s="60" t="s">
        <v>85</v>
      </c>
    </row>
    <row r="11900" spans="1:9" x14ac:dyDescent="0.2">
      <c r="A11900" t="s">
        <v>36</v>
      </c>
      <c r="B11900" t="s">
        <v>81</v>
      </c>
      <c r="C11900" t="s">
        <v>22</v>
      </c>
      <c r="D11900" s="55">
        <v>44440</v>
      </c>
      <c r="E11900">
        <v>1.4999999999999999E-2</v>
      </c>
      <c r="F11900">
        <v>2376520</v>
      </c>
      <c r="G11900" s="58" t="s">
        <v>87</v>
      </c>
      <c r="H11900" s="58" t="s">
        <v>87</v>
      </c>
      <c r="I11900" s="60" t="s">
        <v>85</v>
      </c>
    </row>
    <row r="11901" spans="1:9" x14ac:dyDescent="0.2">
      <c r="A11901" t="s">
        <v>37</v>
      </c>
      <c r="B11901" t="s">
        <v>80</v>
      </c>
      <c r="C11901" t="s">
        <v>22</v>
      </c>
      <c r="D11901" s="55">
        <v>44440</v>
      </c>
      <c r="E11901">
        <v>0.39750000000000002</v>
      </c>
      <c r="F11901">
        <v>2376521</v>
      </c>
      <c r="G11901" s="58" t="s">
        <v>87</v>
      </c>
      <c r="H11901" s="58" t="s">
        <v>87</v>
      </c>
      <c r="I11901" s="60" t="s">
        <v>85</v>
      </c>
    </row>
    <row r="11902" spans="1:9" x14ac:dyDescent="0.2">
      <c r="A11902" t="s">
        <v>37</v>
      </c>
      <c r="B11902" t="s">
        <v>81</v>
      </c>
      <c r="C11902" t="s">
        <v>22</v>
      </c>
      <c r="D11902" s="55">
        <v>44440</v>
      </c>
      <c r="E11902">
        <v>4.4999999999999998E-2</v>
      </c>
      <c r="F11902">
        <v>2376522</v>
      </c>
      <c r="G11902" s="58" t="s">
        <v>87</v>
      </c>
      <c r="H11902" s="58" t="s">
        <v>87</v>
      </c>
      <c r="I11902" s="60" t="s">
        <v>85</v>
      </c>
    </row>
    <row r="11903" spans="1:9" x14ac:dyDescent="0.2">
      <c r="A11903" t="s">
        <v>40</v>
      </c>
      <c r="B11903" t="s">
        <v>80</v>
      </c>
      <c r="C11903" t="s">
        <v>22</v>
      </c>
      <c r="D11903" s="55">
        <v>44440</v>
      </c>
      <c r="E11903">
        <v>0</v>
      </c>
      <c r="F11903">
        <v>2376523</v>
      </c>
      <c r="G11903" s="58" t="s">
        <v>87</v>
      </c>
      <c r="H11903" s="58" t="s">
        <v>87</v>
      </c>
      <c r="I11903" s="60" t="s">
        <v>85</v>
      </c>
    </row>
    <row r="11904" spans="1:9" x14ac:dyDescent="0.2">
      <c r="A11904" t="s">
        <v>40</v>
      </c>
      <c r="B11904" t="s">
        <v>81</v>
      </c>
      <c r="C11904" t="s">
        <v>22</v>
      </c>
      <c r="D11904" s="55">
        <v>44440</v>
      </c>
      <c r="E11904">
        <v>0</v>
      </c>
      <c r="F11904">
        <v>2376524</v>
      </c>
      <c r="G11904" s="58" t="s">
        <v>87</v>
      </c>
      <c r="H11904" s="58" t="s">
        <v>87</v>
      </c>
      <c r="I11904" s="60" t="s">
        <v>85</v>
      </c>
    </row>
    <row r="11905" spans="1:9" x14ac:dyDescent="0.2">
      <c r="A11905" t="s">
        <v>41</v>
      </c>
      <c r="B11905" t="s">
        <v>80</v>
      </c>
      <c r="C11905" t="s">
        <v>22</v>
      </c>
      <c r="D11905" s="55">
        <v>44440</v>
      </c>
      <c r="E11905">
        <v>0</v>
      </c>
      <c r="F11905">
        <v>2376525</v>
      </c>
      <c r="G11905" s="58" t="s">
        <v>87</v>
      </c>
      <c r="H11905" s="58" t="s">
        <v>87</v>
      </c>
      <c r="I11905" s="60" t="s">
        <v>85</v>
      </c>
    </row>
    <row r="11906" spans="1:9" x14ac:dyDescent="0.2">
      <c r="A11906" t="s">
        <v>41</v>
      </c>
      <c r="B11906" t="s">
        <v>81</v>
      </c>
      <c r="C11906" t="s">
        <v>22</v>
      </c>
      <c r="D11906" s="55">
        <v>44440</v>
      </c>
      <c r="E11906">
        <v>0</v>
      </c>
      <c r="F11906">
        <v>2376526</v>
      </c>
      <c r="G11906" s="58" t="s">
        <v>87</v>
      </c>
      <c r="H11906" s="58" t="s">
        <v>87</v>
      </c>
      <c r="I11906" s="60" t="s">
        <v>85</v>
      </c>
    </row>
    <row r="11907" spans="1:9" x14ac:dyDescent="0.2">
      <c r="A11907" t="s">
        <v>42</v>
      </c>
      <c r="B11907" t="s">
        <v>80</v>
      </c>
      <c r="C11907" t="s">
        <v>22</v>
      </c>
      <c r="D11907" s="55">
        <v>44440</v>
      </c>
      <c r="E11907">
        <v>0.16500000000000001</v>
      </c>
      <c r="F11907">
        <v>2376527</v>
      </c>
      <c r="G11907" s="58" t="s">
        <v>87</v>
      </c>
      <c r="H11907" s="58" t="s">
        <v>87</v>
      </c>
      <c r="I11907" s="60" t="s">
        <v>85</v>
      </c>
    </row>
    <row r="11908" spans="1:9" x14ac:dyDescent="0.2">
      <c r="A11908" t="s">
        <v>42</v>
      </c>
      <c r="B11908" t="s">
        <v>81</v>
      </c>
      <c r="C11908" t="s">
        <v>22</v>
      </c>
      <c r="D11908" s="55">
        <v>44440</v>
      </c>
      <c r="E11908">
        <v>1.2500000000000001E-2</v>
      </c>
      <c r="F11908">
        <v>2376528</v>
      </c>
      <c r="G11908" s="58" t="s">
        <v>87</v>
      </c>
      <c r="H11908" s="58" t="s">
        <v>87</v>
      </c>
      <c r="I11908" s="60" t="s">
        <v>85</v>
      </c>
    </row>
    <row r="11909" spans="1:9" x14ac:dyDescent="0.2">
      <c r="A11909" t="s">
        <v>43</v>
      </c>
      <c r="B11909" t="s">
        <v>80</v>
      </c>
      <c r="C11909" t="s">
        <v>22</v>
      </c>
      <c r="D11909" s="55">
        <v>44440</v>
      </c>
      <c r="E11909">
        <v>0.16500000000000001</v>
      </c>
      <c r="F11909">
        <v>2376529</v>
      </c>
      <c r="G11909" s="58" t="s">
        <v>87</v>
      </c>
      <c r="H11909" s="58" t="s">
        <v>87</v>
      </c>
      <c r="I11909" s="60" t="s">
        <v>85</v>
      </c>
    </row>
    <row r="11910" spans="1:9" x14ac:dyDescent="0.2">
      <c r="A11910" t="s">
        <v>43</v>
      </c>
      <c r="B11910" t="s">
        <v>81</v>
      </c>
      <c r="C11910" t="s">
        <v>22</v>
      </c>
      <c r="D11910" s="55">
        <v>44440</v>
      </c>
      <c r="E11910">
        <v>0.17342919782599797</v>
      </c>
      <c r="F11910">
        <v>2376530</v>
      </c>
      <c r="G11910" s="58" t="s">
        <v>87</v>
      </c>
      <c r="H11910" s="58" t="s">
        <v>87</v>
      </c>
      <c r="I11910" s="60" t="s">
        <v>85</v>
      </c>
    </row>
    <row r="11911" spans="1:9" x14ac:dyDescent="0.2">
      <c r="A11911" t="s">
        <v>44</v>
      </c>
      <c r="B11911" t="s">
        <v>80</v>
      </c>
      <c r="C11911" t="s">
        <v>22</v>
      </c>
      <c r="D11911" s="55">
        <v>44440</v>
      </c>
      <c r="E11911">
        <v>0.185</v>
      </c>
      <c r="F11911">
        <v>2376531</v>
      </c>
      <c r="G11911" s="58" t="s">
        <v>87</v>
      </c>
      <c r="H11911" s="58" t="s">
        <v>87</v>
      </c>
      <c r="I11911" s="60" t="s">
        <v>85</v>
      </c>
    </row>
    <row r="11912" spans="1:9" x14ac:dyDescent="0.2">
      <c r="A11912" t="s">
        <v>44</v>
      </c>
      <c r="B11912" t="s">
        <v>81</v>
      </c>
      <c r="C11912" t="s">
        <v>22</v>
      </c>
      <c r="D11912" s="55">
        <v>44440</v>
      </c>
      <c r="E11912">
        <v>5.0000000000000001E-3</v>
      </c>
      <c r="F11912">
        <v>2376532</v>
      </c>
      <c r="G11912" s="58" t="s">
        <v>87</v>
      </c>
      <c r="H11912" s="58" t="s">
        <v>87</v>
      </c>
      <c r="I11912" s="60" t="s">
        <v>85</v>
      </c>
    </row>
    <row r="11913" spans="1:9" x14ac:dyDescent="0.2">
      <c r="A11913" t="s">
        <v>45</v>
      </c>
      <c r="B11913" t="s">
        <v>80</v>
      </c>
      <c r="C11913" t="s">
        <v>22</v>
      </c>
      <c r="D11913" s="55">
        <v>44440</v>
      </c>
      <c r="E11913">
        <v>0.185</v>
      </c>
      <c r="F11913">
        <v>2376533</v>
      </c>
      <c r="G11913" s="58" t="s">
        <v>87</v>
      </c>
      <c r="H11913" s="58" t="s">
        <v>87</v>
      </c>
      <c r="I11913" s="60" t="s">
        <v>85</v>
      </c>
    </row>
    <row r="11914" spans="1:9" x14ac:dyDescent="0.2">
      <c r="A11914" t="s">
        <v>45</v>
      </c>
      <c r="B11914" t="s">
        <v>81</v>
      </c>
      <c r="C11914" t="s">
        <v>22</v>
      </c>
      <c r="D11914" s="55">
        <v>44440</v>
      </c>
      <c r="E11914">
        <v>5.0000000000000001E-3</v>
      </c>
      <c r="F11914">
        <v>2376534</v>
      </c>
      <c r="G11914" s="58" t="s">
        <v>87</v>
      </c>
      <c r="H11914" s="58" t="s">
        <v>87</v>
      </c>
      <c r="I11914" s="60" t="s">
        <v>85</v>
      </c>
    </row>
    <row r="11915" spans="1:9" x14ac:dyDescent="0.2">
      <c r="A11915" t="s">
        <v>46</v>
      </c>
      <c r="B11915" t="s">
        <v>80</v>
      </c>
      <c r="C11915" t="s">
        <v>22</v>
      </c>
      <c r="D11915" s="55">
        <v>44440</v>
      </c>
      <c r="E11915">
        <v>0.185</v>
      </c>
      <c r="F11915">
        <v>2376535</v>
      </c>
      <c r="G11915" s="58" t="s">
        <v>87</v>
      </c>
      <c r="H11915" s="58" t="s">
        <v>87</v>
      </c>
      <c r="I11915" s="60" t="s">
        <v>85</v>
      </c>
    </row>
    <row r="11916" spans="1:9" x14ac:dyDescent="0.2">
      <c r="A11916" t="s">
        <v>46</v>
      </c>
      <c r="B11916" t="s">
        <v>81</v>
      </c>
      <c r="C11916" t="s">
        <v>22</v>
      </c>
      <c r="D11916" s="55">
        <v>44440</v>
      </c>
      <c r="E11916">
        <v>0.25577523536635277</v>
      </c>
      <c r="F11916">
        <v>2376536</v>
      </c>
      <c r="G11916" s="58" t="s">
        <v>87</v>
      </c>
      <c r="H11916" s="58" t="s">
        <v>87</v>
      </c>
      <c r="I11916" s="60" t="s">
        <v>85</v>
      </c>
    </row>
    <row r="11917" spans="1:9" x14ac:dyDescent="0.2">
      <c r="A11917" t="s">
        <v>47</v>
      </c>
      <c r="B11917" t="s">
        <v>80</v>
      </c>
      <c r="C11917" t="s">
        <v>22</v>
      </c>
      <c r="D11917" s="55">
        <v>44440</v>
      </c>
      <c r="E11917">
        <v>0.185</v>
      </c>
      <c r="F11917">
        <v>2376537</v>
      </c>
      <c r="G11917" s="58" t="s">
        <v>87</v>
      </c>
      <c r="H11917" s="58" t="s">
        <v>87</v>
      </c>
      <c r="I11917" s="60" t="s">
        <v>85</v>
      </c>
    </row>
    <row r="11918" spans="1:9" x14ac:dyDescent="0.2">
      <c r="A11918" t="s">
        <v>47</v>
      </c>
      <c r="B11918" t="s">
        <v>81</v>
      </c>
      <c r="C11918" t="s">
        <v>22</v>
      </c>
      <c r="D11918" s="55">
        <v>44440</v>
      </c>
      <c r="E11918">
        <v>2.5000000000000001E-2</v>
      </c>
      <c r="F11918">
        <v>2376538</v>
      </c>
      <c r="G11918" s="58" t="s">
        <v>87</v>
      </c>
      <c r="H11918" s="58" t="s">
        <v>87</v>
      </c>
      <c r="I11918" s="60" t="s">
        <v>85</v>
      </c>
    </row>
    <row r="11919" spans="1:9" x14ac:dyDescent="0.2">
      <c r="A11919" t="s">
        <v>48</v>
      </c>
      <c r="B11919" t="s">
        <v>80</v>
      </c>
      <c r="C11919" t="s">
        <v>22</v>
      </c>
      <c r="D11919" s="55">
        <v>44440</v>
      </c>
      <c r="E11919">
        <v>0.185</v>
      </c>
      <c r="F11919">
        <v>2376539</v>
      </c>
      <c r="G11919" s="58" t="s">
        <v>87</v>
      </c>
      <c r="H11919" s="58" t="s">
        <v>87</v>
      </c>
      <c r="I11919" s="60" t="s">
        <v>85</v>
      </c>
    </row>
    <row r="11920" spans="1:9" x14ac:dyDescent="0.2">
      <c r="A11920" t="s">
        <v>48</v>
      </c>
      <c r="B11920" t="s">
        <v>81</v>
      </c>
      <c r="C11920" t="s">
        <v>22</v>
      </c>
      <c r="D11920" s="55">
        <v>44440</v>
      </c>
      <c r="E11920">
        <v>0.25577523536635277</v>
      </c>
      <c r="F11920">
        <v>2376540</v>
      </c>
      <c r="G11920" s="58" t="s">
        <v>87</v>
      </c>
      <c r="H11920" s="58" t="s">
        <v>87</v>
      </c>
      <c r="I11920" s="60" t="s">
        <v>85</v>
      </c>
    </row>
    <row r="11921" spans="1:9" x14ac:dyDescent="0.2">
      <c r="A11921" t="s">
        <v>50</v>
      </c>
      <c r="B11921" t="s">
        <v>80</v>
      </c>
      <c r="C11921" t="s">
        <v>22</v>
      </c>
      <c r="D11921" s="55">
        <v>44440</v>
      </c>
      <c r="E11921">
        <v>0</v>
      </c>
      <c r="F11921">
        <v>2376541</v>
      </c>
      <c r="G11921" s="58" t="s">
        <v>87</v>
      </c>
      <c r="H11921" s="58" t="s">
        <v>87</v>
      </c>
      <c r="I11921" s="60" t="s">
        <v>85</v>
      </c>
    </row>
    <row r="11922" spans="1:9" x14ac:dyDescent="0.2">
      <c r="A11922" t="s">
        <v>50</v>
      </c>
      <c r="B11922" t="s">
        <v>81</v>
      </c>
      <c r="C11922" t="s">
        <v>22</v>
      </c>
      <c r="D11922" s="55">
        <v>44440</v>
      </c>
      <c r="E11922">
        <v>0</v>
      </c>
      <c r="F11922">
        <v>2376542</v>
      </c>
      <c r="G11922" s="58" t="s">
        <v>87</v>
      </c>
      <c r="H11922" s="58" t="s">
        <v>87</v>
      </c>
      <c r="I11922" s="60" t="s">
        <v>85</v>
      </c>
    </row>
    <row r="11923" spans="1:9" x14ac:dyDescent="0.2">
      <c r="A11923" t="s">
        <v>58</v>
      </c>
      <c r="B11923" t="s">
        <v>80</v>
      </c>
      <c r="C11923" t="s">
        <v>22</v>
      </c>
      <c r="D11923" s="55">
        <v>44440</v>
      </c>
      <c r="E11923">
        <v>0.39750000000000002</v>
      </c>
      <c r="F11923">
        <v>2376543</v>
      </c>
      <c r="G11923" s="58" t="s">
        <v>87</v>
      </c>
      <c r="H11923" s="58" t="s">
        <v>87</v>
      </c>
      <c r="I11923" s="60" t="s">
        <v>85</v>
      </c>
    </row>
    <row r="11924" spans="1:9" x14ac:dyDescent="0.2">
      <c r="A11924" t="s">
        <v>58</v>
      </c>
      <c r="B11924" t="s">
        <v>81</v>
      </c>
      <c r="C11924" t="s">
        <v>22</v>
      </c>
      <c r="D11924" s="55">
        <v>44440</v>
      </c>
      <c r="E11924">
        <v>1.4999999999999999E-2</v>
      </c>
      <c r="F11924">
        <v>2376544</v>
      </c>
      <c r="G11924" s="58" t="s">
        <v>87</v>
      </c>
      <c r="H11924" s="58" t="s">
        <v>87</v>
      </c>
      <c r="I11924" s="60" t="s">
        <v>85</v>
      </c>
    </row>
    <row r="11925" spans="1:9" x14ac:dyDescent="0.2">
      <c r="A11925" t="s">
        <v>59</v>
      </c>
      <c r="B11925" t="s">
        <v>80</v>
      </c>
      <c r="C11925" t="s">
        <v>22</v>
      </c>
      <c r="D11925" s="55">
        <v>44440</v>
      </c>
      <c r="E11925">
        <v>0.46</v>
      </c>
      <c r="F11925">
        <v>2376545</v>
      </c>
      <c r="G11925" s="58" t="s">
        <v>87</v>
      </c>
      <c r="H11925" s="58" t="s">
        <v>87</v>
      </c>
      <c r="I11925" s="60" t="s">
        <v>85</v>
      </c>
    </row>
    <row r="11926" spans="1:9" x14ac:dyDescent="0.2">
      <c r="A11926" t="s">
        <v>59</v>
      </c>
      <c r="B11926" t="s">
        <v>81</v>
      </c>
      <c r="C11926" t="s">
        <v>22</v>
      </c>
      <c r="D11926" s="55">
        <v>44440</v>
      </c>
      <c r="E11926">
        <v>-0.04</v>
      </c>
      <c r="F11926">
        <v>2376546</v>
      </c>
      <c r="G11926" s="58" t="s">
        <v>87</v>
      </c>
      <c r="H11926" s="58" t="s">
        <v>87</v>
      </c>
      <c r="I11926" s="60" t="s">
        <v>85</v>
      </c>
    </row>
    <row r="11927" spans="1:9" x14ac:dyDescent="0.2">
      <c r="A11927" t="s">
        <v>60</v>
      </c>
      <c r="B11927" t="s">
        <v>80</v>
      </c>
      <c r="C11927" t="s">
        <v>22</v>
      </c>
      <c r="D11927" s="55">
        <v>44440</v>
      </c>
      <c r="E11927">
        <v>0.46</v>
      </c>
      <c r="F11927">
        <v>2376547</v>
      </c>
      <c r="G11927" s="58" t="s">
        <v>87</v>
      </c>
      <c r="H11927" s="58" t="s">
        <v>87</v>
      </c>
      <c r="I11927" s="60" t="s">
        <v>85</v>
      </c>
    </row>
    <row r="11928" spans="1:9" x14ac:dyDescent="0.2">
      <c r="A11928" t="s">
        <v>60</v>
      </c>
      <c r="B11928" t="s">
        <v>81</v>
      </c>
      <c r="C11928" t="s">
        <v>22</v>
      </c>
      <c r="D11928" s="55">
        <v>44440</v>
      </c>
      <c r="E11928">
        <v>3.5000000000000003E-2</v>
      </c>
      <c r="F11928">
        <v>2376548</v>
      </c>
      <c r="G11928" s="58" t="s">
        <v>87</v>
      </c>
      <c r="H11928" s="58" t="s">
        <v>87</v>
      </c>
      <c r="I11928" s="60" t="s">
        <v>85</v>
      </c>
    </row>
    <row r="11929" spans="1:9" x14ac:dyDescent="0.2">
      <c r="A11929" t="s">
        <v>61</v>
      </c>
      <c r="B11929" t="s">
        <v>80</v>
      </c>
      <c r="C11929" t="s">
        <v>22</v>
      </c>
      <c r="D11929" s="55">
        <v>44440</v>
      </c>
      <c r="E11929">
        <v>0.46</v>
      </c>
      <c r="F11929">
        <v>2376549</v>
      </c>
      <c r="G11929" s="58" t="s">
        <v>87</v>
      </c>
      <c r="H11929" s="58" t="s">
        <v>87</v>
      </c>
      <c r="I11929" s="60" t="s">
        <v>85</v>
      </c>
    </row>
    <row r="11930" spans="1:9" x14ac:dyDescent="0.2">
      <c r="A11930" t="s">
        <v>61</v>
      </c>
      <c r="B11930" t="s">
        <v>81</v>
      </c>
      <c r="C11930" t="s">
        <v>22</v>
      </c>
      <c r="D11930" s="55">
        <v>44440</v>
      </c>
      <c r="E11930">
        <v>-0.02</v>
      </c>
      <c r="F11930">
        <v>2376550</v>
      </c>
      <c r="G11930" s="58" t="s">
        <v>87</v>
      </c>
      <c r="H11930" s="58" t="s">
        <v>87</v>
      </c>
      <c r="I11930" s="60" t="s">
        <v>85</v>
      </c>
    </row>
    <row r="11931" spans="1:9" x14ac:dyDescent="0.2">
      <c r="A11931" t="s">
        <v>62</v>
      </c>
      <c r="B11931" t="s">
        <v>80</v>
      </c>
      <c r="C11931" t="s">
        <v>22</v>
      </c>
      <c r="D11931" s="55">
        <v>44440</v>
      </c>
      <c r="E11931">
        <v>0.185</v>
      </c>
      <c r="F11931">
        <v>2376551</v>
      </c>
      <c r="G11931" s="58" t="s">
        <v>87</v>
      </c>
      <c r="H11931" s="58" t="s">
        <v>87</v>
      </c>
      <c r="I11931" s="60" t="s">
        <v>85</v>
      </c>
    </row>
    <row r="11932" spans="1:9" x14ac:dyDescent="0.2">
      <c r="A11932" t="s">
        <v>62</v>
      </c>
      <c r="B11932" t="s">
        <v>81</v>
      </c>
      <c r="C11932" t="s">
        <v>22</v>
      </c>
      <c r="D11932" s="55">
        <v>44440</v>
      </c>
      <c r="E11932">
        <v>5.0000000000000001E-3</v>
      </c>
      <c r="F11932">
        <v>2376552</v>
      </c>
      <c r="G11932" s="58" t="s">
        <v>87</v>
      </c>
      <c r="H11932" s="58" t="s">
        <v>87</v>
      </c>
      <c r="I11932" s="60" t="s">
        <v>85</v>
      </c>
    </row>
    <row r="11933" spans="1:9" x14ac:dyDescent="0.2">
      <c r="A11933" t="s">
        <v>63</v>
      </c>
      <c r="B11933" t="s">
        <v>80</v>
      </c>
      <c r="C11933" t="s">
        <v>22</v>
      </c>
      <c r="D11933" s="55">
        <v>44440</v>
      </c>
      <c r="E11933">
        <v>0</v>
      </c>
      <c r="F11933">
        <v>2376553</v>
      </c>
      <c r="G11933" s="58" t="s">
        <v>87</v>
      </c>
      <c r="H11933" s="58" t="s">
        <v>87</v>
      </c>
      <c r="I11933" s="60" t="s">
        <v>85</v>
      </c>
    </row>
    <row r="11934" spans="1:9" x14ac:dyDescent="0.2">
      <c r="A11934" t="s">
        <v>63</v>
      </c>
      <c r="B11934" t="s">
        <v>81</v>
      </c>
      <c r="C11934" t="s">
        <v>22</v>
      </c>
      <c r="D11934" s="55">
        <v>44440</v>
      </c>
      <c r="E11934">
        <v>0</v>
      </c>
      <c r="F11934">
        <v>2376554</v>
      </c>
      <c r="G11934" s="58" t="s">
        <v>87</v>
      </c>
      <c r="H11934" s="58" t="s">
        <v>87</v>
      </c>
      <c r="I11934" s="60" t="s">
        <v>85</v>
      </c>
    </row>
    <row r="11935" spans="1:9" x14ac:dyDescent="0.2">
      <c r="A11935" t="s">
        <v>64</v>
      </c>
      <c r="B11935" t="s">
        <v>80</v>
      </c>
      <c r="C11935" t="s">
        <v>22</v>
      </c>
      <c r="D11935" s="55">
        <v>44440</v>
      </c>
      <c r="E11935">
        <v>0</v>
      </c>
      <c r="F11935">
        <v>2376555</v>
      </c>
      <c r="G11935" s="58" t="s">
        <v>87</v>
      </c>
      <c r="H11935" s="58" t="s">
        <v>87</v>
      </c>
      <c r="I11935" s="60" t="s">
        <v>85</v>
      </c>
    </row>
    <row r="11936" spans="1:9" x14ac:dyDescent="0.2">
      <c r="A11936" t="s">
        <v>64</v>
      </c>
      <c r="B11936" t="s">
        <v>81</v>
      </c>
      <c r="C11936" t="s">
        <v>22</v>
      </c>
      <c r="D11936" s="55">
        <v>44440</v>
      </c>
      <c r="E11936">
        <v>0</v>
      </c>
      <c r="F11936">
        <v>2376556</v>
      </c>
      <c r="G11936" s="58" t="s">
        <v>87</v>
      </c>
      <c r="H11936" s="58" t="s">
        <v>87</v>
      </c>
      <c r="I11936" s="60" t="s">
        <v>85</v>
      </c>
    </row>
    <row r="11937" spans="1:9" x14ac:dyDescent="0.2">
      <c r="A11937" t="s">
        <v>79</v>
      </c>
      <c r="B11937" t="s">
        <v>80</v>
      </c>
      <c r="C11937" t="s">
        <v>22</v>
      </c>
      <c r="D11937" s="55">
        <v>44440</v>
      </c>
      <c r="E11937">
        <v>0</v>
      </c>
      <c r="F11937">
        <v>2376557</v>
      </c>
      <c r="G11937" s="58" t="s">
        <v>87</v>
      </c>
      <c r="H11937" s="58" t="s">
        <v>87</v>
      </c>
      <c r="I11937" s="60" t="s">
        <v>85</v>
      </c>
    </row>
    <row r="11938" spans="1:9" x14ac:dyDescent="0.2">
      <c r="A11938" t="s">
        <v>79</v>
      </c>
      <c r="B11938" t="s">
        <v>81</v>
      </c>
      <c r="C11938" t="s">
        <v>22</v>
      </c>
      <c r="D11938" s="55">
        <v>44440</v>
      </c>
      <c r="E11938">
        <v>0</v>
      </c>
      <c r="F11938">
        <v>2376558</v>
      </c>
      <c r="G11938" s="58" t="s">
        <v>87</v>
      </c>
      <c r="H11938" s="58" t="s">
        <v>87</v>
      </c>
      <c r="I11938" s="60" t="s">
        <v>85</v>
      </c>
    </row>
    <row r="11939" spans="1:9" x14ac:dyDescent="0.2">
      <c r="A11939" t="s">
        <v>65</v>
      </c>
      <c r="B11939" t="s">
        <v>80</v>
      </c>
      <c r="C11939" t="s">
        <v>22</v>
      </c>
      <c r="D11939" s="55">
        <v>44440</v>
      </c>
      <c r="E11939">
        <v>0</v>
      </c>
      <c r="F11939">
        <v>2376559</v>
      </c>
      <c r="G11939" s="58" t="s">
        <v>87</v>
      </c>
      <c r="H11939" s="58" t="s">
        <v>87</v>
      </c>
      <c r="I11939" s="60" t="s">
        <v>85</v>
      </c>
    </row>
    <row r="11940" spans="1:9" x14ac:dyDescent="0.2">
      <c r="A11940" t="s">
        <v>65</v>
      </c>
      <c r="B11940" t="s">
        <v>81</v>
      </c>
      <c r="C11940" t="s">
        <v>22</v>
      </c>
      <c r="D11940" s="55">
        <v>44440</v>
      </c>
      <c r="E11940">
        <v>0</v>
      </c>
      <c r="F11940">
        <v>2376560</v>
      </c>
      <c r="G11940" s="58" t="s">
        <v>87</v>
      </c>
      <c r="H11940" s="58" t="s">
        <v>87</v>
      </c>
      <c r="I11940" s="60" t="s">
        <v>85</v>
      </c>
    </row>
    <row r="11941" spans="1:9" x14ac:dyDescent="0.2">
      <c r="A11941" t="s">
        <v>82</v>
      </c>
      <c r="B11941" t="s">
        <v>80</v>
      </c>
      <c r="C11941" t="s">
        <v>22</v>
      </c>
      <c r="D11941" s="55">
        <v>44440</v>
      </c>
      <c r="E11941">
        <v>0.6</v>
      </c>
      <c r="F11941">
        <v>2376561</v>
      </c>
      <c r="G11941" s="58" t="s">
        <v>87</v>
      </c>
      <c r="H11941" s="58" t="s">
        <v>87</v>
      </c>
      <c r="I11941" s="60" t="s">
        <v>85</v>
      </c>
    </row>
    <row r="11942" spans="1:9" x14ac:dyDescent="0.2">
      <c r="A11942" t="s">
        <v>78</v>
      </c>
      <c r="B11942" t="s">
        <v>80</v>
      </c>
      <c r="C11942" t="s">
        <v>22</v>
      </c>
      <c r="D11942" s="55">
        <v>44470</v>
      </c>
      <c r="E11942">
        <v>0.4</v>
      </c>
      <c r="F11942">
        <v>2376515</v>
      </c>
      <c r="G11942" s="58" t="s">
        <v>87</v>
      </c>
      <c r="H11942" s="58" t="s">
        <v>87</v>
      </c>
      <c r="I11942" s="60" t="s">
        <v>85</v>
      </c>
    </row>
    <row r="11943" spans="1:9" x14ac:dyDescent="0.2">
      <c r="A11943" t="s">
        <v>78</v>
      </c>
      <c r="B11943" t="s">
        <v>81</v>
      </c>
      <c r="C11943" t="s">
        <v>22</v>
      </c>
      <c r="D11943" s="55">
        <v>44470</v>
      </c>
      <c r="E11943">
        <v>1.4999999999999999E-2</v>
      </c>
      <c r="F11943">
        <v>2376516</v>
      </c>
      <c r="G11943" s="58" t="s">
        <v>87</v>
      </c>
      <c r="H11943" s="58" t="s">
        <v>87</v>
      </c>
      <c r="I11943" s="60" t="s">
        <v>85</v>
      </c>
    </row>
    <row r="11944" spans="1:9" x14ac:dyDescent="0.2">
      <c r="A11944" t="s">
        <v>35</v>
      </c>
      <c r="B11944" t="s">
        <v>80</v>
      </c>
      <c r="C11944" t="s">
        <v>22</v>
      </c>
      <c r="D11944" s="55">
        <v>44470</v>
      </c>
      <c r="E11944">
        <v>0.4</v>
      </c>
      <c r="F11944">
        <v>2376517</v>
      </c>
      <c r="G11944" s="58" t="s">
        <v>87</v>
      </c>
      <c r="H11944" s="58" t="s">
        <v>87</v>
      </c>
      <c r="I11944" s="60" t="s">
        <v>85</v>
      </c>
    </row>
    <row r="11945" spans="1:9" x14ac:dyDescent="0.2">
      <c r="A11945" t="s">
        <v>35</v>
      </c>
      <c r="B11945" t="s">
        <v>81</v>
      </c>
      <c r="C11945" t="s">
        <v>22</v>
      </c>
      <c r="D11945" s="55">
        <v>44470</v>
      </c>
      <c r="E11945">
        <v>4.4999999999999998E-2</v>
      </c>
      <c r="F11945">
        <v>2376518</v>
      </c>
      <c r="G11945" s="58" t="s">
        <v>87</v>
      </c>
      <c r="H11945" s="58" t="s">
        <v>87</v>
      </c>
      <c r="I11945" s="60" t="s">
        <v>85</v>
      </c>
    </row>
    <row r="11946" spans="1:9" x14ac:dyDescent="0.2">
      <c r="A11946" t="s">
        <v>36</v>
      </c>
      <c r="B11946" t="s">
        <v>80</v>
      </c>
      <c r="C11946" t="s">
        <v>22</v>
      </c>
      <c r="D11946" s="55">
        <v>44470</v>
      </c>
      <c r="E11946">
        <v>0.4</v>
      </c>
      <c r="F11946">
        <v>2376519</v>
      </c>
      <c r="G11946" s="58" t="s">
        <v>87</v>
      </c>
      <c r="H11946" s="58" t="s">
        <v>87</v>
      </c>
      <c r="I11946" s="60" t="s">
        <v>85</v>
      </c>
    </row>
    <row r="11947" spans="1:9" x14ac:dyDescent="0.2">
      <c r="A11947" t="s">
        <v>36</v>
      </c>
      <c r="B11947" t="s">
        <v>81</v>
      </c>
      <c r="C11947" t="s">
        <v>22</v>
      </c>
      <c r="D11947" s="55">
        <v>44470</v>
      </c>
      <c r="E11947">
        <v>1.4999999999999999E-2</v>
      </c>
      <c r="F11947">
        <v>2376520</v>
      </c>
      <c r="G11947" s="58" t="s">
        <v>87</v>
      </c>
      <c r="H11947" s="58" t="s">
        <v>87</v>
      </c>
      <c r="I11947" s="60" t="s">
        <v>85</v>
      </c>
    </row>
    <row r="11948" spans="1:9" x14ac:dyDescent="0.2">
      <c r="A11948" t="s">
        <v>37</v>
      </c>
      <c r="B11948" t="s">
        <v>80</v>
      </c>
      <c r="C11948" t="s">
        <v>22</v>
      </c>
      <c r="D11948" s="55">
        <v>44470</v>
      </c>
      <c r="E11948">
        <v>0.4</v>
      </c>
      <c r="F11948">
        <v>2376521</v>
      </c>
      <c r="G11948" s="58" t="s">
        <v>87</v>
      </c>
      <c r="H11948" s="58" t="s">
        <v>87</v>
      </c>
      <c r="I11948" s="60" t="s">
        <v>85</v>
      </c>
    </row>
    <row r="11949" spans="1:9" x14ac:dyDescent="0.2">
      <c r="A11949" t="s">
        <v>37</v>
      </c>
      <c r="B11949" t="s">
        <v>81</v>
      </c>
      <c r="C11949" t="s">
        <v>22</v>
      </c>
      <c r="D11949" s="55">
        <v>44470</v>
      </c>
      <c r="E11949">
        <v>4.4999999999999998E-2</v>
      </c>
      <c r="F11949">
        <v>2376522</v>
      </c>
      <c r="G11949" s="58" t="s">
        <v>87</v>
      </c>
      <c r="H11949" s="58" t="s">
        <v>87</v>
      </c>
      <c r="I11949" s="60" t="s">
        <v>85</v>
      </c>
    </row>
    <row r="11950" spans="1:9" x14ac:dyDescent="0.2">
      <c r="A11950" t="s">
        <v>40</v>
      </c>
      <c r="B11950" t="s">
        <v>80</v>
      </c>
      <c r="C11950" t="s">
        <v>22</v>
      </c>
      <c r="D11950" s="55">
        <v>44470</v>
      </c>
      <c r="E11950">
        <v>0</v>
      </c>
      <c r="F11950">
        <v>2376523</v>
      </c>
      <c r="G11950" s="58" t="s">
        <v>87</v>
      </c>
      <c r="H11950" s="58" t="s">
        <v>87</v>
      </c>
      <c r="I11950" s="60" t="s">
        <v>85</v>
      </c>
    </row>
    <row r="11951" spans="1:9" x14ac:dyDescent="0.2">
      <c r="A11951" t="s">
        <v>40</v>
      </c>
      <c r="B11951" t="s">
        <v>81</v>
      </c>
      <c r="C11951" t="s">
        <v>22</v>
      </c>
      <c r="D11951" s="55">
        <v>44470</v>
      </c>
      <c r="E11951">
        <v>0</v>
      </c>
      <c r="F11951">
        <v>2376524</v>
      </c>
      <c r="G11951" s="58" t="s">
        <v>87</v>
      </c>
      <c r="H11951" s="58" t="s">
        <v>87</v>
      </c>
      <c r="I11951" s="60" t="s">
        <v>85</v>
      </c>
    </row>
    <row r="11952" spans="1:9" x14ac:dyDescent="0.2">
      <c r="A11952" t="s">
        <v>41</v>
      </c>
      <c r="B11952" t="s">
        <v>80</v>
      </c>
      <c r="C11952" t="s">
        <v>22</v>
      </c>
      <c r="D11952" s="55">
        <v>44470</v>
      </c>
      <c r="E11952">
        <v>0</v>
      </c>
      <c r="F11952">
        <v>2376525</v>
      </c>
      <c r="G11952" s="58" t="s">
        <v>87</v>
      </c>
      <c r="H11952" s="58" t="s">
        <v>87</v>
      </c>
      <c r="I11952" s="60" t="s">
        <v>85</v>
      </c>
    </row>
    <row r="11953" spans="1:9" x14ac:dyDescent="0.2">
      <c r="A11953" t="s">
        <v>41</v>
      </c>
      <c r="B11953" t="s">
        <v>81</v>
      </c>
      <c r="C11953" t="s">
        <v>22</v>
      </c>
      <c r="D11953" s="55">
        <v>44470</v>
      </c>
      <c r="E11953">
        <v>0</v>
      </c>
      <c r="F11953">
        <v>2376526</v>
      </c>
      <c r="G11953" s="58" t="s">
        <v>87</v>
      </c>
      <c r="H11953" s="58" t="s">
        <v>87</v>
      </c>
      <c r="I11953" s="60" t="s">
        <v>85</v>
      </c>
    </row>
    <row r="11954" spans="1:9" x14ac:dyDescent="0.2">
      <c r="A11954" t="s">
        <v>42</v>
      </c>
      <c r="B11954" t="s">
        <v>80</v>
      </c>
      <c r="C11954" t="s">
        <v>22</v>
      </c>
      <c r="D11954" s="55">
        <v>44470</v>
      </c>
      <c r="E11954">
        <v>0.17249999999999999</v>
      </c>
      <c r="F11954">
        <v>2376527</v>
      </c>
      <c r="G11954" s="58" t="s">
        <v>87</v>
      </c>
      <c r="H11954" s="58" t="s">
        <v>87</v>
      </c>
      <c r="I11954" s="60" t="s">
        <v>85</v>
      </c>
    </row>
    <row r="11955" spans="1:9" x14ac:dyDescent="0.2">
      <c r="A11955" t="s">
        <v>42</v>
      </c>
      <c r="B11955" t="s">
        <v>81</v>
      </c>
      <c r="C11955" t="s">
        <v>22</v>
      </c>
      <c r="D11955" s="55">
        <v>44470</v>
      </c>
      <c r="E11955">
        <v>1.2500000000000001E-2</v>
      </c>
      <c r="F11955">
        <v>2376528</v>
      </c>
      <c r="G11955" s="58" t="s">
        <v>87</v>
      </c>
      <c r="H11955" s="58" t="s">
        <v>87</v>
      </c>
      <c r="I11955" s="60" t="s">
        <v>85</v>
      </c>
    </row>
    <row r="11956" spans="1:9" x14ac:dyDescent="0.2">
      <c r="A11956" t="s">
        <v>43</v>
      </c>
      <c r="B11956" t="s">
        <v>80</v>
      </c>
      <c r="C11956" t="s">
        <v>22</v>
      </c>
      <c r="D11956" s="55">
        <v>44470</v>
      </c>
      <c r="E11956">
        <v>0.17249999999999999</v>
      </c>
      <c r="F11956">
        <v>2376529</v>
      </c>
      <c r="G11956" s="58" t="s">
        <v>87</v>
      </c>
      <c r="H11956" s="58" t="s">
        <v>87</v>
      </c>
      <c r="I11956" s="60" t="s">
        <v>85</v>
      </c>
    </row>
    <row r="11957" spans="1:9" x14ac:dyDescent="0.2">
      <c r="A11957" t="s">
        <v>43</v>
      </c>
      <c r="B11957" t="s">
        <v>81</v>
      </c>
      <c r="C11957" t="s">
        <v>22</v>
      </c>
      <c r="D11957" s="55">
        <v>44470</v>
      </c>
      <c r="E11957">
        <v>0.19423985125250243</v>
      </c>
      <c r="F11957">
        <v>2376530</v>
      </c>
      <c r="G11957" s="58" t="s">
        <v>87</v>
      </c>
      <c r="H11957" s="58" t="s">
        <v>87</v>
      </c>
      <c r="I11957" s="60" t="s">
        <v>85</v>
      </c>
    </row>
    <row r="11958" spans="1:9" x14ac:dyDescent="0.2">
      <c r="A11958" t="s">
        <v>44</v>
      </c>
      <c r="B11958" t="s">
        <v>80</v>
      </c>
      <c r="C11958" t="s">
        <v>22</v>
      </c>
      <c r="D11958" s="55">
        <v>44470</v>
      </c>
      <c r="E11958">
        <v>0.20499999999999999</v>
      </c>
      <c r="F11958">
        <v>2376531</v>
      </c>
      <c r="G11958" s="58" t="s">
        <v>87</v>
      </c>
      <c r="H11958" s="58" t="s">
        <v>87</v>
      </c>
      <c r="I11958" s="60" t="s">
        <v>85</v>
      </c>
    </row>
    <row r="11959" spans="1:9" x14ac:dyDescent="0.2">
      <c r="A11959" t="s">
        <v>44</v>
      </c>
      <c r="B11959" t="s">
        <v>81</v>
      </c>
      <c r="C11959" t="s">
        <v>22</v>
      </c>
      <c r="D11959" s="55">
        <v>44470</v>
      </c>
      <c r="E11959">
        <v>2.5000000000000001E-3</v>
      </c>
      <c r="F11959">
        <v>2376532</v>
      </c>
      <c r="G11959" s="58" t="s">
        <v>87</v>
      </c>
      <c r="H11959" s="58" t="s">
        <v>87</v>
      </c>
      <c r="I11959" s="60" t="s">
        <v>85</v>
      </c>
    </row>
    <row r="11960" spans="1:9" x14ac:dyDescent="0.2">
      <c r="A11960" t="s">
        <v>45</v>
      </c>
      <c r="B11960" t="s">
        <v>80</v>
      </c>
      <c r="C11960" t="s">
        <v>22</v>
      </c>
      <c r="D11960" s="55">
        <v>44470</v>
      </c>
      <c r="E11960">
        <v>0.20499999999999999</v>
      </c>
      <c r="F11960">
        <v>2376533</v>
      </c>
      <c r="G11960" s="58" t="s">
        <v>87</v>
      </c>
      <c r="H11960" s="58" t="s">
        <v>87</v>
      </c>
      <c r="I11960" s="60" t="s">
        <v>85</v>
      </c>
    </row>
    <row r="11961" spans="1:9" x14ac:dyDescent="0.2">
      <c r="A11961" t="s">
        <v>45</v>
      </c>
      <c r="B11961" t="s">
        <v>81</v>
      </c>
      <c r="C11961" t="s">
        <v>22</v>
      </c>
      <c r="D11961" s="55">
        <v>44470</v>
      </c>
      <c r="E11961">
        <v>2.5000000000000001E-3</v>
      </c>
      <c r="F11961">
        <v>2376534</v>
      </c>
      <c r="G11961" s="58" t="s">
        <v>87</v>
      </c>
      <c r="H11961" s="58" t="s">
        <v>87</v>
      </c>
      <c r="I11961" s="60" t="s">
        <v>85</v>
      </c>
    </row>
    <row r="11962" spans="1:9" x14ac:dyDescent="0.2">
      <c r="A11962" t="s">
        <v>46</v>
      </c>
      <c r="B11962" t="s">
        <v>80</v>
      </c>
      <c r="C11962" t="s">
        <v>22</v>
      </c>
      <c r="D11962" s="55">
        <v>44470</v>
      </c>
      <c r="E11962">
        <v>0.20499999999999999</v>
      </c>
      <c r="F11962">
        <v>2376535</v>
      </c>
      <c r="G11962" s="58" t="s">
        <v>87</v>
      </c>
      <c r="H11962" s="58" t="s">
        <v>87</v>
      </c>
      <c r="I11962" s="60" t="s">
        <v>85</v>
      </c>
    </row>
    <row r="11963" spans="1:9" x14ac:dyDescent="0.2">
      <c r="A11963" t="s">
        <v>46</v>
      </c>
      <c r="B11963" t="s">
        <v>81</v>
      </c>
      <c r="C11963" t="s">
        <v>22</v>
      </c>
      <c r="D11963" s="55">
        <v>44470</v>
      </c>
      <c r="E11963">
        <v>0.26438350388866144</v>
      </c>
      <c r="F11963">
        <v>2376536</v>
      </c>
      <c r="G11963" s="58" t="s">
        <v>87</v>
      </c>
      <c r="H11963" s="58" t="s">
        <v>87</v>
      </c>
      <c r="I11963" s="60" t="s">
        <v>85</v>
      </c>
    </row>
    <row r="11964" spans="1:9" x14ac:dyDescent="0.2">
      <c r="A11964" t="s">
        <v>47</v>
      </c>
      <c r="B11964" t="s">
        <v>80</v>
      </c>
      <c r="C11964" t="s">
        <v>22</v>
      </c>
      <c r="D11964" s="55">
        <v>44470</v>
      </c>
      <c r="E11964">
        <v>0.20499999999999999</v>
      </c>
      <c r="F11964">
        <v>2376537</v>
      </c>
      <c r="G11964" s="58" t="s">
        <v>87</v>
      </c>
      <c r="H11964" s="58" t="s">
        <v>87</v>
      </c>
      <c r="I11964" s="60" t="s">
        <v>85</v>
      </c>
    </row>
    <row r="11965" spans="1:9" x14ac:dyDescent="0.2">
      <c r="A11965" t="s">
        <v>47</v>
      </c>
      <c r="B11965" t="s">
        <v>81</v>
      </c>
      <c r="C11965" t="s">
        <v>22</v>
      </c>
      <c r="D11965" s="55">
        <v>44470</v>
      </c>
      <c r="E11965">
        <v>2.2499999999999999E-2</v>
      </c>
      <c r="F11965">
        <v>2376538</v>
      </c>
      <c r="G11965" s="58" t="s">
        <v>87</v>
      </c>
      <c r="H11965" s="58" t="s">
        <v>87</v>
      </c>
      <c r="I11965" s="60" t="s">
        <v>85</v>
      </c>
    </row>
    <row r="11966" spans="1:9" x14ac:dyDescent="0.2">
      <c r="A11966" t="s">
        <v>48</v>
      </c>
      <c r="B11966" t="s">
        <v>80</v>
      </c>
      <c r="C11966" t="s">
        <v>22</v>
      </c>
      <c r="D11966" s="55">
        <v>44470</v>
      </c>
      <c r="E11966">
        <v>0.20499999999999999</v>
      </c>
      <c r="F11966">
        <v>2376539</v>
      </c>
      <c r="G11966" s="58" t="s">
        <v>87</v>
      </c>
      <c r="H11966" s="58" t="s">
        <v>87</v>
      </c>
      <c r="I11966" s="60" t="s">
        <v>85</v>
      </c>
    </row>
    <row r="11967" spans="1:9" x14ac:dyDescent="0.2">
      <c r="A11967" t="s">
        <v>48</v>
      </c>
      <c r="B11967" t="s">
        <v>81</v>
      </c>
      <c r="C11967" t="s">
        <v>22</v>
      </c>
      <c r="D11967" s="55">
        <v>44470</v>
      </c>
      <c r="E11967">
        <v>0.2643835038886615</v>
      </c>
      <c r="F11967">
        <v>2376540</v>
      </c>
      <c r="G11967" s="58" t="s">
        <v>87</v>
      </c>
      <c r="H11967" s="58" t="s">
        <v>87</v>
      </c>
      <c r="I11967" s="60" t="s">
        <v>85</v>
      </c>
    </row>
    <row r="11968" spans="1:9" x14ac:dyDescent="0.2">
      <c r="A11968" t="s">
        <v>50</v>
      </c>
      <c r="B11968" t="s">
        <v>80</v>
      </c>
      <c r="C11968" t="s">
        <v>22</v>
      </c>
      <c r="D11968" s="55">
        <v>44470</v>
      </c>
      <c r="E11968">
        <v>0</v>
      </c>
      <c r="F11968">
        <v>2376541</v>
      </c>
      <c r="G11968" s="58" t="s">
        <v>87</v>
      </c>
      <c r="H11968" s="58" t="s">
        <v>87</v>
      </c>
      <c r="I11968" s="60" t="s">
        <v>85</v>
      </c>
    </row>
    <row r="11969" spans="1:9" x14ac:dyDescent="0.2">
      <c r="A11969" t="s">
        <v>50</v>
      </c>
      <c r="B11969" t="s">
        <v>81</v>
      </c>
      <c r="C11969" t="s">
        <v>22</v>
      </c>
      <c r="D11969" s="55">
        <v>44470</v>
      </c>
      <c r="E11969">
        <v>0</v>
      </c>
      <c r="F11969">
        <v>2376542</v>
      </c>
      <c r="G11969" s="58" t="s">
        <v>87</v>
      </c>
      <c r="H11969" s="58" t="s">
        <v>87</v>
      </c>
      <c r="I11969" s="60" t="s">
        <v>85</v>
      </c>
    </row>
    <row r="11970" spans="1:9" x14ac:dyDescent="0.2">
      <c r="A11970" t="s">
        <v>58</v>
      </c>
      <c r="B11970" t="s">
        <v>80</v>
      </c>
      <c r="C11970" t="s">
        <v>22</v>
      </c>
      <c r="D11970" s="55">
        <v>44470</v>
      </c>
      <c r="E11970">
        <v>0.4</v>
      </c>
      <c r="F11970">
        <v>2376543</v>
      </c>
      <c r="G11970" s="58" t="s">
        <v>87</v>
      </c>
      <c r="H11970" s="58" t="s">
        <v>87</v>
      </c>
      <c r="I11970" s="60" t="s">
        <v>85</v>
      </c>
    </row>
    <row r="11971" spans="1:9" x14ac:dyDescent="0.2">
      <c r="A11971" t="s">
        <v>58</v>
      </c>
      <c r="B11971" t="s">
        <v>81</v>
      </c>
      <c r="C11971" t="s">
        <v>22</v>
      </c>
      <c r="D11971" s="55">
        <v>44470</v>
      </c>
      <c r="E11971">
        <v>1.4999999999999999E-2</v>
      </c>
      <c r="F11971">
        <v>2376544</v>
      </c>
      <c r="G11971" s="58" t="s">
        <v>87</v>
      </c>
      <c r="H11971" s="58" t="s">
        <v>87</v>
      </c>
      <c r="I11971" s="60" t="s">
        <v>85</v>
      </c>
    </row>
    <row r="11972" spans="1:9" x14ac:dyDescent="0.2">
      <c r="A11972" t="s">
        <v>59</v>
      </c>
      <c r="B11972" t="s">
        <v>80</v>
      </c>
      <c r="C11972" t="s">
        <v>22</v>
      </c>
      <c r="D11972" s="55">
        <v>44470</v>
      </c>
      <c r="E11972">
        <v>0.47</v>
      </c>
      <c r="F11972">
        <v>2376545</v>
      </c>
      <c r="G11972" s="58" t="s">
        <v>87</v>
      </c>
      <c r="H11972" s="58" t="s">
        <v>87</v>
      </c>
      <c r="I11972" s="60" t="s">
        <v>85</v>
      </c>
    </row>
    <row r="11973" spans="1:9" x14ac:dyDescent="0.2">
      <c r="A11973" t="s">
        <v>59</v>
      </c>
      <c r="B11973" t="s">
        <v>81</v>
      </c>
      <c r="C11973" t="s">
        <v>22</v>
      </c>
      <c r="D11973" s="55">
        <v>44470</v>
      </c>
      <c r="E11973">
        <v>-8.5000000000000006E-2</v>
      </c>
      <c r="F11973">
        <v>2376546</v>
      </c>
      <c r="G11973" s="58" t="s">
        <v>87</v>
      </c>
      <c r="H11973" s="58" t="s">
        <v>87</v>
      </c>
      <c r="I11973" s="60" t="s">
        <v>85</v>
      </c>
    </row>
    <row r="11974" spans="1:9" x14ac:dyDescent="0.2">
      <c r="A11974" t="s">
        <v>60</v>
      </c>
      <c r="B11974" t="s">
        <v>80</v>
      </c>
      <c r="C11974" t="s">
        <v>22</v>
      </c>
      <c r="D11974" s="55">
        <v>44470</v>
      </c>
      <c r="E11974">
        <v>0.47</v>
      </c>
      <c r="F11974">
        <v>2376547</v>
      </c>
      <c r="G11974" s="58" t="s">
        <v>87</v>
      </c>
      <c r="H11974" s="58" t="s">
        <v>87</v>
      </c>
      <c r="I11974" s="60" t="s">
        <v>85</v>
      </c>
    </row>
    <row r="11975" spans="1:9" x14ac:dyDescent="0.2">
      <c r="A11975" t="s">
        <v>60</v>
      </c>
      <c r="B11975" t="s">
        <v>81</v>
      </c>
      <c r="C11975" t="s">
        <v>22</v>
      </c>
      <c r="D11975" s="55">
        <v>44470</v>
      </c>
      <c r="E11975">
        <v>3.5000000000000003E-2</v>
      </c>
      <c r="F11975">
        <v>2376548</v>
      </c>
      <c r="G11975" s="58" t="s">
        <v>87</v>
      </c>
      <c r="H11975" s="58" t="s">
        <v>87</v>
      </c>
      <c r="I11975" s="60" t="s">
        <v>85</v>
      </c>
    </row>
    <row r="11976" spans="1:9" x14ac:dyDescent="0.2">
      <c r="A11976" t="s">
        <v>61</v>
      </c>
      <c r="B11976" t="s">
        <v>80</v>
      </c>
      <c r="C11976" t="s">
        <v>22</v>
      </c>
      <c r="D11976" s="55">
        <v>44470</v>
      </c>
      <c r="E11976">
        <v>0.47</v>
      </c>
      <c r="F11976">
        <v>2376549</v>
      </c>
      <c r="G11976" s="58" t="s">
        <v>87</v>
      </c>
      <c r="H11976" s="58" t="s">
        <v>87</v>
      </c>
      <c r="I11976" s="60" t="s">
        <v>85</v>
      </c>
    </row>
    <row r="11977" spans="1:9" x14ac:dyDescent="0.2">
      <c r="A11977" t="s">
        <v>61</v>
      </c>
      <c r="B11977" t="s">
        <v>81</v>
      </c>
      <c r="C11977" t="s">
        <v>22</v>
      </c>
      <c r="D11977" s="55">
        <v>44470</v>
      </c>
      <c r="E11977">
        <v>-5.5E-2</v>
      </c>
      <c r="F11977">
        <v>2376550</v>
      </c>
      <c r="G11977" s="58" t="s">
        <v>87</v>
      </c>
      <c r="H11977" s="58" t="s">
        <v>87</v>
      </c>
      <c r="I11977" s="60" t="s">
        <v>85</v>
      </c>
    </row>
    <row r="11978" spans="1:9" x14ac:dyDescent="0.2">
      <c r="A11978" t="s">
        <v>62</v>
      </c>
      <c r="B11978" t="s">
        <v>80</v>
      </c>
      <c r="C11978" t="s">
        <v>22</v>
      </c>
      <c r="D11978" s="55">
        <v>44470</v>
      </c>
      <c r="E11978">
        <v>0.20499999999999999</v>
      </c>
      <c r="F11978">
        <v>2376551</v>
      </c>
      <c r="G11978" s="58" t="s">
        <v>87</v>
      </c>
      <c r="H11978" s="58" t="s">
        <v>87</v>
      </c>
      <c r="I11978" s="60" t="s">
        <v>85</v>
      </c>
    </row>
    <row r="11979" spans="1:9" x14ac:dyDescent="0.2">
      <c r="A11979" t="s">
        <v>62</v>
      </c>
      <c r="B11979" t="s">
        <v>81</v>
      </c>
      <c r="C11979" t="s">
        <v>22</v>
      </c>
      <c r="D11979" s="55">
        <v>44470</v>
      </c>
      <c r="E11979">
        <v>2.5000000000000001E-3</v>
      </c>
      <c r="F11979">
        <v>2376552</v>
      </c>
      <c r="G11979" s="58" t="s">
        <v>87</v>
      </c>
      <c r="H11979" s="58" t="s">
        <v>87</v>
      </c>
      <c r="I11979" s="60" t="s">
        <v>85</v>
      </c>
    </row>
    <row r="11980" spans="1:9" x14ac:dyDescent="0.2">
      <c r="A11980" t="s">
        <v>63</v>
      </c>
      <c r="B11980" t="s">
        <v>80</v>
      </c>
      <c r="C11980" t="s">
        <v>22</v>
      </c>
      <c r="D11980" s="55">
        <v>44470</v>
      </c>
      <c r="E11980">
        <v>0</v>
      </c>
      <c r="F11980">
        <v>2376553</v>
      </c>
      <c r="G11980" s="58" t="s">
        <v>87</v>
      </c>
      <c r="H11980" s="58" t="s">
        <v>87</v>
      </c>
      <c r="I11980" s="60" t="s">
        <v>85</v>
      </c>
    </row>
    <row r="11981" spans="1:9" x14ac:dyDescent="0.2">
      <c r="A11981" t="s">
        <v>63</v>
      </c>
      <c r="B11981" t="s">
        <v>81</v>
      </c>
      <c r="C11981" t="s">
        <v>22</v>
      </c>
      <c r="D11981" s="55">
        <v>44470</v>
      </c>
      <c r="E11981">
        <v>0</v>
      </c>
      <c r="F11981">
        <v>2376554</v>
      </c>
      <c r="G11981" s="58" t="s">
        <v>87</v>
      </c>
      <c r="H11981" s="58" t="s">
        <v>87</v>
      </c>
      <c r="I11981" s="60" t="s">
        <v>85</v>
      </c>
    </row>
    <row r="11982" spans="1:9" x14ac:dyDescent="0.2">
      <c r="A11982" t="s">
        <v>64</v>
      </c>
      <c r="B11982" t="s">
        <v>80</v>
      </c>
      <c r="C11982" t="s">
        <v>22</v>
      </c>
      <c r="D11982" s="55">
        <v>44470</v>
      </c>
      <c r="E11982">
        <v>0</v>
      </c>
      <c r="F11982">
        <v>2376555</v>
      </c>
      <c r="G11982" s="58" t="s">
        <v>87</v>
      </c>
      <c r="H11982" s="58" t="s">
        <v>87</v>
      </c>
      <c r="I11982" s="60" t="s">
        <v>85</v>
      </c>
    </row>
    <row r="11983" spans="1:9" x14ac:dyDescent="0.2">
      <c r="A11983" t="s">
        <v>64</v>
      </c>
      <c r="B11983" t="s">
        <v>81</v>
      </c>
      <c r="C11983" t="s">
        <v>22</v>
      </c>
      <c r="D11983" s="55">
        <v>44470</v>
      </c>
      <c r="E11983">
        <v>0</v>
      </c>
      <c r="F11983">
        <v>2376556</v>
      </c>
      <c r="G11983" s="58" t="s">
        <v>87</v>
      </c>
      <c r="H11983" s="58" t="s">
        <v>87</v>
      </c>
      <c r="I11983" s="60" t="s">
        <v>85</v>
      </c>
    </row>
    <row r="11984" spans="1:9" x14ac:dyDescent="0.2">
      <c r="A11984" t="s">
        <v>79</v>
      </c>
      <c r="B11984" t="s">
        <v>80</v>
      </c>
      <c r="C11984" t="s">
        <v>22</v>
      </c>
      <c r="D11984" s="55">
        <v>44470</v>
      </c>
      <c r="E11984">
        <v>0</v>
      </c>
      <c r="F11984">
        <v>2376557</v>
      </c>
      <c r="G11984" s="58" t="s">
        <v>87</v>
      </c>
      <c r="H11984" s="58" t="s">
        <v>87</v>
      </c>
      <c r="I11984" s="60" t="s">
        <v>85</v>
      </c>
    </row>
    <row r="11985" spans="1:9" x14ac:dyDescent="0.2">
      <c r="A11985" t="s">
        <v>79</v>
      </c>
      <c r="B11985" t="s">
        <v>81</v>
      </c>
      <c r="C11985" t="s">
        <v>22</v>
      </c>
      <c r="D11985" s="55">
        <v>44470</v>
      </c>
      <c r="E11985">
        <v>0</v>
      </c>
      <c r="F11985">
        <v>2376558</v>
      </c>
      <c r="G11985" s="58" t="s">
        <v>87</v>
      </c>
      <c r="H11985" s="58" t="s">
        <v>87</v>
      </c>
      <c r="I11985" s="60" t="s">
        <v>85</v>
      </c>
    </row>
    <row r="11986" spans="1:9" x14ac:dyDescent="0.2">
      <c r="A11986" t="s">
        <v>65</v>
      </c>
      <c r="B11986" t="s">
        <v>80</v>
      </c>
      <c r="C11986" t="s">
        <v>22</v>
      </c>
      <c r="D11986" s="55">
        <v>44470</v>
      </c>
      <c r="E11986">
        <v>0</v>
      </c>
      <c r="F11986">
        <v>2376559</v>
      </c>
      <c r="G11986" s="58" t="s">
        <v>87</v>
      </c>
      <c r="H11986" s="58" t="s">
        <v>87</v>
      </c>
      <c r="I11986" s="60" t="s">
        <v>85</v>
      </c>
    </row>
    <row r="11987" spans="1:9" x14ac:dyDescent="0.2">
      <c r="A11987" t="s">
        <v>65</v>
      </c>
      <c r="B11987" t="s">
        <v>81</v>
      </c>
      <c r="C11987" t="s">
        <v>22</v>
      </c>
      <c r="D11987" s="55">
        <v>44470</v>
      </c>
      <c r="E11987">
        <v>0</v>
      </c>
      <c r="F11987">
        <v>2376560</v>
      </c>
      <c r="G11987" s="58" t="s">
        <v>87</v>
      </c>
      <c r="H11987" s="58" t="s">
        <v>87</v>
      </c>
      <c r="I11987" s="60" t="s">
        <v>85</v>
      </c>
    </row>
    <row r="11988" spans="1:9" x14ac:dyDescent="0.2">
      <c r="A11988" t="s">
        <v>82</v>
      </c>
      <c r="B11988" t="s">
        <v>80</v>
      </c>
      <c r="C11988" t="s">
        <v>22</v>
      </c>
      <c r="D11988" s="55">
        <v>44470</v>
      </c>
      <c r="E11988">
        <v>0.3</v>
      </c>
      <c r="F11988">
        <v>2376561</v>
      </c>
      <c r="G11988" s="58" t="s">
        <v>87</v>
      </c>
      <c r="H11988" s="58" t="s">
        <v>87</v>
      </c>
      <c r="I11988" s="60" t="s">
        <v>85</v>
      </c>
    </row>
    <row r="11989" spans="1:9" x14ac:dyDescent="0.2">
      <c r="A11989" t="s">
        <v>78</v>
      </c>
      <c r="B11989" t="s">
        <v>80</v>
      </c>
      <c r="C11989" t="s">
        <v>22</v>
      </c>
      <c r="D11989" s="55">
        <v>44501</v>
      </c>
      <c r="E11989">
        <v>0.64500000000000002</v>
      </c>
      <c r="F11989">
        <v>2376515</v>
      </c>
      <c r="G11989" s="58" t="s">
        <v>87</v>
      </c>
      <c r="H11989" s="58" t="s">
        <v>87</v>
      </c>
      <c r="I11989" s="60" t="s">
        <v>85</v>
      </c>
    </row>
    <row r="11990" spans="1:9" x14ac:dyDescent="0.2">
      <c r="A11990" t="s">
        <v>78</v>
      </c>
      <c r="B11990" t="s">
        <v>81</v>
      </c>
      <c r="C11990" t="s">
        <v>22</v>
      </c>
      <c r="D11990" s="55">
        <v>44501</v>
      </c>
      <c r="E11990">
        <v>0.05</v>
      </c>
      <c r="F11990">
        <v>2376516</v>
      </c>
      <c r="G11990" s="58" t="s">
        <v>87</v>
      </c>
      <c r="H11990" s="58" t="s">
        <v>87</v>
      </c>
      <c r="I11990" s="60" t="s">
        <v>85</v>
      </c>
    </row>
    <row r="11991" spans="1:9" x14ac:dyDescent="0.2">
      <c r="A11991" t="s">
        <v>35</v>
      </c>
      <c r="B11991" t="s">
        <v>80</v>
      </c>
      <c r="C11991" t="s">
        <v>22</v>
      </c>
      <c r="D11991" s="55">
        <v>44501</v>
      </c>
      <c r="E11991">
        <v>0.64500000000000002</v>
      </c>
      <c r="F11991">
        <v>2376517</v>
      </c>
      <c r="G11991" s="58" t="s">
        <v>87</v>
      </c>
      <c r="H11991" s="58" t="s">
        <v>87</v>
      </c>
      <c r="I11991" s="60" t="s">
        <v>85</v>
      </c>
    </row>
    <row r="11992" spans="1:9" x14ac:dyDescent="0.2">
      <c r="A11992" t="s">
        <v>35</v>
      </c>
      <c r="B11992" t="s">
        <v>81</v>
      </c>
      <c r="C11992" t="s">
        <v>22</v>
      </c>
      <c r="D11992" s="55">
        <v>44501</v>
      </c>
      <c r="E11992">
        <v>0.14000000000000001</v>
      </c>
      <c r="F11992">
        <v>2376518</v>
      </c>
      <c r="G11992" s="58" t="s">
        <v>87</v>
      </c>
      <c r="H11992" s="58" t="s">
        <v>87</v>
      </c>
      <c r="I11992" s="60" t="s">
        <v>85</v>
      </c>
    </row>
    <row r="11993" spans="1:9" x14ac:dyDescent="0.2">
      <c r="A11993" t="s">
        <v>36</v>
      </c>
      <c r="B11993" t="s">
        <v>80</v>
      </c>
      <c r="C11993" t="s">
        <v>22</v>
      </c>
      <c r="D11993" s="55">
        <v>44501</v>
      </c>
      <c r="E11993">
        <v>0.64500000000000002</v>
      </c>
      <c r="F11993">
        <v>2376519</v>
      </c>
      <c r="G11993" s="58" t="s">
        <v>87</v>
      </c>
      <c r="H11993" s="58" t="s">
        <v>87</v>
      </c>
      <c r="I11993" s="60" t="s">
        <v>85</v>
      </c>
    </row>
    <row r="11994" spans="1:9" x14ac:dyDescent="0.2">
      <c r="A11994" t="s">
        <v>36</v>
      </c>
      <c r="B11994" t="s">
        <v>81</v>
      </c>
      <c r="C11994" t="s">
        <v>22</v>
      </c>
      <c r="D11994" s="55">
        <v>44501</v>
      </c>
      <c r="E11994">
        <v>0.05</v>
      </c>
      <c r="F11994">
        <v>2376520</v>
      </c>
      <c r="G11994" s="58" t="s">
        <v>87</v>
      </c>
      <c r="H11994" s="58" t="s">
        <v>87</v>
      </c>
      <c r="I11994" s="60" t="s">
        <v>85</v>
      </c>
    </row>
    <row r="11995" spans="1:9" x14ac:dyDescent="0.2">
      <c r="A11995" t="s">
        <v>37</v>
      </c>
      <c r="B11995" t="s">
        <v>80</v>
      </c>
      <c r="C11995" t="s">
        <v>22</v>
      </c>
      <c r="D11995" s="55">
        <v>44501</v>
      </c>
      <c r="E11995">
        <v>0.64500000000000002</v>
      </c>
      <c r="F11995">
        <v>2376521</v>
      </c>
      <c r="G11995" s="58" t="s">
        <v>87</v>
      </c>
      <c r="H11995" s="58" t="s">
        <v>87</v>
      </c>
      <c r="I11995" s="60" t="s">
        <v>85</v>
      </c>
    </row>
    <row r="11996" spans="1:9" x14ac:dyDescent="0.2">
      <c r="A11996" t="s">
        <v>37</v>
      </c>
      <c r="B11996" t="s">
        <v>81</v>
      </c>
      <c r="C11996" t="s">
        <v>22</v>
      </c>
      <c r="D11996" s="55">
        <v>44501</v>
      </c>
      <c r="E11996">
        <v>0.14000000000000001</v>
      </c>
      <c r="F11996">
        <v>2376522</v>
      </c>
      <c r="G11996" s="58" t="s">
        <v>87</v>
      </c>
      <c r="H11996" s="58" t="s">
        <v>87</v>
      </c>
      <c r="I11996" s="60" t="s">
        <v>85</v>
      </c>
    </row>
    <row r="11997" spans="1:9" x14ac:dyDescent="0.2">
      <c r="A11997" t="s">
        <v>40</v>
      </c>
      <c r="B11997" t="s">
        <v>80</v>
      </c>
      <c r="C11997" t="s">
        <v>22</v>
      </c>
      <c r="D11997" s="55">
        <v>44501</v>
      </c>
      <c r="E11997">
        <v>0</v>
      </c>
      <c r="F11997">
        <v>2376523</v>
      </c>
      <c r="G11997" s="58" t="s">
        <v>87</v>
      </c>
      <c r="H11997" s="58" t="s">
        <v>87</v>
      </c>
      <c r="I11997" s="60" t="s">
        <v>85</v>
      </c>
    </row>
    <row r="11998" spans="1:9" x14ac:dyDescent="0.2">
      <c r="A11998" t="s">
        <v>40</v>
      </c>
      <c r="B11998" t="s">
        <v>81</v>
      </c>
      <c r="C11998" t="s">
        <v>22</v>
      </c>
      <c r="D11998" s="55">
        <v>44501</v>
      </c>
      <c r="E11998">
        <v>0</v>
      </c>
      <c r="F11998">
        <v>2376524</v>
      </c>
      <c r="G11998" s="58" t="s">
        <v>87</v>
      </c>
      <c r="H11998" s="58" t="s">
        <v>87</v>
      </c>
      <c r="I11998" s="60" t="s">
        <v>85</v>
      </c>
    </row>
    <row r="11999" spans="1:9" x14ac:dyDescent="0.2">
      <c r="A11999" t="s">
        <v>41</v>
      </c>
      <c r="B11999" t="s">
        <v>80</v>
      </c>
      <c r="C11999" t="s">
        <v>22</v>
      </c>
      <c r="D11999" s="55">
        <v>44501</v>
      </c>
      <c r="E11999">
        <v>0</v>
      </c>
      <c r="F11999">
        <v>2376525</v>
      </c>
      <c r="G11999" s="58" t="s">
        <v>87</v>
      </c>
      <c r="H11999" s="58" t="s">
        <v>87</v>
      </c>
      <c r="I11999" s="60" t="s">
        <v>85</v>
      </c>
    </row>
    <row r="12000" spans="1:9" x14ac:dyDescent="0.2">
      <c r="A12000" t="s">
        <v>41</v>
      </c>
      <c r="B12000" t="s">
        <v>81</v>
      </c>
      <c r="C12000" t="s">
        <v>22</v>
      </c>
      <c r="D12000" s="55">
        <v>44501</v>
      </c>
      <c r="E12000">
        <v>0</v>
      </c>
      <c r="F12000">
        <v>2376526</v>
      </c>
      <c r="G12000" s="58" t="s">
        <v>87</v>
      </c>
      <c r="H12000" s="58" t="s">
        <v>87</v>
      </c>
      <c r="I12000" s="60" t="s">
        <v>85</v>
      </c>
    </row>
    <row r="12001" spans="1:9" x14ac:dyDescent="0.2">
      <c r="A12001" t="s">
        <v>42</v>
      </c>
      <c r="B12001" t="s">
        <v>80</v>
      </c>
      <c r="C12001" t="s">
        <v>22</v>
      </c>
      <c r="D12001" s="55">
        <v>44501</v>
      </c>
      <c r="E12001">
        <v>0.24</v>
      </c>
      <c r="F12001">
        <v>2376527</v>
      </c>
      <c r="G12001" s="58" t="s">
        <v>87</v>
      </c>
      <c r="H12001" s="58" t="s">
        <v>87</v>
      </c>
      <c r="I12001" s="60" t="s">
        <v>85</v>
      </c>
    </row>
    <row r="12002" spans="1:9" x14ac:dyDescent="0.2">
      <c r="A12002" t="s">
        <v>42</v>
      </c>
      <c r="B12002" t="s">
        <v>81</v>
      </c>
      <c r="C12002" t="s">
        <v>22</v>
      </c>
      <c r="D12002" s="55">
        <v>44501</v>
      </c>
      <c r="E12002">
        <v>0.03</v>
      </c>
      <c r="F12002">
        <v>2376528</v>
      </c>
      <c r="G12002" s="58" t="s">
        <v>87</v>
      </c>
      <c r="H12002" s="58" t="s">
        <v>87</v>
      </c>
      <c r="I12002" s="60" t="s">
        <v>85</v>
      </c>
    </row>
    <row r="12003" spans="1:9" x14ac:dyDescent="0.2">
      <c r="A12003" t="s">
        <v>43</v>
      </c>
      <c r="B12003" t="s">
        <v>80</v>
      </c>
      <c r="C12003" t="s">
        <v>22</v>
      </c>
      <c r="D12003" s="55">
        <v>44501</v>
      </c>
      <c r="E12003">
        <v>0.24</v>
      </c>
      <c r="F12003">
        <v>2376529</v>
      </c>
      <c r="G12003" s="58" t="s">
        <v>87</v>
      </c>
      <c r="H12003" s="58" t="s">
        <v>87</v>
      </c>
      <c r="I12003" s="60" t="s">
        <v>85</v>
      </c>
    </row>
    <row r="12004" spans="1:9" x14ac:dyDescent="0.2">
      <c r="A12004" t="s">
        <v>43</v>
      </c>
      <c r="B12004" t="s">
        <v>81</v>
      </c>
      <c r="C12004" t="s">
        <v>22</v>
      </c>
      <c r="D12004" s="55">
        <v>44501</v>
      </c>
      <c r="E12004">
        <v>0.30160377181153175</v>
      </c>
      <c r="F12004">
        <v>2376530</v>
      </c>
      <c r="G12004" s="58" t="s">
        <v>87</v>
      </c>
      <c r="H12004" s="58" t="s">
        <v>87</v>
      </c>
      <c r="I12004" s="60" t="s">
        <v>85</v>
      </c>
    </row>
    <row r="12005" spans="1:9" x14ac:dyDescent="0.2">
      <c r="A12005" t="s">
        <v>44</v>
      </c>
      <c r="B12005" t="s">
        <v>80</v>
      </c>
      <c r="C12005" t="s">
        <v>22</v>
      </c>
      <c r="D12005" s="55">
        <v>44501</v>
      </c>
      <c r="E12005">
        <v>0.3</v>
      </c>
      <c r="F12005">
        <v>2376531</v>
      </c>
      <c r="G12005" s="58" t="s">
        <v>87</v>
      </c>
      <c r="H12005" s="58" t="s">
        <v>87</v>
      </c>
      <c r="I12005" s="60" t="s">
        <v>85</v>
      </c>
    </row>
    <row r="12006" spans="1:9" x14ac:dyDescent="0.2">
      <c r="A12006" t="s">
        <v>44</v>
      </c>
      <c r="B12006" t="s">
        <v>81</v>
      </c>
      <c r="C12006" t="s">
        <v>22</v>
      </c>
      <c r="D12006" s="55">
        <v>44501</v>
      </c>
      <c r="E12006">
        <v>0.05</v>
      </c>
      <c r="F12006">
        <v>2376532</v>
      </c>
      <c r="G12006" s="58" t="s">
        <v>87</v>
      </c>
      <c r="H12006" s="58" t="s">
        <v>87</v>
      </c>
      <c r="I12006" s="60" t="s">
        <v>85</v>
      </c>
    </row>
    <row r="12007" spans="1:9" x14ac:dyDescent="0.2">
      <c r="A12007" t="s">
        <v>45</v>
      </c>
      <c r="B12007" t="s">
        <v>80</v>
      </c>
      <c r="C12007" t="s">
        <v>22</v>
      </c>
      <c r="D12007" s="55">
        <v>44501</v>
      </c>
      <c r="E12007">
        <v>0.3</v>
      </c>
      <c r="F12007">
        <v>2376533</v>
      </c>
      <c r="G12007" s="58" t="s">
        <v>87</v>
      </c>
      <c r="H12007" s="58" t="s">
        <v>87</v>
      </c>
      <c r="I12007" s="60" t="s">
        <v>85</v>
      </c>
    </row>
    <row r="12008" spans="1:9" x14ac:dyDescent="0.2">
      <c r="A12008" t="s">
        <v>45</v>
      </c>
      <c r="B12008" t="s">
        <v>81</v>
      </c>
      <c r="C12008" t="s">
        <v>22</v>
      </c>
      <c r="D12008" s="55">
        <v>44501</v>
      </c>
      <c r="E12008">
        <v>0.12</v>
      </c>
      <c r="F12008">
        <v>2376534</v>
      </c>
      <c r="G12008" s="58" t="s">
        <v>87</v>
      </c>
      <c r="H12008" s="58" t="s">
        <v>87</v>
      </c>
      <c r="I12008" s="60" t="s">
        <v>85</v>
      </c>
    </row>
    <row r="12009" spans="1:9" x14ac:dyDescent="0.2">
      <c r="A12009" t="s">
        <v>46</v>
      </c>
      <c r="B12009" t="s">
        <v>80</v>
      </c>
      <c r="C12009" t="s">
        <v>22</v>
      </c>
      <c r="D12009" s="55">
        <v>44501</v>
      </c>
      <c r="E12009">
        <v>0.3</v>
      </c>
      <c r="F12009">
        <v>2376535</v>
      </c>
      <c r="G12009" s="58" t="s">
        <v>87</v>
      </c>
      <c r="H12009" s="58" t="s">
        <v>87</v>
      </c>
      <c r="I12009" s="60" t="s">
        <v>85</v>
      </c>
    </row>
    <row r="12010" spans="1:9" x14ac:dyDescent="0.2">
      <c r="A12010" t="s">
        <v>46</v>
      </c>
      <c r="B12010" t="s">
        <v>81</v>
      </c>
      <c r="C12010" t="s">
        <v>22</v>
      </c>
      <c r="D12010" s="55">
        <v>44501</v>
      </c>
      <c r="E12010">
        <v>0.52674126074498606</v>
      </c>
      <c r="F12010">
        <v>2376536</v>
      </c>
      <c r="G12010" s="58" t="s">
        <v>87</v>
      </c>
      <c r="H12010" s="58" t="s">
        <v>87</v>
      </c>
      <c r="I12010" s="60" t="s">
        <v>85</v>
      </c>
    </row>
    <row r="12011" spans="1:9" x14ac:dyDescent="0.2">
      <c r="A12011" t="s">
        <v>47</v>
      </c>
      <c r="B12011" t="s">
        <v>80</v>
      </c>
      <c r="C12011" t="s">
        <v>22</v>
      </c>
      <c r="D12011" s="55">
        <v>44501</v>
      </c>
      <c r="E12011">
        <v>0.3</v>
      </c>
      <c r="F12011">
        <v>2376537</v>
      </c>
      <c r="G12011" s="58" t="s">
        <v>87</v>
      </c>
      <c r="H12011" s="58" t="s">
        <v>87</v>
      </c>
      <c r="I12011" s="60" t="s">
        <v>85</v>
      </c>
    </row>
    <row r="12012" spans="1:9" x14ac:dyDescent="0.2">
      <c r="A12012" t="s">
        <v>47</v>
      </c>
      <c r="B12012" t="s">
        <v>81</v>
      </c>
      <c r="C12012" t="s">
        <v>22</v>
      </c>
      <c r="D12012" s="55">
        <v>44501</v>
      </c>
      <c r="E12012">
        <v>0.1</v>
      </c>
      <c r="F12012">
        <v>2376538</v>
      </c>
      <c r="G12012" s="58" t="s">
        <v>87</v>
      </c>
      <c r="H12012" s="58" t="s">
        <v>87</v>
      </c>
      <c r="I12012" s="60" t="s">
        <v>85</v>
      </c>
    </row>
    <row r="12013" spans="1:9" x14ac:dyDescent="0.2">
      <c r="A12013" t="s">
        <v>48</v>
      </c>
      <c r="B12013" t="s">
        <v>80</v>
      </c>
      <c r="C12013" t="s">
        <v>22</v>
      </c>
      <c r="D12013" s="55">
        <v>44501</v>
      </c>
      <c r="E12013">
        <v>0.3</v>
      </c>
      <c r="F12013">
        <v>2376539</v>
      </c>
      <c r="G12013" s="58" t="s">
        <v>87</v>
      </c>
      <c r="H12013" s="58" t="s">
        <v>87</v>
      </c>
      <c r="I12013" s="60" t="s">
        <v>85</v>
      </c>
    </row>
    <row r="12014" spans="1:9" x14ac:dyDescent="0.2">
      <c r="A12014" t="s">
        <v>48</v>
      </c>
      <c r="B12014" t="s">
        <v>81</v>
      </c>
      <c r="C12014" t="s">
        <v>22</v>
      </c>
      <c r="D12014" s="55">
        <v>44501</v>
      </c>
      <c r="E12014">
        <v>0.45510802292263658</v>
      </c>
      <c r="F12014">
        <v>2376540</v>
      </c>
      <c r="G12014" s="58" t="s">
        <v>87</v>
      </c>
      <c r="H12014" s="58" t="s">
        <v>87</v>
      </c>
      <c r="I12014" s="60" t="s">
        <v>85</v>
      </c>
    </row>
    <row r="12015" spans="1:9" x14ac:dyDescent="0.2">
      <c r="A12015" t="s">
        <v>50</v>
      </c>
      <c r="B12015" t="s">
        <v>80</v>
      </c>
      <c r="C12015" t="s">
        <v>22</v>
      </c>
      <c r="D12015" s="55">
        <v>44501</v>
      </c>
      <c r="E12015">
        <v>0</v>
      </c>
      <c r="F12015">
        <v>2376541</v>
      </c>
      <c r="G12015" s="58" t="s">
        <v>87</v>
      </c>
      <c r="H12015" s="58" t="s">
        <v>87</v>
      </c>
      <c r="I12015" s="60" t="s">
        <v>85</v>
      </c>
    </row>
    <row r="12016" spans="1:9" x14ac:dyDescent="0.2">
      <c r="A12016" t="s">
        <v>50</v>
      </c>
      <c r="B12016" t="s">
        <v>81</v>
      </c>
      <c r="C12016" t="s">
        <v>22</v>
      </c>
      <c r="D12016" s="55">
        <v>44501</v>
      </c>
      <c r="E12016">
        <v>0</v>
      </c>
      <c r="F12016">
        <v>2376542</v>
      </c>
      <c r="G12016" s="58" t="s">
        <v>87</v>
      </c>
      <c r="H12016" s="58" t="s">
        <v>87</v>
      </c>
      <c r="I12016" s="60" t="s">
        <v>85</v>
      </c>
    </row>
    <row r="12017" spans="1:9" x14ac:dyDescent="0.2">
      <c r="A12017" t="s">
        <v>58</v>
      </c>
      <c r="B12017" t="s">
        <v>80</v>
      </c>
      <c r="C12017" t="s">
        <v>22</v>
      </c>
      <c r="D12017" s="55">
        <v>44501</v>
      </c>
      <c r="E12017">
        <v>0.64500000000000002</v>
      </c>
      <c r="F12017">
        <v>2376543</v>
      </c>
      <c r="G12017" s="58" t="s">
        <v>87</v>
      </c>
      <c r="H12017" s="58" t="s">
        <v>87</v>
      </c>
      <c r="I12017" s="60" t="s">
        <v>85</v>
      </c>
    </row>
    <row r="12018" spans="1:9" x14ac:dyDescent="0.2">
      <c r="A12018" t="s">
        <v>58</v>
      </c>
      <c r="B12018" t="s">
        <v>81</v>
      </c>
      <c r="C12018" t="s">
        <v>22</v>
      </c>
      <c r="D12018" s="55">
        <v>44501</v>
      </c>
      <c r="E12018">
        <v>0.05</v>
      </c>
      <c r="F12018">
        <v>2376544</v>
      </c>
      <c r="G12018" s="58" t="s">
        <v>87</v>
      </c>
      <c r="H12018" s="58" t="s">
        <v>87</v>
      </c>
      <c r="I12018" s="60" t="s">
        <v>85</v>
      </c>
    </row>
    <row r="12019" spans="1:9" x14ac:dyDescent="0.2">
      <c r="A12019" t="s">
        <v>59</v>
      </c>
      <c r="B12019" t="s">
        <v>80</v>
      </c>
      <c r="C12019" t="s">
        <v>22</v>
      </c>
      <c r="D12019" s="55">
        <v>44501</v>
      </c>
      <c r="E12019">
        <v>0.86</v>
      </c>
      <c r="F12019">
        <v>2376545</v>
      </c>
      <c r="G12019" s="58" t="s">
        <v>87</v>
      </c>
      <c r="H12019" s="58" t="s">
        <v>87</v>
      </c>
      <c r="I12019" s="60" t="s">
        <v>85</v>
      </c>
    </row>
    <row r="12020" spans="1:9" x14ac:dyDescent="0.2">
      <c r="A12020" t="s">
        <v>59</v>
      </c>
      <c r="B12020" t="s">
        <v>81</v>
      </c>
      <c r="C12020" t="s">
        <v>22</v>
      </c>
      <c r="D12020" s="55">
        <v>44501</v>
      </c>
      <c r="E12020">
        <v>-0.17</v>
      </c>
      <c r="F12020">
        <v>2376546</v>
      </c>
      <c r="G12020" s="58" t="s">
        <v>87</v>
      </c>
      <c r="H12020" s="58" t="s">
        <v>87</v>
      </c>
      <c r="I12020" s="60" t="s">
        <v>85</v>
      </c>
    </row>
    <row r="12021" spans="1:9" x14ac:dyDescent="0.2">
      <c r="A12021" t="s">
        <v>60</v>
      </c>
      <c r="B12021" t="s">
        <v>80</v>
      </c>
      <c r="C12021" t="s">
        <v>22</v>
      </c>
      <c r="D12021" s="55">
        <v>44501</v>
      </c>
      <c r="E12021">
        <v>0.86</v>
      </c>
      <c r="F12021">
        <v>2376547</v>
      </c>
      <c r="G12021" s="58" t="s">
        <v>87</v>
      </c>
      <c r="H12021" s="58" t="s">
        <v>87</v>
      </c>
      <c r="I12021" s="60" t="s">
        <v>85</v>
      </c>
    </row>
    <row r="12022" spans="1:9" x14ac:dyDescent="0.2">
      <c r="A12022" t="s">
        <v>60</v>
      </c>
      <c r="B12022" t="s">
        <v>81</v>
      </c>
      <c r="C12022" t="s">
        <v>22</v>
      </c>
      <c r="D12022" s="55">
        <v>44501</v>
      </c>
      <c r="E12022">
        <v>0.1</v>
      </c>
      <c r="F12022">
        <v>2376548</v>
      </c>
      <c r="G12022" s="58" t="s">
        <v>87</v>
      </c>
      <c r="H12022" s="58" t="s">
        <v>87</v>
      </c>
      <c r="I12022" s="60" t="s">
        <v>85</v>
      </c>
    </row>
    <row r="12023" spans="1:9" x14ac:dyDescent="0.2">
      <c r="A12023" t="s">
        <v>61</v>
      </c>
      <c r="B12023" t="s">
        <v>80</v>
      </c>
      <c r="C12023" t="s">
        <v>22</v>
      </c>
      <c r="D12023" s="55">
        <v>44501</v>
      </c>
      <c r="E12023">
        <v>0.86</v>
      </c>
      <c r="F12023">
        <v>2376549</v>
      </c>
      <c r="G12023" s="58" t="s">
        <v>87</v>
      </c>
      <c r="H12023" s="58" t="s">
        <v>87</v>
      </c>
      <c r="I12023" s="60" t="s">
        <v>85</v>
      </c>
    </row>
    <row r="12024" spans="1:9" x14ac:dyDescent="0.2">
      <c r="A12024" t="s">
        <v>61</v>
      </c>
      <c r="B12024" t="s">
        <v>81</v>
      </c>
      <c r="C12024" t="s">
        <v>22</v>
      </c>
      <c r="D12024" s="55">
        <v>44501</v>
      </c>
      <c r="E12024">
        <v>-0.05</v>
      </c>
      <c r="F12024">
        <v>2376550</v>
      </c>
      <c r="G12024" s="58" t="s">
        <v>87</v>
      </c>
      <c r="H12024" s="58" t="s">
        <v>87</v>
      </c>
      <c r="I12024" s="60" t="s">
        <v>85</v>
      </c>
    </row>
    <row r="12025" spans="1:9" x14ac:dyDescent="0.2">
      <c r="A12025" t="s">
        <v>62</v>
      </c>
      <c r="B12025" t="s">
        <v>80</v>
      </c>
      <c r="C12025" t="s">
        <v>22</v>
      </c>
      <c r="D12025" s="55">
        <v>44501</v>
      </c>
      <c r="E12025">
        <v>0.64500000000000002</v>
      </c>
      <c r="F12025">
        <v>2376551</v>
      </c>
      <c r="G12025" s="58" t="s">
        <v>87</v>
      </c>
      <c r="H12025" s="58" t="s">
        <v>87</v>
      </c>
      <c r="I12025" s="60" t="s">
        <v>85</v>
      </c>
    </row>
    <row r="12026" spans="1:9" x14ac:dyDescent="0.2">
      <c r="A12026" t="s">
        <v>62</v>
      </c>
      <c r="B12026" t="s">
        <v>81</v>
      </c>
      <c r="C12026" t="s">
        <v>22</v>
      </c>
      <c r="D12026" s="55">
        <v>44501</v>
      </c>
      <c r="E12026">
        <v>0.05</v>
      </c>
      <c r="F12026">
        <v>2376552</v>
      </c>
      <c r="G12026" s="58" t="s">
        <v>87</v>
      </c>
      <c r="H12026" s="58" t="s">
        <v>87</v>
      </c>
      <c r="I12026" s="60" t="s">
        <v>85</v>
      </c>
    </row>
    <row r="12027" spans="1:9" x14ac:dyDescent="0.2">
      <c r="A12027" t="s">
        <v>63</v>
      </c>
      <c r="B12027" t="s">
        <v>80</v>
      </c>
      <c r="C12027" t="s">
        <v>22</v>
      </c>
      <c r="D12027" s="55">
        <v>44501</v>
      </c>
      <c r="E12027">
        <v>0</v>
      </c>
      <c r="F12027">
        <v>2376553</v>
      </c>
      <c r="G12027" s="58" t="s">
        <v>87</v>
      </c>
      <c r="H12027" s="58" t="s">
        <v>87</v>
      </c>
      <c r="I12027" s="60" t="s">
        <v>85</v>
      </c>
    </row>
    <row r="12028" spans="1:9" x14ac:dyDescent="0.2">
      <c r="A12028" t="s">
        <v>63</v>
      </c>
      <c r="B12028" t="s">
        <v>81</v>
      </c>
      <c r="C12028" t="s">
        <v>22</v>
      </c>
      <c r="D12028" s="55">
        <v>44501</v>
      </c>
      <c r="E12028">
        <v>0</v>
      </c>
      <c r="F12028">
        <v>2376554</v>
      </c>
      <c r="G12028" s="58" t="s">
        <v>87</v>
      </c>
      <c r="H12028" s="58" t="s">
        <v>87</v>
      </c>
      <c r="I12028" s="60" t="s">
        <v>85</v>
      </c>
    </row>
    <row r="12029" spans="1:9" x14ac:dyDescent="0.2">
      <c r="A12029" t="s">
        <v>64</v>
      </c>
      <c r="B12029" t="s">
        <v>80</v>
      </c>
      <c r="C12029" t="s">
        <v>22</v>
      </c>
      <c r="D12029" s="55">
        <v>44501</v>
      </c>
      <c r="E12029">
        <v>0</v>
      </c>
      <c r="F12029">
        <v>2376555</v>
      </c>
      <c r="G12029" s="58" t="s">
        <v>87</v>
      </c>
      <c r="H12029" s="58" t="s">
        <v>87</v>
      </c>
      <c r="I12029" s="60" t="s">
        <v>85</v>
      </c>
    </row>
    <row r="12030" spans="1:9" x14ac:dyDescent="0.2">
      <c r="A12030" t="s">
        <v>64</v>
      </c>
      <c r="B12030" t="s">
        <v>81</v>
      </c>
      <c r="C12030" t="s">
        <v>22</v>
      </c>
      <c r="D12030" s="55">
        <v>44501</v>
      </c>
      <c r="E12030">
        <v>0</v>
      </c>
      <c r="F12030">
        <v>2376556</v>
      </c>
      <c r="G12030" s="58" t="s">
        <v>87</v>
      </c>
      <c r="H12030" s="58" t="s">
        <v>87</v>
      </c>
      <c r="I12030" s="60" t="s">
        <v>85</v>
      </c>
    </row>
    <row r="12031" spans="1:9" x14ac:dyDescent="0.2">
      <c r="A12031" t="s">
        <v>79</v>
      </c>
      <c r="B12031" t="s">
        <v>80</v>
      </c>
      <c r="C12031" t="s">
        <v>22</v>
      </c>
      <c r="D12031" s="55">
        <v>44501</v>
      </c>
      <c r="E12031">
        <v>0</v>
      </c>
      <c r="F12031">
        <v>2376557</v>
      </c>
      <c r="G12031" s="58" t="s">
        <v>87</v>
      </c>
      <c r="H12031" s="58" t="s">
        <v>87</v>
      </c>
      <c r="I12031" s="60" t="s">
        <v>85</v>
      </c>
    </row>
    <row r="12032" spans="1:9" x14ac:dyDescent="0.2">
      <c r="A12032" t="s">
        <v>79</v>
      </c>
      <c r="B12032" t="s">
        <v>81</v>
      </c>
      <c r="C12032" t="s">
        <v>22</v>
      </c>
      <c r="D12032" s="55">
        <v>44501</v>
      </c>
      <c r="E12032">
        <v>0</v>
      </c>
      <c r="F12032">
        <v>2376558</v>
      </c>
      <c r="G12032" s="58" t="s">
        <v>87</v>
      </c>
      <c r="H12032" s="58" t="s">
        <v>87</v>
      </c>
      <c r="I12032" s="60" t="s">
        <v>85</v>
      </c>
    </row>
    <row r="12033" spans="1:9" x14ac:dyDescent="0.2">
      <c r="A12033" t="s">
        <v>65</v>
      </c>
      <c r="B12033" t="s">
        <v>80</v>
      </c>
      <c r="C12033" t="s">
        <v>22</v>
      </c>
      <c r="D12033" s="55">
        <v>44501</v>
      </c>
      <c r="E12033">
        <v>0</v>
      </c>
      <c r="F12033">
        <v>2376559</v>
      </c>
      <c r="G12033" s="58" t="s">
        <v>87</v>
      </c>
      <c r="H12033" s="58" t="s">
        <v>87</v>
      </c>
      <c r="I12033" s="60" t="s">
        <v>85</v>
      </c>
    </row>
    <row r="12034" spans="1:9" x14ac:dyDescent="0.2">
      <c r="A12034" t="s">
        <v>65</v>
      </c>
      <c r="B12034" t="s">
        <v>81</v>
      </c>
      <c r="C12034" t="s">
        <v>22</v>
      </c>
      <c r="D12034" s="55">
        <v>44501</v>
      </c>
      <c r="E12034">
        <v>0</v>
      </c>
      <c r="F12034">
        <v>2376560</v>
      </c>
      <c r="G12034" s="58" t="s">
        <v>87</v>
      </c>
      <c r="H12034" s="58" t="s">
        <v>87</v>
      </c>
      <c r="I12034" s="60" t="s">
        <v>85</v>
      </c>
    </row>
    <row r="12035" spans="1:9" x14ac:dyDescent="0.2">
      <c r="A12035" t="s">
        <v>82</v>
      </c>
      <c r="B12035" t="s">
        <v>80</v>
      </c>
      <c r="C12035" t="s">
        <v>22</v>
      </c>
      <c r="D12035" s="55">
        <v>44501</v>
      </c>
      <c r="E12035">
        <v>0.23</v>
      </c>
      <c r="F12035">
        <v>2376561</v>
      </c>
      <c r="G12035" s="58" t="s">
        <v>87</v>
      </c>
      <c r="H12035" s="58" t="s">
        <v>87</v>
      </c>
      <c r="I12035" s="60" t="s">
        <v>85</v>
      </c>
    </row>
    <row r="12036" spans="1:9" x14ac:dyDescent="0.2">
      <c r="A12036" t="s">
        <v>78</v>
      </c>
      <c r="B12036" t="s">
        <v>80</v>
      </c>
      <c r="C12036" t="s">
        <v>22</v>
      </c>
      <c r="D12036" s="55">
        <v>44531</v>
      </c>
      <c r="E12036">
        <v>0.98</v>
      </c>
      <c r="F12036">
        <v>2376515</v>
      </c>
      <c r="G12036" s="58" t="s">
        <v>87</v>
      </c>
      <c r="H12036" s="58" t="s">
        <v>87</v>
      </c>
      <c r="I12036" s="60" t="s">
        <v>85</v>
      </c>
    </row>
    <row r="12037" spans="1:9" x14ac:dyDescent="0.2">
      <c r="A12037" t="s">
        <v>78</v>
      </c>
      <c r="B12037" t="s">
        <v>81</v>
      </c>
      <c r="C12037" t="s">
        <v>22</v>
      </c>
      <c r="D12037" s="55">
        <v>44531</v>
      </c>
      <c r="E12037">
        <v>0.05</v>
      </c>
      <c r="F12037">
        <v>2376516</v>
      </c>
      <c r="G12037" s="58" t="s">
        <v>87</v>
      </c>
      <c r="H12037" s="58" t="s">
        <v>87</v>
      </c>
      <c r="I12037" s="60" t="s">
        <v>85</v>
      </c>
    </row>
    <row r="12038" spans="1:9" x14ac:dyDescent="0.2">
      <c r="A12038" t="s">
        <v>35</v>
      </c>
      <c r="B12038" t="s">
        <v>80</v>
      </c>
      <c r="C12038" t="s">
        <v>22</v>
      </c>
      <c r="D12038" s="55">
        <v>44531</v>
      </c>
      <c r="E12038">
        <v>0.98</v>
      </c>
      <c r="F12038">
        <v>2376517</v>
      </c>
      <c r="G12038" s="58" t="s">
        <v>87</v>
      </c>
      <c r="H12038" s="58" t="s">
        <v>87</v>
      </c>
      <c r="I12038" s="60" t="s">
        <v>85</v>
      </c>
    </row>
    <row r="12039" spans="1:9" x14ac:dyDescent="0.2">
      <c r="A12039" t="s">
        <v>35</v>
      </c>
      <c r="B12039" t="s">
        <v>81</v>
      </c>
      <c r="C12039" t="s">
        <v>22</v>
      </c>
      <c r="D12039" s="55">
        <v>44531</v>
      </c>
      <c r="E12039">
        <v>0.28999999999999998</v>
      </c>
      <c r="F12039">
        <v>2376518</v>
      </c>
      <c r="G12039" s="58" t="s">
        <v>87</v>
      </c>
      <c r="H12039" s="58" t="s">
        <v>87</v>
      </c>
      <c r="I12039" s="60" t="s">
        <v>85</v>
      </c>
    </row>
    <row r="12040" spans="1:9" x14ac:dyDescent="0.2">
      <c r="A12040" t="s">
        <v>36</v>
      </c>
      <c r="B12040" t="s">
        <v>80</v>
      </c>
      <c r="C12040" t="s">
        <v>22</v>
      </c>
      <c r="D12040" s="55">
        <v>44531</v>
      </c>
      <c r="E12040">
        <v>0.98</v>
      </c>
      <c r="F12040">
        <v>2376519</v>
      </c>
      <c r="G12040" s="58" t="s">
        <v>87</v>
      </c>
      <c r="H12040" s="58" t="s">
        <v>87</v>
      </c>
      <c r="I12040" s="60" t="s">
        <v>85</v>
      </c>
    </row>
    <row r="12041" spans="1:9" x14ac:dyDescent="0.2">
      <c r="A12041" t="s">
        <v>36</v>
      </c>
      <c r="B12041" t="s">
        <v>81</v>
      </c>
      <c r="C12041" t="s">
        <v>22</v>
      </c>
      <c r="D12041" s="55">
        <v>44531</v>
      </c>
      <c r="E12041">
        <v>0.05</v>
      </c>
      <c r="F12041">
        <v>2376520</v>
      </c>
      <c r="G12041" s="58" t="s">
        <v>87</v>
      </c>
      <c r="H12041" s="58" t="s">
        <v>87</v>
      </c>
      <c r="I12041" s="60" t="s">
        <v>85</v>
      </c>
    </row>
    <row r="12042" spans="1:9" x14ac:dyDescent="0.2">
      <c r="A12042" t="s">
        <v>37</v>
      </c>
      <c r="B12042" t="s">
        <v>80</v>
      </c>
      <c r="C12042" t="s">
        <v>22</v>
      </c>
      <c r="D12042" s="55">
        <v>44531</v>
      </c>
      <c r="E12042">
        <v>0.98</v>
      </c>
      <c r="F12042">
        <v>2376521</v>
      </c>
      <c r="G12042" s="58" t="s">
        <v>87</v>
      </c>
      <c r="H12042" s="58" t="s">
        <v>87</v>
      </c>
      <c r="I12042" s="60" t="s">
        <v>85</v>
      </c>
    </row>
    <row r="12043" spans="1:9" x14ac:dyDescent="0.2">
      <c r="A12043" t="s">
        <v>37</v>
      </c>
      <c r="B12043" t="s">
        <v>81</v>
      </c>
      <c r="C12043" t="s">
        <v>22</v>
      </c>
      <c r="D12043" s="55">
        <v>44531</v>
      </c>
      <c r="E12043">
        <v>0.28999999999999998</v>
      </c>
      <c r="F12043">
        <v>2376522</v>
      </c>
      <c r="G12043" s="58" t="s">
        <v>87</v>
      </c>
      <c r="H12043" s="58" t="s">
        <v>87</v>
      </c>
      <c r="I12043" s="60" t="s">
        <v>85</v>
      </c>
    </row>
    <row r="12044" spans="1:9" x14ac:dyDescent="0.2">
      <c r="A12044" t="s">
        <v>40</v>
      </c>
      <c r="B12044" t="s">
        <v>80</v>
      </c>
      <c r="C12044" t="s">
        <v>22</v>
      </c>
      <c r="D12044" s="55">
        <v>44531</v>
      </c>
      <c r="E12044">
        <v>0</v>
      </c>
      <c r="F12044">
        <v>2376523</v>
      </c>
      <c r="G12044" s="58" t="s">
        <v>87</v>
      </c>
      <c r="H12044" s="58" t="s">
        <v>87</v>
      </c>
      <c r="I12044" s="60" t="s">
        <v>85</v>
      </c>
    </row>
    <row r="12045" spans="1:9" x14ac:dyDescent="0.2">
      <c r="A12045" t="s">
        <v>40</v>
      </c>
      <c r="B12045" t="s">
        <v>81</v>
      </c>
      <c r="C12045" t="s">
        <v>22</v>
      </c>
      <c r="D12045" s="55">
        <v>44531</v>
      </c>
      <c r="E12045">
        <v>0</v>
      </c>
      <c r="F12045">
        <v>2376524</v>
      </c>
      <c r="G12045" s="58" t="s">
        <v>87</v>
      </c>
      <c r="H12045" s="58" t="s">
        <v>87</v>
      </c>
      <c r="I12045" s="60" t="s">
        <v>85</v>
      </c>
    </row>
    <row r="12046" spans="1:9" x14ac:dyDescent="0.2">
      <c r="A12046" t="s">
        <v>41</v>
      </c>
      <c r="B12046" t="s">
        <v>80</v>
      </c>
      <c r="C12046" t="s">
        <v>22</v>
      </c>
      <c r="D12046" s="55">
        <v>44531</v>
      </c>
      <c r="E12046">
        <v>0</v>
      </c>
      <c r="F12046">
        <v>2376525</v>
      </c>
      <c r="G12046" s="58" t="s">
        <v>87</v>
      </c>
      <c r="H12046" s="58" t="s">
        <v>87</v>
      </c>
      <c r="I12046" s="60" t="s">
        <v>85</v>
      </c>
    </row>
    <row r="12047" spans="1:9" x14ac:dyDescent="0.2">
      <c r="A12047" t="s">
        <v>41</v>
      </c>
      <c r="B12047" t="s">
        <v>81</v>
      </c>
      <c r="C12047" t="s">
        <v>22</v>
      </c>
      <c r="D12047" s="55">
        <v>44531</v>
      </c>
      <c r="E12047">
        <v>0</v>
      </c>
      <c r="F12047">
        <v>2376526</v>
      </c>
      <c r="G12047" s="58" t="s">
        <v>87</v>
      </c>
      <c r="H12047" s="58" t="s">
        <v>87</v>
      </c>
      <c r="I12047" s="60" t="s">
        <v>85</v>
      </c>
    </row>
    <row r="12048" spans="1:9" x14ac:dyDescent="0.2">
      <c r="A12048" t="s">
        <v>42</v>
      </c>
      <c r="B12048" t="s">
        <v>80</v>
      </c>
      <c r="C12048" t="s">
        <v>22</v>
      </c>
      <c r="D12048" s="55">
        <v>44531</v>
      </c>
      <c r="E12048">
        <v>0.26</v>
      </c>
      <c r="F12048">
        <v>2376527</v>
      </c>
      <c r="G12048" s="58" t="s">
        <v>87</v>
      </c>
      <c r="H12048" s="58" t="s">
        <v>87</v>
      </c>
      <c r="I12048" s="60" t="s">
        <v>85</v>
      </c>
    </row>
    <row r="12049" spans="1:9" x14ac:dyDescent="0.2">
      <c r="A12049" t="s">
        <v>42</v>
      </c>
      <c r="B12049" t="s">
        <v>81</v>
      </c>
      <c r="C12049" t="s">
        <v>22</v>
      </c>
      <c r="D12049" s="55">
        <v>44531</v>
      </c>
      <c r="E12049">
        <v>0.03</v>
      </c>
      <c r="F12049">
        <v>2376528</v>
      </c>
      <c r="G12049" s="58" t="s">
        <v>87</v>
      </c>
      <c r="H12049" s="58" t="s">
        <v>87</v>
      </c>
      <c r="I12049" s="60" t="s">
        <v>85</v>
      </c>
    </row>
    <row r="12050" spans="1:9" x14ac:dyDescent="0.2">
      <c r="A12050" t="s">
        <v>43</v>
      </c>
      <c r="B12050" t="s">
        <v>80</v>
      </c>
      <c r="C12050" t="s">
        <v>22</v>
      </c>
      <c r="D12050" s="55">
        <v>44531</v>
      </c>
      <c r="E12050">
        <v>0.26</v>
      </c>
      <c r="F12050">
        <v>2376529</v>
      </c>
      <c r="G12050" s="58" t="s">
        <v>87</v>
      </c>
      <c r="H12050" s="58" t="s">
        <v>87</v>
      </c>
      <c r="I12050" s="60" t="s">
        <v>85</v>
      </c>
    </row>
    <row r="12051" spans="1:9" x14ac:dyDescent="0.2">
      <c r="A12051" t="s">
        <v>43</v>
      </c>
      <c r="B12051" t="s">
        <v>81</v>
      </c>
      <c r="C12051" t="s">
        <v>22</v>
      </c>
      <c r="D12051" s="55">
        <v>44531</v>
      </c>
      <c r="E12051">
        <v>0.31506255976461872</v>
      </c>
      <c r="F12051">
        <v>2376530</v>
      </c>
      <c r="G12051" s="58" t="s">
        <v>87</v>
      </c>
      <c r="H12051" s="58" t="s">
        <v>87</v>
      </c>
      <c r="I12051" s="60" t="s">
        <v>85</v>
      </c>
    </row>
    <row r="12052" spans="1:9" x14ac:dyDescent="0.2">
      <c r="A12052" t="s">
        <v>44</v>
      </c>
      <c r="B12052" t="s">
        <v>80</v>
      </c>
      <c r="C12052" t="s">
        <v>22</v>
      </c>
      <c r="D12052" s="55">
        <v>44531</v>
      </c>
      <c r="E12052">
        <v>0.37</v>
      </c>
      <c r="F12052">
        <v>2376531</v>
      </c>
      <c r="G12052" s="58" t="s">
        <v>87</v>
      </c>
      <c r="H12052" s="58" t="s">
        <v>87</v>
      </c>
      <c r="I12052" s="60" t="s">
        <v>85</v>
      </c>
    </row>
    <row r="12053" spans="1:9" x14ac:dyDescent="0.2">
      <c r="A12053" t="s">
        <v>44</v>
      </c>
      <c r="B12053" t="s">
        <v>81</v>
      </c>
      <c r="C12053" t="s">
        <v>22</v>
      </c>
      <c r="D12053" s="55">
        <v>44531</v>
      </c>
      <c r="E12053">
        <v>0.05</v>
      </c>
      <c r="F12053">
        <v>2376532</v>
      </c>
      <c r="G12053" s="58" t="s">
        <v>87</v>
      </c>
      <c r="H12053" s="58" t="s">
        <v>87</v>
      </c>
      <c r="I12053" s="60" t="s">
        <v>85</v>
      </c>
    </row>
    <row r="12054" spans="1:9" x14ac:dyDescent="0.2">
      <c r="A12054" t="s">
        <v>45</v>
      </c>
      <c r="B12054" t="s">
        <v>80</v>
      </c>
      <c r="C12054" t="s">
        <v>22</v>
      </c>
      <c r="D12054" s="55">
        <v>44531</v>
      </c>
      <c r="E12054">
        <v>0.37</v>
      </c>
      <c r="F12054">
        <v>2376533</v>
      </c>
      <c r="G12054" s="58" t="s">
        <v>87</v>
      </c>
      <c r="H12054" s="58" t="s">
        <v>87</v>
      </c>
      <c r="I12054" s="60" t="s">
        <v>85</v>
      </c>
    </row>
    <row r="12055" spans="1:9" x14ac:dyDescent="0.2">
      <c r="A12055" t="s">
        <v>45</v>
      </c>
      <c r="B12055" t="s">
        <v>81</v>
      </c>
      <c r="C12055" t="s">
        <v>22</v>
      </c>
      <c r="D12055" s="55">
        <v>44531</v>
      </c>
      <c r="E12055">
        <v>0.15</v>
      </c>
      <c r="F12055">
        <v>2376534</v>
      </c>
      <c r="G12055" s="58" t="s">
        <v>87</v>
      </c>
      <c r="H12055" s="58" t="s">
        <v>87</v>
      </c>
      <c r="I12055" s="60" t="s">
        <v>85</v>
      </c>
    </row>
    <row r="12056" spans="1:9" x14ac:dyDescent="0.2">
      <c r="A12056" t="s">
        <v>46</v>
      </c>
      <c r="B12056" t="s">
        <v>80</v>
      </c>
      <c r="C12056" t="s">
        <v>22</v>
      </c>
      <c r="D12056" s="55">
        <v>44531</v>
      </c>
      <c r="E12056">
        <v>0.37</v>
      </c>
      <c r="F12056">
        <v>2376535</v>
      </c>
      <c r="G12056" s="58" t="s">
        <v>87</v>
      </c>
      <c r="H12056" s="58" t="s">
        <v>87</v>
      </c>
      <c r="I12056" s="60" t="s">
        <v>85</v>
      </c>
    </row>
    <row r="12057" spans="1:9" x14ac:dyDescent="0.2">
      <c r="A12057" t="s">
        <v>46</v>
      </c>
      <c r="B12057" t="s">
        <v>81</v>
      </c>
      <c r="C12057" t="s">
        <v>22</v>
      </c>
      <c r="D12057" s="55">
        <v>44531</v>
      </c>
      <c r="E12057">
        <v>0.5880408923454773</v>
      </c>
      <c r="F12057">
        <v>2376536</v>
      </c>
      <c r="G12057" s="58" t="s">
        <v>87</v>
      </c>
      <c r="H12057" s="58" t="s">
        <v>87</v>
      </c>
      <c r="I12057" s="60" t="s">
        <v>85</v>
      </c>
    </row>
    <row r="12058" spans="1:9" x14ac:dyDescent="0.2">
      <c r="A12058" t="s">
        <v>47</v>
      </c>
      <c r="B12058" t="s">
        <v>80</v>
      </c>
      <c r="C12058" t="s">
        <v>22</v>
      </c>
      <c r="D12058" s="55">
        <v>44531</v>
      </c>
      <c r="E12058">
        <v>0.37</v>
      </c>
      <c r="F12058">
        <v>2376537</v>
      </c>
      <c r="G12058" s="58" t="s">
        <v>87</v>
      </c>
      <c r="H12058" s="58" t="s">
        <v>87</v>
      </c>
      <c r="I12058" s="60" t="s">
        <v>85</v>
      </c>
    </row>
    <row r="12059" spans="1:9" x14ac:dyDescent="0.2">
      <c r="A12059" t="s">
        <v>47</v>
      </c>
      <c r="B12059" t="s">
        <v>81</v>
      </c>
      <c r="C12059" t="s">
        <v>22</v>
      </c>
      <c r="D12059" s="55">
        <v>44531</v>
      </c>
      <c r="E12059">
        <v>0.1</v>
      </c>
      <c r="F12059">
        <v>2376538</v>
      </c>
      <c r="G12059" s="58" t="s">
        <v>87</v>
      </c>
      <c r="H12059" s="58" t="s">
        <v>87</v>
      </c>
      <c r="I12059" s="60" t="s">
        <v>85</v>
      </c>
    </row>
    <row r="12060" spans="1:9" x14ac:dyDescent="0.2">
      <c r="A12060" t="s">
        <v>48</v>
      </c>
      <c r="B12060" t="s">
        <v>80</v>
      </c>
      <c r="C12060" t="s">
        <v>22</v>
      </c>
      <c r="D12060" s="55">
        <v>44531</v>
      </c>
      <c r="E12060">
        <v>0.37</v>
      </c>
      <c r="F12060">
        <v>2376539</v>
      </c>
      <c r="G12060" s="58" t="s">
        <v>87</v>
      </c>
      <c r="H12060" s="58" t="s">
        <v>87</v>
      </c>
      <c r="I12060" s="60" t="s">
        <v>85</v>
      </c>
    </row>
    <row r="12061" spans="1:9" x14ac:dyDescent="0.2">
      <c r="A12061" t="s">
        <v>48</v>
      </c>
      <c r="B12061" t="s">
        <v>81</v>
      </c>
      <c r="C12061" t="s">
        <v>22</v>
      </c>
      <c r="D12061" s="55">
        <v>44531</v>
      </c>
      <c r="E12061">
        <v>0.48570769545640674</v>
      </c>
      <c r="F12061">
        <v>2376540</v>
      </c>
      <c r="G12061" s="58" t="s">
        <v>87</v>
      </c>
      <c r="H12061" s="58" t="s">
        <v>87</v>
      </c>
      <c r="I12061" s="60" t="s">
        <v>85</v>
      </c>
    </row>
    <row r="12062" spans="1:9" x14ac:dyDescent="0.2">
      <c r="A12062" t="s">
        <v>50</v>
      </c>
      <c r="B12062" t="s">
        <v>80</v>
      </c>
      <c r="C12062" t="s">
        <v>22</v>
      </c>
      <c r="D12062" s="55">
        <v>44531</v>
      </c>
      <c r="E12062">
        <v>0</v>
      </c>
      <c r="F12062">
        <v>2376541</v>
      </c>
      <c r="G12062" s="58" t="s">
        <v>87</v>
      </c>
      <c r="H12062" s="58" t="s">
        <v>87</v>
      </c>
      <c r="I12062" s="60" t="s">
        <v>85</v>
      </c>
    </row>
    <row r="12063" spans="1:9" x14ac:dyDescent="0.2">
      <c r="A12063" t="s">
        <v>50</v>
      </c>
      <c r="B12063" t="s">
        <v>81</v>
      </c>
      <c r="C12063" t="s">
        <v>22</v>
      </c>
      <c r="D12063" s="55">
        <v>44531</v>
      </c>
      <c r="E12063">
        <v>0</v>
      </c>
      <c r="F12063">
        <v>2376542</v>
      </c>
      <c r="G12063" s="58" t="s">
        <v>87</v>
      </c>
      <c r="H12063" s="58" t="s">
        <v>87</v>
      </c>
      <c r="I12063" s="60" t="s">
        <v>85</v>
      </c>
    </row>
    <row r="12064" spans="1:9" x14ac:dyDescent="0.2">
      <c r="A12064" t="s">
        <v>58</v>
      </c>
      <c r="B12064" t="s">
        <v>80</v>
      </c>
      <c r="C12064" t="s">
        <v>22</v>
      </c>
      <c r="D12064" s="55">
        <v>44531</v>
      </c>
      <c r="E12064">
        <v>0.98</v>
      </c>
      <c r="F12064">
        <v>2376543</v>
      </c>
      <c r="G12064" s="58" t="s">
        <v>87</v>
      </c>
      <c r="H12064" s="58" t="s">
        <v>87</v>
      </c>
      <c r="I12064" s="60" t="s">
        <v>85</v>
      </c>
    </row>
    <row r="12065" spans="1:9" x14ac:dyDescent="0.2">
      <c r="A12065" t="s">
        <v>58</v>
      </c>
      <c r="B12065" t="s">
        <v>81</v>
      </c>
      <c r="C12065" t="s">
        <v>22</v>
      </c>
      <c r="D12065" s="55">
        <v>44531</v>
      </c>
      <c r="E12065">
        <v>0.05</v>
      </c>
      <c r="F12065">
        <v>2376544</v>
      </c>
      <c r="G12065" s="58" t="s">
        <v>87</v>
      </c>
      <c r="H12065" s="58" t="s">
        <v>87</v>
      </c>
      <c r="I12065" s="60" t="s">
        <v>85</v>
      </c>
    </row>
    <row r="12066" spans="1:9" x14ac:dyDescent="0.2">
      <c r="A12066" t="s">
        <v>59</v>
      </c>
      <c r="B12066" t="s">
        <v>80</v>
      </c>
      <c r="C12066" t="s">
        <v>22</v>
      </c>
      <c r="D12066" s="55">
        <v>44531</v>
      </c>
      <c r="E12066">
        <v>1.28</v>
      </c>
      <c r="F12066">
        <v>2376545</v>
      </c>
      <c r="G12066" s="58" t="s">
        <v>87</v>
      </c>
      <c r="H12066" s="58" t="s">
        <v>87</v>
      </c>
      <c r="I12066" s="60" t="s">
        <v>85</v>
      </c>
    </row>
    <row r="12067" spans="1:9" x14ac:dyDescent="0.2">
      <c r="A12067" t="s">
        <v>59</v>
      </c>
      <c r="B12067" t="s">
        <v>81</v>
      </c>
      <c r="C12067" t="s">
        <v>22</v>
      </c>
      <c r="D12067" s="55">
        <v>44531</v>
      </c>
      <c r="E12067">
        <v>-0.13</v>
      </c>
      <c r="F12067">
        <v>2376546</v>
      </c>
      <c r="G12067" s="58" t="s">
        <v>87</v>
      </c>
      <c r="H12067" s="58" t="s">
        <v>87</v>
      </c>
      <c r="I12067" s="60" t="s">
        <v>85</v>
      </c>
    </row>
    <row r="12068" spans="1:9" x14ac:dyDescent="0.2">
      <c r="A12068" t="s">
        <v>60</v>
      </c>
      <c r="B12068" t="s">
        <v>80</v>
      </c>
      <c r="C12068" t="s">
        <v>22</v>
      </c>
      <c r="D12068" s="55">
        <v>44531</v>
      </c>
      <c r="E12068">
        <v>1.28</v>
      </c>
      <c r="F12068">
        <v>2376547</v>
      </c>
      <c r="G12068" s="58" t="s">
        <v>87</v>
      </c>
      <c r="H12068" s="58" t="s">
        <v>87</v>
      </c>
      <c r="I12068" s="60" t="s">
        <v>85</v>
      </c>
    </row>
    <row r="12069" spans="1:9" x14ac:dyDescent="0.2">
      <c r="A12069" t="s">
        <v>60</v>
      </c>
      <c r="B12069" t="s">
        <v>81</v>
      </c>
      <c r="C12069" t="s">
        <v>22</v>
      </c>
      <c r="D12069" s="55">
        <v>44531</v>
      </c>
      <c r="E12069">
        <v>0.3</v>
      </c>
      <c r="F12069">
        <v>2376548</v>
      </c>
      <c r="G12069" s="58" t="s">
        <v>87</v>
      </c>
      <c r="H12069" s="58" t="s">
        <v>87</v>
      </c>
      <c r="I12069" s="60" t="s">
        <v>85</v>
      </c>
    </row>
    <row r="12070" spans="1:9" x14ac:dyDescent="0.2">
      <c r="A12070" t="s">
        <v>61</v>
      </c>
      <c r="B12070" t="s">
        <v>80</v>
      </c>
      <c r="C12070" t="s">
        <v>22</v>
      </c>
      <c r="D12070" s="55">
        <v>44531</v>
      </c>
      <c r="E12070">
        <v>1.28</v>
      </c>
      <c r="F12070">
        <v>2376549</v>
      </c>
      <c r="G12070" s="58" t="s">
        <v>87</v>
      </c>
      <c r="H12070" s="58" t="s">
        <v>87</v>
      </c>
      <c r="I12070" s="60" t="s">
        <v>85</v>
      </c>
    </row>
    <row r="12071" spans="1:9" x14ac:dyDescent="0.2">
      <c r="A12071" t="s">
        <v>61</v>
      </c>
      <c r="B12071" t="s">
        <v>81</v>
      </c>
      <c r="C12071" t="s">
        <v>22</v>
      </c>
      <c r="D12071" s="55">
        <v>44531</v>
      </c>
      <c r="E12071">
        <v>-0.05</v>
      </c>
      <c r="F12071">
        <v>2376550</v>
      </c>
      <c r="G12071" s="58" t="s">
        <v>87</v>
      </c>
      <c r="H12071" s="58" t="s">
        <v>87</v>
      </c>
      <c r="I12071" s="60" t="s">
        <v>85</v>
      </c>
    </row>
    <row r="12072" spans="1:9" x14ac:dyDescent="0.2">
      <c r="A12072" t="s">
        <v>62</v>
      </c>
      <c r="B12072" t="s">
        <v>80</v>
      </c>
      <c r="C12072" t="s">
        <v>22</v>
      </c>
      <c r="D12072" s="55">
        <v>44531</v>
      </c>
      <c r="E12072">
        <v>0.98</v>
      </c>
      <c r="F12072">
        <v>2376551</v>
      </c>
      <c r="G12072" s="58" t="s">
        <v>87</v>
      </c>
      <c r="H12072" s="58" t="s">
        <v>87</v>
      </c>
      <c r="I12072" s="60" t="s">
        <v>85</v>
      </c>
    </row>
    <row r="12073" spans="1:9" x14ac:dyDescent="0.2">
      <c r="A12073" t="s">
        <v>62</v>
      </c>
      <c r="B12073" t="s">
        <v>81</v>
      </c>
      <c r="C12073" t="s">
        <v>22</v>
      </c>
      <c r="D12073" s="55">
        <v>44531</v>
      </c>
      <c r="E12073">
        <v>0.05</v>
      </c>
      <c r="F12073">
        <v>2376552</v>
      </c>
      <c r="G12073" s="58" t="s">
        <v>87</v>
      </c>
      <c r="H12073" s="58" t="s">
        <v>87</v>
      </c>
      <c r="I12073" s="60" t="s">
        <v>85</v>
      </c>
    </row>
    <row r="12074" spans="1:9" x14ac:dyDescent="0.2">
      <c r="A12074" t="s">
        <v>63</v>
      </c>
      <c r="B12074" t="s">
        <v>80</v>
      </c>
      <c r="C12074" t="s">
        <v>22</v>
      </c>
      <c r="D12074" s="55">
        <v>44531</v>
      </c>
      <c r="E12074">
        <v>0</v>
      </c>
      <c r="F12074">
        <v>2376553</v>
      </c>
      <c r="G12074" s="58" t="s">
        <v>87</v>
      </c>
      <c r="H12074" s="58" t="s">
        <v>87</v>
      </c>
      <c r="I12074" s="60" t="s">
        <v>85</v>
      </c>
    </row>
    <row r="12075" spans="1:9" x14ac:dyDescent="0.2">
      <c r="A12075" t="s">
        <v>63</v>
      </c>
      <c r="B12075" t="s">
        <v>81</v>
      </c>
      <c r="C12075" t="s">
        <v>22</v>
      </c>
      <c r="D12075" s="55">
        <v>44531</v>
      </c>
      <c r="E12075">
        <v>0</v>
      </c>
      <c r="F12075">
        <v>2376554</v>
      </c>
      <c r="G12075" s="58" t="s">
        <v>87</v>
      </c>
      <c r="H12075" s="58" t="s">
        <v>87</v>
      </c>
      <c r="I12075" s="60" t="s">
        <v>85</v>
      </c>
    </row>
    <row r="12076" spans="1:9" x14ac:dyDescent="0.2">
      <c r="A12076" t="s">
        <v>64</v>
      </c>
      <c r="B12076" t="s">
        <v>80</v>
      </c>
      <c r="C12076" t="s">
        <v>22</v>
      </c>
      <c r="D12076" s="55">
        <v>44531</v>
      </c>
      <c r="E12076">
        <v>0</v>
      </c>
      <c r="F12076">
        <v>2376555</v>
      </c>
      <c r="G12076" s="58" t="s">
        <v>87</v>
      </c>
      <c r="H12076" s="58" t="s">
        <v>87</v>
      </c>
      <c r="I12076" s="60" t="s">
        <v>85</v>
      </c>
    </row>
    <row r="12077" spans="1:9" x14ac:dyDescent="0.2">
      <c r="A12077" t="s">
        <v>64</v>
      </c>
      <c r="B12077" t="s">
        <v>81</v>
      </c>
      <c r="C12077" t="s">
        <v>22</v>
      </c>
      <c r="D12077" s="55">
        <v>44531</v>
      </c>
      <c r="E12077">
        <v>0</v>
      </c>
      <c r="F12077">
        <v>2376556</v>
      </c>
      <c r="G12077" s="58" t="s">
        <v>87</v>
      </c>
      <c r="H12077" s="58" t="s">
        <v>87</v>
      </c>
      <c r="I12077" s="60" t="s">
        <v>85</v>
      </c>
    </row>
    <row r="12078" spans="1:9" x14ac:dyDescent="0.2">
      <c r="A12078" t="s">
        <v>79</v>
      </c>
      <c r="B12078" t="s">
        <v>80</v>
      </c>
      <c r="C12078" t="s">
        <v>22</v>
      </c>
      <c r="D12078" s="55">
        <v>44531</v>
      </c>
      <c r="E12078">
        <v>0</v>
      </c>
      <c r="F12078">
        <v>2376557</v>
      </c>
      <c r="G12078" s="58" t="s">
        <v>87</v>
      </c>
      <c r="H12078" s="58" t="s">
        <v>87</v>
      </c>
      <c r="I12078" s="60" t="s">
        <v>85</v>
      </c>
    </row>
    <row r="12079" spans="1:9" x14ac:dyDescent="0.2">
      <c r="A12079" t="s">
        <v>79</v>
      </c>
      <c r="B12079" t="s">
        <v>81</v>
      </c>
      <c r="C12079" t="s">
        <v>22</v>
      </c>
      <c r="D12079" s="55">
        <v>44531</v>
      </c>
      <c r="E12079">
        <v>0</v>
      </c>
      <c r="F12079">
        <v>2376558</v>
      </c>
      <c r="G12079" s="58" t="s">
        <v>87</v>
      </c>
      <c r="H12079" s="58" t="s">
        <v>87</v>
      </c>
      <c r="I12079" s="60" t="s">
        <v>85</v>
      </c>
    </row>
    <row r="12080" spans="1:9" x14ac:dyDescent="0.2">
      <c r="A12080" t="s">
        <v>65</v>
      </c>
      <c r="B12080" t="s">
        <v>80</v>
      </c>
      <c r="C12080" t="s">
        <v>22</v>
      </c>
      <c r="D12080" s="55">
        <v>44531</v>
      </c>
      <c r="E12080">
        <v>0</v>
      </c>
      <c r="F12080">
        <v>2376559</v>
      </c>
      <c r="G12080" s="58" t="s">
        <v>87</v>
      </c>
      <c r="H12080" s="58" t="s">
        <v>87</v>
      </c>
      <c r="I12080" s="60" t="s">
        <v>85</v>
      </c>
    </row>
    <row r="12081" spans="1:9" x14ac:dyDescent="0.2">
      <c r="A12081" t="s">
        <v>65</v>
      </c>
      <c r="B12081" t="s">
        <v>81</v>
      </c>
      <c r="C12081" t="s">
        <v>22</v>
      </c>
      <c r="D12081" s="55">
        <v>44531</v>
      </c>
      <c r="E12081">
        <v>0</v>
      </c>
      <c r="F12081">
        <v>2376560</v>
      </c>
      <c r="G12081" s="58" t="s">
        <v>87</v>
      </c>
      <c r="H12081" s="58" t="s">
        <v>87</v>
      </c>
      <c r="I12081" s="60" t="s">
        <v>85</v>
      </c>
    </row>
    <row r="12082" spans="1:9" x14ac:dyDescent="0.2">
      <c r="A12082" t="s">
        <v>82</v>
      </c>
      <c r="B12082" t="s">
        <v>80</v>
      </c>
      <c r="C12082" t="s">
        <v>22</v>
      </c>
      <c r="D12082" s="55">
        <v>44531</v>
      </c>
      <c r="E12082">
        <v>0.26</v>
      </c>
      <c r="F12082">
        <v>2376561</v>
      </c>
      <c r="G12082" s="58" t="s">
        <v>87</v>
      </c>
      <c r="H12082" s="58" t="s">
        <v>87</v>
      </c>
      <c r="I12082" s="60" t="s">
        <v>85</v>
      </c>
    </row>
    <row r="12083" spans="1:9" x14ac:dyDescent="0.2">
      <c r="A12083" t="s">
        <v>78</v>
      </c>
      <c r="B12083" t="s">
        <v>80</v>
      </c>
      <c r="C12083" t="s">
        <v>22</v>
      </c>
      <c r="D12083" s="55">
        <v>44562</v>
      </c>
      <c r="E12083">
        <v>1.2050000000000001</v>
      </c>
      <c r="F12083">
        <v>2376515</v>
      </c>
      <c r="G12083" s="58" t="s">
        <v>87</v>
      </c>
      <c r="H12083" s="58" t="s">
        <v>87</v>
      </c>
      <c r="I12083" s="60" t="s">
        <v>85</v>
      </c>
    </row>
    <row r="12084" spans="1:9" x14ac:dyDescent="0.2">
      <c r="A12084" t="s">
        <v>78</v>
      </c>
      <c r="B12084" t="s">
        <v>81</v>
      </c>
      <c r="C12084" t="s">
        <v>22</v>
      </c>
      <c r="D12084" s="55">
        <v>44562</v>
      </c>
      <c r="E12084">
        <v>0.05</v>
      </c>
      <c r="F12084">
        <v>2376516</v>
      </c>
      <c r="G12084" s="58" t="s">
        <v>87</v>
      </c>
      <c r="H12084" s="58" t="s">
        <v>87</v>
      </c>
      <c r="I12084" s="60" t="s">
        <v>85</v>
      </c>
    </row>
    <row r="12085" spans="1:9" x14ac:dyDescent="0.2">
      <c r="A12085" t="s">
        <v>35</v>
      </c>
      <c r="B12085" t="s">
        <v>80</v>
      </c>
      <c r="C12085" t="s">
        <v>22</v>
      </c>
      <c r="D12085" s="55">
        <v>44562</v>
      </c>
      <c r="E12085">
        <v>1.2050000000000001</v>
      </c>
      <c r="F12085">
        <v>2376517</v>
      </c>
      <c r="G12085" s="58" t="s">
        <v>87</v>
      </c>
      <c r="H12085" s="58" t="s">
        <v>87</v>
      </c>
      <c r="I12085" s="60" t="s">
        <v>85</v>
      </c>
    </row>
    <row r="12086" spans="1:9" x14ac:dyDescent="0.2">
      <c r="A12086" t="s">
        <v>35</v>
      </c>
      <c r="B12086" t="s">
        <v>81</v>
      </c>
      <c r="C12086" t="s">
        <v>22</v>
      </c>
      <c r="D12086" s="55">
        <v>44562</v>
      </c>
      <c r="E12086">
        <v>0.32</v>
      </c>
      <c r="F12086">
        <v>2376518</v>
      </c>
      <c r="G12086" s="58" t="s">
        <v>87</v>
      </c>
      <c r="H12086" s="58" t="s">
        <v>87</v>
      </c>
      <c r="I12086" s="60" t="s">
        <v>85</v>
      </c>
    </row>
    <row r="12087" spans="1:9" x14ac:dyDescent="0.2">
      <c r="A12087" t="s">
        <v>36</v>
      </c>
      <c r="B12087" t="s">
        <v>80</v>
      </c>
      <c r="C12087" t="s">
        <v>22</v>
      </c>
      <c r="D12087" s="55">
        <v>44562</v>
      </c>
      <c r="E12087">
        <v>1.2050000000000001</v>
      </c>
      <c r="F12087">
        <v>2376519</v>
      </c>
      <c r="G12087" s="58" t="s">
        <v>87</v>
      </c>
      <c r="H12087" s="58" t="s">
        <v>87</v>
      </c>
      <c r="I12087" s="60" t="s">
        <v>85</v>
      </c>
    </row>
    <row r="12088" spans="1:9" x14ac:dyDescent="0.2">
      <c r="A12088" t="s">
        <v>36</v>
      </c>
      <c r="B12088" t="s">
        <v>81</v>
      </c>
      <c r="C12088" t="s">
        <v>22</v>
      </c>
      <c r="D12088" s="55">
        <v>44562</v>
      </c>
      <c r="E12088">
        <v>0.05</v>
      </c>
      <c r="F12088">
        <v>2376520</v>
      </c>
      <c r="G12088" s="58" t="s">
        <v>87</v>
      </c>
      <c r="H12088" s="58" t="s">
        <v>87</v>
      </c>
      <c r="I12088" s="60" t="s">
        <v>85</v>
      </c>
    </row>
    <row r="12089" spans="1:9" x14ac:dyDescent="0.2">
      <c r="A12089" t="s">
        <v>37</v>
      </c>
      <c r="B12089" t="s">
        <v>80</v>
      </c>
      <c r="C12089" t="s">
        <v>22</v>
      </c>
      <c r="D12089" s="55">
        <v>44562</v>
      </c>
      <c r="E12089">
        <v>1.2050000000000001</v>
      </c>
      <c r="F12089">
        <v>2376521</v>
      </c>
      <c r="G12089" s="58" t="s">
        <v>87</v>
      </c>
      <c r="H12089" s="58" t="s">
        <v>87</v>
      </c>
      <c r="I12089" s="60" t="s">
        <v>85</v>
      </c>
    </row>
    <row r="12090" spans="1:9" x14ac:dyDescent="0.2">
      <c r="A12090" t="s">
        <v>37</v>
      </c>
      <c r="B12090" t="s">
        <v>81</v>
      </c>
      <c r="C12090" t="s">
        <v>22</v>
      </c>
      <c r="D12090" s="55">
        <v>44562</v>
      </c>
      <c r="E12090">
        <v>0.32</v>
      </c>
      <c r="F12090">
        <v>2376522</v>
      </c>
      <c r="G12090" s="58" t="s">
        <v>87</v>
      </c>
      <c r="H12090" s="58" t="s">
        <v>87</v>
      </c>
      <c r="I12090" s="60" t="s">
        <v>85</v>
      </c>
    </row>
    <row r="12091" spans="1:9" x14ac:dyDescent="0.2">
      <c r="A12091" t="s">
        <v>40</v>
      </c>
      <c r="B12091" t="s">
        <v>80</v>
      </c>
      <c r="C12091" t="s">
        <v>22</v>
      </c>
      <c r="D12091" s="55">
        <v>44562</v>
      </c>
      <c r="E12091">
        <v>0</v>
      </c>
      <c r="F12091">
        <v>2376523</v>
      </c>
      <c r="G12091" s="58" t="s">
        <v>87</v>
      </c>
      <c r="H12091" s="58" t="s">
        <v>87</v>
      </c>
      <c r="I12091" s="60" t="s">
        <v>85</v>
      </c>
    </row>
    <row r="12092" spans="1:9" x14ac:dyDescent="0.2">
      <c r="A12092" t="s">
        <v>40</v>
      </c>
      <c r="B12092" t="s">
        <v>81</v>
      </c>
      <c r="C12092" t="s">
        <v>22</v>
      </c>
      <c r="D12092" s="55">
        <v>44562</v>
      </c>
      <c r="E12092">
        <v>0</v>
      </c>
      <c r="F12092">
        <v>2376524</v>
      </c>
      <c r="G12092" s="58" t="s">
        <v>87</v>
      </c>
      <c r="H12092" s="58" t="s">
        <v>87</v>
      </c>
      <c r="I12092" s="60" t="s">
        <v>85</v>
      </c>
    </row>
    <row r="12093" spans="1:9" x14ac:dyDescent="0.2">
      <c r="A12093" t="s">
        <v>41</v>
      </c>
      <c r="B12093" t="s">
        <v>80</v>
      </c>
      <c r="C12093" t="s">
        <v>22</v>
      </c>
      <c r="D12093" s="55">
        <v>44562</v>
      </c>
      <c r="E12093">
        <v>0</v>
      </c>
      <c r="F12093">
        <v>2376525</v>
      </c>
      <c r="G12093" s="58" t="s">
        <v>87</v>
      </c>
      <c r="H12093" s="58" t="s">
        <v>87</v>
      </c>
      <c r="I12093" s="60" t="s">
        <v>85</v>
      </c>
    </row>
    <row r="12094" spans="1:9" x14ac:dyDescent="0.2">
      <c r="A12094" t="s">
        <v>41</v>
      </c>
      <c r="B12094" t="s">
        <v>81</v>
      </c>
      <c r="C12094" t="s">
        <v>22</v>
      </c>
      <c r="D12094" s="55">
        <v>44562</v>
      </c>
      <c r="E12094">
        <v>0</v>
      </c>
      <c r="F12094">
        <v>2376526</v>
      </c>
      <c r="G12094" s="58" t="s">
        <v>87</v>
      </c>
      <c r="H12094" s="58" t="s">
        <v>87</v>
      </c>
      <c r="I12094" s="60" t="s">
        <v>85</v>
      </c>
    </row>
    <row r="12095" spans="1:9" x14ac:dyDescent="0.2">
      <c r="A12095" t="s">
        <v>42</v>
      </c>
      <c r="B12095" t="s">
        <v>80</v>
      </c>
      <c r="C12095" t="s">
        <v>22</v>
      </c>
      <c r="D12095" s="55">
        <v>44562</v>
      </c>
      <c r="E12095">
        <v>0.27</v>
      </c>
      <c r="F12095">
        <v>2376527</v>
      </c>
      <c r="G12095" s="58" t="s">
        <v>87</v>
      </c>
      <c r="H12095" s="58" t="s">
        <v>87</v>
      </c>
      <c r="I12095" s="60" t="s">
        <v>85</v>
      </c>
    </row>
    <row r="12096" spans="1:9" x14ac:dyDescent="0.2">
      <c r="A12096" t="s">
        <v>42</v>
      </c>
      <c r="B12096" t="s">
        <v>81</v>
      </c>
      <c r="C12096" t="s">
        <v>22</v>
      </c>
      <c r="D12096" s="55">
        <v>44562</v>
      </c>
      <c r="E12096">
        <v>0.03</v>
      </c>
      <c r="F12096">
        <v>2376528</v>
      </c>
      <c r="G12096" s="58" t="s">
        <v>87</v>
      </c>
      <c r="H12096" s="58" t="s">
        <v>87</v>
      </c>
      <c r="I12096" s="60" t="s">
        <v>85</v>
      </c>
    </row>
    <row r="12097" spans="1:9" x14ac:dyDescent="0.2">
      <c r="A12097" t="s">
        <v>43</v>
      </c>
      <c r="B12097" t="s">
        <v>80</v>
      </c>
      <c r="C12097" t="s">
        <v>22</v>
      </c>
      <c r="D12097" s="55">
        <v>44562</v>
      </c>
      <c r="E12097">
        <v>0.27</v>
      </c>
      <c r="F12097">
        <v>2376529</v>
      </c>
      <c r="G12097" s="58" t="s">
        <v>87</v>
      </c>
      <c r="H12097" s="58" t="s">
        <v>87</v>
      </c>
      <c r="I12097" s="60" t="s">
        <v>85</v>
      </c>
    </row>
    <row r="12098" spans="1:9" x14ac:dyDescent="0.2">
      <c r="A12098" t="s">
        <v>43</v>
      </c>
      <c r="B12098" t="s">
        <v>81</v>
      </c>
      <c r="C12098" t="s">
        <v>22</v>
      </c>
      <c r="D12098" s="55">
        <v>44562</v>
      </c>
      <c r="E12098">
        <v>0.3278728249765025</v>
      </c>
      <c r="F12098">
        <v>2376530</v>
      </c>
      <c r="G12098" s="58" t="s">
        <v>87</v>
      </c>
      <c r="H12098" s="58" t="s">
        <v>87</v>
      </c>
      <c r="I12098" s="60" t="s">
        <v>85</v>
      </c>
    </row>
    <row r="12099" spans="1:9" x14ac:dyDescent="0.2">
      <c r="A12099" t="s">
        <v>44</v>
      </c>
      <c r="B12099" t="s">
        <v>80</v>
      </c>
      <c r="C12099" t="s">
        <v>22</v>
      </c>
      <c r="D12099" s="55">
        <v>44562</v>
      </c>
      <c r="E12099">
        <v>0.4</v>
      </c>
      <c r="F12099">
        <v>2376531</v>
      </c>
      <c r="G12099" s="58" t="s">
        <v>87</v>
      </c>
      <c r="H12099" s="58" t="s">
        <v>87</v>
      </c>
      <c r="I12099" s="60" t="s">
        <v>85</v>
      </c>
    </row>
    <row r="12100" spans="1:9" x14ac:dyDescent="0.2">
      <c r="A12100" t="s">
        <v>44</v>
      </c>
      <c r="B12100" t="s">
        <v>81</v>
      </c>
      <c r="C12100" t="s">
        <v>22</v>
      </c>
      <c r="D12100" s="55">
        <v>44562</v>
      </c>
      <c r="E12100">
        <v>0.08</v>
      </c>
      <c r="F12100">
        <v>2376532</v>
      </c>
      <c r="G12100" s="58" t="s">
        <v>87</v>
      </c>
      <c r="H12100" s="58" t="s">
        <v>87</v>
      </c>
      <c r="I12100" s="60" t="s">
        <v>85</v>
      </c>
    </row>
    <row r="12101" spans="1:9" x14ac:dyDescent="0.2">
      <c r="A12101" t="s">
        <v>45</v>
      </c>
      <c r="B12101" t="s">
        <v>80</v>
      </c>
      <c r="C12101" t="s">
        <v>22</v>
      </c>
      <c r="D12101" s="55">
        <v>44562</v>
      </c>
      <c r="E12101">
        <v>0.4</v>
      </c>
      <c r="F12101">
        <v>2376533</v>
      </c>
      <c r="G12101" s="58" t="s">
        <v>87</v>
      </c>
      <c r="H12101" s="58" t="s">
        <v>87</v>
      </c>
      <c r="I12101" s="60" t="s">
        <v>85</v>
      </c>
    </row>
    <row r="12102" spans="1:9" x14ac:dyDescent="0.2">
      <c r="A12102" t="s">
        <v>45</v>
      </c>
      <c r="B12102" t="s">
        <v>81</v>
      </c>
      <c r="C12102" t="s">
        <v>22</v>
      </c>
      <c r="D12102" s="55">
        <v>44562</v>
      </c>
      <c r="E12102">
        <v>0.23</v>
      </c>
      <c r="F12102">
        <v>2376534</v>
      </c>
      <c r="G12102" s="58" t="s">
        <v>87</v>
      </c>
      <c r="H12102" s="58" t="s">
        <v>87</v>
      </c>
      <c r="I12102" s="60" t="s">
        <v>85</v>
      </c>
    </row>
    <row r="12103" spans="1:9" x14ac:dyDescent="0.2">
      <c r="A12103" t="s">
        <v>46</v>
      </c>
      <c r="B12103" t="s">
        <v>80</v>
      </c>
      <c r="C12103" t="s">
        <v>22</v>
      </c>
      <c r="D12103" s="55">
        <v>44562</v>
      </c>
      <c r="E12103">
        <v>0.4</v>
      </c>
      <c r="F12103">
        <v>2376535</v>
      </c>
      <c r="G12103" s="58" t="s">
        <v>87</v>
      </c>
      <c r="H12103" s="58" t="s">
        <v>87</v>
      </c>
      <c r="I12103" s="60" t="s">
        <v>85</v>
      </c>
    </row>
    <row r="12104" spans="1:9" x14ac:dyDescent="0.2">
      <c r="A12104" t="s">
        <v>46</v>
      </c>
      <c r="B12104" t="s">
        <v>81</v>
      </c>
      <c r="C12104" t="s">
        <v>22</v>
      </c>
      <c r="D12104" s="55">
        <v>44562</v>
      </c>
      <c r="E12104">
        <v>0.6745738436348756</v>
      </c>
      <c r="F12104">
        <v>2376536</v>
      </c>
      <c r="G12104" s="58" t="s">
        <v>87</v>
      </c>
      <c r="H12104" s="58" t="s">
        <v>87</v>
      </c>
      <c r="I12104" s="60" t="s">
        <v>85</v>
      </c>
    </row>
    <row r="12105" spans="1:9" x14ac:dyDescent="0.2">
      <c r="A12105" t="s">
        <v>47</v>
      </c>
      <c r="B12105" t="s">
        <v>80</v>
      </c>
      <c r="C12105" t="s">
        <v>22</v>
      </c>
      <c r="D12105" s="55">
        <v>44562</v>
      </c>
      <c r="E12105">
        <v>0.4</v>
      </c>
      <c r="F12105">
        <v>2376537</v>
      </c>
      <c r="G12105" s="58" t="s">
        <v>87</v>
      </c>
      <c r="H12105" s="58" t="s">
        <v>87</v>
      </c>
      <c r="I12105" s="60" t="s">
        <v>85</v>
      </c>
    </row>
    <row r="12106" spans="1:9" x14ac:dyDescent="0.2">
      <c r="A12106" t="s">
        <v>47</v>
      </c>
      <c r="B12106" t="s">
        <v>81</v>
      </c>
      <c r="C12106" t="s">
        <v>22</v>
      </c>
      <c r="D12106" s="55">
        <v>44562</v>
      </c>
      <c r="E12106">
        <v>0.13</v>
      </c>
      <c r="F12106">
        <v>2376538</v>
      </c>
      <c r="G12106" s="58" t="s">
        <v>87</v>
      </c>
      <c r="H12106" s="58" t="s">
        <v>87</v>
      </c>
      <c r="I12106" s="60" t="s">
        <v>85</v>
      </c>
    </row>
    <row r="12107" spans="1:9" x14ac:dyDescent="0.2">
      <c r="A12107" t="s">
        <v>48</v>
      </c>
      <c r="B12107" t="s">
        <v>80</v>
      </c>
      <c r="C12107" t="s">
        <v>22</v>
      </c>
      <c r="D12107" s="55">
        <v>44562</v>
      </c>
      <c r="E12107">
        <v>0.4</v>
      </c>
      <c r="F12107">
        <v>2376539</v>
      </c>
      <c r="G12107" s="58" t="s">
        <v>87</v>
      </c>
      <c r="H12107" s="58" t="s">
        <v>87</v>
      </c>
      <c r="I12107" s="60" t="s">
        <v>85</v>
      </c>
    </row>
    <row r="12108" spans="1:9" x14ac:dyDescent="0.2">
      <c r="A12108" t="s">
        <v>48</v>
      </c>
      <c r="B12108" t="s">
        <v>81</v>
      </c>
      <c r="C12108" t="s">
        <v>22</v>
      </c>
      <c r="D12108" s="55">
        <v>44562</v>
      </c>
      <c r="E12108">
        <v>0.52107404830126891</v>
      </c>
      <c r="F12108">
        <v>2376540</v>
      </c>
      <c r="G12108" s="58" t="s">
        <v>87</v>
      </c>
      <c r="H12108" s="58" t="s">
        <v>87</v>
      </c>
      <c r="I12108" s="60" t="s">
        <v>85</v>
      </c>
    </row>
    <row r="12109" spans="1:9" x14ac:dyDescent="0.2">
      <c r="A12109" t="s">
        <v>50</v>
      </c>
      <c r="B12109" t="s">
        <v>80</v>
      </c>
      <c r="C12109" t="s">
        <v>22</v>
      </c>
      <c r="D12109" s="55">
        <v>44562</v>
      </c>
      <c r="E12109">
        <v>0</v>
      </c>
      <c r="F12109">
        <v>2376541</v>
      </c>
      <c r="G12109" s="58" t="s">
        <v>87</v>
      </c>
      <c r="H12109" s="58" t="s">
        <v>87</v>
      </c>
      <c r="I12109" s="60" t="s">
        <v>85</v>
      </c>
    </row>
    <row r="12110" spans="1:9" x14ac:dyDescent="0.2">
      <c r="A12110" t="s">
        <v>50</v>
      </c>
      <c r="B12110" t="s">
        <v>81</v>
      </c>
      <c r="C12110" t="s">
        <v>22</v>
      </c>
      <c r="D12110" s="55">
        <v>44562</v>
      </c>
      <c r="E12110">
        <v>0</v>
      </c>
      <c r="F12110">
        <v>2376542</v>
      </c>
      <c r="G12110" s="58" t="s">
        <v>87</v>
      </c>
      <c r="H12110" s="58" t="s">
        <v>87</v>
      </c>
      <c r="I12110" s="60" t="s">
        <v>85</v>
      </c>
    </row>
    <row r="12111" spans="1:9" x14ac:dyDescent="0.2">
      <c r="A12111" t="s">
        <v>58</v>
      </c>
      <c r="B12111" t="s">
        <v>80</v>
      </c>
      <c r="C12111" t="s">
        <v>22</v>
      </c>
      <c r="D12111" s="55">
        <v>44562</v>
      </c>
      <c r="E12111">
        <v>1.2050000000000001</v>
      </c>
      <c r="F12111">
        <v>2376543</v>
      </c>
      <c r="G12111" s="58" t="s">
        <v>87</v>
      </c>
      <c r="H12111" s="58" t="s">
        <v>87</v>
      </c>
      <c r="I12111" s="60" t="s">
        <v>85</v>
      </c>
    </row>
    <row r="12112" spans="1:9" x14ac:dyDescent="0.2">
      <c r="A12112" t="s">
        <v>58</v>
      </c>
      <c r="B12112" t="s">
        <v>81</v>
      </c>
      <c r="C12112" t="s">
        <v>22</v>
      </c>
      <c r="D12112" s="55">
        <v>44562</v>
      </c>
      <c r="E12112">
        <v>0.05</v>
      </c>
      <c r="F12112">
        <v>2376544</v>
      </c>
      <c r="G12112" s="58" t="s">
        <v>87</v>
      </c>
      <c r="H12112" s="58" t="s">
        <v>87</v>
      </c>
      <c r="I12112" s="60" t="s">
        <v>85</v>
      </c>
    </row>
    <row r="12113" spans="1:9" x14ac:dyDescent="0.2">
      <c r="A12113" t="s">
        <v>59</v>
      </c>
      <c r="B12113" t="s">
        <v>80</v>
      </c>
      <c r="C12113" t="s">
        <v>22</v>
      </c>
      <c r="D12113" s="55">
        <v>44562</v>
      </c>
      <c r="E12113">
        <v>1.61</v>
      </c>
      <c r="F12113">
        <v>2376545</v>
      </c>
      <c r="G12113" s="58" t="s">
        <v>87</v>
      </c>
      <c r="H12113" s="58" t="s">
        <v>87</v>
      </c>
      <c r="I12113" s="60" t="s">
        <v>85</v>
      </c>
    </row>
    <row r="12114" spans="1:9" x14ac:dyDescent="0.2">
      <c r="A12114" t="s">
        <v>59</v>
      </c>
      <c r="B12114" t="s">
        <v>81</v>
      </c>
      <c r="C12114" t="s">
        <v>22</v>
      </c>
      <c r="D12114" s="55">
        <v>44562</v>
      </c>
      <c r="E12114">
        <v>-0.25</v>
      </c>
      <c r="F12114">
        <v>2376546</v>
      </c>
      <c r="G12114" s="58" t="s">
        <v>87</v>
      </c>
      <c r="H12114" s="58" t="s">
        <v>87</v>
      </c>
      <c r="I12114" s="60" t="s">
        <v>85</v>
      </c>
    </row>
    <row r="12115" spans="1:9" x14ac:dyDescent="0.2">
      <c r="A12115" t="s">
        <v>60</v>
      </c>
      <c r="B12115" t="s">
        <v>80</v>
      </c>
      <c r="C12115" t="s">
        <v>22</v>
      </c>
      <c r="D12115" s="55">
        <v>44562</v>
      </c>
      <c r="E12115">
        <v>1.61</v>
      </c>
      <c r="F12115">
        <v>2376547</v>
      </c>
      <c r="G12115" s="58" t="s">
        <v>87</v>
      </c>
      <c r="H12115" s="58" t="s">
        <v>87</v>
      </c>
      <c r="I12115" s="60" t="s">
        <v>85</v>
      </c>
    </row>
    <row r="12116" spans="1:9" x14ac:dyDescent="0.2">
      <c r="A12116" t="s">
        <v>60</v>
      </c>
      <c r="B12116" t="s">
        <v>81</v>
      </c>
      <c r="C12116" t="s">
        <v>22</v>
      </c>
      <c r="D12116" s="55">
        <v>44562</v>
      </c>
      <c r="E12116">
        <v>0.5</v>
      </c>
      <c r="F12116">
        <v>2376548</v>
      </c>
      <c r="G12116" s="58" t="s">
        <v>87</v>
      </c>
      <c r="H12116" s="58" t="s">
        <v>87</v>
      </c>
      <c r="I12116" s="60" t="s">
        <v>85</v>
      </c>
    </row>
    <row r="12117" spans="1:9" x14ac:dyDescent="0.2">
      <c r="A12117" t="s">
        <v>61</v>
      </c>
      <c r="B12117" t="s">
        <v>80</v>
      </c>
      <c r="C12117" t="s">
        <v>22</v>
      </c>
      <c r="D12117" s="55">
        <v>44562</v>
      </c>
      <c r="E12117">
        <v>1.61</v>
      </c>
      <c r="F12117">
        <v>2376549</v>
      </c>
      <c r="G12117" s="58" t="s">
        <v>87</v>
      </c>
      <c r="H12117" s="58" t="s">
        <v>87</v>
      </c>
      <c r="I12117" s="60" t="s">
        <v>85</v>
      </c>
    </row>
    <row r="12118" spans="1:9" x14ac:dyDescent="0.2">
      <c r="A12118" t="s">
        <v>61</v>
      </c>
      <c r="B12118" t="s">
        <v>81</v>
      </c>
      <c r="C12118" t="s">
        <v>22</v>
      </c>
      <c r="D12118" s="55">
        <v>44562</v>
      </c>
      <c r="E12118">
        <v>-0.2</v>
      </c>
      <c r="F12118">
        <v>2376550</v>
      </c>
      <c r="G12118" s="58" t="s">
        <v>87</v>
      </c>
      <c r="H12118" s="58" t="s">
        <v>87</v>
      </c>
      <c r="I12118" s="60" t="s">
        <v>85</v>
      </c>
    </row>
    <row r="12119" spans="1:9" x14ac:dyDescent="0.2">
      <c r="A12119" t="s">
        <v>62</v>
      </c>
      <c r="B12119" t="s">
        <v>80</v>
      </c>
      <c r="C12119" t="s">
        <v>22</v>
      </c>
      <c r="D12119" s="55">
        <v>44562</v>
      </c>
      <c r="E12119">
        <v>1.2050000000000001</v>
      </c>
      <c r="F12119">
        <v>2376551</v>
      </c>
      <c r="G12119" s="58" t="s">
        <v>87</v>
      </c>
      <c r="H12119" s="58" t="s">
        <v>87</v>
      </c>
      <c r="I12119" s="60" t="s">
        <v>85</v>
      </c>
    </row>
    <row r="12120" spans="1:9" x14ac:dyDescent="0.2">
      <c r="A12120" t="s">
        <v>62</v>
      </c>
      <c r="B12120" t="s">
        <v>81</v>
      </c>
      <c r="C12120" t="s">
        <v>22</v>
      </c>
      <c r="D12120" s="55">
        <v>44562</v>
      </c>
      <c r="E12120">
        <v>0.05</v>
      </c>
      <c r="F12120">
        <v>2376552</v>
      </c>
      <c r="G12120" s="58" t="s">
        <v>87</v>
      </c>
      <c r="H12120" s="58" t="s">
        <v>87</v>
      </c>
      <c r="I12120" s="60" t="s">
        <v>85</v>
      </c>
    </row>
    <row r="12121" spans="1:9" x14ac:dyDescent="0.2">
      <c r="A12121" t="s">
        <v>63</v>
      </c>
      <c r="B12121" t="s">
        <v>80</v>
      </c>
      <c r="C12121" t="s">
        <v>22</v>
      </c>
      <c r="D12121" s="55">
        <v>44562</v>
      </c>
      <c r="E12121">
        <v>0</v>
      </c>
      <c r="F12121">
        <v>2376553</v>
      </c>
      <c r="G12121" s="58" t="s">
        <v>87</v>
      </c>
      <c r="H12121" s="58" t="s">
        <v>87</v>
      </c>
      <c r="I12121" s="60" t="s">
        <v>85</v>
      </c>
    </row>
    <row r="12122" spans="1:9" x14ac:dyDescent="0.2">
      <c r="A12122" t="s">
        <v>63</v>
      </c>
      <c r="B12122" t="s">
        <v>81</v>
      </c>
      <c r="C12122" t="s">
        <v>22</v>
      </c>
      <c r="D12122" s="55">
        <v>44562</v>
      </c>
      <c r="E12122">
        <v>0</v>
      </c>
      <c r="F12122">
        <v>2376554</v>
      </c>
      <c r="G12122" s="58" t="s">
        <v>87</v>
      </c>
      <c r="H12122" s="58" t="s">
        <v>87</v>
      </c>
      <c r="I12122" s="60" t="s">
        <v>85</v>
      </c>
    </row>
    <row r="12123" spans="1:9" x14ac:dyDescent="0.2">
      <c r="A12123" t="s">
        <v>64</v>
      </c>
      <c r="B12123" t="s">
        <v>80</v>
      </c>
      <c r="C12123" t="s">
        <v>22</v>
      </c>
      <c r="D12123" s="55">
        <v>44562</v>
      </c>
      <c r="E12123">
        <v>0</v>
      </c>
      <c r="F12123">
        <v>2376555</v>
      </c>
      <c r="G12123" s="58" t="s">
        <v>87</v>
      </c>
      <c r="H12123" s="58" t="s">
        <v>87</v>
      </c>
      <c r="I12123" s="60" t="s">
        <v>85</v>
      </c>
    </row>
    <row r="12124" spans="1:9" x14ac:dyDescent="0.2">
      <c r="A12124" t="s">
        <v>64</v>
      </c>
      <c r="B12124" t="s">
        <v>81</v>
      </c>
      <c r="C12124" t="s">
        <v>22</v>
      </c>
      <c r="D12124" s="55">
        <v>44562</v>
      </c>
      <c r="E12124">
        <v>0</v>
      </c>
      <c r="F12124">
        <v>2376556</v>
      </c>
      <c r="G12124" s="58" t="s">
        <v>87</v>
      </c>
      <c r="H12124" s="58" t="s">
        <v>87</v>
      </c>
      <c r="I12124" s="60" t="s">
        <v>85</v>
      </c>
    </row>
    <row r="12125" spans="1:9" x14ac:dyDescent="0.2">
      <c r="A12125" t="s">
        <v>79</v>
      </c>
      <c r="B12125" t="s">
        <v>80</v>
      </c>
      <c r="C12125" t="s">
        <v>22</v>
      </c>
      <c r="D12125" s="55">
        <v>44562</v>
      </c>
      <c r="E12125">
        <v>0</v>
      </c>
      <c r="F12125">
        <v>2376557</v>
      </c>
      <c r="G12125" s="58" t="s">
        <v>87</v>
      </c>
      <c r="H12125" s="58" t="s">
        <v>87</v>
      </c>
      <c r="I12125" s="60" t="s">
        <v>85</v>
      </c>
    </row>
    <row r="12126" spans="1:9" x14ac:dyDescent="0.2">
      <c r="A12126" t="s">
        <v>79</v>
      </c>
      <c r="B12126" t="s">
        <v>81</v>
      </c>
      <c r="C12126" t="s">
        <v>22</v>
      </c>
      <c r="D12126" s="55">
        <v>44562</v>
      </c>
      <c r="E12126">
        <v>0</v>
      </c>
      <c r="F12126">
        <v>2376558</v>
      </c>
      <c r="G12126" s="58" t="s">
        <v>87</v>
      </c>
      <c r="H12126" s="58" t="s">
        <v>87</v>
      </c>
      <c r="I12126" s="60" t="s">
        <v>85</v>
      </c>
    </row>
    <row r="12127" spans="1:9" x14ac:dyDescent="0.2">
      <c r="A12127" t="s">
        <v>65</v>
      </c>
      <c r="B12127" t="s">
        <v>80</v>
      </c>
      <c r="C12127" t="s">
        <v>22</v>
      </c>
      <c r="D12127" s="55">
        <v>44562</v>
      </c>
      <c r="E12127">
        <v>0</v>
      </c>
      <c r="F12127">
        <v>2376559</v>
      </c>
      <c r="G12127" s="58" t="s">
        <v>87</v>
      </c>
      <c r="H12127" s="58" t="s">
        <v>87</v>
      </c>
      <c r="I12127" s="60" t="s">
        <v>85</v>
      </c>
    </row>
    <row r="12128" spans="1:9" x14ac:dyDescent="0.2">
      <c r="A12128" t="s">
        <v>65</v>
      </c>
      <c r="B12128" t="s">
        <v>81</v>
      </c>
      <c r="C12128" t="s">
        <v>22</v>
      </c>
      <c r="D12128" s="55">
        <v>44562</v>
      </c>
      <c r="E12128">
        <v>0</v>
      </c>
      <c r="F12128">
        <v>2376560</v>
      </c>
      <c r="G12128" s="58" t="s">
        <v>87</v>
      </c>
      <c r="H12128" s="58" t="s">
        <v>87</v>
      </c>
      <c r="I12128" s="60" t="s">
        <v>85</v>
      </c>
    </row>
    <row r="12129" spans="1:9" x14ac:dyDescent="0.2">
      <c r="A12129" t="s">
        <v>82</v>
      </c>
      <c r="B12129" t="s">
        <v>80</v>
      </c>
      <c r="C12129" t="s">
        <v>22</v>
      </c>
      <c r="D12129" s="55">
        <v>44562</v>
      </c>
      <c r="E12129">
        <v>8.5000000000000006E-2</v>
      </c>
      <c r="F12129">
        <v>2376561</v>
      </c>
      <c r="G12129" s="58" t="s">
        <v>87</v>
      </c>
      <c r="H12129" s="58" t="s">
        <v>87</v>
      </c>
      <c r="I12129" s="60" t="s">
        <v>85</v>
      </c>
    </row>
    <row r="12130" spans="1:9" x14ac:dyDescent="0.2">
      <c r="A12130" t="s">
        <v>78</v>
      </c>
      <c r="B12130" t="s">
        <v>80</v>
      </c>
      <c r="C12130" t="s">
        <v>22</v>
      </c>
      <c r="D12130" s="55">
        <v>44593</v>
      </c>
      <c r="E12130">
        <v>1.2050000000000001</v>
      </c>
      <c r="F12130">
        <v>2376515</v>
      </c>
      <c r="G12130" s="58" t="s">
        <v>87</v>
      </c>
      <c r="H12130" s="58" t="s">
        <v>87</v>
      </c>
      <c r="I12130" s="60" t="s">
        <v>85</v>
      </c>
    </row>
    <row r="12131" spans="1:9" x14ac:dyDescent="0.2">
      <c r="A12131" t="s">
        <v>78</v>
      </c>
      <c r="B12131" t="s">
        <v>81</v>
      </c>
      <c r="C12131" t="s">
        <v>22</v>
      </c>
      <c r="D12131" s="55">
        <v>44593</v>
      </c>
      <c r="E12131">
        <v>0.05</v>
      </c>
      <c r="F12131">
        <v>2376516</v>
      </c>
      <c r="G12131" s="58" t="s">
        <v>87</v>
      </c>
      <c r="H12131" s="58" t="s">
        <v>87</v>
      </c>
      <c r="I12131" s="60" t="s">
        <v>85</v>
      </c>
    </row>
    <row r="12132" spans="1:9" x14ac:dyDescent="0.2">
      <c r="A12132" t="s">
        <v>35</v>
      </c>
      <c r="B12132" t="s">
        <v>80</v>
      </c>
      <c r="C12132" t="s">
        <v>22</v>
      </c>
      <c r="D12132" s="55">
        <v>44593</v>
      </c>
      <c r="E12132">
        <v>1.2050000000000001</v>
      </c>
      <c r="F12132">
        <v>2376517</v>
      </c>
      <c r="G12132" s="58" t="s">
        <v>87</v>
      </c>
      <c r="H12132" s="58" t="s">
        <v>87</v>
      </c>
      <c r="I12132" s="60" t="s">
        <v>85</v>
      </c>
    </row>
    <row r="12133" spans="1:9" x14ac:dyDescent="0.2">
      <c r="A12133" t="s">
        <v>35</v>
      </c>
      <c r="B12133" t="s">
        <v>81</v>
      </c>
      <c r="C12133" t="s">
        <v>22</v>
      </c>
      <c r="D12133" s="55">
        <v>44593</v>
      </c>
      <c r="E12133">
        <v>0.32</v>
      </c>
      <c r="F12133">
        <v>2376518</v>
      </c>
      <c r="G12133" s="58" t="s">
        <v>87</v>
      </c>
      <c r="H12133" s="58" t="s">
        <v>87</v>
      </c>
      <c r="I12133" s="60" t="s">
        <v>85</v>
      </c>
    </row>
    <row r="12134" spans="1:9" x14ac:dyDescent="0.2">
      <c r="A12134" t="s">
        <v>36</v>
      </c>
      <c r="B12134" t="s">
        <v>80</v>
      </c>
      <c r="C12134" t="s">
        <v>22</v>
      </c>
      <c r="D12134" s="55">
        <v>44593</v>
      </c>
      <c r="E12134">
        <v>1.2050000000000001</v>
      </c>
      <c r="F12134">
        <v>2376519</v>
      </c>
      <c r="G12134" s="58" t="s">
        <v>87</v>
      </c>
      <c r="H12134" s="58" t="s">
        <v>87</v>
      </c>
      <c r="I12134" s="60" t="s">
        <v>85</v>
      </c>
    </row>
    <row r="12135" spans="1:9" x14ac:dyDescent="0.2">
      <c r="A12135" t="s">
        <v>36</v>
      </c>
      <c r="B12135" t="s">
        <v>81</v>
      </c>
      <c r="C12135" t="s">
        <v>22</v>
      </c>
      <c r="D12135" s="55">
        <v>44593</v>
      </c>
      <c r="E12135">
        <v>0.05</v>
      </c>
      <c r="F12135">
        <v>2376520</v>
      </c>
      <c r="G12135" s="58" t="s">
        <v>87</v>
      </c>
      <c r="H12135" s="58" t="s">
        <v>87</v>
      </c>
      <c r="I12135" s="60" t="s">
        <v>85</v>
      </c>
    </row>
    <row r="12136" spans="1:9" x14ac:dyDescent="0.2">
      <c r="A12136" t="s">
        <v>37</v>
      </c>
      <c r="B12136" t="s">
        <v>80</v>
      </c>
      <c r="C12136" t="s">
        <v>22</v>
      </c>
      <c r="D12136" s="55">
        <v>44593</v>
      </c>
      <c r="E12136">
        <v>1.2050000000000001</v>
      </c>
      <c r="F12136">
        <v>2376521</v>
      </c>
      <c r="G12136" s="58" t="s">
        <v>87</v>
      </c>
      <c r="H12136" s="58" t="s">
        <v>87</v>
      </c>
      <c r="I12136" s="60" t="s">
        <v>85</v>
      </c>
    </row>
    <row r="12137" spans="1:9" x14ac:dyDescent="0.2">
      <c r="A12137" t="s">
        <v>37</v>
      </c>
      <c r="B12137" t="s">
        <v>81</v>
      </c>
      <c r="C12137" t="s">
        <v>22</v>
      </c>
      <c r="D12137" s="55">
        <v>44593</v>
      </c>
      <c r="E12137">
        <v>0.32</v>
      </c>
      <c r="F12137">
        <v>2376522</v>
      </c>
      <c r="G12137" s="58" t="s">
        <v>87</v>
      </c>
      <c r="H12137" s="58" t="s">
        <v>87</v>
      </c>
      <c r="I12137" s="60" t="s">
        <v>85</v>
      </c>
    </row>
    <row r="12138" spans="1:9" x14ac:dyDescent="0.2">
      <c r="A12138" t="s">
        <v>40</v>
      </c>
      <c r="B12138" t="s">
        <v>80</v>
      </c>
      <c r="C12138" t="s">
        <v>22</v>
      </c>
      <c r="D12138" s="55">
        <v>44593</v>
      </c>
      <c r="E12138">
        <v>0</v>
      </c>
      <c r="F12138">
        <v>2376523</v>
      </c>
      <c r="G12138" s="58" t="s">
        <v>87</v>
      </c>
      <c r="H12138" s="58" t="s">
        <v>87</v>
      </c>
      <c r="I12138" s="60" t="s">
        <v>85</v>
      </c>
    </row>
    <row r="12139" spans="1:9" x14ac:dyDescent="0.2">
      <c r="A12139" t="s">
        <v>40</v>
      </c>
      <c r="B12139" t="s">
        <v>81</v>
      </c>
      <c r="C12139" t="s">
        <v>22</v>
      </c>
      <c r="D12139" s="55">
        <v>44593</v>
      </c>
      <c r="E12139">
        <v>0</v>
      </c>
      <c r="F12139">
        <v>2376524</v>
      </c>
      <c r="G12139" s="58" t="s">
        <v>87</v>
      </c>
      <c r="H12139" s="58" t="s">
        <v>87</v>
      </c>
      <c r="I12139" s="60" t="s">
        <v>85</v>
      </c>
    </row>
    <row r="12140" spans="1:9" x14ac:dyDescent="0.2">
      <c r="A12140" t="s">
        <v>41</v>
      </c>
      <c r="B12140" t="s">
        <v>80</v>
      </c>
      <c r="C12140" t="s">
        <v>22</v>
      </c>
      <c r="D12140" s="55">
        <v>44593</v>
      </c>
      <c r="E12140">
        <v>0</v>
      </c>
      <c r="F12140">
        <v>2376525</v>
      </c>
      <c r="G12140" s="58" t="s">
        <v>87</v>
      </c>
      <c r="H12140" s="58" t="s">
        <v>87</v>
      </c>
      <c r="I12140" s="60" t="s">
        <v>85</v>
      </c>
    </row>
    <row r="12141" spans="1:9" x14ac:dyDescent="0.2">
      <c r="A12141" t="s">
        <v>41</v>
      </c>
      <c r="B12141" t="s">
        <v>81</v>
      </c>
      <c r="C12141" t="s">
        <v>22</v>
      </c>
      <c r="D12141" s="55">
        <v>44593</v>
      </c>
      <c r="E12141">
        <v>0</v>
      </c>
      <c r="F12141">
        <v>2376526</v>
      </c>
      <c r="G12141" s="58" t="s">
        <v>87</v>
      </c>
      <c r="H12141" s="58" t="s">
        <v>87</v>
      </c>
      <c r="I12141" s="60" t="s">
        <v>85</v>
      </c>
    </row>
    <row r="12142" spans="1:9" x14ac:dyDescent="0.2">
      <c r="A12142" t="s">
        <v>42</v>
      </c>
      <c r="B12142" t="s">
        <v>80</v>
      </c>
      <c r="C12142" t="s">
        <v>22</v>
      </c>
      <c r="D12142" s="55">
        <v>44593</v>
      </c>
      <c r="E12142">
        <v>0.27</v>
      </c>
      <c r="F12142">
        <v>2376527</v>
      </c>
      <c r="G12142" s="58" t="s">
        <v>87</v>
      </c>
      <c r="H12142" s="58" t="s">
        <v>87</v>
      </c>
      <c r="I12142" s="60" t="s">
        <v>85</v>
      </c>
    </row>
    <row r="12143" spans="1:9" x14ac:dyDescent="0.2">
      <c r="A12143" t="s">
        <v>42</v>
      </c>
      <c r="B12143" t="s">
        <v>81</v>
      </c>
      <c r="C12143" t="s">
        <v>22</v>
      </c>
      <c r="D12143" s="55">
        <v>44593</v>
      </c>
      <c r="E12143">
        <v>0.03</v>
      </c>
      <c r="F12143">
        <v>2376528</v>
      </c>
      <c r="G12143" s="58" t="s">
        <v>87</v>
      </c>
      <c r="H12143" s="58" t="s">
        <v>87</v>
      </c>
      <c r="I12143" s="60" t="s">
        <v>85</v>
      </c>
    </row>
    <row r="12144" spans="1:9" x14ac:dyDescent="0.2">
      <c r="A12144" t="s">
        <v>43</v>
      </c>
      <c r="B12144" t="s">
        <v>80</v>
      </c>
      <c r="C12144" t="s">
        <v>22</v>
      </c>
      <c r="D12144" s="55">
        <v>44593</v>
      </c>
      <c r="E12144">
        <v>0.27</v>
      </c>
      <c r="F12144">
        <v>2376529</v>
      </c>
      <c r="G12144" s="58" t="s">
        <v>87</v>
      </c>
      <c r="H12144" s="58" t="s">
        <v>87</v>
      </c>
      <c r="I12144" s="60" t="s">
        <v>85</v>
      </c>
    </row>
    <row r="12145" spans="1:9" x14ac:dyDescent="0.2">
      <c r="A12145" t="s">
        <v>43</v>
      </c>
      <c r="B12145" t="s">
        <v>81</v>
      </c>
      <c r="C12145" t="s">
        <v>22</v>
      </c>
      <c r="D12145" s="55">
        <v>44593</v>
      </c>
      <c r="E12145">
        <v>0.30010579461403308</v>
      </c>
      <c r="F12145">
        <v>2376530</v>
      </c>
      <c r="G12145" s="58" t="s">
        <v>87</v>
      </c>
      <c r="H12145" s="58" t="s">
        <v>87</v>
      </c>
      <c r="I12145" s="60" t="s">
        <v>85</v>
      </c>
    </row>
    <row r="12146" spans="1:9" x14ac:dyDescent="0.2">
      <c r="A12146" t="s">
        <v>44</v>
      </c>
      <c r="B12146" t="s">
        <v>80</v>
      </c>
      <c r="C12146" t="s">
        <v>22</v>
      </c>
      <c r="D12146" s="55">
        <v>44593</v>
      </c>
      <c r="E12146">
        <v>0.39</v>
      </c>
      <c r="F12146">
        <v>2376531</v>
      </c>
      <c r="G12146" s="58" t="s">
        <v>87</v>
      </c>
      <c r="H12146" s="58" t="s">
        <v>87</v>
      </c>
      <c r="I12146" s="60" t="s">
        <v>85</v>
      </c>
    </row>
    <row r="12147" spans="1:9" x14ac:dyDescent="0.2">
      <c r="A12147" t="s">
        <v>44</v>
      </c>
      <c r="B12147" t="s">
        <v>81</v>
      </c>
      <c r="C12147" t="s">
        <v>22</v>
      </c>
      <c r="D12147" s="55">
        <v>44593</v>
      </c>
      <c r="E12147">
        <v>0.08</v>
      </c>
      <c r="F12147">
        <v>2376532</v>
      </c>
      <c r="G12147" s="58" t="s">
        <v>87</v>
      </c>
      <c r="H12147" s="58" t="s">
        <v>87</v>
      </c>
      <c r="I12147" s="60" t="s">
        <v>85</v>
      </c>
    </row>
    <row r="12148" spans="1:9" x14ac:dyDescent="0.2">
      <c r="A12148" t="s">
        <v>45</v>
      </c>
      <c r="B12148" t="s">
        <v>80</v>
      </c>
      <c r="C12148" t="s">
        <v>22</v>
      </c>
      <c r="D12148" s="55">
        <v>44593</v>
      </c>
      <c r="E12148">
        <v>0.39</v>
      </c>
      <c r="F12148">
        <v>2376533</v>
      </c>
      <c r="G12148" s="58" t="s">
        <v>87</v>
      </c>
      <c r="H12148" s="58" t="s">
        <v>87</v>
      </c>
      <c r="I12148" s="60" t="s">
        <v>85</v>
      </c>
    </row>
    <row r="12149" spans="1:9" x14ac:dyDescent="0.2">
      <c r="A12149" t="s">
        <v>45</v>
      </c>
      <c r="B12149" t="s">
        <v>81</v>
      </c>
      <c r="C12149" t="s">
        <v>22</v>
      </c>
      <c r="D12149" s="55">
        <v>44593</v>
      </c>
      <c r="E12149">
        <v>0.23</v>
      </c>
      <c r="F12149">
        <v>2376534</v>
      </c>
      <c r="G12149" s="58" t="s">
        <v>87</v>
      </c>
      <c r="H12149" s="58" t="s">
        <v>87</v>
      </c>
      <c r="I12149" s="60" t="s">
        <v>85</v>
      </c>
    </row>
    <row r="12150" spans="1:9" x14ac:dyDescent="0.2">
      <c r="A12150" t="s">
        <v>46</v>
      </c>
      <c r="B12150" t="s">
        <v>80</v>
      </c>
      <c r="C12150" t="s">
        <v>22</v>
      </c>
      <c r="D12150" s="55">
        <v>44593</v>
      </c>
      <c r="E12150">
        <v>0.39</v>
      </c>
      <c r="F12150">
        <v>2376535</v>
      </c>
      <c r="G12150" s="58" t="s">
        <v>87</v>
      </c>
      <c r="H12150" s="58" t="s">
        <v>87</v>
      </c>
      <c r="I12150" s="60" t="s">
        <v>85</v>
      </c>
    </row>
    <row r="12151" spans="1:9" x14ac:dyDescent="0.2">
      <c r="A12151" t="s">
        <v>46</v>
      </c>
      <c r="B12151" t="s">
        <v>81</v>
      </c>
      <c r="C12151" t="s">
        <v>22</v>
      </c>
      <c r="D12151" s="55">
        <v>44593</v>
      </c>
      <c r="E12151">
        <v>0.6713540319279574</v>
      </c>
      <c r="F12151">
        <v>2376536</v>
      </c>
      <c r="G12151" s="58" t="s">
        <v>87</v>
      </c>
      <c r="H12151" s="58" t="s">
        <v>87</v>
      </c>
      <c r="I12151" s="60" t="s">
        <v>85</v>
      </c>
    </row>
    <row r="12152" spans="1:9" x14ac:dyDescent="0.2">
      <c r="A12152" t="s">
        <v>47</v>
      </c>
      <c r="B12152" t="s">
        <v>80</v>
      </c>
      <c r="C12152" t="s">
        <v>22</v>
      </c>
      <c r="D12152" s="55">
        <v>44593</v>
      </c>
      <c r="E12152">
        <v>0.39</v>
      </c>
      <c r="F12152">
        <v>2376537</v>
      </c>
      <c r="G12152" s="58" t="s">
        <v>87</v>
      </c>
      <c r="H12152" s="58" t="s">
        <v>87</v>
      </c>
      <c r="I12152" s="60" t="s">
        <v>85</v>
      </c>
    </row>
    <row r="12153" spans="1:9" x14ac:dyDescent="0.2">
      <c r="A12153" t="s">
        <v>47</v>
      </c>
      <c r="B12153" t="s">
        <v>81</v>
      </c>
      <c r="C12153" t="s">
        <v>22</v>
      </c>
      <c r="D12153" s="55">
        <v>44593</v>
      </c>
      <c r="E12153">
        <v>0.13</v>
      </c>
      <c r="F12153">
        <v>2376538</v>
      </c>
      <c r="G12153" s="58" t="s">
        <v>87</v>
      </c>
      <c r="H12153" s="58" t="s">
        <v>87</v>
      </c>
      <c r="I12153" s="60" t="s">
        <v>85</v>
      </c>
    </row>
    <row r="12154" spans="1:9" x14ac:dyDescent="0.2">
      <c r="A12154" t="s">
        <v>48</v>
      </c>
      <c r="B12154" t="s">
        <v>80</v>
      </c>
      <c r="C12154" t="s">
        <v>22</v>
      </c>
      <c r="D12154" s="55">
        <v>44593</v>
      </c>
      <c r="E12154">
        <v>0.39</v>
      </c>
      <c r="F12154">
        <v>2376539</v>
      </c>
      <c r="G12154" s="58" t="s">
        <v>87</v>
      </c>
      <c r="H12154" s="58" t="s">
        <v>87</v>
      </c>
      <c r="I12154" s="60" t="s">
        <v>85</v>
      </c>
    </row>
    <row r="12155" spans="1:9" x14ac:dyDescent="0.2">
      <c r="A12155" t="s">
        <v>48</v>
      </c>
      <c r="B12155" t="s">
        <v>81</v>
      </c>
      <c r="C12155" t="s">
        <v>22</v>
      </c>
      <c r="D12155" s="55">
        <v>44593</v>
      </c>
      <c r="E12155">
        <v>0.51785423659435159</v>
      </c>
      <c r="F12155">
        <v>2376540</v>
      </c>
      <c r="G12155" s="58" t="s">
        <v>87</v>
      </c>
      <c r="H12155" s="58" t="s">
        <v>87</v>
      </c>
      <c r="I12155" s="60" t="s">
        <v>85</v>
      </c>
    </row>
    <row r="12156" spans="1:9" x14ac:dyDescent="0.2">
      <c r="A12156" t="s">
        <v>50</v>
      </c>
      <c r="B12156" t="s">
        <v>80</v>
      </c>
      <c r="C12156" t="s">
        <v>22</v>
      </c>
      <c r="D12156" s="55">
        <v>44593</v>
      </c>
      <c r="E12156">
        <v>0</v>
      </c>
      <c r="F12156">
        <v>2376541</v>
      </c>
      <c r="G12156" s="58" t="s">
        <v>87</v>
      </c>
      <c r="H12156" s="58" t="s">
        <v>87</v>
      </c>
      <c r="I12156" s="60" t="s">
        <v>85</v>
      </c>
    </row>
    <row r="12157" spans="1:9" x14ac:dyDescent="0.2">
      <c r="A12157" t="s">
        <v>50</v>
      </c>
      <c r="B12157" t="s">
        <v>81</v>
      </c>
      <c r="C12157" t="s">
        <v>22</v>
      </c>
      <c r="D12157" s="55">
        <v>44593</v>
      </c>
      <c r="E12157">
        <v>0</v>
      </c>
      <c r="F12157">
        <v>2376542</v>
      </c>
      <c r="G12157" s="58" t="s">
        <v>87</v>
      </c>
      <c r="H12157" s="58" t="s">
        <v>87</v>
      </c>
      <c r="I12157" s="60" t="s">
        <v>85</v>
      </c>
    </row>
    <row r="12158" spans="1:9" x14ac:dyDescent="0.2">
      <c r="A12158" t="s">
        <v>58</v>
      </c>
      <c r="B12158" t="s">
        <v>80</v>
      </c>
      <c r="C12158" t="s">
        <v>22</v>
      </c>
      <c r="D12158" s="55">
        <v>44593</v>
      </c>
      <c r="E12158">
        <v>1.2050000000000001</v>
      </c>
      <c r="F12158">
        <v>2376543</v>
      </c>
      <c r="G12158" s="58" t="s">
        <v>87</v>
      </c>
      <c r="H12158" s="58" t="s">
        <v>87</v>
      </c>
      <c r="I12158" s="60" t="s">
        <v>85</v>
      </c>
    </row>
    <row r="12159" spans="1:9" x14ac:dyDescent="0.2">
      <c r="A12159" t="s">
        <v>58</v>
      </c>
      <c r="B12159" t="s">
        <v>81</v>
      </c>
      <c r="C12159" t="s">
        <v>22</v>
      </c>
      <c r="D12159" s="55">
        <v>44593</v>
      </c>
      <c r="E12159">
        <v>0.05</v>
      </c>
      <c r="F12159">
        <v>2376544</v>
      </c>
      <c r="G12159" s="58" t="s">
        <v>87</v>
      </c>
      <c r="H12159" s="58" t="s">
        <v>87</v>
      </c>
      <c r="I12159" s="60" t="s">
        <v>85</v>
      </c>
    </row>
    <row r="12160" spans="1:9" x14ac:dyDescent="0.2">
      <c r="A12160" t="s">
        <v>59</v>
      </c>
      <c r="B12160" t="s">
        <v>80</v>
      </c>
      <c r="C12160" t="s">
        <v>22</v>
      </c>
      <c r="D12160" s="55">
        <v>44593</v>
      </c>
      <c r="E12160">
        <v>1.57</v>
      </c>
      <c r="F12160">
        <v>2376545</v>
      </c>
      <c r="G12160" s="58" t="s">
        <v>87</v>
      </c>
      <c r="H12160" s="58" t="s">
        <v>87</v>
      </c>
      <c r="I12160" s="60" t="s">
        <v>85</v>
      </c>
    </row>
    <row r="12161" spans="1:9" x14ac:dyDescent="0.2">
      <c r="A12161" t="s">
        <v>59</v>
      </c>
      <c r="B12161" t="s">
        <v>81</v>
      </c>
      <c r="C12161" t="s">
        <v>22</v>
      </c>
      <c r="D12161" s="55">
        <v>44593</v>
      </c>
      <c r="E12161">
        <v>-0.28000000000000003</v>
      </c>
      <c r="F12161">
        <v>2376546</v>
      </c>
      <c r="G12161" s="58" t="s">
        <v>87</v>
      </c>
      <c r="H12161" s="58" t="s">
        <v>87</v>
      </c>
      <c r="I12161" s="60" t="s">
        <v>85</v>
      </c>
    </row>
    <row r="12162" spans="1:9" x14ac:dyDescent="0.2">
      <c r="A12162" t="s">
        <v>60</v>
      </c>
      <c r="B12162" t="s">
        <v>80</v>
      </c>
      <c r="C12162" t="s">
        <v>22</v>
      </c>
      <c r="D12162" s="55">
        <v>44593</v>
      </c>
      <c r="E12162">
        <v>1.57</v>
      </c>
      <c r="F12162">
        <v>2376547</v>
      </c>
      <c r="G12162" s="58" t="s">
        <v>87</v>
      </c>
      <c r="H12162" s="58" t="s">
        <v>87</v>
      </c>
      <c r="I12162" s="60" t="s">
        <v>85</v>
      </c>
    </row>
    <row r="12163" spans="1:9" x14ac:dyDescent="0.2">
      <c r="A12163" t="s">
        <v>60</v>
      </c>
      <c r="B12163" t="s">
        <v>81</v>
      </c>
      <c r="C12163" t="s">
        <v>22</v>
      </c>
      <c r="D12163" s="55">
        <v>44593</v>
      </c>
      <c r="E12163">
        <v>0.5</v>
      </c>
      <c r="F12163">
        <v>2376548</v>
      </c>
      <c r="G12163" s="58" t="s">
        <v>87</v>
      </c>
      <c r="H12163" s="58" t="s">
        <v>87</v>
      </c>
      <c r="I12163" s="60" t="s">
        <v>85</v>
      </c>
    </row>
    <row r="12164" spans="1:9" x14ac:dyDescent="0.2">
      <c r="A12164" t="s">
        <v>61</v>
      </c>
      <c r="B12164" t="s">
        <v>80</v>
      </c>
      <c r="C12164" t="s">
        <v>22</v>
      </c>
      <c r="D12164" s="55">
        <v>44593</v>
      </c>
      <c r="E12164">
        <v>1.57</v>
      </c>
      <c r="F12164">
        <v>2376549</v>
      </c>
      <c r="G12164" s="58" t="s">
        <v>87</v>
      </c>
      <c r="H12164" s="58" t="s">
        <v>87</v>
      </c>
      <c r="I12164" s="60" t="s">
        <v>85</v>
      </c>
    </row>
    <row r="12165" spans="1:9" x14ac:dyDescent="0.2">
      <c r="A12165" t="s">
        <v>61</v>
      </c>
      <c r="B12165" t="s">
        <v>81</v>
      </c>
      <c r="C12165" t="s">
        <v>22</v>
      </c>
      <c r="D12165" s="55">
        <v>44593</v>
      </c>
      <c r="E12165">
        <v>-0.2</v>
      </c>
      <c r="F12165">
        <v>2376550</v>
      </c>
      <c r="G12165" s="58" t="s">
        <v>87</v>
      </c>
      <c r="H12165" s="58" t="s">
        <v>87</v>
      </c>
      <c r="I12165" s="60" t="s">
        <v>85</v>
      </c>
    </row>
    <row r="12166" spans="1:9" x14ac:dyDescent="0.2">
      <c r="A12166" t="s">
        <v>62</v>
      </c>
      <c r="B12166" t="s">
        <v>80</v>
      </c>
      <c r="C12166" t="s">
        <v>22</v>
      </c>
      <c r="D12166" s="55">
        <v>44593</v>
      </c>
      <c r="E12166">
        <v>1.2050000000000001</v>
      </c>
      <c r="F12166">
        <v>2376551</v>
      </c>
      <c r="G12166" s="58" t="s">
        <v>87</v>
      </c>
      <c r="H12166" s="58" t="s">
        <v>87</v>
      </c>
      <c r="I12166" s="60" t="s">
        <v>85</v>
      </c>
    </row>
    <row r="12167" spans="1:9" x14ac:dyDescent="0.2">
      <c r="A12167" t="s">
        <v>62</v>
      </c>
      <c r="B12167" t="s">
        <v>81</v>
      </c>
      <c r="C12167" t="s">
        <v>22</v>
      </c>
      <c r="D12167" s="55">
        <v>44593</v>
      </c>
      <c r="E12167">
        <v>0.05</v>
      </c>
      <c r="F12167">
        <v>2376552</v>
      </c>
      <c r="G12167" s="58" t="s">
        <v>87</v>
      </c>
      <c r="H12167" s="58" t="s">
        <v>87</v>
      </c>
      <c r="I12167" s="60" t="s">
        <v>85</v>
      </c>
    </row>
    <row r="12168" spans="1:9" x14ac:dyDescent="0.2">
      <c r="A12168" t="s">
        <v>63</v>
      </c>
      <c r="B12168" t="s">
        <v>80</v>
      </c>
      <c r="C12168" t="s">
        <v>22</v>
      </c>
      <c r="D12168" s="55">
        <v>44593</v>
      </c>
      <c r="E12168">
        <v>0</v>
      </c>
      <c r="F12168">
        <v>2376553</v>
      </c>
      <c r="G12168" s="58" t="s">
        <v>87</v>
      </c>
      <c r="H12168" s="58" t="s">
        <v>87</v>
      </c>
      <c r="I12168" s="60" t="s">
        <v>85</v>
      </c>
    </row>
    <row r="12169" spans="1:9" x14ac:dyDescent="0.2">
      <c r="A12169" t="s">
        <v>63</v>
      </c>
      <c r="B12169" t="s">
        <v>81</v>
      </c>
      <c r="C12169" t="s">
        <v>22</v>
      </c>
      <c r="D12169" s="55">
        <v>44593</v>
      </c>
      <c r="E12169">
        <v>0</v>
      </c>
      <c r="F12169">
        <v>2376554</v>
      </c>
      <c r="G12169" s="58" t="s">
        <v>87</v>
      </c>
      <c r="H12169" s="58" t="s">
        <v>87</v>
      </c>
      <c r="I12169" s="60" t="s">
        <v>85</v>
      </c>
    </row>
    <row r="12170" spans="1:9" x14ac:dyDescent="0.2">
      <c r="A12170" t="s">
        <v>64</v>
      </c>
      <c r="B12170" t="s">
        <v>80</v>
      </c>
      <c r="C12170" t="s">
        <v>22</v>
      </c>
      <c r="D12170" s="55">
        <v>44593</v>
      </c>
      <c r="E12170">
        <v>0</v>
      </c>
      <c r="F12170">
        <v>2376555</v>
      </c>
      <c r="G12170" s="58" t="s">
        <v>87</v>
      </c>
      <c r="H12170" s="58" t="s">
        <v>87</v>
      </c>
      <c r="I12170" s="60" t="s">
        <v>85</v>
      </c>
    </row>
    <row r="12171" spans="1:9" x14ac:dyDescent="0.2">
      <c r="A12171" t="s">
        <v>64</v>
      </c>
      <c r="B12171" t="s">
        <v>81</v>
      </c>
      <c r="C12171" t="s">
        <v>22</v>
      </c>
      <c r="D12171" s="55">
        <v>44593</v>
      </c>
      <c r="E12171">
        <v>0</v>
      </c>
      <c r="F12171">
        <v>2376556</v>
      </c>
      <c r="G12171" s="58" t="s">
        <v>87</v>
      </c>
      <c r="H12171" s="58" t="s">
        <v>87</v>
      </c>
      <c r="I12171" s="60" t="s">
        <v>85</v>
      </c>
    </row>
    <row r="12172" spans="1:9" x14ac:dyDescent="0.2">
      <c r="A12172" t="s">
        <v>79</v>
      </c>
      <c r="B12172" t="s">
        <v>80</v>
      </c>
      <c r="C12172" t="s">
        <v>22</v>
      </c>
      <c r="D12172" s="55">
        <v>44593</v>
      </c>
      <c r="E12172">
        <v>0</v>
      </c>
      <c r="F12172">
        <v>2376557</v>
      </c>
      <c r="G12172" s="58" t="s">
        <v>87</v>
      </c>
      <c r="H12172" s="58" t="s">
        <v>87</v>
      </c>
      <c r="I12172" s="60" t="s">
        <v>85</v>
      </c>
    </row>
    <row r="12173" spans="1:9" x14ac:dyDescent="0.2">
      <c r="A12173" t="s">
        <v>79</v>
      </c>
      <c r="B12173" t="s">
        <v>81</v>
      </c>
      <c r="C12173" t="s">
        <v>22</v>
      </c>
      <c r="D12173" s="55">
        <v>44593</v>
      </c>
      <c r="E12173">
        <v>0</v>
      </c>
      <c r="F12173">
        <v>2376558</v>
      </c>
      <c r="G12173" s="58" t="s">
        <v>87</v>
      </c>
      <c r="H12173" s="58" t="s">
        <v>87</v>
      </c>
      <c r="I12173" s="60" t="s">
        <v>85</v>
      </c>
    </row>
    <row r="12174" spans="1:9" x14ac:dyDescent="0.2">
      <c r="A12174" t="s">
        <v>65</v>
      </c>
      <c r="B12174" t="s">
        <v>80</v>
      </c>
      <c r="C12174" t="s">
        <v>22</v>
      </c>
      <c r="D12174" s="55">
        <v>44593</v>
      </c>
      <c r="E12174">
        <v>0</v>
      </c>
      <c r="F12174">
        <v>2376559</v>
      </c>
      <c r="G12174" s="58" t="s">
        <v>87</v>
      </c>
      <c r="H12174" s="58" t="s">
        <v>87</v>
      </c>
      <c r="I12174" s="60" t="s">
        <v>85</v>
      </c>
    </row>
    <row r="12175" spans="1:9" x14ac:dyDescent="0.2">
      <c r="A12175" t="s">
        <v>65</v>
      </c>
      <c r="B12175" t="s">
        <v>81</v>
      </c>
      <c r="C12175" t="s">
        <v>22</v>
      </c>
      <c r="D12175" s="55">
        <v>44593</v>
      </c>
      <c r="E12175">
        <v>0</v>
      </c>
      <c r="F12175">
        <v>2376560</v>
      </c>
      <c r="G12175" s="58" t="s">
        <v>87</v>
      </c>
      <c r="H12175" s="58" t="s">
        <v>87</v>
      </c>
      <c r="I12175" s="60" t="s">
        <v>85</v>
      </c>
    </row>
    <row r="12176" spans="1:9" x14ac:dyDescent="0.2">
      <c r="A12176" t="s">
        <v>82</v>
      </c>
      <c r="B12176" t="s">
        <v>80</v>
      </c>
      <c r="C12176" t="s">
        <v>22</v>
      </c>
      <c r="D12176" s="55">
        <v>44593</v>
      </c>
      <c r="E12176">
        <v>7.4999999999999997E-2</v>
      </c>
      <c r="F12176">
        <v>2376561</v>
      </c>
      <c r="G12176" s="58" t="s">
        <v>87</v>
      </c>
      <c r="H12176" s="58" t="s">
        <v>87</v>
      </c>
      <c r="I12176" s="60" t="s">
        <v>85</v>
      </c>
    </row>
    <row r="12177" spans="1:9" x14ac:dyDescent="0.2">
      <c r="A12177" t="s">
        <v>78</v>
      </c>
      <c r="B12177" t="s">
        <v>80</v>
      </c>
      <c r="C12177" t="s">
        <v>22</v>
      </c>
      <c r="D12177" s="55">
        <v>44621</v>
      </c>
      <c r="E12177">
        <v>0.81499999999999995</v>
      </c>
      <c r="F12177">
        <v>2376515</v>
      </c>
      <c r="G12177" s="58" t="s">
        <v>87</v>
      </c>
      <c r="H12177" s="58" t="s">
        <v>87</v>
      </c>
      <c r="I12177" s="60" t="s">
        <v>85</v>
      </c>
    </row>
    <row r="12178" spans="1:9" x14ac:dyDescent="0.2">
      <c r="A12178" t="s">
        <v>78</v>
      </c>
      <c r="B12178" t="s">
        <v>81</v>
      </c>
      <c r="C12178" t="s">
        <v>22</v>
      </c>
      <c r="D12178" s="55">
        <v>44621</v>
      </c>
      <c r="E12178">
        <v>0.05</v>
      </c>
      <c r="F12178">
        <v>2376516</v>
      </c>
      <c r="G12178" s="58" t="s">
        <v>87</v>
      </c>
      <c r="H12178" s="58" t="s">
        <v>87</v>
      </c>
      <c r="I12178" s="60" t="s">
        <v>85</v>
      </c>
    </row>
    <row r="12179" spans="1:9" x14ac:dyDescent="0.2">
      <c r="A12179" t="s">
        <v>35</v>
      </c>
      <c r="B12179" t="s">
        <v>80</v>
      </c>
      <c r="C12179" t="s">
        <v>22</v>
      </c>
      <c r="D12179" s="55">
        <v>44621</v>
      </c>
      <c r="E12179">
        <v>0.81499999999999995</v>
      </c>
      <c r="F12179">
        <v>2376517</v>
      </c>
      <c r="G12179" s="58" t="s">
        <v>87</v>
      </c>
      <c r="H12179" s="58" t="s">
        <v>87</v>
      </c>
      <c r="I12179" s="60" t="s">
        <v>85</v>
      </c>
    </row>
    <row r="12180" spans="1:9" x14ac:dyDescent="0.2">
      <c r="A12180" t="s">
        <v>35</v>
      </c>
      <c r="B12180" t="s">
        <v>81</v>
      </c>
      <c r="C12180" t="s">
        <v>22</v>
      </c>
      <c r="D12180" s="55">
        <v>44621</v>
      </c>
      <c r="E12180">
        <v>0.15</v>
      </c>
      <c r="F12180">
        <v>2376518</v>
      </c>
      <c r="G12180" s="58" t="s">
        <v>87</v>
      </c>
      <c r="H12180" s="58" t="s">
        <v>87</v>
      </c>
      <c r="I12180" s="60" t="s">
        <v>85</v>
      </c>
    </row>
    <row r="12181" spans="1:9" x14ac:dyDescent="0.2">
      <c r="A12181" t="s">
        <v>36</v>
      </c>
      <c r="B12181" t="s">
        <v>80</v>
      </c>
      <c r="C12181" t="s">
        <v>22</v>
      </c>
      <c r="D12181" s="55">
        <v>44621</v>
      </c>
      <c r="E12181">
        <v>0.81499999999999995</v>
      </c>
      <c r="F12181">
        <v>2376519</v>
      </c>
      <c r="G12181" s="58" t="s">
        <v>87</v>
      </c>
      <c r="H12181" s="58" t="s">
        <v>87</v>
      </c>
      <c r="I12181" s="60" t="s">
        <v>85</v>
      </c>
    </row>
    <row r="12182" spans="1:9" x14ac:dyDescent="0.2">
      <c r="A12182" t="s">
        <v>36</v>
      </c>
      <c r="B12182" t="s">
        <v>81</v>
      </c>
      <c r="C12182" t="s">
        <v>22</v>
      </c>
      <c r="D12182" s="55">
        <v>44621</v>
      </c>
      <c r="E12182">
        <v>0.05</v>
      </c>
      <c r="F12182">
        <v>2376520</v>
      </c>
      <c r="G12182" s="58" t="s">
        <v>87</v>
      </c>
      <c r="H12182" s="58" t="s">
        <v>87</v>
      </c>
      <c r="I12182" s="60" t="s">
        <v>85</v>
      </c>
    </row>
    <row r="12183" spans="1:9" x14ac:dyDescent="0.2">
      <c r="A12183" t="s">
        <v>37</v>
      </c>
      <c r="B12183" t="s">
        <v>80</v>
      </c>
      <c r="C12183" t="s">
        <v>22</v>
      </c>
      <c r="D12183" s="55">
        <v>44621</v>
      </c>
      <c r="E12183">
        <v>0.81499999999999995</v>
      </c>
      <c r="F12183">
        <v>2376521</v>
      </c>
      <c r="G12183" s="58" t="s">
        <v>87</v>
      </c>
      <c r="H12183" s="58" t="s">
        <v>87</v>
      </c>
      <c r="I12183" s="60" t="s">
        <v>85</v>
      </c>
    </row>
    <row r="12184" spans="1:9" x14ac:dyDescent="0.2">
      <c r="A12184" t="s">
        <v>37</v>
      </c>
      <c r="B12184" t="s">
        <v>81</v>
      </c>
      <c r="C12184" t="s">
        <v>22</v>
      </c>
      <c r="D12184" s="55">
        <v>44621</v>
      </c>
      <c r="E12184">
        <v>0.15</v>
      </c>
      <c r="F12184">
        <v>2376522</v>
      </c>
      <c r="G12184" s="58" t="s">
        <v>87</v>
      </c>
      <c r="H12184" s="58" t="s">
        <v>87</v>
      </c>
      <c r="I12184" s="60" t="s">
        <v>85</v>
      </c>
    </row>
    <row r="12185" spans="1:9" x14ac:dyDescent="0.2">
      <c r="A12185" t="s">
        <v>40</v>
      </c>
      <c r="B12185" t="s">
        <v>80</v>
      </c>
      <c r="C12185" t="s">
        <v>22</v>
      </c>
      <c r="D12185" s="55">
        <v>44621</v>
      </c>
      <c r="E12185">
        <v>0</v>
      </c>
      <c r="F12185">
        <v>2376523</v>
      </c>
      <c r="G12185" s="58" t="s">
        <v>87</v>
      </c>
      <c r="H12185" s="58" t="s">
        <v>87</v>
      </c>
      <c r="I12185" s="60" t="s">
        <v>85</v>
      </c>
    </row>
    <row r="12186" spans="1:9" x14ac:dyDescent="0.2">
      <c r="A12186" t="s">
        <v>40</v>
      </c>
      <c r="B12186" t="s">
        <v>81</v>
      </c>
      <c r="C12186" t="s">
        <v>22</v>
      </c>
      <c r="D12186" s="55">
        <v>44621</v>
      </c>
      <c r="E12186">
        <v>0</v>
      </c>
      <c r="F12186">
        <v>2376524</v>
      </c>
      <c r="G12186" s="58" t="s">
        <v>87</v>
      </c>
      <c r="H12186" s="58" t="s">
        <v>87</v>
      </c>
      <c r="I12186" s="60" t="s">
        <v>85</v>
      </c>
    </row>
    <row r="12187" spans="1:9" x14ac:dyDescent="0.2">
      <c r="A12187" t="s">
        <v>41</v>
      </c>
      <c r="B12187" t="s">
        <v>80</v>
      </c>
      <c r="C12187" t="s">
        <v>22</v>
      </c>
      <c r="D12187" s="55">
        <v>44621</v>
      </c>
      <c r="E12187">
        <v>0</v>
      </c>
      <c r="F12187">
        <v>2376525</v>
      </c>
      <c r="G12187" s="58" t="s">
        <v>87</v>
      </c>
      <c r="H12187" s="58" t="s">
        <v>87</v>
      </c>
      <c r="I12187" s="60" t="s">
        <v>85</v>
      </c>
    </row>
    <row r="12188" spans="1:9" x14ac:dyDescent="0.2">
      <c r="A12188" t="s">
        <v>41</v>
      </c>
      <c r="B12188" t="s">
        <v>81</v>
      </c>
      <c r="C12188" t="s">
        <v>22</v>
      </c>
      <c r="D12188" s="55">
        <v>44621</v>
      </c>
      <c r="E12188">
        <v>0</v>
      </c>
      <c r="F12188">
        <v>2376526</v>
      </c>
      <c r="G12188" s="58" t="s">
        <v>87</v>
      </c>
      <c r="H12188" s="58" t="s">
        <v>87</v>
      </c>
      <c r="I12188" s="60" t="s">
        <v>85</v>
      </c>
    </row>
    <row r="12189" spans="1:9" x14ac:dyDescent="0.2">
      <c r="A12189" t="s">
        <v>42</v>
      </c>
      <c r="B12189" t="s">
        <v>80</v>
      </c>
      <c r="C12189" t="s">
        <v>22</v>
      </c>
      <c r="D12189" s="55">
        <v>44621</v>
      </c>
      <c r="E12189">
        <v>0.24</v>
      </c>
      <c r="F12189">
        <v>2376527</v>
      </c>
      <c r="G12189" s="58" t="s">
        <v>87</v>
      </c>
      <c r="H12189" s="58" t="s">
        <v>87</v>
      </c>
      <c r="I12189" s="60" t="s">
        <v>85</v>
      </c>
    </row>
    <row r="12190" spans="1:9" x14ac:dyDescent="0.2">
      <c r="A12190" t="s">
        <v>42</v>
      </c>
      <c r="B12190" t="s">
        <v>81</v>
      </c>
      <c r="C12190" t="s">
        <v>22</v>
      </c>
      <c r="D12190" s="55">
        <v>44621</v>
      </c>
      <c r="E12190">
        <v>0.03</v>
      </c>
      <c r="F12190">
        <v>2376528</v>
      </c>
      <c r="G12190" s="58" t="s">
        <v>87</v>
      </c>
      <c r="H12190" s="58" t="s">
        <v>87</v>
      </c>
      <c r="I12190" s="60" t="s">
        <v>85</v>
      </c>
    </row>
    <row r="12191" spans="1:9" x14ac:dyDescent="0.2">
      <c r="A12191" t="s">
        <v>43</v>
      </c>
      <c r="B12191" t="s">
        <v>80</v>
      </c>
      <c r="C12191" t="s">
        <v>22</v>
      </c>
      <c r="D12191" s="55">
        <v>44621</v>
      </c>
      <c r="E12191">
        <v>0.24</v>
      </c>
      <c r="F12191">
        <v>2376529</v>
      </c>
      <c r="G12191" s="58" t="s">
        <v>87</v>
      </c>
      <c r="H12191" s="58" t="s">
        <v>87</v>
      </c>
      <c r="I12191" s="60" t="s">
        <v>85</v>
      </c>
    </row>
    <row r="12192" spans="1:9" x14ac:dyDescent="0.2">
      <c r="A12192" t="s">
        <v>43</v>
      </c>
      <c r="B12192" t="s">
        <v>81</v>
      </c>
      <c r="C12192" t="s">
        <v>22</v>
      </c>
      <c r="D12192" s="55">
        <v>44621</v>
      </c>
      <c r="E12192">
        <v>0.28705773773037468</v>
      </c>
      <c r="F12192">
        <v>2376530</v>
      </c>
      <c r="G12192" s="58" t="s">
        <v>87</v>
      </c>
      <c r="H12192" s="58" t="s">
        <v>87</v>
      </c>
      <c r="I12192" s="60" t="s">
        <v>85</v>
      </c>
    </row>
    <row r="12193" spans="1:9" x14ac:dyDescent="0.2">
      <c r="A12193" t="s">
        <v>44</v>
      </c>
      <c r="B12193" t="s">
        <v>80</v>
      </c>
      <c r="C12193" t="s">
        <v>22</v>
      </c>
      <c r="D12193" s="55">
        <v>44621</v>
      </c>
      <c r="E12193">
        <v>0.39</v>
      </c>
      <c r="F12193">
        <v>2376531</v>
      </c>
      <c r="G12193" s="58" t="s">
        <v>87</v>
      </c>
      <c r="H12193" s="58" t="s">
        <v>87</v>
      </c>
      <c r="I12193" s="60" t="s">
        <v>85</v>
      </c>
    </row>
    <row r="12194" spans="1:9" x14ac:dyDescent="0.2">
      <c r="A12194" t="s">
        <v>44</v>
      </c>
      <c r="B12194" t="s">
        <v>81</v>
      </c>
      <c r="C12194" t="s">
        <v>22</v>
      </c>
      <c r="D12194" s="55">
        <v>44621</v>
      </c>
      <c r="E12194">
        <v>0.08</v>
      </c>
      <c r="F12194">
        <v>2376532</v>
      </c>
      <c r="G12194" s="58" t="s">
        <v>87</v>
      </c>
      <c r="H12194" s="58" t="s">
        <v>87</v>
      </c>
      <c r="I12194" s="60" t="s">
        <v>85</v>
      </c>
    </row>
    <row r="12195" spans="1:9" x14ac:dyDescent="0.2">
      <c r="A12195" t="s">
        <v>45</v>
      </c>
      <c r="B12195" t="s">
        <v>80</v>
      </c>
      <c r="C12195" t="s">
        <v>22</v>
      </c>
      <c r="D12195" s="55">
        <v>44621</v>
      </c>
      <c r="E12195">
        <v>0.39</v>
      </c>
      <c r="F12195">
        <v>2376533</v>
      </c>
      <c r="G12195" s="58" t="s">
        <v>87</v>
      </c>
      <c r="H12195" s="58" t="s">
        <v>87</v>
      </c>
      <c r="I12195" s="60" t="s">
        <v>85</v>
      </c>
    </row>
    <row r="12196" spans="1:9" x14ac:dyDescent="0.2">
      <c r="A12196" t="s">
        <v>45</v>
      </c>
      <c r="B12196" t="s">
        <v>81</v>
      </c>
      <c r="C12196" t="s">
        <v>22</v>
      </c>
      <c r="D12196" s="55">
        <v>44621</v>
      </c>
      <c r="E12196">
        <v>0.18</v>
      </c>
      <c r="F12196">
        <v>2376534</v>
      </c>
      <c r="G12196" s="58" t="s">
        <v>87</v>
      </c>
      <c r="H12196" s="58" t="s">
        <v>87</v>
      </c>
      <c r="I12196" s="60" t="s">
        <v>85</v>
      </c>
    </row>
    <row r="12197" spans="1:9" x14ac:dyDescent="0.2">
      <c r="A12197" t="s">
        <v>46</v>
      </c>
      <c r="B12197" t="s">
        <v>80</v>
      </c>
      <c r="C12197" t="s">
        <v>22</v>
      </c>
      <c r="D12197" s="55">
        <v>44621</v>
      </c>
      <c r="E12197">
        <v>0.39</v>
      </c>
      <c r="F12197">
        <v>2376535</v>
      </c>
      <c r="G12197" s="58" t="s">
        <v>87</v>
      </c>
      <c r="H12197" s="58" t="s">
        <v>87</v>
      </c>
      <c r="I12197" s="60" t="s">
        <v>85</v>
      </c>
    </row>
    <row r="12198" spans="1:9" x14ac:dyDescent="0.2">
      <c r="A12198" t="s">
        <v>46</v>
      </c>
      <c r="B12198" t="s">
        <v>81</v>
      </c>
      <c r="C12198" t="s">
        <v>22</v>
      </c>
      <c r="D12198" s="55">
        <v>44621</v>
      </c>
      <c r="E12198">
        <v>0.5914309864920182</v>
      </c>
      <c r="F12198">
        <v>2376536</v>
      </c>
      <c r="G12198" s="58" t="s">
        <v>87</v>
      </c>
      <c r="H12198" s="58" t="s">
        <v>87</v>
      </c>
      <c r="I12198" s="60" t="s">
        <v>85</v>
      </c>
    </row>
    <row r="12199" spans="1:9" x14ac:dyDescent="0.2">
      <c r="A12199" t="s">
        <v>47</v>
      </c>
      <c r="B12199" t="s">
        <v>80</v>
      </c>
      <c r="C12199" t="s">
        <v>22</v>
      </c>
      <c r="D12199" s="55">
        <v>44621</v>
      </c>
      <c r="E12199">
        <v>0.39</v>
      </c>
      <c r="F12199">
        <v>2376537</v>
      </c>
      <c r="G12199" s="58" t="s">
        <v>87</v>
      </c>
      <c r="H12199" s="58" t="s">
        <v>87</v>
      </c>
      <c r="I12199" s="60" t="s">
        <v>85</v>
      </c>
    </row>
    <row r="12200" spans="1:9" x14ac:dyDescent="0.2">
      <c r="A12200" t="s">
        <v>47</v>
      </c>
      <c r="B12200" t="s">
        <v>81</v>
      </c>
      <c r="C12200" t="s">
        <v>22</v>
      </c>
      <c r="D12200" s="55">
        <v>44621</v>
      </c>
      <c r="E12200">
        <v>0.13</v>
      </c>
      <c r="F12200">
        <v>2376538</v>
      </c>
      <c r="G12200" s="58" t="s">
        <v>87</v>
      </c>
      <c r="H12200" s="58" t="s">
        <v>87</v>
      </c>
      <c r="I12200" s="60" t="s">
        <v>85</v>
      </c>
    </row>
    <row r="12201" spans="1:9" x14ac:dyDescent="0.2">
      <c r="A12201" t="s">
        <v>48</v>
      </c>
      <c r="B12201" t="s">
        <v>80</v>
      </c>
      <c r="C12201" t="s">
        <v>22</v>
      </c>
      <c r="D12201" s="55">
        <v>44621</v>
      </c>
      <c r="E12201">
        <v>0.39</v>
      </c>
      <c r="F12201">
        <v>2376539</v>
      </c>
      <c r="G12201" s="58" t="s">
        <v>87</v>
      </c>
      <c r="H12201" s="58" t="s">
        <v>87</v>
      </c>
      <c r="I12201" s="60" t="s">
        <v>85</v>
      </c>
    </row>
    <row r="12202" spans="1:9" x14ac:dyDescent="0.2">
      <c r="A12202" t="s">
        <v>48</v>
      </c>
      <c r="B12202" t="s">
        <v>81</v>
      </c>
      <c r="C12202" t="s">
        <v>22</v>
      </c>
      <c r="D12202" s="55">
        <v>44621</v>
      </c>
      <c r="E12202">
        <v>0.48909778960294764</v>
      </c>
      <c r="F12202">
        <v>2376540</v>
      </c>
      <c r="G12202" s="58" t="s">
        <v>87</v>
      </c>
      <c r="H12202" s="58" t="s">
        <v>87</v>
      </c>
      <c r="I12202" s="60" t="s">
        <v>85</v>
      </c>
    </row>
    <row r="12203" spans="1:9" x14ac:dyDescent="0.2">
      <c r="A12203" t="s">
        <v>50</v>
      </c>
      <c r="B12203" t="s">
        <v>80</v>
      </c>
      <c r="C12203" t="s">
        <v>22</v>
      </c>
      <c r="D12203" s="55">
        <v>44621</v>
      </c>
      <c r="E12203">
        <v>0</v>
      </c>
      <c r="F12203">
        <v>2376541</v>
      </c>
      <c r="G12203" s="58" t="s">
        <v>87</v>
      </c>
      <c r="H12203" s="58" t="s">
        <v>87</v>
      </c>
      <c r="I12203" s="60" t="s">
        <v>85</v>
      </c>
    </row>
    <row r="12204" spans="1:9" x14ac:dyDescent="0.2">
      <c r="A12204" t="s">
        <v>50</v>
      </c>
      <c r="B12204" t="s">
        <v>81</v>
      </c>
      <c r="C12204" t="s">
        <v>22</v>
      </c>
      <c r="D12204" s="55">
        <v>44621</v>
      </c>
      <c r="E12204">
        <v>0</v>
      </c>
      <c r="F12204">
        <v>2376542</v>
      </c>
      <c r="G12204" s="58" t="s">
        <v>87</v>
      </c>
      <c r="H12204" s="58" t="s">
        <v>87</v>
      </c>
      <c r="I12204" s="60" t="s">
        <v>85</v>
      </c>
    </row>
    <row r="12205" spans="1:9" x14ac:dyDescent="0.2">
      <c r="A12205" t="s">
        <v>58</v>
      </c>
      <c r="B12205" t="s">
        <v>80</v>
      </c>
      <c r="C12205" t="s">
        <v>22</v>
      </c>
      <c r="D12205" s="55">
        <v>44621</v>
      </c>
      <c r="E12205">
        <v>0.81499999999999995</v>
      </c>
      <c r="F12205">
        <v>2376543</v>
      </c>
      <c r="G12205" s="58" t="s">
        <v>87</v>
      </c>
      <c r="H12205" s="58" t="s">
        <v>87</v>
      </c>
      <c r="I12205" s="60" t="s">
        <v>85</v>
      </c>
    </row>
    <row r="12206" spans="1:9" x14ac:dyDescent="0.2">
      <c r="A12206" t="s">
        <v>58</v>
      </c>
      <c r="B12206" t="s">
        <v>81</v>
      </c>
      <c r="C12206" t="s">
        <v>22</v>
      </c>
      <c r="D12206" s="55">
        <v>44621</v>
      </c>
      <c r="E12206">
        <v>0.05</v>
      </c>
      <c r="F12206">
        <v>2376544</v>
      </c>
      <c r="G12206" s="58" t="s">
        <v>87</v>
      </c>
      <c r="H12206" s="58" t="s">
        <v>87</v>
      </c>
      <c r="I12206" s="60" t="s">
        <v>85</v>
      </c>
    </row>
    <row r="12207" spans="1:9" x14ac:dyDescent="0.2">
      <c r="A12207" t="s">
        <v>59</v>
      </c>
      <c r="B12207" t="s">
        <v>80</v>
      </c>
      <c r="C12207" t="s">
        <v>22</v>
      </c>
      <c r="D12207" s="55">
        <v>44621</v>
      </c>
      <c r="E12207">
        <v>0.93</v>
      </c>
      <c r="F12207">
        <v>2376545</v>
      </c>
      <c r="G12207" s="58" t="s">
        <v>87</v>
      </c>
      <c r="H12207" s="58" t="s">
        <v>87</v>
      </c>
      <c r="I12207" s="60" t="s">
        <v>85</v>
      </c>
    </row>
    <row r="12208" spans="1:9" x14ac:dyDescent="0.2">
      <c r="A12208" t="s">
        <v>59</v>
      </c>
      <c r="B12208" t="s">
        <v>81</v>
      </c>
      <c r="C12208" t="s">
        <v>22</v>
      </c>
      <c r="D12208" s="55">
        <v>44621</v>
      </c>
      <c r="E12208">
        <v>-0.17</v>
      </c>
      <c r="F12208">
        <v>2376546</v>
      </c>
      <c r="G12208" s="58" t="s">
        <v>87</v>
      </c>
      <c r="H12208" s="58" t="s">
        <v>87</v>
      </c>
      <c r="I12208" s="60" t="s">
        <v>85</v>
      </c>
    </row>
    <row r="12209" spans="1:9" x14ac:dyDescent="0.2">
      <c r="A12209" t="s">
        <v>60</v>
      </c>
      <c r="B12209" t="s">
        <v>80</v>
      </c>
      <c r="C12209" t="s">
        <v>22</v>
      </c>
      <c r="D12209" s="55">
        <v>44621</v>
      </c>
      <c r="E12209">
        <v>0.93</v>
      </c>
      <c r="F12209">
        <v>2376547</v>
      </c>
      <c r="G12209" s="58" t="s">
        <v>87</v>
      </c>
      <c r="H12209" s="58" t="s">
        <v>87</v>
      </c>
      <c r="I12209" s="60" t="s">
        <v>85</v>
      </c>
    </row>
    <row r="12210" spans="1:9" x14ac:dyDescent="0.2">
      <c r="A12210" t="s">
        <v>60</v>
      </c>
      <c r="B12210" t="s">
        <v>81</v>
      </c>
      <c r="C12210" t="s">
        <v>22</v>
      </c>
      <c r="D12210" s="55">
        <v>44621</v>
      </c>
      <c r="E12210">
        <v>0.1</v>
      </c>
      <c r="F12210">
        <v>2376548</v>
      </c>
      <c r="G12210" s="58" t="s">
        <v>87</v>
      </c>
      <c r="H12210" s="58" t="s">
        <v>87</v>
      </c>
      <c r="I12210" s="60" t="s">
        <v>85</v>
      </c>
    </row>
    <row r="12211" spans="1:9" x14ac:dyDescent="0.2">
      <c r="A12211" t="s">
        <v>61</v>
      </c>
      <c r="B12211" t="s">
        <v>80</v>
      </c>
      <c r="C12211" t="s">
        <v>22</v>
      </c>
      <c r="D12211" s="55">
        <v>44621</v>
      </c>
      <c r="E12211">
        <v>0.93</v>
      </c>
      <c r="F12211">
        <v>2376549</v>
      </c>
      <c r="G12211" s="58" t="s">
        <v>87</v>
      </c>
      <c r="H12211" s="58" t="s">
        <v>87</v>
      </c>
      <c r="I12211" s="60" t="s">
        <v>85</v>
      </c>
    </row>
    <row r="12212" spans="1:9" x14ac:dyDescent="0.2">
      <c r="A12212" t="s">
        <v>61</v>
      </c>
      <c r="B12212" t="s">
        <v>81</v>
      </c>
      <c r="C12212" t="s">
        <v>22</v>
      </c>
      <c r="D12212" s="55">
        <v>44621</v>
      </c>
      <c r="E12212">
        <v>-0.05</v>
      </c>
      <c r="F12212">
        <v>2376550</v>
      </c>
      <c r="G12212" s="58" t="s">
        <v>87</v>
      </c>
      <c r="H12212" s="58" t="s">
        <v>87</v>
      </c>
      <c r="I12212" s="60" t="s">
        <v>85</v>
      </c>
    </row>
    <row r="12213" spans="1:9" x14ac:dyDescent="0.2">
      <c r="A12213" t="s">
        <v>62</v>
      </c>
      <c r="B12213" t="s">
        <v>80</v>
      </c>
      <c r="C12213" t="s">
        <v>22</v>
      </c>
      <c r="D12213" s="55">
        <v>44621</v>
      </c>
      <c r="E12213">
        <v>0.81499999999999995</v>
      </c>
      <c r="F12213">
        <v>2376551</v>
      </c>
      <c r="G12213" s="58" t="s">
        <v>87</v>
      </c>
      <c r="H12213" s="58" t="s">
        <v>87</v>
      </c>
      <c r="I12213" s="60" t="s">
        <v>85</v>
      </c>
    </row>
    <row r="12214" spans="1:9" x14ac:dyDescent="0.2">
      <c r="A12214" t="s">
        <v>62</v>
      </c>
      <c r="B12214" t="s">
        <v>81</v>
      </c>
      <c r="C12214" t="s">
        <v>22</v>
      </c>
      <c r="D12214" s="55">
        <v>44621</v>
      </c>
      <c r="E12214">
        <v>0.05</v>
      </c>
      <c r="F12214">
        <v>2376552</v>
      </c>
      <c r="G12214" s="58" t="s">
        <v>87</v>
      </c>
      <c r="H12214" s="58" t="s">
        <v>87</v>
      </c>
      <c r="I12214" s="60" t="s">
        <v>85</v>
      </c>
    </row>
    <row r="12215" spans="1:9" x14ac:dyDescent="0.2">
      <c r="A12215" t="s">
        <v>63</v>
      </c>
      <c r="B12215" t="s">
        <v>80</v>
      </c>
      <c r="C12215" t="s">
        <v>22</v>
      </c>
      <c r="D12215" s="55">
        <v>44621</v>
      </c>
      <c r="E12215">
        <v>0</v>
      </c>
      <c r="F12215">
        <v>2376553</v>
      </c>
      <c r="G12215" s="58" t="s">
        <v>87</v>
      </c>
      <c r="H12215" s="58" t="s">
        <v>87</v>
      </c>
      <c r="I12215" s="60" t="s">
        <v>85</v>
      </c>
    </row>
    <row r="12216" spans="1:9" x14ac:dyDescent="0.2">
      <c r="A12216" t="s">
        <v>63</v>
      </c>
      <c r="B12216" t="s">
        <v>81</v>
      </c>
      <c r="C12216" t="s">
        <v>22</v>
      </c>
      <c r="D12216" s="55">
        <v>44621</v>
      </c>
      <c r="E12216">
        <v>0</v>
      </c>
      <c r="F12216">
        <v>2376554</v>
      </c>
      <c r="G12216" s="58" t="s">
        <v>87</v>
      </c>
      <c r="H12216" s="58" t="s">
        <v>87</v>
      </c>
      <c r="I12216" s="60" t="s">
        <v>85</v>
      </c>
    </row>
    <row r="12217" spans="1:9" x14ac:dyDescent="0.2">
      <c r="A12217" t="s">
        <v>64</v>
      </c>
      <c r="B12217" t="s">
        <v>80</v>
      </c>
      <c r="C12217" t="s">
        <v>22</v>
      </c>
      <c r="D12217" s="55">
        <v>44621</v>
      </c>
      <c r="E12217">
        <v>0</v>
      </c>
      <c r="F12217">
        <v>2376555</v>
      </c>
      <c r="G12217" s="58" t="s">
        <v>87</v>
      </c>
      <c r="H12217" s="58" t="s">
        <v>87</v>
      </c>
      <c r="I12217" s="60" t="s">
        <v>85</v>
      </c>
    </row>
    <row r="12218" spans="1:9" x14ac:dyDescent="0.2">
      <c r="A12218" t="s">
        <v>64</v>
      </c>
      <c r="B12218" t="s">
        <v>81</v>
      </c>
      <c r="C12218" t="s">
        <v>22</v>
      </c>
      <c r="D12218" s="55">
        <v>44621</v>
      </c>
      <c r="E12218">
        <v>0</v>
      </c>
      <c r="F12218">
        <v>2376556</v>
      </c>
      <c r="G12218" s="58" t="s">
        <v>87</v>
      </c>
      <c r="H12218" s="58" t="s">
        <v>87</v>
      </c>
      <c r="I12218" s="60" t="s">
        <v>85</v>
      </c>
    </row>
    <row r="12219" spans="1:9" x14ac:dyDescent="0.2">
      <c r="A12219" t="s">
        <v>79</v>
      </c>
      <c r="B12219" t="s">
        <v>80</v>
      </c>
      <c r="C12219" t="s">
        <v>22</v>
      </c>
      <c r="D12219" s="55">
        <v>44621</v>
      </c>
      <c r="E12219">
        <v>0</v>
      </c>
      <c r="F12219">
        <v>2376557</v>
      </c>
      <c r="G12219" s="58" t="s">
        <v>87</v>
      </c>
      <c r="H12219" s="58" t="s">
        <v>87</v>
      </c>
      <c r="I12219" s="60" t="s">
        <v>85</v>
      </c>
    </row>
    <row r="12220" spans="1:9" x14ac:dyDescent="0.2">
      <c r="A12220" t="s">
        <v>79</v>
      </c>
      <c r="B12220" t="s">
        <v>81</v>
      </c>
      <c r="C12220" t="s">
        <v>22</v>
      </c>
      <c r="D12220" s="55">
        <v>44621</v>
      </c>
      <c r="E12220">
        <v>0</v>
      </c>
      <c r="F12220">
        <v>2376558</v>
      </c>
      <c r="G12220" s="58" t="s">
        <v>87</v>
      </c>
      <c r="H12220" s="58" t="s">
        <v>87</v>
      </c>
      <c r="I12220" s="60" t="s">
        <v>85</v>
      </c>
    </row>
    <row r="12221" spans="1:9" x14ac:dyDescent="0.2">
      <c r="A12221" t="s">
        <v>65</v>
      </c>
      <c r="B12221" t="s">
        <v>80</v>
      </c>
      <c r="C12221" t="s">
        <v>22</v>
      </c>
      <c r="D12221" s="55">
        <v>44621</v>
      </c>
      <c r="E12221">
        <v>0</v>
      </c>
      <c r="F12221">
        <v>2376559</v>
      </c>
      <c r="G12221" s="58" t="s">
        <v>87</v>
      </c>
      <c r="H12221" s="58" t="s">
        <v>87</v>
      </c>
      <c r="I12221" s="60" t="s">
        <v>85</v>
      </c>
    </row>
    <row r="12222" spans="1:9" x14ac:dyDescent="0.2">
      <c r="A12222" t="s">
        <v>65</v>
      </c>
      <c r="B12222" t="s">
        <v>81</v>
      </c>
      <c r="C12222" t="s">
        <v>22</v>
      </c>
      <c r="D12222" s="55">
        <v>44621</v>
      </c>
      <c r="E12222">
        <v>0</v>
      </c>
      <c r="F12222">
        <v>2376560</v>
      </c>
      <c r="G12222" s="58" t="s">
        <v>87</v>
      </c>
      <c r="H12222" s="58" t="s">
        <v>87</v>
      </c>
      <c r="I12222" s="60" t="s">
        <v>85</v>
      </c>
    </row>
    <row r="12223" spans="1:9" x14ac:dyDescent="0.2">
      <c r="A12223" t="s">
        <v>82</v>
      </c>
      <c r="B12223" t="s">
        <v>80</v>
      </c>
      <c r="C12223" t="s">
        <v>22</v>
      </c>
      <c r="D12223" s="55">
        <v>44621</v>
      </c>
      <c r="E12223">
        <v>0.115</v>
      </c>
      <c r="F12223">
        <v>2376561</v>
      </c>
      <c r="G12223" s="58" t="s">
        <v>87</v>
      </c>
      <c r="H12223" s="58" t="s">
        <v>87</v>
      </c>
      <c r="I12223" s="60" t="s">
        <v>85</v>
      </c>
    </row>
    <row r="12224" spans="1:9" x14ac:dyDescent="0.2">
      <c r="A12224" t="s">
        <v>78</v>
      </c>
      <c r="B12224" t="s">
        <v>80</v>
      </c>
      <c r="C12224" t="s">
        <v>22</v>
      </c>
      <c r="D12224" s="55">
        <v>44652</v>
      </c>
      <c r="E12224">
        <v>0.435</v>
      </c>
      <c r="F12224">
        <v>2376515</v>
      </c>
      <c r="G12224" s="58" t="s">
        <v>87</v>
      </c>
      <c r="H12224" s="58" t="s">
        <v>87</v>
      </c>
      <c r="I12224" s="60" t="s">
        <v>85</v>
      </c>
    </row>
    <row r="12225" spans="1:9" x14ac:dyDescent="0.2">
      <c r="A12225" t="s">
        <v>78</v>
      </c>
      <c r="B12225" t="s">
        <v>81</v>
      </c>
      <c r="C12225" t="s">
        <v>22</v>
      </c>
      <c r="D12225" s="55">
        <v>44652</v>
      </c>
      <c r="E12225">
        <v>1.4999999999999999E-2</v>
      </c>
      <c r="F12225">
        <v>2376516</v>
      </c>
      <c r="G12225" s="58" t="s">
        <v>87</v>
      </c>
      <c r="H12225" s="58" t="s">
        <v>87</v>
      </c>
      <c r="I12225" s="60" t="s">
        <v>85</v>
      </c>
    </row>
    <row r="12226" spans="1:9" x14ac:dyDescent="0.2">
      <c r="A12226" t="s">
        <v>35</v>
      </c>
      <c r="B12226" t="s">
        <v>80</v>
      </c>
      <c r="C12226" t="s">
        <v>22</v>
      </c>
      <c r="D12226" s="55">
        <v>44652</v>
      </c>
      <c r="E12226">
        <v>0.435</v>
      </c>
      <c r="F12226">
        <v>2376517</v>
      </c>
      <c r="G12226" s="58" t="s">
        <v>87</v>
      </c>
      <c r="H12226" s="58" t="s">
        <v>87</v>
      </c>
      <c r="I12226" s="60" t="s">
        <v>85</v>
      </c>
    </row>
    <row r="12227" spans="1:9" x14ac:dyDescent="0.2">
      <c r="A12227" t="s">
        <v>35</v>
      </c>
      <c r="B12227" t="s">
        <v>81</v>
      </c>
      <c r="C12227" t="s">
        <v>22</v>
      </c>
      <c r="D12227" s="55">
        <v>44652</v>
      </c>
      <c r="E12227">
        <v>4.4999999999999998E-2</v>
      </c>
      <c r="F12227">
        <v>2376518</v>
      </c>
      <c r="G12227" s="58" t="s">
        <v>87</v>
      </c>
      <c r="H12227" s="58" t="s">
        <v>87</v>
      </c>
      <c r="I12227" s="60" t="s">
        <v>85</v>
      </c>
    </row>
    <row r="12228" spans="1:9" x14ac:dyDescent="0.2">
      <c r="A12228" t="s">
        <v>36</v>
      </c>
      <c r="B12228" t="s">
        <v>80</v>
      </c>
      <c r="C12228" t="s">
        <v>22</v>
      </c>
      <c r="D12228" s="55">
        <v>44652</v>
      </c>
      <c r="E12228">
        <v>0.435</v>
      </c>
      <c r="F12228">
        <v>2376519</v>
      </c>
      <c r="G12228" s="58" t="s">
        <v>87</v>
      </c>
      <c r="H12228" s="58" t="s">
        <v>87</v>
      </c>
      <c r="I12228" s="60" t="s">
        <v>85</v>
      </c>
    </row>
    <row r="12229" spans="1:9" x14ac:dyDescent="0.2">
      <c r="A12229" t="s">
        <v>36</v>
      </c>
      <c r="B12229" t="s">
        <v>81</v>
      </c>
      <c r="C12229" t="s">
        <v>22</v>
      </c>
      <c r="D12229" s="55">
        <v>44652</v>
      </c>
      <c r="E12229">
        <v>1.4999999999999999E-2</v>
      </c>
      <c r="F12229">
        <v>2376520</v>
      </c>
      <c r="G12229" s="58" t="s">
        <v>87</v>
      </c>
      <c r="H12229" s="58" t="s">
        <v>87</v>
      </c>
      <c r="I12229" s="60" t="s">
        <v>85</v>
      </c>
    </row>
    <row r="12230" spans="1:9" x14ac:dyDescent="0.2">
      <c r="A12230" t="s">
        <v>37</v>
      </c>
      <c r="B12230" t="s">
        <v>80</v>
      </c>
      <c r="C12230" t="s">
        <v>22</v>
      </c>
      <c r="D12230" s="55">
        <v>44652</v>
      </c>
      <c r="E12230">
        <v>0.435</v>
      </c>
      <c r="F12230">
        <v>2376521</v>
      </c>
      <c r="G12230" s="58" t="s">
        <v>87</v>
      </c>
      <c r="H12230" s="58" t="s">
        <v>87</v>
      </c>
      <c r="I12230" s="60" t="s">
        <v>85</v>
      </c>
    </row>
    <row r="12231" spans="1:9" x14ac:dyDescent="0.2">
      <c r="A12231" t="s">
        <v>37</v>
      </c>
      <c r="B12231" t="s">
        <v>81</v>
      </c>
      <c r="C12231" t="s">
        <v>22</v>
      </c>
      <c r="D12231" s="55">
        <v>44652</v>
      </c>
      <c r="E12231">
        <v>4.4999999999999998E-2</v>
      </c>
      <c r="F12231">
        <v>2376522</v>
      </c>
      <c r="G12231" s="58" t="s">
        <v>87</v>
      </c>
      <c r="H12231" s="58" t="s">
        <v>87</v>
      </c>
      <c r="I12231" s="60" t="s">
        <v>85</v>
      </c>
    </row>
    <row r="12232" spans="1:9" x14ac:dyDescent="0.2">
      <c r="A12232" t="s">
        <v>40</v>
      </c>
      <c r="B12232" t="s">
        <v>80</v>
      </c>
      <c r="C12232" t="s">
        <v>22</v>
      </c>
      <c r="D12232" s="55">
        <v>44652</v>
      </c>
      <c r="E12232">
        <v>0</v>
      </c>
      <c r="F12232">
        <v>2376523</v>
      </c>
      <c r="G12232" s="58" t="s">
        <v>87</v>
      </c>
      <c r="H12232" s="58" t="s">
        <v>87</v>
      </c>
      <c r="I12232" s="60" t="s">
        <v>85</v>
      </c>
    </row>
    <row r="12233" spans="1:9" x14ac:dyDescent="0.2">
      <c r="A12233" t="s">
        <v>40</v>
      </c>
      <c r="B12233" t="s">
        <v>81</v>
      </c>
      <c r="C12233" t="s">
        <v>22</v>
      </c>
      <c r="D12233" s="55">
        <v>44652</v>
      </c>
      <c r="E12233">
        <v>0</v>
      </c>
      <c r="F12233">
        <v>2376524</v>
      </c>
      <c r="G12233" s="58" t="s">
        <v>87</v>
      </c>
      <c r="H12233" s="58" t="s">
        <v>87</v>
      </c>
      <c r="I12233" s="60" t="s">
        <v>85</v>
      </c>
    </row>
    <row r="12234" spans="1:9" x14ac:dyDescent="0.2">
      <c r="A12234" t="s">
        <v>41</v>
      </c>
      <c r="B12234" t="s">
        <v>80</v>
      </c>
      <c r="C12234" t="s">
        <v>22</v>
      </c>
      <c r="D12234" s="55">
        <v>44652</v>
      </c>
      <c r="E12234">
        <v>0</v>
      </c>
      <c r="F12234">
        <v>2376525</v>
      </c>
      <c r="G12234" s="58" t="s">
        <v>87</v>
      </c>
      <c r="H12234" s="58" t="s">
        <v>87</v>
      </c>
      <c r="I12234" s="60" t="s">
        <v>85</v>
      </c>
    </row>
    <row r="12235" spans="1:9" x14ac:dyDescent="0.2">
      <c r="A12235" t="s">
        <v>41</v>
      </c>
      <c r="B12235" t="s">
        <v>81</v>
      </c>
      <c r="C12235" t="s">
        <v>22</v>
      </c>
      <c r="D12235" s="55">
        <v>44652</v>
      </c>
      <c r="E12235">
        <v>0</v>
      </c>
      <c r="F12235">
        <v>2376526</v>
      </c>
      <c r="G12235" s="58" t="s">
        <v>87</v>
      </c>
      <c r="H12235" s="58" t="s">
        <v>87</v>
      </c>
      <c r="I12235" s="60" t="s">
        <v>85</v>
      </c>
    </row>
    <row r="12236" spans="1:9" x14ac:dyDescent="0.2">
      <c r="A12236" t="s">
        <v>42</v>
      </c>
      <c r="B12236" t="s">
        <v>80</v>
      </c>
      <c r="C12236" t="s">
        <v>22</v>
      </c>
      <c r="D12236" s="55">
        <v>44652</v>
      </c>
      <c r="E12236">
        <v>0.17</v>
      </c>
      <c r="F12236">
        <v>2376527</v>
      </c>
      <c r="G12236" s="58" t="s">
        <v>87</v>
      </c>
      <c r="H12236" s="58" t="s">
        <v>87</v>
      </c>
      <c r="I12236" s="60" t="s">
        <v>85</v>
      </c>
    </row>
    <row r="12237" spans="1:9" x14ac:dyDescent="0.2">
      <c r="A12237" t="s">
        <v>42</v>
      </c>
      <c r="B12237" t="s">
        <v>81</v>
      </c>
      <c r="C12237" t="s">
        <v>22</v>
      </c>
      <c r="D12237" s="55">
        <v>44652</v>
      </c>
      <c r="E12237">
        <v>1.7500000000000002E-2</v>
      </c>
      <c r="F12237">
        <v>2376528</v>
      </c>
      <c r="G12237" s="58" t="s">
        <v>87</v>
      </c>
      <c r="H12237" s="58" t="s">
        <v>87</v>
      </c>
      <c r="I12237" s="60" t="s">
        <v>85</v>
      </c>
    </row>
    <row r="12238" spans="1:9" x14ac:dyDescent="0.2">
      <c r="A12238" t="s">
        <v>43</v>
      </c>
      <c r="B12238" t="s">
        <v>80</v>
      </c>
      <c r="C12238" t="s">
        <v>22</v>
      </c>
      <c r="D12238" s="55">
        <v>44652</v>
      </c>
      <c r="E12238">
        <v>0.17</v>
      </c>
      <c r="F12238">
        <v>2376529</v>
      </c>
      <c r="G12238" s="58" t="s">
        <v>87</v>
      </c>
      <c r="H12238" s="58" t="s">
        <v>87</v>
      </c>
      <c r="I12238" s="60" t="s">
        <v>85</v>
      </c>
    </row>
    <row r="12239" spans="1:9" x14ac:dyDescent="0.2">
      <c r="A12239" t="s">
        <v>43</v>
      </c>
      <c r="B12239" t="s">
        <v>81</v>
      </c>
      <c r="C12239" t="s">
        <v>22</v>
      </c>
      <c r="D12239" s="55">
        <v>44652</v>
      </c>
      <c r="E12239">
        <v>0.21020182665195541</v>
      </c>
      <c r="F12239">
        <v>2376530</v>
      </c>
      <c r="G12239" s="58" t="s">
        <v>87</v>
      </c>
      <c r="H12239" s="58" t="s">
        <v>87</v>
      </c>
      <c r="I12239" s="60" t="s">
        <v>85</v>
      </c>
    </row>
    <row r="12240" spans="1:9" x14ac:dyDescent="0.2">
      <c r="A12240" t="s">
        <v>44</v>
      </c>
      <c r="B12240" t="s">
        <v>80</v>
      </c>
      <c r="C12240" t="s">
        <v>22</v>
      </c>
      <c r="D12240" s="55">
        <v>44652</v>
      </c>
      <c r="E12240">
        <v>0.24</v>
      </c>
      <c r="F12240">
        <v>2376531</v>
      </c>
      <c r="G12240" s="58" t="s">
        <v>87</v>
      </c>
      <c r="H12240" s="58" t="s">
        <v>87</v>
      </c>
      <c r="I12240" s="60" t="s">
        <v>85</v>
      </c>
    </row>
    <row r="12241" spans="1:9" x14ac:dyDescent="0.2">
      <c r="A12241" t="s">
        <v>44</v>
      </c>
      <c r="B12241" t="s">
        <v>81</v>
      </c>
      <c r="C12241" t="s">
        <v>22</v>
      </c>
      <c r="D12241" s="55">
        <v>44652</v>
      </c>
      <c r="E12241">
        <v>5.0000000000000001E-3</v>
      </c>
      <c r="F12241">
        <v>2376532</v>
      </c>
      <c r="G12241" s="58" t="s">
        <v>87</v>
      </c>
      <c r="H12241" s="58" t="s">
        <v>87</v>
      </c>
      <c r="I12241" s="60" t="s">
        <v>85</v>
      </c>
    </row>
    <row r="12242" spans="1:9" x14ac:dyDescent="0.2">
      <c r="A12242" t="s">
        <v>45</v>
      </c>
      <c r="B12242" t="s">
        <v>80</v>
      </c>
      <c r="C12242" t="s">
        <v>22</v>
      </c>
      <c r="D12242" s="55">
        <v>44652</v>
      </c>
      <c r="E12242">
        <v>0.24</v>
      </c>
      <c r="F12242">
        <v>2376533</v>
      </c>
      <c r="G12242" s="58" t="s">
        <v>87</v>
      </c>
      <c r="H12242" s="58" t="s">
        <v>87</v>
      </c>
      <c r="I12242" s="60" t="s">
        <v>85</v>
      </c>
    </row>
    <row r="12243" spans="1:9" x14ac:dyDescent="0.2">
      <c r="A12243" t="s">
        <v>45</v>
      </c>
      <c r="B12243" t="s">
        <v>81</v>
      </c>
      <c r="C12243" t="s">
        <v>22</v>
      </c>
      <c r="D12243" s="55">
        <v>44652</v>
      </c>
      <c r="E12243">
        <v>5.0000000000000001E-3</v>
      </c>
      <c r="F12243">
        <v>2376534</v>
      </c>
      <c r="G12243" s="58" t="s">
        <v>87</v>
      </c>
      <c r="H12243" s="58" t="s">
        <v>87</v>
      </c>
      <c r="I12243" s="60" t="s">
        <v>85</v>
      </c>
    </row>
    <row r="12244" spans="1:9" x14ac:dyDescent="0.2">
      <c r="A12244" t="s">
        <v>46</v>
      </c>
      <c r="B12244" t="s">
        <v>80</v>
      </c>
      <c r="C12244" t="s">
        <v>22</v>
      </c>
      <c r="D12244" s="55">
        <v>44652</v>
      </c>
      <c r="E12244">
        <v>0.24</v>
      </c>
      <c r="F12244">
        <v>2376535</v>
      </c>
      <c r="G12244" s="58" t="s">
        <v>87</v>
      </c>
      <c r="H12244" s="58" t="s">
        <v>87</v>
      </c>
      <c r="I12244" s="60" t="s">
        <v>85</v>
      </c>
    </row>
    <row r="12245" spans="1:9" x14ac:dyDescent="0.2">
      <c r="A12245" t="s">
        <v>46</v>
      </c>
      <c r="B12245" t="s">
        <v>81</v>
      </c>
      <c r="C12245" t="s">
        <v>22</v>
      </c>
      <c r="D12245" s="55">
        <v>44652</v>
      </c>
      <c r="E12245">
        <v>0.28373839541547274</v>
      </c>
      <c r="F12245">
        <v>2376536</v>
      </c>
      <c r="G12245" s="58" t="s">
        <v>87</v>
      </c>
      <c r="H12245" s="58" t="s">
        <v>87</v>
      </c>
      <c r="I12245" s="60" t="s">
        <v>85</v>
      </c>
    </row>
    <row r="12246" spans="1:9" x14ac:dyDescent="0.2">
      <c r="A12246" t="s">
        <v>47</v>
      </c>
      <c r="B12246" t="s">
        <v>80</v>
      </c>
      <c r="C12246" t="s">
        <v>22</v>
      </c>
      <c r="D12246" s="55">
        <v>44652</v>
      </c>
      <c r="E12246">
        <v>0.24</v>
      </c>
      <c r="F12246">
        <v>2376537</v>
      </c>
      <c r="G12246" s="58" t="s">
        <v>87</v>
      </c>
      <c r="H12246" s="58" t="s">
        <v>87</v>
      </c>
      <c r="I12246" s="60" t="s">
        <v>85</v>
      </c>
    </row>
    <row r="12247" spans="1:9" x14ac:dyDescent="0.2">
      <c r="A12247" t="s">
        <v>47</v>
      </c>
      <c r="B12247" t="s">
        <v>81</v>
      </c>
      <c r="C12247" t="s">
        <v>22</v>
      </c>
      <c r="D12247" s="55">
        <v>44652</v>
      </c>
      <c r="E12247">
        <v>2.5000000000000001E-2</v>
      </c>
      <c r="F12247">
        <v>2376538</v>
      </c>
      <c r="G12247" s="58" t="s">
        <v>87</v>
      </c>
      <c r="H12247" s="58" t="s">
        <v>87</v>
      </c>
      <c r="I12247" s="60" t="s">
        <v>85</v>
      </c>
    </row>
    <row r="12248" spans="1:9" x14ac:dyDescent="0.2">
      <c r="A12248" t="s">
        <v>48</v>
      </c>
      <c r="B12248" t="s">
        <v>80</v>
      </c>
      <c r="C12248" t="s">
        <v>22</v>
      </c>
      <c r="D12248" s="55">
        <v>44652</v>
      </c>
      <c r="E12248">
        <v>0.24</v>
      </c>
      <c r="F12248">
        <v>2376539</v>
      </c>
      <c r="G12248" s="58" t="s">
        <v>87</v>
      </c>
      <c r="H12248" s="58" t="s">
        <v>87</v>
      </c>
      <c r="I12248" s="60" t="s">
        <v>85</v>
      </c>
    </row>
    <row r="12249" spans="1:9" x14ac:dyDescent="0.2">
      <c r="A12249" t="s">
        <v>48</v>
      </c>
      <c r="B12249" t="s">
        <v>81</v>
      </c>
      <c r="C12249" t="s">
        <v>22</v>
      </c>
      <c r="D12249" s="55">
        <v>44652</v>
      </c>
      <c r="E12249">
        <v>0.28373839541547274</v>
      </c>
      <c r="F12249">
        <v>2376540</v>
      </c>
      <c r="G12249" s="58" t="s">
        <v>87</v>
      </c>
      <c r="H12249" s="58" t="s">
        <v>87</v>
      </c>
      <c r="I12249" s="60" t="s">
        <v>85</v>
      </c>
    </row>
    <row r="12250" spans="1:9" x14ac:dyDescent="0.2">
      <c r="A12250" t="s">
        <v>50</v>
      </c>
      <c r="B12250" t="s">
        <v>80</v>
      </c>
      <c r="C12250" t="s">
        <v>22</v>
      </c>
      <c r="D12250" s="55">
        <v>44652</v>
      </c>
      <c r="E12250">
        <v>0</v>
      </c>
      <c r="F12250">
        <v>2376541</v>
      </c>
      <c r="G12250" s="58" t="s">
        <v>87</v>
      </c>
      <c r="H12250" s="58" t="s">
        <v>87</v>
      </c>
      <c r="I12250" s="60" t="s">
        <v>85</v>
      </c>
    </row>
    <row r="12251" spans="1:9" x14ac:dyDescent="0.2">
      <c r="A12251" t="s">
        <v>50</v>
      </c>
      <c r="B12251" t="s">
        <v>81</v>
      </c>
      <c r="C12251" t="s">
        <v>22</v>
      </c>
      <c r="D12251" s="55">
        <v>44652</v>
      </c>
      <c r="E12251">
        <v>0</v>
      </c>
      <c r="F12251">
        <v>2376542</v>
      </c>
      <c r="G12251" s="58" t="s">
        <v>87</v>
      </c>
      <c r="H12251" s="58" t="s">
        <v>87</v>
      </c>
      <c r="I12251" s="60" t="s">
        <v>85</v>
      </c>
    </row>
    <row r="12252" spans="1:9" x14ac:dyDescent="0.2">
      <c r="A12252" t="s">
        <v>58</v>
      </c>
      <c r="B12252" t="s">
        <v>80</v>
      </c>
      <c r="C12252" t="s">
        <v>22</v>
      </c>
      <c r="D12252" s="55">
        <v>44652</v>
      </c>
      <c r="E12252">
        <v>0.435</v>
      </c>
      <c r="F12252">
        <v>2376543</v>
      </c>
      <c r="G12252" s="58" t="s">
        <v>87</v>
      </c>
      <c r="H12252" s="58" t="s">
        <v>87</v>
      </c>
      <c r="I12252" s="60" t="s">
        <v>85</v>
      </c>
    </row>
    <row r="12253" spans="1:9" x14ac:dyDescent="0.2">
      <c r="A12253" t="s">
        <v>58</v>
      </c>
      <c r="B12253" t="s">
        <v>81</v>
      </c>
      <c r="C12253" t="s">
        <v>22</v>
      </c>
      <c r="D12253" s="55">
        <v>44652</v>
      </c>
      <c r="E12253">
        <v>1.4999999999999999E-2</v>
      </c>
      <c r="F12253">
        <v>2376544</v>
      </c>
      <c r="G12253" s="58" t="s">
        <v>87</v>
      </c>
      <c r="H12253" s="58" t="s">
        <v>87</v>
      </c>
      <c r="I12253" s="60" t="s">
        <v>85</v>
      </c>
    </row>
    <row r="12254" spans="1:9" x14ac:dyDescent="0.2">
      <c r="A12254" t="s">
        <v>59</v>
      </c>
      <c r="B12254" t="s">
        <v>80</v>
      </c>
      <c r="C12254" t="s">
        <v>22</v>
      </c>
      <c r="D12254" s="55">
        <v>44652</v>
      </c>
      <c r="E12254">
        <v>0.5</v>
      </c>
      <c r="F12254">
        <v>2376545</v>
      </c>
      <c r="G12254" s="58" t="s">
        <v>87</v>
      </c>
      <c r="H12254" s="58" t="s">
        <v>87</v>
      </c>
      <c r="I12254" s="60" t="s">
        <v>85</v>
      </c>
    </row>
    <row r="12255" spans="1:9" x14ac:dyDescent="0.2">
      <c r="A12255" t="s">
        <v>59</v>
      </c>
      <c r="B12255" t="s">
        <v>81</v>
      </c>
      <c r="C12255" t="s">
        <v>22</v>
      </c>
      <c r="D12255" s="55">
        <v>44652</v>
      </c>
      <c r="E12255">
        <v>-8.5000000000000006E-2</v>
      </c>
      <c r="F12255">
        <v>2376546</v>
      </c>
      <c r="G12255" s="58" t="s">
        <v>87</v>
      </c>
      <c r="H12255" s="58" t="s">
        <v>87</v>
      </c>
      <c r="I12255" s="60" t="s">
        <v>85</v>
      </c>
    </row>
    <row r="12256" spans="1:9" x14ac:dyDescent="0.2">
      <c r="A12256" t="s">
        <v>60</v>
      </c>
      <c r="B12256" t="s">
        <v>80</v>
      </c>
      <c r="C12256" t="s">
        <v>22</v>
      </c>
      <c r="D12256" s="55">
        <v>44652</v>
      </c>
      <c r="E12256">
        <v>0.5</v>
      </c>
      <c r="F12256">
        <v>2376547</v>
      </c>
      <c r="G12256" s="58" t="s">
        <v>87</v>
      </c>
      <c r="H12256" s="58" t="s">
        <v>87</v>
      </c>
      <c r="I12256" s="60" t="s">
        <v>85</v>
      </c>
    </row>
    <row r="12257" spans="1:9" x14ac:dyDescent="0.2">
      <c r="A12257" t="s">
        <v>60</v>
      </c>
      <c r="B12257" t="s">
        <v>81</v>
      </c>
      <c r="C12257" t="s">
        <v>22</v>
      </c>
      <c r="D12257" s="55">
        <v>44652</v>
      </c>
      <c r="E12257">
        <v>0.02</v>
      </c>
      <c r="F12257">
        <v>2376548</v>
      </c>
      <c r="G12257" s="58" t="s">
        <v>87</v>
      </c>
      <c r="H12257" s="58" t="s">
        <v>87</v>
      </c>
      <c r="I12257" s="60" t="s">
        <v>85</v>
      </c>
    </row>
    <row r="12258" spans="1:9" x14ac:dyDescent="0.2">
      <c r="A12258" t="s">
        <v>61</v>
      </c>
      <c r="B12258" t="s">
        <v>80</v>
      </c>
      <c r="C12258" t="s">
        <v>22</v>
      </c>
      <c r="D12258" s="55">
        <v>44652</v>
      </c>
      <c r="E12258">
        <v>0.5</v>
      </c>
      <c r="F12258">
        <v>2376549</v>
      </c>
      <c r="G12258" s="58" t="s">
        <v>87</v>
      </c>
      <c r="H12258" s="58" t="s">
        <v>87</v>
      </c>
      <c r="I12258" s="60" t="s">
        <v>85</v>
      </c>
    </row>
    <row r="12259" spans="1:9" x14ac:dyDescent="0.2">
      <c r="A12259" t="s">
        <v>61</v>
      </c>
      <c r="B12259" t="s">
        <v>81</v>
      </c>
      <c r="C12259" t="s">
        <v>22</v>
      </c>
      <c r="D12259" s="55">
        <v>44652</v>
      </c>
      <c r="E12259">
        <v>-4.4999999999999998E-2</v>
      </c>
      <c r="F12259">
        <v>2376550</v>
      </c>
      <c r="G12259" s="58" t="s">
        <v>87</v>
      </c>
      <c r="H12259" s="58" t="s">
        <v>87</v>
      </c>
      <c r="I12259" s="60" t="s">
        <v>85</v>
      </c>
    </row>
    <row r="12260" spans="1:9" x14ac:dyDescent="0.2">
      <c r="A12260" t="s">
        <v>62</v>
      </c>
      <c r="B12260" t="s">
        <v>80</v>
      </c>
      <c r="C12260" t="s">
        <v>22</v>
      </c>
      <c r="D12260" s="55">
        <v>44652</v>
      </c>
      <c r="E12260">
        <v>0.24</v>
      </c>
      <c r="F12260">
        <v>2376551</v>
      </c>
      <c r="G12260" s="58" t="s">
        <v>87</v>
      </c>
      <c r="H12260" s="58" t="s">
        <v>87</v>
      </c>
      <c r="I12260" s="60" t="s">
        <v>85</v>
      </c>
    </row>
    <row r="12261" spans="1:9" x14ac:dyDescent="0.2">
      <c r="A12261" t="s">
        <v>62</v>
      </c>
      <c r="B12261" t="s">
        <v>81</v>
      </c>
      <c r="C12261" t="s">
        <v>22</v>
      </c>
      <c r="D12261" s="55">
        <v>44652</v>
      </c>
      <c r="E12261">
        <v>5.0000000000000001E-3</v>
      </c>
      <c r="F12261">
        <v>2376552</v>
      </c>
      <c r="G12261" s="58" t="s">
        <v>87</v>
      </c>
      <c r="H12261" s="58" t="s">
        <v>87</v>
      </c>
      <c r="I12261" s="60" t="s">
        <v>85</v>
      </c>
    </row>
    <row r="12262" spans="1:9" x14ac:dyDescent="0.2">
      <c r="A12262" t="s">
        <v>63</v>
      </c>
      <c r="B12262" t="s">
        <v>80</v>
      </c>
      <c r="C12262" t="s">
        <v>22</v>
      </c>
      <c r="D12262" s="55">
        <v>44652</v>
      </c>
      <c r="E12262">
        <v>0</v>
      </c>
      <c r="F12262">
        <v>2376553</v>
      </c>
      <c r="G12262" s="58" t="s">
        <v>87</v>
      </c>
      <c r="H12262" s="58" t="s">
        <v>87</v>
      </c>
      <c r="I12262" s="60" t="s">
        <v>85</v>
      </c>
    </row>
    <row r="12263" spans="1:9" x14ac:dyDescent="0.2">
      <c r="A12263" t="s">
        <v>63</v>
      </c>
      <c r="B12263" t="s">
        <v>81</v>
      </c>
      <c r="C12263" t="s">
        <v>22</v>
      </c>
      <c r="D12263" s="55">
        <v>44652</v>
      </c>
      <c r="E12263">
        <v>0</v>
      </c>
      <c r="F12263">
        <v>2376554</v>
      </c>
      <c r="G12263" s="58" t="s">
        <v>87</v>
      </c>
      <c r="H12263" s="58" t="s">
        <v>87</v>
      </c>
      <c r="I12263" s="60" t="s">
        <v>85</v>
      </c>
    </row>
    <row r="12264" spans="1:9" x14ac:dyDescent="0.2">
      <c r="A12264" t="s">
        <v>64</v>
      </c>
      <c r="B12264" t="s">
        <v>80</v>
      </c>
      <c r="C12264" t="s">
        <v>22</v>
      </c>
      <c r="D12264" s="55">
        <v>44652</v>
      </c>
      <c r="E12264">
        <v>0</v>
      </c>
      <c r="F12264">
        <v>2376555</v>
      </c>
      <c r="G12264" s="58" t="s">
        <v>87</v>
      </c>
      <c r="H12264" s="58" t="s">
        <v>87</v>
      </c>
      <c r="I12264" s="60" t="s">
        <v>85</v>
      </c>
    </row>
    <row r="12265" spans="1:9" x14ac:dyDescent="0.2">
      <c r="A12265" t="s">
        <v>64</v>
      </c>
      <c r="B12265" t="s">
        <v>81</v>
      </c>
      <c r="C12265" t="s">
        <v>22</v>
      </c>
      <c r="D12265" s="55">
        <v>44652</v>
      </c>
      <c r="E12265">
        <v>0</v>
      </c>
      <c r="F12265">
        <v>2376556</v>
      </c>
      <c r="G12265" s="58" t="s">
        <v>87</v>
      </c>
      <c r="H12265" s="58" t="s">
        <v>87</v>
      </c>
      <c r="I12265" s="60" t="s">
        <v>85</v>
      </c>
    </row>
    <row r="12266" spans="1:9" x14ac:dyDescent="0.2">
      <c r="A12266" t="s">
        <v>79</v>
      </c>
      <c r="B12266" t="s">
        <v>80</v>
      </c>
      <c r="C12266" t="s">
        <v>22</v>
      </c>
      <c r="D12266" s="55">
        <v>44652</v>
      </c>
      <c r="E12266">
        <v>0</v>
      </c>
      <c r="F12266">
        <v>2376557</v>
      </c>
      <c r="G12266" s="58" t="s">
        <v>87</v>
      </c>
      <c r="H12266" s="58" t="s">
        <v>87</v>
      </c>
      <c r="I12266" s="60" t="s">
        <v>85</v>
      </c>
    </row>
    <row r="12267" spans="1:9" x14ac:dyDescent="0.2">
      <c r="A12267" t="s">
        <v>79</v>
      </c>
      <c r="B12267" t="s">
        <v>81</v>
      </c>
      <c r="C12267" t="s">
        <v>22</v>
      </c>
      <c r="D12267" s="55">
        <v>44652</v>
      </c>
      <c r="E12267">
        <v>0</v>
      </c>
      <c r="F12267">
        <v>2376558</v>
      </c>
      <c r="G12267" s="58" t="s">
        <v>87</v>
      </c>
      <c r="H12267" s="58" t="s">
        <v>87</v>
      </c>
      <c r="I12267" s="60" t="s">
        <v>85</v>
      </c>
    </row>
    <row r="12268" spans="1:9" x14ac:dyDescent="0.2">
      <c r="A12268" t="s">
        <v>65</v>
      </c>
      <c r="B12268" t="s">
        <v>80</v>
      </c>
      <c r="C12268" t="s">
        <v>22</v>
      </c>
      <c r="D12268" s="55">
        <v>44652</v>
      </c>
      <c r="E12268">
        <v>0</v>
      </c>
      <c r="F12268">
        <v>2376559</v>
      </c>
      <c r="G12268" s="58" t="s">
        <v>87</v>
      </c>
      <c r="H12268" s="58" t="s">
        <v>87</v>
      </c>
      <c r="I12268" s="60" t="s">
        <v>85</v>
      </c>
    </row>
    <row r="12269" spans="1:9" x14ac:dyDescent="0.2">
      <c r="A12269" t="s">
        <v>65</v>
      </c>
      <c r="B12269" t="s">
        <v>81</v>
      </c>
      <c r="C12269" t="s">
        <v>22</v>
      </c>
      <c r="D12269" s="55">
        <v>44652</v>
      </c>
      <c r="E12269">
        <v>0</v>
      </c>
      <c r="F12269">
        <v>2376560</v>
      </c>
      <c r="G12269" s="58" t="s">
        <v>87</v>
      </c>
      <c r="H12269" s="58" t="s">
        <v>87</v>
      </c>
      <c r="I12269" s="60" t="s">
        <v>85</v>
      </c>
    </row>
    <row r="12270" spans="1:9" x14ac:dyDescent="0.2">
      <c r="A12270" t="s">
        <v>82</v>
      </c>
      <c r="B12270" t="s">
        <v>80</v>
      </c>
      <c r="C12270" t="s">
        <v>22</v>
      </c>
      <c r="D12270" s="55">
        <v>44652</v>
      </c>
      <c r="E12270">
        <v>0.55000000000000004</v>
      </c>
      <c r="F12270">
        <v>2376561</v>
      </c>
      <c r="G12270" s="58" t="s">
        <v>87</v>
      </c>
      <c r="H12270" s="58" t="s">
        <v>87</v>
      </c>
      <c r="I12270" s="60" t="s">
        <v>85</v>
      </c>
    </row>
    <row r="12271" spans="1:9" x14ac:dyDescent="0.2">
      <c r="A12271" t="s">
        <v>78</v>
      </c>
      <c r="B12271" t="s">
        <v>80</v>
      </c>
      <c r="C12271" t="s">
        <v>22</v>
      </c>
      <c r="D12271" s="55">
        <v>44682</v>
      </c>
      <c r="E12271">
        <v>0.38500000000000001</v>
      </c>
      <c r="F12271">
        <v>2376515</v>
      </c>
      <c r="G12271" s="58" t="s">
        <v>87</v>
      </c>
      <c r="H12271" s="58" t="s">
        <v>87</v>
      </c>
      <c r="I12271" s="60" t="s">
        <v>85</v>
      </c>
    </row>
    <row r="12272" spans="1:9" x14ac:dyDescent="0.2">
      <c r="A12272" t="s">
        <v>78</v>
      </c>
      <c r="B12272" t="s">
        <v>81</v>
      </c>
      <c r="C12272" t="s">
        <v>22</v>
      </c>
      <c r="D12272" s="55">
        <v>44682</v>
      </c>
      <c r="E12272">
        <v>1.4999999999999999E-2</v>
      </c>
      <c r="F12272">
        <v>2376516</v>
      </c>
      <c r="G12272" s="58" t="s">
        <v>87</v>
      </c>
      <c r="H12272" s="58" t="s">
        <v>87</v>
      </c>
      <c r="I12272" s="60" t="s">
        <v>85</v>
      </c>
    </row>
    <row r="12273" spans="1:9" x14ac:dyDescent="0.2">
      <c r="A12273" t="s">
        <v>35</v>
      </c>
      <c r="B12273" t="s">
        <v>80</v>
      </c>
      <c r="C12273" t="s">
        <v>22</v>
      </c>
      <c r="D12273" s="55">
        <v>44682</v>
      </c>
      <c r="E12273">
        <v>0.38500000000000001</v>
      </c>
      <c r="F12273">
        <v>2376517</v>
      </c>
      <c r="G12273" s="58" t="s">
        <v>87</v>
      </c>
      <c r="H12273" s="58" t="s">
        <v>87</v>
      </c>
      <c r="I12273" s="60" t="s">
        <v>85</v>
      </c>
    </row>
    <row r="12274" spans="1:9" x14ac:dyDescent="0.2">
      <c r="A12274" t="s">
        <v>35</v>
      </c>
      <c r="B12274" t="s">
        <v>81</v>
      </c>
      <c r="C12274" t="s">
        <v>22</v>
      </c>
      <c r="D12274" s="55">
        <v>44682</v>
      </c>
      <c r="E12274">
        <v>4.4999999999999998E-2</v>
      </c>
      <c r="F12274">
        <v>2376518</v>
      </c>
      <c r="G12274" s="58" t="s">
        <v>87</v>
      </c>
      <c r="H12274" s="58" t="s">
        <v>87</v>
      </c>
      <c r="I12274" s="60" t="s">
        <v>85</v>
      </c>
    </row>
    <row r="12275" spans="1:9" x14ac:dyDescent="0.2">
      <c r="A12275" t="s">
        <v>36</v>
      </c>
      <c r="B12275" t="s">
        <v>80</v>
      </c>
      <c r="C12275" t="s">
        <v>22</v>
      </c>
      <c r="D12275" s="55">
        <v>44682</v>
      </c>
      <c r="E12275">
        <v>0.38500000000000001</v>
      </c>
      <c r="F12275">
        <v>2376519</v>
      </c>
      <c r="G12275" s="58" t="s">
        <v>87</v>
      </c>
      <c r="H12275" s="58" t="s">
        <v>87</v>
      </c>
      <c r="I12275" s="60" t="s">
        <v>85</v>
      </c>
    </row>
    <row r="12276" spans="1:9" x14ac:dyDescent="0.2">
      <c r="A12276" t="s">
        <v>36</v>
      </c>
      <c r="B12276" t="s">
        <v>81</v>
      </c>
      <c r="C12276" t="s">
        <v>22</v>
      </c>
      <c r="D12276" s="55">
        <v>44682</v>
      </c>
      <c r="E12276">
        <v>1.4999999999999999E-2</v>
      </c>
      <c r="F12276">
        <v>2376520</v>
      </c>
      <c r="G12276" s="58" t="s">
        <v>87</v>
      </c>
      <c r="H12276" s="58" t="s">
        <v>87</v>
      </c>
      <c r="I12276" s="60" t="s">
        <v>85</v>
      </c>
    </row>
    <row r="12277" spans="1:9" x14ac:dyDescent="0.2">
      <c r="A12277" t="s">
        <v>37</v>
      </c>
      <c r="B12277" t="s">
        <v>80</v>
      </c>
      <c r="C12277" t="s">
        <v>22</v>
      </c>
      <c r="D12277" s="55">
        <v>44682</v>
      </c>
      <c r="E12277">
        <v>0.38500000000000001</v>
      </c>
      <c r="F12277">
        <v>2376521</v>
      </c>
      <c r="G12277" s="58" t="s">
        <v>87</v>
      </c>
      <c r="H12277" s="58" t="s">
        <v>87</v>
      </c>
      <c r="I12277" s="60" t="s">
        <v>85</v>
      </c>
    </row>
    <row r="12278" spans="1:9" x14ac:dyDescent="0.2">
      <c r="A12278" t="s">
        <v>37</v>
      </c>
      <c r="B12278" t="s">
        <v>81</v>
      </c>
      <c r="C12278" t="s">
        <v>22</v>
      </c>
      <c r="D12278" s="55">
        <v>44682</v>
      </c>
      <c r="E12278">
        <v>4.4999999999999998E-2</v>
      </c>
      <c r="F12278">
        <v>2376522</v>
      </c>
      <c r="G12278" s="58" t="s">
        <v>87</v>
      </c>
      <c r="H12278" s="58" t="s">
        <v>87</v>
      </c>
      <c r="I12278" s="60" t="s">
        <v>85</v>
      </c>
    </row>
    <row r="12279" spans="1:9" x14ac:dyDescent="0.2">
      <c r="A12279" t="s">
        <v>40</v>
      </c>
      <c r="B12279" t="s">
        <v>80</v>
      </c>
      <c r="C12279" t="s">
        <v>22</v>
      </c>
      <c r="D12279" s="55">
        <v>44682</v>
      </c>
      <c r="E12279">
        <v>0</v>
      </c>
      <c r="F12279">
        <v>2376523</v>
      </c>
      <c r="G12279" s="58" t="s">
        <v>87</v>
      </c>
      <c r="H12279" s="58" t="s">
        <v>87</v>
      </c>
      <c r="I12279" s="60" t="s">
        <v>85</v>
      </c>
    </row>
    <row r="12280" spans="1:9" x14ac:dyDescent="0.2">
      <c r="A12280" t="s">
        <v>40</v>
      </c>
      <c r="B12280" t="s">
        <v>81</v>
      </c>
      <c r="C12280" t="s">
        <v>22</v>
      </c>
      <c r="D12280" s="55">
        <v>44682</v>
      </c>
      <c r="E12280">
        <v>0</v>
      </c>
      <c r="F12280">
        <v>2376524</v>
      </c>
      <c r="G12280" s="58" t="s">
        <v>87</v>
      </c>
      <c r="H12280" s="58" t="s">
        <v>87</v>
      </c>
      <c r="I12280" s="60" t="s">
        <v>85</v>
      </c>
    </row>
    <row r="12281" spans="1:9" x14ac:dyDescent="0.2">
      <c r="A12281" t="s">
        <v>41</v>
      </c>
      <c r="B12281" t="s">
        <v>80</v>
      </c>
      <c r="C12281" t="s">
        <v>22</v>
      </c>
      <c r="D12281" s="55">
        <v>44682</v>
      </c>
      <c r="E12281">
        <v>0</v>
      </c>
      <c r="F12281">
        <v>2376525</v>
      </c>
      <c r="G12281" s="58" t="s">
        <v>87</v>
      </c>
      <c r="H12281" s="58" t="s">
        <v>87</v>
      </c>
      <c r="I12281" s="60" t="s">
        <v>85</v>
      </c>
    </row>
    <row r="12282" spans="1:9" x14ac:dyDescent="0.2">
      <c r="A12282" t="s">
        <v>41</v>
      </c>
      <c r="B12282" t="s">
        <v>81</v>
      </c>
      <c r="C12282" t="s">
        <v>22</v>
      </c>
      <c r="D12282" s="55">
        <v>44682</v>
      </c>
      <c r="E12282">
        <v>0</v>
      </c>
      <c r="F12282">
        <v>2376526</v>
      </c>
      <c r="G12282" s="58" t="s">
        <v>87</v>
      </c>
      <c r="H12282" s="58" t="s">
        <v>87</v>
      </c>
      <c r="I12282" s="60" t="s">
        <v>85</v>
      </c>
    </row>
    <row r="12283" spans="1:9" x14ac:dyDescent="0.2">
      <c r="A12283" t="s">
        <v>42</v>
      </c>
      <c r="B12283" t="s">
        <v>80</v>
      </c>
      <c r="C12283" t="s">
        <v>22</v>
      </c>
      <c r="D12283" s="55">
        <v>44682</v>
      </c>
      <c r="E12283">
        <v>0.16500000000000001</v>
      </c>
      <c r="F12283">
        <v>2376527</v>
      </c>
      <c r="G12283" s="58" t="s">
        <v>87</v>
      </c>
      <c r="H12283" s="58" t="s">
        <v>87</v>
      </c>
      <c r="I12283" s="60" t="s">
        <v>85</v>
      </c>
    </row>
    <row r="12284" spans="1:9" x14ac:dyDescent="0.2">
      <c r="A12284" t="s">
        <v>42</v>
      </c>
      <c r="B12284" t="s">
        <v>81</v>
      </c>
      <c r="C12284" t="s">
        <v>22</v>
      </c>
      <c r="D12284" s="55">
        <v>44682</v>
      </c>
      <c r="E12284">
        <v>0.01</v>
      </c>
      <c r="F12284">
        <v>2376528</v>
      </c>
      <c r="G12284" s="58" t="s">
        <v>87</v>
      </c>
      <c r="H12284" s="58" t="s">
        <v>87</v>
      </c>
      <c r="I12284" s="60" t="s">
        <v>85</v>
      </c>
    </row>
    <row r="12285" spans="1:9" x14ac:dyDescent="0.2">
      <c r="A12285" t="s">
        <v>43</v>
      </c>
      <c r="B12285" t="s">
        <v>80</v>
      </c>
      <c r="C12285" t="s">
        <v>22</v>
      </c>
      <c r="D12285" s="55">
        <v>44682</v>
      </c>
      <c r="E12285">
        <v>0.16500000000000001</v>
      </c>
      <c r="F12285">
        <v>2376529</v>
      </c>
      <c r="G12285" s="58" t="s">
        <v>87</v>
      </c>
      <c r="H12285" s="58" t="s">
        <v>87</v>
      </c>
      <c r="I12285" s="60" t="s">
        <v>85</v>
      </c>
    </row>
    <row r="12286" spans="1:9" x14ac:dyDescent="0.2">
      <c r="A12286" t="s">
        <v>43</v>
      </c>
      <c r="B12286" t="s">
        <v>81</v>
      </c>
      <c r="C12286" t="s">
        <v>22</v>
      </c>
      <c r="D12286" s="55">
        <v>44682</v>
      </c>
      <c r="E12286">
        <v>0.17691279065015725</v>
      </c>
      <c r="F12286">
        <v>2376530</v>
      </c>
      <c r="G12286" s="58" t="s">
        <v>87</v>
      </c>
      <c r="H12286" s="58" t="s">
        <v>87</v>
      </c>
      <c r="I12286" s="60" t="s">
        <v>85</v>
      </c>
    </row>
    <row r="12287" spans="1:9" x14ac:dyDescent="0.2">
      <c r="A12287" t="s">
        <v>44</v>
      </c>
      <c r="B12287" t="s">
        <v>80</v>
      </c>
      <c r="C12287" t="s">
        <v>22</v>
      </c>
      <c r="D12287" s="55">
        <v>44682</v>
      </c>
      <c r="E12287">
        <v>0.19500000000000001</v>
      </c>
      <c r="F12287">
        <v>2376531</v>
      </c>
      <c r="G12287" s="58" t="s">
        <v>87</v>
      </c>
      <c r="H12287" s="58" t="s">
        <v>87</v>
      </c>
      <c r="I12287" s="60" t="s">
        <v>85</v>
      </c>
    </row>
    <row r="12288" spans="1:9" x14ac:dyDescent="0.2">
      <c r="A12288" t="s">
        <v>44</v>
      </c>
      <c r="B12288" t="s">
        <v>81</v>
      </c>
      <c r="C12288" t="s">
        <v>22</v>
      </c>
      <c r="D12288" s="55">
        <v>44682</v>
      </c>
      <c r="E12288">
        <v>5.0000000000000001E-3</v>
      </c>
      <c r="F12288">
        <v>2376532</v>
      </c>
      <c r="G12288" s="58" t="s">
        <v>87</v>
      </c>
      <c r="H12288" s="58" t="s">
        <v>87</v>
      </c>
      <c r="I12288" s="60" t="s">
        <v>85</v>
      </c>
    </row>
    <row r="12289" spans="1:9" x14ac:dyDescent="0.2">
      <c r="A12289" t="s">
        <v>45</v>
      </c>
      <c r="B12289" t="s">
        <v>80</v>
      </c>
      <c r="C12289" t="s">
        <v>22</v>
      </c>
      <c r="D12289" s="55">
        <v>44682</v>
      </c>
      <c r="E12289">
        <v>0.19500000000000001</v>
      </c>
      <c r="F12289">
        <v>2376533</v>
      </c>
      <c r="G12289" s="58" t="s">
        <v>87</v>
      </c>
      <c r="H12289" s="58" t="s">
        <v>87</v>
      </c>
      <c r="I12289" s="60" t="s">
        <v>85</v>
      </c>
    </row>
    <row r="12290" spans="1:9" x14ac:dyDescent="0.2">
      <c r="A12290" t="s">
        <v>45</v>
      </c>
      <c r="B12290" t="s">
        <v>81</v>
      </c>
      <c r="C12290" t="s">
        <v>22</v>
      </c>
      <c r="D12290" s="55">
        <v>44682</v>
      </c>
      <c r="E12290">
        <v>5.0000000000000001E-3</v>
      </c>
      <c r="F12290">
        <v>2376534</v>
      </c>
      <c r="G12290" s="58" t="s">
        <v>87</v>
      </c>
      <c r="H12290" s="58" t="s">
        <v>87</v>
      </c>
      <c r="I12290" s="60" t="s">
        <v>85</v>
      </c>
    </row>
    <row r="12291" spans="1:9" x14ac:dyDescent="0.2">
      <c r="A12291" t="s">
        <v>46</v>
      </c>
      <c r="B12291" t="s">
        <v>80</v>
      </c>
      <c r="C12291" t="s">
        <v>22</v>
      </c>
      <c r="D12291" s="55">
        <v>44682</v>
      </c>
      <c r="E12291">
        <v>0.19500000000000001</v>
      </c>
      <c r="F12291">
        <v>2376535</v>
      </c>
      <c r="G12291" s="58" t="s">
        <v>87</v>
      </c>
      <c r="H12291" s="58" t="s">
        <v>87</v>
      </c>
      <c r="I12291" s="60" t="s">
        <v>85</v>
      </c>
    </row>
    <row r="12292" spans="1:9" x14ac:dyDescent="0.2">
      <c r="A12292" t="s">
        <v>46</v>
      </c>
      <c r="B12292" t="s">
        <v>81</v>
      </c>
      <c r="C12292" t="s">
        <v>22</v>
      </c>
      <c r="D12292" s="55">
        <v>44682</v>
      </c>
      <c r="E12292">
        <v>0.25712848956201456</v>
      </c>
      <c r="F12292">
        <v>2376536</v>
      </c>
      <c r="G12292" s="58" t="s">
        <v>87</v>
      </c>
      <c r="H12292" s="58" t="s">
        <v>87</v>
      </c>
      <c r="I12292" s="60" t="s">
        <v>85</v>
      </c>
    </row>
    <row r="12293" spans="1:9" x14ac:dyDescent="0.2">
      <c r="A12293" t="s">
        <v>47</v>
      </c>
      <c r="B12293" t="s">
        <v>80</v>
      </c>
      <c r="C12293" t="s">
        <v>22</v>
      </c>
      <c r="D12293" s="55">
        <v>44682</v>
      </c>
      <c r="E12293">
        <v>0.19500000000000001</v>
      </c>
      <c r="F12293">
        <v>2376537</v>
      </c>
      <c r="G12293" s="58" t="s">
        <v>87</v>
      </c>
      <c r="H12293" s="58" t="s">
        <v>87</v>
      </c>
      <c r="I12293" s="60" t="s">
        <v>85</v>
      </c>
    </row>
    <row r="12294" spans="1:9" x14ac:dyDescent="0.2">
      <c r="A12294" t="s">
        <v>47</v>
      </c>
      <c r="B12294" t="s">
        <v>81</v>
      </c>
      <c r="C12294" t="s">
        <v>22</v>
      </c>
      <c r="D12294" s="55">
        <v>44682</v>
      </c>
      <c r="E12294">
        <v>2.5000000000000001E-2</v>
      </c>
      <c r="F12294">
        <v>2376538</v>
      </c>
      <c r="G12294" s="58" t="s">
        <v>87</v>
      </c>
      <c r="H12294" s="58" t="s">
        <v>87</v>
      </c>
      <c r="I12294" s="60" t="s">
        <v>85</v>
      </c>
    </row>
    <row r="12295" spans="1:9" x14ac:dyDescent="0.2">
      <c r="A12295" t="s">
        <v>48</v>
      </c>
      <c r="B12295" t="s">
        <v>80</v>
      </c>
      <c r="C12295" t="s">
        <v>22</v>
      </c>
      <c r="D12295" s="55">
        <v>44682</v>
      </c>
      <c r="E12295">
        <v>0.19500000000000001</v>
      </c>
      <c r="F12295">
        <v>2376539</v>
      </c>
      <c r="G12295" s="58" t="s">
        <v>87</v>
      </c>
      <c r="H12295" s="58" t="s">
        <v>87</v>
      </c>
      <c r="I12295" s="60" t="s">
        <v>85</v>
      </c>
    </row>
    <row r="12296" spans="1:9" x14ac:dyDescent="0.2">
      <c r="A12296" t="s">
        <v>48</v>
      </c>
      <c r="B12296" t="s">
        <v>81</v>
      </c>
      <c r="C12296" t="s">
        <v>22</v>
      </c>
      <c r="D12296" s="55">
        <v>44682</v>
      </c>
      <c r="E12296">
        <v>0.25712848956201456</v>
      </c>
      <c r="F12296">
        <v>2376540</v>
      </c>
      <c r="G12296" s="58" t="s">
        <v>87</v>
      </c>
      <c r="H12296" s="58" t="s">
        <v>87</v>
      </c>
      <c r="I12296" s="60" t="s">
        <v>85</v>
      </c>
    </row>
    <row r="12297" spans="1:9" x14ac:dyDescent="0.2">
      <c r="A12297" t="s">
        <v>50</v>
      </c>
      <c r="B12297" t="s">
        <v>80</v>
      </c>
      <c r="C12297" t="s">
        <v>22</v>
      </c>
      <c r="D12297" s="55">
        <v>44682</v>
      </c>
      <c r="E12297">
        <v>0</v>
      </c>
      <c r="F12297">
        <v>2376541</v>
      </c>
      <c r="G12297" s="58" t="s">
        <v>87</v>
      </c>
      <c r="H12297" s="58" t="s">
        <v>87</v>
      </c>
      <c r="I12297" s="60" t="s">
        <v>85</v>
      </c>
    </row>
    <row r="12298" spans="1:9" x14ac:dyDescent="0.2">
      <c r="A12298" t="s">
        <v>50</v>
      </c>
      <c r="B12298" t="s">
        <v>81</v>
      </c>
      <c r="C12298" t="s">
        <v>22</v>
      </c>
      <c r="D12298" s="55">
        <v>44682</v>
      </c>
      <c r="E12298">
        <v>0</v>
      </c>
      <c r="F12298">
        <v>2376542</v>
      </c>
      <c r="G12298" s="58" t="s">
        <v>87</v>
      </c>
      <c r="H12298" s="58" t="s">
        <v>87</v>
      </c>
      <c r="I12298" s="60" t="s">
        <v>85</v>
      </c>
    </row>
    <row r="12299" spans="1:9" x14ac:dyDescent="0.2">
      <c r="A12299" t="s">
        <v>58</v>
      </c>
      <c r="B12299" t="s">
        <v>80</v>
      </c>
      <c r="C12299" t="s">
        <v>22</v>
      </c>
      <c r="D12299" s="55">
        <v>44682</v>
      </c>
      <c r="E12299">
        <v>0.38500000000000001</v>
      </c>
      <c r="F12299">
        <v>2376543</v>
      </c>
      <c r="G12299" s="58" t="s">
        <v>87</v>
      </c>
      <c r="H12299" s="58" t="s">
        <v>87</v>
      </c>
      <c r="I12299" s="60" t="s">
        <v>85</v>
      </c>
    </row>
    <row r="12300" spans="1:9" x14ac:dyDescent="0.2">
      <c r="A12300" t="s">
        <v>58</v>
      </c>
      <c r="B12300" t="s">
        <v>81</v>
      </c>
      <c r="C12300" t="s">
        <v>22</v>
      </c>
      <c r="D12300" s="55">
        <v>44682</v>
      </c>
      <c r="E12300">
        <v>1.4999999999999999E-2</v>
      </c>
      <c r="F12300">
        <v>2376544</v>
      </c>
      <c r="G12300" s="58" t="s">
        <v>87</v>
      </c>
      <c r="H12300" s="58" t="s">
        <v>87</v>
      </c>
      <c r="I12300" s="60" t="s">
        <v>85</v>
      </c>
    </row>
    <row r="12301" spans="1:9" x14ac:dyDescent="0.2">
      <c r="A12301" t="s">
        <v>59</v>
      </c>
      <c r="B12301" t="s">
        <v>80</v>
      </c>
      <c r="C12301" t="s">
        <v>22</v>
      </c>
      <c r="D12301" s="55">
        <v>44682</v>
      </c>
      <c r="E12301">
        <v>0.44</v>
      </c>
      <c r="F12301">
        <v>2376545</v>
      </c>
      <c r="G12301" s="58" t="s">
        <v>87</v>
      </c>
      <c r="H12301" s="58" t="s">
        <v>87</v>
      </c>
      <c r="I12301" s="60" t="s">
        <v>85</v>
      </c>
    </row>
    <row r="12302" spans="1:9" x14ac:dyDescent="0.2">
      <c r="A12302" t="s">
        <v>59</v>
      </c>
      <c r="B12302" t="s">
        <v>81</v>
      </c>
      <c r="C12302" t="s">
        <v>22</v>
      </c>
      <c r="D12302" s="55">
        <v>44682</v>
      </c>
      <c r="E12302">
        <v>-6.5000000000000002E-2</v>
      </c>
      <c r="F12302">
        <v>2376546</v>
      </c>
      <c r="G12302" s="58" t="s">
        <v>87</v>
      </c>
      <c r="H12302" s="58" t="s">
        <v>87</v>
      </c>
      <c r="I12302" s="60" t="s">
        <v>85</v>
      </c>
    </row>
    <row r="12303" spans="1:9" x14ac:dyDescent="0.2">
      <c r="A12303" t="s">
        <v>60</v>
      </c>
      <c r="B12303" t="s">
        <v>80</v>
      </c>
      <c r="C12303" t="s">
        <v>22</v>
      </c>
      <c r="D12303" s="55">
        <v>44682</v>
      </c>
      <c r="E12303">
        <v>0.44</v>
      </c>
      <c r="F12303">
        <v>2376547</v>
      </c>
      <c r="G12303" s="58" t="s">
        <v>87</v>
      </c>
      <c r="H12303" s="58" t="s">
        <v>87</v>
      </c>
      <c r="I12303" s="60" t="s">
        <v>85</v>
      </c>
    </row>
    <row r="12304" spans="1:9" x14ac:dyDescent="0.2">
      <c r="A12304" t="s">
        <v>60</v>
      </c>
      <c r="B12304" t="s">
        <v>81</v>
      </c>
      <c r="C12304" t="s">
        <v>22</v>
      </c>
      <c r="D12304" s="55">
        <v>44682</v>
      </c>
      <c r="E12304">
        <v>0.02</v>
      </c>
      <c r="F12304">
        <v>2376548</v>
      </c>
      <c r="G12304" s="58" t="s">
        <v>87</v>
      </c>
      <c r="H12304" s="58" t="s">
        <v>87</v>
      </c>
      <c r="I12304" s="60" t="s">
        <v>85</v>
      </c>
    </row>
    <row r="12305" spans="1:9" x14ac:dyDescent="0.2">
      <c r="A12305" t="s">
        <v>61</v>
      </c>
      <c r="B12305" t="s">
        <v>80</v>
      </c>
      <c r="C12305" t="s">
        <v>22</v>
      </c>
      <c r="D12305" s="55">
        <v>44682</v>
      </c>
      <c r="E12305">
        <v>0.44</v>
      </c>
      <c r="F12305">
        <v>2376549</v>
      </c>
      <c r="G12305" s="58" t="s">
        <v>87</v>
      </c>
      <c r="H12305" s="58" t="s">
        <v>87</v>
      </c>
      <c r="I12305" s="60" t="s">
        <v>85</v>
      </c>
    </row>
    <row r="12306" spans="1:9" x14ac:dyDescent="0.2">
      <c r="A12306" t="s">
        <v>61</v>
      </c>
      <c r="B12306" t="s">
        <v>81</v>
      </c>
      <c r="C12306" t="s">
        <v>22</v>
      </c>
      <c r="D12306" s="55">
        <v>44682</v>
      </c>
      <c r="E12306">
        <v>-3.5000000000000003E-2</v>
      </c>
      <c r="F12306">
        <v>2376550</v>
      </c>
      <c r="G12306" s="58" t="s">
        <v>87</v>
      </c>
      <c r="H12306" s="58" t="s">
        <v>87</v>
      </c>
      <c r="I12306" s="60" t="s">
        <v>85</v>
      </c>
    </row>
    <row r="12307" spans="1:9" x14ac:dyDescent="0.2">
      <c r="A12307" t="s">
        <v>62</v>
      </c>
      <c r="B12307" t="s">
        <v>80</v>
      </c>
      <c r="C12307" t="s">
        <v>22</v>
      </c>
      <c r="D12307" s="55">
        <v>44682</v>
      </c>
      <c r="E12307">
        <v>0.19500000000000001</v>
      </c>
      <c r="F12307">
        <v>2376551</v>
      </c>
      <c r="G12307" s="58" t="s">
        <v>87</v>
      </c>
      <c r="H12307" s="58" t="s">
        <v>87</v>
      </c>
      <c r="I12307" s="60" t="s">
        <v>85</v>
      </c>
    </row>
    <row r="12308" spans="1:9" x14ac:dyDescent="0.2">
      <c r="A12308" t="s">
        <v>62</v>
      </c>
      <c r="B12308" t="s">
        <v>81</v>
      </c>
      <c r="C12308" t="s">
        <v>22</v>
      </c>
      <c r="D12308" s="55">
        <v>44682</v>
      </c>
      <c r="E12308">
        <v>5.0000000000000001E-3</v>
      </c>
      <c r="F12308">
        <v>2376552</v>
      </c>
      <c r="G12308" s="58" t="s">
        <v>87</v>
      </c>
      <c r="H12308" s="58" t="s">
        <v>87</v>
      </c>
      <c r="I12308" s="60" t="s">
        <v>85</v>
      </c>
    </row>
    <row r="12309" spans="1:9" x14ac:dyDescent="0.2">
      <c r="A12309" t="s">
        <v>63</v>
      </c>
      <c r="B12309" t="s">
        <v>80</v>
      </c>
      <c r="C12309" t="s">
        <v>22</v>
      </c>
      <c r="D12309" s="55">
        <v>44682</v>
      </c>
      <c r="E12309">
        <v>0</v>
      </c>
      <c r="F12309">
        <v>2376553</v>
      </c>
      <c r="G12309" s="58" t="s">
        <v>87</v>
      </c>
      <c r="H12309" s="58" t="s">
        <v>87</v>
      </c>
      <c r="I12309" s="60" t="s">
        <v>85</v>
      </c>
    </row>
    <row r="12310" spans="1:9" x14ac:dyDescent="0.2">
      <c r="A12310" t="s">
        <v>63</v>
      </c>
      <c r="B12310" t="s">
        <v>81</v>
      </c>
      <c r="C12310" t="s">
        <v>22</v>
      </c>
      <c r="D12310" s="55">
        <v>44682</v>
      </c>
      <c r="E12310">
        <v>0</v>
      </c>
      <c r="F12310">
        <v>2376554</v>
      </c>
      <c r="G12310" s="58" t="s">
        <v>87</v>
      </c>
      <c r="H12310" s="58" t="s">
        <v>87</v>
      </c>
      <c r="I12310" s="60" t="s">
        <v>85</v>
      </c>
    </row>
    <row r="12311" spans="1:9" x14ac:dyDescent="0.2">
      <c r="A12311" t="s">
        <v>64</v>
      </c>
      <c r="B12311" t="s">
        <v>80</v>
      </c>
      <c r="C12311" t="s">
        <v>22</v>
      </c>
      <c r="D12311" s="55">
        <v>44682</v>
      </c>
      <c r="E12311">
        <v>0</v>
      </c>
      <c r="F12311">
        <v>2376555</v>
      </c>
      <c r="G12311" s="58" t="s">
        <v>87</v>
      </c>
      <c r="H12311" s="58" t="s">
        <v>87</v>
      </c>
      <c r="I12311" s="60" t="s">
        <v>85</v>
      </c>
    </row>
    <row r="12312" spans="1:9" x14ac:dyDescent="0.2">
      <c r="A12312" t="s">
        <v>64</v>
      </c>
      <c r="B12312" t="s">
        <v>81</v>
      </c>
      <c r="C12312" t="s">
        <v>22</v>
      </c>
      <c r="D12312" s="55">
        <v>44682</v>
      </c>
      <c r="E12312">
        <v>0</v>
      </c>
      <c r="F12312">
        <v>2376556</v>
      </c>
      <c r="G12312" s="58" t="s">
        <v>87</v>
      </c>
      <c r="H12312" s="58" t="s">
        <v>87</v>
      </c>
      <c r="I12312" s="60" t="s">
        <v>85</v>
      </c>
    </row>
    <row r="12313" spans="1:9" x14ac:dyDescent="0.2">
      <c r="A12313" t="s">
        <v>79</v>
      </c>
      <c r="B12313" t="s">
        <v>80</v>
      </c>
      <c r="C12313" t="s">
        <v>22</v>
      </c>
      <c r="D12313" s="55">
        <v>44682</v>
      </c>
      <c r="E12313">
        <v>0</v>
      </c>
      <c r="F12313">
        <v>2376557</v>
      </c>
      <c r="G12313" s="58" t="s">
        <v>87</v>
      </c>
      <c r="H12313" s="58" t="s">
        <v>87</v>
      </c>
      <c r="I12313" s="60" t="s">
        <v>85</v>
      </c>
    </row>
    <row r="12314" spans="1:9" x14ac:dyDescent="0.2">
      <c r="A12314" t="s">
        <v>79</v>
      </c>
      <c r="B12314" t="s">
        <v>81</v>
      </c>
      <c r="C12314" t="s">
        <v>22</v>
      </c>
      <c r="D12314" s="55">
        <v>44682</v>
      </c>
      <c r="E12314">
        <v>0</v>
      </c>
      <c r="F12314">
        <v>2376558</v>
      </c>
      <c r="G12314" s="58" t="s">
        <v>87</v>
      </c>
      <c r="H12314" s="58" t="s">
        <v>87</v>
      </c>
      <c r="I12314" s="60" t="s">
        <v>85</v>
      </c>
    </row>
    <row r="12315" spans="1:9" x14ac:dyDescent="0.2">
      <c r="A12315" t="s">
        <v>65</v>
      </c>
      <c r="B12315" t="s">
        <v>80</v>
      </c>
      <c r="C12315" t="s">
        <v>22</v>
      </c>
      <c r="D12315" s="55">
        <v>44682</v>
      </c>
      <c r="E12315">
        <v>0</v>
      </c>
      <c r="F12315">
        <v>2376559</v>
      </c>
      <c r="G12315" s="58" t="s">
        <v>87</v>
      </c>
      <c r="H12315" s="58" t="s">
        <v>87</v>
      </c>
      <c r="I12315" s="60" t="s">
        <v>85</v>
      </c>
    </row>
    <row r="12316" spans="1:9" x14ac:dyDescent="0.2">
      <c r="A12316" t="s">
        <v>65</v>
      </c>
      <c r="B12316" t="s">
        <v>81</v>
      </c>
      <c r="C12316" t="s">
        <v>22</v>
      </c>
      <c r="D12316" s="55">
        <v>44682</v>
      </c>
      <c r="E12316">
        <v>0</v>
      </c>
      <c r="F12316">
        <v>2376560</v>
      </c>
      <c r="G12316" s="58" t="s">
        <v>87</v>
      </c>
      <c r="H12316" s="58" t="s">
        <v>87</v>
      </c>
      <c r="I12316" s="60" t="s">
        <v>85</v>
      </c>
    </row>
    <row r="12317" spans="1:9" x14ac:dyDescent="0.2">
      <c r="A12317" t="s">
        <v>82</v>
      </c>
      <c r="B12317" t="s">
        <v>80</v>
      </c>
      <c r="C12317" t="s">
        <v>22</v>
      </c>
      <c r="D12317" s="55">
        <v>44682</v>
      </c>
      <c r="E12317">
        <v>0.7</v>
      </c>
      <c r="F12317">
        <v>2376561</v>
      </c>
      <c r="G12317" s="58" t="s">
        <v>87</v>
      </c>
      <c r="H12317" s="58" t="s">
        <v>87</v>
      </c>
      <c r="I12317" s="60" t="s">
        <v>85</v>
      </c>
    </row>
    <row r="12318" spans="1:9" x14ac:dyDescent="0.2">
      <c r="A12318" t="s">
        <v>78</v>
      </c>
      <c r="B12318" t="s">
        <v>80</v>
      </c>
      <c r="C12318" t="s">
        <v>22</v>
      </c>
      <c r="D12318" s="55">
        <v>44713</v>
      </c>
      <c r="E12318">
        <v>0.38500000000000001</v>
      </c>
      <c r="F12318">
        <v>2376515</v>
      </c>
      <c r="G12318" s="58" t="s">
        <v>87</v>
      </c>
      <c r="H12318" s="58" t="s">
        <v>87</v>
      </c>
      <c r="I12318" s="60" t="s">
        <v>85</v>
      </c>
    </row>
    <row r="12319" spans="1:9" x14ac:dyDescent="0.2">
      <c r="A12319" t="s">
        <v>78</v>
      </c>
      <c r="B12319" t="s">
        <v>81</v>
      </c>
      <c r="C12319" t="s">
        <v>22</v>
      </c>
      <c r="D12319" s="55">
        <v>44713</v>
      </c>
      <c r="E12319">
        <v>1.4999999999999999E-2</v>
      </c>
      <c r="F12319">
        <v>2376516</v>
      </c>
      <c r="G12319" s="58" t="s">
        <v>87</v>
      </c>
      <c r="H12319" s="58" t="s">
        <v>87</v>
      </c>
      <c r="I12319" s="60" t="s">
        <v>85</v>
      </c>
    </row>
    <row r="12320" spans="1:9" x14ac:dyDescent="0.2">
      <c r="A12320" t="s">
        <v>35</v>
      </c>
      <c r="B12320" t="s">
        <v>80</v>
      </c>
      <c r="C12320" t="s">
        <v>22</v>
      </c>
      <c r="D12320" s="55">
        <v>44713</v>
      </c>
      <c r="E12320">
        <v>0.38500000000000001</v>
      </c>
      <c r="F12320">
        <v>2376517</v>
      </c>
      <c r="G12320" s="58" t="s">
        <v>87</v>
      </c>
      <c r="H12320" s="58" t="s">
        <v>87</v>
      </c>
      <c r="I12320" s="60" t="s">
        <v>85</v>
      </c>
    </row>
    <row r="12321" spans="1:9" x14ac:dyDescent="0.2">
      <c r="A12321" t="s">
        <v>35</v>
      </c>
      <c r="B12321" t="s">
        <v>81</v>
      </c>
      <c r="C12321" t="s">
        <v>22</v>
      </c>
      <c r="D12321" s="55">
        <v>44713</v>
      </c>
      <c r="E12321">
        <v>5.5E-2</v>
      </c>
      <c r="F12321">
        <v>2376518</v>
      </c>
      <c r="G12321" s="58" t="s">
        <v>87</v>
      </c>
      <c r="H12321" s="58" t="s">
        <v>87</v>
      </c>
      <c r="I12321" s="60" t="s">
        <v>85</v>
      </c>
    </row>
    <row r="12322" spans="1:9" x14ac:dyDescent="0.2">
      <c r="A12322" t="s">
        <v>36</v>
      </c>
      <c r="B12322" t="s">
        <v>80</v>
      </c>
      <c r="C12322" t="s">
        <v>22</v>
      </c>
      <c r="D12322" s="55">
        <v>44713</v>
      </c>
      <c r="E12322">
        <v>0.38500000000000001</v>
      </c>
      <c r="F12322">
        <v>2376519</v>
      </c>
      <c r="G12322" s="58" t="s">
        <v>87</v>
      </c>
      <c r="H12322" s="58" t="s">
        <v>87</v>
      </c>
      <c r="I12322" s="60" t="s">
        <v>85</v>
      </c>
    </row>
    <row r="12323" spans="1:9" x14ac:dyDescent="0.2">
      <c r="A12323" t="s">
        <v>36</v>
      </c>
      <c r="B12323" t="s">
        <v>81</v>
      </c>
      <c r="C12323" t="s">
        <v>22</v>
      </c>
      <c r="D12323" s="55">
        <v>44713</v>
      </c>
      <c r="E12323">
        <v>1.4999999999999999E-2</v>
      </c>
      <c r="F12323">
        <v>2376520</v>
      </c>
      <c r="G12323" s="58" t="s">
        <v>87</v>
      </c>
      <c r="H12323" s="58" t="s">
        <v>87</v>
      </c>
      <c r="I12323" s="60" t="s">
        <v>85</v>
      </c>
    </row>
    <row r="12324" spans="1:9" x14ac:dyDescent="0.2">
      <c r="A12324" t="s">
        <v>37</v>
      </c>
      <c r="B12324" t="s">
        <v>80</v>
      </c>
      <c r="C12324" t="s">
        <v>22</v>
      </c>
      <c r="D12324" s="55">
        <v>44713</v>
      </c>
      <c r="E12324">
        <v>0.38500000000000001</v>
      </c>
      <c r="F12324">
        <v>2376521</v>
      </c>
      <c r="G12324" s="58" t="s">
        <v>87</v>
      </c>
      <c r="H12324" s="58" t="s">
        <v>87</v>
      </c>
      <c r="I12324" s="60" t="s">
        <v>85</v>
      </c>
    </row>
    <row r="12325" spans="1:9" x14ac:dyDescent="0.2">
      <c r="A12325" t="s">
        <v>37</v>
      </c>
      <c r="B12325" t="s">
        <v>81</v>
      </c>
      <c r="C12325" t="s">
        <v>22</v>
      </c>
      <c r="D12325" s="55">
        <v>44713</v>
      </c>
      <c r="E12325">
        <v>5.5E-2</v>
      </c>
      <c r="F12325">
        <v>2376522</v>
      </c>
      <c r="G12325" s="58" t="s">
        <v>87</v>
      </c>
      <c r="H12325" s="58" t="s">
        <v>87</v>
      </c>
      <c r="I12325" s="60" t="s">
        <v>85</v>
      </c>
    </row>
    <row r="12326" spans="1:9" x14ac:dyDescent="0.2">
      <c r="A12326" t="s">
        <v>40</v>
      </c>
      <c r="B12326" t="s">
        <v>80</v>
      </c>
      <c r="C12326" t="s">
        <v>22</v>
      </c>
      <c r="D12326" s="55">
        <v>44713</v>
      </c>
      <c r="E12326">
        <v>0</v>
      </c>
      <c r="F12326">
        <v>2376523</v>
      </c>
      <c r="G12326" s="58" t="s">
        <v>87</v>
      </c>
      <c r="H12326" s="58" t="s">
        <v>87</v>
      </c>
      <c r="I12326" s="60" t="s">
        <v>85</v>
      </c>
    </row>
    <row r="12327" spans="1:9" x14ac:dyDescent="0.2">
      <c r="A12327" t="s">
        <v>40</v>
      </c>
      <c r="B12327" t="s">
        <v>81</v>
      </c>
      <c r="C12327" t="s">
        <v>22</v>
      </c>
      <c r="D12327" s="55">
        <v>44713</v>
      </c>
      <c r="E12327">
        <v>0</v>
      </c>
      <c r="F12327">
        <v>2376524</v>
      </c>
      <c r="G12327" s="58" t="s">
        <v>87</v>
      </c>
      <c r="H12327" s="58" t="s">
        <v>87</v>
      </c>
      <c r="I12327" s="60" t="s">
        <v>85</v>
      </c>
    </row>
    <row r="12328" spans="1:9" x14ac:dyDescent="0.2">
      <c r="A12328" t="s">
        <v>41</v>
      </c>
      <c r="B12328" t="s">
        <v>80</v>
      </c>
      <c r="C12328" t="s">
        <v>22</v>
      </c>
      <c r="D12328" s="55">
        <v>44713</v>
      </c>
      <c r="E12328">
        <v>0</v>
      </c>
      <c r="F12328">
        <v>2376525</v>
      </c>
      <c r="G12328" s="58" t="s">
        <v>87</v>
      </c>
      <c r="H12328" s="58" t="s">
        <v>87</v>
      </c>
      <c r="I12328" s="60" t="s">
        <v>85</v>
      </c>
    </row>
    <row r="12329" spans="1:9" x14ac:dyDescent="0.2">
      <c r="A12329" t="s">
        <v>41</v>
      </c>
      <c r="B12329" t="s">
        <v>81</v>
      </c>
      <c r="C12329" t="s">
        <v>22</v>
      </c>
      <c r="D12329" s="55">
        <v>44713</v>
      </c>
      <c r="E12329">
        <v>0</v>
      </c>
      <c r="F12329">
        <v>2376526</v>
      </c>
      <c r="G12329" s="58" t="s">
        <v>87</v>
      </c>
      <c r="H12329" s="58" t="s">
        <v>87</v>
      </c>
      <c r="I12329" s="60" t="s">
        <v>85</v>
      </c>
    </row>
    <row r="12330" spans="1:9" x14ac:dyDescent="0.2">
      <c r="A12330" t="s">
        <v>42</v>
      </c>
      <c r="B12330" t="s">
        <v>80</v>
      </c>
      <c r="C12330" t="s">
        <v>22</v>
      </c>
      <c r="D12330" s="55">
        <v>44713</v>
      </c>
      <c r="E12330">
        <v>0.17</v>
      </c>
      <c r="F12330">
        <v>2376527</v>
      </c>
      <c r="G12330" s="58" t="s">
        <v>87</v>
      </c>
      <c r="H12330" s="58" t="s">
        <v>87</v>
      </c>
      <c r="I12330" s="60" t="s">
        <v>85</v>
      </c>
    </row>
    <row r="12331" spans="1:9" x14ac:dyDescent="0.2">
      <c r="A12331" t="s">
        <v>42</v>
      </c>
      <c r="B12331" t="s">
        <v>81</v>
      </c>
      <c r="C12331" t="s">
        <v>22</v>
      </c>
      <c r="D12331" s="55">
        <v>44713</v>
      </c>
      <c r="E12331">
        <v>1.2500000000000001E-2</v>
      </c>
      <c r="F12331">
        <v>2376528</v>
      </c>
      <c r="G12331" s="58" t="s">
        <v>87</v>
      </c>
      <c r="H12331" s="58" t="s">
        <v>87</v>
      </c>
      <c r="I12331" s="60" t="s">
        <v>85</v>
      </c>
    </row>
    <row r="12332" spans="1:9" x14ac:dyDescent="0.2">
      <c r="A12332" t="s">
        <v>43</v>
      </c>
      <c r="B12332" t="s">
        <v>80</v>
      </c>
      <c r="C12332" t="s">
        <v>22</v>
      </c>
      <c r="D12332" s="55">
        <v>44713</v>
      </c>
      <c r="E12332">
        <v>0.17</v>
      </c>
      <c r="F12332">
        <v>2376529</v>
      </c>
      <c r="G12332" s="58" t="s">
        <v>87</v>
      </c>
      <c r="H12332" s="58" t="s">
        <v>87</v>
      </c>
      <c r="I12332" s="60" t="s">
        <v>85</v>
      </c>
    </row>
    <row r="12333" spans="1:9" x14ac:dyDescent="0.2">
      <c r="A12333" t="s">
        <v>43</v>
      </c>
      <c r="B12333" t="s">
        <v>81</v>
      </c>
      <c r="C12333" t="s">
        <v>22</v>
      </c>
      <c r="D12333" s="55">
        <v>44713</v>
      </c>
      <c r="E12333">
        <v>0.17500726982959425</v>
      </c>
      <c r="F12333">
        <v>2376530</v>
      </c>
      <c r="G12333" s="58" t="s">
        <v>87</v>
      </c>
      <c r="H12333" s="58" t="s">
        <v>87</v>
      </c>
      <c r="I12333" s="60" t="s">
        <v>85</v>
      </c>
    </row>
    <row r="12334" spans="1:9" x14ac:dyDescent="0.2">
      <c r="A12334" t="s">
        <v>44</v>
      </c>
      <c r="B12334" t="s">
        <v>80</v>
      </c>
      <c r="C12334" t="s">
        <v>22</v>
      </c>
      <c r="D12334" s="55">
        <v>44713</v>
      </c>
      <c r="E12334">
        <v>0.19500000000000001</v>
      </c>
      <c r="F12334">
        <v>2376531</v>
      </c>
      <c r="G12334" s="58" t="s">
        <v>87</v>
      </c>
      <c r="H12334" s="58" t="s">
        <v>87</v>
      </c>
      <c r="I12334" s="60" t="s">
        <v>85</v>
      </c>
    </row>
    <row r="12335" spans="1:9" x14ac:dyDescent="0.2">
      <c r="A12335" t="s">
        <v>44</v>
      </c>
      <c r="B12335" t="s">
        <v>81</v>
      </c>
      <c r="C12335" t="s">
        <v>22</v>
      </c>
      <c r="D12335" s="55">
        <v>44713</v>
      </c>
      <c r="E12335">
        <v>5.0000000000000001E-3</v>
      </c>
      <c r="F12335">
        <v>2376532</v>
      </c>
      <c r="G12335" s="58" t="s">
        <v>87</v>
      </c>
      <c r="H12335" s="58" t="s">
        <v>87</v>
      </c>
      <c r="I12335" s="60" t="s">
        <v>85</v>
      </c>
    </row>
    <row r="12336" spans="1:9" x14ac:dyDescent="0.2">
      <c r="A12336" t="s">
        <v>45</v>
      </c>
      <c r="B12336" t="s">
        <v>80</v>
      </c>
      <c r="C12336" t="s">
        <v>22</v>
      </c>
      <c r="D12336" s="55">
        <v>44713</v>
      </c>
      <c r="E12336">
        <v>0.19500000000000001</v>
      </c>
      <c r="F12336">
        <v>2376533</v>
      </c>
      <c r="G12336" s="58" t="s">
        <v>87</v>
      </c>
      <c r="H12336" s="58" t="s">
        <v>87</v>
      </c>
      <c r="I12336" s="60" t="s">
        <v>85</v>
      </c>
    </row>
    <row r="12337" spans="1:9" x14ac:dyDescent="0.2">
      <c r="A12337" t="s">
        <v>45</v>
      </c>
      <c r="B12337" t="s">
        <v>81</v>
      </c>
      <c r="C12337" t="s">
        <v>22</v>
      </c>
      <c r="D12337" s="55">
        <v>44713</v>
      </c>
      <c r="E12337">
        <v>5.0000000000000001E-3</v>
      </c>
      <c r="F12337">
        <v>2376534</v>
      </c>
      <c r="G12337" s="58" t="s">
        <v>87</v>
      </c>
      <c r="H12337" s="58" t="s">
        <v>87</v>
      </c>
      <c r="I12337" s="60" t="s">
        <v>85</v>
      </c>
    </row>
    <row r="12338" spans="1:9" x14ac:dyDescent="0.2">
      <c r="A12338" t="s">
        <v>46</v>
      </c>
      <c r="B12338" t="s">
        <v>80</v>
      </c>
      <c r="C12338" t="s">
        <v>22</v>
      </c>
      <c r="D12338" s="55">
        <v>44713</v>
      </c>
      <c r="E12338">
        <v>0.19500000000000001</v>
      </c>
      <c r="F12338">
        <v>2376535</v>
      </c>
      <c r="G12338" s="58" t="s">
        <v>87</v>
      </c>
      <c r="H12338" s="58" t="s">
        <v>87</v>
      </c>
      <c r="I12338" s="60" t="s">
        <v>85</v>
      </c>
    </row>
    <row r="12339" spans="1:9" x14ac:dyDescent="0.2">
      <c r="A12339" t="s">
        <v>46</v>
      </c>
      <c r="B12339" t="s">
        <v>81</v>
      </c>
      <c r="C12339" t="s">
        <v>22</v>
      </c>
      <c r="D12339" s="55">
        <v>44713</v>
      </c>
      <c r="E12339">
        <v>0.25259512893982866</v>
      </c>
      <c r="F12339">
        <v>2376536</v>
      </c>
      <c r="G12339" s="58" t="s">
        <v>87</v>
      </c>
      <c r="H12339" s="58" t="s">
        <v>87</v>
      </c>
      <c r="I12339" s="60" t="s">
        <v>85</v>
      </c>
    </row>
    <row r="12340" spans="1:9" x14ac:dyDescent="0.2">
      <c r="A12340" t="s">
        <v>47</v>
      </c>
      <c r="B12340" t="s">
        <v>80</v>
      </c>
      <c r="C12340" t="s">
        <v>22</v>
      </c>
      <c r="D12340" s="55">
        <v>44713</v>
      </c>
      <c r="E12340">
        <v>0.19500000000000001</v>
      </c>
      <c r="F12340">
        <v>2376537</v>
      </c>
      <c r="G12340" s="58" t="s">
        <v>87</v>
      </c>
      <c r="H12340" s="58" t="s">
        <v>87</v>
      </c>
      <c r="I12340" s="60" t="s">
        <v>85</v>
      </c>
    </row>
    <row r="12341" spans="1:9" x14ac:dyDescent="0.2">
      <c r="A12341" t="s">
        <v>47</v>
      </c>
      <c r="B12341" t="s">
        <v>81</v>
      </c>
      <c r="C12341" t="s">
        <v>22</v>
      </c>
      <c r="D12341" s="55">
        <v>44713</v>
      </c>
      <c r="E12341">
        <v>2.5000000000000001E-2</v>
      </c>
      <c r="F12341">
        <v>2376538</v>
      </c>
      <c r="G12341" s="58" t="s">
        <v>87</v>
      </c>
      <c r="H12341" s="58" t="s">
        <v>87</v>
      </c>
      <c r="I12341" s="60" t="s">
        <v>85</v>
      </c>
    </row>
    <row r="12342" spans="1:9" x14ac:dyDescent="0.2">
      <c r="A12342" t="s">
        <v>48</v>
      </c>
      <c r="B12342" t="s">
        <v>80</v>
      </c>
      <c r="C12342" t="s">
        <v>22</v>
      </c>
      <c r="D12342" s="55">
        <v>44713</v>
      </c>
      <c r="E12342">
        <v>0.19500000000000001</v>
      </c>
      <c r="F12342">
        <v>2376539</v>
      </c>
      <c r="G12342" s="58" t="s">
        <v>87</v>
      </c>
      <c r="H12342" s="58" t="s">
        <v>87</v>
      </c>
      <c r="I12342" s="60" t="s">
        <v>85</v>
      </c>
    </row>
    <row r="12343" spans="1:9" x14ac:dyDescent="0.2">
      <c r="A12343" t="s">
        <v>48</v>
      </c>
      <c r="B12343" t="s">
        <v>81</v>
      </c>
      <c r="C12343" t="s">
        <v>22</v>
      </c>
      <c r="D12343" s="55">
        <v>44713</v>
      </c>
      <c r="E12343">
        <v>0.25259512893982866</v>
      </c>
      <c r="F12343">
        <v>2376540</v>
      </c>
      <c r="G12343" s="58" t="s">
        <v>87</v>
      </c>
      <c r="H12343" s="58" t="s">
        <v>87</v>
      </c>
      <c r="I12343" s="60" t="s">
        <v>85</v>
      </c>
    </row>
    <row r="12344" spans="1:9" x14ac:dyDescent="0.2">
      <c r="A12344" t="s">
        <v>50</v>
      </c>
      <c r="B12344" t="s">
        <v>80</v>
      </c>
      <c r="C12344" t="s">
        <v>22</v>
      </c>
      <c r="D12344" s="55">
        <v>44713</v>
      </c>
      <c r="E12344">
        <v>0</v>
      </c>
      <c r="F12344">
        <v>2376541</v>
      </c>
      <c r="G12344" s="58" t="s">
        <v>87</v>
      </c>
      <c r="H12344" s="58" t="s">
        <v>87</v>
      </c>
      <c r="I12344" s="60" t="s">
        <v>85</v>
      </c>
    </row>
    <row r="12345" spans="1:9" x14ac:dyDescent="0.2">
      <c r="A12345" t="s">
        <v>50</v>
      </c>
      <c r="B12345" t="s">
        <v>81</v>
      </c>
      <c r="C12345" t="s">
        <v>22</v>
      </c>
      <c r="D12345" s="55">
        <v>44713</v>
      </c>
      <c r="E12345">
        <v>0</v>
      </c>
      <c r="F12345">
        <v>2376542</v>
      </c>
      <c r="G12345" s="58" t="s">
        <v>87</v>
      </c>
      <c r="H12345" s="58" t="s">
        <v>87</v>
      </c>
      <c r="I12345" s="60" t="s">
        <v>85</v>
      </c>
    </row>
    <row r="12346" spans="1:9" x14ac:dyDescent="0.2">
      <c r="A12346" t="s">
        <v>58</v>
      </c>
      <c r="B12346" t="s">
        <v>80</v>
      </c>
      <c r="C12346" t="s">
        <v>22</v>
      </c>
      <c r="D12346" s="55">
        <v>44713</v>
      </c>
      <c r="E12346">
        <v>0.38500000000000001</v>
      </c>
      <c r="F12346">
        <v>2376543</v>
      </c>
      <c r="G12346" s="58" t="s">
        <v>87</v>
      </c>
      <c r="H12346" s="58" t="s">
        <v>87</v>
      </c>
      <c r="I12346" s="60" t="s">
        <v>85</v>
      </c>
    </row>
    <row r="12347" spans="1:9" x14ac:dyDescent="0.2">
      <c r="A12347" t="s">
        <v>58</v>
      </c>
      <c r="B12347" t="s">
        <v>81</v>
      </c>
      <c r="C12347" t="s">
        <v>22</v>
      </c>
      <c r="D12347" s="55">
        <v>44713</v>
      </c>
      <c r="E12347">
        <v>1.4999999999999999E-2</v>
      </c>
      <c r="F12347">
        <v>2376544</v>
      </c>
      <c r="G12347" s="58" t="s">
        <v>87</v>
      </c>
      <c r="H12347" s="58" t="s">
        <v>87</v>
      </c>
      <c r="I12347" s="60" t="s">
        <v>85</v>
      </c>
    </row>
    <row r="12348" spans="1:9" x14ac:dyDescent="0.2">
      <c r="A12348" t="s">
        <v>59</v>
      </c>
      <c r="B12348" t="s">
        <v>80</v>
      </c>
      <c r="C12348" t="s">
        <v>22</v>
      </c>
      <c r="D12348" s="55">
        <v>44713</v>
      </c>
      <c r="E12348">
        <v>0.44</v>
      </c>
      <c r="F12348">
        <v>2376545</v>
      </c>
      <c r="G12348" s="58" t="s">
        <v>87</v>
      </c>
      <c r="H12348" s="58" t="s">
        <v>87</v>
      </c>
      <c r="I12348" s="60" t="s">
        <v>85</v>
      </c>
    </row>
    <row r="12349" spans="1:9" x14ac:dyDescent="0.2">
      <c r="A12349" t="s">
        <v>59</v>
      </c>
      <c r="B12349" t="s">
        <v>81</v>
      </c>
      <c r="C12349" t="s">
        <v>22</v>
      </c>
      <c r="D12349" s="55">
        <v>44713</v>
      </c>
      <c r="E12349">
        <v>-5.5E-2</v>
      </c>
      <c r="F12349">
        <v>2376546</v>
      </c>
      <c r="G12349" s="58" t="s">
        <v>87</v>
      </c>
      <c r="H12349" s="58" t="s">
        <v>87</v>
      </c>
      <c r="I12349" s="60" t="s">
        <v>85</v>
      </c>
    </row>
    <row r="12350" spans="1:9" x14ac:dyDescent="0.2">
      <c r="A12350" t="s">
        <v>60</v>
      </c>
      <c r="B12350" t="s">
        <v>80</v>
      </c>
      <c r="C12350" t="s">
        <v>22</v>
      </c>
      <c r="D12350" s="55">
        <v>44713</v>
      </c>
      <c r="E12350">
        <v>0.44</v>
      </c>
      <c r="F12350">
        <v>2376547</v>
      </c>
      <c r="G12350" s="58" t="s">
        <v>87</v>
      </c>
      <c r="H12350" s="58" t="s">
        <v>87</v>
      </c>
      <c r="I12350" s="60" t="s">
        <v>85</v>
      </c>
    </row>
    <row r="12351" spans="1:9" x14ac:dyDescent="0.2">
      <c r="A12351" t="s">
        <v>60</v>
      </c>
      <c r="B12351" t="s">
        <v>81</v>
      </c>
      <c r="C12351" t="s">
        <v>22</v>
      </c>
      <c r="D12351" s="55">
        <v>44713</v>
      </c>
      <c r="E12351">
        <v>3.5000000000000003E-2</v>
      </c>
      <c r="F12351">
        <v>2376548</v>
      </c>
      <c r="G12351" s="58" t="s">
        <v>87</v>
      </c>
      <c r="H12351" s="58" t="s">
        <v>87</v>
      </c>
      <c r="I12351" s="60" t="s">
        <v>85</v>
      </c>
    </row>
    <row r="12352" spans="1:9" x14ac:dyDescent="0.2">
      <c r="A12352" t="s">
        <v>61</v>
      </c>
      <c r="B12352" t="s">
        <v>80</v>
      </c>
      <c r="C12352" t="s">
        <v>22</v>
      </c>
      <c r="D12352" s="55">
        <v>44713</v>
      </c>
      <c r="E12352">
        <v>0.44</v>
      </c>
      <c r="F12352">
        <v>2376549</v>
      </c>
      <c r="G12352" s="58" t="s">
        <v>87</v>
      </c>
      <c r="H12352" s="58" t="s">
        <v>87</v>
      </c>
      <c r="I12352" s="60" t="s">
        <v>85</v>
      </c>
    </row>
    <row r="12353" spans="1:9" x14ac:dyDescent="0.2">
      <c r="A12353" t="s">
        <v>61</v>
      </c>
      <c r="B12353" t="s">
        <v>81</v>
      </c>
      <c r="C12353" t="s">
        <v>22</v>
      </c>
      <c r="D12353" s="55">
        <v>44713</v>
      </c>
      <c r="E12353">
        <v>-3.5000000000000003E-2</v>
      </c>
      <c r="F12353">
        <v>2376550</v>
      </c>
      <c r="G12353" s="58" t="s">
        <v>87</v>
      </c>
      <c r="H12353" s="58" t="s">
        <v>87</v>
      </c>
      <c r="I12353" s="60" t="s">
        <v>85</v>
      </c>
    </row>
    <row r="12354" spans="1:9" x14ac:dyDescent="0.2">
      <c r="A12354" t="s">
        <v>62</v>
      </c>
      <c r="B12354" t="s">
        <v>80</v>
      </c>
      <c r="C12354" t="s">
        <v>22</v>
      </c>
      <c r="D12354" s="55">
        <v>44713</v>
      </c>
      <c r="E12354">
        <v>0.19500000000000001</v>
      </c>
      <c r="F12354">
        <v>2376551</v>
      </c>
      <c r="G12354" s="58" t="s">
        <v>87</v>
      </c>
      <c r="H12354" s="58" t="s">
        <v>87</v>
      </c>
      <c r="I12354" s="60" t="s">
        <v>85</v>
      </c>
    </row>
    <row r="12355" spans="1:9" x14ac:dyDescent="0.2">
      <c r="A12355" t="s">
        <v>62</v>
      </c>
      <c r="B12355" t="s">
        <v>81</v>
      </c>
      <c r="C12355" t="s">
        <v>22</v>
      </c>
      <c r="D12355" s="55">
        <v>44713</v>
      </c>
      <c r="E12355">
        <v>5.0000000000000001E-3</v>
      </c>
      <c r="F12355">
        <v>2376552</v>
      </c>
      <c r="G12355" s="58" t="s">
        <v>87</v>
      </c>
      <c r="H12355" s="58" t="s">
        <v>87</v>
      </c>
      <c r="I12355" s="60" t="s">
        <v>85</v>
      </c>
    </row>
    <row r="12356" spans="1:9" x14ac:dyDescent="0.2">
      <c r="A12356" t="s">
        <v>63</v>
      </c>
      <c r="B12356" t="s">
        <v>80</v>
      </c>
      <c r="C12356" t="s">
        <v>22</v>
      </c>
      <c r="D12356" s="55">
        <v>44713</v>
      </c>
      <c r="E12356">
        <v>0</v>
      </c>
      <c r="F12356">
        <v>2376553</v>
      </c>
      <c r="G12356" s="58" t="s">
        <v>87</v>
      </c>
      <c r="H12356" s="58" t="s">
        <v>87</v>
      </c>
      <c r="I12356" s="60" t="s">
        <v>85</v>
      </c>
    </row>
    <row r="12357" spans="1:9" x14ac:dyDescent="0.2">
      <c r="A12357" t="s">
        <v>63</v>
      </c>
      <c r="B12357" t="s">
        <v>81</v>
      </c>
      <c r="C12357" t="s">
        <v>22</v>
      </c>
      <c r="D12357" s="55">
        <v>44713</v>
      </c>
      <c r="E12357">
        <v>0</v>
      </c>
      <c r="F12357">
        <v>2376554</v>
      </c>
      <c r="G12357" s="58" t="s">
        <v>87</v>
      </c>
      <c r="H12357" s="58" t="s">
        <v>87</v>
      </c>
      <c r="I12357" s="60" t="s">
        <v>85</v>
      </c>
    </row>
    <row r="12358" spans="1:9" x14ac:dyDescent="0.2">
      <c r="A12358" t="s">
        <v>64</v>
      </c>
      <c r="B12358" t="s">
        <v>80</v>
      </c>
      <c r="C12358" t="s">
        <v>22</v>
      </c>
      <c r="D12358" s="55">
        <v>44713</v>
      </c>
      <c r="E12358">
        <v>0</v>
      </c>
      <c r="F12358">
        <v>2376555</v>
      </c>
      <c r="G12358" s="58" t="s">
        <v>87</v>
      </c>
      <c r="H12358" s="58" t="s">
        <v>87</v>
      </c>
      <c r="I12358" s="60" t="s">
        <v>85</v>
      </c>
    </row>
    <row r="12359" spans="1:9" x14ac:dyDescent="0.2">
      <c r="A12359" t="s">
        <v>64</v>
      </c>
      <c r="B12359" t="s">
        <v>81</v>
      </c>
      <c r="C12359" t="s">
        <v>22</v>
      </c>
      <c r="D12359" s="55">
        <v>44713</v>
      </c>
      <c r="E12359">
        <v>0</v>
      </c>
      <c r="F12359">
        <v>2376556</v>
      </c>
      <c r="G12359" s="58" t="s">
        <v>87</v>
      </c>
      <c r="H12359" s="58" t="s">
        <v>87</v>
      </c>
      <c r="I12359" s="60" t="s">
        <v>85</v>
      </c>
    </row>
    <row r="12360" spans="1:9" x14ac:dyDescent="0.2">
      <c r="A12360" t="s">
        <v>79</v>
      </c>
      <c r="B12360" t="s">
        <v>80</v>
      </c>
      <c r="C12360" t="s">
        <v>22</v>
      </c>
      <c r="D12360" s="55">
        <v>44713</v>
      </c>
      <c r="E12360">
        <v>0</v>
      </c>
      <c r="F12360">
        <v>2376557</v>
      </c>
      <c r="G12360" s="58" t="s">
        <v>87</v>
      </c>
      <c r="H12360" s="58" t="s">
        <v>87</v>
      </c>
      <c r="I12360" s="60" t="s">
        <v>85</v>
      </c>
    </row>
    <row r="12361" spans="1:9" x14ac:dyDescent="0.2">
      <c r="A12361" t="s">
        <v>79</v>
      </c>
      <c r="B12361" t="s">
        <v>81</v>
      </c>
      <c r="C12361" t="s">
        <v>22</v>
      </c>
      <c r="D12361" s="55">
        <v>44713</v>
      </c>
      <c r="E12361">
        <v>0</v>
      </c>
      <c r="F12361">
        <v>2376558</v>
      </c>
      <c r="G12361" s="58" t="s">
        <v>87</v>
      </c>
      <c r="H12361" s="58" t="s">
        <v>87</v>
      </c>
      <c r="I12361" s="60" t="s">
        <v>85</v>
      </c>
    </row>
    <row r="12362" spans="1:9" x14ac:dyDescent="0.2">
      <c r="A12362" t="s">
        <v>65</v>
      </c>
      <c r="B12362" t="s">
        <v>80</v>
      </c>
      <c r="C12362" t="s">
        <v>22</v>
      </c>
      <c r="D12362" s="55">
        <v>44713</v>
      </c>
      <c r="E12362">
        <v>0</v>
      </c>
      <c r="F12362">
        <v>2376559</v>
      </c>
      <c r="G12362" s="58" t="s">
        <v>87</v>
      </c>
      <c r="H12362" s="58" t="s">
        <v>87</v>
      </c>
      <c r="I12362" s="60" t="s">
        <v>85</v>
      </c>
    </row>
    <row r="12363" spans="1:9" x14ac:dyDescent="0.2">
      <c r="A12363" t="s">
        <v>65</v>
      </c>
      <c r="B12363" t="s">
        <v>81</v>
      </c>
      <c r="C12363" t="s">
        <v>22</v>
      </c>
      <c r="D12363" s="55">
        <v>44713</v>
      </c>
      <c r="E12363">
        <v>0</v>
      </c>
      <c r="F12363">
        <v>2376560</v>
      </c>
      <c r="G12363" s="58" t="s">
        <v>87</v>
      </c>
      <c r="H12363" s="58" t="s">
        <v>87</v>
      </c>
      <c r="I12363" s="60" t="s">
        <v>85</v>
      </c>
    </row>
    <row r="12364" spans="1:9" x14ac:dyDescent="0.2">
      <c r="A12364" t="s">
        <v>82</v>
      </c>
      <c r="B12364" t="s">
        <v>80</v>
      </c>
      <c r="C12364" t="s">
        <v>22</v>
      </c>
      <c r="D12364" s="55">
        <v>44713</v>
      </c>
      <c r="E12364">
        <v>0.8</v>
      </c>
      <c r="F12364">
        <v>2376561</v>
      </c>
      <c r="G12364" s="58" t="s">
        <v>87</v>
      </c>
      <c r="H12364" s="58" t="s">
        <v>87</v>
      </c>
      <c r="I12364" s="60" t="s">
        <v>85</v>
      </c>
    </row>
    <row r="12365" spans="1:9" x14ac:dyDescent="0.2">
      <c r="A12365" t="s">
        <v>78</v>
      </c>
      <c r="B12365" t="s">
        <v>80</v>
      </c>
      <c r="C12365" t="s">
        <v>22</v>
      </c>
      <c r="D12365" s="55">
        <v>44743</v>
      </c>
      <c r="E12365">
        <v>0.39750000000000002</v>
      </c>
      <c r="F12365">
        <v>2376515</v>
      </c>
      <c r="G12365" s="58" t="s">
        <v>87</v>
      </c>
      <c r="H12365" s="58" t="s">
        <v>87</v>
      </c>
      <c r="I12365" s="60" t="s">
        <v>85</v>
      </c>
    </row>
    <row r="12366" spans="1:9" x14ac:dyDescent="0.2">
      <c r="A12366" t="s">
        <v>78</v>
      </c>
      <c r="B12366" t="s">
        <v>81</v>
      </c>
      <c r="C12366" t="s">
        <v>22</v>
      </c>
      <c r="D12366" s="55">
        <v>44743</v>
      </c>
      <c r="E12366">
        <v>1.4999999999999999E-2</v>
      </c>
      <c r="F12366">
        <v>2376516</v>
      </c>
      <c r="G12366" s="58" t="s">
        <v>87</v>
      </c>
      <c r="H12366" s="58" t="s">
        <v>87</v>
      </c>
      <c r="I12366" s="60" t="s">
        <v>85</v>
      </c>
    </row>
    <row r="12367" spans="1:9" x14ac:dyDescent="0.2">
      <c r="A12367" t="s">
        <v>35</v>
      </c>
      <c r="B12367" t="s">
        <v>80</v>
      </c>
      <c r="C12367" t="s">
        <v>22</v>
      </c>
      <c r="D12367" s="55">
        <v>44743</v>
      </c>
      <c r="E12367">
        <v>0.39750000000000002</v>
      </c>
      <c r="F12367">
        <v>2376517</v>
      </c>
      <c r="G12367" s="58" t="s">
        <v>87</v>
      </c>
      <c r="H12367" s="58" t="s">
        <v>87</v>
      </c>
      <c r="I12367" s="60" t="s">
        <v>85</v>
      </c>
    </row>
    <row r="12368" spans="1:9" x14ac:dyDescent="0.2">
      <c r="A12368" t="s">
        <v>35</v>
      </c>
      <c r="B12368" t="s">
        <v>81</v>
      </c>
      <c r="C12368" t="s">
        <v>22</v>
      </c>
      <c r="D12368" s="55">
        <v>44743</v>
      </c>
      <c r="E12368">
        <v>6.5000000000000002E-2</v>
      </c>
      <c r="F12368">
        <v>2376518</v>
      </c>
      <c r="G12368" s="58" t="s">
        <v>87</v>
      </c>
      <c r="H12368" s="58" t="s">
        <v>87</v>
      </c>
      <c r="I12368" s="60" t="s">
        <v>85</v>
      </c>
    </row>
    <row r="12369" spans="1:9" x14ac:dyDescent="0.2">
      <c r="A12369" t="s">
        <v>36</v>
      </c>
      <c r="B12369" t="s">
        <v>80</v>
      </c>
      <c r="C12369" t="s">
        <v>22</v>
      </c>
      <c r="D12369" s="55">
        <v>44743</v>
      </c>
      <c r="E12369">
        <v>0.39750000000000002</v>
      </c>
      <c r="F12369">
        <v>2376519</v>
      </c>
      <c r="G12369" s="58" t="s">
        <v>87</v>
      </c>
      <c r="H12369" s="58" t="s">
        <v>87</v>
      </c>
      <c r="I12369" s="60" t="s">
        <v>85</v>
      </c>
    </row>
    <row r="12370" spans="1:9" x14ac:dyDescent="0.2">
      <c r="A12370" t="s">
        <v>36</v>
      </c>
      <c r="B12370" t="s">
        <v>81</v>
      </c>
      <c r="C12370" t="s">
        <v>22</v>
      </c>
      <c r="D12370" s="55">
        <v>44743</v>
      </c>
      <c r="E12370">
        <v>1.4999999999999999E-2</v>
      </c>
      <c r="F12370">
        <v>2376520</v>
      </c>
      <c r="G12370" s="58" t="s">
        <v>87</v>
      </c>
      <c r="H12370" s="58" t="s">
        <v>87</v>
      </c>
      <c r="I12370" s="60" t="s">
        <v>85</v>
      </c>
    </row>
    <row r="12371" spans="1:9" x14ac:dyDescent="0.2">
      <c r="A12371" t="s">
        <v>37</v>
      </c>
      <c r="B12371" t="s">
        <v>80</v>
      </c>
      <c r="C12371" t="s">
        <v>22</v>
      </c>
      <c r="D12371" s="55">
        <v>44743</v>
      </c>
      <c r="E12371">
        <v>0.39750000000000002</v>
      </c>
      <c r="F12371">
        <v>2376521</v>
      </c>
      <c r="G12371" s="58" t="s">
        <v>87</v>
      </c>
      <c r="H12371" s="58" t="s">
        <v>87</v>
      </c>
      <c r="I12371" s="60" t="s">
        <v>85</v>
      </c>
    </row>
    <row r="12372" spans="1:9" x14ac:dyDescent="0.2">
      <c r="A12372" t="s">
        <v>37</v>
      </c>
      <c r="B12372" t="s">
        <v>81</v>
      </c>
      <c r="C12372" t="s">
        <v>22</v>
      </c>
      <c r="D12372" s="55">
        <v>44743</v>
      </c>
      <c r="E12372">
        <v>6.5000000000000002E-2</v>
      </c>
      <c r="F12372">
        <v>2376522</v>
      </c>
      <c r="G12372" s="58" t="s">
        <v>87</v>
      </c>
      <c r="H12372" s="58" t="s">
        <v>87</v>
      </c>
      <c r="I12372" s="60" t="s">
        <v>85</v>
      </c>
    </row>
    <row r="12373" spans="1:9" x14ac:dyDescent="0.2">
      <c r="A12373" t="s">
        <v>40</v>
      </c>
      <c r="B12373" t="s">
        <v>80</v>
      </c>
      <c r="C12373" t="s">
        <v>22</v>
      </c>
      <c r="D12373" s="55">
        <v>44743</v>
      </c>
      <c r="E12373">
        <v>0</v>
      </c>
      <c r="F12373">
        <v>2376523</v>
      </c>
      <c r="G12373" s="58" t="s">
        <v>87</v>
      </c>
      <c r="H12373" s="58" t="s">
        <v>87</v>
      </c>
      <c r="I12373" s="60" t="s">
        <v>85</v>
      </c>
    </row>
    <row r="12374" spans="1:9" x14ac:dyDescent="0.2">
      <c r="A12374" t="s">
        <v>40</v>
      </c>
      <c r="B12374" t="s">
        <v>81</v>
      </c>
      <c r="C12374" t="s">
        <v>22</v>
      </c>
      <c r="D12374" s="55">
        <v>44743</v>
      </c>
      <c r="E12374">
        <v>0</v>
      </c>
      <c r="F12374">
        <v>2376524</v>
      </c>
      <c r="G12374" s="58" t="s">
        <v>87</v>
      </c>
      <c r="H12374" s="58" t="s">
        <v>87</v>
      </c>
      <c r="I12374" s="60" t="s">
        <v>85</v>
      </c>
    </row>
    <row r="12375" spans="1:9" x14ac:dyDescent="0.2">
      <c r="A12375" t="s">
        <v>41</v>
      </c>
      <c r="B12375" t="s">
        <v>80</v>
      </c>
      <c r="C12375" t="s">
        <v>22</v>
      </c>
      <c r="D12375" s="55">
        <v>44743</v>
      </c>
      <c r="E12375">
        <v>0</v>
      </c>
      <c r="F12375">
        <v>2376525</v>
      </c>
      <c r="G12375" s="58" t="s">
        <v>87</v>
      </c>
      <c r="H12375" s="58" t="s">
        <v>87</v>
      </c>
      <c r="I12375" s="60" t="s">
        <v>85</v>
      </c>
    </row>
    <row r="12376" spans="1:9" x14ac:dyDescent="0.2">
      <c r="A12376" t="s">
        <v>41</v>
      </c>
      <c r="B12376" t="s">
        <v>81</v>
      </c>
      <c r="C12376" t="s">
        <v>22</v>
      </c>
      <c r="D12376" s="55">
        <v>44743</v>
      </c>
      <c r="E12376">
        <v>0</v>
      </c>
      <c r="F12376">
        <v>2376526</v>
      </c>
      <c r="G12376" s="58" t="s">
        <v>87</v>
      </c>
      <c r="H12376" s="58" t="s">
        <v>87</v>
      </c>
      <c r="I12376" s="60" t="s">
        <v>85</v>
      </c>
    </row>
    <row r="12377" spans="1:9" x14ac:dyDescent="0.2">
      <c r="A12377" t="s">
        <v>42</v>
      </c>
      <c r="B12377" t="s">
        <v>80</v>
      </c>
      <c r="C12377" t="s">
        <v>22</v>
      </c>
      <c r="D12377" s="55">
        <v>44743</v>
      </c>
      <c r="E12377">
        <v>0.17499999999999999</v>
      </c>
      <c r="F12377">
        <v>2376527</v>
      </c>
      <c r="G12377" s="58" t="s">
        <v>87</v>
      </c>
      <c r="H12377" s="58" t="s">
        <v>87</v>
      </c>
      <c r="I12377" s="60" t="s">
        <v>85</v>
      </c>
    </row>
    <row r="12378" spans="1:9" x14ac:dyDescent="0.2">
      <c r="A12378" t="s">
        <v>42</v>
      </c>
      <c r="B12378" t="s">
        <v>81</v>
      </c>
      <c r="C12378" t="s">
        <v>22</v>
      </c>
      <c r="D12378" s="55">
        <v>44743</v>
      </c>
      <c r="E12378">
        <v>1.2500000000000001E-2</v>
      </c>
      <c r="F12378">
        <v>2376528</v>
      </c>
      <c r="G12378" s="58" t="s">
        <v>87</v>
      </c>
      <c r="H12378" s="58" t="s">
        <v>87</v>
      </c>
      <c r="I12378" s="60" t="s">
        <v>85</v>
      </c>
    </row>
    <row r="12379" spans="1:9" x14ac:dyDescent="0.2">
      <c r="A12379" t="s">
        <v>43</v>
      </c>
      <c r="B12379" t="s">
        <v>80</v>
      </c>
      <c r="C12379" t="s">
        <v>22</v>
      </c>
      <c r="D12379" s="55">
        <v>44743</v>
      </c>
      <c r="E12379">
        <v>0.17499999999999999</v>
      </c>
      <c r="F12379">
        <v>2376529</v>
      </c>
      <c r="G12379" s="58" t="s">
        <v>87</v>
      </c>
      <c r="H12379" s="58" t="s">
        <v>87</v>
      </c>
      <c r="I12379" s="60" t="s">
        <v>85</v>
      </c>
    </row>
    <row r="12380" spans="1:9" x14ac:dyDescent="0.2">
      <c r="A12380" t="s">
        <v>43</v>
      </c>
      <c r="B12380" t="s">
        <v>81</v>
      </c>
      <c r="C12380" t="s">
        <v>22</v>
      </c>
      <c r="D12380" s="55">
        <v>44743</v>
      </c>
      <c r="E12380">
        <v>0.1757422622696253</v>
      </c>
      <c r="F12380">
        <v>2376530</v>
      </c>
      <c r="G12380" s="58" t="s">
        <v>87</v>
      </c>
      <c r="H12380" s="58" t="s">
        <v>87</v>
      </c>
      <c r="I12380" s="60" t="s">
        <v>85</v>
      </c>
    </row>
    <row r="12381" spans="1:9" x14ac:dyDescent="0.2">
      <c r="A12381" t="s">
        <v>44</v>
      </c>
      <c r="B12381" t="s">
        <v>80</v>
      </c>
      <c r="C12381" t="s">
        <v>22</v>
      </c>
      <c r="D12381" s="55">
        <v>44743</v>
      </c>
      <c r="E12381">
        <v>0.26500000000000001</v>
      </c>
      <c r="F12381">
        <v>2376531</v>
      </c>
      <c r="G12381" s="58" t="s">
        <v>87</v>
      </c>
      <c r="H12381" s="58" t="s">
        <v>87</v>
      </c>
      <c r="I12381" s="60" t="s">
        <v>85</v>
      </c>
    </row>
    <row r="12382" spans="1:9" x14ac:dyDescent="0.2">
      <c r="A12382" t="s">
        <v>44</v>
      </c>
      <c r="B12382" t="s">
        <v>81</v>
      </c>
      <c r="C12382" t="s">
        <v>22</v>
      </c>
      <c r="D12382" s="55">
        <v>44743</v>
      </c>
      <c r="E12382">
        <v>7.4999999999999997E-3</v>
      </c>
      <c r="F12382">
        <v>2376532</v>
      </c>
      <c r="G12382" s="58" t="s">
        <v>87</v>
      </c>
      <c r="H12382" s="58" t="s">
        <v>87</v>
      </c>
      <c r="I12382" s="60" t="s">
        <v>85</v>
      </c>
    </row>
    <row r="12383" spans="1:9" x14ac:dyDescent="0.2">
      <c r="A12383" t="s">
        <v>45</v>
      </c>
      <c r="B12383" t="s">
        <v>80</v>
      </c>
      <c r="C12383" t="s">
        <v>22</v>
      </c>
      <c r="D12383" s="55">
        <v>44743</v>
      </c>
      <c r="E12383">
        <v>0.26500000000000001</v>
      </c>
      <c r="F12383">
        <v>2376533</v>
      </c>
      <c r="G12383" s="58" t="s">
        <v>87</v>
      </c>
      <c r="H12383" s="58" t="s">
        <v>87</v>
      </c>
      <c r="I12383" s="60" t="s">
        <v>85</v>
      </c>
    </row>
    <row r="12384" spans="1:9" x14ac:dyDescent="0.2">
      <c r="A12384" t="s">
        <v>45</v>
      </c>
      <c r="B12384" t="s">
        <v>81</v>
      </c>
      <c r="C12384" t="s">
        <v>22</v>
      </c>
      <c r="D12384" s="55">
        <v>44743</v>
      </c>
      <c r="E12384">
        <v>7.4999999999999997E-3</v>
      </c>
      <c r="F12384">
        <v>2376534</v>
      </c>
      <c r="G12384" s="58" t="s">
        <v>87</v>
      </c>
      <c r="H12384" s="58" t="s">
        <v>87</v>
      </c>
      <c r="I12384" s="60" t="s">
        <v>85</v>
      </c>
    </row>
    <row r="12385" spans="1:9" x14ac:dyDescent="0.2">
      <c r="A12385" t="s">
        <v>46</v>
      </c>
      <c r="B12385" t="s">
        <v>80</v>
      </c>
      <c r="C12385" t="s">
        <v>22</v>
      </c>
      <c r="D12385" s="55">
        <v>44743</v>
      </c>
      <c r="E12385">
        <v>0.26500000000000001</v>
      </c>
      <c r="F12385">
        <v>2376535</v>
      </c>
      <c r="G12385" s="58" t="s">
        <v>87</v>
      </c>
      <c r="H12385" s="58" t="s">
        <v>87</v>
      </c>
      <c r="I12385" s="60" t="s">
        <v>85</v>
      </c>
    </row>
    <row r="12386" spans="1:9" x14ac:dyDescent="0.2">
      <c r="A12386" t="s">
        <v>46</v>
      </c>
      <c r="B12386" t="s">
        <v>81</v>
      </c>
      <c r="C12386" t="s">
        <v>22</v>
      </c>
      <c r="D12386" s="55">
        <v>44743</v>
      </c>
      <c r="E12386">
        <v>0.25746332378223546</v>
      </c>
      <c r="F12386">
        <v>2376536</v>
      </c>
      <c r="G12386" s="58" t="s">
        <v>87</v>
      </c>
      <c r="H12386" s="58" t="s">
        <v>87</v>
      </c>
      <c r="I12386" s="60" t="s">
        <v>85</v>
      </c>
    </row>
    <row r="12387" spans="1:9" x14ac:dyDescent="0.2">
      <c r="A12387" t="s">
        <v>47</v>
      </c>
      <c r="B12387" t="s">
        <v>80</v>
      </c>
      <c r="C12387" t="s">
        <v>22</v>
      </c>
      <c r="D12387" s="55">
        <v>44743</v>
      </c>
      <c r="E12387">
        <v>0.26500000000000001</v>
      </c>
      <c r="F12387">
        <v>2376537</v>
      </c>
      <c r="G12387" s="58" t="s">
        <v>87</v>
      </c>
      <c r="H12387" s="58" t="s">
        <v>87</v>
      </c>
      <c r="I12387" s="60" t="s">
        <v>85</v>
      </c>
    </row>
    <row r="12388" spans="1:9" x14ac:dyDescent="0.2">
      <c r="A12388" t="s">
        <v>47</v>
      </c>
      <c r="B12388" t="s">
        <v>81</v>
      </c>
      <c r="C12388" t="s">
        <v>22</v>
      </c>
      <c r="D12388" s="55">
        <v>44743</v>
      </c>
      <c r="E12388">
        <v>2.75E-2</v>
      </c>
      <c r="F12388">
        <v>2376538</v>
      </c>
      <c r="G12388" s="58" t="s">
        <v>87</v>
      </c>
      <c r="H12388" s="58" t="s">
        <v>87</v>
      </c>
      <c r="I12388" s="60" t="s">
        <v>85</v>
      </c>
    </row>
    <row r="12389" spans="1:9" x14ac:dyDescent="0.2">
      <c r="A12389" t="s">
        <v>48</v>
      </c>
      <c r="B12389" t="s">
        <v>80</v>
      </c>
      <c r="C12389" t="s">
        <v>22</v>
      </c>
      <c r="D12389" s="55">
        <v>44743</v>
      </c>
      <c r="E12389">
        <v>0.26500000000000001</v>
      </c>
      <c r="F12389">
        <v>2376539</v>
      </c>
      <c r="G12389" s="58" t="s">
        <v>87</v>
      </c>
      <c r="H12389" s="58" t="s">
        <v>87</v>
      </c>
      <c r="I12389" s="60" t="s">
        <v>85</v>
      </c>
    </row>
    <row r="12390" spans="1:9" x14ac:dyDescent="0.2">
      <c r="A12390" t="s">
        <v>48</v>
      </c>
      <c r="B12390" t="s">
        <v>81</v>
      </c>
      <c r="C12390" t="s">
        <v>22</v>
      </c>
      <c r="D12390" s="55">
        <v>44743</v>
      </c>
      <c r="E12390">
        <v>0.25746332378223546</v>
      </c>
      <c r="F12390">
        <v>2376540</v>
      </c>
      <c r="G12390" s="58" t="s">
        <v>87</v>
      </c>
      <c r="H12390" s="58" t="s">
        <v>87</v>
      </c>
      <c r="I12390" s="60" t="s">
        <v>85</v>
      </c>
    </row>
    <row r="12391" spans="1:9" x14ac:dyDescent="0.2">
      <c r="A12391" t="s">
        <v>50</v>
      </c>
      <c r="B12391" t="s">
        <v>80</v>
      </c>
      <c r="C12391" t="s">
        <v>22</v>
      </c>
      <c r="D12391" s="55">
        <v>44743</v>
      </c>
      <c r="E12391">
        <v>0</v>
      </c>
      <c r="F12391">
        <v>2376541</v>
      </c>
      <c r="G12391" s="58" t="s">
        <v>87</v>
      </c>
      <c r="H12391" s="58" t="s">
        <v>87</v>
      </c>
      <c r="I12391" s="60" t="s">
        <v>85</v>
      </c>
    </row>
    <row r="12392" spans="1:9" x14ac:dyDescent="0.2">
      <c r="A12392" t="s">
        <v>50</v>
      </c>
      <c r="B12392" t="s">
        <v>81</v>
      </c>
      <c r="C12392" t="s">
        <v>22</v>
      </c>
      <c r="D12392" s="55">
        <v>44743</v>
      </c>
      <c r="E12392">
        <v>0</v>
      </c>
      <c r="F12392">
        <v>2376542</v>
      </c>
      <c r="G12392" s="58" t="s">
        <v>87</v>
      </c>
      <c r="H12392" s="58" t="s">
        <v>87</v>
      </c>
      <c r="I12392" s="60" t="s">
        <v>85</v>
      </c>
    </row>
    <row r="12393" spans="1:9" x14ac:dyDescent="0.2">
      <c r="A12393" t="s">
        <v>58</v>
      </c>
      <c r="B12393" t="s">
        <v>80</v>
      </c>
      <c r="C12393" t="s">
        <v>22</v>
      </c>
      <c r="D12393" s="55">
        <v>44743</v>
      </c>
      <c r="E12393">
        <v>0.39750000000000002</v>
      </c>
      <c r="F12393">
        <v>2376543</v>
      </c>
      <c r="G12393" s="58" t="s">
        <v>87</v>
      </c>
      <c r="H12393" s="58" t="s">
        <v>87</v>
      </c>
      <c r="I12393" s="60" t="s">
        <v>85</v>
      </c>
    </row>
    <row r="12394" spans="1:9" x14ac:dyDescent="0.2">
      <c r="A12394" t="s">
        <v>58</v>
      </c>
      <c r="B12394" t="s">
        <v>81</v>
      </c>
      <c r="C12394" t="s">
        <v>22</v>
      </c>
      <c r="D12394" s="55">
        <v>44743</v>
      </c>
      <c r="E12394">
        <v>1.4999999999999999E-2</v>
      </c>
      <c r="F12394">
        <v>2376544</v>
      </c>
      <c r="G12394" s="58" t="s">
        <v>87</v>
      </c>
      <c r="H12394" s="58" t="s">
        <v>87</v>
      </c>
      <c r="I12394" s="60" t="s">
        <v>85</v>
      </c>
    </row>
    <row r="12395" spans="1:9" x14ac:dyDescent="0.2">
      <c r="A12395" t="s">
        <v>59</v>
      </c>
      <c r="B12395" t="s">
        <v>80</v>
      </c>
      <c r="C12395" t="s">
        <v>22</v>
      </c>
      <c r="D12395" s="55">
        <v>44743</v>
      </c>
      <c r="E12395">
        <v>0.5</v>
      </c>
      <c r="F12395">
        <v>2376545</v>
      </c>
      <c r="G12395" s="58" t="s">
        <v>87</v>
      </c>
      <c r="H12395" s="58" t="s">
        <v>87</v>
      </c>
      <c r="I12395" s="60" t="s">
        <v>85</v>
      </c>
    </row>
    <row r="12396" spans="1:9" x14ac:dyDescent="0.2">
      <c r="A12396" t="s">
        <v>59</v>
      </c>
      <c r="B12396" t="s">
        <v>81</v>
      </c>
      <c r="C12396" t="s">
        <v>22</v>
      </c>
      <c r="D12396" s="55">
        <v>44743</v>
      </c>
      <c r="E12396">
        <v>-0.02</v>
      </c>
      <c r="F12396">
        <v>2376546</v>
      </c>
      <c r="G12396" s="58" t="s">
        <v>87</v>
      </c>
      <c r="H12396" s="58" t="s">
        <v>87</v>
      </c>
      <c r="I12396" s="60" t="s">
        <v>85</v>
      </c>
    </row>
    <row r="12397" spans="1:9" x14ac:dyDescent="0.2">
      <c r="A12397" t="s">
        <v>60</v>
      </c>
      <c r="B12397" t="s">
        <v>80</v>
      </c>
      <c r="C12397" t="s">
        <v>22</v>
      </c>
      <c r="D12397" s="55">
        <v>44743</v>
      </c>
      <c r="E12397">
        <v>0.5</v>
      </c>
      <c r="F12397">
        <v>2376547</v>
      </c>
      <c r="G12397" s="58" t="s">
        <v>87</v>
      </c>
      <c r="H12397" s="58" t="s">
        <v>87</v>
      </c>
      <c r="I12397" s="60" t="s">
        <v>85</v>
      </c>
    </row>
    <row r="12398" spans="1:9" x14ac:dyDescent="0.2">
      <c r="A12398" t="s">
        <v>60</v>
      </c>
      <c r="B12398" t="s">
        <v>81</v>
      </c>
      <c r="C12398" t="s">
        <v>22</v>
      </c>
      <c r="D12398" s="55">
        <v>44743</v>
      </c>
      <c r="E12398">
        <v>3.5000000000000003E-2</v>
      </c>
      <c r="F12398">
        <v>2376548</v>
      </c>
      <c r="G12398" s="58" t="s">
        <v>87</v>
      </c>
      <c r="H12398" s="58" t="s">
        <v>87</v>
      </c>
      <c r="I12398" s="60" t="s">
        <v>85</v>
      </c>
    </row>
    <row r="12399" spans="1:9" x14ac:dyDescent="0.2">
      <c r="A12399" t="s">
        <v>61</v>
      </c>
      <c r="B12399" t="s">
        <v>80</v>
      </c>
      <c r="C12399" t="s">
        <v>22</v>
      </c>
      <c r="D12399" s="55">
        <v>44743</v>
      </c>
      <c r="E12399">
        <v>0.5</v>
      </c>
      <c r="F12399">
        <v>2376549</v>
      </c>
      <c r="G12399" s="58" t="s">
        <v>87</v>
      </c>
      <c r="H12399" s="58" t="s">
        <v>87</v>
      </c>
      <c r="I12399" s="60" t="s">
        <v>85</v>
      </c>
    </row>
    <row r="12400" spans="1:9" x14ac:dyDescent="0.2">
      <c r="A12400" t="s">
        <v>61</v>
      </c>
      <c r="B12400" t="s">
        <v>81</v>
      </c>
      <c r="C12400" t="s">
        <v>22</v>
      </c>
      <c r="D12400" s="55">
        <v>44743</v>
      </c>
      <c r="E12400">
        <v>-0.02</v>
      </c>
      <c r="F12400">
        <v>2376550</v>
      </c>
      <c r="G12400" s="58" t="s">
        <v>87</v>
      </c>
      <c r="H12400" s="58" t="s">
        <v>87</v>
      </c>
      <c r="I12400" s="60" t="s">
        <v>85</v>
      </c>
    </row>
    <row r="12401" spans="1:9" x14ac:dyDescent="0.2">
      <c r="A12401" t="s">
        <v>62</v>
      </c>
      <c r="B12401" t="s">
        <v>80</v>
      </c>
      <c r="C12401" t="s">
        <v>22</v>
      </c>
      <c r="D12401" s="55">
        <v>44743</v>
      </c>
      <c r="E12401">
        <v>0.26500000000000001</v>
      </c>
      <c r="F12401">
        <v>2376551</v>
      </c>
      <c r="G12401" s="58" t="s">
        <v>87</v>
      </c>
      <c r="H12401" s="58" t="s">
        <v>87</v>
      </c>
      <c r="I12401" s="60" t="s">
        <v>85</v>
      </c>
    </row>
    <row r="12402" spans="1:9" x14ac:dyDescent="0.2">
      <c r="A12402" t="s">
        <v>62</v>
      </c>
      <c r="B12402" t="s">
        <v>81</v>
      </c>
      <c r="C12402" t="s">
        <v>22</v>
      </c>
      <c r="D12402" s="55">
        <v>44743</v>
      </c>
      <c r="E12402">
        <v>7.4999999999999997E-3</v>
      </c>
      <c r="F12402">
        <v>2376552</v>
      </c>
      <c r="G12402" s="58" t="s">
        <v>87</v>
      </c>
      <c r="H12402" s="58" t="s">
        <v>87</v>
      </c>
      <c r="I12402" s="60" t="s">
        <v>85</v>
      </c>
    </row>
    <row r="12403" spans="1:9" x14ac:dyDescent="0.2">
      <c r="A12403" t="s">
        <v>63</v>
      </c>
      <c r="B12403" t="s">
        <v>80</v>
      </c>
      <c r="C12403" t="s">
        <v>22</v>
      </c>
      <c r="D12403" s="55">
        <v>44743</v>
      </c>
      <c r="E12403">
        <v>0</v>
      </c>
      <c r="F12403">
        <v>2376553</v>
      </c>
      <c r="G12403" s="58" t="s">
        <v>87</v>
      </c>
      <c r="H12403" s="58" t="s">
        <v>87</v>
      </c>
      <c r="I12403" s="60" t="s">
        <v>85</v>
      </c>
    </row>
    <row r="12404" spans="1:9" x14ac:dyDescent="0.2">
      <c r="A12404" t="s">
        <v>63</v>
      </c>
      <c r="B12404" t="s">
        <v>81</v>
      </c>
      <c r="C12404" t="s">
        <v>22</v>
      </c>
      <c r="D12404" s="55">
        <v>44743</v>
      </c>
      <c r="E12404">
        <v>0</v>
      </c>
      <c r="F12404">
        <v>2376554</v>
      </c>
      <c r="G12404" s="58" t="s">
        <v>87</v>
      </c>
      <c r="H12404" s="58" t="s">
        <v>87</v>
      </c>
      <c r="I12404" s="60" t="s">
        <v>85</v>
      </c>
    </row>
    <row r="12405" spans="1:9" x14ac:dyDescent="0.2">
      <c r="A12405" t="s">
        <v>64</v>
      </c>
      <c r="B12405" t="s">
        <v>80</v>
      </c>
      <c r="C12405" t="s">
        <v>22</v>
      </c>
      <c r="D12405" s="55">
        <v>44743</v>
      </c>
      <c r="E12405">
        <v>0</v>
      </c>
      <c r="F12405">
        <v>2376555</v>
      </c>
      <c r="G12405" s="58" t="s">
        <v>87</v>
      </c>
      <c r="H12405" s="58" t="s">
        <v>87</v>
      </c>
      <c r="I12405" s="60" t="s">
        <v>85</v>
      </c>
    </row>
    <row r="12406" spans="1:9" x14ac:dyDescent="0.2">
      <c r="A12406" t="s">
        <v>64</v>
      </c>
      <c r="B12406" t="s">
        <v>81</v>
      </c>
      <c r="C12406" t="s">
        <v>22</v>
      </c>
      <c r="D12406" s="55">
        <v>44743</v>
      </c>
      <c r="E12406">
        <v>0</v>
      </c>
      <c r="F12406">
        <v>2376556</v>
      </c>
      <c r="G12406" s="58" t="s">
        <v>87</v>
      </c>
      <c r="H12406" s="58" t="s">
        <v>87</v>
      </c>
      <c r="I12406" s="60" t="s">
        <v>85</v>
      </c>
    </row>
    <row r="12407" spans="1:9" x14ac:dyDescent="0.2">
      <c r="A12407" t="s">
        <v>79</v>
      </c>
      <c r="B12407" t="s">
        <v>80</v>
      </c>
      <c r="C12407" t="s">
        <v>22</v>
      </c>
      <c r="D12407" s="55">
        <v>44743</v>
      </c>
      <c r="E12407">
        <v>0</v>
      </c>
      <c r="F12407">
        <v>2376557</v>
      </c>
      <c r="G12407" s="58" t="s">
        <v>87</v>
      </c>
      <c r="H12407" s="58" t="s">
        <v>87</v>
      </c>
      <c r="I12407" s="60" t="s">
        <v>85</v>
      </c>
    </row>
    <row r="12408" spans="1:9" x14ac:dyDescent="0.2">
      <c r="A12408" t="s">
        <v>79</v>
      </c>
      <c r="B12408" t="s">
        <v>81</v>
      </c>
      <c r="C12408" t="s">
        <v>22</v>
      </c>
      <c r="D12408" s="55">
        <v>44743</v>
      </c>
      <c r="E12408">
        <v>0</v>
      </c>
      <c r="F12408">
        <v>2376558</v>
      </c>
      <c r="G12408" s="58" t="s">
        <v>87</v>
      </c>
      <c r="H12408" s="58" t="s">
        <v>87</v>
      </c>
      <c r="I12408" s="60" t="s">
        <v>85</v>
      </c>
    </row>
    <row r="12409" spans="1:9" x14ac:dyDescent="0.2">
      <c r="A12409" t="s">
        <v>65</v>
      </c>
      <c r="B12409" t="s">
        <v>80</v>
      </c>
      <c r="C12409" t="s">
        <v>22</v>
      </c>
      <c r="D12409" s="55">
        <v>44743</v>
      </c>
      <c r="E12409">
        <v>0</v>
      </c>
      <c r="F12409">
        <v>2376559</v>
      </c>
      <c r="G12409" s="58" t="s">
        <v>87</v>
      </c>
      <c r="H12409" s="58" t="s">
        <v>87</v>
      </c>
      <c r="I12409" s="60" t="s">
        <v>85</v>
      </c>
    </row>
    <row r="12410" spans="1:9" x14ac:dyDescent="0.2">
      <c r="A12410" t="s">
        <v>65</v>
      </c>
      <c r="B12410" t="s">
        <v>81</v>
      </c>
      <c r="C12410" t="s">
        <v>22</v>
      </c>
      <c r="D12410" s="55">
        <v>44743</v>
      </c>
      <c r="E12410">
        <v>0</v>
      </c>
      <c r="F12410">
        <v>2376560</v>
      </c>
      <c r="G12410" s="58" t="s">
        <v>87</v>
      </c>
      <c r="H12410" s="58" t="s">
        <v>87</v>
      </c>
      <c r="I12410" s="60" t="s">
        <v>85</v>
      </c>
    </row>
    <row r="12411" spans="1:9" x14ac:dyDescent="0.2">
      <c r="A12411" t="s">
        <v>82</v>
      </c>
      <c r="B12411" t="s">
        <v>80</v>
      </c>
      <c r="C12411" t="s">
        <v>22</v>
      </c>
      <c r="D12411" s="55">
        <v>44743</v>
      </c>
      <c r="E12411">
        <v>1</v>
      </c>
      <c r="F12411">
        <v>2376561</v>
      </c>
      <c r="G12411" s="58" t="s">
        <v>87</v>
      </c>
      <c r="H12411" s="58" t="s">
        <v>87</v>
      </c>
      <c r="I12411" s="60" t="s">
        <v>85</v>
      </c>
    </row>
    <row r="12412" spans="1:9" x14ac:dyDescent="0.2">
      <c r="A12412" t="s">
        <v>78</v>
      </c>
      <c r="B12412" t="s">
        <v>80</v>
      </c>
      <c r="C12412" t="s">
        <v>22</v>
      </c>
      <c r="D12412" s="55">
        <v>44774</v>
      </c>
      <c r="E12412">
        <v>0.4</v>
      </c>
      <c r="F12412">
        <v>2376515</v>
      </c>
      <c r="G12412" s="58" t="s">
        <v>87</v>
      </c>
      <c r="H12412" s="58" t="s">
        <v>87</v>
      </c>
      <c r="I12412" s="60" t="s">
        <v>85</v>
      </c>
    </row>
    <row r="12413" spans="1:9" x14ac:dyDescent="0.2">
      <c r="A12413" t="s">
        <v>78</v>
      </c>
      <c r="B12413" t="s">
        <v>81</v>
      </c>
      <c r="C12413" t="s">
        <v>22</v>
      </c>
      <c r="D12413" s="55">
        <v>44774</v>
      </c>
      <c r="E12413">
        <v>1.4999999999999999E-2</v>
      </c>
      <c r="F12413">
        <v>2376516</v>
      </c>
      <c r="G12413" s="58" t="s">
        <v>87</v>
      </c>
      <c r="H12413" s="58" t="s">
        <v>87</v>
      </c>
      <c r="I12413" s="60" t="s">
        <v>85</v>
      </c>
    </row>
    <row r="12414" spans="1:9" x14ac:dyDescent="0.2">
      <c r="A12414" t="s">
        <v>35</v>
      </c>
      <c r="B12414" t="s">
        <v>80</v>
      </c>
      <c r="C12414" t="s">
        <v>22</v>
      </c>
      <c r="D12414" s="55">
        <v>44774</v>
      </c>
      <c r="E12414">
        <v>0.4</v>
      </c>
      <c r="F12414">
        <v>2376517</v>
      </c>
      <c r="G12414" s="58" t="s">
        <v>87</v>
      </c>
      <c r="H12414" s="58" t="s">
        <v>87</v>
      </c>
      <c r="I12414" s="60" t="s">
        <v>85</v>
      </c>
    </row>
    <row r="12415" spans="1:9" x14ac:dyDescent="0.2">
      <c r="A12415" t="s">
        <v>35</v>
      </c>
      <c r="B12415" t="s">
        <v>81</v>
      </c>
      <c r="C12415" t="s">
        <v>22</v>
      </c>
      <c r="D12415" s="55">
        <v>44774</v>
      </c>
      <c r="E12415">
        <v>6.5000000000000002E-2</v>
      </c>
      <c r="F12415">
        <v>2376518</v>
      </c>
      <c r="G12415" s="58" t="s">
        <v>87</v>
      </c>
      <c r="H12415" s="58" t="s">
        <v>87</v>
      </c>
      <c r="I12415" s="60" t="s">
        <v>85</v>
      </c>
    </row>
    <row r="12416" spans="1:9" x14ac:dyDescent="0.2">
      <c r="A12416" t="s">
        <v>36</v>
      </c>
      <c r="B12416" t="s">
        <v>80</v>
      </c>
      <c r="C12416" t="s">
        <v>22</v>
      </c>
      <c r="D12416" s="55">
        <v>44774</v>
      </c>
      <c r="E12416">
        <v>0.4</v>
      </c>
      <c r="F12416">
        <v>2376519</v>
      </c>
      <c r="G12416" s="58" t="s">
        <v>87</v>
      </c>
      <c r="H12416" s="58" t="s">
        <v>87</v>
      </c>
      <c r="I12416" s="60" t="s">
        <v>85</v>
      </c>
    </row>
    <row r="12417" spans="1:9" x14ac:dyDescent="0.2">
      <c r="A12417" t="s">
        <v>36</v>
      </c>
      <c r="B12417" t="s">
        <v>81</v>
      </c>
      <c r="C12417" t="s">
        <v>22</v>
      </c>
      <c r="D12417" s="55">
        <v>44774</v>
      </c>
      <c r="E12417">
        <v>1.4999999999999999E-2</v>
      </c>
      <c r="F12417">
        <v>2376520</v>
      </c>
      <c r="G12417" s="58" t="s">
        <v>87</v>
      </c>
      <c r="H12417" s="58" t="s">
        <v>87</v>
      </c>
      <c r="I12417" s="60" t="s">
        <v>85</v>
      </c>
    </row>
    <row r="12418" spans="1:9" x14ac:dyDescent="0.2">
      <c r="A12418" t="s">
        <v>37</v>
      </c>
      <c r="B12418" t="s">
        <v>80</v>
      </c>
      <c r="C12418" t="s">
        <v>22</v>
      </c>
      <c r="D12418" s="55">
        <v>44774</v>
      </c>
      <c r="E12418">
        <v>0.4</v>
      </c>
      <c r="F12418">
        <v>2376521</v>
      </c>
      <c r="G12418" s="58" t="s">
        <v>87</v>
      </c>
      <c r="H12418" s="58" t="s">
        <v>87</v>
      </c>
      <c r="I12418" s="60" t="s">
        <v>85</v>
      </c>
    </row>
    <row r="12419" spans="1:9" x14ac:dyDescent="0.2">
      <c r="A12419" t="s">
        <v>37</v>
      </c>
      <c r="B12419" t="s">
        <v>81</v>
      </c>
      <c r="C12419" t="s">
        <v>22</v>
      </c>
      <c r="D12419" s="55">
        <v>44774</v>
      </c>
      <c r="E12419">
        <v>6.5000000000000002E-2</v>
      </c>
      <c r="F12419">
        <v>2376522</v>
      </c>
      <c r="G12419" s="58" t="s">
        <v>87</v>
      </c>
      <c r="H12419" s="58" t="s">
        <v>87</v>
      </c>
      <c r="I12419" s="60" t="s">
        <v>85</v>
      </c>
    </row>
    <row r="12420" spans="1:9" x14ac:dyDescent="0.2">
      <c r="A12420" t="s">
        <v>40</v>
      </c>
      <c r="B12420" t="s">
        <v>80</v>
      </c>
      <c r="C12420" t="s">
        <v>22</v>
      </c>
      <c r="D12420" s="55">
        <v>44774</v>
      </c>
      <c r="E12420">
        <v>0</v>
      </c>
      <c r="F12420">
        <v>2376523</v>
      </c>
      <c r="G12420" s="58" t="s">
        <v>87</v>
      </c>
      <c r="H12420" s="58" t="s">
        <v>87</v>
      </c>
      <c r="I12420" s="60" t="s">
        <v>85</v>
      </c>
    </row>
    <row r="12421" spans="1:9" x14ac:dyDescent="0.2">
      <c r="A12421" t="s">
        <v>40</v>
      </c>
      <c r="B12421" t="s">
        <v>81</v>
      </c>
      <c r="C12421" t="s">
        <v>22</v>
      </c>
      <c r="D12421" s="55">
        <v>44774</v>
      </c>
      <c r="E12421">
        <v>0</v>
      </c>
      <c r="F12421">
        <v>2376524</v>
      </c>
      <c r="G12421" s="58" t="s">
        <v>87</v>
      </c>
      <c r="H12421" s="58" t="s">
        <v>87</v>
      </c>
      <c r="I12421" s="60" t="s">
        <v>85</v>
      </c>
    </row>
    <row r="12422" spans="1:9" x14ac:dyDescent="0.2">
      <c r="A12422" t="s">
        <v>41</v>
      </c>
      <c r="B12422" t="s">
        <v>80</v>
      </c>
      <c r="C12422" t="s">
        <v>22</v>
      </c>
      <c r="D12422" s="55">
        <v>44774</v>
      </c>
      <c r="E12422">
        <v>0</v>
      </c>
      <c r="F12422">
        <v>2376525</v>
      </c>
      <c r="G12422" s="58" t="s">
        <v>87</v>
      </c>
      <c r="H12422" s="58" t="s">
        <v>87</v>
      </c>
      <c r="I12422" s="60" t="s">
        <v>85</v>
      </c>
    </row>
    <row r="12423" spans="1:9" x14ac:dyDescent="0.2">
      <c r="A12423" t="s">
        <v>41</v>
      </c>
      <c r="B12423" t="s">
        <v>81</v>
      </c>
      <c r="C12423" t="s">
        <v>22</v>
      </c>
      <c r="D12423" s="55">
        <v>44774</v>
      </c>
      <c r="E12423">
        <v>0</v>
      </c>
      <c r="F12423">
        <v>2376526</v>
      </c>
      <c r="G12423" s="58" t="s">
        <v>87</v>
      </c>
      <c r="H12423" s="58" t="s">
        <v>87</v>
      </c>
      <c r="I12423" s="60" t="s">
        <v>85</v>
      </c>
    </row>
    <row r="12424" spans="1:9" x14ac:dyDescent="0.2">
      <c r="A12424" t="s">
        <v>42</v>
      </c>
      <c r="B12424" t="s">
        <v>80</v>
      </c>
      <c r="C12424" t="s">
        <v>22</v>
      </c>
      <c r="D12424" s="55">
        <v>44774</v>
      </c>
      <c r="E12424">
        <v>0.17499999999999999</v>
      </c>
      <c r="F12424">
        <v>2376527</v>
      </c>
      <c r="G12424" s="58" t="s">
        <v>87</v>
      </c>
      <c r="H12424" s="58" t="s">
        <v>87</v>
      </c>
      <c r="I12424" s="60" t="s">
        <v>85</v>
      </c>
    </row>
    <row r="12425" spans="1:9" x14ac:dyDescent="0.2">
      <c r="A12425" t="s">
        <v>42</v>
      </c>
      <c r="B12425" t="s">
        <v>81</v>
      </c>
      <c r="C12425" t="s">
        <v>22</v>
      </c>
      <c r="D12425" s="55">
        <v>44774</v>
      </c>
      <c r="E12425">
        <v>1.2500000000000001E-2</v>
      </c>
      <c r="F12425">
        <v>2376528</v>
      </c>
      <c r="G12425" s="58" t="s">
        <v>87</v>
      </c>
      <c r="H12425" s="58" t="s">
        <v>87</v>
      </c>
      <c r="I12425" s="60" t="s">
        <v>85</v>
      </c>
    </row>
    <row r="12426" spans="1:9" x14ac:dyDescent="0.2">
      <c r="A12426" t="s">
        <v>43</v>
      </c>
      <c r="B12426" t="s">
        <v>80</v>
      </c>
      <c r="C12426" t="s">
        <v>22</v>
      </c>
      <c r="D12426" s="55">
        <v>44774</v>
      </c>
      <c r="E12426">
        <v>0.17499999999999999</v>
      </c>
      <c r="F12426">
        <v>2376529</v>
      </c>
      <c r="G12426" s="58" t="s">
        <v>87</v>
      </c>
      <c r="H12426" s="58" t="s">
        <v>87</v>
      </c>
      <c r="I12426" s="60" t="s">
        <v>85</v>
      </c>
    </row>
    <row r="12427" spans="1:9" x14ac:dyDescent="0.2">
      <c r="A12427" t="s">
        <v>43</v>
      </c>
      <c r="B12427" t="s">
        <v>81</v>
      </c>
      <c r="C12427" t="s">
        <v>22</v>
      </c>
      <c r="D12427" s="55">
        <v>44774</v>
      </c>
      <c r="E12427">
        <v>0.17613137591434758</v>
      </c>
      <c r="F12427">
        <v>2376530</v>
      </c>
      <c r="G12427" s="58" t="s">
        <v>87</v>
      </c>
      <c r="H12427" s="58" t="s">
        <v>87</v>
      </c>
      <c r="I12427" s="60" t="s">
        <v>85</v>
      </c>
    </row>
    <row r="12428" spans="1:9" x14ac:dyDescent="0.2">
      <c r="A12428" t="s">
        <v>44</v>
      </c>
      <c r="B12428" t="s">
        <v>80</v>
      </c>
      <c r="C12428" t="s">
        <v>22</v>
      </c>
      <c r="D12428" s="55">
        <v>44774</v>
      </c>
      <c r="E12428">
        <v>0.20499999999999999</v>
      </c>
      <c r="F12428">
        <v>2376531</v>
      </c>
      <c r="G12428" s="58" t="s">
        <v>87</v>
      </c>
      <c r="H12428" s="58" t="s">
        <v>87</v>
      </c>
      <c r="I12428" s="60" t="s">
        <v>85</v>
      </c>
    </row>
    <row r="12429" spans="1:9" x14ac:dyDescent="0.2">
      <c r="A12429" t="s">
        <v>44</v>
      </c>
      <c r="B12429" t="s">
        <v>81</v>
      </c>
      <c r="C12429" t="s">
        <v>22</v>
      </c>
      <c r="D12429" s="55">
        <v>44774</v>
      </c>
      <c r="E12429">
        <v>7.4999999999999997E-3</v>
      </c>
      <c r="F12429">
        <v>2376532</v>
      </c>
      <c r="G12429" s="58" t="s">
        <v>87</v>
      </c>
      <c r="H12429" s="58" t="s">
        <v>87</v>
      </c>
      <c r="I12429" s="60" t="s">
        <v>85</v>
      </c>
    </row>
    <row r="12430" spans="1:9" x14ac:dyDescent="0.2">
      <c r="A12430" t="s">
        <v>45</v>
      </c>
      <c r="B12430" t="s">
        <v>80</v>
      </c>
      <c r="C12430" t="s">
        <v>22</v>
      </c>
      <c r="D12430" s="55">
        <v>44774</v>
      </c>
      <c r="E12430">
        <v>0.20499999999999999</v>
      </c>
      <c r="F12430">
        <v>2376533</v>
      </c>
      <c r="G12430" s="58" t="s">
        <v>87</v>
      </c>
      <c r="H12430" s="58" t="s">
        <v>87</v>
      </c>
      <c r="I12430" s="60" t="s">
        <v>85</v>
      </c>
    </row>
    <row r="12431" spans="1:9" x14ac:dyDescent="0.2">
      <c r="A12431" t="s">
        <v>45</v>
      </c>
      <c r="B12431" t="s">
        <v>81</v>
      </c>
      <c r="C12431" t="s">
        <v>22</v>
      </c>
      <c r="D12431" s="55">
        <v>44774</v>
      </c>
      <c r="E12431">
        <v>7.4999999999999997E-3</v>
      </c>
      <c r="F12431">
        <v>2376534</v>
      </c>
      <c r="G12431" s="58" t="s">
        <v>87</v>
      </c>
      <c r="H12431" s="58" t="s">
        <v>87</v>
      </c>
      <c r="I12431" s="60" t="s">
        <v>85</v>
      </c>
    </row>
    <row r="12432" spans="1:9" x14ac:dyDescent="0.2">
      <c r="A12432" t="s">
        <v>46</v>
      </c>
      <c r="B12432" t="s">
        <v>80</v>
      </c>
      <c r="C12432" t="s">
        <v>22</v>
      </c>
      <c r="D12432" s="55">
        <v>44774</v>
      </c>
      <c r="E12432">
        <v>0.20499999999999999</v>
      </c>
      <c r="F12432">
        <v>2376535</v>
      </c>
      <c r="G12432" s="58" t="s">
        <v>87</v>
      </c>
      <c r="H12432" s="58" t="s">
        <v>87</v>
      </c>
      <c r="I12432" s="60" t="s">
        <v>85</v>
      </c>
    </row>
    <row r="12433" spans="1:9" x14ac:dyDescent="0.2">
      <c r="A12433" t="s">
        <v>46</v>
      </c>
      <c r="B12433" t="s">
        <v>81</v>
      </c>
      <c r="C12433" t="s">
        <v>22</v>
      </c>
      <c r="D12433" s="55">
        <v>44774</v>
      </c>
      <c r="E12433">
        <v>0.25648338108882585</v>
      </c>
      <c r="F12433">
        <v>2376536</v>
      </c>
      <c r="G12433" s="58" t="s">
        <v>87</v>
      </c>
      <c r="H12433" s="58" t="s">
        <v>87</v>
      </c>
      <c r="I12433" s="60" t="s">
        <v>85</v>
      </c>
    </row>
    <row r="12434" spans="1:9" x14ac:dyDescent="0.2">
      <c r="A12434" t="s">
        <v>47</v>
      </c>
      <c r="B12434" t="s">
        <v>80</v>
      </c>
      <c r="C12434" t="s">
        <v>22</v>
      </c>
      <c r="D12434" s="55">
        <v>44774</v>
      </c>
      <c r="E12434">
        <v>0.20499999999999999</v>
      </c>
      <c r="F12434">
        <v>2376537</v>
      </c>
      <c r="G12434" s="58" t="s">
        <v>87</v>
      </c>
      <c r="H12434" s="58" t="s">
        <v>87</v>
      </c>
      <c r="I12434" s="60" t="s">
        <v>85</v>
      </c>
    </row>
    <row r="12435" spans="1:9" x14ac:dyDescent="0.2">
      <c r="A12435" t="s">
        <v>47</v>
      </c>
      <c r="B12435" t="s">
        <v>81</v>
      </c>
      <c r="C12435" t="s">
        <v>22</v>
      </c>
      <c r="D12435" s="55">
        <v>44774</v>
      </c>
      <c r="E12435">
        <v>2.75E-2</v>
      </c>
      <c r="F12435">
        <v>2376538</v>
      </c>
      <c r="G12435" s="58" t="s">
        <v>87</v>
      </c>
      <c r="H12435" s="58" t="s">
        <v>87</v>
      </c>
      <c r="I12435" s="60" t="s">
        <v>85</v>
      </c>
    </row>
    <row r="12436" spans="1:9" x14ac:dyDescent="0.2">
      <c r="A12436" t="s">
        <v>48</v>
      </c>
      <c r="B12436" t="s">
        <v>80</v>
      </c>
      <c r="C12436" t="s">
        <v>22</v>
      </c>
      <c r="D12436" s="55">
        <v>44774</v>
      </c>
      <c r="E12436">
        <v>0.20499999999999999</v>
      </c>
      <c r="F12436">
        <v>2376539</v>
      </c>
      <c r="G12436" s="58" t="s">
        <v>87</v>
      </c>
      <c r="H12436" s="58" t="s">
        <v>87</v>
      </c>
      <c r="I12436" s="60" t="s">
        <v>85</v>
      </c>
    </row>
    <row r="12437" spans="1:9" x14ac:dyDescent="0.2">
      <c r="A12437" t="s">
        <v>48</v>
      </c>
      <c r="B12437" t="s">
        <v>81</v>
      </c>
      <c r="C12437" t="s">
        <v>22</v>
      </c>
      <c r="D12437" s="55">
        <v>44774</v>
      </c>
      <c r="E12437">
        <v>0.25648338108882585</v>
      </c>
      <c r="F12437">
        <v>2376540</v>
      </c>
      <c r="G12437" s="58" t="s">
        <v>87</v>
      </c>
      <c r="H12437" s="58" t="s">
        <v>87</v>
      </c>
      <c r="I12437" s="60" t="s">
        <v>85</v>
      </c>
    </row>
    <row r="12438" spans="1:9" x14ac:dyDescent="0.2">
      <c r="A12438" t="s">
        <v>50</v>
      </c>
      <c r="B12438" t="s">
        <v>80</v>
      </c>
      <c r="C12438" t="s">
        <v>22</v>
      </c>
      <c r="D12438" s="55">
        <v>44774</v>
      </c>
      <c r="E12438">
        <v>0</v>
      </c>
      <c r="F12438">
        <v>2376541</v>
      </c>
      <c r="G12438" s="58" t="s">
        <v>87</v>
      </c>
      <c r="H12438" s="58" t="s">
        <v>87</v>
      </c>
      <c r="I12438" s="60" t="s">
        <v>85</v>
      </c>
    </row>
    <row r="12439" spans="1:9" x14ac:dyDescent="0.2">
      <c r="A12439" t="s">
        <v>50</v>
      </c>
      <c r="B12439" t="s">
        <v>81</v>
      </c>
      <c r="C12439" t="s">
        <v>22</v>
      </c>
      <c r="D12439" s="55">
        <v>44774</v>
      </c>
      <c r="E12439">
        <v>0</v>
      </c>
      <c r="F12439">
        <v>2376542</v>
      </c>
      <c r="G12439" s="58" t="s">
        <v>87</v>
      </c>
      <c r="H12439" s="58" t="s">
        <v>87</v>
      </c>
      <c r="I12439" s="60" t="s">
        <v>85</v>
      </c>
    </row>
    <row r="12440" spans="1:9" x14ac:dyDescent="0.2">
      <c r="A12440" t="s">
        <v>58</v>
      </c>
      <c r="B12440" t="s">
        <v>80</v>
      </c>
      <c r="C12440" t="s">
        <v>22</v>
      </c>
      <c r="D12440" s="55">
        <v>44774</v>
      </c>
      <c r="E12440">
        <v>0.4</v>
      </c>
      <c r="F12440">
        <v>2376543</v>
      </c>
      <c r="G12440" s="58" t="s">
        <v>87</v>
      </c>
      <c r="H12440" s="58" t="s">
        <v>87</v>
      </c>
      <c r="I12440" s="60" t="s">
        <v>85</v>
      </c>
    </row>
    <row r="12441" spans="1:9" x14ac:dyDescent="0.2">
      <c r="A12441" t="s">
        <v>58</v>
      </c>
      <c r="B12441" t="s">
        <v>81</v>
      </c>
      <c r="C12441" t="s">
        <v>22</v>
      </c>
      <c r="D12441" s="55">
        <v>44774</v>
      </c>
      <c r="E12441">
        <v>1.4999999999999999E-2</v>
      </c>
      <c r="F12441">
        <v>2376544</v>
      </c>
      <c r="G12441" s="58" t="s">
        <v>87</v>
      </c>
      <c r="H12441" s="58" t="s">
        <v>87</v>
      </c>
      <c r="I12441" s="60" t="s">
        <v>85</v>
      </c>
    </row>
    <row r="12442" spans="1:9" x14ac:dyDescent="0.2">
      <c r="A12442" t="s">
        <v>59</v>
      </c>
      <c r="B12442" t="s">
        <v>80</v>
      </c>
      <c r="C12442" t="s">
        <v>22</v>
      </c>
      <c r="D12442" s="55">
        <v>44774</v>
      </c>
      <c r="E12442">
        <v>0.5</v>
      </c>
      <c r="F12442">
        <v>2376545</v>
      </c>
      <c r="G12442" s="58" t="s">
        <v>87</v>
      </c>
      <c r="H12442" s="58" t="s">
        <v>87</v>
      </c>
      <c r="I12442" s="60" t="s">
        <v>85</v>
      </c>
    </row>
    <row r="12443" spans="1:9" x14ac:dyDescent="0.2">
      <c r="A12443" t="s">
        <v>59</v>
      </c>
      <c r="B12443" t="s">
        <v>81</v>
      </c>
      <c r="C12443" t="s">
        <v>22</v>
      </c>
      <c r="D12443" s="55">
        <v>44774</v>
      </c>
      <c r="E12443">
        <v>-0.02</v>
      </c>
      <c r="F12443">
        <v>2376546</v>
      </c>
      <c r="G12443" s="58" t="s">
        <v>87</v>
      </c>
      <c r="H12443" s="58" t="s">
        <v>87</v>
      </c>
      <c r="I12443" s="60" t="s">
        <v>85</v>
      </c>
    </row>
    <row r="12444" spans="1:9" x14ac:dyDescent="0.2">
      <c r="A12444" t="s">
        <v>60</v>
      </c>
      <c r="B12444" t="s">
        <v>80</v>
      </c>
      <c r="C12444" t="s">
        <v>22</v>
      </c>
      <c r="D12444" s="55">
        <v>44774</v>
      </c>
      <c r="E12444">
        <v>0.5</v>
      </c>
      <c r="F12444">
        <v>2376547</v>
      </c>
      <c r="G12444" s="58" t="s">
        <v>87</v>
      </c>
      <c r="H12444" s="58" t="s">
        <v>87</v>
      </c>
      <c r="I12444" s="60" t="s">
        <v>85</v>
      </c>
    </row>
    <row r="12445" spans="1:9" x14ac:dyDescent="0.2">
      <c r="A12445" t="s">
        <v>60</v>
      </c>
      <c r="B12445" t="s">
        <v>81</v>
      </c>
      <c r="C12445" t="s">
        <v>22</v>
      </c>
      <c r="D12445" s="55">
        <v>44774</v>
      </c>
      <c r="E12445">
        <v>3.5000000000000003E-2</v>
      </c>
      <c r="F12445">
        <v>2376548</v>
      </c>
      <c r="G12445" s="58" t="s">
        <v>87</v>
      </c>
      <c r="H12445" s="58" t="s">
        <v>87</v>
      </c>
      <c r="I12445" s="60" t="s">
        <v>85</v>
      </c>
    </row>
    <row r="12446" spans="1:9" x14ac:dyDescent="0.2">
      <c r="A12446" t="s">
        <v>61</v>
      </c>
      <c r="B12446" t="s">
        <v>80</v>
      </c>
      <c r="C12446" t="s">
        <v>22</v>
      </c>
      <c r="D12446" s="55">
        <v>44774</v>
      </c>
      <c r="E12446">
        <v>0.5</v>
      </c>
      <c r="F12446">
        <v>2376549</v>
      </c>
      <c r="G12446" s="58" t="s">
        <v>87</v>
      </c>
      <c r="H12446" s="58" t="s">
        <v>87</v>
      </c>
      <c r="I12446" s="60" t="s">
        <v>85</v>
      </c>
    </row>
    <row r="12447" spans="1:9" x14ac:dyDescent="0.2">
      <c r="A12447" t="s">
        <v>61</v>
      </c>
      <c r="B12447" t="s">
        <v>81</v>
      </c>
      <c r="C12447" t="s">
        <v>22</v>
      </c>
      <c r="D12447" s="55">
        <v>44774</v>
      </c>
      <c r="E12447">
        <v>-0.02</v>
      </c>
      <c r="F12447">
        <v>2376550</v>
      </c>
      <c r="G12447" s="58" t="s">
        <v>87</v>
      </c>
      <c r="H12447" s="58" t="s">
        <v>87</v>
      </c>
      <c r="I12447" s="60" t="s">
        <v>85</v>
      </c>
    </row>
    <row r="12448" spans="1:9" x14ac:dyDescent="0.2">
      <c r="A12448" t="s">
        <v>62</v>
      </c>
      <c r="B12448" t="s">
        <v>80</v>
      </c>
      <c r="C12448" t="s">
        <v>22</v>
      </c>
      <c r="D12448" s="55">
        <v>44774</v>
      </c>
      <c r="E12448">
        <v>0.20499999999999999</v>
      </c>
      <c r="F12448">
        <v>2376551</v>
      </c>
      <c r="G12448" s="58" t="s">
        <v>87</v>
      </c>
      <c r="H12448" s="58" t="s">
        <v>87</v>
      </c>
      <c r="I12448" s="60" t="s">
        <v>85</v>
      </c>
    </row>
    <row r="12449" spans="1:9" x14ac:dyDescent="0.2">
      <c r="A12449" t="s">
        <v>62</v>
      </c>
      <c r="B12449" t="s">
        <v>81</v>
      </c>
      <c r="C12449" t="s">
        <v>22</v>
      </c>
      <c r="D12449" s="55">
        <v>44774</v>
      </c>
      <c r="E12449">
        <v>7.4999999999999997E-3</v>
      </c>
      <c r="F12449">
        <v>2376552</v>
      </c>
      <c r="G12449" s="58" t="s">
        <v>87</v>
      </c>
      <c r="H12449" s="58" t="s">
        <v>87</v>
      </c>
      <c r="I12449" s="60" t="s">
        <v>85</v>
      </c>
    </row>
    <row r="12450" spans="1:9" x14ac:dyDescent="0.2">
      <c r="A12450" t="s">
        <v>63</v>
      </c>
      <c r="B12450" t="s">
        <v>80</v>
      </c>
      <c r="C12450" t="s">
        <v>22</v>
      </c>
      <c r="D12450" s="55">
        <v>44774</v>
      </c>
      <c r="E12450">
        <v>0</v>
      </c>
      <c r="F12450">
        <v>2376553</v>
      </c>
      <c r="G12450" s="58" t="s">
        <v>87</v>
      </c>
      <c r="H12450" s="58" t="s">
        <v>87</v>
      </c>
      <c r="I12450" s="60" t="s">
        <v>85</v>
      </c>
    </row>
    <row r="12451" spans="1:9" x14ac:dyDescent="0.2">
      <c r="A12451" t="s">
        <v>63</v>
      </c>
      <c r="B12451" t="s">
        <v>81</v>
      </c>
      <c r="C12451" t="s">
        <v>22</v>
      </c>
      <c r="D12451" s="55">
        <v>44774</v>
      </c>
      <c r="E12451">
        <v>0</v>
      </c>
      <c r="F12451">
        <v>2376554</v>
      </c>
      <c r="G12451" s="58" t="s">
        <v>87</v>
      </c>
      <c r="H12451" s="58" t="s">
        <v>87</v>
      </c>
      <c r="I12451" s="60" t="s">
        <v>85</v>
      </c>
    </row>
    <row r="12452" spans="1:9" x14ac:dyDescent="0.2">
      <c r="A12452" t="s">
        <v>64</v>
      </c>
      <c r="B12452" t="s">
        <v>80</v>
      </c>
      <c r="C12452" t="s">
        <v>22</v>
      </c>
      <c r="D12452" s="55">
        <v>44774</v>
      </c>
      <c r="E12452">
        <v>0</v>
      </c>
      <c r="F12452">
        <v>2376555</v>
      </c>
      <c r="G12452" s="58" t="s">
        <v>87</v>
      </c>
      <c r="H12452" s="58" t="s">
        <v>87</v>
      </c>
      <c r="I12452" s="60" t="s">
        <v>85</v>
      </c>
    </row>
    <row r="12453" spans="1:9" x14ac:dyDescent="0.2">
      <c r="A12453" t="s">
        <v>64</v>
      </c>
      <c r="B12453" t="s">
        <v>81</v>
      </c>
      <c r="C12453" t="s">
        <v>22</v>
      </c>
      <c r="D12453" s="55">
        <v>44774</v>
      </c>
      <c r="E12453">
        <v>0</v>
      </c>
      <c r="F12453">
        <v>2376556</v>
      </c>
      <c r="G12453" s="58" t="s">
        <v>87</v>
      </c>
      <c r="H12453" s="58" t="s">
        <v>87</v>
      </c>
      <c r="I12453" s="60" t="s">
        <v>85</v>
      </c>
    </row>
    <row r="12454" spans="1:9" x14ac:dyDescent="0.2">
      <c r="A12454" t="s">
        <v>79</v>
      </c>
      <c r="B12454" t="s">
        <v>80</v>
      </c>
      <c r="C12454" t="s">
        <v>22</v>
      </c>
      <c r="D12454" s="55">
        <v>44774</v>
      </c>
      <c r="E12454">
        <v>0</v>
      </c>
      <c r="F12454">
        <v>2376557</v>
      </c>
      <c r="G12454" s="58" t="s">
        <v>87</v>
      </c>
      <c r="H12454" s="58" t="s">
        <v>87</v>
      </c>
      <c r="I12454" s="60" t="s">
        <v>85</v>
      </c>
    </row>
    <row r="12455" spans="1:9" x14ac:dyDescent="0.2">
      <c r="A12455" t="s">
        <v>79</v>
      </c>
      <c r="B12455" t="s">
        <v>81</v>
      </c>
      <c r="C12455" t="s">
        <v>22</v>
      </c>
      <c r="D12455" s="55">
        <v>44774</v>
      </c>
      <c r="E12455">
        <v>0</v>
      </c>
      <c r="F12455">
        <v>2376558</v>
      </c>
      <c r="G12455" s="58" t="s">
        <v>87</v>
      </c>
      <c r="H12455" s="58" t="s">
        <v>87</v>
      </c>
      <c r="I12455" s="60" t="s">
        <v>85</v>
      </c>
    </row>
    <row r="12456" spans="1:9" x14ac:dyDescent="0.2">
      <c r="A12456" t="s">
        <v>65</v>
      </c>
      <c r="B12456" t="s">
        <v>80</v>
      </c>
      <c r="C12456" t="s">
        <v>22</v>
      </c>
      <c r="D12456" s="55">
        <v>44774</v>
      </c>
      <c r="E12456">
        <v>0</v>
      </c>
      <c r="F12456">
        <v>2376559</v>
      </c>
      <c r="G12456" s="58" t="s">
        <v>87</v>
      </c>
      <c r="H12456" s="58" t="s">
        <v>87</v>
      </c>
      <c r="I12456" s="60" t="s">
        <v>85</v>
      </c>
    </row>
    <row r="12457" spans="1:9" x14ac:dyDescent="0.2">
      <c r="A12457" t="s">
        <v>65</v>
      </c>
      <c r="B12457" t="s">
        <v>81</v>
      </c>
      <c r="C12457" t="s">
        <v>22</v>
      </c>
      <c r="D12457" s="55">
        <v>44774</v>
      </c>
      <c r="E12457">
        <v>0</v>
      </c>
      <c r="F12457">
        <v>2376560</v>
      </c>
      <c r="G12457" s="58" t="s">
        <v>87</v>
      </c>
      <c r="H12457" s="58" t="s">
        <v>87</v>
      </c>
      <c r="I12457" s="60" t="s">
        <v>85</v>
      </c>
    </row>
    <row r="12458" spans="1:9" x14ac:dyDescent="0.2">
      <c r="A12458" t="s">
        <v>82</v>
      </c>
      <c r="B12458" t="s">
        <v>80</v>
      </c>
      <c r="C12458" t="s">
        <v>22</v>
      </c>
      <c r="D12458" s="55">
        <v>44774</v>
      </c>
      <c r="E12458">
        <v>1</v>
      </c>
      <c r="F12458">
        <v>2376561</v>
      </c>
      <c r="G12458" s="58" t="s">
        <v>87</v>
      </c>
      <c r="H12458" s="58" t="s">
        <v>87</v>
      </c>
      <c r="I12458" s="60" t="s">
        <v>85</v>
      </c>
    </row>
    <row r="12459" spans="1:9" x14ac:dyDescent="0.2">
      <c r="A12459" t="s">
        <v>78</v>
      </c>
      <c r="B12459" t="s">
        <v>80</v>
      </c>
      <c r="C12459" t="s">
        <v>22</v>
      </c>
      <c r="D12459" s="55">
        <v>44805</v>
      </c>
      <c r="E12459">
        <v>0.39750000000000002</v>
      </c>
      <c r="F12459">
        <v>2376515</v>
      </c>
      <c r="G12459" s="58" t="s">
        <v>87</v>
      </c>
      <c r="H12459" s="58" t="s">
        <v>87</v>
      </c>
      <c r="I12459" s="60" t="s">
        <v>85</v>
      </c>
    </row>
    <row r="12460" spans="1:9" x14ac:dyDescent="0.2">
      <c r="A12460" t="s">
        <v>78</v>
      </c>
      <c r="B12460" t="s">
        <v>81</v>
      </c>
      <c r="C12460" t="s">
        <v>22</v>
      </c>
      <c r="D12460" s="55">
        <v>44805</v>
      </c>
      <c r="E12460">
        <v>1.4999999999999999E-2</v>
      </c>
      <c r="F12460">
        <v>2376516</v>
      </c>
      <c r="G12460" s="58" t="s">
        <v>87</v>
      </c>
      <c r="H12460" s="58" t="s">
        <v>87</v>
      </c>
      <c r="I12460" s="60" t="s">
        <v>85</v>
      </c>
    </row>
    <row r="12461" spans="1:9" x14ac:dyDescent="0.2">
      <c r="A12461" t="s">
        <v>35</v>
      </c>
      <c r="B12461" t="s">
        <v>80</v>
      </c>
      <c r="C12461" t="s">
        <v>22</v>
      </c>
      <c r="D12461" s="55">
        <v>44805</v>
      </c>
      <c r="E12461">
        <v>0.39750000000000002</v>
      </c>
      <c r="F12461">
        <v>2376517</v>
      </c>
      <c r="G12461" s="58" t="s">
        <v>87</v>
      </c>
      <c r="H12461" s="58" t="s">
        <v>87</v>
      </c>
      <c r="I12461" s="60" t="s">
        <v>85</v>
      </c>
    </row>
    <row r="12462" spans="1:9" x14ac:dyDescent="0.2">
      <c r="A12462" t="s">
        <v>35</v>
      </c>
      <c r="B12462" t="s">
        <v>81</v>
      </c>
      <c r="C12462" t="s">
        <v>22</v>
      </c>
      <c r="D12462" s="55">
        <v>44805</v>
      </c>
      <c r="E12462">
        <v>4.4999999999999998E-2</v>
      </c>
      <c r="F12462">
        <v>2376518</v>
      </c>
      <c r="G12462" s="58" t="s">
        <v>87</v>
      </c>
      <c r="H12462" s="58" t="s">
        <v>87</v>
      </c>
      <c r="I12462" s="60" t="s">
        <v>85</v>
      </c>
    </row>
    <row r="12463" spans="1:9" x14ac:dyDescent="0.2">
      <c r="A12463" t="s">
        <v>36</v>
      </c>
      <c r="B12463" t="s">
        <v>80</v>
      </c>
      <c r="C12463" t="s">
        <v>22</v>
      </c>
      <c r="D12463" s="55">
        <v>44805</v>
      </c>
      <c r="E12463">
        <v>0.39750000000000002</v>
      </c>
      <c r="F12463">
        <v>2376519</v>
      </c>
      <c r="G12463" s="58" t="s">
        <v>87</v>
      </c>
      <c r="H12463" s="58" t="s">
        <v>87</v>
      </c>
      <c r="I12463" s="60" t="s">
        <v>85</v>
      </c>
    </row>
    <row r="12464" spans="1:9" x14ac:dyDescent="0.2">
      <c r="A12464" t="s">
        <v>36</v>
      </c>
      <c r="B12464" t="s">
        <v>81</v>
      </c>
      <c r="C12464" t="s">
        <v>22</v>
      </c>
      <c r="D12464" s="55">
        <v>44805</v>
      </c>
      <c r="E12464">
        <v>1.4999999999999999E-2</v>
      </c>
      <c r="F12464">
        <v>2376520</v>
      </c>
      <c r="G12464" s="58" t="s">
        <v>87</v>
      </c>
      <c r="H12464" s="58" t="s">
        <v>87</v>
      </c>
      <c r="I12464" s="60" t="s">
        <v>85</v>
      </c>
    </row>
    <row r="12465" spans="1:9" x14ac:dyDescent="0.2">
      <c r="A12465" t="s">
        <v>37</v>
      </c>
      <c r="B12465" t="s">
        <v>80</v>
      </c>
      <c r="C12465" t="s">
        <v>22</v>
      </c>
      <c r="D12465" s="55">
        <v>44805</v>
      </c>
      <c r="E12465">
        <v>0.39750000000000002</v>
      </c>
      <c r="F12465">
        <v>2376521</v>
      </c>
      <c r="G12465" s="58" t="s">
        <v>87</v>
      </c>
      <c r="H12465" s="58" t="s">
        <v>87</v>
      </c>
      <c r="I12465" s="60" t="s">
        <v>85</v>
      </c>
    </row>
    <row r="12466" spans="1:9" x14ac:dyDescent="0.2">
      <c r="A12466" t="s">
        <v>37</v>
      </c>
      <c r="B12466" t="s">
        <v>81</v>
      </c>
      <c r="C12466" t="s">
        <v>22</v>
      </c>
      <c r="D12466" s="55">
        <v>44805</v>
      </c>
      <c r="E12466">
        <v>4.4999999999999998E-2</v>
      </c>
      <c r="F12466">
        <v>2376522</v>
      </c>
      <c r="G12466" s="58" t="s">
        <v>87</v>
      </c>
      <c r="H12466" s="58" t="s">
        <v>87</v>
      </c>
      <c r="I12466" s="60" t="s">
        <v>85</v>
      </c>
    </row>
    <row r="12467" spans="1:9" x14ac:dyDescent="0.2">
      <c r="A12467" t="s">
        <v>40</v>
      </c>
      <c r="B12467" t="s">
        <v>80</v>
      </c>
      <c r="C12467" t="s">
        <v>22</v>
      </c>
      <c r="D12467" s="55">
        <v>44805</v>
      </c>
      <c r="E12467">
        <v>0</v>
      </c>
      <c r="F12467">
        <v>2376523</v>
      </c>
      <c r="G12467" s="58" t="s">
        <v>87</v>
      </c>
      <c r="H12467" s="58" t="s">
        <v>87</v>
      </c>
      <c r="I12467" s="60" t="s">
        <v>85</v>
      </c>
    </row>
    <row r="12468" spans="1:9" x14ac:dyDescent="0.2">
      <c r="A12468" t="s">
        <v>40</v>
      </c>
      <c r="B12468" t="s">
        <v>81</v>
      </c>
      <c r="C12468" t="s">
        <v>22</v>
      </c>
      <c r="D12468" s="55">
        <v>44805</v>
      </c>
      <c r="E12468">
        <v>0</v>
      </c>
      <c r="F12468">
        <v>2376524</v>
      </c>
      <c r="G12468" s="58" t="s">
        <v>87</v>
      </c>
      <c r="H12468" s="58" t="s">
        <v>87</v>
      </c>
      <c r="I12468" s="60" t="s">
        <v>85</v>
      </c>
    </row>
    <row r="12469" spans="1:9" x14ac:dyDescent="0.2">
      <c r="A12469" t="s">
        <v>41</v>
      </c>
      <c r="B12469" t="s">
        <v>80</v>
      </c>
      <c r="C12469" t="s">
        <v>22</v>
      </c>
      <c r="D12469" s="55">
        <v>44805</v>
      </c>
      <c r="E12469">
        <v>0</v>
      </c>
      <c r="F12469">
        <v>2376525</v>
      </c>
      <c r="G12469" s="58" t="s">
        <v>87</v>
      </c>
      <c r="H12469" s="58" t="s">
        <v>87</v>
      </c>
      <c r="I12469" s="60" t="s">
        <v>85</v>
      </c>
    </row>
    <row r="12470" spans="1:9" x14ac:dyDescent="0.2">
      <c r="A12470" t="s">
        <v>41</v>
      </c>
      <c r="B12470" t="s">
        <v>81</v>
      </c>
      <c r="C12470" t="s">
        <v>22</v>
      </c>
      <c r="D12470" s="55">
        <v>44805</v>
      </c>
      <c r="E12470">
        <v>0</v>
      </c>
      <c r="F12470">
        <v>2376526</v>
      </c>
      <c r="G12470" s="58" t="s">
        <v>87</v>
      </c>
      <c r="H12470" s="58" t="s">
        <v>87</v>
      </c>
      <c r="I12470" s="60" t="s">
        <v>85</v>
      </c>
    </row>
    <row r="12471" spans="1:9" x14ac:dyDescent="0.2">
      <c r="A12471" t="s">
        <v>42</v>
      </c>
      <c r="B12471" t="s">
        <v>80</v>
      </c>
      <c r="C12471" t="s">
        <v>22</v>
      </c>
      <c r="D12471" s="55">
        <v>44805</v>
      </c>
      <c r="E12471">
        <v>0.16500000000000001</v>
      </c>
      <c r="F12471">
        <v>2376527</v>
      </c>
      <c r="G12471" s="58" t="s">
        <v>87</v>
      </c>
      <c r="H12471" s="58" t="s">
        <v>87</v>
      </c>
      <c r="I12471" s="60" t="s">
        <v>85</v>
      </c>
    </row>
    <row r="12472" spans="1:9" x14ac:dyDescent="0.2">
      <c r="A12472" t="s">
        <v>42</v>
      </c>
      <c r="B12472" t="s">
        <v>81</v>
      </c>
      <c r="C12472" t="s">
        <v>22</v>
      </c>
      <c r="D12472" s="55">
        <v>44805</v>
      </c>
      <c r="E12472">
        <v>1.2500000000000001E-2</v>
      </c>
      <c r="F12472">
        <v>2376528</v>
      </c>
      <c r="G12472" s="58" t="s">
        <v>87</v>
      </c>
      <c r="H12472" s="58" t="s">
        <v>87</v>
      </c>
      <c r="I12472" s="60" t="s">
        <v>85</v>
      </c>
    </row>
    <row r="12473" spans="1:9" x14ac:dyDescent="0.2">
      <c r="A12473" t="s">
        <v>43</v>
      </c>
      <c r="B12473" t="s">
        <v>80</v>
      </c>
      <c r="C12473" t="s">
        <v>22</v>
      </c>
      <c r="D12473" s="55">
        <v>44805</v>
      </c>
      <c r="E12473">
        <v>0.16500000000000001</v>
      </c>
      <c r="F12473">
        <v>2376529</v>
      </c>
      <c r="G12473" s="58" t="s">
        <v>87</v>
      </c>
      <c r="H12473" s="58" t="s">
        <v>87</v>
      </c>
      <c r="I12473" s="60" t="s">
        <v>85</v>
      </c>
    </row>
    <row r="12474" spans="1:9" x14ac:dyDescent="0.2">
      <c r="A12474" t="s">
        <v>43</v>
      </c>
      <c r="B12474" t="s">
        <v>81</v>
      </c>
      <c r="C12474" t="s">
        <v>22</v>
      </c>
      <c r="D12474" s="55">
        <v>44805</v>
      </c>
      <c r="E12474">
        <v>0.17602328879081341</v>
      </c>
      <c r="F12474">
        <v>2376530</v>
      </c>
      <c r="G12474" s="58" t="s">
        <v>87</v>
      </c>
      <c r="H12474" s="58" t="s">
        <v>87</v>
      </c>
      <c r="I12474" s="60" t="s">
        <v>85</v>
      </c>
    </row>
    <row r="12475" spans="1:9" x14ac:dyDescent="0.2">
      <c r="A12475" t="s">
        <v>44</v>
      </c>
      <c r="B12475" t="s">
        <v>80</v>
      </c>
      <c r="C12475" t="s">
        <v>22</v>
      </c>
      <c r="D12475" s="55">
        <v>44805</v>
      </c>
      <c r="E12475">
        <v>0.185</v>
      </c>
      <c r="F12475">
        <v>2376531</v>
      </c>
      <c r="G12475" s="58" t="s">
        <v>87</v>
      </c>
      <c r="H12475" s="58" t="s">
        <v>87</v>
      </c>
      <c r="I12475" s="60" t="s">
        <v>85</v>
      </c>
    </row>
    <row r="12476" spans="1:9" x14ac:dyDescent="0.2">
      <c r="A12476" t="s">
        <v>44</v>
      </c>
      <c r="B12476" t="s">
        <v>81</v>
      </c>
      <c r="C12476" t="s">
        <v>22</v>
      </c>
      <c r="D12476" s="55">
        <v>44805</v>
      </c>
      <c r="E12476">
        <v>5.0000000000000001E-3</v>
      </c>
      <c r="F12476">
        <v>2376532</v>
      </c>
      <c r="G12476" s="58" t="s">
        <v>87</v>
      </c>
      <c r="H12476" s="58" t="s">
        <v>87</v>
      </c>
      <c r="I12476" s="60" t="s">
        <v>85</v>
      </c>
    </row>
    <row r="12477" spans="1:9" x14ac:dyDescent="0.2">
      <c r="A12477" t="s">
        <v>45</v>
      </c>
      <c r="B12477" t="s">
        <v>80</v>
      </c>
      <c r="C12477" t="s">
        <v>22</v>
      </c>
      <c r="D12477" s="55">
        <v>44805</v>
      </c>
      <c r="E12477">
        <v>0.185</v>
      </c>
      <c r="F12477">
        <v>2376533</v>
      </c>
      <c r="G12477" s="58" t="s">
        <v>87</v>
      </c>
      <c r="H12477" s="58" t="s">
        <v>87</v>
      </c>
      <c r="I12477" s="60" t="s">
        <v>85</v>
      </c>
    </row>
    <row r="12478" spans="1:9" x14ac:dyDescent="0.2">
      <c r="A12478" t="s">
        <v>45</v>
      </c>
      <c r="B12478" t="s">
        <v>81</v>
      </c>
      <c r="C12478" t="s">
        <v>22</v>
      </c>
      <c r="D12478" s="55">
        <v>44805</v>
      </c>
      <c r="E12478">
        <v>5.0000000000000001E-3</v>
      </c>
      <c r="F12478">
        <v>2376534</v>
      </c>
      <c r="G12478" s="58" t="s">
        <v>87</v>
      </c>
      <c r="H12478" s="58" t="s">
        <v>87</v>
      </c>
      <c r="I12478" s="60" t="s">
        <v>85</v>
      </c>
    </row>
    <row r="12479" spans="1:9" x14ac:dyDescent="0.2">
      <c r="A12479" t="s">
        <v>46</v>
      </c>
      <c r="B12479" t="s">
        <v>80</v>
      </c>
      <c r="C12479" t="s">
        <v>22</v>
      </c>
      <c r="D12479" s="55">
        <v>44805</v>
      </c>
      <c r="E12479">
        <v>0.185</v>
      </c>
      <c r="F12479">
        <v>2376535</v>
      </c>
      <c r="G12479" s="58" t="s">
        <v>87</v>
      </c>
      <c r="H12479" s="58" t="s">
        <v>87</v>
      </c>
      <c r="I12479" s="60" t="s">
        <v>85</v>
      </c>
    </row>
    <row r="12480" spans="1:9" x14ac:dyDescent="0.2">
      <c r="A12480" t="s">
        <v>46</v>
      </c>
      <c r="B12480" t="s">
        <v>81</v>
      </c>
      <c r="C12480" t="s">
        <v>22</v>
      </c>
      <c r="D12480" s="55">
        <v>44805</v>
      </c>
      <c r="E12480">
        <v>0.25857507163323828</v>
      </c>
      <c r="F12480">
        <v>2376536</v>
      </c>
      <c r="G12480" s="58" t="s">
        <v>87</v>
      </c>
      <c r="H12480" s="58" t="s">
        <v>87</v>
      </c>
      <c r="I12480" s="60" t="s">
        <v>85</v>
      </c>
    </row>
    <row r="12481" spans="1:9" x14ac:dyDescent="0.2">
      <c r="A12481" t="s">
        <v>47</v>
      </c>
      <c r="B12481" t="s">
        <v>80</v>
      </c>
      <c r="C12481" t="s">
        <v>22</v>
      </c>
      <c r="D12481" s="55">
        <v>44805</v>
      </c>
      <c r="E12481">
        <v>0.185</v>
      </c>
      <c r="F12481">
        <v>2376537</v>
      </c>
      <c r="G12481" s="58" t="s">
        <v>87</v>
      </c>
      <c r="H12481" s="58" t="s">
        <v>87</v>
      </c>
      <c r="I12481" s="60" t="s">
        <v>85</v>
      </c>
    </row>
    <row r="12482" spans="1:9" x14ac:dyDescent="0.2">
      <c r="A12482" t="s">
        <v>47</v>
      </c>
      <c r="B12482" t="s">
        <v>81</v>
      </c>
      <c r="C12482" t="s">
        <v>22</v>
      </c>
      <c r="D12482" s="55">
        <v>44805</v>
      </c>
      <c r="E12482">
        <v>2.5000000000000001E-2</v>
      </c>
      <c r="F12482">
        <v>2376538</v>
      </c>
      <c r="G12482" s="58" t="s">
        <v>87</v>
      </c>
      <c r="H12482" s="58" t="s">
        <v>87</v>
      </c>
      <c r="I12482" s="60" t="s">
        <v>85</v>
      </c>
    </row>
    <row r="12483" spans="1:9" x14ac:dyDescent="0.2">
      <c r="A12483" t="s">
        <v>48</v>
      </c>
      <c r="B12483" t="s">
        <v>80</v>
      </c>
      <c r="C12483" t="s">
        <v>22</v>
      </c>
      <c r="D12483" s="55">
        <v>44805</v>
      </c>
      <c r="E12483">
        <v>0.185</v>
      </c>
      <c r="F12483">
        <v>2376539</v>
      </c>
      <c r="G12483" s="58" t="s">
        <v>87</v>
      </c>
      <c r="H12483" s="58" t="s">
        <v>87</v>
      </c>
      <c r="I12483" s="60" t="s">
        <v>85</v>
      </c>
    </row>
    <row r="12484" spans="1:9" x14ac:dyDescent="0.2">
      <c r="A12484" t="s">
        <v>48</v>
      </c>
      <c r="B12484" t="s">
        <v>81</v>
      </c>
      <c r="C12484" t="s">
        <v>22</v>
      </c>
      <c r="D12484" s="55">
        <v>44805</v>
      </c>
      <c r="E12484">
        <v>0.25857507163323828</v>
      </c>
      <c r="F12484">
        <v>2376540</v>
      </c>
      <c r="G12484" s="58" t="s">
        <v>87</v>
      </c>
      <c r="H12484" s="58" t="s">
        <v>87</v>
      </c>
      <c r="I12484" s="60" t="s">
        <v>85</v>
      </c>
    </row>
    <row r="12485" spans="1:9" x14ac:dyDescent="0.2">
      <c r="A12485" t="s">
        <v>50</v>
      </c>
      <c r="B12485" t="s">
        <v>80</v>
      </c>
      <c r="C12485" t="s">
        <v>22</v>
      </c>
      <c r="D12485" s="55">
        <v>44805</v>
      </c>
      <c r="E12485">
        <v>0</v>
      </c>
      <c r="F12485">
        <v>2376541</v>
      </c>
      <c r="G12485" s="58" t="s">
        <v>87</v>
      </c>
      <c r="H12485" s="58" t="s">
        <v>87</v>
      </c>
      <c r="I12485" s="60" t="s">
        <v>85</v>
      </c>
    </row>
    <row r="12486" spans="1:9" x14ac:dyDescent="0.2">
      <c r="A12486" t="s">
        <v>50</v>
      </c>
      <c r="B12486" t="s">
        <v>81</v>
      </c>
      <c r="C12486" t="s">
        <v>22</v>
      </c>
      <c r="D12486" s="55">
        <v>44805</v>
      </c>
      <c r="E12486">
        <v>0</v>
      </c>
      <c r="F12486">
        <v>2376542</v>
      </c>
      <c r="G12486" s="58" t="s">
        <v>87</v>
      </c>
      <c r="H12486" s="58" t="s">
        <v>87</v>
      </c>
      <c r="I12486" s="60" t="s">
        <v>85</v>
      </c>
    </row>
    <row r="12487" spans="1:9" x14ac:dyDescent="0.2">
      <c r="A12487" t="s">
        <v>58</v>
      </c>
      <c r="B12487" t="s">
        <v>80</v>
      </c>
      <c r="C12487" t="s">
        <v>22</v>
      </c>
      <c r="D12487" s="55">
        <v>44805</v>
      </c>
      <c r="E12487">
        <v>0.39750000000000002</v>
      </c>
      <c r="F12487">
        <v>2376543</v>
      </c>
      <c r="G12487" s="58" t="s">
        <v>87</v>
      </c>
      <c r="H12487" s="58" t="s">
        <v>87</v>
      </c>
      <c r="I12487" s="60" t="s">
        <v>85</v>
      </c>
    </row>
    <row r="12488" spans="1:9" x14ac:dyDescent="0.2">
      <c r="A12488" t="s">
        <v>58</v>
      </c>
      <c r="B12488" t="s">
        <v>81</v>
      </c>
      <c r="C12488" t="s">
        <v>22</v>
      </c>
      <c r="D12488" s="55">
        <v>44805</v>
      </c>
      <c r="E12488">
        <v>1.4999999999999999E-2</v>
      </c>
      <c r="F12488">
        <v>2376544</v>
      </c>
      <c r="G12488" s="58" t="s">
        <v>87</v>
      </c>
      <c r="H12488" s="58" t="s">
        <v>87</v>
      </c>
      <c r="I12488" s="60" t="s">
        <v>85</v>
      </c>
    </row>
    <row r="12489" spans="1:9" x14ac:dyDescent="0.2">
      <c r="A12489" t="s">
        <v>59</v>
      </c>
      <c r="B12489" t="s">
        <v>80</v>
      </c>
      <c r="C12489" t="s">
        <v>22</v>
      </c>
      <c r="D12489" s="55">
        <v>44805</v>
      </c>
      <c r="E12489">
        <v>0.46</v>
      </c>
      <c r="F12489">
        <v>2376545</v>
      </c>
      <c r="G12489" s="58" t="s">
        <v>87</v>
      </c>
      <c r="H12489" s="58" t="s">
        <v>87</v>
      </c>
      <c r="I12489" s="60" t="s">
        <v>85</v>
      </c>
    </row>
    <row r="12490" spans="1:9" x14ac:dyDescent="0.2">
      <c r="A12490" t="s">
        <v>59</v>
      </c>
      <c r="B12490" t="s">
        <v>81</v>
      </c>
      <c r="C12490" t="s">
        <v>22</v>
      </c>
      <c r="D12490" s="55">
        <v>44805</v>
      </c>
      <c r="E12490">
        <v>-0.04</v>
      </c>
      <c r="F12490">
        <v>2376546</v>
      </c>
      <c r="G12490" s="58" t="s">
        <v>87</v>
      </c>
      <c r="H12490" s="58" t="s">
        <v>87</v>
      </c>
      <c r="I12490" s="60" t="s">
        <v>85</v>
      </c>
    </row>
    <row r="12491" spans="1:9" x14ac:dyDescent="0.2">
      <c r="A12491" t="s">
        <v>60</v>
      </c>
      <c r="B12491" t="s">
        <v>80</v>
      </c>
      <c r="C12491" t="s">
        <v>22</v>
      </c>
      <c r="D12491" s="55">
        <v>44805</v>
      </c>
      <c r="E12491">
        <v>0.46</v>
      </c>
      <c r="F12491">
        <v>2376547</v>
      </c>
      <c r="G12491" s="58" t="s">
        <v>87</v>
      </c>
      <c r="H12491" s="58" t="s">
        <v>87</v>
      </c>
      <c r="I12491" s="60" t="s">
        <v>85</v>
      </c>
    </row>
    <row r="12492" spans="1:9" x14ac:dyDescent="0.2">
      <c r="A12492" t="s">
        <v>60</v>
      </c>
      <c r="B12492" t="s">
        <v>81</v>
      </c>
      <c r="C12492" t="s">
        <v>22</v>
      </c>
      <c r="D12492" s="55">
        <v>44805</v>
      </c>
      <c r="E12492">
        <v>3.5000000000000003E-2</v>
      </c>
      <c r="F12492">
        <v>2376548</v>
      </c>
      <c r="G12492" s="58" t="s">
        <v>87</v>
      </c>
      <c r="H12492" s="58" t="s">
        <v>87</v>
      </c>
      <c r="I12492" s="60" t="s">
        <v>85</v>
      </c>
    </row>
    <row r="12493" spans="1:9" x14ac:dyDescent="0.2">
      <c r="A12493" t="s">
        <v>61</v>
      </c>
      <c r="B12493" t="s">
        <v>80</v>
      </c>
      <c r="C12493" t="s">
        <v>22</v>
      </c>
      <c r="D12493" s="55">
        <v>44805</v>
      </c>
      <c r="E12493">
        <v>0.46</v>
      </c>
      <c r="F12493">
        <v>2376549</v>
      </c>
      <c r="G12493" s="58" t="s">
        <v>87</v>
      </c>
      <c r="H12493" s="58" t="s">
        <v>87</v>
      </c>
      <c r="I12493" s="60" t="s">
        <v>85</v>
      </c>
    </row>
    <row r="12494" spans="1:9" x14ac:dyDescent="0.2">
      <c r="A12494" t="s">
        <v>61</v>
      </c>
      <c r="B12494" t="s">
        <v>81</v>
      </c>
      <c r="C12494" t="s">
        <v>22</v>
      </c>
      <c r="D12494" s="55">
        <v>44805</v>
      </c>
      <c r="E12494">
        <v>-0.02</v>
      </c>
      <c r="F12494">
        <v>2376550</v>
      </c>
      <c r="G12494" s="58" t="s">
        <v>87</v>
      </c>
      <c r="H12494" s="58" t="s">
        <v>87</v>
      </c>
      <c r="I12494" s="60" t="s">
        <v>85</v>
      </c>
    </row>
    <row r="12495" spans="1:9" x14ac:dyDescent="0.2">
      <c r="A12495" t="s">
        <v>62</v>
      </c>
      <c r="B12495" t="s">
        <v>80</v>
      </c>
      <c r="C12495" t="s">
        <v>22</v>
      </c>
      <c r="D12495" s="55">
        <v>44805</v>
      </c>
      <c r="E12495">
        <v>0.185</v>
      </c>
      <c r="F12495">
        <v>2376551</v>
      </c>
      <c r="G12495" s="58" t="s">
        <v>87</v>
      </c>
      <c r="H12495" s="58" t="s">
        <v>87</v>
      </c>
      <c r="I12495" s="60" t="s">
        <v>85</v>
      </c>
    </row>
    <row r="12496" spans="1:9" x14ac:dyDescent="0.2">
      <c r="A12496" t="s">
        <v>62</v>
      </c>
      <c r="B12496" t="s">
        <v>81</v>
      </c>
      <c r="C12496" t="s">
        <v>22</v>
      </c>
      <c r="D12496" s="55">
        <v>44805</v>
      </c>
      <c r="E12496">
        <v>5.0000000000000001E-3</v>
      </c>
      <c r="F12496">
        <v>2376552</v>
      </c>
      <c r="G12496" s="58" t="s">
        <v>87</v>
      </c>
      <c r="H12496" s="58" t="s">
        <v>87</v>
      </c>
      <c r="I12496" s="60" t="s">
        <v>85</v>
      </c>
    </row>
    <row r="12497" spans="1:9" x14ac:dyDescent="0.2">
      <c r="A12497" t="s">
        <v>63</v>
      </c>
      <c r="B12497" t="s">
        <v>80</v>
      </c>
      <c r="C12497" t="s">
        <v>22</v>
      </c>
      <c r="D12497" s="55">
        <v>44805</v>
      </c>
      <c r="E12497">
        <v>0</v>
      </c>
      <c r="F12497">
        <v>2376553</v>
      </c>
      <c r="G12497" s="58" t="s">
        <v>87</v>
      </c>
      <c r="H12497" s="58" t="s">
        <v>87</v>
      </c>
      <c r="I12497" s="60" t="s">
        <v>85</v>
      </c>
    </row>
    <row r="12498" spans="1:9" x14ac:dyDescent="0.2">
      <c r="A12498" t="s">
        <v>63</v>
      </c>
      <c r="B12498" t="s">
        <v>81</v>
      </c>
      <c r="C12498" t="s">
        <v>22</v>
      </c>
      <c r="D12498" s="55">
        <v>44805</v>
      </c>
      <c r="E12498">
        <v>0</v>
      </c>
      <c r="F12498">
        <v>2376554</v>
      </c>
      <c r="G12498" s="58" t="s">
        <v>87</v>
      </c>
      <c r="H12498" s="58" t="s">
        <v>87</v>
      </c>
      <c r="I12498" s="60" t="s">
        <v>85</v>
      </c>
    </row>
    <row r="12499" spans="1:9" x14ac:dyDescent="0.2">
      <c r="A12499" t="s">
        <v>64</v>
      </c>
      <c r="B12499" t="s">
        <v>80</v>
      </c>
      <c r="C12499" t="s">
        <v>22</v>
      </c>
      <c r="D12499" s="55">
        <v>44805</v>
      </c>
      <c r="E12499">
        <v>0</v>
      </c>
      <c r="F12499">
        <v>2376555</v>
      </c>
      <c r="G12499" s="58" t="s">
        <v>87</v>
      </c>
      <c r="H12499" s="58" t="s">
        <v>87</v>
      </c>
      <c r="I12499" s="60" t="s">
        <v>85</v>
      </c>
    </row>
    <row r="12500" spans="1:9" x14ac:dyDescent="0.2">
      <c r="A12500" t="s">
        <v>64</v>
      </c>
      <c r="B12500" t="s">
        <v>81</v>
      </c>
      <c r="C12500" t="s">
        <v>22</v>
      </c>
      <c r="D12500" s="55">
        <v>44805</v>
      </c>
      <c r="E12500">
        <v>0</v>
      </c>
      <c r="F12500">
        <v>2376556</v>
      </c>
      <c r="G12500" s="58" t="s">
        <v>87</v>
      </c>
      <c r="H12500" s="58" t="s">
        <v>87</v>
      </c>
      <c r="I12500" s="60" t="s">
        <v>85</v>
      </c>
    </row>
    <row r="12501" spans="1:9" x14ac:dyDescent="0.2">
      <c r="A12501" t="s">
        <v>79</v>
      </c>
      <c r="B12501" t="s">
        <v>80</v>
      </c>
      <c r="C12501" t="s">
        <v>22</v>
      </c>
      <c r="D12501" s="55">
        <v>44805</v>
      </c>
      <c r="E12501">
        <v>0</v>
      </c>
      <c r="F12501">
        <v>2376557</v>
      </c>
      <c r="G12501" s="58" t="s">
        <v>87</v>
      </c>
      <c r="H12501" s="58" t="s">
        <v>87</v>
      </c>
      <c r="I12501" s="60" t="s">
        <v>85</v>
      </c>
    </row>
    <row r="12502" spans="1:9" x14ac:dyDescent="0.2">
      <c r="A12502" t="s">
        <v>79</v>
      </c>
      <c r="B12502" t="s">
        <v>81</v>
      </c>
      <c r="C12502" t="s">
        <v>22</v>
      </c>
      <c r="D12502" s="55">
        <v>44805</v>
      </c>
      <c r="E12502">
        <v>0</v>
      </c>
      <c r="F12502">
        <v>2376558</v>
      </c>
      <c r="G12502" s="58" t="s">
        <v>87</v>
      </c>
      <c r="H12502" s="58" t="s">
        <v>87</v>
      </c>
      <c r="I12502" s="60" t="s">
        <v>85</v>
      </c>
    </row>
    <row r="12503" spans="1:9" x14ac:dyDescent="0.2">
      <c r="A12503" t="s">
        <v>65</v>
      </c>
      <c r="B12503" t="s">
        <v>80</v>
      </c>
      <c r="C12503" t="s">
        <v>22</v>
      </c>
      <c r="D12503" s="55">
        <v>44805</v>
      </c>
      <c r="E12503">
        <v>0</v>
      </c>
      <c r="F12503">
        <v>2376559</v>
      </c>
      <c r="G12503" s="58" t="s">
        <v>87</v>
      </c>
      <c r="H12503" s="58" t="s">
        <v>87</v>
      </c>
      <c r="I12503" s="60" t="s">
        <v>85</v>
      </c>
    </row>
    <row r="12504" spans="1:9" x14ac:dyDescent="0.2">
      <c r="A12504" t="s">
        <v>65</v>
      </c>
      <c r="B12504" t="s">
        <v>81</v>
      </c>
      <c r="C12504" t="s">
        <v>22</v>
      </c>
      <c r="D12504" s="55">
        <v>44805</v>
      </c>
      <c r="E12504">
        <v>0</v>
      </c>
      <c r="F12504">
        <v>2376560</v>
      </c>
      <c r="G12504" s="58" t="s">
        <v>87</v>
      </c>
      <c r="H12504" s="58" t="s">
        <v>87</v>
      </c>
      <c r="I12504" s="60" t="s">
        <v>85</v>
      </c>
    </row>
    <row r="12505" spans="1:9" x14ac:dyDescent="0.2">
      <c r="A12505" t="s">
        <v>82</v>
      </c>
      <c r="B12505" t="s">
        <v>80</v>
      </c>
      <c r="C12505" t="s">
        <v>22</v>
      </c>
      <c r="D12505" s="55">
        <v>44805</v>
      </c>
      <c r="E12505">
        <v>0.6</v>
      </c>
      <c r="F12505">
        <v>2376561</v>
      </c>
      <c r="G12505" s="58" t="s">
        <v>87</v>
      </c>
      <c r="H12505" s="58" t="s">
        <v>87</v>
      </c>
      <c r="I12505" s="60" t="s">
        <v>85</v>
      </c>
    </row>
    <row r="12506" spans="1:9" x14ac:dyDescent="0.2">
      <c r="A12506" t="s">
        <v>78</v>
      </c>
      <c r="B12506" t="s">
        <v>80</v>
      </c>
      <c r="C12506" t="s">
        <v>22</v>
      </c>
      <c r="D12506" s="55">
        <v>44835</v>
      </c>
      <c r="E12506">
        <v>0.4</v>
      </c>
      <c r="F12506">
        <v>2376515</v>
      </c>
      <c r="G12506" s="58" t="s">
        <v>87</v>
      </c>
      <c r="H12506" s="58" t="s">
        <v>87</v>
      </c>
      <c r="I12506" s="60" t="s">
        <v>85</v>
      </c>
    </row>
    <row r="12507" spans="1:9" x14ac:dyDescent="0.2">
      <c r="A12507" t="s">
        <v>78</v>
      </c>
      <c r="B12507" t="s">
        <v>81</v>
      </c>
      <c r="C12507" t="s">
        <v>22</v>
      </c>
      <c r="D12507" s="55">
        <v>44835</v>
      </c>
      <c r="E12507">
        <v>1.4999999999999999E-2</v>
      </c>
      <c r="F12507">
        <v>2376516</v>
      </c>
      <c r="G12507" s="58" t="s">
        <v>87</v>
      </c>
      <c r="H12507" s="58" t="s">
        <v>87</v>
      </c>
      <c r="I12507" s="60" t="s">
        <v>85</v>
      </c>
    </row>
    <row r="12508" spans="1:9" x14ac:dyDescent="0.2">
      <c r="A12508" t="s">
        <v>35</v>
      </c>
      <c r="B12508" t="s">
        <v>80</v>
      </c>
      <c r="C12508" t="s">
        <v>22</v>
      </c>
      <c r="D12508" s="55">
        <v>44835</v>
      </c>
      <c r="E12508">
        <v>0.4</v>
      </c>
      <c r="F12508">
        <v>2376517</v>
      </c>
      <c r="G12508" s="58" t="s">
        <v>87</v>
      </c>
      <c r="H12508" s="58" t="s">
        <v>87</v>
      </c>
      <c r="I12508" s="60" t="s">
        <v>85</v>
      </c>
    </row>
    <row r="12509" spans="1:9" x14ac:dyDescent="0.2">
      <c r="A12509" t="s">
        <v>35</v>
      </c>
      <c r="B12509" t="s">
        <v>81</v>
      </c>
      <c r="C12509" t="s">
        <v>22</v>
      </c>
      <c r="D12509" s="55">
        <v>44835</v>
      </c>
      <c r="E12509">
        <v>4.4999999999999998E-2</v>
      </c>
      <c r="F12509">
        <v>2376518</v>
      </c>
      <c r="G12509" s="58" t="s">
        <v>87</v>
      </c>
      <c r="H12509" s="58" t="s">
        <v>87</v>
      </c>
      <c r="I12509" s="60" t="s">
        <v>85</v>
      </c>
    </row>
    <row r="12510" spans="1:9" x14ac:dyDescent="0.2">
      <c r="A12510" t="s">
        <v>36</v>
      </c>
      <c r="B12510" t="s">
        <v>80</v>
      </c>
      <c r="C12510" t="s">
        <v>22</v>
      </c>
      <c r="D12510" s="55">
        <v>44835</v>
      </c>
      <c r="E12510">
        <v>0.4</v>
      </c>
      <c r="F12510">
        <v>2376519</v>
      </c>
      <c r="G12510" s="58" t="s">
        <v>87</v>
      </c>
      <c r="H12510" s="58" t="s">
        <v>87</v>
      </c>
      <c r="I12510" s="60" t="s">
        <v>85</v>
      </c>
    </row>
    <row r="12511" spans="1:9" x14ac:dyDescent="0.2">
      <c r="A12511" t="s">
        <v>36</v>
      </c>
      <c r="B12511" t="s">
        <v>81</v>
      </c>
      <c r="C12511" t="s">
        <v>22</v>
      </c>
      <c r="D12511" s="55">
        <v>44835</v>
      </c>
      <c r="E12511">
        <v>1.4999999999999999E-2</v>
      </c>
      <c r="F12511">
        <v>2376520</v>
      </c>
      <c r="G12511" s="58" t="s">
        <v>87</v>
      </c>
      <c r="H12511" s="58" t="s">
        <v>87</v>
      </c>
      <c r="I12511" s="60" t="s">
        <v>85</v>
      </c>
    </row>
    <row r="12512" spans="1:9" x14ac:dyDescent="0.2">
      <c r="A12512" t="s">
        <v>37</v>
      </c>
      <c r="B12512" t="s">
        <v>80</v>
      </c>
      <c r="C12512" t="s">
        <v>22</v>
      </c>
      <c r="D12512" s="55">
        <v>44835</v>
      </c>
      <c r="E12512">
        <v>0.4</v>
      </c>
      <c r="F12512">
        <v>2376521</v>
      </c>
      <c r="G12512" s="58" t="s">
        <v>87</v>
      </c>
      <c r="H12512" s="58" t="s">
        <v>87</v>
      </c>
      <c r="I12512" s="60" t="s">
        <v>85</v>
      </c>
    </row>
    <row r="12513" spans="1:9" x14ac:dyDescent="0.2">
      <c r="A12513" t="s">
        <v>37</v>
      </c>
      <c r="B12513" t="s">
        <v>81</v>
      </c>
      <c r="C12513" t="s">
        <v>22</v>
      </c>
      <c r="D12513" s="55">
        <v>44835</v>
      </c>
      <c r="E12513">
        <v>4.4999999999999998E-2</v>
      </c>
      <c r="F12513">
        <v>2376522</v>
      </c>
      <c r="G12513" s="58" t="s">
        <v>87</v>
      </c>
      <c r="H12513" s="58" t="s">
        <v>87</v>
      </c>
      <c r="I12513" s="60" t="s">
        <v>85</v>
      </c>
    </row>
    <row r="12514" spans="1:9" x14ac:dyDescent="0.2">
      <c r="A12514" t="s">
        <v>40</v>
      </c>
      <c r="B12514" t="s">
        <v>80</v>
      </c>
      <c r="C12514" t="s">
        <v>22</v>
      </c>
      <c r="D12514" s="55">
        <v>44835</v>
      </c>
      <c r="E12514">
        <v>0</v>
      </c>
      <c r="F12514">
        <v>2376523</v>
      </c>
      <c r="G12514" s="58" t="s">
        <v>87</v>
      </c>
      <c r="H12514" s="58" t="s">
        <v>87</v>
      </c>
      <c r="I12514" s="60" t="s">
        <v>85</v>
      </c>
    </row>
    <row r="12515" spans="1:9" x14ac:dyDescent="0.2">
      <c r="A12515" t="s">
        <v>40</v>
      </c>
      <c r="B12515" t="s">
        <v>81</v>
      </c>
      <c r="C12515" t="s">
        <v>22</v>
      </c>
      <c r="D12515" s="55">
        <v>44835</v>
      </c>
      <c r="E12515">
        <v>0</v>
      </c>
      <c r="F12515">
        <v>2376524</v>
      </c>
      <c r="G12515" s="58" t="s">
        <v>87</v>
      </c>
      <c r="H12515" s="58" t="s">
        <v>87</v>
      </c>
      <c r="I12515" s="60" t="s">
        <v>85</v>
      </c>
    </row>
    <row r="12516" spans="1:9" x14ac:dyDescent="0.2">
      <c r="A12516" t="s">
        <v>41</v>
      </c>
      <c r="B12516" t="s">
        <v>80</v>
      </c>
      <c r="C12516" t="s">
        <v>22</v>
      </c>
      <c r="D12516" s="55">
        <v>44835</v>
      </c>
      <c r="E12516">
        <v>0</v>
      </c>
      <c r="F12516">
        <v>2376525</v>
      </c>
      <c r="G12516" s="58" t="s">
        <v>87</v>
      </c>
      <c r="H12516" s="58" t="s">
        <v>87</v>
      </c>
      <c r="I12516" s="60" t="s">
        <v>85</v>
      </c>
    </row>
    <row r="12517" spans="1:9" x14ac:dyDescent="0.2">
      <c r="A12517" t="s">
        <v>41</v>
      </c>
      <c r="B12517" t="s">
        <v>81</v>
      </c>
      <c r="C12517" t="s">
        <v>22</v>
      </c>
      <c r="D12517" s="55">
        <v>44835</v>
      </c>
      <c r="E12517">
        <v>0</v>
      </c>
      <c r="F12517">
        <v>2376526</v>
      </c>
      <c r="G12517" s="58" t="s">
        <v>87</v>
      </c>
      <c r="H12517" s="58" t="s">
        <v>87</v>
      </c>
      <c r="I12517" s="60" t="s">
        <v>85</v>
      </c>
    </row>
    <row r="12518" spans="1:9" x14ac:dyDescent="0.2">
      <c r="A12518" t="s">
        <v>42</v>
      </c>
      <c r="B12518" t="s">
        <v>80</v>
      </c>
      <c r="C12518" t="s">
        <v>22</v>
      </c>
      <c r="D12518" s="55">
        <v>44835</v>
      </c>
      <c r="E12518">
        <v>0.17249999999999999</v>
      </c>
      <c r="F12518">
        <v>2376527</v>
      </c>
      <c r="G12518" s="58" t="s">
        <v>87</v>
      </c>
      <c r="H12518" s="58" t="s">
        <v>87</v>
      </c>
      <c r="I12518" s="60" t="s">
        <v>85</v>
      </c>
    </row>
    <row r="12519" spans="1:9" x14ac:dyDescent="0.2">
      <c r="A12519" t="s">
        <v>42</v>
      </c>
      <c r="B12519" t="s">
        <v>81</v>
      </c>
      <c r="C12519" t="s">
        <v>22</v>
      </c>
      <c r="D12519" s="55">
        <v>44835</v>
      </c>
      <c r="E12519">
        <v>1.2500000000000001E-2</v>
      </c>
      <c r="F12519">
        <v>2376528</v>
      </c>
      <c r="G12519" s="58" t="s">
        <v>87</v>
      </c>
      <c r="H12519" s="58" t="s">
        <v>87</v>
      </c>
      <c r="I12519" s="60" t="s">
        <v>85</v>
      </c>
    </row>
    <row r="12520" spans="1:9" x14ac:dyDescent="0.2">
      <c r="A12520" t="s">
        <v>43</v>
      </c>
      <c r="B12520" t="s">
        <v>80</v>
      </c>
      <c r="C12520" t="s">
        <v>22</v>
      </c>
      <c r="D12520" s="55">
        <v>44835</v>
      </c>
      <c r="E12520">
        <v>0.17249999999999999</v>
      </c>
      <c r="F12520">
        <v>2376529</v>
      </c>
      <c r="G12520" s="58" t="s">
        <v>87</v>
      </c>
      <c r="H12520" s="58" t="s">
        <v>87</v>
      </c>
      <c r="I12520" s="60" t="s">
        <v>85</v>
      </c>
    </row>
    <row r="12521" spans="1:9" x14ac:dyDescent="0.2">
      <c r="A12521" t="s">
        <v>43</v>
      </c>
      <c r="B12521" t="s">
        <v>81</v>
      </c>
      <c r="C12521" t="s">
        <v>22</v>
      </c>
      <c r="D12521" s="55">
        <v>44835</v>
      </c>
      <c r="E12521">
        <v>0.19683394221731787</v>
      </c>
      <c r="F12521">
        <v>2376530</v>
      </c>
      <c r="G12521" s="58" t="s">
        <v>87</v>
      </c>
      <c r="H12521" s="58" t="s">
        <v>87</v>
      </c>
      <c r="I12521" s="60" t="s">
        <v>85</v>
      </c>
    </row>
    <row r="12522" spans="1:9" x14ac:dyDescent="0.2">
      <c r="A12522" t="s">
        <v>44</v>
      </c>
      <c r="B12522" t="s">
        <v>80</v>
      </c>
      <c r="C12522" t="s">
        <v>22</v>
      </c>
      <c r="D12522" s="55">
        <v>44835</v>
      </c>
      <c r="E12522">
        <v>0.20499999999999999</v>
      </c>
      <c r="F12522">
        <v>2376531</v>
      </c>
      <c r="G12522" s="58" t="s">
        <v>87</v>
      </c>
      <c r="H12522" s="58" t="s">
        <v>87</v>
      </c>
      <c r="I12522" s="60" t="s">
        <v>85</v>
      </c>
    </row>
    <row r="12523" spans="1:9" x14ac:dyDescent="0.2">
      <c r="A12523" t="s">
        <v>44</v>
      </c>
      <c r="B12523" t="s">
        <v>81</v>
      </c>
      <c r="C12523" t="s">
        <v>22</v>
      </c>
      <c r="D12523" s="55">
        <v>44835</v>
      </c>
      <c r="E12523">
        <v>2.5000000000000001E-3</v>
      </c>
      <c r="F12523">
        <v>2376532</v>
      </c>
      <c r="G12523" s="58" t="s">
        <v>87</v>
      </c>
      <c r="H12523" s="58" t="s">
        <v>87</v>
      </c>
      <c r="I12523" s="60" t="s">
        <v>85</v>
      </c>
    </row>
    <row r="12524" spans="1:9" x14ac:dyDescent="0.2">
      <c r="A12524" t="s">
        <v>45</v>
      </c>
      <c r="B12524" t="s">
        <v>80</v>
      </c>
      <c r="C12524" t="s">
        <v>22</v>
      </c>
      <c r="D12524" s="55">
        <v>44835</v>
      </c>
      <c r="E12524">
        <v>0.20499999999999999</v>
      </c>
      <c r="F12524">
        <v>2376533</v>
      </c>
      <c r="G12524" s="58" t="s">
        <v>87</v>
      </c>
      <c r="H12524" s="58" t="s">
        <v>87</v>
      </c>
      <c r="I12524" s="60" t="s">
        <v>85</v>
      </c>
    </row>
    <row r="12525" spans="1:9" x14ac:dyDescent="0.2">
      <c r="A12525" t="s">
        <v>45</v>
      </c>
      <c r="B12525" t="s">
        <v>81</v>
      </c>
      <c r="C12525" t="s">
        <v>22</v>
      </c>
      <c r="D12525" s="55">
        <v>44835</v>
      </c>
      <c r="E12525">
        <v>2.5000000000000001E-3</v>
      </c>
      <c r="F12525">
        <v>2376534</v>
      </c>
      <c r="G12525" s="58" t="s">
        <v>87</v>
      </c>
      <c r="H12525" s="58" t="s">
        <v>87</v>
      </c>
      <c r="I12525" s="60" t="s">
        <v>85</v>
      </c>
    </row>
    <row r="12526" spans="1:9" x14ac:dyDescent="0.2">
      <c r="A12526" t="s">
        <v>46</v>
      </c>
      <c r="B12526" t="s">
        <v>80</v>
      </c>
      <c r="C12526" t="s">
        <v>22</v>
      </c>
      <c r="D12526" s="55">
        <v>44835</v>
      </c>
      <c r="E12526">
        <v>0.20499999999999999</v>
      </c>
      <c r="F12526">
        <v>2376535</v>
      </c>
      <c r="G12526" s="58" t="s">
        <v>87</v>
      </c>
      <c r="H12526" s="58" t="s">
        <v>87</v>
      </c>
      <c r="I12526" s="60" t="s">
        <v>85</v>
      </c>
    </row>
    <row r="12527" spans="1:9" x14ac:dyDescent="0.2">
      <c r="A12527" t="s">
        <v>46</v>
      </c>
      <c r="B12527" t="s">
        <v>81</v>
      </c>
      <c r="C12527" t="s">
        <v>22</v>
      </c>
      <c r="D12527" s="55">
        <v>44835</v>
      </c>
      <c r="E12527">
        <v>0.26718334015554696</v>
      </c>
      <c r="F12527">
        <v>2376536</v>
      </c>
      <c r="G12527" s="58" t="s">
        <v>87</v>
      </c>
      <c r="H12527" s="58" t="s">
        <v>87</v>
      </c>
      <c r="I12527" s="60" t="s">
        <v>85</v>
      </c>
    </row>
    <row r="12528" spans="1:9" x14ac:dyDescent="0.2">
      <c r="A12528" t="s">
        <v>47</v>
      </c>
      <c r="B12528" t="s">
        <v>80</v>
      </c>
      <c r="C12528" t="s">
        <v>22</v>
      </c>
      <c r="D12528" s="55">
        <v>44835</v>
      </c>
      <c r="E12528">
        <v>0.20499999999999999</v>
      </c>
      <c r="F12528">
        <v>2376537</v>
      </c>
      <c r="G12528" s="58" t="s">
        <v>87</v>
      </c>
      <c r="H12528" s="58" t="s">
        <v>87</v>
      </c>
      <c r="I12528" s="60" t="s">
        <v>85</v>
      </c>
    </row>
    <row r="12529" spans="1:9" x14ac:dyDescent="0.2">
      <c r="A12529" t="s">
        <v>47</v>
      </c>
      <c r="B12529" t="s">
        <v>81</v>
      </c>
      <c r="C12529" t="s">
        <v>22</v>
      </c>
      <c r="D12529" s="55">
        <v>44835</v>
      </c>
      <c r="E12529">
        <v>2.2499999999999999E-2</v>
      </c>
      <c r="F12529">
        <v>2376538</v>
      </c>
      <c r="G12529" s="58" t="s">
        <v>87</v>
      </c>
      <c r="H12529" s="58" t="s">
        <v>87</v>
      </c>
      <c r="I12529" s="60" t="s">
        <v>85</v>
      </c>
    </row>
    <row r="12530" spans="1:9" x14ac:dyDescent="0.2">
      <c r="A12530" t="s">
        <v>48</v>
      </c>
      <c r="B12530" t="s">
        <v>80</v>
      </c>
      <c r="C12530" t="s">
        <v>22</v>
      </c>
      <c r="D12530" s="55">
        <v>44835</v>
      </c>
      <c r="E12530">
        <v>0.20499999999999999</v>
      </c>
      <c r="F12530">
        <v>2376539</v>
      </c>
      <c r="G12530" s="58" t="s">
        <v>87</v>
      </c>
      <c r="H12530" s="58" t="s">
        <v>87</v>
      </c>
      <c r="I12530" s="60" t="s">
        <v>85</v>
      </c>
    </row>
    <row r="12531" spans="1:9" x14ac:dyDescent="0.2">
      <c r="A12531" t="s">
        <v>48</v>
      </c>
      <c r="B12531" t="s">
        <v>81</v>
      </c>
      <c r="C12531" t="s">
        <v>22</v>
      </c>
      <c r="D12531" s="55">
        <v>44835</v>
      </c>
      <c r="E12531">
        <v>0.26718334015554701</v>
      </c>
      <c r="F12531">
        <v>2376540</v>
      </c>
      <c r="G12531" s="58" t="s">
        <v>87</v>
      </c>
      <c r="H12531" s="58" t="s">
        <v>87</v>
      </c>
      <c r="I12531" s="60" t="s">
        <v>85</v>
      </c>
    </row>
    <row r="12532" spans="1:9" x14ac:dyDescent="0.2">
      <c r="A12532" t="s">
        <v>50</v>
      </c>
      <c r="B12532" t="s">
        <v>80</v>
      </c>
      <c r="C12532" t="s">
        <v>22</v>
      </c>
      <c r="D12532" s="55">
        <v>44835</v>
      </c>
      <c r="E12532">
        <v>0</v>
      </c>
      <c r="F12532">
        <v>2376541</v>
      </c>
      <c r="G12532" s="58" t="s">
        <v>87</v>
      </c>
      <c r="H12532" s="58" t="s">
        <v>87</v>
      </c>
      <c r="I12532" s="60" t="s">
        <v>85</v>
      </c>
    </row>
    <row r="12533" spans="1:9" x14ac:dyDescent="0.2">
      <c r="A12533" t="s">
        <v>50</v>
      </c>
      <c r="B12533" t="s">
        <v>81</v>
      </c>
      <c r="C12533" t="s">
        <v>22</v>
      </c>
      <c r="D12533" s="55">
        <v>44835</v>
      </c>
      <c r="E12533">
        <v>0</v>
      </c>
      <c r="F12533">
        <v>2376542</v>
      </c>
      <c r="G12533" s="58" t="s">
        <v>87</v>
      </c>
      <c r="H12533" s="58" t="s">
        <v>87</v>
      </c>
      <c r="I12533" s="60" t="s">
        <v>85</v>
      </c>
    </row>
    <row r="12534" spans="1:9" x14ac:dyDescent="0.2">
      <c r="A12534" t="s">
        <v>58</v>
      </c>
      <c r="B12534" t="s">
        <v>80</v>
      </c>
      <c r="C12534" t="s">
        <v>22</v>
      </c>
      <c r="D12534" s="55">
        <v>44835</v>
      </c>
      <c r="E12534">
        <v>0.4</v>
      </c>
      <c r="F12534">
        <v>2376543</v>
      </c>
      <c r="G12534" s="58" t="s">
        <v>87</v>
      </c>
      <c r="H12534" s="58" t="s">
        <v>87</v>
      </c>
      <c r="I12534" s="60" t="s">
        <v>85</v>
      </c>
    </row>
    <row r="12535" spans="1:9" x14ac:dyDescent="0.2">
      <c r="A12535" t="s">
        <v>58</v>
      </c>
      <c r="B12535" t="s">
        <v>81</v>
      </c>
      <c r="C12535" t="s">
        <v>22</v>
      </c>
      <c r="D12535" s="55">
        <v>44835</v>
      </c>
      <c r="E12535">
        <v>1.4999999999999999E-2</v>
      </c>
      <c r="F12535">
        <v>2376544</v>
      </c>
      <c r="G12535" s="58" t="s">
        <v>87</v>
      </c>
      <c r="H12535" s="58" t="s">
        <v>87</v>
      </c>
      <c r="I12535" s="60" t="s">
        <v>85</v>
      </c>
    </row>
    <row r="12536" spans="1:9" x14ac:dyDescent="0.2">
      <c r="A12536" t="s">
        <v>59</v>
      </c>
      <c r="B12536" t="s">
        <v>80</v>
      </c>
      <c r="C12536" t="s">
        <v>22</v>
      </c>
      <c r="D12536" s="55">
        <v>44835</v>
      </c>
      <c r="E12536">
        <v>0.47</v>
      </c>
      <c r="F12536">
        <v>2376545</v>
      </c>
      <c r="G12536" s="58" t="s">
        <v>87</v>
      </c>
      <c r="H12536" s="58" t="s">
        <v>87</v>
      </c>
      <c r="I12536" s="60" t="s">
        <v>85</v>
      </c>
    </row>
    <row r="12537" spans="1:9" x14ac:dyDescent="0.2">
      <c r="A12537" t="s">
        <v>59</v>
      </c>
      <c r="B12537" t="s">
        <v>81</v>
      </c>
      <c r="C12537" t="s">
        <v>22</v>
      </c>
      <c r="D12537" s="55">
        <v>44835</v>
      </c>
      <c r="E12537">
        <v>-8.5000000000000006E-2</v>
      </c>
      <c r="F12537">
        <v>2376546</v>
      </c>
      <c r="G12537" s="58" t="s">
        <v>87</v>
      </c>
      <c r="H12537" s="58" t="s">
        <v>87</v>
      </c>
      <c r="I12537" s="60" t="s">
        <v>85</v>
      </c>
    </row>
    <row r="12538" spans="1:9" x14ac:dyDescent="0.2">
      <c r="A12538" t="s">
        <v>60</v>
      </c>
      <c r="B12538" t="s">
        <v>80</v>
      </c>
      <c r="C12538" t="s">
        <v>22</v>
      </c>
      <c r="D12538" s="55">
        <v>44835</v>
      </c>
      <c r="E12538">
        <v>0.47</v>
      </c>
      <c r="F12538">
        <v>2376547</v>
      </c>
      <c r="G12538" s="58" t="s">
        <v>87</v>
      </c>
      <c r="H12538" s="58" t="s">
        <v>87</v>
      </c>
      <c r="I12538" s="60" t="s">
        <v>85</v>
      </c>
    </row>
    <row r="12539" spans="1:9" x14ac:dyDescent="0.2">
      <c r="A12539" t="s">
        <v>60</v>
      </c>
      <c r="B12539" t="s">
        <v>81</v>
      </c>
      <c r="C12539" t="s">
        <v>22</v>
      </c>
      <c r="D12539" s="55">
        <v>44835</v>
      </c>
      <c r="E12539">
        <v>3.5000000000000003E-2</v>
      </c>
      <c r="F12539">
        <v>2376548</v>
      </c>
      <c r="G12539" s="58" t="s">
        <v>87</v>
      </c>
      <c r="H12539" s="58" t="s">
        <v>87</v>
      </c>
      <c r="I12539" s="60" t="s">
        <v>85</v>
      </c>
    </row>
    <row r="12540" spans="1:9" x14ac:dyDescent="0.2">
      <c r="A12540" t="s">
        <v>61</v>
      </c>
      <c r="B12540" t="s">
        <v>80</v>
      </c>
      <c r="C12540" t="s">
        <v>22</v>
      </c>
      <c r="D12540" s="55">
        <v>44835</v>
      </c>
      <c r="E12540">
        <v>0.47</v>
      </c>
      <c r="F12540">
        <v>2376549</v>
      </c>
      <c r="G12540" s="58" t="s">
        <v>87</v>
      </c>
      <c r="H12540" s="58" t="s">
        <v>87</v>
      </c>
      <c r="I12540" s="60" t="s">
        <v>85</v>
      </c>
    </row>
    <row r="12541" spans="1:9" x14ac:dyDescent="0.2">
      <c r="A12541" t="s">
        <v>61</v>
      </c>
      <c r="B12541" t="s">
        <v>81</v>
      </c>
      <c r="C12541" t="s">
        <v>22</v>
      </c>
      <c r="D12541" s="55">
        <v>44835</v>
      </c>
      <c r="E12541">
        <v>-5.5E-2</v>
      </c>
      <c r="F12541">
        <v>2376550</v>
      </c>
      <c r="G12541" s="58" t="s">
        <v>87</v>
      </c>
      <c r="H12541" s="58" t="s">
        <v>87</v>
      </c>
      <c r="I12541" s="60" t="s">
        <v>85</v>
      </c>
    </row>
    <row r="12542" spans="1:9" x14ac:dyDescent="0.2">
      <c r="A12542" t="s">
        <v>62</v>
      </c>
      <c r="B12542" t="s">
        <v>80</v>
      </c>
      <c r="C12542" t="s">
        <v>22</v>
      </c>
      <c r="D12542" s="55">
        <v>44835</v>
      </c>
      <c r="E12542">
        <v>0.20499999999999999</v>
      </c>
      <c r="F12542">
        <v>2376551</v>
      </c>
      <c r="G12542" s="58" t="s">
        <v>87</v>
      </c>
      <c r="H12542" s="58" t="s">
        <v>87</v>
      </c>
      <c r="I12542" s="60" t="s">
        <v>85</v>
      </c>
    </row>
    <row r="12543" spans="1:9" x14ac:dyDescent="0.2">
      <c r="A12543" t="s">
        <v>62</v>
      </c>
      <c r="B12543" t="s">
        <v>81</v>
      </c>
      <c r="C12543" t="s">
        <v>22</v>
      </c>
      <c r="D12543" s="55">
        <v>44835</v>
      </c>
      <c r="E12543">
        <v>2.5000000000000001E-3</v>
      </c>
      <c r="F12543">
        <v>2376552</v>
      </c>
      <c r="G12543" s="58" t="s">
        <v>87</v>
      </c>
      <c r="H12543" s="58" t="s">
        <v>87</v>
      </c>
      <c r="I12543" s="60" t="s">
        <v>85</v>
      </c>
    </row>
    <row r="12544" spans="1:9" x14ac:dyDescent="0.2">
      <c r="A12544" t="s">
        <v>63</v>
      </c>
      <c r="B12544" t="s">
        <v>80</v>
      </c>
      <c r="C12544" t="s">
        <v>22</v>
      </c>
      <c r="D12544" s="55">
        <v>44835</v>
      </c>
      <c r="E12544">
        <v>0</v>
      </c>
      <c r="F12544">
        <v>2376553</v>
      </c>
      <c r="G12544" s="58" t="s">
        <v>87</v>
      </c>
      <c r="H12544" s="58" t="s">
        <v>87</v>
      </c>
      <c r="I12544" s="60" t="s">
        <v>85</v>
      </c>
    </row>
    <row r="12545" spans="1:9" x14ac:dyDescent="0.2">
      <c r="A12545" t="s">
        <v>63</v>
      </c>
      <c r="B12545" t="s">
        <v>81</v>
      </c>
      <c r="C12545" t="s">
        <v>22</v>
      </c>
      <c r="D12545" s="55">
        <v>44835</v>
      </c>
      <c r="E12545">
        <v>0</v>
      </c>
      <c r="F12545">
        <v>2376554</v>
      </c>
      <c r="G12545" s="58" t="s">
        <v>87</v>
      </c>
      <c r="H12545" s="58" t="s">
        <v>87</v>
      </c>
      <c r="I12545" s="60" t="s">
        <v>85</v>
      </c>
    </row>
    <row r="12546" spans="1:9" x14ac:dyDescent="0.2">
      <c r="A12546" t="s">
        <v>64</v>
      </c>
      <c r="B12546" t="s">
        <v>80</v>
      </c>
      <c r="C12546" t="s">
        <v>22</v>
      </c>
      <c r="D12546" s="55">
        <v>44835</v>
      </c>
      <c r="E12546">
        <v>0</v>
      </c>
      <c r="F12546">
        <v>2376555</v>
      </c>
      <c r="G12546" s="58" t="s">
        <v>87</v>
      </c>
      <c r="H12546" s="58" t="s">
        <v>87</v>
      </c>
      <c r="I12546" s="60" t="s">
        <v>85</v>
      </c>
    </row>
    <row r="12547" spans="1:9" x14ac:dyDescent="0.2">
      <c r="A12547" t="s">
        <v>64</v>
      </c>
      <c r="B12547" t="s">
        <v>81</v>
      </c>
      <c r="C12547" t="s">
        <v>22</v>
      </c>
      <c r="D12547" s="55">
        <v>44835</v>
      </c>
      <c r="E12547">
        <v>0</v>
      </c>
      <c r="F12547">
        <v>2376556</v>
      </c>
      <c r="G12547" s="58" t="s">
        <v>87</v>
      </c>
      <c r="H12547" s="58" t="s">
        <v>87</v>
      </c>
      <c r="I12547" s="60" t="s">
        <v>85</v>
      </c>
    </row>
    <row r="12548" spans="1:9" x14ac:dyDescent="0.2">
      <c r="A12548" t="s">
        <v>79</v>
      </c>
      <c r="B12548" t="s">
        <v>80</v>
      </c>
      <c r="C12548" t="s">
        <v>22</v>
      </c>
      <c r="D12548" s="55">
        <v>44835</v>
      </c>
      <c r="E12548">
        <v>0</v>
      </c>
      <c r="F12548">
        <v>2376557</v>
      </c>
      <c r="G12548" s="58" t="s">
        <v>87</v>
      </c>
      <c r="H12548" s="58" t="s">
        <v>87</v>
      </c>
      <c r="I12548" s="60" t="s">
        <v>85</v>
      </c>
    </row>
    <row r="12549" spans="1:9" x14ac:dyDescent="0.2">
      <c r="A12549" t="s">
        <v>79</v>
      </c>
      <c r="B12549" t="s">
        <v>81</v>
      </c>
      <c r="C12549" t="s">
        <v>22</v>
      </c>
      <c r="D12549" s="55">
        <v>44835</v>
      </c>
      <c r="E12549">
        <v>0</v>
      </c>
      <c r="F12549">
        <v>2376558</v>
      </c>
      <c r="G12549" s="58" t="s">
        <v>87</v>
      </c>
      <c r="H12549" s="58" t="s">
        <v>87</v>
      </c>
      <c r="I12549" s="60" t="s">
        <v>85</v>
      </c>
    </row>
    <row r="12550" spans="1:9" x14ac:dyDescent="0.2">
      <c r="A12550" t="s">
        <v>65</v>
      </c>
      <c r="B12550" t="s">
        <v>80</v>
      </c>
      <c r="C12550" t="s">
        <v>22</v>
      </c>
      <c r="D12550" s="55">
        <v>44835</v>
      </c>
      <c r="E12550">
        <v>0</v>
      </c>
      <c r="F12550">
        <v>2376559</v>
      </c>
      <c r="G12550" s="58" t="s">
        <v>87</v>
      </c>
      <c r="H12550" s="58" t="s">
        <v>87</v>
      </c>
      <c r="I12550" s="60" t="s">
        <v>85</v>
      </c>
    </row>
    <row r="12551" spans="1:9" x14ac:dyDescent="0.2">
      <c r="A12551" t="s">
        <v>65</v>
      </c>
      <c r="B12551" t="s">
        <v>81</v>
      </c>
      <c r="C12551" t="s">
        <v>22</v>
      </c>
      <c r="D12551" s="55">
        <v>44835</v>
      </c>
      <c r="E12551">
        <v>0</v>
      </c>
      <c r="F12551">
        <v>2376560</v>
      </c>
      <c r="G12551" s="58" t="s">
        <v>87</v>
      </c>
      <c r="H12551" s="58" t="s">
        <v>87</v>
      </c>
      <c r="I12551" s="60" t="s">
        <v>85</v>
      </c>
    </row>
    <row r="12552" spans="1:9" x14ac:dyDescent="0.2">
      <c r="A12552" t="s">
        <v>82</v>
      </c>
      <c r="B12552" t="s">
        <v>80</v>
      </c>
      <c r="C12552" t="s">
        <v>22</v>
      </c>
      <c r="D12552" s="55">
        <v>44835</v>
      </c>
      <c r="E12552">
        <v>0.3</v>
      </c>
      <c r="F12552">
        <v>2376561</v>
      </c>
      <c r="G12552" s="58" t="s">
        <v>87</v>
      </c>
      <c r="H12552" s="58" t="s">
        <v>87</v>
      </c>
      <c r="I12552" s="60" t="s">
        <v>85</v>
      </c>
    </row>
    <row r="12553" spans="1:9" x14ac:dyDescent="0.2">
      <c r="A12553" t="s">
        <v>78</v>
      </c>
      <c r="B12553" t="s">
        <v>80</v>
      </c>
      <c r="C12553" t="s">
        <v>22</v>
      </c>
      <c r="D12553" s="55">
        <v>44866</v>
      </c>
      <c r="E12553">
        <v>0.64500000000000002</v>
      </c>
      <c r="F12553">
        <v>2376515</v>
      </c>
      <c r="G12553" s="58" t="s">
        <v>87</v>
      </c>
      <c r="H12553" s="58" t="s">
        <v>87</v>
      </c>
      <c r="I12553" s="60" t="s">
        <v>85</v>
      </c>
    </row>
    <row r="12554" spans="1:9" x14ac:dyDescent="0.2">
      <c r="A12554" t="s">
        <v>78</v>
      </c>
      <c r="B12554" t="s">
        <v>81</v>
      </c>
      <c r="C12554" t="s">
        <v>22</v>
      </c>
      <c r="D12554" s="55">
        <v>44866</v>
      </c>
      <c r="E12554">
        <v>0.05</v>
      </c>
      <c r="F12554">
        <v>2376516</v>
      </c>
      <c r="G12554" s="58" t="s">
        <v>87</v>
      </c>
      <c r="H12554" s="58" t="s">
        <v>87</v>
      </c>
      <c r="I12554" s="60" t="s">
        <v>85</v>
      </c>
    </row>
    <row r="12555" spans="1:9" x14ac:dyDescent="0.2">
      <c r="A12555" t="s">
        <v>35</v>
      </c>
      <c r="B12555" t="s">
        <v>80</v>
      </c>
      <c r="C12555" t="s">
        <v>22</v>
      </c>
      <c r="D12555" s="55">
        <v>44866</v>
      </c>
      <c r="E12555">
        <v>0.64500000000000002</v>
      </c>
      <c r="F12555">
        <v>2376517</v>
      </c>
      <c r="G12555" s="58" t="s">
        <v>87</v>
      </c>
      <c r="H12555" s="58" t="s">
        <v>87</v>
      </c>
      <c r="I12555" s="60" t="s">
        <v>85</v>
      </c>
    </row>
    <row r="12556" spans="1:9" x14ac:dyDescent="0.2">
      <c r="A12556" t="s">
        <v>35</v>
      </c>
      <c r="B12556" t="s">
        <v>81</v>
      </c>
      <c r="C12556" t="s">
        <v>22</v>
      </c>
      <c r="D12556" s="55">
        <v>44866</v>
      </c>
      <c r="E12556">
        <v>0.14000000000000001</v>
      </c>
      <c r="F12556">
        <v>2376518</v>
      </c>
      <c r="G12556" s="58" t="s">
        <v>87</v>
      </c>
      <c r="H12556" s="58" t="s">
        <v>87</v>
      </c>
      <c r="I12556" s="60" t="s">
        <v>85</v>
      </c>
    </row>
    <row r="12557" spans="1:9" x14ac:dyDescent="0.2">
      <c r="A12557" t="s">
        <v>36</v>
      </c>
      <c r="B12557" t="s">
        <v>80</v>
      </c>
      <c r="C12557" t="s">
        <v>22</v>
      </c>
      <c r="D12557" s="55">
        <v>44866</v>
      </c>
      <c r="E12557">
        <v>0.64500000000000002</v>
      </c>
      <c r="F12557">
        <v>2376519</v>
      </c>
      <c r="G12557" s="58" t="s">
        <v>87</v>
      </c>
      <c r="H12557" s="58" t="s">
        <v>87</v>
      </c>
      <c r="I12557" s="60" t="s">
        <v>85</v>
      </c>
    </row>
    <row r="12558" spans="1:9" x14ac:dyDescent="0.2">
      <c r="A12558" t="s">
        <v>36</v>
      </c>
      <c r="B12558" t="s">
        <v>81</v>
      </c>
      <c r="C12558" t="s">
        <v>22</v>
      </c>
      <c r="D12558" s="55">
        <v>44866</v>
      </c>
      <c r="E12558">
        <v>0.05</v>
      </c>
      <c r="F12558">
        <v>2376520</v>
      </c>
      <c r="G12558" s="58" t="s">
        <v>87</v>
      </c>
      <c r="H12558" s="58" t="s">
        <v>87</v>
      </c>
      <c r="I12558" s="60" t="s">
        <v>85</v>
      </c>
    </row>
    <row r="12559" spans="1:9" x14ac:dyDescent="0.2">
      <c r="A12559" t="s">
        <v>37</v>
      </c>
      <c r="B12559" t="s">
        <v>80</v>
      </c>
      <c r="C12559" t="s">
        <v>22</v>
      </c>
      <c r="D12559" s="55">
        <v>44866</v>
      </c>
      <c r="E12559">
        <v>0.64500000000000002</v>
      </c>
      <c r="F12559">
        <v>2376521</v>
      </c>
      <c r="G12559" s="58" t="s">
        <v>87</v>
      </c>
      <c r="H12559" s="58" t="s">
        <v>87</v>
      </c>
      <c r="I12559" s="60" t="s">
        <v>85</v>
      </c>
    </row>
    <row r="12560" spans="1:9" x14ac:dyDescent="0.2">
      <c r="A12560" t="s">
        <v>37</v>
      </c>
      <c r="B12560" t="s">
        <v>81</v>
      </c>
      <c r="C12560" t="s">
        <v>22</v>
      </c>
      <c r="D12560" s="55">
        <v>44866</v>
      </c>
      <c r="E12560">
        <v>0.14000000000000001</v>
      </c>
      <c r="F12560">
        <v>2376522</v>
      </c>
      <c r="G12560" s="58" t="s">
        <v>87</v>
      </c>
      <c r="H12560" s="58" t="s">
        <v>87</v>
      </c>
      <c r="I12560" s="60" t="s">
        <v>85</v>
      </c>
    </row>
    <row r="12561" spans="1:9" x14ac:dyDescent="0.2">
      <c r="A12561" t="s">
        <v>40</v>
      </c>
      <c r="B12561" t="s">
        <v>80</v>
      </c>
      <c r="C12561" t="s">
        <v>22</v>
      </c>
      <c r="D12561" s="55">
        <v>44866</v>
      </c>
      <c r="E12561">
        <v>0</v>
      </c>
      <c r="F12561">
        <v>2376523</v>
      </c>
      <c r="G12561" s="58" t="s">
        <v>87</v>
      </c>
      <c r="H12561" s="58" t="s">
        <v>87</v>
      </c>
      <c r="I12561" s="60" t="s">
        <v>85</v>
      </c>
    </row>
    <row r="12562" spans="1:9" x14ac:dyDescent="0.2">
      <c r="A12562" t="s">
        <v>40</v>
      </c>
      <c r="B12562" t="s">
        <v>81</v>
      </c>
      <c r="C12562" t="s">
        <v>22</v>
      </c>
      <c r="D12562" s="55">
        <v>44866</v>
      </c>
      <c r="E12562">
        <v>0</v>
      </c>
      <c r="F12562">
        <v>2376524</v>
      </c>
      <c r="G12562" s="58" t="s">
        <v>87</v>
      </c>
      <c r="H12562" s="58" t="s">
        <v>87</v>
      </c>
      <c r="I12562" s="60" t="s">
        <v>85</v>
      </c>
    </row>
    <row r="12563" spans="1:9" x14ac:dyDescent="0.2">
      <c r="A12563" t="s">
        <v>41</v>
      </c>
      <c r="B12563" t="s">
        <v>80</v>
      </c>
      <c r="C12563" t="s">
        <v>22</v>
      </c>
      <c r="D12563" s="55">
        <v>44866</v>
      </c>
      <c r="E12563">
        <v>0</v>
      </c>
      <c r="F12563">
        <v>2376525</v>
      </c>
      <c r="G12563" s="58" t="s">
        <v>87</v>
      </c>
      <c r="H12563" s="58" t="s">
        <v>87</v>
      </c>
      <c r="I12563" s="60" t="s">
        <v>85</v>
      </c>
    </row>
    <row r="12564" spans="1:9" x14ac:dyDescent="0.2">
      <c r="A12564" t="s">
        <v>41</v>
      </c>
      <c r="B12564" t="s">
        <v>81</v>
      </c>
      <c r="C12564" t="s">
        <v>22</v>
      </c>
      <c r="D12564" s="55">
        <v>44866</v>
      </c>
      <c r="E12564">
        <v>0</v>
      </c>
      <c r="F12564">
        <v>2376526</v>
      </c>
      <c r="G12564" s="58" t="s">
        <v>87</v>
      </c>
      <c r="H12564" s="58" t="s">
        <v>87</v>
      </c>
      <c r="I12564" s="60" t="s">
        <v>85</v>
      </c>
    </row>
    <row r="12565" spans="1:9" x14ac:dyDescent="0.2">
      <c r="A12565" t="s">
        <v>42</v>
      </c>
      <c r="B12565" t="s">
        <v>80</v>
      </c>
      <c r="C12565" t="s">
        <v>22</v>
      </c>
      <c r="D12565" s="55">
        <v>44866</v>
      </c>
      <c r="E12565">
        <v>0.24</v>
      </c>
      <c r="F12565">
        <v>2376527</v>
      </c>
      <c r="G12565" s="58" t="s">
        <v>87</v>
      </c>
      <c r="H12565" s="58" t="s">
        <v>87</v>
      </c>
      <c r="I12565" s="60" t="s">
        <v>85</v>
      </c>
    </row>
    <row r="12566" spans="1:9" x14ac:dyDescent="0.2">
      <c r="A12566" t="s">
        <v>42</v>
      </c>
      <c r="B12566" t="s">
        <v>81</v>
      </c>
      <c r="C12566" t="s">
        <v>22</v>
      </c>
      <c r="D12566" s="55">
        <v>44866</v>
      </c>
      <c r="E12566">
        <v>0.03</v>
      </c>
      <c r="F12566">
        <v>2376528</v>
      </c>
      <c r="G12566" s="58" t="s">
        <v>87</v>
      </c>
      <c r="H12566" s="58" t="s">
        <v>87</v>
      </c>
      <c r="I12566" s="60" t="s">
        <v>85</v>
      </c>
    </row>
    <row r="12567" spans="1:9" x14ac:dyDescent="0.2">
      <c r="A12567" t="s">
        <v>43</v>
      </c>
      <c r="B12567" t="s">
        <v>80</v>
      </c>
      <c r="C12567" t="s">
        <v>22</v>
      </c>
      <c r="D12567" s="55">
        <v>44866</v>
      </c>
      <c r="E12567">
        <v>0.24</v>
      </c>
      <c r="F12567">
        <v>2376529</v>
      </c>
      <c r="G12567" s="58" t="s">
        <v>87</v>
      </c>
      <c r="H12567" s="58" t="s">
        <v>87</v>
      </c>
      <c r="I12567" s="60" t="s">
        <v>85</v>
      </c>
    </row>
    <row r="12568" spans="1:9" x14ac:dyDescent="0.2">
      <c r="A12568" t="s">
        <v>43</v>
      </c>
      <c r="B12568" t="s">
        <v>81</v>
      </c>
      <c r="C12568" t="s">
        <v>22</v>
      </c>
      <c r="D12568" s="55">
        <v>44866</v>
      </c>
      <c r="E12568">
        <v>0.30419786277634719</v>
      </c>
      <c r="F12568">
        <v>2376530</v>
      </c>
      <c r="G12568" s="58" t="s">
        <v>87</v>
      </c>
      <c r="H12568" s="58" t="s">
        <v>87</v>
      </c>
      <c r="I12568" s="60" t="s">
        <v>85</v>
      </c>
    </row>
    <row r="12569" spans="1:9" x14ac:dyDescent="0.2">
      <c r="A12569" t="s">
        <v>44</v>
      </c>
      <c r="B12569" t="s">
        <v>80</v>
      </c>
      <c r="C12569" t="s">
        <v>22</v>
      </c>
      <c r="D12569" s="55">
        <v>44866</v>
      </c>
      <c r="E12569">
        <v>0.3</v>
      </c>
      <c r="F12569">
        <v>2376531</v>
      </c>
      <c r="G12569" s="58" t="s">
        <v>87</v>
      </c>
      <c r="H12569" s="58" t="s">
        <v>87</v>
      </c>
      <c r="I12569" s="60" t="s">
        <v>85</v>
      </c>
    </row>
    <row r="12570" spans="1:9" x14ac:dyDescent="0.2">
      <c r="A12570" t="s">
        <v>44</v>
      </c>
      <c r="B12570" t="s">
        <v>81</v>
      </c>
      <c r="C12570" t="s">
        <v>22</v>
      </c>
      <c r="D12570" s="55">
        <v>44866</v>
      </c>
      <c r="E12570">
        <v>0.05</v>
      </c>
      <c r="F12570">
        <v>2376532</v>
      </c>
      <c r="G12570" s="58" t="s">
        <v>87</v>
      </c>
      <c r="H12570" s="58" t="s">
        <v>87</v>
      </c>
      <c r="I12570" s="60" t="s">
        <v>85</v>
      </c>
    </row>
    <row r="12571" spans="1:9" x14ac:dyDescent="0.2">
      <c r="A12571" t="s">
        <v>45</v>
      </c>
      <c r="B12571" t="s">
        <v>80</v>
      </c>
      <c r="C12571" t="s">
        <v>22</v>
      </c>
      <c r="D12571" s="55">
        <v>44866</v>
      </c>
      <c r="E12571">
        <v>0.3</v>
      </c>
      <c r="F12571">
        <v>2376533</v>
      </c>
      <c r="G12571" s="58" t="s">
        <v>87</v>
      </c>
      <c r="H12571" s="58" t="s">
        <v>87</v>
      </c>
      <c r="I12571" s="60" t="s">
        <v>85</v>
      </c>
    </row>
    <row r="12572" spans="1:9" x14ac:dyDescent="0.2">
      <c r="A12572" t="s">
        <v>45</v>
      </c>
      <c r="B12572" t="s">
        <v>81</v>
      </c>
      <c r="C12572" t="s">
        <v>22</v>
      </c>
      <c r="D12572" s="55">
        <v>44866</v>
      </c>
      <c r="E12572">
        <v>0.12</v>
      </c>
      <c r="F12572">
        <v>2376534</v>
      </c>
      <c r="G12572" s="58" t="s">
        <v>87</v>
      </c>
      <c r="H12572" s="58" t="s">
        <v>87</v>
      </c>
      <c r="I12572" s="60" t="s">
        <v>85</v>
      </c>
    </row>
    <row r="12573" spans="1:9" x14ac:dyDescent="0.2">
      <c r="A12573" t="s">
        <v>46</v>
      </c>
      <c r="B12573" t="s">
        <v>80</v>
      </c>
      <c r="C12573" t="s">
        <v>22</v>
      </c>
      <c r="D12573" s="55">
        <v>44866</v>
      </c>
      <c r="E12573">
        <v>0.3</v>
      </c>
      <c r="F12573">
        <v>2376535</v>
      </c>
      <c r="G12573" s="58" t="s">
        <v>87</v>
      </c>
      <c r="H12573" s="58" t="s">
        <v>87</v>
      </c>
      <c r="I12573" s="60" t="s">
        <v>85</v>
      </c>
    </row>
    <row r="12574" spans="1:9" x14ac:dyDescent="0.2">
      <c r="A12574" t="s">
        <v>46</v>
      </c>
      <c r="B12574" t="s">
        <v>81</v>
      </c>
      <c r="C12574" t="s">
        <v>22</v>
      </c>
      <c r="D12574" s="55">
        <v>44866</v>
      </c>
      <c r="E12574">
        <v>0.52954109701187069</v>
      </c>
      <c r="F12574">
        <v>2376536</v>
      </c>
      <c r="G12574" s="58" t="s">
        <v>87</v>
      </c>
      <c r="H12574" s="58" t="s">
        <v>87</v>
      </c>
      <c r="I12574" s="60" t="s">
        <v>85</v>
      </c>
    </row>
    <row r="12575" spans="1:9" x14ac:dyDescent="0.2">
      <c r="A12575" t="s">
        <v>47</v>
      </c>
      <c r="B12575" t="s">
        <v>80</v>
      </c>
      <c r="C12575" t="s">
        <v>22</v>
      </c>
      <c r="D12575" s="55">
        <v>44866</v>
      </c>
      <c r="E12575">
        <v>0.3</v>
      </c>
      <c r="F12575">
        <v>2376537</v>
      </c>
      <c r="G12575" s="58" t="s">
        <v>87</v>
      </c>
      <c r="H12575" s="58" t="s">
        <v>87</v>
      </c>
      <c r="I12575" s="60" t="s">
        <v>85</v>
      </c>
    </row>
    <row r="12576" spans="1:9" x14ac:dyDescent="0.2">
      <c r="A12576" t="s">
        <v>47</v>
      </c>
      <c r="B12576" t="s">
        <v>81</v>
      </c>
      <c r="C12576" t="s">
        <v>22</v>
      </c>
      <c r="D12576" s="55">
        <v>44866</v>
      </c>
      <c r="E12576">
        <v>0.1</v>
      </c>
      <c r="F12576">
        <v>2376538</v>
      </c>
      <c r="G12576" s="58" t="s">
        <v>87</v>
      </c>
      <c r="H12576" s="58" t="s">
        <v>87</v>
      </c>
      <c r="I12576" s="60" t="s">
        <v>85</v>
      </c>
    </row>
    <row r="12577" spans="1:9" x14ac:dyDescent="0.2">
      <c r="A12577" t="s">
        <v>48</v>
      </c>
      <c r="B12577" t="s">
        <v>80</v>
      </c>
      <c r="C12577" t="s">
        <v>22</v>
      </c>
      <c r="D12577" s="55">
        <v>44866</v>
      </c>
      <c r="E12577">
        <v>0.3</v>
      </c>
      <c r="F12577">
        <v>2376539</v>
      </c>
      <c r="G12577" s="58" t="s">
        <v>87</v>
      </c>
      <c r="H12577" s="58" t="s">
        <v>87</v>
      </c>
      <c r="I12577" s="60" t="s">
        <v>85</v>
      </c>
    </row>
    <row r="12578" spans="1:9" x14ac:dyDescent="0.2">
      <c r="A12578" t="s">
        <v>48</v>
      </c>
      <c r="B12578" t="s">
        <v>81</v>
      </c>
      <c r="C12578" t="s">
        <v>22</v>
      </c>
      <c r="D12578" s="55">
        <v>44866</v>
      </c>
      <c r="E12578">
        <v>0.4579078591895212</v>
      </c>
      <c r="F12578">
        <v>2376540</v>
      </c>
      <c r="G12578" s="58" t="s">
        <v>87</v>
      </c>
      <c r="H12578" s="58" t="s">
        <v>87</v>
      </c>
      <c r="I12578" s="60" t="s">
        <v>85</v>
      </c>
    </row>
    <row r="12579" spans="1:9" x14ac:dyDescent="0.2">
      <c r="A12579" t="s">
        <v>50</v>
      </c>
      <c r="B12579" t="s">
        <v>80</v>
      </c>
      <c r="C12579" t="s">
        <v>22</v>
      </c>
      <c r="D12579" s="55">
        <v>44866</v>
      </c>
      <c r="E12579">
        <v>0</v>
      </c>
      <c r="F12579">
        <v>2376541</v>
      </c>
      <c r="G12579" s="58" t="s">
        <v>87</v>
      </c>
      <c r="H12579" s="58" t="s">
        <v>87</v>
      </c>
      <c r="I12579" s="60" t="s">
        <v>85</v>
      </c>
    </row>
    <row r="12580" spans="1:9" x14ac:dyDescent="0.2">
      <c r="A12580" t="s">
        <v>50</v>
      </c>
      <c r="B12580" t="s">
        <v>81</v>
      </c>
      <c r="C12580" t="s">
        <v>22</v>
      </c>
      <c r="D12580" s="55">
        <v>44866</v>
      </c>
      <c r="E12580">
        <v>0</v>
      </c>
      <c r="F12580">
        <v>2376542</v>
      </c>
      <c r="G12580" s="58" t="s">
        <v>87</v>
      </c>
      <c r="H12580" s="58" t="s">
        <v>87</v>
      </c>
      <c r="I12580" s="60" t="s">
        <v>85</v>
      </c>
    </row>
    <row r="12581" spans="1:9" x14ac:dyDescent="0.2">
      <c r="A12581" t="s">
        <v>58</v>
      </c>
      <c r="B12581" t="s">
        <v>80</v>
      </c>
      <c r="C12581" t="s">
        <v>22</v>
      </c>
      <c r="D12581" s="55">
        <v>44866</v>
      </c>
      <c r="E12581">
        <v>0.64500000000000002</v>
      </c>
      <c r="F12581">
        <v>2376543</v>
      </c>
      <c r="G12581" s="58" t="s">
        <v>87</v>
      </c>
      <c r="H12581" s="58" t="s">
        <v>87</v>
      </c>
      <c r="I12581" s="60" t="s">
        <v>85</v>
      </c>
    </row>
    <row r="12582" spans="1:9" x14ac:dyDescent="0.2">
      <c r="A12582" t="s">
        <v>58</v>
      </c>
      <c r="B12582" t="s">
        <v>81</v>
      </c>
      <c r="C12582" t="s">
        <v>22</v>
      </c>
      <c r="D12582" s="55">
        <v>44866</v>
      </c>
      <c r="E12582">
        <v>0.05</v>
      </c>
      <c r="F12582">
        <v>2376544</v>
      </c>
      <c r="G12582" s="58" t="s">
        <v>87</v>
      </c>
      <c r="H12582" s="58" t="s">
        <v>87</v>
      </c>
      <c r="I12582" s="60" t="s">
        <v>85</v>
      </c>
    </row>
    <row r="12583" spans="1:9" x14ac:dyDescent="0.2">
      <c r="A12583" t="s">
        <v>59</v>
      </c>
      <c r="B12583" t="s">
        <v>80</v>
      </c>
      <c r="C12583" t="s">
        <v>22</v>
      </c>
      <c r="D12583" s="55">
        <v>44866</v>
      </c>
      <c r="E12583">
        <v>0.86</v>
      </c>
      <c r="F12583">
        <v>2376545</v>
      </c>
      <c r="G12583" s="58" t="s">
        <v>87</v>
      </c>
      <c r="H12583" s="58" t="s">
        <v>87</v>
      </c>
      <c r="I12583" s="60" t="s">
        <v>85</v>
      </c>
    </row>
    <row r="12584" spans="1:9" x14ac:dyDescent="0.2">
      <c r="A12584" t="s">
        <v>59</v>
      </c>
      <c r="B12584" t="s">
        <v>81</v>
      </c>
      <c r="C12584" t="s">
        <v>22</v>
      </c>
      <c r="D12584" s="55">
        <v>44866</v>
      </c>
      <c r="E12584">
        <v>-0.17</v>
      </c>
      <c r="F12584">
        <v>2376546</v>
      </c>
      <c r="G12584" s="58" t="s">
        <v>87</v>
      </c>
      <c r="H12584" s="58" t="s">
        <v>87</v>
      </c>
      <c r="I12584" s="60" t="s">
        <v>85</v>
      </c>
    </row>
    <row r="12585" spans="1:9" x14ac:dyDescent="0.2">
      <c r="A12585" t="s">
        <v>60</v>
      </c>
      <c r="B12585" t="s">
        <v>80</v>
      </c>
      <c r="C12585" t="s">
        <v>22</v>
      </c>
      <c r="D12585" s="55">
        <v>44866</v>
      </c>
      <c r="E12585">
        <v>0.86</v>
      </c>
      <c r="F12585">
        <v>2376547</v>
      </c>
      <c r="G12585" s="58" t="s">
        <v>87</v>
      </c>
      <c r="H12585" s="58" t="s">
        <v>87</v>
      </c>
      <c r="I12585" s="60" t="s">
        <v>85</v>
      </c>
    </row>
    <row r="12586" spans="1:9" x14ac:dyDescent="0.2">
      <c r="A12586" t="s">
        <v>60</v>
      </c>
      <c r="B12586" t="s">
        <v>81</v>
      </c>
      <c r="C12586" t="s">
        <v>22</v>
      </c>
      <c r="D12586" s="55">
        <v>44866</v>
      </c>
      <c r="E12586">
        <v>0.1</v>
      </c>
      <c r="F12586">
        <v>2376548</v>
      </c>
      <c r="G12586" s="58" t="s">
        <v>87</v>
      </c>
      <c r="H12586" s="58" t="s">
        <v>87</v>
      </c>
      <c r="I12586" s="60" t="s">
        <v>85</v>
      </c>
    </row>
    <row r="12587" spans="1:9" x14ac:dyDescent="0.2">
      <c r="A12587" t="s">
        <v>61</v>
      </c>
      <c r="B12587" t="s">
        <v>80</v>
      </c>
      <c r="C12587" t="s">
        <v>22</v>
      </c>
      <c r="D12587" s="55">
        <v>44866</v>
      </c>
      <c r="E12587">
        <v>0.86</v>
      </c>
      <c r="F12587">
        <v>2376549</v>
      </c>
      <c r="G12587" s="58" t="s">
        <v>87</v>
      </c>
      <c r="H12587" s="58" t="s">
        <v>87</v>
      </c>
      <c r="I12587" s="60" t="s">
        <v>85</v>
      </c>
    </row>
    <row r="12588" spans="1:9" x14ac:dyDescent="0.2">
      <c r="A12588" t="s">
        <v>61</v>
      </c>
      <c r="B12588" t="s">
        <v>81</v>
      </c>
      <c r="C12588" t="s">
        <v>22</v>
      </c>
      <c r="D12588" s="55">
        <v>44866</v>
      </c>
      <c r="E12588">
        <v>-0.05</v>
      </c>
      <c r="F12588">
        <v>2376550</v>
      </c>
      <c r="G12588" s="58" t="s">
        <v>87</v>
      </c>
      <c r="H12588" s="58" t="s">
        <v>87</v>
      </c>
      <c r="I12588" s="60" t="s">
        <v>85</v>
      </c>
    </row>
    <row r="12589" spans="1:9" x14ac:dyDescent="0.2">
      <c r="A12589" t="s">
        <v>62</v>
      </c>
      <c r="B12589" t="s">
        <v>80</v>
      </c>
      <c r="C12589" t="s">
        <v>22</v>
      </c>
      <c r="D12589" s="55">
        <v>44866</v>
      </c>
      <c r="E12589">
        <v>0.64500000000000002</v>
      </c>
      <c r="F12589">
        <v>2376551</v>
      </c>
      <c r="G12589" s="58" t="s">
        <v>87</v>
      </c>
      <c r="H12589" s="58" t="s">
        <v>87</v>
      </c>
      <c r="I12589" s="60" t="s">
        <v>85</v>
      </c>
    </row>
    <row r="12590" spans="1:9" x14ac:dyDescent="0.2">
      <c r="A12590" t="s">
        <v>62</v>
      </c>
      <c r="B12590" t="s">
        <v>81</v>
      </c>
      <c r="C12590" t="s">
        <v>22</v>
      </c>
      <c r="D12590" s="55">
        <v>44866</v>
      </c>
      <c r="E12590">
        <v>0.05</v>
      </c>
      <c r="F12590">
        <v>2376552</v>
      </c>
      <c r="G12590" s="58" t="s">
        <v>87</v>
      </c>
      <c r="H12590" s="58" t="s">
        <v>87</v>
      </c>
      <c r="I12590" s="60" t="s">
        <v>85</v>
      </c>
    </row>
    <row r="12591" spans="1:9" x14ac:dyDescent="0.2">
      <c r="A12591" t="s">
        <v>63</v>
      </c>
      <c r="B12591" t="s">
        <v>80</v>
      </c>
      <c r="C12591" t="s">
        <v>22</v>
      </c>
      <c r="D12591" s="55">
        <v>44866</v>
      </c>
      <c r="E12591">
        <v>0</v>
      </c>
      <c r="F12591">
        <v>2376553</v>
      </c>
      <c r="G12591" s="58" t="s">
        <v>87</v>
      </c>
      <c r="H12591" s="58" t="s">
        <v>87</v>
      </c>
      <c r="I12591" s="60" t="s">
        <v>85</v>
      </c>
    </row>
    <row r="12592" spans="1:9" x14ac:dyDescent="0.2">
      <c r="A12592" t="s">
        <v>63</v>
      </c>
      <c r="B12592" t="s">
        <v>81</v>
      </c>
      <c r="C12592" t="s">
        <v>22</v>
      </c>
      <c r="D12592" s="55">
        <v>44866</v>
      </c>
      <c r="E12592">
        <v>0</v>
      </c>
      <c r="F12592">
        <v>2376554</v>
      </c>
      <c r="G12592" s="58" t="s">
        <v>87</v>
      </c>
      <c r="H12592" s="58" t="s">
        <v>87</v>
      </c>
      <c r="I12592" s="60" t="s">
        <v>85</v>
      </c>
    </row>
    <row r="12593" spans="1:9" x14ac:dyDescent="0.2">
      <c r="A12593" t="s">
        <v>64</v>
      </c>
      <c r="B12593" t="s">
        <v>80</v>
      </c>
      <c r="C12593" t="s">
        <v>22</v>
      </c>
      <c r="D12593" s="55">
        <v>44866</v>
      </c>
      <c r="E12593">
        <v>0</v>
      </c>
      <c r="F12593">
        <v>2376555</v>
      </c>
      <c r="G12593" s="58" t="s">
        <v>87</v>
      </c>
      <c r="H12593" s="58" t="s">
        <v>87</v>
      </c>
      <c r="I12593" s="60" t="s">
        <v>85</v>
      </c>
    </row>
    <row r="12594" spans="1:9" x14ac:dyDescent="0.2">
      <c r="A12594" t="s">
        <v>64</v>
      </c>
      <c r="B12594" t="s">
        <v>81</v>
      </c>
      <c r="C12594" t="s">
        <v>22</v>
      </c>
      <c r="D12594" s="55">
        <v>44866</v>
      </c>
      <c r="E12594">
        <v>0</v>
      </c>
      <c r="F12594">
        <v>2376556</v>
      </c>
      <c r="G12594" s="58" t="s">
        <v>87</v>
      </c>
      <c r="H12594" s="58" t="s">
        <v>87</v>
      </c>
      <c r="I12594" s="60" t="s">
        <v>85</v>
      </c>
    </row>
    <row r="12595" spans="1:9" x14ac:dyDescent="0.2">
      <c r="A12595" t="s">
        <v>79</v>
      </c>
      <c r="B12595" t="s">
        <v>80</v>
      </c>
      <c r="C12595" t="s">
        <v>22</v>
      </c>
      <c r="D12595" s="55">
        <v>44866</v>
      </c>
      <c r="E12595">
        <v>0</v>
      </c>
      <c r="F12595">
        <v>2376557</v>
      </c>
      <c r="G12595" s="58" t="s">
        <v>87</v>
      </c>
      <c r="H12595" s="58" t="s">
        <v>87</v>
      </c>
      <c r="I12595" s="60" t="s">
        <v>85</v>
      </c>
    </row>
    <row r="12596" spans="1:9" x14ac:dyDescent="0.2">
      <c r="A12596" t="s">
        <v>79</v>
      </c>
      <c r="B12596" t="s">
        <v>81</v>
      </c>
      <c r="C12596" t="s">
        <v>22</v>
      </c>
      <c r="D12596" s="55">
        <v>44866</v>
      </c>
      <c r="E12596">
        <v>0</v>
      </c>
      <c r="F12596">
        <v>2376558</v>
      </c>
      <c r="G12596" s="58" t="s">
        <v>87</v>
      </c>
      <c r="H12596" s="58" t="s">
        <v>87</v>
      </c>
      <c r="I12596" s="60" t="s">
        <v>85</v>
      </c>
    </row>
    <row r="12597" spans="1:9" x14ac:dyDescent="0.2">
      <c r="A12597" t="s">
        <v>65</v>
      </c>
      <c r="B12597" t="s">
        <v>80</v>
      </c>
      <c r="C12597" t="s">
        <v>22</v>
      </c>
      <c r="D12597" s="55">
        <v>44866</v>
      </c>
      <c r="E12597">
        <v>0</v>
      </c>
      <c r="F12597">
        <v>2376559</v>
      </c>
      <c r="G12597" s="58" t="s">
        <v>87</v>
      </c>
      <c r="H12597" s="58" t="s">
        <v>87</v>
      </c>
      <c r="I12597" s="60" t="s">
        <v>85</v>
      </c>
    </row>
    <row r="12598" spans="1:9" x14ac:dyDescent="0.2">
      <c r="A12598" t="s">
        <v>65</v>
      </c>
      <c r="B12598" t="s">
        <v>81</v>
      </c>
      <c r="C12598" t="s">
        <v>22</v>
      </c>
      <c r="D12598" s="55">
        <v>44866</v>
      </c>
      <c r="E12598">
        <v>0</v>
      </c>
      <c r="F12598">
        <v>2376560</v>
      </c>
      <c r="G12598" s="58" t="s">
        <v>87</v>
      </c>
      <c r="H12598" s="58" t="s">
        <v>87</v>
      </c>
      <c r="I12598" s="60" t="s">
        <v>85</v>
      </c>
    </row>
    <row r="12599" spans="1:9" x14ac:dyDescent="0.2">
      <c r="A12599" t="s">
        <v>82</v>
      </c>
      <c r="B12599" t="s">
        <v>80</v>
      </c>
      <c r="C12599" t="s">
        <v>22</v>
      </c>
      <c r="D12599" s="55">
        <v>44866</v>
      </c>
      <c r="E12599">
        <v>0.23</v>
      </c>
      <c r="F12599">
        <v>2376561</v>
      </c>
      <c r="G12599" s="58" t="s">
        <v>87</v>
      </c>
      <c r="H12599" s="58" t="s">
        <v>87</v>
      </c>
      <c r="I12599" s="60" t="s">
        <v>85</v>
      </c>
    </row>
    <row r="12600" spans="1:9" x14ac:dyDescent="0.2">
      <c r="A12600" t="s">
        <v>78</v>
      </c>
      <c r="B12600" t="s">
        <v>80</v>
      </c>
      <c r="C12600" t="s">
        <v>22</v>
      </c>
      <c r="D12600" s="55">
        <v>44896</v>
      </c>
      <c r="E12600">
        <v>0.98</v>
      </c>
      <c r="F12600">
        <v>2376515</v>
      </c>
      <c r="G12600" s="58" t="s">
        <v>87</v>
      </c>
      <c r="H12600" s="58" t="s">
        <v>87</v>
      </c>
      <c r="I12600" s="60" t="s">
        <v>85</v>
      </c>
    </row>
    <row r="12601" spans="1:9" x14ac:dyDescent="0.2">
      <c r="A12601" t="s">
        <v>78</v>
      </c>
      <c r="B12601" t="s">
        <v>81</v>
      </c>
      <c r="C12601" t="s">
        <v>22</v>
      </c>
      <c r="D12601" s="55">
        <v>44896</v>
      </c>
      <c r="E12601">
        <v>0.05</v>
      </c>
      <c r="F12601">
        <v>2376516</v>
      </c>
      <c r="G12601" s="58" t="s">
        <v>87</v>
      </c>
      <c r="H12601" s="58" t="s">
        <v>87</v>
      </c>
      <c r="I12601" s="60" t="s">
        <v>85</v>
      </c>
    </row>
    <row r="12602" spans="1:9" x14ac:dyDescent="0.2">
      <c r="A12602" t="s">
        <v>35</v>
      </c>
      <c r="B12602" t="s">
        <v>80</v>
      </c>
      <c r="C12602" t="s">
        <v>22</v>
      </c>
      <c r="D12602" s="55">
        <v>44896</v>
      </c>
      <c r="E12602">
        <v>0.98</v>
      </c>
      <c r="F12602">
        <v>2376517</v>
      </c>
      <c r="G12602" s="58" t="s">
        <v>87</v>
      </c>
      <c r="H12602" s="58" t="s">
        <v>87</v>
      </c>
      <c r="I12602" s="60" t="s">
        <v>85</v>
      </c>
    </row>
    <row r="12603" spans="1:9" x14ac:dyDescent="0.2">
      <c r="A12603" t="s">
        <v>35</v>
      </c>
      <c r="B12603" t="s">
        <v>81</v>
      </c>
      <c r="C12603" t="s">
        <v>22</v>
      </c>
      <c r="D12603" s="55">
        <v>44896</v>
      </c>
      <c r="E12603">
        <v>0.28999999999999998</v>
      </c>
      <c r="F12603">
        <v>2376518</v>
      </c>
      <c r="G12603" s="58" t="s">
        <v>87</v>
      </c>
      <c r="H12603" s="58" t="s">
        <v>87</v>
      </c>
      <c r="I12603" s="60" t="s">
        <v>85</v>
      </c>
    </row>
    <row r="12604" spans="1:9" x14ac:dyDescent="0.2">
      <c r="A12604" t="s">
        <v>36</v>
      </c>
      <c r="B12604" t="s">
        <v>80</v>
      </c>
      <c r="C12604" t="s">
        <v>22</v>
      </c>
      <c r="D12604" s="55">
        <v>44896</v>
      </c>
      <c r="E12604">
        <v>0.98</v>
      </c>
      <c r="F12604">
        <v>2376519</v>
      </c>
      <c r="G12604" s="58" t="s">
        <v>87</v>
      </c>
      <c r="H12604" s="58" t="s">
        <v>87</v>
      </c>
      <c r="I12604" s="60" t="s">
        <v>85</v>
      </c>
    </row>
    <row r="12605" spans="1:9" x14ac:dyDescent="0.2">
      <c r="A12605" t="s">
        <v>36</v>
      </c>
      <c r="B12605" t="s">
        <v>81</v>
      </c>
      <c r="C12605" t="s">
        <v>22</v>
      </c>
      <c r="D12605" s="55">
        <v>44896</v>
      </c>
      <c r="E12605">
        <v>0.05</v>
      </c>
      <c r="F12605">
        <v>2376520</v>
      </c>
      <c r="G12605" s="58" t="s">
        <v>87</v>
      </c>
      <c r="H12605" s="58" t="s">
        <v>87</v>
      </c>
      <c r="I12605" s="60" t="s">
        <v>85</v>
      </c>
    </row>
    <row r="12606" spans="1:9" x14ac:dyDescent="0.2">
      <c r="A12606" t="s">
        <v>37</v>
      </c>
      <c r="B12606" t="s">
        <v>80</v>
      </c>
      <c r="C12606" t="s">
        <v>22</v>
      </c>
      <c r="D12606" s="55">
        <v>44896</v>
      </c>
      <c r="E12606">
        <v>0.98</v>
      </c>
      <c r="F12606">
        <v>2376521</v>
      </c>
      <c r="G12606" s="58" t="s">
        <v>87</v>
      </c>
      <c r="H12606" s="58" t="s">
        <v>87</v>
      </c>
      <c r="I12606" s="60" t="s">
        <v>85</v>
      </c>
    </row>
    <row r="12607" spans="1:9" x14ac:dyDescent="0.2">
      <c r="A12607" t="s">
        <v>37</v>
      </c>
      <c r="B12607" t="s">
        <v>81</v>
      </c>
      <c r="C12607" t="s">
        <v>22</v>
      </c>
      <c r="D12607" s="55">
        <v>44896</v>
      </c>
      <c r="E12607">
        <v>0.28999999999999998</v>
      </c>
      <c r="F12607">
        <v>2376522</v>
      </c>
      <c r="G12607" s="58" t="s">
        <v>87</v>
      </c>
      <c r="H12607" s="58" t="s">
        <v>87</v>
      </c>
      <c r="I12607" s="60" t="s">
        <v>85</v>
      </c>
    </row>
    <row r="12608" spans="1:9" x14ac:dyDescent="0.2">
      <c r="A12608" t="s">
        <v>40</v>
      </c>
      <c r="B12608" t="s">
        <v>80</v>
      </c>
      <c r="C12608" t="s">
        <v>22</v>
      </c>
      <c r="D12608" s="55">
        <v>44896</v>
      </c>
      <c r="E12608">
        <v>0</v>
      </c>
      <c r="F12608">
        <v>2376523</v>
      </c>
      <c r="G12608" s="58" t="s">
        <v>87</v>
      </c>
      <c r="H12608" s="58" t="s">
        <v>87</v>
      </c>
      <c r="I12608" s="60" t="s">
        <v>85</v>
      </c>
    </row>
    <row r="12609" spans="1:9" x14ac:dyDescent="0.2">
      <c r="A12609" t="s">
        <v>40</v>
      </c>
      <c r="B12609" t="s">
        <v>81</v>
      </c>
      <c r="C12609" t="s">
        <v>22</v>
      </c>
      <c r="D12609" s="55">
        <v>44896</v>
      </c>
      <c r="E12609">
        <v>0</v>
      </c>
      <c r="F12609">
        <v>2376524</v>
      </c>
      <c r="G12609" s="58" t="s">
        <v>87</v>
      </c>
      <c r="H12609" s="58" t="s">
        <v>87</v>
      </c>
      <c r="I12609" s="60" t="s">
        <v>85</v>
      </c>
    </row>
    <row r="12610" spans="1:9" x14ac:dyDescent="0.2">
      <c r="A12610" t="s">
        <v>41</v>
      </c>
      <c r="B12610" t="s">
        <v>80</v>
      </c>
      <c r="C12610" t="s">
        <v>22</v>
      </c>
      <c r="D12610" s="55">
        <v>44896</v>
      </c>
      <c r="E12610">
        <v>0</v>
      </c>
      <c r="F12610">
        <v>2376525</v>
      </c>
      <c r="G12610" s="58" t="s">
        <v>87</v>
      </c>
      <c r="H12610" s="58" t="s">
        <v>87</v>
      </c>
      <c r="I12610" s="60" t="s">
        <v>85</v>
      </c>
    </row>
    <row r="12611" spans="1:9" x14ac:dyDescent="0.2">
      <c r="A12611" t="s">
        <v>41</v>
      </c>
      <c r="B12611" t="s">
        <v>81</v>
      </c>
      <c r="C12611" t="s">
        <v>22</v>
      </c>
      <c r="D12611" s="55">
        <v>44896</v>
      </c>
      <c r="E12611">
        <v>0</v>
      </c>
      <c r="F12611">
        <v>2376526</v>
      </c>
      <c r="G12611" s="58" t="s">
        <v>87</v>
      </c>
      <c r="H12611" s="58" t="s">
        <v>87</v>
      </c>
      <c r="I12611" s="60" t="s">
        <v>85</v>
      </c>
    </row>
    <row r="12612" spans="1:9" x14ac:dyDescent="0.2">
      <c r="A12612" t="s">
        <v>42</v>
      </c>
      <c r="B12612" t="s">
        <v>80</v>
      </c>
      <c r="C12612" t="s">
        <v>22</v>
      </c>
      <c r="D12612" s="55">
        <v>44896</v>
      </c>
      <c r="E12612">
        <v>0.26</v>
      </c>
      <c r="F12612">
        <v>2376527</v>
      </c>
      <c r="G12612" s="58" t="s">
        <v>87</v>
      </c>
      <c r="H12612" s="58" t="s">
        <v>87</v>
      </c>
      <c r="I12612" s="60" t="s">
        <v>85</v>
      </c>
    </row>
    <row r="12613" spans="1:9" x14ac:dyDescent="0.2">
      <c r="A12613" t="s">
        <v>42</v>
      </c>
      <c r="B12613" t="s">
        <v>81</v>
      </c>
      <c r="C12613" t="s">
        <v>22</v>
      </c>
      <c r="D12613" s="55">
        <v>44896</v>
      </c>
      <c r="E12613">
        <v>0.03</v>
      </c>
      <c r="F12613">
        <v>2376528</v>
      </c>
      <c r="G12613" s="58" t="s">
        <v>87</v>
      </c>
      <c r="H12613" s="58" t="s">
        <v>87</v>
      </c>
      <c r="I12613" s="60" t="s">
        <v>85</v>
      </c>
    </row>
    <row r="12614" spans="1:9" x14ac:dyDescent="0.2">
      <c r="A12614" t="s">
        <v>43</v>
      </c>
      <c r="B12614" t="s">
        <v>80</v>
      </c>
      <c r="C12614" t="s">
        <v>22</v>
      </c>
      <c r="D12614" s="55">
        <v>44896</v>
      </c>
      <c r="E12614">
        <v>0.26</v>
      </c>
      <c r="F12614">
        <v>2376529</v>
      </c>
      <c r="G12614" s="58" t="s">
        <v>87</v>
      </c>
      <c r="H12614" s="58" t="s">
        <v>87</v>
      </c>
      <c r="I12614" s="60" t="s">
        <v>85</v>
      </c>
    </row>
    <row r="12615" spans="1:9" x14ac:dyDescent="0.2">
      <c r="A12615" t="s">
        <v>43</v>
      </c>
      <c r="B12615" t="s">
        <v>81</v>
      </c>
      <c r="C12615" t="s">
        <v>22</v>
      </c>
      <c r="D12615" s="55">
        <v>44896</v>
      </c>
      <c r="E12615">
        <v>0.31765665072943416</v>
      </c>
      <c r="F12615">
        <v>2376530</v>
      </c>
      <c r="G12615" s="58" t="s">
        <v>87</v>
      </c>
      <c r="H12615" s="58" t="s">
        <v>87</v>
      </c>
      <c r="I12615" s="60" t="s">
        <v>85</v>
      </c>
    </row>
    <row r="12616" spans="1:9" x14ac:dyDescent="0.2">
      <c r="A12616" t="s">
        <v>44</v>
      </c>
      <c r="B12616" t="s">
        <v>80</v>
      </c>
      <c r="C12616" t="s">
        <v>22</v>
      </c>
      <c r="D12616" s="55">
        <v>44896</v>
      </c>
      <c r="E12616">
        <v>0.37</v>
      </c>
      <c r="F12616">
        <v>2376531</v>
      </c>
      <c r="G12616" s="58" t="s">
        <v>87</v>
      </c>
      <c r="H12616" s="58" t="s">
        <v>87</v>
      </c>
      <c r="I12616" s="60" t="s">
        <v>85</v>
      </c>
    </row>
    <row r="12617" spans="1:9" x14ac:dyDescent="0.2">
      <c r="A12617" t="s">
        <v>44</v>
      </c>
      <c r="B12617" t="s">
        <v>81</v>
      </c>
      <c r="C12617" t="s">
        <v>22</v>
      </c>
      <c r="D12617" s="55">
        <v>44896</v>
      </c>
      <c r="E12617">
        <v>0.05</v>
      </c>
      <c r="F12617">
        <v>2376532</v>
      </c>
      <c r="G12617" s="58" t="s">
        <v>87</v>
      </c>
      <c r="H12617" s="58" t="s">
        <v>87</v>
      </c>
      <c r="I12617" s="60" t="s">
        <v>85</v>
      </c>
    </row>
    <row r="12618" spans="1:9" x14ac:dyDescent="0.2">
      <c r="A12618" t="s">
        <v>45</v>
      </c>
      <c r="B12618" t="s">
        <v>80</v>
      </c>
      <c r="C12618" t="s">
        <v>22</v>
      </c>
      <c r="D12618" s="55">
        <v>44896</v>
      </c>
      <c r="E12618">
        <v>0.37</v>
      </c>
      <c r="F12618">
        <v>2376533</v>
      </c>
      <c r="G12618" s="58" t="s">
        <v>87</v>
      </c>
      <c r="H12618" s="58" t="s">
        <v>87</v>
      </c>
      <c r="I12618" s="60" t="s">
        <v>85</v>
      </c>
    </row>
    <row r="12619" spans="1:9" x14ac:dyDescent="0.2">
      <c r="A12619" t="s">
        <v>45</v>
      </c>
      <c r="B12619" t="s">
        <v>81</v>
      </c>
      <c r="C12619" t="s">
        <v>22</v>
      </c>
      <c r="D12619" s="55">
        <v>44896</v>
      </c>
      <c r="E12619">
        <v>0.15</v>
      </c>
      <c r="F12619">
        <v>2376534</v>
      </c>
      <c r="G12619" s="58" t="s">
        <v>87</v>
      </c>
      <c r="H12619" s="58" t="s">
        <v>87</v>
      </c>
      <c r="I12619" s="60" t="s">
        <v>85</v>
      </c>
    </row>
    <row r="12620" spans="1:9" x14ac:dyDescent="0.2">
      <c r="A12620" t="s">
        <v>46</v>
      </c>
      <c r="B12620" t="s">
        <v>80</v>
      </c>
      <c r="C12620" t="s">
        <v>22</v>
      </c>
      <c r="D12620" s="55">
        <v>44896</v>
      </c>
      <c r="E12620">
        <v>0.37</v>
      </c>
      <c r="F12620">
        <v>2376535</v>
      </c>
      <c r="G12620" s="58" t="s">
        <v>87</v>
      </c>
      <c r="H12620" s="58" t="s">
        <v>87</v>
      </c>
      <c r="I12620" s="60" t="s">
        <v>85</v>
      </c>
    </row>
    <row r="12621" spans="1:9" x14ac:dyDescent="0.2">
      <c r="A12621" t="s">
        <v>46</v>
      </c>
      <c r="B12621" t="s">
        <v>81</v>
      </c>
      <c r="C12621" t="s">
        <v>22</v>
      </c>
      <c r="D12621" s="55">
        <v>44896</v>
      </c>
      <c r="E12621">
        <v>0.59084072861236192</v>
      </c>
      <c r="F12621">
        <v>2376536</v>
      </c>
      <c r="G12621" s="58" t="s">
        <v>87</v>
      </c>
      <c r="H12621" s="58" t="s">
        <v>87</v>
      </c>
      <c r="I12621" s="60" t="s">
        <v>85</v>
      </c>
    </row>
    <row r="12622" spans="1:9" x14ac:dyDescent="0.2">
      <c r="A12622" t="s">
        <v>47</v>
      </c>
      <c r="B12622" t="s">
        <v>80</v>
      </c>
      <c r="C12622" t="s">
        <v>22</v>
      </c>
      <c r="D12622" s="55">
        <v>44896</v>
      </c>
      <c r="E12622">
        <v>0.37</v>
      </c>
      <c r="F12622">
        <v>2376537</v>
      </c>
      <c r="G12622" s="58" t="s">
        <v>87</v>
      </c>
      <c r="H12622" s="58" t="s">
        <v>87</v>
      </c>
      <c r="I12622" s="60" t="s">
        <v>85</v>
      </c>
    </row>
    <row r="12623" spans="1:9" x14ac:dyDescent="0.2">
      <c r="A12623" t="s">
        <v>47</v>
      </c>
      <c r="B12623" t="s">
        <v>81</v>
      </c>
      <c r="C12623" t="s">
        <v>22</v>
      </c>
      <c r="D12623" s="55">
        <v>44896</v>
      </c>
      <c r="E12623">
        <v>0.1</v>
      </c>
      <c r="F12623">
        <v>2376538</v>
      </c>
      <c r="G12623" s="58" t="s">
        <v>87</v>
      </c>
      <c r="H12623" s="58" t="s">
        <v>87</v>
      </c>
      <c r="I12623" s="60" t="s">
        <v>85</v>
      </c>
    </row>
    <row r="12624" spans="1:9" x14ac:dyDescent="0.2">
      <c r="A12624" t="s">
        <v>48</v>
      </c>
      <c r="B12624" t="s">
        <v>80</v>
      </c>
      <c r="C12624" t="s">
        <v>22</v>
      </c>
      <c r="D12624" s="55">
        <v>44896</v>
      </c>
      <c r="E12624">
        <v>0.37</v>
      </c>
      <c r="F12624">
        <v>2376539</v>
      </c>
      <c r="G12624" s="58" t="s">
        <v>87</v>
      </c>
      <c r="H12624" s="58" t="s">
        <v>87</v>
      </c>
      <c r="I12624" s="60" t="s">
        <v>85</v>
      </c>
    </row>
    <row r="12625" spans="1:9" x14ac:dyDescent="0.2">
      <c r="A12625" t="s">
        <v>48</v>
      </c>
      <c r="B12625" t="s">
        <v>81</v>
      </c>
      <c r="C12625" t="s">
        <v>22</v>
      </c>
      <c r="D12625" s="55">
        <v>44896</v>
      </c>
      <c r="E12625">
        <v>0.48850753172329137</v>
      </c>
      <c r="F12625">
        <v>2376540</v>
      </c>
      <c r="G12625" s="58" t="s">
        <v>87</v>
      </c>
      <c r="H12625" s="58" t="s">
        <v>87</v>
      </c>
      <c r="I12625" s="60" t="s">
        <v>85</v>
      </c>
    </row>
    <row r="12626" spans="1:9" x14ac:dyDescent="0.2">
      <c r="A12626" t="s">
        <v>50</v>
      </c>
      <c r="B12626" t="s">
        <v>80</v>
      </c>
      <c r="C12626" t="s">
        <v>22</v>
      </c>
      <c r="D12626" s="55">
        <v>44896</v>
      </c>
      <c r="E12626">
        <v>0</v>
      </c>
      <c r="F12626">
        <v>2376541</v>
      </c>
      <c r="G12626" s="58" t="s">
        <v>87</v>
      </c>
      <c r="H12626" s="58" t="s">
        <v>87</v>
      </c>
      <c r="I12626" s="60" t="s">
        <v>85</v>
      </c>
    </row>
    <row r="12627" spans="1:9" x14ac:dyDescent="0.2">
      <c r="A12627" t="s">
        <v>50</v>
      </c>
      <c r="B12627" t="s">
        <v>81</v>
      </c>
      <c r="C12627" t="s">
        <v>22</v>
      </c>
      <c r="D12627" s="55">
        <v>44896</v>
      </c>
      <c r="E12627">
        <v>0</v>
      </c>
      <c r="F12627">
        <v>2376542</v>
      </c>
      <c r="G12627" s="58" t="s">
        <v>87</v>
      </c>
      <c r="H12627" s="58" t="s">
        <v>87</v>
      </c>
      <c r="I12627" s="60" t="s">
        <v>85</v>
      </c>
    </row>
    <row r="12628" spans="1:9" x14ac:dyDescent="0.2">
      <c r="A12628" t="s">
        <v>58</v>
      </c>
      <c r="B12628" t="s">
        <v>80</v>
      </c>
      <c r="C12628" t="s">
        <v>22</v>
      </c>
      <c r="D12628" s="55">
        <v>44896</v>
      </c>
      <c r="E12628">
        <v>0.98</v>
      </c>
      <c r="F12628">
        <v>2376543</v>
      </c>
      <c r="G12628" s="58" t="s">
        <v>87</v>
      </c>
      <c r="H12628" s="58" t="s">
        <v>87</v>
      </c>
      <c r="I12628" s="60" t="s">
        <v>85</v>
      </c>
    </row>
    <row r="12629" spans="1:9" x14ac:dyDescent="0.2">
      <c r="A12629" t="s">
        <v>58</v>
      </c>
      <c r="B12629" t="s">
        <v>81</v>
      </c>
      <c r="C12629" t="s">
        <v>22</v>
      </c>
      <c r="D12629" s="55">
        <v>44896</v>
      </c>
      <c r="E12629">
        <v>0.05</v>
      </c>
      <c r="F12629">
        <v>2376544</v>
      </c>
      <c r="G12629" s="58" t="s">
        <v>87</v>
      </c>
      <c r="H12629" s="58" t="s">
        <v>87</v>
      </c>
      <c r="I12629" s="60" t="s">
        <v>85</v>
      </c>
    </row>
    <row r="12630" spans="1:9" x14ac:dyDescent="0.2">
      <c r="A12630" t="s">
        <v>59</v>
      </c>
      <c r="B12630" t="s">
        <v>80</v>
      </c>
      <c r="C12630" t="s">
        <v>22</v>
      </c>
      <c r="D12630" s="55">
        <v>44896</v>
      </c>
      <c r="E12630">
        <v>1.28</v>
      </c>
      <c r="F12630">
        <v>2376545</v>
      </c>
      <c r="G12630" s="58" t="s">
        <v>87</v>
      </c>
      <c r="H12630" s="58" t="s">
        <v>87</v>
      </c>
      <c r="I12630" s="60" t="s">
        <v>85</v>
      </c>
    </row>
    <row r="12631" spans="1:9" x14ac:dyDescent="0.2">
      <c r="A12631" t="s">
        <v>59</v>
      </c>
      <c r="B12631" t="s">
        <v>81</v>
      </c>
      <c r="C12631" t="s">
        <v>22</v>
      </c>
      <c r="D12631" s="55">
        <v>44896</v>
      </c>
      <c r="E12631">
        <v>-0.13</v>
      </c>
      <c r="F12631">
        <v>2376546</v>
      </c>
      <c r="G12631" s="58" t="s">
        <v>87</v>
      </c>
      <c r="H12631" s="58" t="s">
        <v>87</v>
      </c>
      <c r="I12631" s="60" t="s">
        <v>85</v>
      </c>
    </row>
    <row r="12632" spans="1:9" x14ac:dyDescent="0.2">
      <c r="A12632" t="s">
        <v>60</v>
      </c>
      <c r="B12632" t="s">
        <v>80</v>
      </c>
      <c r="C12632" t="s">
        <v>22</v>
      </c>
      <c r="D12632" s="55">
        <v>44896</v>
      </c>
      <c r="E12632">
        <v>1.28</v>
      </c>
      <c r="F12632">
        <v>2376547</v>
      </c>
      <c r="G12632" s="58" t="s">
        <v>87</v>
      </c>
      <c r="H12632" s="58" t="s">
        <v>87</v>
      </c>
      <c r="I12632" s="60" t="s">
        <v>85</v>
      </c>
    </row>
    <row r="12633" spans="1:9" x14ac:dyDescent="0.2">
      <c r="A12633" t="s">
        <v>60</v>
      </c>
      <c r="B12633" t="s">
        <v>81</v>
      </c>
      <c r="C12633" t="s">
        <v>22</v>
      </c>
      <c r="D12633" s="55">
        <v>44896</v>
      </c>
      <c r="E12633">
        <v>0.3</v>
      </c>
      <c r="F12633">
        <v>2376548</v>
      </c>
      <c r="G12633" s="58" t="s">
        <v>87</v>
      </c>
      <c r="H12633" s="58" t="s">
        <v>87</v>
      </c>
      <c r="I12633" s="60" t="s">
        <v>85</v>
      </c>
    </row>
    <row r="12634" spans="1:9" x14ac:dyDescent="0.2">
      <c r="A12634" t="s">
        <v>61</v>
      </c>
      <c r="B12634" t="s">
        <v>80</v>
      </c>
      <c r="C12634" t="s">
        <v>22</v>
      </c>
      <c r="D12634" s="55">
        <v>44896</v>
      </c>
      <c r="E12634">
        <v>1.28</v>
      </c>
      <c r="F12634">
        <v>2376549</v>
      </c>
      <c r="G12634" s="58" t="s">
        <v>87</v>
      </c>
      <c r="H12634" s="58" t="s">
        <v>87</v>
      </c>
      <c r="I12634" s="60" t="s">
        <v>85</v>
      </c>
    </row>
    <row r="12635" spans="1:9" x14ac:dyDescent="0.2">
      <c r="A12635" t="s">
        <v>61</v>
      </c>
      <c r="B12635" t="s">
        <v>81</v>
      </c>
      <c r="C12635" t="s">
        <v>22</v>
      </c>
      <c r="D12635" s="55">
        <v>44896</v>
      </c>
      <c r="E12635">
        <v>-0.05</v>
      </c>
      <c r="F12635">
        <v>2376550</v>
      </c>
      <c r="G12635" s="58" t="s">
        <v>87</v>
      </c>
      <c r="H12635" s="58" t="s">
        <v>87</v>
      </c>
      <c r="I12635" s="60" t="s">
        <v>85</v>
      </c>
    </row>
    <row r="12636" spans="1:9" x14ac:dyDescent="0.2">
      <c r="A12636" t="s">
        <v>62</v>
      </c>
      <c r="B12636" t="s">
        <v>80</v>
      </c>
      <c r="C12636" t="s">
        <v>22</v>
      </c>
      <c r="D12636" s="55">
        <v>44896</v>
      </c>
      <c r="E12636">
        <v>0.98</v>
      </c>
      <c r="F12636">
        <v>2376551</v>
      </c>
      <c r="G12636" s="58" t="s">
        <v>87</v>
      </c>
      <c r="H12636" s="58" t="s">
        <v>87</v>
      </c>
      <c r="I12636" s="60" t="s">
        <v>85</v>
      </c>
    </row>
    <row r="12637" spans="1:9" x14ac:dyDescent="0.2">
      <c r="A12637" t="s">
        <v>62</v>
      </c>
      <c r="B12637" t="s">
        <v>81</v>
      </c>
      <c r="C12637" t="s">
        <v>22</v>
      </c>
      <c r="D12637" s="55">
        <v>44896</v>
      </c>
      <c r="E12637">
        <v>0.05</v>
      </c>
      <c r="F12637">
        <v>2376552</v>
      </c>
      <c r="G12637" s="58" t="s">
        <v>87</v>
      </c>
      <c r="H12637" s="58" t="s">
        <v>87</v>
      </c>
      <c r="I12637" s="60" t="s">
        <v>85</v>
      </c>
    </row>
    <row r="12638" spans="1:9" x14ac:dyDescent="0.2">
      <c r="A12638" t="s">
        <v>63</v>
      </c>
      <c r="B12638" t="s">
        <v>80</v>
      </c>
      <c r="C12638" t="s">
        <v>22</v>
      </c>
      <c r="D12638" s="55">
        <v>44896</v>
      </c>
      <c r="E12638">
        <v>0</v>
      </c>
      <c r="F12638">
        <v>2376553</v>
      </c>
      <c r="G12638" s="58" t="s">
        <v>87</v>
      </c>
      <c r="H12638" s="58" t="s">
        <v>87</v>
      </c>
      <c r="I12638" s="60" t="s">
        <v>85</v>
      </c>
    </row>
    <row r="12639" spans="1:9" x14ac:dyDescent="0.2">
      <c r="A12639" t="s">
        <v>63</v>
      </c>
      <c r="B12639" t="s">
        <v>81</v>
      </c>
      <c r="C12639" t="s">
        <v>22</v>
      </c>
      <c r="D12639" s="55">
        <v>44896</v>
      </c>
      <c r="E12639">
        <v>0</v>
      </c>
      <c r="F12639">
        <v>2376554</v>
      </c>
      <c r="G12639" s="58" t="s">
        <v>87</v>
      </c>
      <c r="H12639" s="58" t="s">
        <v>87</v>
      </c>
      <c r="I12639" s="60" t="s">
        <v>85</v>
      </c>
    </row>
    <row r="12640" spans="1:9" x14ac:dyDescent="0.2">
      <c r="A12640" t="s">
        <v>64</v>
      </c>
      <c r="B12640" t="s">
        <v>80</v>
      </c>
      <c r="C12640" t="s">
        <v>22</v>
      </c>
      <c r="D12640" s="55">
        <v>44896</v>
      </c>
      <c r="E12640">
        <v>0</v>
      </c>
      <c r="F12640">
        <v>2376555</v>
      </c>
      <c r="G12640" s="58" t="s">
        <v>87</v>
      </c>
      <c r="H12640" s="58" t="s">
        <v>87</v>
      </c>
      <c r="I12640" s="60" t="s">
        <v>85</v>
      </c>
    </row>
    <row r="12641" spans="1:9" x14ac:dyDescent="0.2">
      <c r="A12641" t="s">
        <v>64</v>
      </c>
      <c r="B12641" t="s">
        <v>81</v>
      </c>
      <c r="C12641" t="s">
        <v>22</v>
      </c>
      <c r="D12641" s="55">
        <v>44896</v>
      </c>
      <c r="E12641">
        <v>0</v>
      </c>
      <c r="F12641">
        <v>2376556</v>
      </c>
      <c r="G12641" s="58" t="s">
        <v>87</v>
      </c>
      <c r="H12641" s="58" t="s">
        <v>87</v>
      </c>
      <c r="I12641" s="60" t="s">
        <v>85</v>
      </c>
    </row>
    <row r="12642" spans="1:9" x14ac:dyDescent="0.2">
      <c r="A12642" t="s">
        <v>79</v>
      </c>
      <c r="B12642" t="s">
        <v>80</v>
      </c>
      <c r="C12642" t="s">
        <v>22</v>
      </c>
      <c r="D12642" s="55">
        <v>44896</v>
      </c>
      <c r="E12642">
        <v>0</v>
      </c>
      <c r="F12642">
        <v>2376557</v>
      </c>
      <c r="G12642" s="58" t="s">
        <v>87</v>
      </c>
      <c r="H12642" s="58" t="s">
        <v>87</v>
      </c>
      <c r="I12642" s="60" t="s">
        <v>85</v>
      </c>
    </row>
    <row r="12643" spans="1:9" x14ac:dyDescent="0.2">
      <c r="A12643" t="s">
        <v>79</v>
      </c>
      <c r="B12643" t="s">
        <v>81</v>
      </c>
      <c r="C12643" t="s">
        <v>22</v>
      </c>
      <c r="D12643" s="55">
        <v>44896</v>
      </c>
      <c r="E12643">
        <v>0</v>
      </c>
      <c r="F12643">
        <v>2376558</v>
      </c>
      <c r="G12643" s="58" t="s">
        <v>87</v>
      </c>
      <c r="H12643" s="58" t="s">
        <v>87</v>
      </c>
      <c r="I12643" s="60" t="s">
        <v>85</v>
      </c>
    </row>
    <row r="12644" spans="1:9" x14ac:dyDescent="0.2">
      <c r="A12644" t="s">
        <v>65</v>
      </c>
      <c r="B12644" t="s">
        <v>80</v>
      </c>
      <c r="C12644" t="s">
        <v>22</v>
      </c>
      <c r="D12644" s="55">
        <v>44896</v>
      </c>
      <c r="E12644">
        <v>0</v>
      </c>
      <c r="F12644">
        <v>2376559</v>
      </c>
      <c r="G12644" s="58" t="s">
        <v>87</v>
      </c>
      <c r="H12644" s="58" t="s">
        <v>87</v>
      </c>
      <c r="I12644" s="60" t="s">
        <v>85</v>
      </c>
    </row>
    <row r="12645" spans="1:9" x14ac:dyDescent="0.2">
      <c r="A12645" t="s">
        <v>65</v>
      </c>
      <c r="B12645" t="s">
        <v>81</v>
      </c>
      <c r="C12645" t="s">
        <v>22</v>
      </c>
      <c r="D12645" s="55">
        <v>44896</v>
      </c>
      <c r="E12645">
        <v>0</v>
      </c>
      <c r="F12645">
        <v>2376560</v>
      </c>
      <c r="G12645" s="58" t="s">
        <v>87</v>
      </c>
      <c r="H12645" s="58" t="s">
        <v>87</v>
      </c>
      <c r="I12645" s="60" t="s">
        <v>85</v>
      </c>
    </row>
    <row r="12646" spans="1:9" x14ac:dyDescent="0.2">
      <c r="A12646" t="s">
        <v>82</v>
      </c>
      <c r="B12646" t="s">
        <v>80</v>
      </c>
      <c r="C12646" t="s">
        <v>22</v>
      </c>
      <c r="D12646" s="55">
        <v>44896</v>
      </c>
      <c r="E12646">
        <v>0.26</v>
      </c>
      <c r="F12646">
        <v>2376561</v>
      </c>
      <c r="G12646" s="58" t="s">
        <v>87</v>
      </c>
      <c r="H12646" s="58" t="s">
        <v>87</v>
      </c>
      <c r="I12646" s="60" t="s">
        <v>85</v>
      </c>
    </row>
    <row r="12647" spans="1:9" x14ac:dyDescent="0.2">
      <c r="A12647" t="s">
        <v>78</v>
      </c>
      <c r="B12647" t="s">
        <v>80</v>
      </c>
      <c r="C12647" t="s">
        <v>22</v>
      </c>
      <c r="D12647" s="55">
        <v>44927</v>
      </c>
      <c r="E12647">
        <v>1.2050000000000001</v>
      </c>
      <c r="F12647">
        <v>2376515</v>
      </c>
      <c r="G12647" s="58" t="s">
        <v>87</v>
      </c>
      <c r="H12647" s="58" t="s">
        <v>87</v>
      </c>
      <c r="I12647" s="60" t="s">
        <v>85</v>
      </c>
    </row>
    <row r="12648" spans="1:9" x14ac:dyDescent="0.2">
      <c r="A12648" t="s">
        <v>78</v>
      </c>
      <c r="B12648" t="s">
        <v>81</v>
      </c>
      <c r="C12648" t="s">
        <v>22</v>
      </c>
      <c r="D12648" s="55">
        <v>44927</v>
      </c>
      <c r="E12648">
        <v>0.05</v>
      </c>
      <c r="F12648">
        <v>2376516</v>
      </c>
      <c r="G12648" s="58" t="s">
        <v>87</v>
      </c>
      <c r="H12648" s="58" t="s">
        <v>87</v>
      </c>
      <c r="I12648" s="60" t="s">
        <v>85</v>
      </c>
    </row>
    <row r="12649" spans="1:9" x14ac:dyDescent="0.2">
      <c r="A12649" t="s">
        <v>35</v>
      </c>
      <c r="B12649" t="s">
        <v>80</v>
      </c>
      <c r="C12649" t="s">
        <v>22</v>
      </c>
      <c r="D12649" s="55">
        <v>44927</v>
      </c>
      <c r="E12649">
        <v>1.2050000000000001</v>
      </c>
      <c r="F12649">
        <v>2376517</v>
      </c>
      <c r="G12649" s="58" t="s">
        <v>87</v>
      </c>
      <c r="H12649" s="58" t="s">
        <v>87</v>
      </c>
      <c r="I12649" s="60" t="s">
        <v>85</v>
      </c>
    </row>
    <row r="12650" spans="1:9" x14ac:dyDescent="0.2">
      <c r="A12650" t="s">
        <v>35</v>
      </c>
      <c r="B12650" t="s">
        <v>81</v>
      </c>
      <c r="C12650" t="s">
        <v>22</v>
      </c>
      <c r="D12650" s="55">
        <v>44927</v>
      </c>
      <c r="E12650">
        <v>0.32</v>
      </c>
      <c r="F12650">
        <v>2376518</v>
      </c>
      <c r="G12650" s="58" t="s">
        <v>87</v>
      </c>
      <c r="H12650" s="58" t="s">
        <v>87</v>
      </c>
      <c r="I12650" s="60" t="s">
        <v>85</v>
      </c>
    </row>
    <row r="12651" spans="1:9" x14ac:dyDescent="0.2">
      <c r="A12651" t="s">
        <v>36</v>
      </c>
      <c r="B12651" t="s">
        <v>80</v>
      </c>
      <c r="C12651" t="s">
        <v>22</v>
      </c>
      <c r="D12651" s="55">
        <v>44927</v>
      </c>
      <c r="E12651">
        <v>1.2050000000000001</v>
      </c>
      <c r="F12651">
        <v>2376519</v>
      </c>
      <c r="G12651" s="58" t="s">
        <v>87</v>
      </c>
      <c r="H12651" s="58" t="s">
        <v>87</v>
      </c>
      <c r="I12651" s="60" t="s">
        <v>85</v>
      </c>
    </row>
    <row r="12652" spans="1:9" x14ac:dyDescent="0.2">
      <c r="A12652" t="s">
        <v>36</v>
      </c>
      <c r="B12652" t="s">
        <v>81</v>
      </c>
      <c r="C12652" t="s">
        <v>22</v>
      </c>
      <c r="D12652" s="55">
        <v>44927</v>
      </c>
      <c r="E12652">
        <v>0.05</v>
      </c>
      <c r="F12652">
        <v>2376520</v>
      </c>
      <c r="G12652" s="58" t="s">
        <v>87</v>
      </c>
      <c r="H12652" s="58" t="s">
        <v>87</v>
      </c>
      <c r="I12652" s="60" t="s">
        <v>85</v>
      </c>
    </row>
    <row r="12653" spans="1:9" x14ac:dyDescent="0.2">
      <c r="A12653" t="s">
        <v>37</v>
      </c>
      <c r="B12653" t="s">
        <v>80</v>
      </c>
      <c r="C12653" t="s">
        <v>22</v>
      </c>
      <c r="D12653" s="55">
        <v>44927</v>
      </c>
      <c r="E12653">
        <v>1.2050000000000001</v>
      </c>
      <c r="F12653">
        <v>2376521</v>
      </c>
      <c r="G12653" s="58" t="s">
        <v>87</v>
      </c>
      <c r="H12653" s="58" t="s">
        <v>87</v>
      </c>
      <c r="I12653" s="60" t="s">
        <v>85</v>
      </c>
    </row>
    <row r="12654" spans="1:9" x14ac:dyDescent="0.2">
      <c r="A12654" t="s">
        <v>37</v>
      </c>
      <c r="B12654" t="s">
        <v>81</v>
      </c>
      <c r="C12654" t="s">
        <v>22</v>
      </c>
      <c r="D12654" s="55">
        <v>44927</v>
      </c>
      <c r="E12654">
        <v>0.32</v>
      </c>
      <c r="F12654">
        <v>2376522</v>
      </c>
      <c r="G12654" s="58" t="s">
        <v>87</v>
      </c>
      <c r="H12654" s="58" t="s">
        <v>87</v>
      </c>
      <c r="I12654" s="60" t="s">
        <v>85</v>
      </c>
    </row>
    <row r="12655" spans="1:9" x14ac:dyDescent="0.2">
      <c r="A12655" t="s">
        <v>40</v>
      </c>
      <c r="B12655" t="s">
        <v>80</v>
      </c>
      <c r="C12655" t="s">
        <v>22</v>
      </c>
      <c r="D12655" s="55">
        <v>44927</v>
      </c>
      <c r="E12655">
        <v>0</v>
      </c>
      <c r="F12655">
        <v>2376523</v>
      </c>
      <c r="G12655" s="58" t="s">
        <v>87</v>
      </c>
      <c r="H12655" s="58" t="s">
        <v>87</v>
      </c>
      <c r="I12655" s="60" t="s">
        <v>85</v>
      </c>
    </row>
    <row r="12656" spans="1:9" x14ac:dyDescent="0.2">
      <c r="A12656" t="s">
        <v>40</v>
      </c>
      <c r="B12656" t="s">
        <v>81</v>
      </c>
      <c r="C12656" t="s">
        <v>22</v>
      </c>
      <c r="D12656" s="55">
        <v>44927</v>
      </c>
      <c r="E12656">
        <v>0</v>
      </c>
      <c r="F12656">
        <v>2376524</v>
      </c>
      <c r="G12656" s="58" t="s">
        <v>87</v>
      </c>
      <c r="H12656" s="58" t="s">
        <v>87</v>
      </c>
      <c r="I12656" s="60" t="s">
        <v>85</v>
      </c>
    </row>
    <row r="12657" spans="1:9" x14ac:dyDescent="0.2">
      <c r="A12657" t="s">
        <v>41</v>
      </c>
      <c r="B12657" t="s">
        <v>80</v>
      </c>
      <c r="C12657" t="s">
        <v>22</v>
      </c>
      <c r="D12657" s="55">
        <v>44927</v>
      </c>
      <c r="E12657">
        <v>0</v>
      </c>
      <c r="F12657">
        <v>2376525</v>
      </c>
      <c r="G12657" s="58" t="s">
        <v>87</v>
      </c>
      <c r="H12657" s="58" t="s">
        <v>87</v>
      </c>
      <c r="I12657" s="60" t="s">
        <v>85</v>
      </c>
    </row>
    <row r="12658" spans="1:9" x14ac:dyDescent="0.2">
      <c r="A12658" t="s">
        <v>41</v>
      </c>
      <c r="B12658" t="s">
        <v>81</v>
      </c>
      <c r="C12658" t="s">
        <v>22</v>
      </c>
      <c r="D12658" s="55">
        <v>44927</v>
      </c>
      <c r="E12658">
        <v>0</v>
      </c>
      <c r="F12658">
        <v>2376526</v>
      </c>
      <c r="G12658" s="58" t="s">
        <v>87</v>
      </c>
      <c r="H12658" s="58" t="s">
        <v>87</v>
      </c>
      <c r="I12658" s="60" t="s">
        <v>85</v>
      </c>
    </row>
    <row r="12659" spans="1:9" x14ac:dyDescent="0.2">
      <c r="A12659" t="s">
        <v>42</v>
      </c>
      <c r="B12659" t="s">
        <v>80</v>
      </c>
      <c r="C12659" t="s">
        <v>22</v>
      </c>
      <c r="D12659" s="55">
        <v>44927</v>
      </c>
      <c r="E12659">
        <v>0.27</v>
      </c>
      <c r="F12659">
        <v>2376527</v>
      </c>
      <c r="G12659" s="58" t="s">
        <v>87</v>
      </c>
      <c r="H12659" s="58" t="s">
        <v>87</v>
      </c>
      <c r="I12659" s="60" t="s">
        <v>85</v>
      </c>
    </row>
    <row r="12660" spans="1:9" x14ac:dyDescent="0.2">
      <c r="A12660" t="s">
        <v>42</v>
      </c>
      <c r="B12660" t="s">
        <v>81</v>
      </c>
      <c r="C12660" t="s">
        <v>22</v>
      </c>
      <c r="D12660" s="55">
        <v>44927</v>
      </c>
      <c r="E12660">
        <v>0.03</v>
      </c>
      <c r="F12660">
        <v>2376528</v>
      </c>
      <c r="G12660" s="58" t="s">
        <v>87</v>
      </c>
      <c r="H12660" s="58" t="s">
        <v>87</v>
      </c>
      <c r="I12660" s="60" t="s">
        <v>85</v>
      </c>
    </row>
    <row r="12661" spans="1:9" x14ac:dyDescent="0.2">
      <c r="A12661" t="s">
        <v>43</v>
      </c>
      <c r="B12661" t="s">
        <v>80</v>
      </c>
      <c r="C12661" t="s">
        <v>22</v>
      </c>
      <c r="D12661" s="55">
        <v>44927</v>
      </c>
      <c r="E12661">
        <v>0.27</v>
      </c>
      <c r="F12661">
        <v>2376529</v>
      </c>
      <c r="G12661" s="58" t="s">
        <v>87</v>
      </c>
      <c r="H12661" s="58" t="s">
        <v>87</v>
      </c>
      <c r="I12661" s="60" t="s">
        <v>85</v>
      </c>
    </row>
    <row r="12662" spans="1:9" x14ac:dyDescent="0.2">
      <c r="A12662" t="s">
        <v>43</v>
      </c>
      <c r="B12662" t="s">
        <v>81</v>
      </c>
      <c r="C12662" t="s">
        <v>22</v>
      </c>
      <c r="D12662" s="55">
        <v>44927</v>
      </c>
      <c r="E12662">
        <v>0.33046691594131794</v>
      </c>
      <c r="F12662">
        <v>2376530</v>
      </c>
      <c r="G12662" s="58" t="s">
        <v>87</v>
      </c>
      <c r="H12662" s="58" t="s">
        <v>87</v>
      </c>
      <c r="I12662" s="60" t="s">
        <v>85</v>
      </c>
    </row>
    <row r="12663" spans="1:9" x14ac:dyDescent="0.2">
      <c r="A12663" t="s">
        <v>44</v>
      </c>
      <c r="B12663" t="s">
        <v>80</v>
      </c>
      <c r="C12663" t="s">
        <v>22</v>
      </c>
      <c r="D12663" s="55">
        <v>44927</v>
      </c>
      <c r="E12663">
        <v>0.4</v>
      </c>
      <c r="F12663">
        <v>2376531</v>
      </c>
      <c r="G12663" s="58" t="s">
        <v>87</v>
      </c>
      <c r="H12663" s="58" t="s">
        <v>87</v>
      </c>
      <c r="I12663" s="60" t="s">
        <v>85</v>
      </c>
    </row>
    <row r="12664" spans="1:9" x14ac:dyDescent="0.2">
      <c r="A12664" t="s">
        <v>44</v>
      </c>
      <c r="B12664" t="s">
        <v>81</v>
      </c>
      <c r="C12664" t="s">
        <v>22</v>
      </c>
      <c r="D12664" s="55">
        <v>44927</v>
      </c>
      <c r="E12664">
        <v>0.08</v>
      </c>
      <c r="F12664">
        <v>2376532</v>
      </c>
      <c r="G12664" s="58" t="s">
        <v>87</v>
      </c>
      <c r="H12664" s="58" t="s">
        <v>87</v>
      </c>
      <c r="I12664" s="60" t="s">
        <v>85</v>
      </c>
    </row>
    <row r="12665" spans="1:9" x14ac:dyDescent="0.2">
      <c r="A12665" t="s">
        <v>45</v>
      </c>
      <c r="B12665" t="s">
        <v>80</v>
      </c>
      <c r="C12665" t="s">
        <v>22</v>
      </c>
      <c r="D12665" s="55">
        <v>44927</v>
      </c>
      <c r="E12665">
        <v>0.4</v>
      </c>
      <c r="F12665">
        <v>2376533</v>
      </c>
      <c r="G12665" s="58" t="s">
        <v>87</v>
      </c>
      <c r="H12665" s="58" t="s">
        <v>87</v>
      </c>
      <c r="I12665" s="60" t="s">
        <v>85</v>
      </c>
    </row>
    <row r="12666" spans="1:9" x14ac:dyDescent="0.2">
      <c r="A12666" t="s">
        <v>45</v>
      </c>
      <c r="B12666" t="s">
        <v>81</v>
      </c>
      <c r="C12666" t="s">
        <v>22</v>
      </c>
      <c r="D12666" s="55">
        <v>44927</v>
      </c>
      <c r="E12666">
        <v>0.23</v>
      </c>
      <c r="F12666">
        <v>2376534</v>
      </c>
      <c r="G12666" s="58" t="s">
        <v>87</v>
      </c>
      <c r="H12666" s="58" t="s">
        <v>87</v>
      </c>
      <c r="I12666" s="60" t="s">
        <v>85</v>
      </c>
    </row>
    <row r="12667" spans="1:9" x14ac:dyDescent="0.2">
      <c r="A12667" t="s">
        <v>46</v>
      </c>
      <c r="B12667" t="s">
        <v>80</v>
      </c>
      <c r="C12667" t="s">
        <v>22</v>
      </c>
      <c r="D12667" s="55">
        <v>44927</v>
      </c>
      <c r="E12667">
        <v>0.4</v>
      </c>
      <c r="F12667">
        <v>2376535</v>
      </c>
      <c r="G12667" s="58" t="s">
        <v>87</v>
      </c>
      <c r="H12667" s="58" t="s">
        <v>87</v>
      </c>
      <c r="I12667" s="60" t="s">
        <v>85</v>
      </c>
    </row>
    <row r="12668" spans="1:9" x14ac:dyDescent="0.2">
      <c r="A12668" t="s">
        <v>46</v>
      </c>
      <c r="B12668" t="s">
        <v>81</v>
      </c>
      <c r="C12668" t="s">
        <v>22</v>
      </c>
      <c r="D12668" s="55">
        <v>44927</v>
      </c>
      <c r="E12668">
        <v>0.67737367990176023</v>
      </c>
      <c r="F12668">
        <v>2376536</v>
      </c>
      <c r="G12668" s="58" t="s">
        <v>87</v>
      </c>
      <c r="H12668" s="58" t="s">
        <v>87</v>
      </c>
      <c r="I12668" s="60" t="s">
        <v>85</v>
      </c>
    </row>
    <row r="12669" spans="1:9" x14ac:dyDescent="0.2">
      <c r="A12669" t="s">
        <v>47</v>
      </c>
      <c r="B12669" t="s">
        <v>80</v>
      </c>
      <c r="C12669" t="s">
        <v>22</v>
      </c>
      <c r="D12669" s="55">
        <v>44927</v>
      </c>
      <c r="E12669">
        <v>0.4</v>
      </c>
      <c r="F12669">
        <v>2376537</v>
      </c>
      <c r="G12669" s="58" t="s">
        <v>87</v>
      </c>
      <c r="H12669" s="58" t="s">
        <v>87</v>
      </c>
      <c r="I12669" s="60" t="s">
        <v>85</v>
      </c>
    </row>
    <row r="12670" spans="1:9" x14ac:dyDescent="0.2">
      <c r="A12670" t="s">
        <v>47</v>
      </c>
      <c r="B12670" t="s">
        <v>81</v>
      </c>
      <c r="C12670" t="s">
        <v>22</v>
      </c>
      <c r="D12670" s="55">
        <v>44927</v>
      </c>
      <c r="E12670">
        <v>0.13</v>
      </c>
      <c r="F12670">
        <v>2376538</v>
      </c>
      <c r="G12670" s="58" t="s">
        <v>87</v>
      </c>
      <c r="H12670" s="58" t="s">
        <v>87</v>
      </c>
      <c r="I12670" s="60" t="s">
        <v>85</v>
      </c>
    </row>
    <row r="12671" spans="1:9" x14ac:dyDescent="0.2">
      <c r="A12671" t="s">
        <v>48</v>
      </c>
      <c r="B12671" t="s">
        <v>80</v>
      </c>
      <c r="C12671" t="s">
        <v>22</v>
      </c>
      <c r="D12671" s="55">
        <v>44927</v>
      </c>
      <c r="E12671">
        <v>0.4</v>
      </c>
      <c r="F12671">
        <v>2376539</v>
      </c>
      <c r="G12671" s="58" t="s">
        <v>87</v>
      </c>
      <c r="H12671" s="58" t="s">
        <v>87</v>
      </c>
      <c r="I12671" s="60" t="s">
        <v>85</v>
      </c>
    </row>
    <row r="12672" spans="1:9" x14ac:dyDescent="0.2">
      <c r="A12672" t="s">
        <v>48</v>
      </c>
      <c r="B12672" t="s">
        <v>81</v>
      </c>
      <c r="C12672" t="s">
        <v>22</v>
      </c>
      <c r="D12672" s="55">
        <v>44927</v>
      </c>
      <c r="E12672">
        <v>0.52387388456815442</v>
      </c>
      <c r="F12672">
        <v>2376540</v>
      </c>
      <c r="G12672" s="58" t="s">
        <v>87</v>
      </c>
      <c r="H12672" s="58" t="s">
        <v>87</v>
      </c>
      <c r="I12672" s="60" t="s">
        <v>85</v>
      </c>
    </row>
    <row r="12673" spans="1:9" x14ac:dyDescent="0.2">
      <c r="A12673" t="s">
        <v>50</v>
      </c>
      <c r="B12673" t="s">
        <v>80</v>
      </c>
      <c r="C12673" t="s">
        <v>22</v>
      </c>
      <c r="D12673" s="55">
        <v>44927</v>
      </c>
      <c r="E12673">
        <v>0</v>
      </c>
      <c r="F12673">
        <v>2376541</v>
      </c>
      <c r="G12673" s="58" t="s">
        <v>87</v>
      </c>
      <c r="H12673" s="58" t="s">
        <v>87</v>
      </c>
      <c r="I12673" s="60" t="s">
        <v>85</v>
      </c>
    </row>
    <row r="12674" spans="1:9" x14ac:dyDescent="0.2">
      <c r="A12674" t="s">
        <v>50</v>
      </c>
      <c r="B12674" t="s">
        <v>81</v>
      </c>
      <c r="C12674" t="s">
        <v>22</v>
      </c>
      <c r="D12674" s="55">
        <v>44927</v>
      </c>
      <c r="E12674">
        <v>0</v>
      </c>
      <c r="F12674">
        <v>2376542</v>
      </c>
      <c r="G12674" s="58" t="s">
        <v>87</v>
      </c>
      <c r="H12674" s="58" t="s">
        <v>87</v>
      </c>
      <c r="I12674" s="60" t="s">
        <v>85</v>
      </c>
    </row>
    <row r="12675" spans="1:9" x14ac:dyDescent="0.2">
      <c r="A12675" t="s">
        <v>58</v>
      </c>
      <c r="B12675" t="s">
        <v>80</v>
      </c>
      <c r="C12675" t="s">
        <v>22</v>
      </c>
      <c r="D12675" s="55">
        <v>44927</v>
      </c>
      <c r="E12675">
        <v>1.2050000000000001</v>
      </c>
      <c r="F12675">
        <v>2376543</v>
      </c>
      <c r="G12675" s="58" t="s">
        <v>87</v>
      </c>
      <c r="H12675" s="58" t="s">
        <v>87</v>
      </c>
      <c r="I12675" s="60" t="s">
        <v>85</v>
      </c>
    </row>
    <row r="12676" spans="1:9" x14ac:dyDescent="0.2">
      <c r="A12676" t="s">
        <v>58</v>
      </c>
      <c r="B12676" t="s">
        <v>81</v>
      </c>
      <c r="C12676" t="s">
        <v>22</v>
      </c>
      <c r="D12676" s="55">
        <v>44927</v>
      </c>
      <c r="E12676">
        <v>0.05</v>
      </c>
      <c r="F12676">
        <v>2376544</v>
      </c>
      <c r="G12676" s="58" t="s">
        <v>87</v>
      </c>
      <c r="H12676" s="58" t="s">
        <v>87</v>
      </c>
      <c r="I12676" s="60" t="s">
        <v>85</v>
      </c>
    </row>
    <row r="12677" spans="1:9" x14ac:dyDescent="0.2">
      <c r="A12677" t="s">
        <v>59</v>
      </c>
      <c r="B12677" t="s">
        <v>80</v>
      </c>
      <c r="C12677" t="s">
        <v>22</v>
      </c>
      <c r="D12677" s="55">
        <v>44927</v>
      </c>
      <c r="E12677">
        <v>1.61</v>
      </c>
      <c r="F12677">
        <v>2376545</v>
      </c>
      <c r="G12677" s="58" t="s">
        <v>87</v>
      </c>
      <c r="H12677" s="58" t="s">
        <v>87</v>
      </c>
      <c r="I12677" s="60" t="s">
        <v>85</v>
      </c>
    </row>
    <row r="12678" spans="1:9" x14ac:dyDescent="0.2">
      <c r="A12678" t="s">
        <v>59</v>
      </c>
      <c r="B12678" t="s">
        <v>81</v>
      </c>
      <c r="C12678" t="s">
        <v>22</v>
      </c>
      <c r="D12678" s="55">
        <v>44927</v>
      </c>
      <c r="E12678">
        <v>-0.25</v>
      </c>
      <c r="F12678">
        <v>2376546</v>
      </c>
      <c r="G12678" s="58" t="s">
        <v>87</v>
      </c>
      <c r="H12678" s="58" t="s">
        <v>87</v>
      </c>
      <c r="I12678" s="60" t="s">
        <v>85</v>
      </c>
    </row>
    <row r="12679" spans="1:9" x14ac:dyDescent="0.2">
      <c r="A12679" t="s">
        <v>60</v>
      </c>
      <c r="B12679" t="s">
        <v>80</v>
      </c>
      <c r="C12679" t="s">
        <v>22</v>
      </c>
      <c r="D12679" s="55">
        <v>44927</v>
      </c>
      <c r="E12679">
        <v>1.61</v>
      </c>
      <c r="F12679">
        <v>2376547</v>
      </c>
      <c r="G12679" s="58" t="s">
        <v>87</v>
      </c>
      <c r="H12679" s="58" t="s">
        <v>87</v>
      </c>
      <c r="I12679" s="60" t="s">
        <v>85</v>
      </c>
    </row>
    <row r="12680" spans="1:9" x14ac:dyDescent="0.2">
      <c r="A12680" t="s">
        <v>60</v>
      </c>
      <c r="B12680" t="s">
        <v>81</v>
      </c>
      <c r="C12680" t="s">
        <v>22</v>
      </c>
      <c r="D12680" s="55">
        <v>44927</v>
      </c>
      <c r="E12680">
        <v>0.5</v>
      </c>
      <c r="F12680">
        <v>2376548</v>
      </c>
      <c r="G12680" s="58" t="s">
        <v>87</v>
      </c>
      <c r="H12680" s="58" t="s">
        <v>87</v>
      </c>
      <c r="I12680" s="60" t="s">
        <v>85</v>
      </c>
    </row>
    <row r="12681" spans="1:9" x14ac:dyDescent="0.2">
      <c r="A12681" t="s">
        <v>61</v>
      </c>
      <c r="B12681" t="s">
        <v>80</v>
      </c>
      <c r="C12681" t="s">
        <v>22</v>
      </c>
      <c r="D12681" s="55">
        <v>44927</v>
      </c>
      <c r="E12681">
        <v>1.61</v>
      </c>
      <c r="F12681">
        <v>2376549</v>
      </c>
      <c r="G12681" s="58" t="s">
        <v>87</v>
      </c>
      <c r="H12681" s="58" t="s">
        <v>87</v>
      </c>
      <c r="I12681" s="60" t="s">
        <v>85</v>
      </c>
    </row>
    <row r="12682" spans="1:9" x14ac:dyDescent="0.2">
      <c r="A12682" t="s">
        <v>61</v>
      </c>
      <c r="B12682" t="s">
        <v>81</v>
      </c>
      <c r="C12682" t="s">
        <v>22</v>
      </c>
      <c r="D12682" s="55">
        <v>44927</v>
      </c>
      <c r="E12682">
        <v>-0.2</v>
      </c>
      <c r="F12682">
        <v>2376550</v>
      </c>
      <c r="G12682" s="58" t="s">
        <v>87</v>
      </c>
      <c r="H12682" s="58" t="s">
        <v>87</v>
      </c>
      <c r="I12682" s="60" t="s">
        <v>85</v>
      </c>
    </row>
    <row r="12683" spans="1:9" x14ac:dyDescent="0.2">
      <c r="A12683" t="s">
        <v>62</v>
      </c>
      <c r="B12683" t="s">
        <v>80</v>
      </c>
      <c r="C12683" t="s">
        <v>22</v>
      </c>
      <c r="D12683" s="55">
        <v>44927</v>
      </c>
      <c r="E12683">
        <v>1.2050000000000001</v>
      </c>
      <c r="F12683">
        <v>2376551</v>
      </c>
      <c r="G12683" s="58" t="s">
        <v>87</v>
      </c>
      <c r="H12683" s="58" t="s">
        <v>87</v>
      </c>
      <c r="I12683" s="60" t="s">
        <v>85</v>
      </c>
    </row>
    <row r="12684" spans="1:9" x14ac:dyDescent="0.2">
      <c r="A12684" t="s">
        <v>62</v>
      </c>
      <c r="B12684" t="s">
        <v>81</v>
      </c>
      <c r="C12684" t="s">
        <v>22</v>
      </c>
      <c r="D12684" s="55">
        <v>44927</v>
      </c>
      <c r="E12684">
        <v>0.05</v>
      </c>
      <c r="F12684">
        <v>2376552</v>
      </c>
      <c r="G12684" s="58" t="s">
        <v>87</v>
      </c>
      <c r="H12684" s="58" t="s">
        <v>87</v>
      </c>
      <c r="I12684" s="60" t="s">
        <v>85</v>
      </c>
    </row>
    <row r="12685" spans="1:9" x14ac:dyDescent="0.2">
      <c r="A12685" t="s">
        <v>63</v>
      </c>
      <c r="B12685" t="s">
        <v>80</v>
      </c>
      <c r="C12685" t="s">
        <v>22</v>
      </c>
      <c r="D12685" s="55">
        <v>44927</v>
      </c>
      <c r="E12685">
        <v>0</v>
      </c>
      <c r="F12685">
        <v>2376553</v>
      </c>
      <c r="G12685" s="58" t="s">
        <v>87</v>
      </c>
      <c r="H12685" s="58" t="s">
        <v>87</v>
      </c>
      <c r="I12685" s="60" t="s">
        <v>85</v>
      </c>
    </row>
    <row r="12686" spans="1:9" x14ac:dyDescent="0.2">
      <c r="A12686" t="s">
        <v>63</v>
      </c>
      <c r="B12686" t="s">
        <v>81</v>
      </c>
      <c r="C12686" t="s">
        <v>22</v>
      </c>
      <c r="D12686" s="55">
        <v>44927</v>
      </c>
      <c r="E12686">
        <v>0</v>
      </c>
      <c r="F12686">
        <v>2376554</v>
      </c>
      <c r="G12686" s="58" t="s">
        <v>87</v>
      </c>
      <c r="H12686" s="58" t="s">
        <v>87</v>
      </c>
      <c r="I12686" s="60" t="s">
        <v>85</v>
      </c>
    </row>
    <row r="12687" spans="1:9" x14ac:dyDescent="0.2">
      <c r="A12687" t="s">
        <v>64</v>
      </c>
      <c r="B12687" t="s">
        <v>80</v>
      </c>
      <c r="C12687" t="s">
        <v>22</v>
      </c>
      <c r="D12687" s="55">
        <v>44927</v>
      </c>
      <c r="E12687">
        <v>0</v>
      </c>
      <c r="F12687">
        <v>2376555</v>
      </c>
      <c r="G12687" s="58" t="s">
        <v>87</v>
      </c>
      <c r="H12687" s="58" t="s">
        <v>87</v>
      </c>
      <c r="I12687" s="60" t="s">
        <v>85</v>
      </c>
    </row>
    <row r="12688" spans="1:9" x14ac:dyDescent="0.2">
      <c r="A12688" t="s">
        <v>64</v>
      </c>
      <c r="B12688" t="s">
        <v>81</v>
      </c>
      <c r="C12688" t="s">
        <v>22</v>
      </c>
      <c r="D12688" s="55">
        <v>44927</v>
      </c>
      <c r="E12688">
        <v>0</v>
      </c>
      <c r="F12688">
        <v>2376556</v>
      </c>
      <c r="G12688" s="58" t="s">
        <v>87</v>
      </c>
      <c r="H12688" s="58" t="s">
        <v>87</v>
      </c>
      <c r="I12688" s="60" t="s">
        <v>85</v>
      </c>
    </row>
    <row r="12689" spans="1:9" x14ac:dyDescent="0.2">
      <c r="A12689" t="s">
        <v>79</v>
      </c>
      <c r="B12689" t="s">
        <v>80</v>
      </c>
      <c r="C12689" t="s">
        <v>22</v>
      </c>
      <c r="D12689" s="55">
        <v>44927</v>
      </c>
      <c r="E12689">
        <v>0</v>
      </c>
      <c r="F12689">
        <v>2376557</v>
      </c>
      <c r="G12689" s="58" t="s">
        <v>87</v>
      </c>
      <c r="H12689" s="58" t="s">
        <v>87</v>
      </c>
      <c r="I12689" s="60" t="s">
        <v>85</v>
      </c>
    </row>
    <row r="12690" spans="1:9" x14ac:dyDescent="0.2">
      <c r="A12690" t="s">
        <v>79</v>
      </c>
      <c r="B12690" t="s">
        <v>81</v>
      </c>
      <c r="C12690" t="s">
        <v>22</v>
      </c>
      <c r="D12690" s="55">
        <v>44927</v>
      </c>
      <c r="E12690">
        <v>0</v>
      </c>
      <c r="F12690">
        <v>2376558</v>
      </c>
      <c r="G12690" s="58" t="s">
        <v>87</v>
      </c>
      <c r="H12690" s="58" t="s">
        <v>87</v>
      </c>
      <c r="I12690" s="60" t="s">
        <v>85</v>
      </c>
    </row>
    <row r="12691" spans="1:9" x14ac:dyDescent="0.2">
      <c r="A12691" t="s">
        <v>65</v>
      </c>
      <c r="B12691" t="s">
        <v>80</v>
      </c>
      <c r="C12691" t="s">
        <v>22</v>
      </c>
      <c r="D12691" s="55">
        <v>44927</v>
      </c>
      <c r="E12691">
        <v>0</v>
      </c>
      <c r="F12691">
        <v>2376559</v>
      </c>
      <c r="G12691" s="58" t="s">
        <v>87</v>
      </c>
      <c r="H12691" s="58" t="s">
        <v>87</v>
      </c>
      <c r="I12691" s="60" t="s">
        <v>85</v>
      </c>
    </row>
    <row r="12692" spans="1:9" x14ac:dyDescent="0.2">
      <c r="A12692" t="s">
        <v>65</v>
      </c>
      <c r="B12692" t="s">
        <v>81</v>
      </c>
      <c r="C12692" t="s">
        <v>22</v>
      </c>
      <c r="D12692" s="55">
        <v>44927</v>
      </c>
      <c r="E12692">
        <v>0</v>
      </c>
      <c r="F12692">
        <v>2376560</v>
      </c>
      <c r="G12692" s="58" t="s">
        <v>87</v>
      </c>
      <c r="H12692" s="58" t="s">
        <v>87</v>
      </c>
      <c r="I12692" s="60" t="s">
        <v>85</v>
      </c>
    </row>
    <row r="12693" spans="1:9" x14ac:dyDescent="0.2">
      <c r="A12693" t="s">
        <v>82</v>
      </c>
      <c r="B12693" t="s">
        <v>80</v>
      </c>
      <c r="C12693" t="s">
        <v>22</v>
      </c>
      <c r="D12693" s="55">
        <v>44927</v>
      </c>
      <c r="E12693">
        <v>8.5000000000000006E-2</v>
      </c>
      <c r="F12693">
        <v>2376561</v>
      </c>
      <c r="G12693" s="58" t="s">
        <v>87</v>
      </c>
      <c r="H12693" s="58" t="s">
        <v>87</v>
      </c>
      <c r="I12693" s="60" t="s">
        <v>85</v>
      </c>
    </row>
    <row r="12694" spans="1:9" x14ac:dyDescent="0.2">
      <c r="A12694" t="s">
        <v>78</v>
      </c>
      <c r="B12694" t="s">
        <v>80</v>
      </c>
      <c r="C12694" t="s">
        <v>22</v>
      </c>
      <c r="D12694" s="55">
        <v>44958</v>
      </c>
      <c r="E12694">
        <v>1.2050000000000001</v>
      </c>
      <c r="F12694">
        <v>2376515</v>
      </c>
      <c r="G12694" s="58" t="s">
        <v>87</v>
      </c>
      <c r="H12694" s="58" t="s">
        <v>87</v>
      </c>
      <c r="I12694" s="60" t="s">
        <v>85</v>
      </c>
    </row>
    <row r="12695" spans="1:9" x14ac:dyDescent="0.2">
      <c r="A12695" t="s">
        <v>78</v>
      </c>
      <c r="B12695" t="s">
        <v>81</v>
      </c>
      <c r="C12695" t="s">
        <v>22</v>
      </c>
      <c r="D12695" s="55">
        <v>44958</v>
      </c>
      <c r="E12695">
        <v>0.05</v>
      </c>
      <c r="F12695">
        <v>2376516</v>
      </c>
      <c r="G12695" s="58" t="s">
        <v>87</v>
      </c>
      <c r="H12695" s="58" t="s">
        <v>87</v>
      </c>
      <c r="I12695" s="60" t="s">
        <v>85</v>
      </c>
    </row>
    <row r="12696" spans="1:9" x14ac:dyDescent="0.2">
      <c r="A12696" t="s">
        <v>35</v>
      </c>
      <c r="B12696" t="s">
        <v>80</v>
      </c>
      <c r="C12696" t="s">
        <v>22</v>
      </c>
      <c r="D12696" s="55">
        <v>44958</v>
      </c>
      <c r="E12696">
        <v>1.2050000000000001</v>
      </c>
      <c r="F12696">
        <v>2376517</v>
      </c>
      <c r="G12696" s="58" t="s">
        <v>87</v>
      </c>
      <c r="H12696" s="58" t="s">
        <v>87</v>
      </c>
      <c r="I12696" s="60" t="s">
        <v>85</v>
      </c>
    </row>
    <row r="12697" spans="1:9" x14ac:dyDescent="0.2">
      <c r="A12697" t="s">
        <v>35</v>
      </c>
      <c r="B12697" t="s">
        <v>81</v>
      </c>
      <c r="C12697" t="s">
        <v>22</v>
      </c>
      <c r="D12697" s="55">
        <v>44958</v>
      </c>
      <c r="E12697">
        <v>0.32</v>
      </c>
      <c r="F12697">
        <v>2376518</v>
      </c>
      <c r="G12697" s="58" t="s">
        <v>87</v>
      </c>
      <c r="H12697" s="58" t="s">
        <v>87</v>
      </c>
      <c r="I12697" s="60" t="s">
        <v>85</v>
      </c>
    </row>
    <row r="12698" spans="1:9" x14ac:dyDescent="0.2">
      <c r="A12698" t="s">
        <v>36</v>
      </c>
      <c r="B12698" t="s">
        <v>80</v>
      </c>
      <c r="C12698" t="s">
        <v>22</v>
      </c>
      <c r="D12698" s="55">
        <v>44958</v>
      </c>
      <c r="E12698">
        <v>1.2050000000000001</v>
      </c>
      <c r="F12698">
        <v>2376519</v>
      </c>
      <c r="G12698" s="58" t="s">
        <v>87</v>
      </c>
      <c r="H12698" s="58" t="s">
        <v>87</v>
      </c>
      <c r="I12698" s="60" t="s">
        <v>85</v>
      </c>
    </row>
    <row r="12699" spans="1:9" x14ac:dyDescent="0.2">
      <c r="A12699" t="s">
        <v>36</v>
      </c>
      <c r="B12699" t="s">
        <v>81</v>
      </c>
      <c r="C12699" t="s">
        <v>22</v>
      </c>
      <c r="D12699" s="55">
        <v>44958</v>
      </c>
      <c r="E12699">
        <v>0.05</v>
      </c>
      <c r="F12699">
        <v>2376520</v>
      </c>
      <c r="G12699" s="58" t="s">
        <v>87</v>
      </c>
      <c r="H12699" s="58" t="s">
        <v>87</v>
      </c>
      <c r="I12699" s="60" t="s">
        <v>85</v>
      </c>
    </row>
    <row r="12700" spans="1:9" x14ac:dyDescent="0.2">
      <c r="A12700" t="s">
        <v>37</v>
      </c>
      <c r="B12700" t="s">
        <v>80</v>
      </c>
      <c r="C12700" t="s">
        <v>22</v>
      </c>
      <c r="D12700" s="55">
        <v>44958</v>
      </c>
      <c r="E12700">
        <v>1.2050000000000001</v>
      </c>
      <c r="F12700">
        <v>2376521</v>
      </c>
      <c r="G12700" s="58" t="s">
        <v>87</v>
      </c>
      <c r="H12700" s="58" t="s">
        <v>87</v>
      </c>
      <c r="I12700" s="60" t="s">
        <v>85</v>
      </c>
    </row>
    <row r="12701" spans="1:9" x14ac:dyDescent="0.2">
      <c r="A12701" t="s">
        <v>37</v>
      </c>
      <c r="B12701" t="s">
        <v>81</v>
      </c>
      <c r="C12701" t="s">
        <v>22</v>
      </c>
      <c r="D12701" s="55">
        <v>44958</v>
      </c>
      <c r="E12701">
        <v>0.32</v>
      </c>
      <c r="F12701">
        <v>2376522</v>
      </c>
      <c r="G12701" s="58" t="s">
        <v>87</v>
      </c>
      <c r="H12701" s="58" t="s">
        <v>87</v>
      </c>
      <c r="I12701" s="60" t="s">
        <v>85</v>
      </c>
    </row>
    <row r="12702" spans="1:9" x14ac:dyDescent="0.2">
      <c r="A12702" t="s">
        <v>40</v>
      </c>
      <c r="B12702" t="s">
        <v>80</v>
      </c>
      <c r="C12702" t="s">
        <v>22</v>
      </c>
      <c r="D12702" s="55">
        <v>44958</v>
      </c>
      <c r="E12702">
        <v>0</v>
      </c>
      <c r="F12702">
        <v>2376523</v>
      </c>
      <c r="G12702" s="58" t="s">
        <v>87</v>
      </c>
      <c r="H12702" s="58" t="s">
        <v>87</v>
      </c>
      <c r="I12702" s="60" t="s">
        <v>85</v>
      </c>
    </row>
    <row r="12703" spans="1:9" x14ac:dyDescent="0.2">
      <c r="A12703" t="s">
        <v>40</v>
      </c>
      <c r="B12703" t="s">
        <v>81</v>
      </c>
      <c r="C12703" t="s">
        <v>22</v>
      </c>
      <c r="D12703" s="55">
        <v>44958</v>
      </c>
      <c r="E12703">
        <v>0</v>
      </c>
      <c r="F12703">
        <v>2376524</v>
      </c>
      <c r="G12703" s="58" t="s">
        <v>87</v>
      </c>
      <c r="H12703" s="58" t="s">
        <v>87</v>
      </c>
      <c r="I12703" s="60" t="s">
        <v>85</v>
      </c>
    </row>
    <row r="12704" spans="1:9" x14ac:dyDescent="0.2">
      <c r="A12704" t="s">
        <v>41</v>
      </c>
      <c r="B12704" t="s">
        <v>80</v>
      </c>
      <c r="C12704" t="s">
        <v>22</v>
      </c>
      <c r="D12704" s="55">
        <v>44958</v>
      </c>
      <c r="E12704">
        <v>0</v>
      </c>
      <c r="F12704">
        <v>2376525</v>
      </c>
      <c r="G12704" s="58" t="s">
        <v>87</v>
      </c>
      <c r="H12704" s="58" t="s">
        <v>87</v>
      </c>
      <c r="I12704" s="60" t="s">
        <v>85</v>
      </c>
    </row>
    <row r="12705" spans="1:9" x14ac:dyDescent="0.2">
      <c r="A12705" t="s">
        <v>41</v>
      </c>
      <c r="B12705" t="s">
        <v>81</v>
      </c>
      <c r="C12705" t="s">
        <v>22</v>
      </c>
      <c r="D12705" s="55">
        <v>44958</v>
      </c>
      <c r="E12705">
        <v>0</v>
      </c>
      <c r="F12705">
        <v>2376526</v>
      </c>
      <c r="G12705" s="58" t="s">
        <v>87</v>
      </c>
      <c r="H12705" s="58" t="s">
        <v>87</v>
      </c>
      <c r="I12705" s="60" t="s">
        <v>85</v>
      </c>
    </row>
    <row r="12706" spans="1:9" x14ac:dyDescent="0.2">
      <c r="A12706" t="s">
        <v>42</v>
      </c>
      <c r="B12706" t="s">
        <v>80</v>
      </c>
      <c r="C12706" t="s">
        <v>22</v>
      </c>
      <c r="D12706" s="55">
        <v>44958</v>
      </c>
      <c r="E12706">
        <v>0.27</v>
      </c>
      <c r="F12706">
        <v>2376527</v>
      </c>
      <c r="G12706" s="58" t="s">
        <v>87</v>
      </c>
      <c r="H12706" s="58" t="s">
        <v>87</v>
      </c>
      <c r="I12706" s="60" t="s">
        <v>85</v>
      </c>
    </row>
    <row r="12707" spans="1:9" x14ac:dyDescent="0.2">
      <c r="A12707" t="s">
        <v>42</v>
      </c>
      <c r="B12707" t="s">
        <v>81</v>
      </c>
      <c r="C12707" t="s">
        <v>22</v>
      </c>
      <c r="D12707" s="55">
        <v>44958</v>
      </c>
      <c r="E12707">
        <v>0.03</v>
      </c>
      <c r="F12707">
        <v>2376528</v>
      </c>
      <c r="G12707" s="58" t="s">
        <v>87</v>
      </c>
      <c r="H12707" s="58" t="s">
        <v>87</v>
      </c>
      <c r="I12707" s="60" t="s">
        <v>85</v>
      </c>
    </row>
    <row r="12708" spans="1:9" x14ac:dyDescent="0.2">
      <c r="A12708" t="s">
        <v>43</v>
      </c>
      <c r="B12708" t="s">
        <v>80</v>
      </c>
      <c r="C12708" t="s">
        <v>22</v>
      </c>
      <c r="D12708" s="55">
        <v>44958</v>
      </c>
      <c r="E12708">
        <v>0.27</v>
      </c>
      <c r="F12708">
        <v>2376529</v>
      </c>
      <c r="G12708" s="58" t="s">
        <v>87</v>
      </c>
      <c r="H12708" s="58" t="s">
        <v>87</v>
      </c>
      <c r="I12708" s="60" t="s">
        <v>85</v>
      </c>
    </row>
    <row r="12709" spans="1:9" x14ac:dyDescent="0.2">
      <c r="A12709" t="s">
        <v>43</v>
      </c>
      <c r="B12709" t="s">
        <v>81</v>
      </c>
      <c r="C12709" t="s">
        <v>22</v>
      </c>
      <c r="D12709" s="55">
        <v>44958</v>
      </c>
      <c r="E12709">
        <v>0.30269988557884853</v>
      </c>
      <c r="F12709">
        <v>2376530</v>
      </c>
      <c r="G12709" s="58" t="s">
        <v>87</v>
      </c>
      <c r="H12709" s="58" t="s">
        <v>87</v>
      </c>
      <c r="I12709" s="60" t="s">
        <v>85</v>
      </c>
    </row>
    <row r="12710" spans="1:9" x14ac:dyDescent="0.2">
      <c r="A12710" t="s">
        <v>44</v>
      </c>
      <c r="B12710" t="s">
        <v>80</v>
      </c>
      <c r="C12710" t="s">
        <v>22</v>
      </c>
      <c r="D12710" s="55">
        <v>44958</v>
      </c>
      <c r="E12710">
        <v>0.39</v>
      </c>
      <c r="F12710">
        <v>2376531</v>
      </c>
      <c r="G12710" s="58" t="s">
        <v>87</v>
      </c>
      <c r="H12710" s="58" t="s">
        <v>87</v>
      </c>
      <c r="I12710" s="60" t="s">
        <v>85</v>
      </c>
    </row>
    <row r="12711" spans="1:9" x14ac:dyDescent="0.2">
      <c r="A12711" t="s">
        <v>44</v>
      </c>
      <c r="B12711" t="s">
        <v>81</v>
      </c>
      <c r="C12711" t="s">
        <v>22</v>
      </c>
      <c r="D12711" s="55">
        <v>44958</v>
      </c>
      <c r="E12711">
        <v>0.08</v>
      </c>
      <c r="F12711">
        <v>2376532</v>
      </c>
      <c r="G12711" s="58" t="s">
        <v>87</v>
      </c>
      <c r="H12711" s="58" t="s">
        <v>87</v>
      </c>
      <c r="I12711" s="60" t="s">
        <v>85</v>
      </c>
    </row>
    <row r="12712" spans="1:9" x14ac:dyDescent="0.2">
      <c r="A12712" t="s">
        <v>45</v>
      </c>
      <c r="B12712" t="s">
        <v>80</v>
      </c>
      <c r="C12712" t="s">
        <v>22</v>
      </c>
      <c r="D12712" s="55">
        <v>44958</v>
      </c>
      <c r="E12712">
        <v>0.39</v>
      </c>
      <c r="F12712">
        <v>2376533</v>
      </c>
      <c r="G12712" s="58" t="s">
        <v>87</v>
      </c>
      <c r="H12712" s="58" t="s">
        <v>87</v>
      </c>
      <c r="I12712" s="60" t="s">
        <v>85</v>
      </c>
    </row>
    <row r="12713" spans="1:9" x14ac:dyDescent="0.2">
      <c r="A12713" t="s">
        <v>45</v>
      </c>
      <c r="B12713" t="s">
        <v>81</v>
      </c>
      <c r="C12713" t="s">
        <v>22</v>
      </c>
      <c r="D12713" s="55">
        <v>44958</v>
      </c>
      <c r="E12713">
        <v>0.23</v>
      </c>
      <c r="F12713">
        <v>2376534</v>
      </c>
      <c r="G12713" s="58" t="s">
        <v>87</v>
      </c>
      <c r="H12713" s="58" t="s">
        <v>87</v>
      </c>
      <c r="I12713" s="60" t="s">
        <v>85</v>
      </c>
    </row>
    <row r="12714" spans="1:9" x14ac:dyDescent="0.2">
      <c r="A12714" t="s">
        <v>46</v>
      </c>
      <c r="B12714" t="s">
        <v>80</v>
      </c>
      <c r="C12714" t="s">
        <v>22</v>
      </c>
      <c r="D12714" s="55">
        <v>44958</v>
      </c>
      <c r="E12714">
        <v>0.39</v>
      </c>
      <c r="F12714">
        <v>2376535</v>
      </c>
      <c r="G12714" s="58" t="s">
        <v>87</v>
      </c>
      <c r="H12714" s="58" t="s">
        <v>87</v>
      </c>
      <c r="I12714" s="60" t="s">
        <v>85</v>
      </c>
    </row>
    <row r="12715" spans="1:9" x14ac:dyDescent="0.2">
      <c r="A12715" t="s">
        <v>46</v>
      </c>
      <c r="B12715" t="s">
        <v>81</v>
      </c>
      <c r="C12715" t="s">
        <v>22</v>
      </c>
      <c r="D12715" s="55">
        <v>44958</v>
      </c>
      <c r="E12715">
        <v>0.67415386819484291</v>
      </c>
      <c r="F12715">
        <v>2376536</v>
      </c>
      <c r="G12715" s="58" t="s">
        <v>87</v>
      </c>
      <c r="H12715" s="58" t="s">
        <v>87</v>
      </c>
      <c r="I12715" s="60" t="s">
        <v>85</v>
      </c>
    </row>
    <row r="12716" spans="1:9" x14ac:dyDescent="0.2">
      <c r="A12716" t="s">
        <v>47</v>
      </c>
      <c r="B12716" t="s">
        <v>80</v>
      </c>
      <c r="C12716" t="s">
        <v>22</v>
      </c>
      <c r="D12716" s="55">
        <v>44958</v>
      </c>
      <c r="E12716">
        <v>0.39</v>
      </c>
      <c r="F12716">
        <v>2376537</v>
      </c>
      <c r="G12716" s="58" t="s">
        <v>87</v>
      </c>
      <c r="H12716" s="58" t="s">
        <v>87</v>
      </c>
      <c r="I12716" s="60" t="s">
        <v>85</v>
      </c>
    </row>
    <row r="12717" spans="1:9" x14ac:dyDescent="0.2">
      <c r="A12717" t="s">
        <v>47</v>
      </c>
      <c r="B12717" t="s">
        <v>81</v>
      </c>
      <c r="C12717" t="s">
        <v>22</v>
      </c>
      <c r="D12717" s="55">
        <v>44958</v>
      </c>
      <c r="E12717">
        <v>0.13</v>
      </c>
      <c r="F12717">
        <v>2376538</v>
      </c>
      <c r="G12717" s="58" t="s">
        <v>87</v>
      </c>
      <c r="H12717" s="58" t="s">
        <v>87</v>
      </c>
      <c r="I12717" s="60" t="s">
        <v>85</v>
      </c>
    </row>
    <row r="12718" spans="1:9" x14ac:dyDescent="0.2">
      <c r="A12718" t="s">
        <v>48</v>
      </c>
      <c r="B12718" t="s">
        <v>80</v>
      </c>
      <c r="C12718" t="s">
        <v>22</v>
      </c>
      <c r="D12718" s="55">
        <v>44958</v>
      </c>
      <c r="E12718">
        <v>0.39</v>
      </c>
      <c r="F12718">
        <v>2376539</v>
      </c>
      <c r="G12718" s="58" t="s">
        <v>87</v>
      </c>
      <c r="H12718" s="58" t="s">
        <v>87</v>
      </c>
      <c r="I12718" s="60" t="s">
        <v>85</v>
      </c>
    </row>
    <row r="12719" spans="1:9" x14ac:dyDescent="0.2">
      <c r="A12719" t="s">
        <v>48</v>
      </c>
      <c r="B12719" t="s">
        <v>81</v>
      </c>
      <c r="C12719" t="s">
        <v>22</v>
      </c>
      <c r="D12719" s="55">
        <v>44958</v>
      </c>
      <c r="E12719">
        <v>0.52065407286123622</v>
      </c>
      <c r="F12719">
        <v>2376540</v>
      </c>
      <c r="G12719" s="58" t="s">
        <v>87</v>
      </c>
      <c r="H12719" s="58" t="s">
        <v>87</v>
      </c>
      <c r="I12719" s="60" t="s">
        <v>85</v>
      </c>
    </row>
    <row r="12720" spans="1:9" x14ac:dyDescent="0.2">
      <c r="A12720" t="s">
        <v>50</v>
      </c>
      <c r="B12720" t="s">
        <v>80</v>
      </c>
      <c r="C12720" t="s">
        <v>22</v>
      </c>
      <c r="D12720" s="55">
        <v>44958</v>
      </c>
      <c r="E12720">
        <v>0</v>
      </c>
      <c r="F12720">
        <v>2376541</v>
      </c>
      <c r="G12720" s="58" t="s">
        <v>87</v>
      </c>
      <c r="H12720" s="58" t="s">
        <v>87</v>
      </c>
      <c r="I12720" s="60" t="s">
        <v>85</v>
      </c>
    </row>
    <row r="12721" spans="1:9" x14ac:dyDescent="0.2">
      <c r="A12721" t="s">
        <v>50</v>
      </c>
      <c r="B12721" t="s">
        <v>81</v>
      </c>
      <c r="C12721" t="s">
        <v>22</v>
      </c>
      <c r="D12721" s="55">
        <v>44958</v>
      </c>
      <c r="E12721">
        <v>0</v>
      </c>
      <c r="F12721">
        <v>2376542</v>
      </c>
      <c r="G12721" s="58" t="s">
        <v>87</v>
      </c>
      <c r="H12721" s="58" t="s">
        <v>87</v>
      </c>
      <c r="I12721" s="60" t="s">
        <v>85</v>
      </c>
    </row>
    <row r="12722" spans="1:9" x14ac:dyDescent="0.2">
      <c r="A12722" t="s">
        <v>58</v>
      </c>
      <c r="B12722" t="s">
        <v>80</v>
      </c>
      <c r="C12722" t="s">
        <v>22</v>
      </c>
      <c r="D12722" s="55">
        <v>44958</v>
      </c>
      <c r="E12722">
        <v>1.2050000000000001</v>
      </c>
      <c r="F12722">
        <v>2376543</v>
      </c>
      <c r="G12722" s="58" t="s">
        <v>87</v>
      </c>
      <c r="H12722" s="58" t="s">
        <v>87</v>
      </c>
      <c r="I12722" s="60" t="s">
        <v>85</v>
      </c>
    </row>
    <row r="12723" spans="1:9" x14ac:dyDescent="0.2">
      <c r="A12723" t="s">
        <v>58</v>
      </c>
      <c r="B12723" t="s">
        <v>81</v>
      </c>
      <c r="C12723" t="s">
        <v>22</v>
      </c>
      <c r="D12723" s="55">
        <v>44958</v>
      </c>
      <c r="E12723">
        <v>0.05</v>
      </c>
      <c r="F12723">
        <v>2376544</v>
      </c>
      <c r="G12723" s="58" t="s">
        <v>87</v>
      </c>
      <c r="H12723" s="58" t="s">
        <v>87</v>
      </c>
      <c r="I12723" s="60" t="s">
        <v>85</v>
      </c>
    </row>
    <row r="12724" spans="1:9" x14ac:dyDescent="0.2">
      <c r="A12724" t="s">
        <v>59</v>
      </c>
      <c r="B12724" t="s">
        <v>80</v>
      </c>
      <c r="C12724" t="s">
        <v>22</v>
      </c>
      <c r="D12724" s="55">
        <v>44958</v>
      </c>
      <c r="E12724">
        <v>1.57</v>
      </c>
      <c r="F12724">
        <v>2376545</v>
      </c>
      <c r="G12724" s="58" t="s">
        <v>87</v>
      </c>
      <c r="H12724" s="58" t="s">
        <v>87</v>
      </c>
      <c r="I12724" s="60" t="s">
        <v>85</v>
      </c>
    </row>
    <row r="12725" spans="1:9" x14ac:dyDescent="0.2">
      <c r="A12725" t="s">
        <v>59</v>
      </c>
      <c r="B12725" t="s">
        <v>81</v>
      </c>
      <c r="C12725" t="s">
        <v>22</v>
      </c>
      <c r="D12725" s="55">
        <v>44958</v>
      </c>
      <c r="E12725">
        <v>-0.28000000000000003</v>
      </c>
      <c r="F12725">
        <v>2376546</v>
      </c>
      <c r="G12725" s="58" t="s">
        <v>87</v>
      </c>
      <c r="H12725" s="58" t="s">
        <v>87</v>
      </c>
      <c r="I12725" s="60" t="s">
        <v>85</v>
      </c>
    </row>
    <row r="12726" spans="1:9" x14ac:dyDescent="0.2">
      <c r="A12726" t="s">
        <v>60</v>
      </c>
      <c r="B12726" t="s">
        <v>80</v>
      </c>
      <c r="C12726" t="s">
        <v>22</v>
      </c>
      <c r="D12726" s="55">
        <v>44958</v>
      </c>
      <c r="E12726">
        <v>1.57</v>
      </c>
      <c r="F12726">
        <v>2376547</v>
      </c>
      <c r="G12726" s="58" t="s">
        <v>87</v>
      </c>
      <c r="H12726" s="58" t="s">
        <v>87</v>
      </c>
      <c r="I12726" s="60" t="s">
        <v>85</v>
      </c>
    </row>
    <row r="12727" spans="1:9" x14ac:dyDescent="0.2">
      <c r="A12727" t="s">
        <v>60</v>
      </c>
      <c r="B12727" t="s">
        <v>81</v>
      </c>
      <c r="C12727" t="s">
        <v>22</v>
      </c>
      <c r="D12727" s="55">
        <v>44958</v>
      </c>
      <c r="E12727">
        <v>0.5</v>
      </c>
      <c r="F12727">
        <v>2376548</v>
      </c>
      <c r="G12727" s="58" t="s">
        <v>87</v>
      </c>
      <c r="H12727" s="58" t="s">
        <v>87</v>
      </c>
      <c r="I12727" s="60" t="s">
        <v>85</v>
      </c>
    </row>
    <row r="12728" spans="1:9" x14ac:dyDescent="0.2">
      <c r="A12728" t="s">
        <v>61</v>
      </c>
      <c r="B12728" t="s">
        <v>80</v>
      </c>
      <c r="C12728" t="s">
        <v>22</v>
      </c>
      <c r="D12728" s="55">
        <v>44958</v>
      </c>
      <c r="E12728">
        <v>1.57</v>
      </c>
      <c r="F12728">
        <v>2376549</v>
      </c>
      <c r="G12728" s="58" t="s">
        <v>87</v>
      </c>
      <c r="H12728" s="58" t="s">
        <v>87</v>
      </c>
      <c r="I12728" s="60" t="s">
        <v>85</v>
      </c>
    </row>
    <row r="12729" spans="1:9" x14ac:dyDescent="0.2">
      <c r="A12729" t="s">
        <v>61</v>
      </c>
      <c r="B12729" t="s">
        <v>81</v>
      </c>
      <c r="C12729" t="s">
        <v>22</v>
      </c>
      <c r="D12729" s="55">
        <v>44958</v>
      </c>
      <c r="E12729">
        <v>-0.2</v>
      </c>
      <c r="F12729">
        <v>2376550</v>
      </c>
      <c r="G12729" s="58" t="s">
        <v>87</v>
      </c>
      <c r="H12729" s="58" t="s">
        <v>87</v>
      </c>
      <c r="I12729" s="60" t="s">
        <v>85</v>
      </c>
    </row>
    <row r="12730" spans="1:9" x14ac:dyDescent="0.2">
      <c r="A12730" t="s">
        <v>62</v>
      </c>
      <c r="B12730" t="s">
        <v>80</v>
      </c>
      <c r="C12730" t="s">
        <v>22</v>
      </c>
      <c r="D12730" s="55">
        <v>44958</v>
      </c>
      <c r="E12730">
        <v>1.2050000000000001</v>
      </c>
      <c r="F12730">
        <v>2376551</v>
      </c>
      <c r="G12730" s="58" t="s">
        <v>87</v>
      </c>
      <c r="H12730" s="58" t="s">
        <v>87</v>
      </c>
      <c r="I12730" s="60" t="s">
        <v>85</v>
      </c>
    </row>
    <row r="12731" spans="1:9" x14ac:dyDescent="0.2">
      <c r="A12731" t="s">
        <v>62</v>
      </c>
      <c r="B12731" t="s">
        <v>81</v>
      </c>
      <c r="C12731" t="s">
        <v>22</v>
      </c>
      <c r="D12731" s="55">
        <v>44958</v>
      </c>
      <c r="E12731">
        <v>0.05</v>
      </c>
      <c r="F12731">
        <v>2376552</v>
      </c>
      <c r="G12731" s="58" t="s">
        <v>87</v>
      </c>
      <c r="H12731" s="58" t="s">
        <v>87</v>
      </c>
      <c r="I12731" s="60" t="s">
        <v>85</v>
      </c>
    </row>
    <row r="12732" spans="1:9" x14ac:dyDescent="0.2">
      <c r="A12732" t="s">
        <v>63</v>
      </c>
      <c r="B12732" t="s">
        <v>80</v>
      </c>
      <c r="C12732" t="s">
        <v>22</v>
      </c>
      <c r="D12732" s="55">
        <v>44958</v>
      </c>
      <c r="E12732">
        <v>0</v>
      </c>
      <c r="F12732">
        <v>2376553</v>
      </c>
      <c r="G12732" s="58" t="s">
        <v>87</v>
      </c>
      <c r="H12732" s="58" t="s">
        <v>87</v>
      </c>
      <c r="I12732" s="60" t="s">
        <v>85</v>
      </c>
    </row>
    <row r="12733" spans="1:9" x14ac:dyDescent="0.2">
      <c r="A12733" t="s">
        <v>63</v>
      </c>
      <c r="B12733" t="s">
        <v>81</v>
      </c>
      <c r="C12733" t="s">
        <v>22</v>
      </c>
      <c r="D12733" s="55">
        <v>44958</v>
      </c>
      <c r="E12733">
        <v>0</v>
      </c>
      <c r="F12733">
        <v>2376554</v>
      </c>
      <c r="G12733" s="58" t="s">
        <v>87</v>
      </c>
      <c r="H12733" s="58" t="s">
        <v>87</v>
      </c>
      <c r="I12733" s="60" t="s">
        <v>85</v>
      </c>
    </row>
    <row r="12734" spans="1:9" x14ac:dyDescent="0.2">
      <c r="A12734" t="s">
        <v>64</v>
      </c>
      <c r="B12734" t="s">
        <v>80</v>
      </c>
      <c r="C12734" t="s">
        <v>22</v>
      </c>
      <c r="D12734" s="55">
        <v>44958</v>
      </c>
      <c r="E12734">
        <v>0</v>
      </c>
      <c r="F12734">
        <v>2376555</v>
      </c>
      <c r="G12734" s="58" t="s">
        <v>87</v>
      </c>
      <c r="H12734" s="58" t="s">
        <v>87</v>
      </c>
      <c r="I12734" s="60" t="s">
        <v>85</v>
      </c>
    </row>
    <row r="12735" spans="1:9" x14ac:dyDescent="0.2">
      <c r="A12735" t="s">
        <v>64</v>
      </c>
      <c r="B12735" t="s">
        <v>81</v>
      </c>
      <c r="C12735" t="s">
        <v>22</v>
      </c>
      <c r="D12735" s="55">
        <v>44958</v>
      </c>
      <c r="E12735">
        <v>0</v>
      </c>
      <c r="F12735">
        <v>2376556</v>
      </c>
      <c r="G12735" s="58" t="s">
        <v>87</v>
      </c>
      <c r="H12735" s="58" t="s">
        <v>87</v>
      </c>
      <c r="I12735" s="60" t="s">
        <v>85</v>
      </c>
    </row>
    <row r="12736" spans="1:9" x14ac:dyDescent="0.2">
      <c r="A12736" t="s">
        <v>79</v>
      </c>
      <c r="B12736" t="s">
        <v>80</v>
      </c>
      <c r="C12736" t="s">
        <v>22</v>
      </c>
      <c r="D12736" s="55">
        <v>44958</v>
      </c>
      <c r="E12736">
        <v>0</v>
      </c>
      <c r="F12736">
        <v>2376557</v>
      </c>
      <c r="G12736" s="58" t="s">
        <v>87</v>
      </c>
      <c r="H12736" s="58" t="s">
        <v>87</v>
      </c>
      <c r="I12736" s="60" t="s">
        <v>85</v>
      </c>
    </row>
    <row r="12737" spans="1:9" x14ac:dyDescent="0.2">
      <c r="A12737" t="s">
        <v>79</v>
      </c>
      <c r="B12737" t="s">
        <v>81</v>
      </c>
      <c r="C12737" t="s">
        <v>22</v>
      </c>
      <c r="D12737" s="55">
        <v>44958</v>
      </c>
      <c r="E12737">
        <v>0</v>
      </c>
      <c r="F12737">
        <v>2376558</v>
      </c>
      <c r="G12737" s="58" t="s">
        <v>87</v>
      </c>
      <c r="H12737" s="58" t="s">
        <v>87</v>
      </c>
      <c r="I12737" s="60" t="s">
        <v>85</v>
      </c>
    </row>
    <row r="12738" spans="1:9" x14ac:dyDescent="0.2">
      <c r="A12738" t="s">
        <v>65</v>
      </c>
      <c r="B12738" t="s">
        <v>80</v>
      </c>
      <c r="C12738" t="s">
        <v>22</v>
      </c>
      <c r="D12738" s="55">
        <v>44958</v>
      </c>
      <c r="E12738">
        <v>0</v>
      </c>
      <c r="F12738">
        <v>2376559</v>
      </c>
      <c r="G12738" s="58" t="s">
        <v>87</v>
      </c>
      <c r="H12738" s="58" t="s">
        <v>87</v>
      </c>
      <c r="I12738" s="60" t="s">
        <v>85</v>
      </c>
    </row>
    <row r="12739" spans="1:9" x14ac:dyDescent="0.2">
      <c r="A12739" t="s">
        <v>65</v>
      </c>
      <c r="B12739" t="s">
        <v>81</v>
      </c>
      <c r="C12739" t="s">
        <v>22</v>
      </c>
      <c r="D12739" s="55">
        <v>44958</v>
      </c>
      <c r="E12739">
        <v>0</v>
      </c>
      <c r="F12739">
        <v>2376560</v>
      </c>
      <c r="G12739" s="58" t="s">
        <v>87</v>
      </c>
      <c r="H12739" s="58" t="s">
        <v>87</v>
      </c>
      <c r="I12739" s="60" t="s">
        <v>85</v>
      </c>
    </row>
    <row r="12740" spans="1:9" x14ac:dyDescent="0.2">
      <c r="A12740" t="s">
        <v>82</v>
      </c>
      <c r="B12740" t="s">
        <v>80</v>
      </c>
      <c r="C12740" t="s">
        <v>22</v>
      </c>
      <c r="D12740" s="55">
        <v>44958</v>
      </c>
      <c r="E12740">
        <v>7.4999999999999997E-2</v>
      </c>
      <c r="F12740">
        <v>2376561</v>
      </c>
      <c r="G12740" s="58" t="s">
        <v>87</v>
      </c>
      <c r="H12740" s="58" t="s">
        <v>87</v>
      </c>
      <c r="I12740" s="60" t="s">
        <v>85</v>
      </c>
    </row>
    <row r="12741" spans="1:9" x14ac:dyDescent="0.2">
      <c r="A12741" t="s">
        <v>78</v>
      </c>
      <c r="B12741" t="s">
        <v>80</v>
      </c>
      <c r="C12741" t="s">
        <v>22</v>
      </c>
      <c r="D12741" s="55">
        <v>44986</v>
      </c>
      <c r="E12741">
        <v>0.81499999999999995</v>
      </c>
      <c r="F12741">
        <v>2376515</v>
      </c>
      <c r="G12741" s="58" t="s">
        <v>87</v>
      </c>
      <c r="H12741" s="58" t="s">
        <v>87</v>
      </c>
      <c r="I12741" s="60" t="s">
        <v>85</v>
      </c>
    </row>
    <row r="12742" spans="1:9" x14ac:dyDescent="0.2">
      <c r="A12742" t="s">
        <v>78</v>
      </c>
      <c r="B12742" t="s">
        <v>81</v>
      </c>
      <c r="C12742" t="s">
        <v>22</v>
      </c>
      <c r="D12742" s="55">
        <v>44986</v>
      </c>
      <c r="E12742">
        <v>0.05</v>
      </c>
      <c r="F12742">
        <v>2376516</v>
      </c>
      <c r="G12742" s="58" t="s">
        <v>87</v>
      </c>
      <c r="H12742" s="58" t="s">
        <v>87</v>
      </c>
      <c r="I12742" s="60" t="s">
        <v>85</v>
      </c>
    </row>
    <row r="12743" spans="1:9" x14ac:dyDescent="0.2">
      <c r="A12743" t="s">
        <v>35</v>
      </c>
      <c r="B12743" t="s">
        <v>80</v>
      </c>
      <c r="C12743" t="s">
        <v>22</v>
      </c>
      <c r="D12743" s="55">
        <v>44986</v>
      </c>
      <c r="E12743">
        <v>0.81499999999999995</v>
      </c>
      <c r="F12743">
        <v>2376517</v>
      </c>
      <c r="G12743" s="58" t="s">
        <v>87</v>
      </c>
      <c r="H12743" s="58" t="s">
        <v>87</v>
      </c>
      <c r="I12743" s="60" t="s">
        <v>85</v>
      </c>
    </row>
    <row r="12744" spans="1:9" x14ac:dyDescent="0.2">
      <c r="A12744" t="s">
        <v>35</v>
      </c>
      <c r="B12744" t="s">
        <v>81</v>
      </c>
      <c r="C12744" t="s">
        <v>22</v>
      </c>
      <c r="D12744" s="55">
        <v>44986</v>
      </c>
      <c r="E12744">
        <v>0.15</v>
      </c>
      <c r="F12744">
        <v>2376518</v>
      </c>
      <c r="G12744" s="58" t="s">
        <v>87</v>
      </c>
      <c r="H12744" s="58" t="s">
        <v>87</v>
      </c>
      <c r="I12744" s="60" t="s">
        <v>85</v>
      </c>
    </row>
    <row r="12745" spans="1:9" x14ac:dyDescent="0.2">
      <c r="A12745" t="s">
        <v>36</v>
      </c>
      <c r="B12745" t="s">
        <v>80</v>
      </c>
      <c r="C12745" t="s">
        <v>22</v>
      </c>
      <c r="D12745" s="55">
        <v>44986</v>
      </c>
      <c r="E12745">
        <v>0.81499999999999995</v>
      </c>
      <c r="F12745">
        <v>2376519</v>
      </c>
      <c r="G12745" s="58" t="s">
        <v>87</v>
      </c>
      <c r="H12745" s="58" t="s">
        <v>87</v>
      </c>
      <c r="I12745" s="60" t="s">
        <v>85</v>
      </c>
    </row>
    <row r="12746" spans="1:9" x14ac:dyDescent="0.2">
      <c r="A12746" t="s">
        <v>36</v>
      </c>
      <c r="B12746" t="s">
        <v>81</v>
      </c>
      <c r="C12746" t="s">
        <v>22</v>
      </c>
      <c r="D12746" s="55">
        <v>44986</v>
      </c>
      <c r="E12746">
        <v>0.05</v>
      </c>
      <c r="F12746">
        <v>2376520</v>
      </c>
      <c r="G12746" s="58" t="s">
        <v>87</v>
      </c>
      <c r="H12746" s="58" t="s">
        <v>87</v>
      </c>
      <c r="I12746" s="60" t="s">
        <v>85</v>
      </c>
    </row>
    <row r="12747" spans="1:9" x14ac:dyDescent="0.2">
      <c r="A12747" t="s">
        <v>37</v>
      </c>
      <c r="B12747" t="s">
        <v>80</v>
      </c>
      <c r="C12747" t="s">
        <v>22</v>
      </c>
      <c r="D12747" s="55">
        <v>44986</v>
      </c>
      <c r="E12747">
        <v>0.81499999999999995</v>
      </c>
      <c r="F12747">
        <v>2376521</v>
      </c>
      <c r="G12747" s="58" t="s">
        <v>87</v>
      </c>
      <c r="H12747" s="58" t="s">
        <v>87</v>
      </c>
      <c r="I12747" s="60" t="s">
        <v>85</v>
      </c>
    </row>
    <row r="12748" spans="1:9" x14ac:dyDescent="0.2">
      <c r="A12748" t="s">
        <v>37</v>
      </c>
      <c r="B12748" t="s">
        <v>81</v>
      </c>
      <c r="C12748" t="s">
        <v>22</v>
      </c>
      <c r="D12748" s="55">
        <v>44986</v>
      </c>
      <c r="E12748">
        <v>0.15</v>
      </c>
      <c r="F12748">
        <v>2376522</v>
      </c>
      <c r="G12748" s="58" t="s">
        <v>87</v>
      </c>
      <c r="H12748" s="58" t="s">
        <v>87</v>
      </c>
      <c r="I12748" s="60" t="s">
        <v>85</v>
      </c>
    </row>
    <row r="12749" spans="1:9" x14ac:dyDescent="0.2">
      <c r="A12749" t="s">
        <v>40</v>
      </c>
      <c r="B12749" t="s">
        <v>80</v>
      </c>
      <c r="C12749" t="s">
        <v>22</v>
      </c>
      <c r="D12749" s="55">
        <v>44986</v>
      </c>
      <c r="E12749">
        <v>0</v>
      </c>
      <c r="F12749">
        <v>2376523</v>
      </c>
      <c r="G12749" s="58" t="s">
        <v>87</v>
      </c>
      <c r="H12749" s="58" t="s">
        <v>87</v>
      </c>
      <c r="I12749" s="60" t="s">
        <v>85</v>
      </c>
    </row>
    <row r="12750" spans="1:9" x14ac:dyDescent="0.2">
      <c r="A12750" t="s">
        <v>40</v>
      </c>
      <c r="B12750" t="s">
        <v>81</v>
      </c>
      <c r="C12750" t="s">
        <v>22</v>
      </c>
      <c r="D12750" s="55">
        <v>44986</v>
      </c>
      <c r="E12750">
        <v>0</v>
      </c>
      <c r="F12750">
        <v>2376524</v>
      </c>
      <c r="G12750" s="58" t="s">
        <v>87</v>
      </c>
      <c r="H12750" s="58" t="s">
        <v>87</v>
      </c>
      <c r="I12750" s="60" t="s">
        <v>85</v>
      </c>
    </row>
    <row r="12751" spans="1:9" x14ac:dyDescent="0.2">
      <c r="A12751" t="s">
        <v>41</v>
      </c>
      <c r="B12751" t="s">
        <v>80</v>
      </c>
      <c r="C12751" t="s">
        <v>22</v>
      </c>
      <c r="D12751" s="55">
        <v>44986</v>
      </c>
      <c r="E12751">
        <v>0</v>
      </c>
      <c r="F12751">
        <v>2376525</v>
      </c>
      <c r="G12751" s="58" t="s">
        <v>87</v>
      </c>
      <c r="H12751" s="58" t="s">
        <v>87</v>
      </c>
      <c r="I12751" s="60" t="s">
        <v>85</v>
      </c>
    </row>
    <row r="12752" spans="1:9" x14ac:dyDescent="0.2">
      <c r="A12752" t="s">
        <v>41</v>
      </c>
      <c r="B12752" t="s">
        <v>81</v>
      </c>
      <c r="C12752" t="s">
        <v>22</v>
      </c>
      <c r="D12752" s="55">
        <v>44986</v>
      </c>
      <c r="E12752">
        <v>0</v>
      </c>
      <c r="F12752">
        <v>2376526</v>
      </c>
      <c r="G12752" s="58" t="s">
        <v>87</v>
      </c>
      <c r="H12752" s="58" t="s">
        <v>87</v>
      </c>
      <c r="I12752" s="60" t="s">
        <v>85</v>
      </c>
    </row>
    <row r="12753" spans="1:9" x14ac:dyDescent="0.2">
      <c r="A12753" t="s">
        <v>42</v>
      </c>
      <c r="B12753" t="s">
        <v>80</v>
      </c>
      <c r="C12753" t="s">
        <v>22</v>
      </c>
      <c r="D12753" s="55">
        <v>44986</v>
      </c>
      <c r="E12753">
        <v>0.24</v>
      </c>
      <c r="F12753">
        <v>2376527</v>
      </c>
      <c r="G12753" s="58" t="s">
        <v>87</v>
      </c>
      <c r="H12753" s="58" t="s">
        <v>87</v>
      </c>
      <c r="I12753" s="60" t="s">
        <v>85</v>
      </c>
    </row>
    <row r="12754" spans="1:9" x14ac:dyDescent="0.2">
      <c r="A12754" t="s">
        <v>42</v>
      </c>
      <c r="B12754" t="s">
        <v>81</v>
      </c>
      <c r="C12754" t="s">
        <v>22</v>
      </c>
      <c r="D12754" s="55">
        <v>44986</v>
      </c>
      <c r="E12754">
        <v>0.03</v>
      </c>
      <c r="F12754">
        <v>2376528</v>
      </c>
      <c r="G12754" s="58" t="s">
        <v>87</v>
      </c>
      <c r="H12754" s="58" t="s">
        <v>87</v>
      </c>
      <c r="I12754" s="60" t="s">
        <v>85</v>
      </c>
    </row>
    <row r="12755" spans="1:9" x14ac:dyDescent="0.2">
      <c r="A12755" t="s">
        <v>43</v>
      </c>
      <c r="B12755" t="s">
        <v>80</v>
      </c>
      <c r="C12755" t="s">
        <v>22</v>
      </c>
      <c r="D12755" s="55">
        <v>44986</v>
      </c>
      <c r="E12755">
        <v>0.24</v>
      </c>
      <c r="F12755">
        <v>2376529</v>
      </c>
      <c r="G12755" s="58" t="s">
        <v>87</v>
      </c>
      <c r="H12755" s="58" t="s">
        <v>87</v>
      </c>
      <c r="I12755" s="60" t="s">
        <v>85</v>
      </c>
    </row>
    <row r="12756" spans="1:9" x14ac:dyDescent="0.2">
      <c r="A12756" t="s">
        <v>43</v>
      </c>
      <c r="B12756" t="s">
        <v>81</v>
      </c>
      <c r="C12756" t="s">
        <v>22</v>
      </c>
      <c r="D12756" s="55">
        <v>44986</v>
      </c>
      <c r="E12756">
        <v>0.28965182869519013</v>
      </c>
      <c r="F12756">
        <v>2376530</v>
      </c>
      <c r="G12756" s="58" t="s">
        <v>87</v>
      </c>
      <c r="H12756" s="58" t="s">
        <v>87</v>
      </c>
      <c r="I12756" s="60" t="s">
        <v>85</v>
      </c>
    </row>
    <row r="12757" spans="1:9" x14ac:dyDescent="0.2">
      <c r="A12757" t="s">
        <v>44</v>
      </c>
      <c r="B12757" t="s">
        <v>80</v>
      </c>
      <c r="C12757" t="s">
        <v>22</v>
      </c>
      <c r="D12757" s="55">
        <v>44986</v>
      </c>
      <c r="E12757">
        <v>0.39</v>
      </c>
      <c r="F12757">
        <v>2376531</v>
      </c>
      <c r="G12757" s="58" t="s">
        <v>87</v>
      </c>
      <c r="H12757" s="58" t="s">
        <v>87</v>
      </c>
      <c r="I12757" s="60" t="s">
        <v>85</v>
      </c>
    </row>
    <row r="12758" spans="1:9" x14ac:dyDescent="0.2">
      <c r="A12758" t="s">
        <v>44</v>
      </c>
      <c r="B12758" t="s">
        <v>81</v>
      </c>
      <c r="C12758" t="s">
        <v>22</v>
      </c>
      <c r="D12758" s="55">
        <v>44986</v>
      </c>
      <c r="E12758">
        <v>0.08</v>
      </c>
      <c r="F12758">
        <v>2376532</v>
      </c>
      <c r="G12758" s="58" t="s">
        <v>87</v>
      </c>
      <c r="H12758" s="58" t="s">
        <v>87</v>
      </c>
      <c r="I12758" s="60" t="s">
        <v>85</v>
      </c>
    </row>
    <row r="12759" spans="1:9" x14ac:dyDescent="0.2">
      <c r="A12759" t="s">
        <v>45</v>
      </c>
      <c r="B12759" t="s">
        <v>80</v>
      </c>
      <c r="C12759" t="s">
        <v>22</v>
      </c>
      <c r="D12759" s="55">
        <v>44986</v>
      </c>
      <c r="E12759">
        <v>0.39</v>
      </c>
      <c r="F12759">
        <v>2376533</v>
      </c>
      <c r="G12759" s="58" t="s">
        <v>87</v>
      </c>
      <c r="H12759" s="58" t="s">
        <v>87</v>
      </c>
      <c r="I12759" s="60" t="s">
        <v>85</v>
      </c>
    </row>
    <row r="12760" spans="1:9" x14ac:dyDescent="0.2">
      <c r="A12760" t="s">
        <v>45</v>
      </c>
      <c r="B12760" t="s">
        <v>81</v>
      </c>
      <c r="C12760" t="s">
        <v>22</v>
      </c>
      <c r="D12760" s="55">
        <v>44986</v>
      </c>
      <c r="E12760">
        <v>0.18</v>
      </c>
      <c r="F12760">
        <v>2376534</v>
      </c>
      <c r="G12760" s="58" t="s">
        <v>87</v>
      </c>
      <c r="H12760" s="58" t="s">
        <v>87</v>
      </c>
      <c r="I12760" s="60" t="s">
        <v>85</v>
      </c>
    </row>
    <row r="12761" spans="1:9" x14ac:dyDescent="0.2">
      <c r="A12761" t="s">
        <v>46</v>
      </c>
      <c r="B12761" t="s">
        <v>80</v>
      </c>
      <c r="C12761" t="s">
        <v>22</v>
      </c>
      <c r="D12761" s="55">
        <v>44986</v>
      </c>
      <c r="E12761">
        <v>0.39</v>
      </c>
      <c r="F12761">
        <v>2376535</v>
      </c>
      <c r="G12761" s="58" t="s">
        <v>87</v>
      </c>
      <c r="H12761" s="58" t="s">
        <v>87</v>
      </c>
      <c r="I12761" s="60" t="s">
        <v>85</v>
      </c>
    </row>
    <row r="12762" spans="1:9" x14ac:dyDescent="0.2">
      <c r="A12762" t="s">
        <v>46</v>
      </c>
      <c r="B12762" t="s">
        <v>81</v>
      </c>
      <c r="C12762" t="s">
        <v>22</v>
      </c>
      <c r="D12762" s="55">
        <v>44986</v>
      </c>
      <c r="E12762">
        <v>0.59423082275890371</v>
      </c>
      <c r="F12762">
        <v>2376536</v>
      </c>
      <c r="G12762" s="58" t="s">
        <v>87</v>
      </c>
      <c r="H12762" s="58" t="s">
        <v>87</v>
      </c>
      <c r="I12762" s="60" t="s">
        <v>85</v>
      </c>
    </row>
    <row r="12763" spans="1:9" x14ac:dyDescent="0.2">
      <c r="A12763" t="s">
        <v>47</v>
      </c>
      <c r="B12763" t="s">
        <v>80</v>
      </c>
      <c r="C12763" t="s">
        <v>22</v>
      </c>
      <c r="D12763" s="55">
        <v>44986</v>
      </c>
      <c r="E12763">
        <v>0.39</v>
      </c>
      <c r="F12763">
        <v>2376537</v>
      </c>
      <c r="G12763" s="58" t="s">
        <v>87</v>
      </c>
      <c r="H12763" s="58" t="s">
        <v>87</v>
      </c>
      <c r="I12763" s="60" t="s">
        <v>85</v>
      </c>
    </row>
    <row r="12764" spans="1:9" x14ac:dyDescent="0.2">
      <c r="A12764" t="s">
        <v>47</v>
      </c>
      <c r="B12764" t="s">
        <v>81</v>
      </c>
      <c r="C12764" t="s">
        <v>22</v>
      </c>
      <c r="D12764" s="55">
        <v>44986</v>
      </c>
      <c r="E12764">
        <v>0.13</v>
      </c>
      <c r="F12764">
        <v>2376538</v>
      </c>
      <c r="G12764" s="58" t="s">
        <v>87</v>
      </c>
      <c r="H12764" s="58" t="s">
        <v>87</v>
      </c>
      <c r="I12764" s="60" t="s">
        <v>85</v>
      </c>
    </row>
    <row r="12765" spans="1:9" x14ac:dyDescent="0.2">
      <c r="A12765" t="s">
        <v>48</v>
      </c>
      <c r="B12765" t="s">
        <v>80</v>
      </c>
      <c r="C12765" t="s">
        <v>22</v>
      </c>
      <c r="D12765" s="55">
        <v>44986</v>
      </c>
      <c r="E12765">
        <v>0.39</v>
      </c>
      <c r="F12765">
        <v>2376539</v>
      </c>
      <c r="G12765" s="58" t="s">
        <v>87</v>
      </c>
      <c r="H12765" s="58" t="s">
        <v>87</v>
      </c>
      <c r="I12765" s="60" t="s">
        <v>85</v>
      </c>
    </row>
    <row r="12766" spans="1:9" x14ac:dyDescent="0.2">
      <c r="A12766" t="s">
        <v>48</v>
      </c>
      <c r="B12766" t="s">
        <v>81</v>
      </c>
      <c r="C12766" t="s">
        <v>22</v>
      </c>
      <c r="D12766" s="55">
        <v>44986</v>
      </c>
      <c r="E12766">
        <v>0.49189762586983227</v>
      </c>
      <c r="F12766">
        <v>2376540</v>
      </c>
      <c r="G12766" s="58" t="s">
        <v>87</v>
      </c>
      <c r="H12766" s="58" t="s">
        <v>87</v>
      </c>
      <c r="I12766" s="60" t="s">
        <v>85</v>
      </c>
    </row>
    <row r="12767" spans="1:9" x14ac:dyDescent="0.2">
      <c r="A12767" t="s">
        <v>50</v>
      </c>
      <c r="B12767" t="s">
        <v>80</v>
      </c>
      <c r="C12767" t="s">
        <v>22</v>
      </c>
      <c r="D12767" s="55">
        <v>44986</v>
      </c>
      <c r="E12767">
        <v>0</v>
      </c>
      <c r="F12767">
        <v>2376541</v>
      </c>
      <c r="G12767" s="58" t="s">
        <v>87</v>
      </c>
      <c r="H12767" s="58" t="s">
        <v>87</v>
      </c>
      <c r="I12767" s="60" t="s">
        <v>85</v>
      </c>
    </row>
    <row r="12768" spans="1:9" x14ac:dyDescent="0.2">
      <c r="A12768" t="s">
        <v>50</v>
      </c>
      <c r="B12768" t="s">
        <v>81</v>
      </c>
      <c r="C12768" t="s">
        <v>22</v>
      </c>
      <c r="D12768" s="55">
        <v>44986</v>
      </c>
      <c r="E12768">
        <v>0</v>
      </c>
      <c r="F12768">
        <v>2376542</v>
      </c>
      <c r="G12768" s="58" t="s">
        <v>87</v>
      </c>
      <c r="H12768" s="58" t="s">
        <v>87</v>
      </c>
      <c r="I12768" s="60" t="s">
        <v>85</v>
      </c>
    </row>
    <row r="12769" spans="1:9" x14ac:dyDescent="0.2">
      <c r="A12769" t="s">
        <v>58</v>
      </c>
      <c r="B12769" t="s">
        <v>80</v>
      </c>
      <c r="C12769" t="s">
        <v>22</v>
      </c>
      <c r="D12769" s="55">
        <v>44986</v>
      </c>
      <c r="E12769">
        <v>0.81499999999999995</v>
      </c>
      <c r="F12769">
        <v>2376543</v>
      </c>
      <c r="G12769" s="58" t="s">
        <v>87</v>
      </c>
      <c r="H12769" s="58" t="s">
        <v>87</v>
      </c>
      <c r="I12769" s="60" t="s">
        <v>85</v>
      </c>
    </row>
    <row r="12770" spans="1:9" x14ac:dyDescent="0.2">
      <c r="A12770" t="s">
        <v>58</v>
      </c>
      <c r="B12770" t="s">
        <v>81</v>
      </c>
      <c r="C12770" t="s">
        <v>22</v>
      </c>
      <c r="D12770" s="55">
        <v>44986</v>
      </c>
      <c r="E12770">
        <v>0.05</v>
      </c>
      <c r="F12770">
        <v>2376544</v>
      </c>
      <c r="G12770" s="58" t="s">
        <v>87</v>
      </c>
      <c r="H12770" s="58" t="s">
        <v>87</v>
      </c>
      <c r="I12770" s="60" t="s">
        <v>85</v>
      </c>
    </row>
    <row r="12771" spans="1:9" x14ac:dyDescent="0.2">
      <c r="A12771" t="s">
        <v>59</v>
      </c>
      <c r="B12771" t="s">
        <v>80</v>
      </c>
      <c r="C12771" t="s">
        <v>22</v>
      </c>
      <c r="D12771" s="55">
        <v>44986</v>
      </c>
      <c r="E12771">
        <v>0.93</v>
      </c>
      <c r="F12771">
        <v>2376545</v>
      </c>
      <c r="G12771" s="58" t="s">
        <v>87</v>
      </c>
      <c r="H12771" s="58" t="s">
        <v>87</v>
      </c>
      <c r="I12771" s="60" t="s">
        <v>85</v>
      </c>
    </row>
    <row r="12772" spans="1:9" x14ac:dyDescent="0.2">
      <c r="A12772" t="s">
        <v>59</v>
      </c>
      <c r="B12772" t="s">
        <v>81</v>
      </c>
      <c r="C12772" t="s">
        <v>22</v>
      </c>
      <c r="D12772" s="55">
        <v>44986</v>
      </c>
      <c r="E12772">
        <v>-0.17</v>
      </c>
      <c r="F12772">
        <v>2376546</v>
      </c>
      <c r="G12772" s="58" t="s">
        <v>87</v>
      </c>
      <c r="H12772" s="58" t="s">
        <v>87</v>
      </c>
      <c r="I12772" s="60" t="s">
        <v>85</v>
      </c>
    </row>
    <row r="12773" spans="1:9" x14ac:dyDescent="0.2">
      <c r="A12773" t="s">
        <v>60</v>
      </c>
      <c r="B12773" t="s">
        <v>80</v>
      </c>
      <c r="C12773" t="s">
        <v>22</v>
      </c>
      <c r="D12773" s="55">
        <v>44986</v>
      </c>
      <c r="E12773">
        <v>0.93</v>
      </c>
      <c r="F12773">
        <v>2376547</v>
      </c>
      <c r="G12773" s="58" t="s">
        <v>87</v>
      </c>
      <c r="H12773" s="58" t="s">
        <v>87</v>
      </c>
      <c r="I12773" s="60" t="s">
        <v>85</v>
      </c>
    </row>
    <row r="12774" spans="1:9" x14ac:dyDescent="0.2">
      <c r="A12774" t="s">
        <v>60</v>
      </c>
      <c r="B12774" t="s">
        <v>81</v>
      </c>
      <c r="C12774" t="s">
        <v>22</v>
      </c>
      <c r="D12774" s="55">
        <v>44986</v>
      </c>
      <c r="E12774">
        <v>0.1</v>
      </c>
      <c r="F12774">
        <v>2376548</v>
      </c>
      <c r="G12774" s="58" t="s">
        <v>87</v>
      </c>
      <c r="H12774" s="58" t="s">
        <v>87</v>
      </c>
      <c r="I12774" s="60" t="s">
        <v>85</v>
      </c>
    </row>
    <row r="12775" spans="1:9" x14ac:dyDescent="0.2">
      <c r="A12775" t="s">
        <v>61</v>
      </c>
      <c r="B12775" t="s">
        <v>80</v>
      </c>
      <c r="C12775" t="s">
        <v>22</v>
      </c>
      <c r="D12775" s="55">
        <v>44986</v>
      </c>
      <c r="E12775">
        <v>0.93</v>
      </c>
      <c r="F12775">
        <v>2376549</v>
      </c>
      <c r="G12775" s="58" t="s">
        <v>87</v>
      </c>
      <c r="H12775" s="58" t="s">
        <v>87</v>
      </c>
      <c r="I12775" s="60" t="s">
        <v>85</v>
      </c>
    </row>
    <row r="12776" spans="1:9" x14ac:dyDescent="0.2">
      <c r="A12776" t="s">
        <v>61</v>
      </c>
      <c r="B12776" t="s">
        <v>81</v>
      </c>
      <c r="C12776" t="s">
        <v>22</v>
      </c>
      <c r="D12776" s="55">
        <v>44986</v>
      </c>
      <c r="E12776">
        <v>-0.05</v>
      </c>
      <c r="F12776">
        <v>2376550</v>
      </c>
      <c r="G12776" s="58" t="s">
        <v>87</v>
      </c>
      <c r="H12776" s="58" t="s">
        <v>87</v>
      </c>
      <c r="I12776" s="60" t="s">
        <v>85</v>
      </c>
    </row>
    <row r="12777" spans="1:9" x14ac:dyDescent="0.2">
      <c r="A12777" t="s">
        <v>62</v>
      </c>
      <c r="B12777" t="s">
        <v>80</v>
      </c>
      <c r="C12777" t="s">
        <v>22</v>
      </c>
      <c r="D12777" s="55">
        <v>44986</v>
      </c>
      <c r="E12777">
        <v>0.81499999999999995</v>
      </c>
      <c r="F12777">
        <v>2376551</v>
      </c>
      <c r="G12777" s="58" t="s">
        <v>87</v>
      </c>
      <c r="H12777" s="58" t="s">
        <v>87</v>
      </c>
      <c r="I12777" s="60" t="s">
        <v>85</v>
      </c>
    </row>
    <row r="12778" spans="1:9" x14ac:dyDescent="0.2">
      <c r="A12778" t="s">
        <v>62</v>
      </c>
      <c r="B12778" t="s">
        <v>81</v>
      </c>
      <c r="C12778" t="s">
        <v>22</v>
      </c>
      <c r="D12778" s="55">
        <v>44986</v>
      </c>
      <c r="E12778">
        <v>0.05</v>
      </c>
      <c r="F12778">
        <v>2376552</v>
      </c>
      <c r="G12778" s="58" t="s">
        <v>87</v>
      </c>
      <c r="H12778" s="58" t="s">
        <v>87</v>
      </c>
      <c r="I12778" s="60" t="s">
        <v>85</v>
      </c>
    </row>
    <row r="12779" spans="1:9" x14ac:dyDescent="0.2">
      <c r="A12779" t="s">
        <v>63</v>
      </c>
      <c r="B12779" t="s">
        <v>80</v>
      </c>
      <c r="C12779" t="s">
        <v>22</v>
      </c>
      <c r="D12779" s="55">
        <v>44986</v>
      </c>
      <c r="E12779">
        <v>0</v>
      </c>
      <c r="F12779">
        <v>2376553</v>
      </c>
      <c r="G12779" s="58" t="s">
        <v>87</v>
      </c>
      <c r="H12779" s="58" t="s">
        <v>87</v>
      </c>
      <c r="I12779" s="60" t="s">
        <v>85</v>
      </c>
    </row>
    <row r="12780" spans="1:9" x14ac:dyDescent="0.2">
      <c r="A12780" t="s">
        <v>63</v>
      </c>
      <c r="B12780" t="s">
        <v>81</v>
      </c>
      <c r="C12780" t="s">
        <v>22</v>
      </c>
      <c r="D12780" s="55">
        <v>44986</v>
      </c>
      <c r="E12780">
        <v>0</v>
      </c>
      <c r="F12780">
        <v>2376554</v>
      </c>
      <c r="G12780" s="58" t="s">
        <v>87</v>
      </c>
      <c r="H12780" s="58" t="s">
        <v>87</v>
      </c>
      <c r="I12780" s="60" t="s">
        <v>85</v>
      </c>
    </row>
    <row r="12781" spans="1:9" x14ac:dyDescent="0.2">
      <c r="A12781" t="s">
        <v>64</v>
      </c>
      <c r="B12781" t="s">
        <v>80</v>
      </c>
      <c r="C12781" t="s">
        <v>22</v>
      </c>
      <c r="D12781" s="55">
        <v>44986</v>
      </c>
      <c r="E12781">
        <v>0</v>
      </c>
      <c r="F12781">
        <v>2376555</v>
      </c>
      <c r="G12781" s="58" t="s">
        <v>87</v>
      </c>
      <c r="H12781" s="58" t="s">
        <v>87</v>
      </c>
      <c r="I12781" s="60" t="s">
        <v>85</v>
      </c>
    </row>
    <row r="12782" spans="1:9" x14ac:dyDescent="0.2">
      <c r="A12782" t="s">
        <v>64</v>
      </c>
      <c r="B12782" t="s">
        <v>81</v>
      </c>
      <c r="C12782" t="s">
        <v>22</v>
      </c>
      <c r="D12782" s="55">
        <v>44986</v>
      </c>
      <c r="E12782">
        <v>0</v>
      </c>
      <c r="F12782">
        <v>2376556</v>
      </c>
      <c r="G12782" s="58" t="s">
        <v>87</v>
      </c>
      <c r="H12782" s="58" t="s">
        <v>87</v>
      </c>
      <c r="I12782" s="60" t="s">
        <v>85</v>
      </c>
    </row>
    <row r="12783" spans="1:9" x14ac:dyDescent="0.2">
      <c r="A12783" t="s">
        <v>79</v>
      </c>
      <c r="B12783" t="s">
        <v>80</v>
      </c>
      <c r="C12783" t="s">
        <v>22</v>
      </c>
      <c r="D12783" s="55">
        <v>44986</v>
      </c>
      <c r="E12783">
        <v>0</v>
      </c>
      <c r="F12783">
        <v>2376557</v>
      </c>
      <c r="G12783" s="58" t="s">
        <v>87</v>
      </c>
      <c r="H12783" s="58" t="s">
        <v>87</v>
      </c>
      <c r="I12783" s="60" t="s">
        <v>85</v>
      </c>
    </row>
    <row r="12784" spans="1:9" x14ac:dyDescent="0.2">
      <c r="A12784" t="s">
        <v>79</v>
      </c>
      <c r="B12784" t="s">
        <v>81</v>
      </c>
      <c r="C12784" t="s">
        <v>22</v>
      </c>
      <c r="D12784" s="55">
        <v>44986</v>
      </c>
      <c r="E12784">
        <v>0</v>
      </c>
      <c r="F12784">
        <v>2376558</v>
      </c>
      <c r="G12784" s="58" t="s">
        <v>87</v>
      </c>
      <c r="H12784" s="58" t="s">
        <v>87</v>
      </c>
      <c r="I12784" s="60" t="s">
        <v>85</v>
      </c>
    </row>
    <row r="12785" spans="1:9" x14ac:dyDescent="0.2">
      <c r="A12785" t="s">
        <v>65</v>
      </c>
      <c r="B12785" t="s">
        <v>80</v>
      </c>
      <c r="C12785" t="s">
        <v>22</v>
      </c>
      <c r="D12785" s="55">
        <v>44986</v>
      </c>
      <c r="E12785">
        <v>0</v>
      </c>
      <c r="F12785">
        <v>2376559</v>
      </c>
      <c r="G12785" s="58" t="s">
        <v>87</v>
      </c>
      <c r="H12785" s="58" t="s">
        <v>87</v>
      </c>
      <c r="I12785" s="60" t="s">
        <v>85</v>
      </c>
    </row>
    <row r="12786" spans="1:9" x14ac:dyDescent="0.2">
      <c r="A12786" t="s">
        <v>65</v>
      </c>
      <c r="B12786" t="s">
        <v>81</v>
      </c>
      <c r="C12786" t="s">
        <v>22</v>
      </c>
      <c r="D12786" s="55">
        <v>44986</v>
      </c>
      <c r="E12786">
        <v>0</v>
      </c>
      <c r="F12786">
        <v>2376560</v>
      </c>
      <c r="G12786" s="58" t="s">
        <v>87</v>
      </c>
      <c r="H12786" s="58" t="s">
        <v>87</v>
      </c>
      <c r="I12786" s="60" t="s">
        <v>85</v>
      </c>
    </row>
    <row r="12787" spans="1:9" x14ac:dyDescent="0.2">
      <c r="A12787" t="s">
        <v>82</v>
      </c>
      <c r="B12787" t="s">
        <v>80</v>
      </c>
      <c r="C12787" t="s">
        <v>22</v>
      </c>
      <c r="D12787" s="55">
        <v>44986</v>
      </c>
      <c r="E12787">
        <v>0.115</v>
      </c>
      <c r="F12787">
        <v>2376561</v>
      </c>
      <c r="G12787" s="58" t="s">
        <v>87</v>
      </c>
      <c r="H12787" s="58" t="s">
        <v>87</v>
      </c>
      <c r="I12787" s="60" t="s">
        <v>85</v>
      </c>
    </row>
    <row r="12788" spans="1:9" x14ac:dyDescent="0.2">
      <c r="A12788" t="s">
        <v>78</v>
      </c>
      <c r="B12788" t="s">
        <v>80</v>
      </c>
      <c r="C12788" t="s">
        <v>22</v>
      </c>
      <c r="D12788" s="55">
        <v>45017</v>
      </c>
      <c r="E12788">
        <v>0.435</v>
      </c>
      <c r="F12788">
        <v>2376515</v>
      </c>
      <c r="G12788" s="58" t="s">
        <v>87</v>
      </c>
      <c r="H12788" s="58" t="s">
        <v>87</v>
      </c>
      <c r="I12788" s="60" t="s">
        <v>85</v>
      </c>
    </row>
    <row r="12789" spans="1:9" x14ac:dyDescent="0.2">
      <c r="A12789" t="s">
        <v>78</v>
      </c>
      <c r="B12789" t="s">
        <v>81</v>
      </c>
      <c r="C12789" t="s">
        <v>22</v>
      </c>
      <c r="D12789" s="55">
        <v>45017</v>
      </c>
      <c r="E12789">
        <v>1.4999999999999999E-2</v>
      </c>
      <c r="F12789">
        <v>2376516</v>
      </c>
      <c r="G12789" s="58" t="s">
        <v>87</v>
      </c>
      <c r="H12789" s="58" t="s">
        <v>87</v>
      </c>
      <c r="I12789" s="60" t="s">
        <v>85</v>
      </c>
    </row>
    <row r="12790" spans="1:9" x14ac:dyDescent="0.2">
      <c r="A12790" t="s">
        <v>35</v>
      </c>
      <c r="B12790" t="s">
        <v>80</v>
      </c>
      <c r="C12790" t="s">
        <v>22</v>
      </c>
      <c r="D12790" s="55">
        <v>45017</v>
      </c>
      <c r="E12790">
        <v>0.435</v>
      </c>
      <c r="F12790">
        <v>2376517</v>
      </c>
      <c r="G12790" s="58" t="s">
        <v>87</v>
      </c>
      <c r="H12790" s="58" t="s">
        <v>87</v>
      </c>
      <c r="I12790" s="60" t="s">
        <v>85</v>
      </c>
    </row>
    <row r="12791" spans="1:9" x14ac:dyDescent="0.2">
      <c r="A12791" t="s">
        <v>35</v>
      </c>
      <c r="B12791" t="s">
        <v>81</v>
      </c>
      <c r="C12791" t="s">
        <v>22</v>
      </c>
      <c r="D12791" s="55">
        <v>45017</v>
      </c>
      <c r="E12791">
        <v>4.4999999999999998E-2</v>
      </c>
      <c r="F12791">
        <v>2376518</v>
      </c>
      <c r="G12791" s="58" t="s">
        <v>87</v>
      </c>
      <c r="H12791" s="58" t="s">
        <v>87</v>
      </c>
      <c r="I12791" s="60" t="s">
        <v>85</v>
      </c>
    </row>
    <row r="12792" spans="1:9" x14ac:dyDescent="0.2">
      <c r="A12792" t="s">
        <v>36</v>
      </c>
      <c r="B12792" t="s">
        <v>80</v>
      </c>
      <c r="C12792" t="s">
        <v>22</v>
      </c>
      <c r="D12792" s="55">
        <v>45017</v>
      </c>
      <c r="E12792">
        <v>0.435</v>
      </c>
      <c r="F12792">
        <v>2376519</v>
      </c>
      <c r="G12792" s="58" t="s">
        <v>87</v>
      </c>
      <c r="H12792" s="58" t="s">
        <v>87</v>
      </c>
      <c r="I12792" s="60" t="s">
        <v>85</v>
      </c>
    </row>
    <row r="12793" spans="1:9" x14ac:dyDescent="0.2">
      <c r="A12793" t="s">
        <v>36</v>
      </c>
      <c r="B12793" t="s">
        <v>81</v>
      </c>
      <c r="C12793" t="s">
        <v>22</v>
      </c>
      <c r="D12793" s="55">
        <v>45017</v>
      </c>
      <c r="E12793">
        <v>1.4999999999999999E-2</v>
      </c>
      <c r="F12793">
        <v>2376520</v>
      </c>
      <c r="G12793" s="58" t="s">
        <v>87</v>
      </c>
      <c r="H12793" s="58" t="s">
        <v>87</v>
      </c>
      <c r="I12793" s="60" t="s">
        <v>85</v>
      </c>
    </row>
    <row r="12794" spans="1:9" x14ac:dyDescent="0.2">
      <c r="A12794" t="s">
        <v>37</v>
      </c>
      <c r="B12794" t="s">
        <v>80</v>
      </c>
      <c r="C12794" t="s">
        <v>22</v>
      </c>
      <c r="D12794" s="55">
        <v>45017</v>
      </c>
      <c r="E12794">
        <v>0.435</v>
      </c>
      <c r="F12794">
        <v>2376521</v>
      </c>
      <c r="G12794" s="58" t="s">
        <v>87</v>
      </c>
      <c r="H12794" s="58" t="s">
        <v>87</v>
      </c>
      <c r="I12794" s="60" t="s">
        <v>85</v>
      </c>
    </row>
    <row r="12795" spans="1:9" x14ac:dyDescent="0.2">
      <c r="A12795" t="s">
        <v>37</v>
      </c>
      <c r="B12795" t="s">
        <v>81</v>
      </c>
      <c r="C12795" t="s">
        <v>22</v>
      </c>
      <c r="D12795" s="55">
        <v>45017</v>
      </c>
      <c r="E12795">
        <v>4.4999999999999998E-2</v>
      </c>
      <c r="F12795">
        <v>2376522</v>
      </c>
      <c r="G12795" s="58" t="s">
        <v>87</v>
      </c>
      <c r="H12795" s="58" t="s">
        <v>87</v>
      </c>
      <c r="I12795" s="60" t="s">
        <v>85</v>
      </c>
    </row>
    <row r="12796" spans="1:9" x14ac:dyDescent="0.2">
      <c r="A12796" t="s">
        <v>40</v>
      </c>
      <c r="B12796" t="s">
        <v>80</v>
      </c>
      <c r="C12796" t="s">
        <v>22</v>
      </c>
      <c r="D12796" s="55">
        <v>45017</v>
      </c>
      <c r="E12796">
        <v>0</v>
      </c>
      <c r="F12796">
        <v>2376523</v>
      </c>
      <c r="G12796" s="58" t="s">
        <v>87</v>
      </c>
      <c r="H12796" s="58" t="s">
        <v>87</v>
      </c>
      <c r="I12796" s="60" t="s">
        <v>85</v>
      </c>
    </row>
    <row r="12797" spans="1:9" x14ac:dyDescent="0.2">
      <c r="A12797" t="s">
        <v>40</v>
      </c>
      <c r="B12797" t="s">
        <v>81</v>
      </c>
      <c r="C12797" t="s">
        <v>22</v>
      </c>
      <c r="D12797" s="55">
        <v>45017</v>
      </c>
      <c r="E12797">
        <v>0</v>
      </c>
      <c r="F12797">
        <v>2376524</v>
      </c>
      <c r="G12797" s="58" t="s">
        <v>87</v>
      </c>
      <c r="H12797" s="58" t="s">
        <v>87</v>
      </c>
      <c r="I12797" s="60" t="s">
        <v>85</v>
      </c>
    </row>
    <row r="12798" spans="1:9" x14ac:dyDescent="0.2">
      <c r="A12798" t="s">
        <v>41</v>
      </c>
      <c r="B12798" t="s">
        <v>80</v>
      </c>
      <c r="C12798" t="s">
        <v>22</v>
      </c>
      <c r="D12798" s="55">
        <v>45017</v>
      </c>
      <c r="E12798">
        <v>0</v>
      </c>
      <c r="F12798">
        <v>2376525</v>
      </c>
      <c r="G12798" s="58" t="s">
        <v>87</v>
      </c>
      <c r="H12798" s="58" t="s">
        <v>87</v>
      </c>
      <c r="I12798" s="60" t="s">
        <v>85</v>
      </c>
    </row>
    <row r="12799" spans="1:9" x14ac:dyDescent="0.2">
      <c r="A12799" t="s">
        <v>41</v>
      </c>
      <c r="B12799" t="s">
        <v>81</v>
      </c>
      <c r="C12799" t="s">
        <v>22</v>
      </c>
      <c r="D12799" s="55">
        <v>45017</v>
      </c>
      <c r="E12799">
        <v>0</v>
      </c>
      <c r="F12799">
        <v>2376526</v>
      </c>
      <c r="G12799" s="58" t="s">
        <v>87</v>
      </c>
      <c r="H12799" s="58" t="s">
        <v>87</v>
      </c>
      <c r="I12799" s="60" t="s">
        <v>85</v>
      </c>
    </row>
    <row r="12800" spans="1:9" x14ac:dyDescent="0.2">
      <c r="A12800" t="s">
        <v>42</v>
      </c>
      <c r="B12800" t="s">
        <v>80</v>
      </c>
      <c r="C12800" t="s">
        <v>22</v>
      </c>
      <c r="D12800" s="55">
        <v>45017</v>
      </c>
      <c r="E12800">
        <v>0.17</v>
      </c>
      <c r="F12800">
        <v>2376527</v>
      </c>
      <c r="G12800" s="58" t="s">
        <v>87</v>
      </c>
      <c r="H12800" s="58" t="s">
        <v>87</v>
      </c>
      <c r="I12800" s="60" t="s">
        <v>85</v>
      </c>
    </row>
    <row r="12801" spans="1:9" x14ac:dyDescent="0.2">
      <c r="A12801" t="s">
        <v>42</v>
      </c>
      <c r="B12801" t="s">
        <v>81</v>
      </c>
      <c r="C12801" t="s">
        <v>22</v>
      </c>
      <c r="D12801" s="55">
        <v>45017</v>
      </c>
      <c r="E12801">
        <v>1.7500000000000002E-2</v>
      </c>
      <c r="F12801">
        <v>2376528</v>
      </c>
      <c r="G12801" s="58" t="s">
        <v>87</v>
      </c>
      <c r="H12801" s="58" t="s">
        <v>87</v>
      </c>
      <c r="I12801" s="60" t="s">
        <v>85</v>
      </c>
    </row>
    <row r="12802" spans="1:9" x14ac:dyDescent="0.2">
      <c r="A12802" t="s">
        <v>43</v>
      </c>
      <c r="B12802" t="s">
        <v>80</v>
      </c>
      <c r="C12802" t="s">
        <v>22</v>
      </c>
      <c r="D12802" s="55">
        <v>45017</v>
      </c>
      <c r="E12802">
        <v>0.17</v>
      </c>
      <c r="F12802">
        <v>2376529</v>
      </c>
      <c r="G12802" s="58" t="s">
        <v>87</v>
      </c>
      <c r="H12802" s="58" t="s">
        <v>87</v>
      </c>
      <c r="I12802" s="60" t="s">
        <v>85</v>
      </c>
    </row>
    <row r="12803" spans="1:9" x14ac:dyDescent="0.2">
      <c r="A12803" t="s">
        <v>43</v>
      </c>
      <c r="B12803" t="s">
        <v>81</v>
      </c>
      <c r="C12803" t="s">
        <v>22</v>
      </c>
      <c r="D12803" s="55">
        <v>45017</v>
      </c>
      <c r="E12803">
        <v>0.21279591761677086</v>
      </c>
      <c r="F12803">
        <v>2376530</v>
      </c>
      <c r="G12803" s="58" t="s">
        <v>87</v>
      </c>
      <c r="H12803" s="58" t="s">
        <v>87</v>
      </c>
      <c r="I12803" s="60" t="s">
        <v>85</v>
      </c>
    </row>
    <row r="12804" spans="1:9" x14ac:dyDescent="0.2">
      <c r="A12804" t="s">
        <v>44</v>
      </c>
      <c r="B12804" t="s">
        <v>80</v>
      </c>
      <c r="C12804" t="s">
        <v>22</v>
      </c>
      <c r="D12804" s="55">
        <v>45017</v>
      </c>
      <c r="E12804">
        <v>0.24</v>
      </c>
      <c r="F12804">
        <v>2376531</v>
      </c>
      <c r="G12804" s="58" t="s">
        <v>87</v>
      </c>
      <c r="H12804" s="58" t="s">
        <v>87</v>
      </c>
      <c r="I12804" s="60" t="s">
        <v>85</v>
      </c>
    </row>
    <row r="12805" spans="1:9" x14ac:dyDescent="0.2">
      <c r="A12805" t="s">
        <v>44</v>
      </c>
      <c r="B12805" t="s">
        <v>81</v>
      </c>
      <c r="C12805" t="s">
        <v>22</v>
      </c>
      <c r="D12805" s="55">
        <v>45017</v>
      </c>
      <c r="E12805">
        <v>5.0000000000000001E-3</v>
      </c>
      <c r="F12805">
        <v>2376532</v>
      </c>
      <c r="G12805" s="58" t="s">
        <v>87</v>
      </c>
      <c r="H12805" s="58" t="s">
        <v>87</v>
      </c>
      <c r="I12805" s="60" t="s">
        <v>85</v>
      </c>
    </row>
    <row r="12806" spans="1:9" x14ac:dyDescent="0.2">
      <c r="A12806" t="s">
        <v>45</v>
      </c>
      <c r="B12806" t="s">
        <v>80</v>
      </c>
      <c r="C12806" t="s">
        <v>22</v>
      </c>
      <c r="D12806" s="55">
        <v>45017</v>
      </c>
      <c r="E12806">
        <v>0.24</v>
      </c>
      <c r="F12806">
        <v>2376533</v>
      </c>
      <c r="G12806" s="58" t="s">
        <v>87</v>
      </c>
      <c r="H12806" s="58" t="s">
        <v>87</v>
      </c>
      <c r="I12806" s="60" t="s">
        <v>85</v>
      </c>
    </row>
    <row r="12807" spans="1:9" x14ac:dyDescent="0.2">
      <c r="A12807" t="s">
        <v>45</v>
      </c>
      <c r="B12807" t="s">
        <v>81</v>
      </c>
      <c r="C12807" t="s">
        <v>22</v>
      </c>
      <c r="D12807" s="55">
        <v>45017</v>
      </c>
      <c r="E12807">
        <v>5.0000000000000001E-3</v>
      </c>
      <c r="F12807">
        <v>2376534</v>
      </c>
      <c r="G12807" s="58" t="s">
        <v>87</v>
      </c>
      <c r="H12807" s="58" t="s">
        <v>87</v>
      </c>
      <c r="I12807" s="60" t="s">
        <v>85</v>
      </c>
    </row>
    <row r="12808" spans="1:9" x14ac:dyDescent="0.2">
      <c r="A12808" t="s">
        <v>46</v>
      </c>
      <c r="B12808" t="s">
        <v>80</v>
      </c>
      <c r="C12808" t="s">
        <v>22</v>
      </c>
      <c r="D12808" s="55">
        <v>45017</v>
      </c>
      <c r="E12808">
        <v>0.24</v>
      </c>
      <c r="F12808">
        <v>2376535</v>
      </c>
      <c r="G12808" s="58" t="s">
        <v>87</v>
      </c>
      <c r="H12808" s="58" t="s">
        <v>87</v>
      </c>
      <c r="I12808" s="60" t="s">
        <v>85</v>
      </c>
    </row>
    <row r="12809" spans="1:9" x14ac:dyDescent="0.2">
      <c r="A12809" t="s">
        <v>46</v>
      </c>
      <c r="B12809" t="s">
        <v>81</v>
      </c>
      <c r="C12809" t="s">
        <v>22</v>
      </c>
      <c r="D12809" s="55">
        <v>45017</v>
      </c>
      <c r="E12809">
        <v>0.28653823168235826</v>
      </c>
      <c r="F12809">
        <v>2376536</v>
      </c>
      <c r="G12809" s="58" t="s">
        <v>87</v>
      </c>
      <c r="H12809" s="58" t="s">
        <v>87</v>
      </c>
      <c r="I12809" s="60" t="s">
        <v>85</v>
      </c>
    </row>
    <row r="12810" spans="1:9" x14ac:dyDescent="0.2">
      <c r="A12810" t="s">
        <v>47</v>
      </c>
      <c r="B12810" t="s">
        <v>80</v>
      </c>
      <c r="C12810" t="s">
        <v>22</v>
      </c>
      <c r="D12810" s="55">
        <v>45017</v>
      </c>
      <c r="E12810">
        <v>0.24</v>
      </c>
      <c r="F12810">
        <v>2376537</v>
      </c>
      <c r="G12810" s="58" t="s">
        <v>87</v>
      </c>
      <c r="H12810" s="58" t="s">
        <v>87</v>
      </c>
      <c r="I12810" s="60" t="s">
        <v>85</v>
      </c>
    </row>
    <row r="12811" spans="1:9" x14ac:dyDescent="0.2">
      <c r="A12811" t="s">
        <v>47</v>
      </c>
      <c r="B12811" t="s">
        <v>81</v>
      </c>
      <c r="C12811" t="s">
        <v>22</v>
      </c>
      <c r="D12811" s="55">
        <v>45017</v>
      </c>
      <c r="E12811">
        <v>2.5000000000000001E-2</v>
      </c>
      <c r="F12811">
        <v>2376538</v>
      </c>
      <c r="G12811" s="58" t="s">
        <v>87</v>
      </c>
      <c r="H12811" s="58" t="s">
        <v>87</v>
      </c>
      <c r="I12811" s="60" t="s">
        <v>85</v>
      </c>
    </row>
    <row r="12812" spans="1:9" x14ac:dyDescent="0.2">
      <c r="A12812" t="s">
        <v>48</v>
      </c>
      <c r="B12812" t="s">
        <v>80</v>
      </c>
      <c r="C12812" t="s">
        <v>22</v>
      </c>
      <c r="D12812" s="55">
        <v>45017</v>
      </c>
      <c r="E12812">
        <v>0.24</v>
      </c>
      <c r="F12812">
        <v>2376539</v>
      </c>
      <c r="G12812" s="58" t="s">
        <v>87</v>
      </c>
      <c r="H12812" s="58" t="s">
        <v>87</v>
      </c>
      <c r="I12812" s="60" t="s">
        <v>85</v>
      </c>
    </row>
    <row r="12813" spans="1:9" x14ac:dyDescent="0.2">
      <c r="A12813" t="s">
        <v>48</v>
      </c>
      <c r="B12813" t="s">
        <v>81</v>
      </c>
      <c r="C12813" t="s">
        <v>22</v>
      </c>
      <c r="D12813" s="55">
        <v>45017</v>
      </c>
      <c r="E12813">
        <v>0.28653823168235826</v>
      </c>
      <c r="F12813">
        <v>2376540</v>
      </c>
      <c r="G12813" s="58" t="s">
        <v>87</v>
      </c>
      <c r="H12813" s="58" t="s">
        <v>87</v>
      </c>
      <c r="I12813" s="60" t="s">
        <v>85</v>
      </c>
    </row>
    <row r="12814" spans="1:9" x14ac:dyDescent="0.2">
      <c r="A12814" t="s">
        <v>50</v>
      </c>
      <c r="B12814" t="s">
        <v>80</v>
      </c>
      <c r="C12814" t="s">
        <v>22</v>
      </c>
      <c r="D12814" s="55">
        <v>45017</v>
      </c>
      <c r="E12814">
        <v>0</v>
      </c>
      <c r="F12814">
        <v>2376541</v>
      </c>
      <c r="G12814" s="58" t="s">
        <v>87</v>
      </c>
      <c r="H12814" s="58" t="s">
        <v>87</v>
      </c>
      <c r="I12814" s="60" t="s">
        <v>85</v>
      </c>
    </row>
    <row r="12815" spans="1:9" x14ac:dyDescent="0.2">
      <c r="A12815" t="s">
        <v>50</v>
      </c>
      <c r="B12815" t="s">
        <v>81</v>
      </c>
      <c r="C12815" t="s">
        <v>22</v>
      </c>
      <c r="D12815" s="55">
        <v>45017</v>
      </c>
      <c r="E12815">
        <v>0</v>
      </c>
      <c r="F12815">
        <v>2376542</v>
      </c>
      <c r="G12815" s="58" t="s">
        <v>87</v>
      </c>
      <c r="H12815" s="58" t="s">
        <v>87</v>
      </c>
      <c r="I12815" s="60" t="s">
        <v>85</v>
      </c>
    </row>
    <row r="12816" spans="1:9" x14ac:dyDescent="0.2">
      <c r="A12816" t="s">
        <v>58</v>
      </c>
      <c r="B12816" t="s">
        <v>80</v>
      </c>
      <c r="C12816" t="s">
        <v>22</v>
      </c>
      <c r="D12816" s="55">
        <v>45017</v>
      </c>
      <c r="E12816">
        <v>0.435</v>
      </c>
      <c r="F12816">
        <v>2376543</v>
      </c>
      <c r="G12816" s="58" t="s">
        <v>87</v>
      </c>
      <c r="H12816" s="58" t="s">
        <v>87</v>
      </c>
      <c r="I12816" s="60" t="s">
        <v>85</v>
      </c>
    </row>
    <row r="12817" spans="1:9" x14ac:dyDescent="0.2">
      <c r="A12817" t="s">
        <v>58</v>
      </c>
      <c r="B12817" t="s">
        <v>81</v>
      </c>
      <c r="C12817" t="s">
        <v>22</v>
      </c>
      <c r="D12817" s="55">
        <v>45017</v>
      </c>
      <c r="E12817">
        <v>1.4999999999999999E-2</v>
      </c>
      <c r="F12817">
        <v>2376544</v>
      </c>
      <c r="G12817" s="58" t="s">
        <v>87</v>
      </c>
      <c r="H12817" s="58" t="s">
        <v>87</v>
      </c>
      <c r="I12817" s="60" t="s">
        <v>85</v>
      </c>
    </row>
    <row r="12818" spans="1:9" x14ac:dyDescent="0.2">
      <c r="A12818" t="s">
        <v>59</v>
      </c>
      <c r="B12818" t="s">
        <v>80</v>
      </c>
      <c r="C12818" t="s">
        <v>22</v>
      </c>
      <c r="D12818" s="55">
        <v>45017</v>
      </c>
      <c r="E12818">
        <v>0.5</v>
      </c>
      <c r="F12818">
        <v>2376545</v>
      </c>
      <c r="G12818" s="58" t="s">
        <v>87</v>
      </c>
      <c r="H12818" s="58" t="s">
        <v>87</v>
      </c>
      <c r="I12818" s="60" t="s">
        <v>85</v>
      </c>
    </row>
    <row r="12819" spans="1:9" x14ac:dyDescent="0.2">
      <c r="A12819" t="s">
        <v>59</v>
      </c>
      <c r="B12819" t="s">
        <v>81</v>
      </c>
      <c r="C12819" t="s">
        <v>22</v>
      </c>
      <c r="D12819" s="55">
        <v>45017</v>
      </c>
      <c r="E12819">
        <v>-8.5000000000000006E-2</v>
      </c>
      <c r="F12819">
        <v>2376546</v>
      </c>
      <c r="G12819" s="58" t="s">
        <v>87</v>
      </c>
      <c r="H12819" s="58" t="s">
        <v>87</v>
      </c>
      <c r="I12819" s="60" t="s">
        <v>85</v>
      </c>
    </row>
    <row r="12820" spans="1:9" x14ac:dyDescent="0.2">
      <c r="A12820" t="s">
        <v>60</v>
      </c>
      <c r="B12820" t="s">
        <v>80</v>
      </c>
      <c r="C12820" t="s">
        <v>22</v>
      </c>
      <c r="D12820" s="55">
        <v>45017</v>
      </c>
      <c r="E12820">
        <v>0.5</v>
      </c>
      <c r="F12820">
        <v>2376547</v>
      </c>
      <c r="G12820" s="58" t="s">
        <v>87</v>
      </c>
      <c r="H12820" s="58" t="s">
        <v>87</v>
      </c>
      <c r="I12820" s="60" t="s">
        <v>85</v>
      </c>
    </row>
    <row r="12821" spans="1:9" x14ac:dyDescent="0.2">
      <c r="A12821" t="s">
        <v>60</v>
      </c>
      <c r="B12821" t="s">
        <v>81</v>
      </c>
      <c r="C12821" t="s">
        <v>22</v>
      </c>
      <c r="D12821" s="55">
        <v>45017</v>
      </c>
      <c r="E12821">
        <v>0.02</v>
      </c>
      <c r="F12821">
        <v>2376548</v>
      </c>
      <c r="G12821" s="58" t="s">
        <v>87</v>
      </c>
      <c r="H12821" s="58" t="s">
        <v>87</v>
      </c>
      <c r="I12821" s="60" t="s">
        <v>85</v>
      </c>
    </row>
    <row r="12822" spans="1:9" x14ac:dyDescent="0.2">
      <c r="A12822" t="s">
        <v>61</v>
      </c>
      <c r="B12822" t="s">
        <v>80</v>
      </c>
      <c r="C12822" t="s">
        <v>22</v>
      </c>
      <c r="D12822" s="55">
        <v>45017</v>
      </c>
      <c r="E12822">
        <v>0.5</v>
      </c>
      <c r="F12822">
        <v>2376549</v>
      </c>
      <c r="G12822" s="58" t="s">
        <v>87</v>
      </c>
      <c r="H12822" s="58" t="s">
        <v>87</v>
      </c>
      <c r="I12822" s="60" t="s">
        <v>85</v>
      </c>
    </row>
    <row r="12823" spans="1:9" x14ac:dyDescent="0.2">
      <c r="A12823" t="s">
        <v>61</v>
      </c>
      <c r="B12823" t="s">
        <v>81</v>
      </c>
      <c r="C12823" t="s">
        <v>22</v>
      </c>
      <c r="D12823" s="55">
        <v>45017</v>
      </c>
      <c r="E12823">
        <v>-4.4999999999999998E-2</v>
      </c>
      <c r="F12823">
        <v>2376550</v>
      </c>
      <c r="G12823" s="58" t="s">
        <v>87</v>
      </c>
      <c r="H12823" s="58" t="s">
        <v>87</v>
      </c>
      <c r="I12823" s="60" t="s">
        <v>85</v>
      </c>
    </row>
    <row r="12824" spans="1:9" x14ac:dyDescent="0.2">
      <c r="A12824" t="s">
        <v>62</v>
      </c>
      <c r="B12824" t="s">
        <v>80</v>
      </c>
      <c r="C12824" t="s">
        <v>22</v>
      </c>
      <c r="D12824" s="55">
        <v>45017</v>
      </c>
      <c r="E12824">
        <v>0.24</v>
      </c>
      <c r="F12824">
        <v>2376551</v>
      </c>
      <c r="G12824" s="58" t="s">
        <v>87</v>
      </c>
      <c r="H12824" s="58" t="s">
        <v>87</v>
      </c>
      <c r="I12824" s="60" t="s">
        <v>85</v>
      </c>
    </row>
    <row r="12825" spans="1:9" x14ac:dyDescent="0.2">
      <c r="A12825" t="s">
        <v>62</v>
      </c>
      <c r="B12825" t="s">
        <v>81</v>
      </c>
      <c r="C12825" t="s">
        <v>22</v>
      </c>
      <c r="D12825" s="55">
        <v>45017</v>
      </c>
      <c r="E12825">
        <v>5.0000000000000001E-3</v>
      </c>
      <c r="F12825">
        <v>2376552</v>
      </c>
      <c r="G12825" s="58" t="s">
        <v>87</v>
      </c>
      <c r="H12825" s="58" t="s">
        <v>87</v>
      </c>
      <c r="I12825" s="60" t="s">
        <v>85</v>
      </c>
    </row>
    <row r="12826" spans="1:9" x14ac:dyDescent="0.2">
      <c r="A12826" t="s">
        <v>63</v>
      </c>
      <c r="B12826" t="s">
        <v>80</v>
      </c>
      <c r="C12826" t="s">
        <v>22</v>
      </c>
      <c r="D12826" s="55">
        <v>45017</v>
      </c>
      <c r="E12826">
        <v>0</v>
      </c>
      <c r="F12826">
        <v>2376553</v>
      </c>
      <c r="G12826" s="58" t="s">
        <v>87</v>
      </c>
      <c r="H12826" s="58" t="s">
        <v>87</v>
      </c>
      <c r="I12826" s="60" t="s">
        <v>85</v>
      </c>
    </row>
    <row r="12827" spans="1:9" x14ac:dyDescent="0.2">
      <c r="A12827" t="s">
        <v>63</v>
      </c>
      <c r="B12827" t="s">
        <v>81</v>
      </c>
      <c r="C12827" t="s">
        <v>22</v>
      </c>
      <c r="D12827" s="55">
        <v>45017</v>
      </c>
      <c r="E12827">
        <v>0</v>
      </c>
      <c r="F12827">
        <v>2376554</v>
      </c>
      <c r="G12827" s="58" t="s">
        <v>87</v>
      </c>
      <c r="H12827" s="58" t="s">
        <v>87</v>
      </c>
      <c r="I12827" s="60" t="s">
        <v>85</v>
      </c>
    </row>
    <row r="12828" spans="1:9" x14ac:dyDescent="0.2">
      <c r="A12828" t="s">
        <v>64</v>
      </c>
      <c r="B12828" t="s">
        <v>80</v>
      </c>
      <c r="C12828" t="s">
        <v>22</v>
      </c>
      <c r="D12828" s="55">
        <v>45017</v>
      </c>
      <c r="E12828">
        <v>0</v>
      </c>
      <c r="F12828">
        <v>2376555</v>
      </c>
      <c r="G12828" s="58" t="s">
        <v>87</v>
      </c>
      <c r="H12828" s="58" t="s">
        <v>87</v>
      </c>
      <c r="I12828" s="60" t="s">
        <v>85</v>
      </c>
    </row>
    <row r="12829" spans="1:9" x14ac:dyDescent="0.2">
      <c r="A12829" t="s">
        <v>64</v>
      </c>
      <c r="B12829" t="s">
        <v>81</v>
      </c>
      <c r="C12829" t="s">
        <v>22</v>
      </c>
      <c r="D12829" s="55">
        <v>45017</v>
      </c>
      <c r="E12829">
        <v>0</v>
      </c>
      <c r="F12829">
        <v>2376556</v>
      </c>
      <c r="G12829" s="58" t="s">
        <v>87</v>
      </c>
      <c r="H12829" s="58" t="s">
        <v>87</v>
      </c>
      <c r="I12829" s="60" t="s">
        <v>85</v>
      </c>
    </row>
    <row r="12830" spans="1:9" x14ac:dyDescent="0.2">
      <c r="A12830" t="s">
        <v>79</v>
      </c>
      <c r="B12830" t="s">
        <v>80</v>
      </c>
      <c r="C12830" t="s">
        <v>22</v>
      </c>
      <c r="D12830" s="55">
        <v>45017</v>
      </c>
      <c r="E12830">
        <v>0</v>
      </c>
      <c r="F12830">
        <v>2376557</v>
      </c>
      <c r="G12830" s="58" t="s">
        <v>87</v>
      </c>
      <c r="H12830" s="58" t="s">
        <v>87</v>
      </c>
      <c r="I12830" s="60" t="s">
        <v>85</v>
      </c>
    </row>
    <row r="12831" spans="1:9" x14ac:dyDescent="0.2">
      <c r="A12831" t="s">
        <v>79</v>
      </c>
      <c r="B12831" t="s">
        <v>81</v>
      </c>
      <c r="C12831" t="s">
        <v>22</v>
      </c>
      <c r="D12831" s="55">
        <v>45017</v>
      </c>
      <c r="E12831">
        <v>0</v>
      </c>
      <c r="F12831">
        <v>2376558</v>
      </c>
      <c r="G12831" s="58" t="s">
        <v>87</v>
      </c>
      <c r="H12831" s="58" t="s">
        <v>87</v>
      </c>
      <c r="I12831" s="60" t="s">
        <v>85</v>
      </c>
    </row>
    <row r="12832" spans="1:9" x14ac:dyDescent="0.2">
      <c r="A12832" t="s">
        <v>65</v>
      </c>
      <c r="B12832" t="s">
        <v>80</v>
      </c>
      <c r="C12832" t="s">
        <v>22</v>
      </c>
      <c r="D12832" s="55">
        <v>45017</v>
      </c>
      <c r="E12832">
        <v>0</v>
      </c>
      <c r="F12832">
        <v>2376559</v>
      </c>
      <c r="G12832" s="58" t="s">
        <v>87</v>
      </c>
      <c r="H12832" s="58" t="s">
        <v>87</v>
      </c>
      <c r="I12832" s="60" t="s">
        <v>85</v>
      </c>
    </row>
    <row r="12833" spans="1:9" x14ac:dyDescent="0.2">
      <c r="A12833" t="s">
        <v>65</v>
      </c>
      <c r="B12833" t="s">
        <v>81</v>
      </c>
      <c r="C12833" t="s">
        <v>22</v>
      </c>
      <c r="D12833" s="55">
        <v>45017</v>
      </c>
      <c r="E12833">
        <v>0</v>
      </c>
      <c r="F12833">
        <v>2376560</v>
      </c>
      <c r="G12833" s="58" t="s">
        <v>87</v>
      </c>
      <c r="H12833" s="58" t="s">
        <v>87</v>
      </c>
      <c r="I12833" s="60" t="s">
        <v>85</v>
      </c>
    </row>
    <row r="12834" spans="1:9" x14ac:dyDescent="0.2">
      <c r="A12834" t="s">
        <v>82</v>
      </c>
      <c r="B12834" t="s">
        <v>80</v>
      </c>
      <c r="C12834" t="s">
        <v>22</v>
      </c>
      <c r="D12834" s="55">
        <v>45017</v>
      </c>
      <c r="E12834">
        <v>0</v>
      </c>
      <c r="F12834">
        <v>2376561</v>
      </c>
      <c r="G12834" s="58" t="s">
        <v>87</v>
      </c>
      <c r="H12834" s="58" t="s">
        <v>87</v>
      </c>
      <c r="I12834" s="60" t="s">
        <v>85</v>
      </c>
    </row>
    <row r="12835" spans="1:9" x14ac:dyDescent="0.2">
      <c r="A12835" t="s">
        <v>78</v>
      </c>
      <c r="B12835" t="s">
        <v>80</v>
      </c>
      <c r="C12835" t="s">
        <v>22</v>
      </c>
      <c r="D12835" s="55">
        <v>45047</v>
      </c>
      <c r="E12835">
        <v>0.38500000000000001</v>
      </c>
      <c r="F12835">
        <v>2376515</v>
      </c>
      <c r="G12835" s="58" t="s">
        <v>87</v>
      </c>
      <c r="H12835" s="58" t="s">
        <v>87</v>
      </c>
      <c r="I12835" s="60" t="s">
        <v>85</v>
      </c>
    </row>
    <row r="12836" spans="1:9" x14ac:dyDescent="0.2">
      <c r="A12836" t="s">
        <v>78</v>
      </c>
      <c r="B12836" t="s">
        <v>81</v>
      </c>
      <c r="C12836" t="s">
        <v>22</v>
      </c>
      <c r="D12836" s="55">
        <v>45047</v>
      </c>
      <c r="E12836">
        <v>1.4999999999999999E-2</v>
      </c>
      <c r="F12836">
        <v>2376516</v>
      </c>
      <c r="G12836" s="58" t="s">
        <v>87</v>
      </c>
      <c r="H12836" s="58" t="s">
        <v>87</v>
      </c>
      <c r="I12836" s="60" t="s">
        <v>85</v>
      </c>
    </row>
    <row r="12837" spans="1:9" x14ac:dyDescent="0.2">
      <c r="A12837" t="s">
        <v>35</v>
      </c>
      <c r="B12837" t="s">
        <v>80</v>
      </c>
      <c r="C12837" t="s">
        <v>22</v>
      </c>
      <c r="D12837" s="55">
        <v>45047</v>
      </c>
      <c r="E12837">
        <v>0.38500000000000001</v>
      </c>
      <c r="F12837">
        <v>2376517</v>
      </c>
      <c r="G12837" s="58" t="s">
        <v>87</v>
      </c>
      <c r="H12837" s="58" t="s">
        <v>87</v>
      </c>
      <c r="I12837" s="60" t="s">
        <v>85</v>
      </c>
    </row>
    <row r="12838" spans="1:9" x14ac:dyDescent="0.2">
      <c r="A12838" t="s">
        <v>35</v>
      </c>
      <c r="B12838" t="s">
        <v>81</v>
      </c>
      <c r="C12838" t="s">
        <v>22</v>
      </c>
      <c r="D12838" s="55">
        <v>45047</v>
      </c>
      <c r="E12838">
        <v>4.4999999999999998E-2</v>
      </c>
      <c r="F12838">
        <v>2376518</v>
      </c>
      <c r="G12838" s="58" t="s">
        <v>87</v>
      </c>
      <c r="H12838" s="58" t="s">
        <v>87</v>
      </c>
      <c r="I12838" s="60" t="s">
        <v>85</v>
      </c>
    </row>
    <row r="12839" spans="1:9" x14ac:dyDescent="0.2">
      <c r="A12839" t="s">
        <v>36</v>
      </c>
      <c r="B12839" t="s">
        <v>80</v>
      </c>
      <c r="C12839" t="s">
        <v>22</v>
      </c>
      <c r="D12839" s="55">
        <v>45047</v>
      </c>
      <c r="E12839">
        <v>0.38500000000000001</v>
      </c>
      <c r="F12839">
        <v>2376519</v>
      </c>
      <c r="G12839" s="58" t="s">
        <v>87</v>
      </c>
      <c r="H12839" s="58" t="s">
        <v>87</v>
      </c>
      <c r="I12839" s="60" t="s">
        <v>85</v>
      </c>
    </row>
    <row r="12840" spans="1:9" x14ac:dyDescent="0.2">
      <c r="A12840" t="s">
        <v>36</v>
      </c>
      <c r="B12840" t="s">
        <v>81</v>
      </c>
      <c r="C12840" t="s">
        <v>22</v>
      </c>
      <c r="D12840" s="55">
        <v>45047</v>
      </c>
      <c r="E12840">
        <v>1.4999999999999999E-2</v>
      </c>
      <c r="F12840">
        <v>2376520</v>
      </c>
      <c r="G12840" s="58" t="s">
        <v>87</v>
      </c>
      <c r="H12840" s="58" t="s">
        <v>87</v>
      </c>
      <c r="I12840" s="60" t="s">
        <v>85</v>
      </c>
    </row>
    <row r="12841" spans="1:9" x14ac:dyDescent="0.2">
      <c r="A12841" t="s">
        <v>37</v>
      </c>
      <c r="B12841" t="s">
        <v>80</v>
      </c>
      <c r="C12841" t="s">
        <v>22</v>
      </c>
      <c r="D12841" s="55">
        <v>45047</v>
      </c>
      <c r="E12841">
        <v>0.38500000000000001</v>
      </c>
      <c r="F12841">
        <v>2376521</v>
      </c>
      <c r="G12841" s="58" t="s">
        <v>87</v>
      </c>
      <c r="H12841" s="58" t="s">
        <v>87</v>
      </c>
      <c r="I12841" s="60" t="s">
        <v>85</v>
      </c>
    </row>
    <row r="12842" spans="1:9" x14ac:dyDescent="0.2">
      <c r="A12842" t="s">
        <v>37</v>
      </c>
      <c r="B12842" t="s">
        <v>81</v>
      </c>
      <c r="C12842" t="s">
        <v>22</v>
      </c>
      <c r="D12842" s="55">
        <v>45047</v>
      </c>
      <c r="E12842">
        <v>4.4999999999999998E-2</v>
      </c>
      <c r="F12842">
        <v>2376522</v>
      </c>
      <c r="G12842" s="58" t="s">
        <v>87</v>
      </c>
      <c r="H12842" s="58" t="s">
        <v>87</v>
      </c>
      <c r="I12842" s="60" t="s">
        <v>85</v>
      </c>
    </row>
    <row r="12843" spans="1:9" x14ac:dyDescent="0.2">
      <c r="A12843" t="s">
        <v>40</v>
      </c>
      <c r="B12843" t="s">
        <v>80</v>
      </c>
      <c r="C12843" t="s">
        <v>22</v>
      </c>
      <c r="D12843" s="55">
        <v>45047</v>
      </c>
      <c r="E12843">
        <v>0</v>
      </c>
      <c r="F12843">
        <v>2376523</v>
      </c>
      <c r="G12843" s="58" t="s">
        <v>87</v>
      </c>
      <c r="H12843" s="58" t="s">
        <v>87</v>
      </c>
      <c r="I12843" s="60" t="s">
        <v>85</v>
      </c>
    </row>
    <row r="12844" spans="1:9" x14ac:dyDescent="0.2">
      <c r="A12844" t="s">
        <v>40</v>
      </c>
      <c r="B12844" t="s">
        <v>81</v>
      </c>
      <c r="C12844" t="s">
        <v>22</v>
      </c>
      <c r="D12844" s="55">
        <v>45047</v>
      </c>
      <c r="E12844">
        <v>0</v>
      </c>
      <c r="F12844">
        <v>2376524</v>
      </c>
      <c r="G12844" s="58" t="s">
        <v>87</v>
      </c>
      <c r="H12844" s="58" t="s">
        <v>87</v>
      </c>
      <c r="I12844" s="60" t="s">
        <v>85</v>
      </c>
    </row>
    <row r="12845" spans="1:9" x14ac:dyDescent="0.2">
      <c r="A12845" t="s">
        <v>41</v>
      </c>
      <c r="B12845" t="s">
        <v>80</v>
      </c>
      <c r="C12845" t="s">
        <v>22</v>
      </c>
      <c r="D12845" s="55">
        <v>45047</v>
      </c>
      <c r="E12845">
        <v>0</v>
      </c>
      <c r="F12845">
        <v>2376525</v>
      </c>
      <c r="G12845" s="58" t="s">
        <v>87</v>
      </c>
      <c r="H12845" s="58" t="s">
        <v>87</v>
      </c>
      <c r="I12845" s="60" t="s">
        <v>85</v>
      </c>
    </row>
    <row r="12846" spans="1:9" x14ac:dyDescent="0.2">
      <c r="A12846" t="s">
        <v>41</v>
      </c>
      <c r="B12846" t="s">
        <v>81</v>
      </c>
      <c r="C12846" t="s">
        <v>22</v>
      </c>
      <c r="D12846" s="55">
        <v>45047</v>
      </c>
      <c r="E12846">
        <v>0</v>
      </c>
      <c r="F12846">
        <v>2376526</v>
      </c>
      <c r="G12846" s="58" t="s">
        <v>87</v>
      </c>
      <c r="H12846" s="58" t="s">
        <v>87</v>
      </c>
      <c r="I12846" s="60" t="s">
        <v>85</v>
      </c>
    </row>
    <row r="12847" spans="1:9" x14ac:dyDescent="0.2">
      <c r="A12847" t="s">
        <v>42</v>
      </c>
      <c r="B12847" t="s">
        <v>80</v>
      </c>
      <c r="C12847" t="s">
        <v>22</v>
      </c>
      <c r="D12847" s="55">
        <v>45047</v>
      </c>
      <c r="E12847">
        <v>0.16500000000000001</v>
      </c>
      <c r="F12847">
        <v>2376527</v>
      </c>
      <c r="G12847" s="58" t="s">
        <v>87</v>
      </c>
      <c r="H12847" s="58" t="s">
        <v>87</v>
      </c>
      <c r="I12847" s="60" t="s">
        <v>85</v>
      </c>
    </row>
    <row r="12848" spans="1:9" x14ac:dyDescent="0.2">
      <c r="A12848" t="s">
        <v>42</v>
      </c>
      <c r="B12848" t="s">
        <v>81</v>
      </c>
      <c r="C12848" t="s">
        <v>22</v>
      </c>
      <c r="D12848" s="55">
        <v>45047</v>
      </c>
      <c r="E12848">
        <v>0.01</v>
      </c>
      <c r="F12848">
        <v>2376528</v>
      </c>
      <c r="G12848" s="58" t="s">
        <v>87</v>
      </c>
      <c r="H12848" s="58" t="s">
        <v>87</v>
      </c>
      <c r="I12848" s="60" t="s">
        <v>85</v>
      </c>
    </row>
    <row r="12849" spans="1:9" x14ac:dyDescent="0.2">
      <c r="A12849" t="s">
        <v>43</v>
      </c>
      <c r="B12849" t="s">
        <v>80</v>
      </c>
      <c r="C12849" t="s">
        <v>22</v>
      </c>
      <c r="D12849" s="55">
        <v>45047</v>
      </c>
      <c r="E12849">
        <v>0.16500000000000001</v>
      </c>
      <c r="F12849">
        <v>2376529</v>
      </c>
      <c r="G12849" s="58" t="s">
        <v>87</v>
      </c>
      <c r="H12849" s="58" t="s">
        <v>87</v>
      </c>
      <c r="I12849" s="60" t="s">
        <v>85</v>
      </c>
    </row>
    <row r="12850" spans="1:9" x14ac:dyDescent="0.2">
      <c r="A12850" t="s">
        <v>43</v>
      </c>
      <c r="B12850" t="s">
        <v>81</v>
      </c>
      <c r="C12850" t="s">
        <v>22</v>
      </c>
      <c r="D12850" s="55">
        <v>45047</v>
      </c>
      <c r="E12850">
        <v>0.17950688161497269</v>
      </c>
      <c r="F12850">
        <v>2376530</v>
      </c>
      <c r="G12850" s="58" t="s">
        <v>87</v>
      </c>
      <c r="H12850" s="58" t="s">
        <v>87</v>
      </c>
      <c r="I12850" s="60" t="s">
        <v>85</v>
      </c>
    </row>
    <row r="12851" spans="1:9" x14ac:dyDescent="0.2">
      <c r="A12851" t="s">
        <v>44</v>
      </c>
      <c r="B12851" t="s">
        <v>80</v>
      </c>
      <c r="C12851" t="s">
        <v>22</v>
      </c>
      <c r="D12851" s="55">
        <v>45047</v>
      </c>
      <c r="E12851">
        <v>0.19500000000000001</v>
      </c>
      <c r="F12851">
        <v>2376531</v>
      </c>
      <c r="G12851" s="58" t="s">
        <v>87</v>
      </c>
      <c r="H12851" s="58" t="s">
        <v>87</v>
      </c>
      <c r="I12851" s="60" t="s">
        <v>85</v>
      </c>
    </row>
    <row r="12852" spans="1:9" x14ac:dyDescent="0.2">
      <c r="A12852" t="s">
        <v>44</v>
      </c>
      <c r="B12852" t="s">
        <v>81</v>
      </c>
      <c r="C12852" t="s">
        <v>22</v>
      </c>
      <c r="D12852" s="55">
        <v>45047</v>
      </c>
      <c r="E12852">
        <v>5.0000000000000001E-3</v>
      </c>
      <c r="F12852">
        <v>2376532</v>
      </c>
      <c r="G12852" s="58" t="s">
        <v>87</v>
      </c>
      <c r="H12852" s="58" t="s">
        <v>87</v>
      </c>
      <c r="I12852" s="60" t="s">
        <v>85</v>
      </c>
    </row>
    <row r="12853" spans="1:9" x14ac:dyDescent="0.2">
      <c r="A12853" t="s">
        <v>45</v>
      </c>
      <c r="B12853" t="s">
        <v>80</v>
      </c>
      <c r="C12853" t="s">
        <v>22</v>
      </c>
      <c r="D12853" s="55">
        <v>45047</v>
      </c>
      <c r="E12853">
        <v>0.19500000000000001</v>
      </c>
      <c r="F12853">
        <v>2376533</v>
      </c>
      <c r="G12853" s="58" t="s">
        <v>87</v>
      </c>
      <c r="H12853" s="58" t="s">
        <v>87</v>
      </c>
      <c r="I12853" s="60" t="s">
        <v>85</v>
      </c>
    </row>
    <row r="12854" spans="1:9" x14ac:dyDescent="0.2">
      <c r="A12854" t="s">
        <v>45</v>
      </c>
      <c r="B12854" t="s">
        <v>81</v>
      </c>
      <c r="C12854" t="s">
        <v>22</v>
      </c>
      <c r="D12854" s="55">
        <v>45047</v>
      </c>
      <c r="E12854">
        <v>5.0000000000000001E-3</v>
      </c>
      <c r="F12854">
        <v>2376534</v>
      </c>
      <c r="G12854" s="58" t="s">
        <v>87</v>
      </c>
      <c r="H12854" s="58" t="s">
        <v>87</v>
      </c>
      <c r="I12854" s="60" t="s">
        <v>85</v>
      </c>
    </row>
    <row r="12855" spans="1:9" x14ac:dyDescent="0.2">
      <c r="A12855" t="s">
        <v>46</v>
      </c>
      <c r="B12855" t="s">
        <v>80</v>
      </c>
      <c r="C12855" t="s">
        <v>22</v>
      </c>
      <c r="D12855" s="55">
        <v>45047</v>
      </c>
      <c r="E12855">
        <v>0.19500000000000001</v>
      </c>
      <c r="F12855">
        <v>2376535</v>
      </c>
      <c r="G12855" s="58" t="s">
        <v>87</v>
      </c>
      <c r="H12855" s="58" t="s">
        <v>87</v>
      </c>
      <c r="I12855" s="60" t="s">
        <v>85</v>
      </c>
    </row>
    <row r="12856" spans="1:9" x14ac:dyDescent="0.2">
      <c r="A12856" t="s">
        <v>46</v>
      </c>
      <c r="B12856" t="s">
        <v>81</v>
      </c>
      <c r="C12856" t="s">
        <v>22</v>
      </c>
      <c r="D12856" s="55">
        <v>45047</v>
      </c>
      <c r="E12856">
        <v>0.25992832582889919</v>
      </c>
      <c r="F12856">
        <v>2376536</v>
      </c>
      <c r="G12856" s="58" t="s">
        <v>87</v>
      </c>
      <c r="H12856" s="58" t="s">
        <v>87</v>
      </c>
      <c r="I12856" s="60" t="s">
        <v>85</v>
      </c>
    </row>
    <row r="12857" spans="1:9" x14ac:dyDescent="0.2">
      <c r="A12857" t="s">
        <v>47</v>
      </c>
      <c r="B12857" t="s">
        <v>80</v>
      </c>
      <c r="C12857" t="s">
        <v>22</v>
      </c>
      <c r="D12857" s="55">
        <v>45047</v>
      </c>
      <c r="E12857">
        <v>0.19500000000000001</v>
      </c>
      <c r="F12857">
        <v>2376537</v>
      </c>
      <c r="G12857" s="58" t="s">
        <v>87</v>
      </c>
      <c r="H12857" s="58" t="s">
        <v>87</v>
      </c>
      <c r="I12857" s="60" t="s">
        <v>85</v>
      </c>
    </row>
    <row r="12858" spans="1:9" x14ac:dyDescent="0.2">
      <c r="A12858" t="s">
        <v>47</v>
      </c>
      <c r="B12858" t="s">
        <v>81</v>
      </c>
      <c r="C12858" t="s">
        <v>22</v>
      </c>
      <c r="D12858" s="55">
        <v>45047</v>
      </c>
      <c r="E12858">
        <v>2.5000000000000001E-2</v>
      </c>
      <c r="F12858">
        <v>2376538</v>
      </c>
      <c r="G12858" s="58" t="s">
        <v>87</v>
      </c>
      <c r="H12858" s="58" t="s">
        <v>87</v>
      </c>
      <c r="I12858" s="60" t="s">
        <v>85</v>
      </c>
    </row>
    <row r="12859" spans="1:9" x14ac:dyDescent="0.2">
      <c r="A12859" t="s">
        <v>48</v>
      </c>
      <c r="B12859" t="s">
        <v>80</v>
      </c>
      <c r="C12859" t="s">
        <v>22</v>
      </c>
      <c r="D12859" s="55">
        <v>45047</v>
      </c>
      <c r="E12859">
        <v>0.19500000000000001</v>
      </c>
      <c r="F12859">
        <v>2376539</v>
      </c>
      <c r="G12859" s="58" t="s">
        <v>87</v>
      </c>
      <c r="H12859" s="58" t="s">
        <v>87</v>
      </c>
      <c r="I12859" s="60" t="s">
        <v>85</v>
      </c>
    </row>
    <row r="12860" spans="1:9" x14ac:dyDescent="0.2">
      <c r="A12860" t="s">
        <v>48</v>
      </c>
      <c r="B12860" t="s">
        <v>81</v>
      </c>
      <c r="C12860" t="s">
        <v>22</v>
      </c>
      <c r="D12860" s="55">
        <v>45047</v>
      </c>
      <c r="E12860">
        <v>0.25992832582889919</v>
      </c>
      <c r="F12860">
        <v>2376540</v>
      </c>
      <c r="G12860" s="58" t="s">
        <v>87</v>
      </c>
      <c r="H12860" s="58" t="s">
        <v>87</v>
      </c>
      <c r="I12860" s="60" t="s">
        <v>85</v>
      </c>
    </row>
    <row r="12861" spans="1:9" x14ac:dyDescent="0.2">
      <c r="A12861" t="s">
        <v>50</v>
      </c>
      <c r="B12861" t="s">
        <v>80</v>
      </c>
      <c r="C12861" t="s">
        <v>22</v>
      </c>
      <c r="D12861" s="55">
        <v>45047</v>
      </c>
      <c r="E12861">
        <v>0</v>
      </c>
      <c r="F12861">
        <v>2376541</v>
      </c>
      <c r="G12861" s="58" t="s">
        <v>87</v>
      </c>
      <c r="H12861" s="58" t="s">
        <v>87</v>
      </c>
      <c r="I12861" s="60" t="s">
        <v>85</v>
      </c>
    </row>
    <row r="12862" spans="1:9" x14ac:dyDescent="0.2">
      <c r="A12862" t="s">
        <v>50</v>
      </c>
      <c r="B12862" t="s">
        <v>81</v>
      </c>
      <c r="C12862" t="s">
        <v>22</v>
      </c>
      <c r="D12862" s="55">
        <v>45047</v>
      </c>
      <c r="E12862">
        <v>0</v>
      </c>
      <c r="F12862">
        <v>2376542</v>
      </c>
      <c r="G12862" s="58" t="s">
        <v>87</v>
      </c>
      <c r="H12862" s="58" t="s">
        <v>87</v>
      </c>
      <c r="I12862" s="60" t="s">
        <v>85</v>
      </c>
    </row>
    <row r="12863" spans="1:9" x14ac:dyDescent="0.2">
      <c r="A12863" t="s">
        <v>58</v>
      </c>
      <c r="B12863" t="s">
        <v>80</v>
      </c>
      <c r="C12863" t="s">
        <v>22</v>
      </c>
      <c r="D12863" s="55">
        <v>45047</v>
      </c>
      <c r="E12863">
        <v>0.38500000000000001</v>
      </c>
      <c r="F12863">
        <v>2376543</v>
      </c>
      <c r="G12863" s="58" t="s">
        <v>87</v>
      </c>
      <c r="H12863" s="58" t="s">
        <v>87</v>
      </c>
      <c r="I12863" s="60" t="s">
        <v>85</v>
      </c>
    </row>
    <row r="12864" spans="1:9" x14ac:dyDescent="0.2">
      <c r="A12864" t="s">
        <v>58</v>
      </c>
      <c r="B12864" t="s">
        <v>81</v>
      </c>
      <c r="C12864" t="s">
        <v>22</v>
      </c>
      <c r="D12864" s="55">
        <v>45047</v>
      </c>
      <c r="E12864">
        <v>1.4999999999999999E-2</v>
      </c>
      <c r="F12864">
        <v>2376544</v>
      </c>
      <c r="G12864" s="58" t="s">
        <v>87</v>
      </c>
      <c r="H12864" s="58" t="s">
        <v>87</v>
      </c>
      <c r="I12864" s="60" t="s">
        <v>85</v>
      </c>
    </row>
    <row r="12865" spans="1:9" x14ac:dyDescent="0.2">
      <c r="A12865" t="s">
        <v>59</v>
      </c>
      <c r="B12865" t="s">
        <v>80</v>
      </c>
      <c r="C12865" t="s">
        <v>22</v>
      </c>
      <c r="D12865" s="55">
        <v>45047</v>
      </c>
      <c r="E12865">
        <v>0.44</v>
      </c>
      <c r="F12865">
        <v>2376545</v>
      </c>
      <c r="G12865" s="58" t="s">
        <v>87</v>
      </c>
      <c r="H12865" s="58" t="s">
        <v>87</v>
      </c>
      <c r="I12865" s="60" t="s">
        <v>85</v>
      </c>
    </row>
    <row r="12866" spans="1:9" x14ac:dyDescent="0.2">
      <c r="A12866" t="s">
        <v>59</v>
      </c>
      <c r="B12866" t="s">
        <v>81</v>
      </c>
      <c r="C12866" t="s">
        <v>22</v>
      </c>
      <c r="D12866" s="55">
        <v>45047</v>
      </c>
      <c r="E12866">
        <v>-6.5000000000000002E-2</v>
      </c>
      <c r="F12866">
        <v>2376546</v>
      </c>
      <c r="G12866" s="58" t="s">
        <v>87</v>
      </c>
      <c r="H12866" s="58" t="s">
        <v>87</v>
      </c>
      <c r="I12866" s="60" t="s">
        <v>85</v>
      </c>
    </row>
    <row r="12867" spans="1:9" x14ac:dyDescent="0.2">
      <c r="A12867" t="s">
        <v>60</v>
      </c>
      <c r="B12867" t="s">
        <v>80</v>
      </c>
      <c r="C12867" t="s">
        <v>22</v>
      </c>
      <c r="D12867" s="55">
        <v>45047</v>
      </c>
      <c r="E12867">
        <v>0.44</v>
      </c>
      <c r="F12867">
        <v>2376547</v>
      </c>
      <c r="G12867" s="58" t="s">
        <v>87</v>
      </c>
      <c r="H12867" s="58" t="s">
        <v>87</v>
      </c>
      <c r="I12867" s="60" t="s">
        <v>85</v>
      </c>
    </row>
    <row r="12868" spans="1:9" x14ac:dyDescent="0.2">
      <c r="A12868" t="s">
        <v>60</v>
      </c>
      <c r="B12868" t="s">
        <v>81</v>
      </c>
      <c r="C12868" t="s">
        <v>22</v>
      </c>
      <c r="D12868" s="55">
        <v>45047</v>
      </c>
      <c r="E12868">
        <v>0.02</v>
      </c>
      <c r="F12868">
        <v>2376548</v>
      </c>
      <c r="G12868" s="58" t="s">
        <v>87</v>
      </c>
      <c r="H12868" s="58" t="s">
        <v>87</v>
      </c>
      <c r="I12868" s="60" t="s">
        <v>85</v>
      </c>
    </row>
    <row r="12869" spans="1:9" x14ac:dyDescent="0.2">
      <c r="A12869" t="s">
        <v>61</v>
      </c>
      <c r="B12869" t="s">
        <v>80</v>
      </c>
      <c r="C12869" t="s">
        <v>22</v>
      </c>
      <c r="D12869" s="55">
        <v>45047</v>
      </c>
      <c r="E12869">
        <v>0.44</v>
      </c>
      <c r="F12869">
        <v>2376549</v>
      </c>
      <c r="G12869" s="58" t="s">
        <v>87</v>
      </c>
      <c r="H12869" s="58" t="s">
        <v>87</v>
      </c>
      <c r="I12869" s="60" t="s">
        <v>85</v>
      </c>
    </row>
    <row r="12870" spans="1:9" x14ac:dyDescent="0.2">
      <c r="A12870" t="s">
        <v>61</v>
      </c>
      <c r="B12870" t="s">
        <v>81</v>
      </c>
      <c r="C12870" t="s">
        <v>22</v>
      </c>
      <c r="D12870" s="55">
        <v>45047</v>
      </c>
      <c r="E12870">
        <v>-3.5000000000000003E-2</v>
      </c>
      <c r="F12870">
        <v>2376550</v>
      </c>
      <c r="G12870" s="58" t="s">
        <v>87</v>
      </c>
      <c r="H12870" s="58" t="s">
        <v>87</v>
      </c>
      <c r="I12870" s="60" t="s">
        <v>85</v>
      </c>
    </row>
    <row r="12871" spans="1:9" x14ac:dyDescent="0.2">
      <c r="A12871" t="s">
        <v>62</v>
      </c>
      <c r="B12871" t="s">
        <v>80</v>
      </c>
      <c r="C12871" t="s">
        <v>22</v>
      </c>
      <c r="D12871" s="55">
        <v>45047</v>
      </c>
      <c r="E12871">
        <v>0.19500000000000001</v>
      </c>
      <c r="F12871">
        <v>2376551</v>
      </c>
      <c r="G12871" s="58" t="s">
        <v>87</v>
      </c>
      <c r="H12871" s="58" t="s">
        <v>87</v>
      </c>
      <c r="I12871" s="60" t="s">
        <v>85</v>
      </c>
    </row>
    <row r="12872" spans="1:9" x14ac:dyDescent="0.2">
      <c r="A12872" t="s">
        <v>62</v>
      </c>
      <c r="B12872" t="s">
        <v>81</v>
      </c>
      <c r="C12872" t="s">
        <v>22</v>
      </c>
      <c r="D12872" s="55">
        <v>45047</v>
      </c>
      <c r="E12872">
        <v>5.0000000000000001E-3</v>
      </c>
      <c r="F12872">
        <v>2376552</v>
      </c>
      <c r="G12872" s="58" t="s">
        <v>87</v>
      </c>
      <c r="H12872" s="58" t="s">
        <v>87</v>
      </c>
      <c r="I12872" s="60" t="s">
        <v>85</v>
      </c>
    </row>
    <row r="12873" spans="1:9" x14ac:dyDescent="0.2">
      <c r="A12873" t="s">
        <v>63</v>
      </c>
      <c r="B12873" t="s">
        <v>80</v>
      </c>
      <c r="C12873" t="s">
        <v>22</v>
      </c>
      <c r="D12873" s="55">
        <v>45047</v>
      </c>
      <c r="E12873">
        <v>0</v>
      </c>
      <c r="F12873">
        <v>2376553</v>
      </c>
      <c r="G12873" s="58" t="s">
        <v>87</v>
      </c>
      <c r="H12873" s="58" t="s">
        <v>87</v>
      </c>
      <c r="I12873" s="60" t="s">
        <v>85</v>
      </c>
    </row>
    <row r="12874" spans="1:9" x14ac:dyDescent="0.2">
      <c r="A12874" t="s">
        <v>63</v>
      </c>
      <c r="B12874" t="s">
        <v>81</v>
      </c>
      <c r="C12874" t="s">
        <v>22</v>
      </c>
      <c r="D12874" s="55">
        <v>45047</v>
      </c>
      <c r="E12874">
        <v>0</v>
      </c>
      <c r="F12874">
        <v>2376554</v>
      </c>
      <c r="G12874" s="58" t="s">
        <v>87</v>
      </c>
      <c r="H12874" s="58" t="s">
        <v>87</v>
      </c>
      <c r="I12874" s="60" t="s">
        <v>85</v>
      </c>
    </row>
    <row r="12875" spans="1:9" x14ac:dyDescent="0.2">
      <c r="A12875" t="s">
        <v>64</v>
      </c>
      <c r="B12875" t="s">
        <v>80</v>
      </c>
      <c r="C12875" t="s">
        <v>22</v>
      </c>
      <c r="D12875" s="55">
        <v>45047</v>
      </c>
      <c r="E12875">
        <v>0</v>
      </c>
      <c r="F12875">
        <v>2376555</v>
      </c>
      <c r="G12875" s="58" t="s">
        <v>87</v>
      </c>
      <c r="H12875" s="58" t="s">
        <v>87</v>
      </c>
      <c r="I12875" s="60" t="s">
        <v>85</v>
      </c>
    </row>
    <row r="12876" spans="1:9" x14ac:dyDescent="0.2">
      <c r="A12876" t="s">
        <v>64</v>
      </c>
      <c r="B12876" t="s">
        <v>81</v>
      </c>
      <c r="C12876" t="s">
        <v>22</v>
      </c>
      <c r="D12876" s="55">
        <v>45047</v>
      </c>
      <c r="E12876">
        <v>0</v>
      </c>
      <c r="F12876">
        <v>2376556</v>
      </c>
      <c r="G12876" s="58" t="s">
        <v>87</v>
      </c>
      <c r="H12876" s="58" t="s">
        <v>87</v>
      </c>
      <c r="I12876" s="60" t="s">
        <v>85</v>
      </c>
    </row>
    <row r="12877" spans="1:9" x14ac:dyDescent="0.2">
      <c r="A12877" t="s">
        <v>79</v>
      </c>
      <c r="B12877" t="s">
        <v>80</v>
      </c>
      <c r="C12877" t="s">
        <v>22</v>
      </c>
      <c r="D12877" s="55">
        <v>45047</v>
      </c>
      <c r="E12877">
        <v>0</v>
      </c>
      <c r="F12877">
        <v>2376557</v>
      </c>
      <c r="G12877" s="58" t="s">
        <v>87</v>
      </c>
      <c r="H12877" s="58" t="s">
        <v>87</v>
      </c>
      <c r="I12877" s="60" t="s">
        <v>85</v>
      </c>
    </row>
    <row r="12878" spans="1:9" x14ac:dyDescent="0.2">
      <c r="A12878" t="s">
        <v>79</v>
      </c>
      <c r="B12878" t="s">
        <v>81</v>
      </c>
      <c r="C12878" t="s">
        <v>22</v>
      </c>
      <c r="D12878" s="55">
        <v>45047</v>
      </c>
      <c r="E12878">
        <v>0</v>
      </c>
      <c r="F12878">
        <v>2376558</v>
      </c>
      <c r="G12878" s="58" t="s">
        <v>87</v>
      </c>
      <c r="H12878" s="58" t="s">
        <v>87</v>
      </c>
      <c r="I12878" s="60" t="s">
        <v>85</v>
      </c>
    </row>
    <row r="12879" spans="1:9" x14ac:dyDescent="0.2">
      <c r="A12879" t="s">
        <v>65</v>
      </c>
      <c r="B12879" t="s">
        <v>80</v>
      </c>
      <c r="C12879" t="s">
        <v>22</v>
      </c>
      <c r="D12879" s="55">
        <v>45047</v>
      </c>
      <c r="E12879">
        <v>0</v>
      </c>
      <c r="F12879">
        <v>2376559</v>
      </c>
      <c r="G12879" s="58" t="s">
        <v>87</v>
      </c>
      <c r="H12879" s="58" t="s">
        <v>87</v>
      </c>
      <c r="I12879" s="60" t="s">
        <v>85</v>
      </c>
    </row>
    <row r="12880" spans="1:9" x14ac:dyDescent="0.2">
      <c r="A12880" t="s">
        <v>65</v>
      </c>
      <c r="B12880" t="s">
        <v>81</v>
      </c>
      <c r="C12880" t="s">
        <v>22</v>
      </c>
      <c r="D12880" s="55">
        <v>45047</v>
      </c>
      <c r="E12880">
        <v>0</v>
      </c>
      <c r="F12880">
        <v>2376560</v>
      </c>
      <c r="G12880" s="58" t="s">
        <v>87</v>
      </c>
      <c r="H12880" s="58" t="s">
        <v>87</v>
      </c>
      <c r="I12880" s="60" t="s">
        <v>85</v>
      </c>
    </row>
    <row r="12881" spans="1:9" x14ac:dyDescent="0.2">
      <c r="A12881" t="s">
        <v>82</v>
      </c>
      <c r="B12881" t="s">
        <v>80</v>
      </c>
      <c r="C12881" t="s">
        <v>22</v>
      </c>
      <c r="D12881" s="55">
        <v>45047</v>
      </c>
      <c r="E12881">
        <v>0</v>
      </c>
      <c r="F12881">
        <v>2376561</v>
      </c>
      <c r="G12881" s="58" t="s">
        <v>87</v>
      </c>
      <c r="H12881" s="58" t="s">
        <v>87</v>
      </c>
      <c r="I12881" s="60" t="s">
        <v>85</v>
      </c>
    </row>
    <row r="12882" spans="1:9" x14ac:dyDescent="0.2">
      <c r="A12882" t="s">
        <v>78</v>
      </c>
      <c r="B12882" t="s">
        <v>80</v>
      </c>
      <c r="C12882" t="s">
        <v>22</v>
      </c>
      <c r="D12882" s="55">
        <v>45078</v>
      </c>
      <c r="E12882">
        <v>0.38500000000000001</v>
      </c>
      <c r="F12882">
        <v>2376515</v>
      </c>
      <c r="G12882" s="58" t="s">
        <v>87</v>
      </c>
      <c r="H12882" s="58" t="s">
        <v>87</v>
      </c>
      <c r="I12882" s="60" t="s">
        <v>85</v>
      </c>
    </row>
    <row r="12883" spans="1:9" x14ac:dyDescent="0.2">
      <c r="A12883" t="s">
        <v>78</v>
      </c>
      <c r="B12883" t="s">
        <v>81</v>
      </c>
      <c r="C12883" t="s">
        <v>22</v>
      </c>
      <c r="D12883" s="55">
        <v>45078</v>
      </c>
      <c r="E12883">
        <v>1.4999999999999999E-2</v>
      </c>
      <c r="F12883">
        <v>2376516</v>
      </c>
      <c r="G12883" s="58" t="s">
        <v>87</v>
      </c>
      <c r="H12883" s="58" t="s">
        <v>87</v>
      </c>
      <c r="I12883" s="60" t="s">
        <v>85</v>
      </c>
    </row>
    <row r="12884" spans="1:9" x14ac:dyDescent="0.2">
      <c r="A12884" t="s">
        <v>35</v>
      </c>
      <c r="B12884" t="s">
        <v>80</v>
      </c>
      <c r="C12884" t="s">
        <v>22</v>
      </c>
      <c r="D12884" s="55">
        <v>45078</v>
      </c>
      <c r="E12884">
        <v>0.38500000000000001</v>
      </c>
      <c r="F12884">
        <v>2376517</v>
      </c>
      <c r="G12884" s="58" t="s">
        <v>87</v>
      </c>
      <c r="H12884" s="58" t="s">
        <v>87</v>
      </c>
      <c r="I12884" s="60" t="s">
        <v>85</v>
      </c>
    </row>
    <row r="12885" spans="1:9" x14ac:dyDescent="0.2">
      <c r="A12885" t="s">
        <v>35</v>
      </c>
      <c r="B12885" t="s">
        <v>81</v>
      </c>
      <c r="C12885" t="s">
        <v>22</v>
      </c>
      <c r="D12885" s="55">
        <v>45078</v>
      </c>
      <c r="E12885">
        <v>5.5E-2</v>
      </c>
      <c r="F12885">
        <v>2376518</v>
      </c>
      <c r="G12885" s="58" t="s">
        <v>87</v>
      </c>
      <c r="H12885" s="58" t="s">
        <v>87</v>
      </c>
      <c r="I12885" s="60" t="s">
        <v>85</v>
      </c>
    </row>
    <row r="12886" spans="1:9" x14ac:dyDescent="0.2">
      <c r="A12886" t="s">
        <v>36</v>
      </c>
      <c r="B12886" t="s">
        <v>80</v>
      </c>
      <c r="C12886" t="s">
        <v>22</v>
      </c>
      <c r="D12886" s="55">
        <v>45078</v>
      </c>
      <c r="E12886">
        <v>0.38500000000000001</v>
      </c>
      <c r="F12886">
        <v>2376519</v>
      </c>
      <c r="G12886" s="58" t="s">
        <v>87</v>
      </c>
      <c r="H12886" s="58" t="s">
        <v>87</v>
      </c>
      <c r="I12886" s="60" t="s">
        <v>85</v>
      </c>
    </row>
    <row r="12887" spans="1:9" x14ac:dyDescent="0.2">
      <c r="A12887" t="s">
        <v>36</v>
      </c>
      <c r="B12887" t="s">
        <v>81</v>
      </c>
      <c r="C12887" t="s">
        <v>22</v>
      </c>
      <c r="D12887" s="55">
        <v>45078</v>
      </c>
      <c r="E12887">
        <v>1.4999999999999999E-2</v>
      </c>
      <c r="F12887">
        <v>2376520</v>
      </c>
      <c r="G12887" s="58" t="s">
        <v>87</v>
      </c>
      <c r="H12887" s="58" t="s">
        <v>87</v>
      </c>
      <c r="I12887" s="60" t="s">
        <v>85</v>
      </c>
    </row>
    <row r="12888" spans="1:9" x14ac:dyDescent="0.2">
      <c r="A12888" t="s">
        <v>37</v>
      </c>
      <c r="B12888" t="s">
        <v>80</v>
      </c>
      <c r="C12888" t="s">
        <v>22</v>
      </c>
      <c r="D12888" s="55">
        <v>45078</v>
      </c>
      <c r="E12888">
        <v>0.38500000000000001</v>
      </c>
      <c r="F12888">
        <v>2376521</v>
      </c>
      <c r="G12888" s="58" t="s">
        <v>87</v>
      </c>
      <c r="H12888" s="58" t="s">
        <v>87</v>
      </c>
      <c r="I12888" s="60" t="s">
        <v>85</v>
      </c>
    </row>
    <row r="12889" spans="1:9" x14ac:dyDescent="0.2">
      <c r="A12889" t="s">
        <v>37</v>
      </c>
      <c r="B12889" t="s">
        <v>81</v>
      </c>
      <c r="C12889" t="s">
        <v>22</v>
      </c>
      <c r="D12889" s="55">
        <v>45078</v>
      </c>
      <c r="E12889">
        <v>5.5E-2</v>
      </c>
      <c r="F12889">
        <v>2376522</v>
      </c>
      <c r="G12889" s="58" t="s">
        <v>87</v>
      </c>
      <c r="H12889" s="58" t="s">
        <v>87</v>
      </c>
      <c r="I12889" s="60" t="s">
        <v>85</v>
      </c>
    </row>
    <row r="12890" spans="1:9" x14ac:dyDescent="0.2">
      <c r="A12890" t="s">
        <v>40</v>
      </c>
      <c r="B12890" t="s">
        <v>80</v>
      </c>
      <c r="C12890" t="s">
        <v>22</v>
      </c>
      <c r="D12890" s="55">
        <v>45078</v>
      </c>
      <c r="E12890">
        <v>0</v>
      </c>
      <c r="F12890">
        <v>2376523</v>
      </c>
      <c r="G12890" s="58" t="s">
        <v>87</v>
      </c>
      <c r="H12890" s="58" t="s">
        <v>87</v>
      </c>
      <c r="I12890" s="60" t="s">
        <v>85</v>
      </c>
    </row>
    <row r="12891" spans="1:9" x14ac:dyDescent="0.2">
      <c r="A12891" t="s">
        <v>40</v>
      </c>
      <c r="B12891" t="s">
        <v>81</v>
      </c>
      <c r="C12891" t="s">
        <v>22</v>
      </c>
      <c r="D12891" s="55">
        <v>45078</v>
      </c>
      <c r="E12891">
        <v>0</v>
      </c>
      <c r="F12891">
        <v>2376524</v>
      </c>
      <c r="G12891" s="58" t="s">
        <v>87</v>
      </c>
      <c r="H12891" s="58" t="s">
        <v>87</v>
      </c>
      <c r="I12891" s="60" t="s">
        <v>85</v>
      </c>
    </row>
    <row r="12892" spans="1:9" x14ac:dyDescent="0.2">
      <c r="A12892" t="s">
        <v>41</v>
      </c>
      <c r="B12892" t="s">
        <v>80</v>
      </c>
      <c r="C12892" t="s">
        <v>22</v>
      </c>
      <c r="D12892" s="55">
        <v>45078</v>
      </c>
      <c r="E12892">
        <v>0</v>
      </c>
      <c r="F12892">
        <v>2376525</v>
      </c>
      <c r="G12892" s="58" t="s">
        <v>87</v>
      </c>
      <c r="H12892" s="58" t="s">
        <v>87</v>
      </c>
      <c r="I12892" s="60" t="s">
        <v>85</v>
      </c>
    </row>
    <row r="12893" spans="1:9" x14ac:dyDescent="0.2">
      <c r="A12893" t="s">
        <v>41</v>
      </c>
      <c r="B12893" t="s">
        <v>81</v>
      </c>
      <c r="C12893" t="s">
        <v>22</v>
      </c>
      <c r="D12893" s="55">
        <v>45078</v>
      </c>
      <c r="E12893">
        <v>0</v>
      </c>
      <c r="F12893">
        <v>2376526</v>
      </c>
      <c r="G12893" s="58" t="s">
        <v>87</v>
      </c>
      <c r="H12893" s="58" t="s">
        <v>87</v>
      </c>
      <c r="I12893" s="60" t="s">
        <v>85</v>
      </c>
    </row>
    <row r="12894" spans="1:9" x14ac:dyDescent="0.2">
      <c r="A12894" t="s">
        <v>42</v>
      </c>
      <c r="B12894" t="s">
        <v>80</v>
      </c>
      <c r="C12894" t="s">
        <v>22</v>
      </c>
      <c r="D12894" s="55">
        <v>45078</v>
      </c>
      <c r="E12894">
        <v>0.17</v>
      </c>
      <c r="F12894">
        <v>2376527</v>
      </c>
      <c r="G12894" s="58" t="s">
        <v>87</v>
      </c>
      <c r="H12894" s="58" t="s">
        <v>87</v>
      </c>
      <c r="I12894" s="60" t="s">
        <v>85</v>
      </c>
    </row>
    <row r="12895" spans="1:9" x14ac:dyDescent="0.2">
      <c r="A12895" t="s">
        <v>42</v>
      </c>
      <c r="B12895" t="s">
        <v>81</v>
      </c>
      <c r="C12895" t="s">
        <v>22</v>
      </c>
      <c r="D12895" s="55">
        <v>45078</v>
      </c>
      <c r="E12895">
        <v>1.2500000000000001E-2</v>
      </c>
      <c r="F12895">
        <v>2376528</v>
      </c>
      <c r="G12895" s="58" t="s">
        <v>87</v>
      </c>
      <c r="H12895" s="58" t="s">
        <v>87</v>
      </c>
      <c r="I12895" s="60" t="s">
        <v>85</v>
      </c>
    </row>
    <row r="12896" spans="1:9" x14ac:dyDescent="0.2">
      <c r="A12896" t="s">
        <v>43</v>
      </c>
      <c r="B12896" t="s">
        <v>80</v>
      </c>
      <c r="C12896" t="s">
        <v>22</v>
      </c>
      <c r="D12896" s="55">
        <v>45078</v>
      </c>
      <c r="E12896">
        <v>0.17</v>
      </c>
      <c r="F12896">
        <v>2376529</v>
      </c>
      <c r="G12896" s="58" t="s">
        <v>87</v>
      </c>
      <c r="H12896" s="58" t="s">
        <v>87</v>
      </c>
      <c r="I12896" s="60" t="s">
        <v>85</v>
      </c>
    </row>
    <row r="12897" spans="1:9" x14ac:dyDescent="0.2">
      <c r="A12897" t="s">
        <v>43</v>
      </c>
      <c r="B12897" t="s">
        <v>81</v>
      </c>
      <c r="C12897" t="s">
        <v>22</v>
      </c>
      <c r="D12897" s="55">
        <v>45078</v>
      </c>
      <c r="E12897">
        <v>0.17760136079440969</v>
      </c>
      <c r="F12897">
        <v>2376530</v>
      </c>
      <c r="G12897" s="58" t="s">
        <v>87</v>
      </c>
      <c r="H12897" s="58" t="s">
        <v>87</v>
      </c>
      <c r="I12897" s="60" t="s">
        <v>85</v>
      </c>
    </row>
    <row r="12898" spans="1:9" x14ac:dyDescent="0.2">
      <c r="A12898" t="s">
        <v>44</v>
      </c>
      <c r="B12898" t="s">
        <v>80</v>
      </c>
      <c r="C12898" t="s">
        <v>22</v>
      </c>
      <c r="D12898" s="55">
        <v>45078</v>
      </c>
      <c r="E12898">
        <v>0.19500000000000001</v>
      </c>
      <c r="F12898">
        <v>2376531</v>
      </c>
      <c r="G12898" s="58" t="s">
        <v>87</v>
      </c>
      <c r="H12898" s="58" t="s">
        <v>87</v>
      </c>
      <c r="I12898" s="60" t="s">
        <v>85</v>
      </c>
    </row>
    <row r="12899" spans="1:9" x14ac:dyDescent="0.2">
      <c r="A12899" t="s">
        <v>44</v>
      </c>
      <c r="B12899" t="s">
        <v>81</v>
      </c>
      <c r="C12899" t="s">
        <v>22</v>
      </c>
      <c r="D12899" s="55">
        <v>45078</v>
      </c>
      <c r="E12899">
        <v>5.0000000000000001E-3</v>
      </c>
      <c r="F12899">
        <v>2376532</v>
      </c>
      <c r="G12899" s="58" t="s">
        <v>87</v>
      </c>
      <c r="H12899" s="58" t="s">
        <v>87</v>
      </c>
      <c r="I12899" s="60" t="s">
        <v>85</v>
      </c>
    </row>
    <row r="12900" spans="1:9" x14ac:dyDescent="0.2">
      <c r="A12900" t="s">
        <v>45</v>
      </c>
      <c r="B12900" t="s">
        <v>80</v>
      </c>
      <c r="C12900" t="s">
        <v>22</v>
      </c>
      <c r="D12900" s="55">
        <v>45078</v>
      </c>
      <c r="E12900">
        <v>0.19500000000000001</v>
      </c>
      <c r="F12900">
        <v>2376533</v>
      </c>
      <c r="G12900" s="58" t="s">
        <v>87</v>
      </c>
      <c r="H12900" s="58" t="s">
        <v>87</v>
      </c>
      <c r="I12900" s="60" t="s">
        <v>85</v>
      </c>
    </row>
    <row r="12901" spans="1:9" x14ac:dyDescent="0.2">
      <c r="A12901" t="s">
        <v>45</v>
      </c>
      <c r="B12901" t="s">
        <v>81</v>
      </c>
      <c r="C12901" t="s">
        <v>22</v>
      </c>
      <c r="D12901" s="55">
        <v>45078</v>
      </c>
      <c r="E12901">
        <v>5.0000000000000001E-3</v>
      </c>
      <c r="F12901">
        <v>2376534</v>
      </c>
      <c r="G12901" s="58" t="s">
        <v>87</v>
      </c>
      <c r="H12901" s="58" t="s">
        <v>87</v>
      </c>
      <c r="I12901" s="60" t="s">
        <v>85</v>
      </c>
    </row>
    <row r="12902" spans="1:9" x14ac:dyDescent="0.2">
      <c r="A12902" t="s">
        <v>46</v>
      </c>
      <c r="B12902" t="s">
        <v>80</v>
      </c>
      <c r="C12902" t="s">
        <v>22</v>
      </c>
      <c r="D12902" s="55">
        <v>45078</v>
      </c>
      <c r="E12902">
        <v>0.19500000000000001</v>
      </c>
      <c r="F12902">
        <v>2376535</v>
      </c>
      <c r="G12902" s="58" t="s">
        <v>87</v>
      </c>
      <c r="H12902" s="58" t="s">
        <v>87</v>
      </c>
      <c r="I12902" s="60" t="s">
        <v>85</v>
      </c>
    </row>
    <row r="12903" spans="1:9" x14ac:dyDescent="0.2">
      <c r="A12903" t="s">
        <v>46</v>
      </c>
      <c r="B12903" t="s">
        <v>81</v>
      </c>
      <c r="C12903" t="s">
        <v>22</v>
      </c>
      <c r="D12903" s="55">
        <v>45078</v>
      </c>
      <c r="E12903">
        <v>0.25539496520671329</v>
      </c>
      <c r="F12903">
        <v>2376536</v>
      </c>
      <c r="G12903" s="58" t="s">
        <v>87</v>
      </c>
      <c r="H12903" s="58" t="s">
        <v>87</v>
      </c>
      <c r="I12903" s="60" t="s">
        <v>85</v>
      </c>
    </row>
    <row r="12904" spans="1:9" x14ac:dyDescent="0.2">
      <c r="A12904" t="s">
        <v>47</v>
      </c>
      <c r="B12904" t="s">
        <v>80</v>
      </c>
      <c r="C12904" t="s">
        <v>22</v>
      </c>
      <c r="D12904" s="55">
        <v>45078</v>
      </c>
      <c r="E12904">
        <v>0.19500000000000001</v>
      </c>
      <c r="F12904">
        <v>2376537</v>
      </c>
      <c r="G12904" s="58" t="s">
        <v>87</v>
      </c>
      <c r="H12904" s="58" t="s">
        <v>87</v>
      </c>
      <c r="I12904" s="60" t="s">
        <v>85</v>
      </c>
    </row>
    <row r="12905" spans="1:9" x14ac:dyDescent="0.2">
      <c r="A12905" t="s">
        <v>47</v>
      </c>
      <c r="B12905" t="s">
        <v>81</v>
      </c>
      <c r="C12905" t="s">
        <v>22</v>
      </c>
      <c r="D12905" s="55">
        <v>45078</v>
      </c>
      <c r="E12905">
        <v>2.5000000000000001E-2</v>
      </c>
      <c r="F12905">
        <v>2376538</v>
      </c>
      <c r="G12905" s="58" t="s">
        <v>87</v>
      </c>
      <c r="H12905" s="58" t="s">
        <v>87</v>
      </c>
      <c r="I12905" s="60" t="s">
        <v>85</v>
      </c>
    </row>
    <row r="12906" spans="1:9" x14ac:dyDescent="0.2">
      <c r="A12906" t="s">
        <v>48</v>
      </c>
      <c r="B12906" t="s">
        <v>80</v>
      </c>
      <c r="C12906" t="s">
        <v>22</v>
      </c>
      <c r="D12906" s="55">
        <v>45078</v>
      </c>
      <c r="E12906">
        <v>0.19500000000000001</v>
      </c>
      <c r="F12906">
        <v>2376539</v>
      </c>
      <c r="G12906" s="58" t="s">
        <v>87</v>
      </c>
      <c r="H12906" s="58" t="s">
        <v>87</v>
      </c>
      <c r="I12906" s="60" t="s">
        <v>85</v>
      </c>
    </row>
    <row r="12907" spans="1:9" x14ac:dyDescent="0.2">
      <c r="A12907" t="s">
        <v>48</v>
      </c>
      <c r="B12907" t="s">
        <v>81</v>
      </c>
      <c r="C12907" t="s">
        <v>22</v>
      </c>
      <c r="D12907" s="55">
        <v>45078</v>
      </c>
      <c r="E12907">
        <v>0.25539496520671329</v>
      </c>
      <c r="F12907">
        <v>2376540</v>
      </c>
      <c r="G12907" s="58" t="s">
        <v>87</v>
      </c>
      <c r="H12907" s="58" t="s">
        <v>87</v>
      </c>
      <c r="I12907" s="60" t="s">
        <v>85</v>
      </c>
    </row>
    <row r="12908" spans="1:9" x14ac:dyDescent="0.2">
      <c r="A12908" t="s">
        <v>50</v>
      </c>
      <c r="B12908" t="s">
        <v>80</v>
      </c>
      <c r="C12908" t="s">
        <v>22</v>
      </c>
      <c r="D12908" s="55">
        <v>45078</v>
      </c>
      <c r="E12908">
        <v>0</v>
      </c>
      <c r="F12908">
        <v>2376541</v>
      </c>
      <c r="G12908" s="58" t="s">
        <v>87</v>
      </c>
      <c r="H12908" s="58" t="s">
        <v>87</v>
      </c>
      <c r="I12908" s="60" t="s">
        <v>85</v>
      </c>
    </row>
    <row r="12909" spans="1:9" x14ac:dyDescent="0.2">
      <c r="A12909" t="s">
        <v>50</v>
      </c>
      <c r="B12909" t="s">
        <v>81</v>
      </c>
      <c r="C12909" t="s">
        <v>22</v>
      </c>
      <c r="D12909" s="55">
        <v>45078</v>
      </c>
      <c r="E12909">
        <v>0</v>
      </c>
      <c r="F12909">
        <v>2376542</v>
      </c>
      <c r="G12909" s="58" t="s">
        <v>87</v>
      </c>
      <c r="H12909" s="58" t="s">
        <v>87</v>
      </c>
      <c r="I12909" s="60" t="s">
        <v>85</v>
      </c>
    </row>
    <row r="12910" spans="1:9" x14ac:dyDescent="0.2">
      <c r="A12910" t="s">
        <v>58</v>
      </c>
      <c r="B12910" t="s">
        <v>80</v>
      </c>
      <c r="C12910" t="s">
        <v>22</v>
      </c>
      <c r="D12910" s="55">
        <v>45078</v>
      </c>
      <c r="E12910">
        <v>0.38500000000000001</v>
      </c>
      <c r="F12910">
        <v>2376543</v>
      </c>
      <c r="G12910" s="58" t="s">
        <v>87</v>
      </c>
      <c r="H12910" s="58" t="s">
        <v>87</v>
      </c>
      <c r="I12910" s="60" t="s">
        <v>85</v>
      </c>
    </row>
    <row r="12911" spans="1:9" x14ac:dyDescent="0.2">
      <c r="A12911" t="s">
        <v>58</v>
      </c>
      <c r="B12911" t="s">
        <v>81</v>
      </c>
      <c r="C12911" t="s">
        <v>22</v>
      </c>
      <c r="D12911" s="55">
        <v>45078</v>
      </c>
      <c r="E12911">
        <v>1.4999999999999999E-2</v>
      </c>
      <c r="F12911">
        <v>2376544</v>
      </c>
      <c r="G12911" s="58" t="s">
        <v>87</v>
      </c>
      <c r="H12911" s="58" t="s">
        <v>87</v>
      </c>
      <c r="I12911" s="60" t="s">
        <v>85</v>
      </c>
    </row>
    <row r="12912" spans="1:9" x14ac:dyDescent="0.2">
      <c r="A12912" t="s">
        <v>59</v>
      </c>
      <c r="B12912" t="s">
        <v>80</v>
      </c>
      <c r="C12912" t="s">
        <v>22</v>
      </c>
      <c r="D12912" s="55">
        <v>45078</v>
      </c>
      <c r="E12912">
        <v>0.44</v>
      </c>
      <c r="F12912">
        <v>2376545</v>
      </c>
      <c r="G12912" s="58" t="s">
        <v>87</v>
      </c>
      <c r="H12912" s="58" t="s">
        <v>87</v>
      </c>
      <c r="I12912" s="60" t="s">
        <v>85</v>
      </c>
    </row>
    <row r="12913" spans="1:9" x14ac:dyDescent="0.2">
      <c r="A12913" t="s">
        <v>59</v>
      </c>
      <c r="B12913" t="s">
        <v>81</v>
      </c>
      <c r="C12913" t="s">
        <v>22</v>
      </c>
      <c r="D12913" s="55">
        <v>45078</v>
      </c>
      <c r="E12913">
        <v>-5.5E-2</v>
      </c>
      <c r="F12913">
        <v>2376546</v>
      </c>
      <c r="G12913" s="58" t="s">
        <v>87</v>
      </c>
      <c r="H12913" s="58" t="s">
        <v>87</v>
      </c>
      <c r="I12913" s="60" t="s">
        <v>85</v>
      </c>
    </row>
    <row r="12914" spans="1:9" x14ac:dyDescent="0.2">
      <c r="A12914" t="s">
        <v>60</v>
      </c>
      <c r="B12914" t="s">
        <v>80</v>
      </c>
      <c r="C12914" t="s">
        <v>22</v>
      </c>
      <c r="D12914" s="55">
        <v>45078</v>
      </c>
      <c r="E12914">
        <v>0.44</v>
      </c>
      <c r="F12914">
        <v>2376547</v>
      </c>
      <c r="G12914" s="58" t="s">
        <v>87</v>
      </c>
      <c r="H12914" s="58" t="s">
        <v>87</v>
      </c>
      <c r="I12914" s="60" t="s">
        <v>85</v>
      </c>
    </row>
    <row r="12915" spans="1:9" x14ac:dyDescent="0.2">
      <c r="A12915" t="s">
        <v>60</v>
      </c>
      <c r="B12915" t="s">
        <v>81</v>
      </c>
      <c r="C12915" t="s">
        <v>22</v>
      </c>
      <c r="D12915" s="55">
        <v>45078</v>
      </c>
      <c r="E12915">
        <v>3.5000000000000003E-2</v>
      </c>
      <c r="F12915">
        <v>2376548</v>
      </c>
      <c r="G12915" s="58" t="s">
        <v>87</v>
      </c>
      <c r="H12915" s="58" t="s">
        <v>87</v>
      </c>
      <c r="I12915" s="60" t="s">
        <v>85</v>
      </c>
    </row>
    <row r="12916" spans="1:9" x14ac:dyDescent="0.2">
      <c r="A12916" t="s">
        <v>61</v>
      </c>
      <c r="B12916" t="s">
        <v>80</v>
      </c>
      <c r="C12916" t="s">
        <v>22</v>
      </c>
      <c r="D12916" s="55">
        <v>45078</v>
      </c>
      <c r="E12916">
        <v>0.44</v>
      </c>
      <c r="F12916">
        <v>2376549</v>
      </c>
      <c r="G12916" s="58" t="s">
        <v>87</v>
      </c>
      <c r="H12916" s="58" t="s">
        <v>87</v>
      </c>
      <c r="I12916" s="60" t="s">
        <v>85</v>
      </c>
    </row>
    <row r="12917" spans="1:9" x14ac:dyDescent="0.2">
      <c r="A12917" t="s">
        <v>61</v>
      </c>
      <c r="B12917" t="s">
        <v>81</v>
      </c>
      <c r="C12917" t="s">
        <v>22</v>
      </c>
      <c r="D12917" s="55">
        <v>45078</v>
      </c>
      <c r="E12917">
        <v>-3.5000000000000003E-2</v>
      </c>
      <c r="F12917">
        <v>2376550</v>
      </c>
      <c r="G12917" s="58" t="s">
        <v>87</v>
      </c>
      <c r="H12917" s="58" t="s">
        <v>87</v>
      </c>
      <c r="I12917" s="60" t="s">
        <v>85</v>
      </c>
    </row>
    <row r="12918" spans="1:9" x14ac:dyDescent="0.2">
      <c r="A12918" t="s">
        <v>62</v>
      </c>
      <c r="B12918" t="s">
        <v>80</v>
      </c>
      <c r="C12918" t="s">
        <v>22</v>
      </c>
      <c r="D12918" s="55">
        <v>45078</v>
      </c>
      <c r="E12918">
        <v>0.19500000000000001</v>
      </c>
      <c r="F12918">
        <v>2376551</v>
      </c>
      <c r="G12918" s="58" t="s">
        <v>87</v>
      </c>
      <c r="H12918" s="58" t="s">
        <v>87</v>
      </c>
      <c r="I12918" s="60" t="s">
        <v>85</v>
      </c>
    </row>
    <row r="12919" spans="1:9" x14ac:dyDescent="0.2">
      <c r="A12919" t="s">
        <v>62</v>
      </c>
      <c r="B12919" t="s">
        <v>81</v>
      </c>
      <c r="C12919" t="s">
        <v>22</v>
      </c>
      <c r="D12919" s="55">
        <v>45078</v>
      </c>
      <c r="E12919">
        <v>5.0000000000000001E-3</v>
      </c>
      <c r="F12919">
        <v>2376552</v>
      </c>
      <c r="G12919" s="58" t="s">
        <v>87</v>
      </c>
      <c r="H12919" s="58" t="s">
        <v>87</v>
      </c>
      <c r="I12919" s="60" t="s">
        <v>85</v>
      </c>
    </row>
    <row r="12920" spans="1:9" x14ac:dyDescent="0.2">
      <c r="A12920" t="s">
        <v>63</v>
      </c>
      <c r="B12920" t="s">
        <v>80</v>
      </c>
      <c r="C12920" t="s">
        <v>22</v>
      </c>
      <c r="D12920" s="55">
        <v>45078</v>
      </c>
      <c r="E12920">
        <v>0</v>
      </c>
      <c r="F12920">
        <v>2376553</v>
      </c>
      <c r="G12920" s="58" t="s">
        <v>87</v>
      </c>
      <c r="H12920" s="58" t="s">
        <v>87</v>
      </c>
      <c r="I12920" s="60" t="s">
        <v>85</v>
      </c>
    </row>
    <row r="12921" spans="1:9" x14ac:dyDescent="0.2">
      <c r="A12921" t="s">
        <v>63</v>
      </c>
      <c r="B12921" t="s">
        <v>81</v>
      </c>
      <c r="C12921" t="s">
        <v>22</v>
      </c>
      <c r="D12921" s="55">
        <v>45078</v>
      </c>
      <c r="E12921">
        <v>0</v>
      </c>
      <c r="F12921">
        <v>2376554</v>
      </c>
      <c r="G12921" s="58" t="s">
        <v>87</v>
      </c>
      <c r="H12921" s="58" t="s">
        <v>87</v>
      </c>
      <c r="I12921" s="60" t="s">
        <v>85</v>
      </c>
    </row>
    <row r="12922" spans="1:9" x14ac:dyDescent="0.2">
      <c r="A12922" t="s">
        <v>64</v>
      </c>
      <c r="B12922" t="s">
        <v>80</v>
      </c>
      <c r="C12922" t="s">
        <v>22</v>
      </c>
      <c r="D12922" s="55">
        <v>45078</v>
      </c>
      <c r="E12922">
        <v>0</v>
      </c>
      <c r="F12922">
        <v>2376555</v>
      </c>
      <c r="G12922" s="58" t="s">
        <v>87</v>
      </c>
      <c r="H12922" s="58" t="s">
        <v>87</v>
      </c>
      <c r="I12922" s="60" t="s">
        <v>85</v>
      </c>
    </row>
    <row r="12923" spans="1:9" x14ac:dyDescent="0.2">
      <c r="A12923" t="s">
        <v>64</v>
      </c>
      <c r="B12923" t="s">
        <v>81</v>
      </c>
      <c r="C12923" t="s">
        <v>22</v>
      </c>
      <c r="D12923" s="55">
        <v>45078</v>
      </c>
      <c r="E12923">
        <v>0</v>
      </c>
      <c r="F12923">
        <v>2376556</v>
      </c>
      <c r="G12923" s="58" t="s">
        <v>87</v>
      </c>
      <c r="H12923" s="58" t="s">
        <v>87</v>
      </c>
      <c r="I12923" s="60" t="s">
        <v>85</v>
      </c>
    </row>
    <row r="12924" spans="1:9" x14ac:dyDescent="0.2">
      <c r="A12924" t="s">
        <v>79</v>
      </c>
      <c r="B12924" t="s">
        <v>80</v>
      </c>
      <c r="C12924" t="s">
        <v>22</v>
      </c>
      <c r="D12924" s="55">
        <v>45078</v>
      </c>
      <c r="E12924">
        <v>0</v>
      </c>
      <c r="F12924">
        <v>2376557</v>
      </c>
      <c r="G12924" s="58" t="s">
        <v>87</v>
      </c>
      <c r="H12924" s="58" t="s">
        <v>87</v>
      </c>
      <c r="I12924" s="60" t="s">
        <v>85</v>
      </c>
    </row>
    <row r="12925" spans="1:9" x14ac:dyDescent="0.2">
      <c r="A12925" t="s">
        <v>79</v>
      </c>
      <c r="B12925" t="s">
        <v>81</v>
      </c>
      <c r="C12925" t="s">
        <v>22</v>
      </c>
      <c r="D12925" s="55">
        <v>45078</v>
      </c>
      <c r="E12925">
        <v>0</v>
      </c>
      <c r="F12925">
        <v>2376558</v>
      </c>
      <c r="G12925" s="58" t="s">
        <v>87</v>
      </c>
      <c r="H12925" s="58" t="s">
        <v>87</v>
      </c>
      <c r="I12925" s="60" t="s">
        <v>85</v>
      </c>
    </row>
    <row r="12926" spans="1:9" x14ac:dyDescent="0.2">
      <c r="A12926" t="s">
        <v>65</v>
      </c>
      <c r="B12926" t="s">
        <v>80</v>
      </c>
      <c r="C12926" t="s">
        <v>22</v>
      </c>
      <c r="D12926" s="55">
        <v>45078</v>
      </c>
      <c r="E12926">
        <v>0</v>
      </c>
      <c r="F12926">
        <v>2376559</v>
      </c>
      <c r="G12926" s="58" t="s">
        <v>87</v>
      </c>
      <c r="H12926" s="58" t="s">
        <v>87</v>
      </c>
      <c r="I12926" s="60" t="s">
        <v>85</v>
      </c>
    </row>
    <row r="12927" spans="1:9" x14ac:dyDescent="0.2">
      <c r="A12927" t="s">
        <v>65</v>
      </c>
      <c r="B12927" t="s">
        <v>81</v>
      </c>
      <c r="C12927" t="s">
        <v>22</v>
      </c>
      <c r="D12927" s="55">
        <v>45078</v>
      </c>
      <c r="E12927">
        <v>0</v>
      </c>
      <c r="F12927">
        <v>2376560</v>
      </c>
      <c r="G12927" s="58" t="s">
        <v>87</v>
      </c>
      <c r="H12927" s="58" t="s">
        <v>87</v>
      </c>
      <c r="I12927" s="60" t="s">
        <v>85</v>
      </c>
    </row>
    <row r="12928" spans="1:9" x14ac:dyDescent="0.2">
      <c r="A12928" t="s">
        <v>82</v>
      </c>
      <c r="B12928" t="s">
        <v>80</v>
      </c>
      <c r="C12928" t="s">
        <v>22</v>
      </c>
      <c r="D12928" s="55">
        <v>45078</v>
      </c>
      <c r="E12928">
        <v>0</v>
      </c>
      <c r="F12928">
        <v>2376561</v>
      </c>
      <c r="G12928" s="58" t="s">
        <v>87</v>
      </c>
      <c r="H12928" s="58" t="s">
        <v>87</v>
      </c>
      <c r="I12928" s="60" t="s">
        <v>85</v>
      </c>
    </row>
    <row r="12929" spans="1:9" x14ac:dyDescent="0.2">
      <c r="A12929" t="s">
        <v>78</v>
      </c>
      <c r="B12929" t="s">
        <v>80</v>
      </c>
      <c r="C12929" t="s">
        <v>22</v>
      </c>
      <c r="D12929" s="55">
        <v>45108</v>
      </c>
      <c r="E12929">
        <v>0.39750000000000002</v>
      </c>
      <c r="F12929">
        <v>2376515</v>
      </c>
      <c r="G12929" s="58" t="s">
        <v>87</v>
      </c>
      <c r="H12929" s="58" t="s">
        <v>87</v>
      </c>
      <c r="I12929" s="60" t="s">
        <v>85</v>
      </c>
    </row>
    <row r="12930" spans="1:9" x14ac:dyDescent="0.2">
      <c r="A12930" t="s">
        <v>78</v>
      </c>
      <c r="B12930" t="s">
        <v>81</v>
      </c>
      <c r="C12930" t="s">
        <v>22</v>
      </c>
      <c r="D12930" s="55">
        <v>45108</v>
      </c>
      <c r="E12930">
        <v>1.4999999999999999E-2</v>
      </c>
      <c r="F12930">
        <v>2376516</v>
      </c>
      <c r="G12930" s="58" t="s">
        <v>87</v>
      </c>
      <c r="H12930" s="58" t="s">
        <v>87</v>
      </c>
      <c r="I12930" s="60" t="s">
        <v>85</v>
      </c>
    </row>
    <row r="12931" spans="1:9" x14ac:dyDescent="0.2">
      <c r="A12931" t="s">
        <v>35</v>
      </c>
      <c r="B12931" t="s">
        <v>80</v>
      </c>
      <c r="C12931" t="s">
        <v>22</v>
      </c>
      <c r="D12931" s="55">
        <v>45108</v>
      </c>
      <c r="E12931">
        <v>0.39750000000000002</v>
      </c>
      <c r="F12931">
        <v>2376517</v>
      </c>
      <c r="G12931" s="58" t="s">
        <v>87</v>
      </c>
      <c r="H12931" s="58" t="s">
        <v>87</v>
      </c>
      <c r="I12931" s="60" t="s">
        <v>85</v>
      </c>
    </row>
    <row r="12932" spans="1:9" x14ac:dyDescent="0.2">
      <c r="A12932" t="s">
        <v>35</v>
      </c>
      <c r="B12932" t="s">
        <v>81</v>
      </c>
      <c r="C12932" t="s">
        <v>22</v>
      </c>
      <c r="D12932" s="55">
        <v>45108</v>
      </c>
      <c r="E12932">
        <v>6.5000000000000002E-2</v>
      </c>
      <c r="F12932">
        <v>2376518</v>
      </c>
      <c r="G12932" s="58" t="s">
        <v>87</v>
      </c>
      <c r="H12932" s="58" t="s">
        <v>87</v>
      </c>
      <c r="I12932" s="60" t="s">
        <v>85</v>
      </c>
    </row>
    <row r="12933" spans="1:9" x14ac:dyDescent="0.2">
      <c r="A12933" t="s">
        <v>36</v>
      </c>
      <c r="B12933" t="s">
        <v>80</v>
      </c>
      <c r="C12933" t="s">
        <v>22</v>
      </c>
      <c r="D12933" s="55">
        <v>45108</v>
      </c>
      <c r="E12933">
        <v>0.39750000000000002</v>
      </c>
      <c r="F12933">
        <v>2376519</v>
      </c>
      <c r="G12933" s="58" t="s">
        <v>87</v>
      </c>
      <c r="H12933" s="58" t="s">
        <v>87</v>
      </c>
      <c r="I12933" s="60" t="s">
        <v>85</v>
      </c>
    </row>
    <row r="12934" spans="1:9" x14ac:dyDescent="0.2">
      <c r="A12934" t="s">
        <v>36</v>
      </c>
      <c r="B12934" t="s">
        <v>81</v>
      </c>
      <c r="C12934" t="s">
        <v>22</v>
      </c>
      <c r="D12934" s="55">
        <v>45108</v>
      </c>
      <c r="E12934">
        <v>1.4999999999999999E-2</v>
      </c>
      <c r="F12934">
        <v>2376520</v>
      </c>
      <c r="G12934" s="58" t="s">
        <v>87</v>
      </c>
      <c r="H12934" s="58" t="s">
        <v>87</v>
      </c>
      <c r="I12934" s="60" t="s">
        <v>85</v>
      </c>
    </row>
    <row r="12935" spans="1:9" x14ac:dyDescent="0.2">
      <c r="A12935" t="s">
        <v>37</v>
      </c>
      <c r="B12935" t="s">
        <v>80</v>
      </c>
      <c r="C12935" t="s">
        <v>22</v>
      </c>
      <c r="D12935" s="55">
        <v>45108</v>
      </c>
      <c r="E12935">
        <v>0.39750000000000002</v>
      </c>
      <c r="F12935">
        <v>2376521</v>
      </c>
      <c r="G12935" s="58" t="s">
        <v>87</v>
      </c>
      <c r="H12935" s="58" t="s">
        <v>87</v>
      </c>
      <c r="I12935" s="60" t="s">
        <v>85</v>
      </c>
    </row>
    <row r="12936" spans="1:9" x14ac:dyDescent="0.2">
      <c r="A12936" t="s">
        <v>37</v>
      </c>
      <c r="B12936" t="s">
        <v>81</v>
      </c>
      <c r="C12936" t="s">
        <v>22</v>
      </c>
      <c r="D12936" s="55">
        <v>45108</v>
      </c>
      <c r="E12936">
        <v>6.5000000000000002E-2</v>
      </c>
      <c r="F12936">
        <v>2376522</v>
      </c>
      <c r="G12936" s="58" t="s">
        <v>87</v>
      </c>
      <c r="H12936" s="58" t="s">
        <v>87</v>
      </c>
      <c r="I12936" s="60" t="s">
        <v>85</v>
      </c>
    </row>
    <row r="12937" spans="1:9" x14ac:dyDescent="0.2">
      <c r="A12937" t="s">
        <v>40</v>
      </c>
      <c r="B12937" t="s">
        <v>80</v>
      </c>
      <c r="C12937" t="s">
        <v>22</v>
      </c>
      <c r="D12937" s="55">
        <v>45108</v>
      </c>
      <c r="E12937">
        <v>0</v>
      </c>
      <c r="F12937">
        <v>2376523</v>
      </c>
      <c r="G12937" s="58" t="s">
        <v>87</v>
      </c>
      <c r="H12937" s="58" t="s">
        <v>87</v>
      </c>
      <c r="I12937" s="60" t="s">
        <v>85</v>
      </c>
    </row>
    <row r="12938" spans="1:9" x14ac:dyDescent="0.2">
      <c r="A12938" t="s">
        <v>40</v>
      </c>
      <c r="B12938" t="s">
        <v>81</v>
      </c>
      <c r="C12938" t="s">
        <v>22</v>
      </c>
      <c r="D12938" s="55">
        <v>45108</v>
      </c>
      <c r="E12938">
        <v>0</v>
      </c>
      <c r="F12938">
        <v>2376524</v>
      </c>
      <c r="G12938" s="58" t="s">
        <v>87</v>
      </c>
      <c r="H12938" s="58" t="s">
        <v>87</v>
      </c>
      <c r="I12938" s="60" t="s">
        <v>85</v>
      </c>
    </row>
    <row r="12939" spans="1:9" x14ac:dyDescent="0.2">
      <c r="A12939" t="s">
        <v>41</v>
      </c>
      <c r="B12939" t="s">
        <v>80</v>
      </c>
      <c r="C12939" t="s">
        <v>22</v>
      </c>
      <c r="D12939" s="55">
        <v>45108</v>
      </c>
      <c r="E12939">
        <v>0</v>
      </c>
      <c r="F12939">
        <v>2376525</v>
      </c>
      <c r="G12939" s="58" t="s">
        <v>87</v>
      </c>
      <c r="H12939" s="58" t="s">
        <v>87</v>
      </c>
      <c r="I12939" s="60" t="s">
        <v>85</v>
      </c>
    </row>
    <row r="12940" spans="1:9" x14ac:dyDescent="0.2">
      <c r="A12940" t="s">
        <v>41</v>
      </c>
      <c r="B12940" t="s">
        <v>81</v>
      </c>
      <c r="C12940" t="s">
        <v>22</v>
      </c>
      <c r="D12940" s="55">
        <v>45108</v>
      </c>
      <c r="E12940">
        <v>0</v>
      </c>
      <c r="F12940">
        <v>2376526</v>
      </c>
      <c r="G12940" s="58" t="s">
        <v>87</v>
      </c>
      <c r="H12940" s="58" t="s">
        <v>87</v>
      </c>
      <c r="I12940" s="60" t="s">
        <v>85</v>
      </c>
    </row>
    <row r="12941" spans="1:9" x14ac:dyDescent="0.2">
      <c r="A12941" t="s">
        <v>42</v>
      </c>
      <c r="B12941" t="s">
        <v>80</v>
      </c>
      <c r="C12941" t="s">
        <v>22</v>
      </c>
      <c r="D12941" s="55">
        <v>45108</v>
      </c>
      <c r="E12941">
        <v>0.17499999999999999</v>
      </c>
      <c r="F12941">
        <v>2376527</v>
      </c>
      <c r="G12941" s="58" t="s">
        <v>87</v>
      </c>
      <c r="H12941" s="58" t="s">
        <v>87</v>
      </c>
      <c r="I12941" s="60" t="s">
        <v>85</v>
      </c>
    </row>
    <row r="12942" spans="1:9" x14ac:dyDescent="0.2">
      <c r="A12942" t="s">
        <v>42</v>
      </c>
      <c r="B12942" t="s">
        <v>81</v>
      </c>
      <c r="C12942" t="s">
        <v>22</v>
      </c>
      <c r="D12942" s="55">
        <v>45108</v>
      </c>
      <c r="E12942">
        <v>1.2500000000000001E-2</v>
      </c>
      <c r="F12942">
        <v>2376528</v>
      </c>
      <c r="G12942" s="58" t="s">
        <v>87</v>
      </c>
      <c r="H12942" s="58" t="s">
        <v>87</v>
      </c>
      <c r="I12942" s="60" t="s">
        <v>85</v>
      </c>
    </row>
    <row r="12943" spans="1:9" x14ac:dyDescent="0.2">
      <c r="A12943" t="s">
        <v>43</v>
      </c>
      <c r="B12943" t="s">
        <v>80</v>
      </c>
      <c r="C12943" t="s">
        <v>22</v>
      </c>
      <c r="D12943" s="55">
        <v>45108</v>
      </c>
      <c r="E12943">
        <v>0.17499999999999999</v>
      </c>
      <c r="F12943">
        <v>2376529</v>
      </c>
      <c r="G12943" s="58" t="s">
        <v>87</v>
      </c>
      <c r="H12943" s="58" t="s">
        <v>87</v>
      </c>
      <c r="I12943" s="60" t="s">
        <v>85</v>
      </c>
    </row>
    <row r="12944" spans="1:9" x14ac:dyDescent="0.2">
      <c r="A12944" t="s">
        <v>43</v>
      </c>
      <c r="B12944" t="s">
        <v>81</v>
      </c>
      <c r="C12944" t="s">
        <v>22</v>
      </c>
      <c r="D12944" s="55">
        <v>45108</v>
      </c>
      <c r="E12944">
        <v>0.17833635323444075</v>
      </c>
      <c r="F12944">
        <v>2376530</v>
      </c>
      <c r="G12944" s="58" t="s">
        <v>87</v>
      </c>
      <c r="H12944" s="58" t="s">
        <v>87</v>
      </c>
      <c r="I12944" s="60" t="s">
        <v>85</v>
      </c>
    </row>
    <row r="12945" spans="1:9" x14ac:dyDescent="0.2">
      <c r="A12945" t="s">
        <v>44</v>
      </c>
      <c r="B12945" t="s">
        <v>80</v>
      </c>
      <c r="C12945" t="s">
        <v>22</v>
      </c>
      <c r="D12945" s="55">
        <v>45108</v>
      </c>
      <c r="E12945">
        <v>0.26500000000000001</v>
      </c>
      <c r="F12945">
        <v>2376531</v>
      </c>
      <c r="G12945" s="58" t="s">
        <v>87</v>
      </c>
      <c r="H12945" s="58" t="s">
        <v>87</v>
      </c>
      <c r="I12945" s="60" t="s">
        <v>85</v>
      </c>
    </row>
    <row r="12946" spans="1:9" x14ac:dyDescent="0.2">
      <c r="A12946" t="s">
        <v>44</v>
      </c>
      <c r="B12946" t="s">
        <v>81</v>
      </c>
      <c r="C12946" t="s">
        <v>22</v>
      </c>
      <c r="D12946" s="55">
        <v>45108</v>
      </c>
      <c r="E12946">
        <v>7.4999999999999997E-3</v>
      </c>
      <c r="F12946">
        <v>2376532</v>
      </c>
      <c r="G12946" s="58" t="s">
        <v>87</v>
      </c>
      <c r="H12946" s="58" t="s">
        <v>87</v>
      </c>
      <c r="I12946" s="60" t="s">
        <v>85</v>
      </c>
    </row>
    <row r="12947" spans="1:9" x14ac:dyDescent="0.2">
      <c r="A12947" t="s">
        <v>45</v>
      </c>
      <c r="B12947" t="s">
        <v>80</v>
      </c>
      <c r="C12947" t="s">
        <v>22</v>
      </c>
      <c r="D12947" s="55">
        <v>45108</v>
      </c>
      <c r="E12947">
        <v>0.26500000000000001</v>
      </c>
      <c r="F12947">
        <v>2376533</v>
      </c>
      <c r="G12947" s="58" t="s">
        <v>87</v>
      </c>
      <c r="H12947" s="58" t="s">
        <v>87</v>
      </c>
      <c r="I12947" s="60" t="s">
        <v>85</v>
      </c>
    </row>
    <row r="12948" spans="1:9" x14ac:dyDescent="0.2">
      <c r="A12948" t="s">
        <v>45</v>
      </c>
      <c r="B12948" t="s">
        <v>81</v>
      </c>
      <c r="C12948" t="s">
        <v>22</v>
      </c>
      <c r="D12948" s="55">
        <v>45108</v>
      </c>
      <c r="E12948">
        <v>7.4999999999999997E-3</v>
      </c>
      <c r="F12948">
        <v>2376534</v>
      </c>
      <c r="G12948" s="58" t="s">
        <v>87</v>
      </c>
      <c r="H12948" s="58" t="s">
        <v>87</v>
      </c>
      <c r="I12948" s="60" t="s">
        <v>85</v>
      </c>
    </row>
    <row r="12949" spans="1:9" x14ac:dyDescent="0.2">
      <c r="A12949" t="s">
        <v>46</v>
      </c>
      <c r="B12949" t="s">
        <v>80</v>
      </c>
      <c r="C12949" t="s">
        <v>22</v>
      </c>
      <c r="D12949" s="55">
        <v>45108</v>
      </c>
      <c r="E12949">
        <v>0.26500000000000001</v>
      </c>
      <c r="F12949">
        <v>2376535</v>
      </c>
      <c r="G12949" s="58" t="s">
        <v>87</v>
      </c>
      <c r="H12949" s="58" t="s">
        <v>87</v>
      </c>
      <c r="I12949" s="60" t="s">
        <v>85</v>
      </c>
    </row>
    <row r="12950" spans="1:9" x14ac:dyDescent="0.2">
      <c r="A12950" t="s">
        <v>46</v>
      </c>
      <c r="B12950" t="s">
        <v>81</v>
      </c>
      <c r="C12950" t="s">
        <v>22</v>
      </c>
      <c r="D12950" s="55">
        <v>45108</v>
      </c>
      <c r="E12950">
        <v>0.26026316004912009</v>
      </c>
      <c r="F12950">
        <v>2376536</v>
      </c>
      <c r="G12950" s="58" t="s">
        <v>87</v>
      </c>
      <c r="H12950" s="58" t="s">
        <v>87</v>
      </c>
      <c r="I12950" s="60" t="s">
        <v>85</v>
      </c>
    </row>
    <row r="12951" spans="1:9" x14ac:dyDescent="0.2">
      <c r="A12951" t="s">
        <v>47</v>
      </c>
      <c r="B12951" t="s">
        <v>80</v>
      </c>
      <c r="C12951" t="s">
        <v>22</v>
      </c>
      <c r="D12951" s="55">
        <v>45108</v>
      </c>
      <c r="E12951">
        <v>0.26500000000000001</v>
      </c>
      <c r="F12951">
        <v>2376537</v>
      </c>
      <c r="G12951" s="58" t="s">
        <v>87</v>
      </c>
      <c r="H12951" s="58" t="s">
        <v>87</v>
      </c>
      <c r="I12951" s="60" t="s">
        <v>85</v>
      </c>
    </row>
    <row r="12952" spans="1:9" x14ac:dyDescent="0.2">
      <c r="A12952" t="s">
        <v>47</v>
      </c>
      <c r="B12952" t="s">
        <v>81</v>
      </c>
      <c r="C12952" t="s">
        <v>22</v>
      </c>
      <c r="D12952" s="55">
        <v>45108</v>
      </c>
      <c r="E12952">
        <v>2.75E-2</v>
      </c>
      <c r="F12952">
        <v>2376538</v>
      </c>
      <c r="G12952" s="58" t="s">
        <v>87</v>
      </c>
      <c r="H12952" s="58" t="s">
        <v>87</v>
      </c>
      <c r="I12952" s="60" t="s">
        <v>85</v>
      </c>
    </row>
    <row r="12953" spans="1:9" x14ac:dyDescent="0.2">
      <c r="A12953" t="s">
        <v>48</v>
      </c>
      <c r="B12953" t="s">
        <v>80</v>
      </c>
      <c r="C12953" t="s">
        <v>22</v>
      </c>
      <c r="D12953" s="55">
        <v>45108</v>
      </c>
      <c r="E12953">
        <v>0.26500000000000001</v>
      </c>
      <c r="F12953">
        <v>2376539</v>
      </c>
      <c r="G12953" s="58" t="s">
        <v>87</v>
      </c>
      <c r="H12953" s="58" t="s">
        <v>87</v>
      </c>
      <c r="I12953" s="60" t="s">
        <v>85</v>
      </c>
    </row>
    <row r="12954" spans="1:9" x14ac:dyDescent="0.2">
      <c r="A12954" t="s">
        <v>48</v>
      </c>
      <c r="B12954" t="s">
        <v>81</v>
      </c>
      <c r="C12954" t="s">
        <v>22</v>
      </c>
      <c r="D12954" s="55">
        <v>45108</v>
      </c>
      <c r="E12954">
        <v>0.26026316004912009</v>
      </c>
      <c r="F12954">
        <v>2376540</v>
      </c>
      <c r="G12954" s="58" t="s">
        <v>87</v>
      </c>
      <c r="H12954" s="58" t="s">
        <v>87</v>
      </c>
      <c r="I12954" s="60" t="s">
        <v>85</v>
      </c>
    </row>
    <row r="12955" spans="1:9" x14ac:dyDescent="0.2">
      <c r="A12955" t="s">
        <v>50</v>
      </c>
      <c r="B12955" t="s">
        <v>80</v>
      </c>
      <c r="C12955" t="s">
        <v>22</v>
      </c>
      <c r="D12955" s="55">
        <v>45108</v>
      </c>
      <c r="E12955">
        <v>0</v>
      </c>
      <c r="F12955">
        <v>2376541</v>
      </c>
      <c r="G12955" s="58" t="s">
        <v>87</v>
      </c>
      <c r="H12955" s="58" t="s">
        <v>87</v>
      </c>
      <c r="I12955" s="60" t="s">
        <v>85</v>
      </c>
    </row>
    <row r="12956" spans="1:9" x14ac:dyDescent="0.2">
      <c r="A12956" t="s">
        <v>50</v>
      </c>
      <c r="B12956" t="s">
        <v>81</v>
      </c>
      <c r="C12956" t="s">
        <v>22</v>
      </c>
      <c r="D12956" s="55">
        <v>45108</v>
      </c>
      <c r="E12956">
        <v>0</v>
      </c>
      <c r="F12956">
        <v>2376542</v>
      </c>
      <c r="G12956" s="58" t="s">
        <v>87</v>
      </c>
      <c r="H12956" s="58" t="s">
        <v>87</v>
      </c>
      <c r="I12956" s="60" t="s">
        <v>85</v>
      </c>
    </row>
    <row r="12957" spans="1:9" x14ac:dyDescent="0.2">
      <c r="A12957" t="s">
        <v>58</v>
      </c>
      <c r="B12957" t="s">
        <v>80</v>
      </c>
      <c r="C12957" t="s">
        <v>22</v>
      </c>
      <c r="D12957" s="55">
        <v>45108</v>
      </c>
      <c r="E12957">
        <v>0.39750000000000002</v>
      </c>
      <c r="F12957">
        <v>2376543</v>
      </c>
      <c r="G12957" s="58" t="s">
        <v>87</v>
      </c>
      <c r="H12957" s="58" t="s">
        <v>87</v>
      </c>
      <c r="I12957" s="60" t="s">
        <v>85</v>
      </c>
    </row>
    <row r="12958" spans="1:9" x14ac:dyDescent="0.2">
      <c r="A12958" t="s">
        <v>58</v>
      </c>
      <c r="B12958" t="s">
        <v>81</v>
      </c>
      <c r="C12958" t="s">
        <v>22</v>
      </c>
      <c r="D12958" s="55">
        <v>45108</v>
      </c>
      <c r="E12958">
        <v>1.4999999999999999E-2</v>
      </c>
      <c r="F12958">
        <v>2376544</v>
      </c>
      <c r="G12958" s="58" t="s">
        <v>87</v>
      </c>
      <c r="H12958" s="58" t="s">
        <v>87</v>
      </c>
      <c r="I12958" s="60" t="s">
        <v>85</v>
      </c>
    </row>
    <row r="12959" spans="1:9" x14ac:dyDescent="0.2">
      <c r="A12959" t="s">
        <v>59</v>
      </c>
      <c r="B12959" t="s">
        <v>80</v>
      </c>
      <c r="C12959" t="s">
        <v>22</v>
      </c>
      <c r="D12959" s="55">
        <v>45108</v>
      </c>
      <c r="E12959">
        <v>0.5</v>
      </c>
      <c r="F12959">
        <v>2376545</v>
      </c>
      <c r="G12959" s="58" t="s">
        <v>87</v>
      </c>
      <c r="H12959" s="58" t="s">
        <v>87</v>
      </c>
      <c r="I12959" s="60" t="s">
        <v>85</v>
      </c>
    </row>
    <row r="12960" spans="1:9" x14ac:dyDescent="0.2">
      <c r="A12960" t="s">
        <v>59</v>
      </c>
      <c r="B12960" t="s">
        <v>81</v>
      </c>
      <c r="C12960" t="s">
        <v>22</v>
      </c>
      <c r="D12960" s="55">
        <v>45108</v>
      </c>
      <c r="E12960">
        <v>-0.02</v>
      </c>
      <c r="F12960">
        <v>2376546</v>
      </c>
      <c r="G12960" s="58" t="s">
        <v>87</v>
      </c>
      <c r="H12960" s="58" t="s">
        <v>87</v>
      </c>
      <c r="I12960" s="60" t="s">
        <v>85</v>
      </c>
    </row>
    <row r="12961" spans="1:9" x14ac:dyDescent="0.2">
      <c r="A12961" t="s">
        <v>60</v>
      </c>
      <c r="B12961" t="s">
        <v>80</v>
      </c>
      <c r="C12961" t="s">
        <v>22</v>
      </c>
      <c r="D12961" s="55">
        <v>45108</v>
      </c>
      <c r="E12961">
        <v>0.5</v>
      </c>
      <c r="F12961">
        <v>2376547</v>
      </c>
      <c r="G12961" s="58" t="s">
        <v>87</v>
      </c>
      <c r="H12961" s="58" t="s">
        <v>87</v>
      </c>
      <c r="I12961" s="60" t="s">
        <v>85</v>
      </c>
    </row>
    <row r="12962" spans="1:9" x14ac:dyDescent="0.2">
      <c r="A12962" t="s">
        <v>60</v>
      </c>
      <c r="B12962" t="s">
        <v>81</v>
      </c>
      <c r="C12962" t="s">
        <v>22</v>
      </c>
      <c r="D12962" s="55">
        <v>45108</v>
      </c>
      <c r="E12962">
        <v>3.5000000000000003E-2</v>
      </c>
      <c r="F12962">
        <v>2376548</v>
      </c>
      <c r="G12962" s="58" t="s">
        <v>87</v>
      </c>
      <c r="H12962" s="58" t="s">
        <v>87</v>
      </c>
      <c r="I12962" s="60" t="s">
        <v>85</v>
      </c>
    </row>
    <row r="12963" spans="1:9" x14ac:dyDescent="0.2">
      <c r="A12963" t="s">
        <v>61</v>
      </c>
      <c r="B12963" t="s">
        <v>80</v>
      </c>
      <c r="C12963" t="s">
        <v>22</v>
      </c>
      <c r="D12963" s="55">
        <v>45108</v>
      </c>
      <c r="E12963">
        <v>0.5</v>
      </c>
      <c r="F12963">
        <v>2376549</v>
      </c>
      <c r="G12963" s="58" t="s">
        <v>87</v>
      </c>
      <c r="H12963" s="58" t="s">
        <v>87</v>
      </c>
      <c r="I12963" s="60" t="s">
        <v>85</v>
      </c>
    </row>
    <row r="12964" spans="1:9" x14ac:dyDescent="0.2">
      <c r="A12964" t="s">
        <v>61</v>
      </c>
      <c r="B12964" t="s">
        <v>81</v>
      </c>
      <c r="C12964" t="s">
        <v>22</v>
      </c>
      <c r="D12964" s="55">
        <v>45108</v>
      </c>
      <c r="E12964">
        <v>-0.02</v>
      </c>
      <c r="F12964">
        <v>2376550</v>
      </c>
      <c r="G12964" s="58" t="s">
        <v>87</v>
      </c>
      <c r="H12964" s="58" t="s">
        <v>87</v>
      </c>
      <c r="I12964" s="60" t="s">
        <v>85</v>
      </c>
    </row>
    <row r="12965" spans="1:9" x14ac:dyDescent="0.2">
      <c r="A12965" t="s">
        <v>62</v>
      </c>
      <c r="B12965" t="s">
        <v>80</v>
      </c>
      <c r="C12965" t="s">
        <v>22</v>
      </c>
      <c r="D12965" s="55">
        <v>45108</v>
      </c>
      <c r="E12965">
        <v>0.26500000000000001</v>
      </c>
      <c r="F12965">
        <v>2376551</v>
      </c>
      <c r="G12965" s="58" t="s">
        <v>87</v>
      </c>
      <c r="H12965" s="58" t="s">
        <v>87</v>
      </c>
      <c r="I12965" s="60" t="s">
        <v>85</v>
      </c>
    </row>
    <row r="12966" spans="1:9" x14ac:dyDescent="0.2">
      <c r="A12966" t="s">
        <v>62</v>
      </c>
      <c r="B12966" t="s">
        <v>81</v>
      </c>
      <c r="C12966" t="s">
        <v>22</v>
      </c>
      <c r="D12966" s="55">
        <v>45108</v>
      </c>
      <c r="E12966">
        <v>7.4999999999999997E-3</v>
      </c>
      <c r="F12966">
        <v>2376552</v>
      </c>
      <c r="G12966" s="58" t="s">
        <v>87</v>
      </c>
      <c r="H12966" s="58" t="s">
        <v>87</v>
      </c>
      <c r="I12966" s="60" t="s">
        <v>85</v>
      </c>
    </row>
    <row r="12967" spans="1:9" x14ac:dyDescent="0.2">
      <c r="A12967" t="s">
        <v>63</v>
      </c>
      <c r="B12967" t="s">
        <v>80</v>
      </c>
      <c r="C12967" t="s">
        <v>22</v>
      </c>
      <c r="D12967" s="55">
        <v>45108</v>
      </c>
      <c r="E12967">
        <v>0</v>
      </c>
      <c r="F12967">
        <v>2376553</v>
      </c>
      <c r="G12967" s="58" t="s">
        <v>87</v>
      </c>
      <c r="H12967" s="58" t="s">
        <v>87</v>
      </c>
      <c r="I12967" s="60" t="s">
        <v>85</v>
      </c>
    </row>
    <row r="12968" spans="1:9" x14ac:dyDescent="0.2">
      <c r="A12968" t="s">
        <v>63</v>
      </c>
      <c r="B12968" t="s">
        <v>81</v>
      </c>
      <c r="C12968" t="s">
        <v>22</v>
      </c>
      <c r="D12968" s="55">
        <v>45108</v>
      </c>
      <c r="E12968">
        <v>0</v>
      </c>
      <c r="F12968">
        <v>2376554</v>
      </c>
      <c r="G12968" s="58" t="s">
        <v>87</v>
      </c>
      <c r="H12968" s="58" t="s">
        <v>87</v>
      </c>
      <c r="I12968" s="60" t="s">
        <v>85</v>
      </c>
    </row>
    <row r="12969" spans="1:9" x14ac:dyDescent="0.2">
      <c r="A12969" t="s">
        <v>64</v>
      </c>
      <c r="B12969" t="s">
        <v>80</v>
      </c>
      <c r="C12969" t="s">
        <v>22</v>
      </c>
      <c r="D12969" s="55">
        <v>45108</v>
      </c>
      <c r="E12969">
        <v>0</v>
      </c>
      <c r="F12969">
        <v>2376555</v>
      </c>
      <c r="G12969" s="58" t="s">
        <v>87</v>
      </c>
      <c r="H12969" s="58" t="s">
        <v>87</v>
      </c>
      <c r="I12969" s="60" t="s">
        <v>85</v>
      </c>
    </row>
    <row r="12970" spans="1:9" x14ac:dyDescent="0.2">
      <c r="A12970" t="s">
        <v>64</v>
      </c>
      <c r="B12970" t="s">
        <v>81</v>
      </c>
      <c r="C12970" t="s">
        <v>22</v>
      </c>
      <c r="D12970" s="55">
        <v>45108</v>
      </c>
      <c r="E12970">
        <v>0</v>
      </c>
      <c r="F12970">
        <v>2376556</v>
      </c>
      <c r="G12970" s="58" t="s">
        <v>87</v>
      </c>
      <c r="H12970" s="58" t="s">
        <v>87</v>
      </c>
      <c r="I12970" s="60" t="s">
        <v>85</v>
      </c>
    </row>
    <row r="12971" spans="1:9" x14ac:dyDescent="0.2">
      <c r="A12971" t="s">
        <v>79</v>
      </c>
      <c r="B12971" t="s">
        <v>80</v>
      </c>
      <c r="C12971" t="s">
        <v>22</v>
      </c>
      <c r="D12971" s="55">
        <v>45108</v>
      </c>
      <c r="E12971">
        <v>0</v>
      </c>
      <c r="F12971">
        <v>2376557</v>
      </c>
      <c r="G12971" s="58" t="s">
        <v>87</v>
      </c>
      <c r="H12971" s="58" t="s">
        <v>87</v>
      </c>
      <c r="I12971" s="60" t="s">
        <v>85</v>
      </c>
    </row>
    <row r="12972" spans="1:9" x14ac:dyDescent="0.2">
      <c r="A12972" t="s">
        <v>79</v>
      </c>
      <c r="B12972" t="s">
        <v>81</v>
      </c>
      <c r="C12972" t="s">
        <v>22</v>
      </c>
      <c r="D12972" s="55">
        <v>45108</v>
      </c>
      <c r="E12972">
        <v>0</v>
      </c>
      <c r="F12972">
        <v>2376558</v>
      </c>
      <c r="G12972" s="58" t="s">
        <v>87</v>
      </c>
      <c r="H12972" s="58" t="s">
        <v>87</v>
      </c>
      <c r="I12972" s="60" t="s">
        <v>85</v>
      </c>
    </row>
    <row r="12973" spans="1:9" x14ac:dyDescent="0.2">
      <c r="A12973" t="s">
        <v>65</v>
      </c>
      <c r="B12973" t="s">
        <v>80</v>
      </c>
      <c r="C12973" t="s">
        <v>22</v>
      </c>
      <c r="D12973" s="55">
        <v>45108</v>
      </c>
      <c r="E12973">
        <v>0</v>
      </c>
      <c r="F12973">
        <v>2376559</v>
      </c>
      <c r="G12973" s="58" t="s">
        <v>87</v>
      </c>
      <c r="H12973" s="58" t="s">
        <v>87</v>
      </c>
      <c r="I12973" s="60" t="s">
        <v>85</v>
      </c>
    </row>
    <row r="12974" spans="1:9" x14ac:dyDescent="0.2">
      <c r="A12974" t="s">
        <v>65</v>
      </c>
      <c r="B12974" t="s">
        <v>81</v>
      </c>
      <c r="C12974" t="s">
        <v>22</v>
      </c>
      <c r="D12974" s="55">
        <v>45108</v>
      </c>
      <c r="E12974">
        <v>0</v>
      </c>
      <c r="F12974">
        <v>2376560</v>
      </c>
      <c r="G12974" s="58" t="s">
        <v>87</v>
      </c>
      <c r="H12974" s="58" t="s">
        <v>87</v>
      </c>
      <c r="I12974" s="60" t="s">
        <v>85</v>
      </c>
    </row>
    <row r="12975" spans="1:9" x14ac:dyDescent="0.2">
      <c r="A12975" t="s">
        <v>82</v>
      </c>
      <c r="B12975" t="s">
        <v>80</v>
      </c>
      <c r="C12975" t="s">
        <v>22</v>
      </c>
      <c r="D12975" s="55">
        <v>45108</v>
      </c>
      <c r="E12975">
        <v>0</v>
      </c>
      <c r="F12975">
        <v>2376561</v>
      </c>
      <c r="G12975" s="58" t="s">
        <v>87</v>
      </c>
      <c r="H12975" s="58" t="s">
        <v>87</v>
      </c>
      <c r="I12975" s="60" t="s">
        <v>85</v>
      </c>
    </row>
    <row r="12976" spans="1:9" x14ac:dyDescent="0.2">
      <c r="A12976" t="s">
        <v>78</v>
      </c>
      <c r="B12976" t="s">
        <v>80</v>
      </c>
      <c r="C12976" t="s">
        <v>22</v>
      </c>
      <c r="D12976" s="55">
        <v>45139</v>
      </c>
      <c r="E12976">
        <v>0.4</v>
      </c>
      <c r="F12976">
        <v>2376515</v>
      </c>
      <c r="G12976" s="58" t="s">
        <v>87</v>
      </c>
      <c r="H12976" s="58" t="s">
        <v>87</v>
      </c>
      <c r="I12976" s="60" t="s">
        <v>85</v>
      </c>
    </row>
    <row r="12977" spans="1:9" x14ac:dyDescent="0.2">
      <c r="A12977" t="s">
        <v>78</v>
      </c>
      <c r="B12977" t="s">
        <v>81</v>
      </c>
      <c r="C12977" t="s">
        <v>22</v>
      </c>
      <c r="D12977" s="55">
        <v>45139</v>
      </c>
      <c r="E12977">
        <v>1.4999999999999999E-2</v>
      </c>
      <c r="F12977">
        <v>2376516</v>
      </c>
      <c r="G12977" s="58" t="s">
        <v>87</v>
      </c>
      <c r="H12977" s="58" t="s">
        <v>87</v>
      </c>
      <c r="I12977" s="60" t="s">
        <v>85</v>
      </c>
    </row>
    <row r="12978" spans="1:9" x14ac:dyDescent="0.2">
      <c r="A12978" t="s">
        <v>35</v>
      </c>
      <c r="B12978" t="s">
        <v>80</v>
      </c>
      <c r="C12978" t="s">
        <v>22</v>
      </c>
      <c r="D12978" s="55">
        <v>45139</v>
      </c>
      <c r="E12978">
        <v>0.4</v>
      </c>
      <c r="F12978">
        <v>2376517</v>
      </c>
      <c r="G12978" s="58" t="s">
        <v>87</v>
      </c>
      <c r="H12978" s="58" t="s">
        <v>87</v>
      </c>
      <c r="I12978" s="60" t="s">
        <v>85</v>
      </c>
    </row>
    <row r="12979" spans="1:9" x14ac:dyDescent="0.2">
      <c r="A12979" t="s">
        <v>35</v>
      </c>
      <c r="B12979" t="s">
        <v>81</v>
      </c>
      <c r="C12979" t="s">
        <v>22</v>
      </c>
      <c r="D12979" s="55">
        <v>45139</v>
      </c>
      <c r="E12979">
        <v>6.5000000000000002E-2</v>
      </c>
      <c r="F12979">
        <v>2376518</v>
      </c>
      <c r="G12979" s="58" t="s">
        <v>87</v>
      </c>
      <c r="H12979" s="58" t="s">
        <v>87</v>
      </c>
      <c r="I12979" s="60" t="s">
        <v>85</v>
      </c>
    </row>
    <row r="12980" spans="1:9" x14ac:dyDescent="0.2">
      <c r="A12980" t="s">
        <v>36</v>
      </c>
      <c r="B12980" t="s">
        <v>80</v>
      </c>
      <c r="C12980" t="s">
        <v>22</v>
      </c>
      <c r="D12980" s="55">
        <v>45139</v>
      </c>
      <c r="E12980">
        <v>0.4</v>
      </c>
      <c r="F12980">
        <v>2376519</v>
      </c>
      <c r="G12980" s="58" t="s">
        <v>87</v>
      </c>
      <c r="H12980" s="58" t="s">
        <v>87</v>
      </c>
      <c r="I12980" s="60" t="s">
        <v>85</v>
      </c>
    </row>
    <row r="12981" spans="1:9" x14ac:dyDescent="0.2">
      <c r="A12981" t="s">
        <v>36</v>
      </c>
      <c r="B12981" t="s">
        <v>81</v>
      </c>
      <c r="C12981" t="s">
        <v>22</v>
      </c>
      <c r="D12981" s="55">
        <v>45139</v>
      </c>
      <c r="E12981">
        <v>1.4999999999999999E-2</v>
      </c>
      <c r="F12981">
        <v>2376520</v>
      </c>
      <c r="G12981" s="58" t="s">
        <v>87</v>
      </c>
      <c r="H12981" s="58" t="s">
        <v>87</v>
      </c>
      <c r="I12981" s="60" t="s">
        <v>85</v>
      </c>
    </row>
    <row r="12982" spans="1:9" x14ac:dyDescent="0.2">
      <c r="A12982" t="s">
        <v>37</v>
      </c>
      <c r="B12982" t="s">
        <v>80</v>
      </c>
      <c r="C12982" t="s">
        <v>22</v>
      </c>
      <c r="D12982" s="55">
        <v>45139</v>
      </c>
      <c r="E12982">
        <v>0.4</v>
      </c>
      <c r="F12982">
        <v>2376521</v>
      </c>
      <c r="G12982" s="58" t="s">
        <v>87</v>
      </c>
      <c r="H12982" s="58" t="s">
        <v>87</v>
      </c>
      <c r="I12982" s="60" t="s">
        <v>85</v>
      </c>
    </row>
    <row r="12983" spans="1:9" x14ac:dyDescent="0.2">
      <c r="A12983" t="s">
        <v>37</v>
      </c>
      <c r="B12983" t="s">
        <v>81</v>
      </c>
      <c r="C12983" t="s">
        <v>22</v>
      </c>
      <c r="D12983" s="55">
        <v>45139</v>
      </c>
      <c r="E12983">
        <v>6.5000000000000002E-2</v>
      </c>
      <c r="F12983">
        <v>2376522</v>
      </c>
      <c r="G12983" s="58" t="s">
        <v>87</v>
      </c>
      <c r="H12983" s="58" t="s">
        <v>87</v>
      </c>
      <c r="I12983" s="60" t="s">
        <v>85</v>
      </c>
    </row>
    <row r="12984" spans="1:9" x14ac:dyDescent="0.2">
      <c r="A12984" t="s">
        <v>40</v>
      </c>
      <c r="B12984" t="s">
        <v>80</v>
      </c>
      <c r="C12984" t="s">
        <v>22</v>
      </c>
      <c r="D12984" s="55">
        <v>45139</v>
      </c>
      <c r="E12984">
        <v>0</v>
      </c>
      <c r="F12984">
        <v>2376523</v>
      </c>
      <c r="G12984" s="58" t="s">
        <v>87</v>
      </c>
      <c r="H12984" s="58" t="s">
        <v>87</v>
      </c>
      <c r="I12984" s="60" t="s">
        <v>85</v>
      </c>
    </row>
    <row r="12985" spans="1:9" x14ac:dyDescent="0.2">
      <c r="A12985" t="s">
        <v>40</v>
      </c>
      <c r="B12985" t="s">
        <v>81</v>
      </c>
      <c r="C12985" t="s">
        <v>22</v>
      </c>
      <c r="D12985" s="55">
        <v>45139</v>
      </c>
      <c r="E12985">
        <v>0</v>
      </c>
      <c r="F12985">
        <v>2376524</v>
      </c>
      <c r="G12985" s="58" t="s">
        <v>87</v>
      </c>
      <c r="H12985" s="58" t="s">
        <v>87</v>
      </c>
      <c r="I12985" s="60" t="s">
        <v>85</v>
      </c>
    </row>
    <row r="12986" spans="1:9" x14ac:dyDescent="0.2">
      <c r="A12986" t="s">
        <v>41</v>
      </c>
      <c r="B12986" t="s">
        <v>80</v>
      </c>
      <c r="C12986" t="s">
        <v>22</v>
      </c>
      <c r="D12986" s="55">
        <v>45139</v>
      </c>
      <c r="E12986">
        <v>0</v>
      </c>
      <c r="F12986">
        <v>2376525</v>
      </c>
      <c r="G12986" s="58" t="s">
        <v>87</v>
      </c>
      <c r="H12986" s="58" t="s">
        <v>87</v>
      </c>
      <c r="I12986" s="60" t="s">
        <v>85</v>
      </c>
    </row>
    <row r="12987" spans="1:9" x14ac:dyDescent="0.2">
      <c r="A12987" t="s">
        <v>41</v>
      </c>
      <c r="B12987" t="s">
        <v>81</v>
      </c>
      <c r="C12987" t="s">
        <v>22</v>
      </c>
      <c r="D12987" s="55">
        <v>45139</v>
      </c>
      <c r="E12987">
        <v>0</v>
      </c>
      <c r="F12987">
        <v>2376526</v>
      </c>
      <c r="G12987" s="58" t="s">
        <v>87</v>
      </c>
      <c r="H12987" s="58" t="s">
        <v>87</v>
      </c>
      <c r="I12987" s="60" t="s">
        <v>85</v>
      </c>
    </row>
    <row r="12988" spans="1:9" x14ac:dyDescent="0.2">
      <c r="A12988" t="s">
        <v>42</v>
      </c>
      <c r="B12988" t="s">
        <v>80</v>
      </c>
      <c r="C12988" t="s">
        <v>22</v>
      </c>
      <c r="D12988" s="55">
        <v>45139</v>
      </c>
      <c r="E12988">
        <v>0.17499999999999999</v>
      </c>
      <c r="F12988">
        <v>2376527</v>
      </c>
      <c r="G12988" s="58" t="s">
        <v>87</v>
      </c>
      <c r="H12988" s="58" t="s">
        <v>87</v>
      </c>
      <c r="I12988" s="60" t="s">
        <v>85</v>
      </c>
    </row>
    <row r="12989" spans="1:9" x14ac:dyDescent="0.2">
      <c r="A12989" t="s">
        <v>42</v>
      </c>
      <c r="B12989" t="s">
        <v>81</v>
      </c>
      <c r="C12989" t="s">
        <v>22</v>
      </c>
      <c r="D12989" s="55">
        <v>45139</v>
      </c>
      <c r="E12989">
        <v>1.2500000000000001E-2</v>
      </c>
      <c r="F12989">
        <v>2376528</v>
      </c>
      <c r="G12989" s="58" t="s">
        <v>87</v>
      </c>
      <c r="H12989" s="58" t="s">
        <v>87</v>
      </c>
      <c r="I12989" s="60" t="s">
        <v>85</v>
      </c>
    </row>
    <row r="12990" spans="1:9" x14ac:dyDescent="0.2">
      <c r="A12990" t="s">
        <v>43</v>
      </c>
      <c r="B12990" t="s">
        <v>80</v>
      </c>
      <c r="C12990" t="s">
        <v>22</v>
      </c>
      <c r="D12990" s="55">
        <v>45139</v>
      </c>
      <c r="E12990">
        <v>0.17499999999999999</v>
      </c>
      <c r="F12990">
        <v>2376529</v>
      </c>
      <c r="G12990" s="58" t="s">
        <v>87</v>
      </c>
      <c r="H12990" s="58" t="s">
        <v>87</v>
      </c>
      <c r="I12990" s="60" t="s">
        <v>85</v>
      </c>
    </row>
    <row r="12991" spans="1:9" x14ac:dyDescent="0.2">
      <c r="A12991" t="s">
        <v>43</v>
      </c>
      <c r="B12991" t="s">
        <v>81</v>
      </c>
      <c r="C12991" t="s">
        <v>22</v>
      </c>
      <c r="D12991" s="55">
        <v>45139</v>
      </c>
      <c r="E12991">
        <v>0.17872546687916302</v>
      </c>
      <c r="F12991">
        <v>2376530</v>
      </c>
      <c r="G12991" s="58" t="s">
        <v>87</v>
      </c>
      <c r="H12991" s="58" t="s">
        <v>87</v>
      </c>
      <c r="I12991" s="60" t="s">
        <v>85</v>
      </c>
    </row>
    <row r="12992" spans="1:9" x14ac:dyDescent="0.2">
      <c r="A12992" t="s">
        <v>44</v>
      </c>
      <c r="B12992" t="s">
        <v>80</v>
      </c>
      <c r="C12992" t="s">
        <v>22</v>
      </c>
      <c r="D12992" s="55">
        <v>45139</v>
      </c>
      <c r="E12992">
        <v>0.20499999999999999</v>
      </c>
      <c r="F12992">
        <v>2376531</v>
      </c>
      <c r="G12992" s="58" t="s">
        <v>87</v>
      </c>
      <c r="H12992" s="58" t="s">
        <v>87</v>
      </c>
      <c r="I12992" s="60" t="s">
        <v>85</v>
      </c>
    </row>
    <row r="12993" spans="1:9" x14ac:dyDescent="0.2">
      <c r="A12993" t="s">
        <v>44</v>
      </c>
      <c r="B12993" t="s">
        <v>81</v>
      </c>
      <c r="C12993" t="s">
        <v>22</v>
      </c>
      <c r="D12993" s="55">
        <v>45139</v>
      </c>
      <c r="E12993">
        <v>7.4999999999999997E-3</v>
      </c>
      <c r="F12993">
        <v>2376532</v>
      </c>
      <c r="G12993" s="58" t="s">
        <v>87</v>
      </c>
      <c r="H12993" s="58" t="s">
        <v>87</v>
      </c>
      <c r="I12993" s="60" t="s">
        <v>85</v>
      </c>
    </row>
    <row r="12994" spans="1:9" x14ac:dyDescent="0.2">
      <c r="A12994" t="s">
        <v>45</v>
      </c>
      <c r="B12994" t="s">
        <v>80</v>
      </c>
      <c r="C12994" t="s">
        <v>22</v>
      </c>
      <c r="D12994" s="55">
        <v>45139</v>
      </c>
      <c r="E12994">
        <v>0.20499999999999999</v>
      </c>
      <c r="F12994">
        <v>2376533</v>
      </c>
      <c r="G12994" s="58" t="s">
        <v>87</v>
      </c>
      <c r="H12994" s="58" t="s">
        <v>87</v>
      </c>
      <c r="I12994" s="60" t="s">
        <v>85</v>
      </c>
    </row>
    <row r="12995" spans="1:9" x14ac:dyDescent="0.2">
      <c r="A12995" t="s">
        <v>45</v>
      </c>
      <c r="B12995" t="s">
        <v>81</v>
      </c>
      <c r="C12995" t="s">
        <v>22</v>
      </c>
      <c r="D12995" s="55">
        <v>45139</v>
      </c>
      <c r="E12995">
        <v>7.4999999999999997E-3</v>
      </c>
      <c r="F12995">
        <v>2376534</v>
      </c>
      <c r="G12995" s="58" t="s">
        <v>87</v>
      </c>
      <c r="H12995" s="58" t="s">
        <v>87</v>
      </c>
      <c r="I12995" s="60" t="s">
        <v>85</v>
      </c>
    </row>
    <row r="12996" spans="1:9" x14ac:dyDescent="0.2">
      <c r="A12996" t="s">
        <v>46</v>
      </c>
      <c r="B12996" t="s">
        <v>80</v>
      </c>
      <c r="C12996" t="s">
        <v>22</v>
      </c>
      <c r="D12996" s="55">
        <v>45139</v>
      </c>
      <c r="E12996">
        <v>0.20499999999999999</v>
      </c>
      <c r="F12996">
        <v>2376535</v>
      </c>
      <c r="G12996" s="58" t="s">
        <v>87</v>
      </c>
      <c r="H12996" s="58" t="s">
        <v>87</v>
      </c>
      <c r="I12996" s="60" t="s">
        <v>85</v>
      </c>
    </row>
    <row r="12997" spans="1:9" x14ac:dyDescent="0.2">
      <c r="A12997" t="s">
        <v>46</v>
      </c>
      <c r="B12997" t="s">
        <v>81</v>
      </c>
      <c r="C12997" t="s">
        <v>22</v>
      </c>
      <c r="D12997" s="55">
        <v>45139</v>
      </c>
      <c r="E12997">
        <v>0.25928321735571047</v>
      </c>
      <c r="F12997">
        <v>2376536</v>
      </c>
      <c r="G12997" s="58" t="s">
        <v>87</v>
      </c>
      <c r="H12997" s="58" t="s">
        <v>87</v>
      </c>
      <c r="I12997" s="60" t="s">
        <v>85</v>
      </c>
    </row>
    <row r="12998" spans="1:9" x14ac:dyDescent="0.2">
      <c r="A12998" t="s">
        <v>47</v>
      </c>
      <c r="B12998" t="s">
        <v>80</v>
      </c>
      <c r="C12998" t="s">
        <v>22</v>
      </c>
      <c r="D12998" s="55">
        <v>45139</v>
      </c>
      <c r="E12998">
        <v>0.20499999999999999</v>
      </c>
      <c r="F12998">
        <v>2376537</v>
      </c>
      <c r="G12998" s="58" t="s">
        <v>87</v>
      </c>
      <c r="H12998" s="58" t="s">
        <v>87</v>
      </c>
      <c r="I12998" s="60" t="s">
        <v>85</v>
      </c>
    </row>
    <row r="12999" spans="1:9" x14ac:dyDescent="0.2">
      <c r="A12999" t="s">
        <v>47</v>
      </c>
      <c r="B12999" t="s">
        <v>81</v>
      </c>
      <c r="C12999" t="s">
        <v>22</v>
      </c>
      <c r="D12999" s="55">
        <v>45139</v>
      </c>
      <c r="E12999">
        <v>2.75E-2</v>
      </c>
      <c r="F12999">
        <v>2376538</v>
      </c>
      <c r="G12999" s="58" t="s">
        <v>87</v>
      </c>
      <c r="H12999" s="58" t="s">
        <v>87</v>
      </c>
      <c r="I12999" s="60" t="s">
        <v>85</v>
      </c>
    </row>
    <row r="13000" spans="1:9" x14ac:dyDescent="0.2">
      <c r="A13000" t="s">
        <v>48</v>
      </c>
      <c r="B13000" t="s">
        <v>80</v>
      </c>
      <c r="C13000" t="s">
        <v>22</v>
      </c>
      <c r="D13000" s="55">
        <v>45139</v>
      </c>
      <c r="E13000">
        <v>0.20499999999999999</v>
      </c>
      <c r="F13000">
        <v>2376539</v>
      </c>
      <c r="G13000" s="58" t="s">
        <v>87</v>
      </c>
      <c r="H13000" s="58" t="s">
        <v>87</v>
      </c>
      <c r="I13000" s="60" t="s">
        <v>85</v>
      </c>
    </row>
    <row r="13001" spans="1:9" x14ac:dyDescent="0.2">
      <c r="A13001" t="s">
        <v>48</v>
      </c>
      <c r="B13001" t="s">
        <v>81</v>
      </c>
      <c r="C13001" t="s">
        <v>22</v>
      </c>
      <c r="D13001" s="55">
        <v>45139</v>
      </c>
      <c r="E13001">
        <v>0.25928321735571047</v>
      </c>
      <c r="F13001">
        <v>2376540</v>
      </c>
      <c r="G13001" s="58" t="s">
        <v>87</v>
      </c>
      <c r="H13001" s="58" t="s">
        <v>87</v>
      </c>
      <c r="I13001" s="60" t="s">
        <v>85</v>
      </c>
    </row>
    <row r="13002" spans="1:9" x14ac:dyDescent="0.2">
      <c r="A13002" t="s">
        <v>50</v>
      </c>
      <c r="B13002" t="s">
        <v>80</v>
      </c>
      <c r="C13002" t="s">
        <v>22</v>
      </c>
      <c r="D13002" s="55">
        <v>45139</v>
      </c>
      <c r="E13002">
        <v>0</v>
      </c>
      <c r="F13002">
        <v>2376541</v>
      </c>
      <c r="G13002" s="58" t="s">
        <v>87</v>
      </c>
      <c r="H13002" s="58" t="s">
        <v>87</v>
      </c>
      <c r="I13002" s="60" t="s">
        <v>85</v>
      </c>
    </row>
    <row r="13003" spans="1:9" x14ac:dyDescent="0.2">
      <c r="A13003" t="s">
        <v>50</v>
      </c>
      <c r="B13003" t="s">
        <v>81</v>
      </c>
      <c r="C13003" t="s">
        <v>22</v>
      </c>
      <c r="D13003" s="55">
        <v>45139</v>
      </c>
      <c r="E13003">
        <v>0</v>
      </c>
      <c r="F13003">
        <v>2376542</v>
      </c>
      <c r="G13003" s="58" t="s">
        <v>87</v>
      </c>
      <c r="H13003" s="58" t="s">
        <v>87</v>
      </c>
      <c r="I13003" s="60" t="s">
        <v>85</v>
      </c>
    </row>
    <row r="13004" spans="1:9" x14ac:dyDescent="0.2">
      <c r="A13004" t="s">
        <v>58</v>
      </c>
      <c r="B13004" t="s">
        <v>80</v>
      </c>
      <c r="C13004" t="s">
        <v>22</v>
      </c>
      <c r="D13004" s="55">
        <v>45139</v>
      </c>
      <c r="E13004">
        <v>0.4</v>
      </c>
      <c r="F13004">
        <v>2376543</v>
      </c>
      <c r="G13004" s="58" t="s">
        <v>87</v>
      </c>
      <c r="H13004" s="58" t="s">
        <v>87</v>
      </c>
      <c r="I13004" s="60" t="s">
        <v>85</v>
      </c>
    </row>
    <row r="13005" spans="1:9" x14ac:dyDescent="0.2">
      <c r="A13005" t="s">
        <v>58</v>
      </c>
      <c r="B13005" t="s">
        <v>81</v>
      </c>
      <c r="C13005" t="s">
        <v>22</v>
      </c>
      <c r="D13005" s="55">
        <v>45139</v>
      </c>
      <c r="E13005">
        <v>1.4999999999999999E-2</v>
      </c>
      <c r="F13005">
        <v>2376544</v>
      </c>
      <c r="G13005" s="58" t="s">
        <v>87</v>
      </c>
      <c r="H13005" s="58" t="s">
        <v>87</v>
      </c>
      <c r="I13005" s="60" t="s">
        <v>85</v>
      </c>
    </row>
    <row r="13006" spans="1:9" x14ac:dyDescent="0.2">
      <c r="A13006" t="s">
        <v>59</v>
      </c>
      <c r="B13006" t="s">
        <v>80</v>
      </c>
      <c r="C13006" t="s">
        <v>22</v>
      </c>
      <c r="D13006" s="55">
        <v>45139</v>
      </c>
      <c r="E13006">
        <v>0.5</v>
      </c>
      <c r="F13006">
        <v>2376545</v>
      </c>
      <c r="G13006" s="58" t="s">
        <v>87</v>
      </c>
      <c r="H13006" s="58" t="s">
        <v>87</v>
      </c>
      <c r="I13006" s="60" t="s">
        <v>85</v>
      </c>
    </row>
    <row r="13007" spans="1:9" x14ac:dyDescent="0.2">
      <c r="A13007" t="s">
        <v>59</v>
      </c>
      <c r="B13007" t="s">
        <v>81</v>
      </c>
      <c r="C13007" t="s">
        <v>22</v>
      </c>
      <c r="D13007" s="55">
        <v>45139</v>
      </c>
      <c r="E13007">
        <v>-0.02</v>
      </c>
      <c r="F13007">
        <v>2376546</v>
      </c>
      <c r="G13007" s="58" t="s">
        <v>87</v>
      </c>
      <c r="H13007" s="58" t="s">
        <v>87</v>
      </c>
      <c r="I13007" s="60" t="s">
        <v>85</v>
      </c>
    </row>
    <row r="13008" spans="1:9" x14ac:dyDescent="0.2">
      <c r="A13008" t="s">
        <v>60</v>
      </c>
      <c r="B13008" t="s">
        <v>80</v>
      </c>
      <c r="C13008" t="s">
        <v>22</v>
      </c>
      <c r="D13008" s="55">
        <v>45139</v>
      </c>
      <c r="E13008">
        <v>0.5</v>
      </c>
      <c r="F13008">
        <v>2376547</v>
      </c>
      <c r="G13008" s="58" t="s">
        <v>87</v>
      </c>
      <c r="H13008" s="58" t="s">
        <v>87</v>
      </c>
      <c r="I13008" s="60" t="s">
        <v>85</v>
      </c>
    </row>
    <row r="13009" spans="1:9" x14ac:dyDescent="0.2">
      <c r="A13009" t="s">
        <v>60</v>
      </c>
      <c r="B13009" t="s">
        <v>81</v>
      </c>
      <c r="C13009" t="s">
        <v>22</v>
      </c>
      <c r="D13009" s="55">
        <v>45139</v>
      </c>
      <c r="E13009">
        <v>3.5000000000000003E-2</v>
      </c>
      <c r="F13009">
        <v>2376548</v>
      </c>
      <c r="G13009" s="58" t="s">
        <v>87</v>
      </c>
      <c r="H13009" s="58" t="s">
        <v>87</v>
      </c>
      <c r="I13009" s="60" t="s">
        <v>85</v>
      </c>
    </row>
    <row r="13010" spans="1:9" x14ac:dyDescent="0.2">
      <c r="A13010" t="s">
        <v>61</v>
      </c>
      <c r="B13010" t="s">
        <v>80</v>
      </c>
      <c r="C13010" t="s">
        <v>22</v>
      </c>
      <c r="D13010" s="55">
        <v>45139</v>
      </c>
      <c r="E13010">
        <v>0.5</v>
      </c>
      <c r="F13010">
        <v>2376549</v>
      </c>
      <c r="G13010" s="58" t="s">
        <v>87</v>
      </c>
      <c r="H13010" s="58" t="s">
        <v>87</v>
      </c>
      <c r="I13010" s="60" t="s">
        <v>85</v>
      </c>
    </row>
    <row r="13011" spans="1:9" x14ac:dyDescent="0.2">
      <c r="A13011" t="s">
        <v>61</v>
      </c>
      <c r="B13011" t="s">
        <v>81</v>
      </c>
      <c r="C13011" t="s">
        <v>22</v>
      </c>
      <c r="D13011" s="55">
        <v>45139</v>
      </c>
      <c r="E13011">
        <v>-0.02</v>
      </c>
      <c r="F13011">
        <v>2376550</v>
      </c>
      <c r="G13011" s="58" t="s">
        <v>87</v>
      </c>
      <c r="H13011" s="58" t="s">
        <v>87</v>
      </c>
      <c r="I13011" s="60" t="s">
        <v>85</v>
      </c>
    </row>
    <row r="13012" spans="1:9" x14ac:dyDescent="0.2">
      <c r="A13012" t="s">
        <v>62</v>
      </c>
      <c r="B13012" t="s">
        <v>80</v>
      </c>
      <c r="C13012" t="s">
        <v>22</v>
      </c>
      <c r="D13012" s="55">
        <v>45139</v>
      </c>
      <c r="E13012">
        <v>0.20499999999999999</v>
      </c>
      <c r="F13012">
        <v>2376551</v>
      </c>
      <c r="G13012" s="58" t="s">
        <v>87</v>
      </c>
      <c r="H13012" s="58" t="s">
        <v>87</v>
      </c>
      <c r="I13012" s="60" t="s">
        <v>85</v>
      </c>
    </row>
    <row r="13013" spans="1:9" x14ac:dyDescent="0.2">
      <c r="A13013" t="s">
        <v>62</v>
      </c>
      <c r="B13013" t="s">
        <v>81</v>
      </c>
      <c r="C13013" t="s">
        <v>22</v>
      </c>
      <c r="D13013" s="55">
        <v>45139</v>
      </c>
      <c r="E13013">
        <v>7.4999999999999997E-3</v>
      </c>
      <c r="F13013">
        <v>2376552</v>
      </c>
      <c r="G13013" s="58" t="s">
        <v>87</v>
      </c>
      <c r="H13013" s="58" t="s">
        <v>87</v>
      </c>
      <c r="I13013" s="60" t="s">
        <v>85</v>
      </c>
    </row>
    <row r="13014" spans="1:9" x14ac:dyDescent="0.2">
      <c r="A13014" t="s">
        <v>63</v>
      </c>
      <c r="B13014" t="s">
        <v>80</v>
      </c>
      <c r="C13014" t="s">
        <v>22</v>
      </c>
      <c r="D13014" s="55">
        <v>45139</v>
      </c>
      <c r="E13014">
        <v>0</v>
      </c>
      <c r="F13014">
        <v>2376553</v>
      </c>
      <c r="G13014" s="58" t="s">
        <v>87</v>
      </c>
      <c r="H13014" s="58" t="s">
        <v>87</v>
      </c>
      <c r="I13014" s="60" t="s">
        <v>85</v>
      </c>
    </row>
    <row r="13015" spans="1:9" x14ac:dyDescent="0.2">
      <c r="A13015" t="s">
        <v>63</v>
      </c>
      <c r="B13015" t="s">
        <v>81</v>
      </c>
      <c r="C13015" t="s">
        <v>22</v>
      </c>
      <c r="D13015" s="55">
        <v>45139</v>
      </c>
      <c r="E13015">
        <v>0</v>
      </c>
      <c r="F13015">
        <v>2376554</v>
      </c>
      <c r="G13015" s="58" t="s">
        <v>87</v>
      </c>
      <c r="H13015" s="58" t="s">
        <v>87</v>
      </c>
      <c r="I13015" s="60" t="s">
        <v>85</v>
      </c>
    </row>
    <row r="13016" spans="1:9" x14ac:dyDescent="0.2">
      <c r="A13016" t="s">
        <v>64</v>
      </c>
      <c r="B13016" t="s">
        <v>80</v>
      </c>
      <c r="C13016" t="s">
        <v>22</v>
      </c>
      <c r="D13016" s="55">
        <v>45139</v>
      </c>
      <c r="E13016">
        <v>0</v>
      </c>
      <c r="F13016">
        <v>2376555</v>
      </c>
      <c r="G13016" s="58" t="s">
        <v>87</v>
      </c>
      <c r="H13016" s="58" t="s">
        <v>87</v>
      </c>
      <c r="I13016" s="60" t="s">
        <v>85</v>
      </c>
    </row>
    <row r="13017" spans="1:9" x14ac:dyDescent="0.2">
      <c r="A13017" t="s">
        <v>64</v>
      </c>
      <c r="B13017" t="s">
        <v>81</v>
      </c>
      <c r="C13017" t="s">
        <v>22</v>
      </c>
      <c r="D13017" s="55">
        <v>45139</v>
      </c>
      <c r="E13017">
        <v>0</v>
      </c>
      <c r="F13017">
        <v>2376556</v>
      </c>
      <c r="G13017" s="58" t="s">
        <v>87</v>
      </c>
      <c r="H13017" s="58" t="s">
        <v>87</v>
      </c>
      <c r="I13017" s="60" t="s">
        <v>85</v>
      </c>
    </row>
    <row r="13018" spans="1:9" x14ac:dyDescent="0.2">
      <c r="A13018" t="s">
        <v>79</v>
      </c>
      <c r="B13018" t="s">
        <v>80</v>
      </c>
      <c r="C13018" t="s">
        <v>22</v>
      </c>
      <c r="D13018" s="55">
        <v>45139</v>
      </c>
      <c r="E13018">
        <v>0</v>
      </c>
      <c r="F13018">
        <v>2376557</v>
      </c>
      <c r="G13018" s="58" t="s">
        <v>87</v>
      </c>
      <c r="H13018" s="58" t="s">
        <v>87</v>
      </c>
      <c r="I13018" s="60" t="s">
        <v>85</v>
      </c>
    </row>
    <row r="13019" spans="1:9" x14ac:dyDescent="0.2">
      <c r="A13019" t="s">
        <v>79</v>
      </c>
      <c r="B13019" t="s">
        <v>81</v>
      </c>
      <c r="C13019" t="s">
        <v>22</v>
      </c>
      <c r="D13019" s="55">
        <v>45139</v>
      </c>
      <c r="E13019">
        <v>0</v>
      </c>
      <c r="F13019">
        <v>2376558</v>
      </c>
      <c r="G13019" s="58" t="s">
        <v>87</v>
      </c>
      <c r="H13019" s="58" t="s">
        <v>87</v>
      </c>
      <c r="I13019" s="60" t="s">
        <v>85</v>
      </c>
    </row>
    <row r="13020" spans="1:9" x14ac:dyDescent="0.2">
      <c r="A13020" t="s">
        <v>65</v>
      </c>
      <c r="B13020" t="s">
        <v>80</v>
      </c>
      <c r="C13020" t="s">
        <v>22</v>
      </c>
      <c r="D13020" s="55">
        <v>45139</v>
      </c>
      <c r="E13020">
        <v>0</v>
      </c>
      <c r="F13020">
        <v>2376559</v>
      </c>
      <c r="G13020" s="58" t="s">
        <v>87</v>
      </c>
      <c r="H13020" s="58" t="s">
        <v>87</v>
      </c>
      <c r="I13020" s="60" t="s">
        <v>85</v>
      </c>
    </row>
    <row r="13021" spans="1:9" x14ac:dyDescent="0.2">
      <c r="A13021" t="s">
        <v>65</v>
      </c>
      <c r="B13021" t="s">
        <v>81</v>
      </c>
      <c r="C13021" t="s">
        <v>22</v>
      </c>
      <c r="D13021" s="55">
        <v>45139</v>
      </c>
      <c r="E13021">
        <v>0</v>
      </c>
      <c r="F13021">
        <v>2376560</v>
      </c>
      <c r="G13021" s="58" t="s">
        <v>87</v>
      </c>
      <c r="H13021" s="58" t="s">
        <v>87</v>
      </c>
      <c r="I13021" s="60" t="s">
        <v>85</v>
      </c>
    </row>
    <row r="13022" spans="1:9" x14ac:dyDescent="0.2">
      <c r="A13022" t="s">
        <v>82</v>
      </c>
      <c r="B13022" t="s">
        <v>80</v>
      </c>
      <c r="C13022" t="s">
        <v>22</v>
      </c>
      <c r="D13022" s="55">
        <v>45139</v>
      </c>
      <c r="E13022">
        <v>0</v>
      </c>
      <c r="F13022">
        <v>2376561</v>
      </c>
      <c r="G13022" s="58" t="s">
        <v>87</v>
      </c>
      <c r="H13022" s="58" t="s">
        <v>87</v>
      </c>
      <c r="I13022" s="60" t="s">
        <v>85</v>
      </c>
    </row>
    <row r="13023" spans="1:9" x14ac:dyDescent="0.2">
      <c r="A13023" t="s">
        <v>78</v>
      </c>
      <c r="B13023" t="s">
        <v>80</v>
      </c>
      <c r="C13023" t="s">
        <v>22</v>
      </c>
      <c r="D13023" s="55">
        <v>45170</v>
      </c>
      <c r="E13023">
        <v>0.39750000000000002</v>
      </c>
      <c r="F13023">
        <v>2376515</v>
      </c>
      <c r="G13023" s="58" t="s">
        <v>87</v>
      </c>
      <c r="H13023" s="58" t="s">
        <v>87</v>
      </c>
      <c r="I13023" s="60" t="s">
        <v>85</v>
      </c>
    </row>
    <row r="13024" spans="1:9" x14ac:dyDescent="0.2">
      <c r="A13024" t="s">
        <v>78</v>
      </c>
      <c r="B13024" t="s">
        <v>81</v>
      </c>
      <c r="C13024" t="s">
        <v>22</v>
      </c>
      <c r="D13024" s="55">
        <v>45170</v>
      </c>
      <c r="E13024">
        <v>1.4999999999999999E-2</v>
      </c>
      <c r="F13024">
        <v>2376516</v>
      </c>
      <c r="G13024" s="58" t="s">
        <v>87</v>
      </c>
      <c r="H13024" s="58" t="s">
        <v>87</v>
      </c>
      <c r="I13024" s="60" t="s">
        <v>85</v>
      </c>
    </row>
    <row r="13025" spans="1:9" x14ac:dyDescent="0.2">
      <c r="A13025" t="s">
        <v>35</v>
      </c>
      <c r="B13025" t="s">
        <v>80</v>
      </c>
      <c r="C13025" t="s">
        <v>22</v>
      </c>
      <c r="D13025" s="55">
        <v>45170</v>
      </c>
      <c r="E13025">
        <v>0.39750000000000002</v>
      </c>
      <c r="F13025">
        <v>2376517</v>
      </c>
      <c r="G13025" s="58" t="s">
        <v>87</v>
      </c>
      <c r="H13025" s="58" t="s">
        <v>87</v>
      </c>
      <c r="I13025" s="60" t="s">
        <v>85</v>
      </c>
    </row>
    <row r="13026" spans="1:9" x14ac:dyDescent="0.2">
      <c r="A13026" t="s">
        <v>35</v>
      </c>
      <c r="B13026" t="s">
        <v>81</v>
      </c>
      <c r="C13026" t="s">
        <v>22</v>
      </c>
      <c r="D13026" s="55">
        <v>45170</v>
      </c>
      <c r="E13026">
        <v>4.4999999999999998E-2</v>
      </c>
      <c r="F13026">
        <v>2376518</v>
      </c>
      <c r="G13026" s="58" t="s">
        <v>87</v>
      </c>
      <c r="H13026" s="58" t="s">
        <v>87</v>
      </c>
      <c r="I13026" s="60" t="s">
        <v>85</v>
      </c>
    </row>
    <row r="13027" spans="1:9" x14ac:dyDescent="0.2">
      <c r="A13027" t="s">
        <v>36</v>
      </c>
      <c r="B13027" t="s">
        <v>80</v>
      </c>
      <c r="C13027" t="s">
        <v>22</v>
      </c>
      <c r="D13027" s="55">
        <v>45170</v>
      </c>
      <c r="E13027">
        <v>0.39750000000000002</v>
      </c>
      <c r="F13027">
        <v>2376519</v>
      </c>
      <c r="G13027" s="58" t="s">
        <v>87</v>
      </c>
      <c r="H13027" s="58" t="s">
        <v>87</v>
      </c>
      <c r="I13027" s="60" t="s">
        <v>85</v>
      </c>
    </row>
    <row r="13028" spans="1:9" x14ac:dyDescent="0.2">
      <c r="A13028" t="s">
        <v>36</v>
      </c>
      <c r="B13028" t="s">
        <v>81</v>
      </c>
      <c r="C13028" t="s">
        <v>22</v>
      </c>
      <c r="D13028" s="55">
        <v>45170</v>
      </c>
      <c r="E13028">
        <v>1.4999999999999999E-2</v>
      </c>
      <c r="F13028">
        <v>2376520</v>
      </c>
      <c r="G13028" s="58" t="s">
        <v>87</v>
      </c>
      <c r="H13028" s="58" t="s">
        <v>87</v>
      </c>
      <c r="I13028" s="60" t="s">
        <v>85</v>
      </c>
    </row>
    <row r="13029" spans="1:9" x14ac:dyDescent="0.2">
      <c r="A13029" t="s">
        <v>37</v>
      </c>
      <c r="B13029" t="s">
        <v>80</v>
      </c>
      <c r="C13029" t="s">
        <v>22</v>
      </c>
      <c r="D13029" s="55">
        <v>45170</v>
      </c>
      <c r="E13029">
        <v>0.39750000000000002</v>
      </c>
      <c r="F13029">
        <v>2376521</v>
      </c>
      <c r="G13029" s="58" t="s">
        <v>87</v>
      </c>
      <c r="H13029" s="58" t="s">
        <v>87</v>
      </c>
      <c r="I13029" s="60" t="s">
        <v>85</v>
      </c>
    </row>
    <row r="13030" spans="1:9" x14ac:dyDescent="0.2">
      <c r="A13030" t="s">
        <v>37</v>
      </c>
      <c r="B13030" t="s">
        <v>81</v>
      </c>
      <c r="C13030" t="s">
        <v>22</v>
      </c>
      <c r="D13030" s="55">
        <v>45170</v>
      </c>
      <c r="E13030">
        <v>4.4999999999999998E-2</v>
      </c>
      <c r="F13030">
        <v>2376522</v>
      </c>
      <c r="G13030" s="58" t="s">
        <v>87</v>
      </c>
      <c r="H13030" s="58" t="s">
        <v>87</v>
      </c>
      <c r="I13030" s="60" t="s">
        <v>85</v>
      </c>
    </row>
    <row r="13031" spans="1:9" x14ac:dyDescent="0.2">
      <c r="A13031" t="s">
        <v>40</v>
      </c>
      <c r="B13031" t="s">
        <v>80</v>
      </c>
      <c r="C13031" t="s">
        <v>22</v>
      </c>
      <c r="D13031" s="55">
        <v>45170</v>
      </c>
      <c r="E13031">
        <v>0</v>
      </c>
      <c r="F13031">
        <v>2376523</v>
      </c>
      <c r="G13031" s="58" t="s">
        <v>87</v>
      </c>
      <c r="H13031" s="58" t="s">
        <v>87</v>
      </c>
      <c r="I13031" s="60" t="s">
        <v>85</v>
      </c>
    </row>
    <row r="13032" spans="1:9" x14ac:dyDescent="0.2">
      <c r="A13032" t="s">
        <v>40</v>
      </c>
      <c r="B13032" t="s">
        <v>81</v>
      </c>
      <c r="C13032" t="s">
        <v>22</v>
      </c>
      <c r="D13032" s="55">
        <v>45170</v>
      </c>
      <c r="E13032">
        <v>0</v>
      </c>
      <c r="F13032">
        <v>2376524</v>
      </c>
      <c r="G13032" s="58" t="s">
        <v>87</v>
      </c>
      <c r="H13032" s="58" t="s">
        <v>87</v>
      </c>
      <c r="I13032" s="60" t="s">
        <v>85</v>
      </c>
    </row>
    <row r="13033" spans="1:9" x14ac:dyDescent="0.2">
      <c r="A13033" t="s">
        <v>41</v>
      </c>
      <c r="B13033" t="s">
        <v>80</v>
      </c>
      <c r="C13033" t="s">
        <v>22</v>
      </c>
      <c r="D13033" s="55">
        <v>45170</v>
      </c>
      <c r="E13033">
        <v>0</v>
      </c>
      <c r="F13033">
        <v>2376525</v>
      </c>
      <c r="G13033" s="58" t="s">
        <v>87</v>
      </c>
      <c r="H13033" s="58" t="s">
        <v>87</v>
      </c>
      <c r="I13033" s="60" t="s">
        <v>85</v>
      </c>
    </row>
    <row r="13034" spans="1:9" x14ac:dyDescent="0.2">
      <c r="A13034" t="s">
        <v>41</v>
      </c>
      <c r="B13034" t="s">
        <v>81</v>
      </c>
      <c r="C13034" t="s">
        <v>22</v>
      </c>
      <c r="D13034" s="55">
        <v>45170</v>
      </c>
      <c r="E13034">
        <v>0</v>
      </c>
      <c r="F13034">
        <v>2376526</v>
      </c>
      <c r="G13034" s="58" t="s">
        <v>87</v>
      </c>
      <c r="H13034" s="58" t="s">
        <v>87</v>
      </c>
      <c r="I13034" s="60" t="s">
        <v>85</v>
      </c>
    </row>
    <row r="13035" spans="1:9" x14ac:dyDescent="0.2">
      <c r="A13035" t="s">
        <v>42</v>
      </c>
      <c r="B13035" t="s">
        <v>80</v>
      </c>
      <c r="C13035" t="s">
        <v>22</v>
      </c>
      <c r="D13035" s="55">
        <v>45170</v>
      </c>
      <c r="E13035">
        <v>0.16500000000000001</v>
      </c>
      <c r="F13035">
        <v>2376527</v>
      </c>
      <c r="G13035" s="58" t="s">
        <v>87</v>
      </c>
      <c r="H13035" s="58" t="s">
        <v>87</v>
      </c>
      <c r="I13035" s="60" t="s">
        <v>85</v>
      </c>
    </row>
    <row r="13036" spans="1:9" x14ac:dyDescent="0.2">
      <c r="A13036" t="s">
        <v>42</v>
      </c>
      <c r="B13036" t="s">
        <v>81</v>
      </c>
      <c r="C13036" t="s">
        <v>22</v>
      </c>
      <c r="D13036" s="55">
        <v>45170</v>
      </c>
      <c r="E13036">
        <v>1.2500000000000001E-2</v>
      </c>
      <c r="F13036">
        <v>2376528</v>
      </c>
      <c r="G13036" s="58" t="s">
        <v>87</v>
      </c>
      <c r="H13036" s="58" t="s">
        <v>87</v>
      </c>
      <c r="I13036" s="60" t="s">
        <v>85</v>
      </c>
    </row>
    <row r="13037" spans="1:9" x14ac:dyDescent="0.2">
      <c r="A13037" t="s">
        <v>43</v>
      </c>
      <c r="B13037" t="s">
        <v>80</v>
      </c>
      <c r="C13037" t="s">
        <v>22</v>
      </c>
      <c r="D13037" s="55">
        <v>45170</v>
      </c>
      <c r="E13037">
        <v>0.16500000000000001</v>
      </c>
      <c r="F13037">
        <v>2376529</v>
      </c>
      <c r="G13037" s="58" t="s">
        <v>87</v>
      </c>
      <c r="H13037" s="58" t="s">
        <v>87</v>
      </c>
      <c r="I13037" s="60" t="s">
        <v>85</v>
      </c>
    </row>
    <row r="13038" spans="1:9" x14ac:dyDescent="0.2">
      <c r="A13038" t="s">
        <v>43</v>
      </c>
      <c r="B13038" t="s">
        <v>81</v>
      </c>
      <c r="C13038" t="s">
        <v>22</v>
      </c>
      <c r="D13038" s="55">
        <v>45170</v>
      </c>
      <c r="E13038">
        <v>0.17861737975562886</v>
      </c>
      <c r="F13038">
        <v>2376530</v>
      </c>
      <c r="G13038" s="58" t="s">
        <v>87</v>
      </c>
      <c r="H13038" s="58" t="s">
        <v>87</v>
      </c>
      <c r="I13038" s="60" t="s">
        <v>85</v>
      </c>
    </row>
    <row r="13039" spans="1:9" x14ac:dyDescent="0.2">
      <c r="A13039" t="s">
        <v>44</v>
      </c>
      <c r="B13039" t="s">
        <v>80</v>
      </c>
      <c r="C13039" t="s">
        <v>22</v>
      </c>
      <c r="D13039" s="55">
        <v>45170</v>
      </c>
      <c r="E13039">
        <v>0.185</v>
      </c>
      <c r="F13039">
        <v>2376531</v>
      </c>
      <c r="G13039" s="58" t="s">
        <v>87</v>
      </c>
      <c r="H13039" s="58" t="s">
        <v>87</v>
      </c>
      <c r="I13039" s="60" t="s">
        <v>85</v>
      </c>
    </row>
    <row r="13040" spans="1:9" x14ac:dyDescent="0.2">
      <c r="A13040" t="s">
        <v>44</v>
      </c>
      <c r="B13040" t="s">
        <v>81</v>
      </c>
      <c r="C13040" t="s">
        <v>22</v>
      </c>
      <c r="D13040" s="55">
        <v>45170</v>
      </c>
      <c r="E13040">
        <v>5.0000000000000001E-3</v>
      </c>
      <c r="F13040">
        <v>2376532</v>
      </c>
      <c r="G13040" s="58" t="s">
        <v>87</v>
      </c>
      <c r="H13040" s="58" t="s">
        <v>87</v>
      </c>
      <c r="I13040" s="60" t="s">
        <v>85</v>
      </c>
    </row>
    <row r="13041" spans="1:9" x14ac:dyDescent="0.2">
      <c r="A13041" t="s">
        <v>45</v>
      </c>
      <c r="B13041" t="s">
        <v>80</v>
      </c>
      <c r="C13041" t="s">
        <v>22</v>
      </c>
      <c r="D13041" s="55">
        <v>45170</v>
      </c>
      <c r="E13041">
        <v>0.185</v>
      </c>
      <c r="F13041">
        <v>2376533</v>
      </c>
      <c r="G13041" s="58" t="s">
        <v>87</v>
      </c>
      <c r="H13041" s="58" t="s">
        <v>87</v>
      </c>
      <c r="I13041" s="60" t="s">
        <v>85</v>
      </c>
    </row>
    <row r="13042" spans="1:9" x14ac:dyDescent="0.2">
      <c r="A13042" t="s">
        <v>45</v>
      </c>
      <c r="B13042" t="s">
        <v>81</v>
      </c>
      <c r="C13042" t="s">
        <v>22</v>
      </c>
      <c r="D13042" s="55">
        <v>45170</v>
      </c>
      <c r="E13042">
        <v>5.0000000000000001E-3</v>
      </c>
      <c r="F13042">
        <v>2376534</v>
      </c>
      <c r="G13042" s="58" t="s">
        <v>87</v>
      </c>
      <c r="H13042" s="58" t="s">
        <v>87</v>
      </c>
      <c r="I13042" s="60" t="s">
        <v>85</v>
      </c>
    </row>
    <row r="13043" spans="1:9" x14ac:dyDescent="0.2">
      <c r="A13043" t="s">
        <v>46</v>
      </c>
      <c r="B13043" t="s">
        <v>80</v>
      </c>
      <c r="C13043" t="s">
        <v>22</v>
      </c>
      <c r="D13043" s="55">
        <v>45170</v>
      </c>
      <c r="E13043">
        <v>0.185</v>
      </c>
      <c r="F13043">
        <v>2376535</v>
      </c>
      <c r="G13043" s="58" t="s">
        <v>87</v>
      </c>
      <c r="H13043" s="58" t="s">
        <v>87</v>
      </c>
      <c r="I13043" s="60" t="s">
        <v>85</v>
      </c>
    </row>
    <row r="13044" spans="1:9" x14ac:dyDescent="0.2">
      <c r="A13044" t="s">
        <v>46</v>
      </c>
      <c r="B13044" t="s">
        <v>81</v>
      </c>
      <c r="C13044" t="s">
        <v>22</v>
      </c>
      <c r="D13044" s="55">
        <v>45170</v>
      </c>
      <c r="E13044">
        <v>0.26137490790012291</v>
      </c>
      <c r="F13044">
        <v>2376536</v>
      </c>
      <c r="G13044" s="58" t="s">
        <v>87</v>
      </c>
      <c r="H13044" s="58" t="s">
        <v>87</v>
      </c>
      <c r="I13044" s="60" t="s">
        <v>85</v>
      </c>
    </row>
    <row r="13045" spans="1:9" x14ac:dyDescent="0.2">
      <c r="A13045" t="s">
        <v>47</v>
      </c>
      <c r="B13045" t="s">
        <v>80</v>
      </c>
      <c r="C13045" t="s">
        <v>22</v>
      </c>
      <c r="D13045" s="55">
        <v>45170</v>
      </c>
      <c r="E13045">
        <v>0.185</v>
      </c>
      <c r="F13045">
        <v>2376537</v>
      </c>
      <c r="G13045" s="58" t="s">
        <v>87</v>
      </c>
      <c r="H13045" s="58" t="s">
        <v>87</v>
      </c>
      <c r="I13045" s="60" t="s">
        <v>85</v>
      </c>
    </row>
    <row r="13046" spans="1:9" x14ac:dyDescent="0.2">
      <c r="A13046" t="s">
        <v>47</v>
      </c>
      <c r="B13046" t="s">
        <v>81</v>
      </c>
      <c r="C13046" t="s">
        <v>22</v>
      </c>
      <c r="D13046" s="55">
        <v>45170</v>
      </c>
      <c r="E13046">
        <v>2.5000000000000001E-2</v>
      </c>
      <c r="F13046">
        <v>2376538</v>
      </c>
      <c r="G13046" s="58" t="s">
        <v>87</v>
      </c>
      <c r="H13046" s="58" t="s">
        <v>87</v>
      </c>
      <c r="I13046" s="60" t="s">
        <v>85</v>
      </c>
    </row>
    <row r="13047" spans="1:9" x14ac:dyDescent="0.2">
      <c r="A13047" t="s">
        <v>48</v>
      </c>
      <c r="B13047" t="s">
        <v>80</v>
      </c>
      <c r="C13047" t="s">
        <v>22</v>
      </c>
      <c r="D13047" s="55">
        <v>45170</v>
      </c>
      <c r="E13047">
        <v>0.185</v>
      </c>
      <c r="F13047">
        <v>2376539</v>
      </c>
      <c r="G13047" s="58" t="s">
        <v>87</v>
      </c>
      <c r="H13047" s="58" t="s">
        <v>87</v>
      </c>
      <c r="I13047" s="60" t="s">
        <v>85</v>
      </c>
    </row>
    <row r="13048" spans="1:9" x14ac:dyDescent="0.2">
      <c r="A13048" t="s">
        <v>48</v>
      </c>
      <c r="B13048" t="s">
        <v>81</v>
      </c>
      <c r="C13048" t="s">
        <v>22</v>
      </c>
      <c r="D13048" s="55">
        <v>45170</v>
      </c>
      <c r="E13048">
        <v>0.26137490790012291</v>
      </c>
      <c r="F13048">
        <v>2376540</v>
      </c>
      <c r="G13048" s="58" t="s">
        <v>87</v>
      </c>
      <c r="H13048" s="58" t="s">
        <v>87</v>
      </c>
      <c r="I13048" s="60" t="s">
        <v>85</v>
      </c>
    </row>
    <row r="13049" spans="1:9" x14ac:dyDescent="0.2">
      <c r="A13049" t="s">
        <v>50</v>
      </c>
      <c r="B13049" t="s">
        <v>80</v>
      </c>
      <c r="C13049" t="s">
        <v>22</v>
      </c>
      <c r="D13049" s="55">
        <v>45170</v>
      </c>
      <c r="E13049">
        <v>0</v>
      </c>
      <c r="F13049">
        <v>2376541</v>
      </c>
      <c r="G13049" s="58" t="s">
        <v>87</v>
      </c>
      <c r="H13049" s="58" t="s">
        <v>87</v>
      </c>
      <c r="I13049" s="60" t="s">
        <v>85</v>
      </c>
    </row>
    <row r="13050" spans="1:9" x14ac:dyDescent="0.2">
      <c r="A13050" t="s">
        <v>50</v>
      </c>
      <c r="B13050" t="s">
        <v>81</v>
      </c>
      <c r="C13050" t="s">
        <v>22</v>
      </c>
      <c r="D13050" s="55">
        <v>45170</v>
      </c>
      <c r="E13050">
        <v>0</v>
      </c>
      <c r="F13050">
        <v>2376542</v>
      </c>
      <c r="G13050" s="58" t="s">
        <v>87</v>
      </c>
      <c r="H13050" s="58" t="s">
        <v>87</v>
      </c>
      <c r="I13050" s="60" t="s">
        <v>85</v>
      </c>
    </row>
    <row r="13051" spans="1:9" x14ac:dyDescent="0.2">
      <c r="A13051" t="s">
        <v>58</v>
      </c>
      <c r="B13051" t="s">
        <v>80</v>
      </c>
      <c r="C13051" t="s">
        <v>22</v>
      </c>
      <c r="D13051" s="55">
        <v>45170</v>
      </c>
      <c r="E13051">
        <v>0.39750000000000002</v>
      </c>
      <c r="F13051">
        <v>2376543</v>
      </c>
      <c r="G13051" s="58" t="s">
        <v>87</v>
      </c>
      <c r="H13051" s="58" t="s">
        <v>87</v>
      </c>
      <c r="I13051" s="60" t="s">
        <v>85</v>
      </c>
    </row>
    <row r="13052" spans="1:9" x14ac:dyDescent="0.2">
      <c r="A13052" t="s">
        <v>58</v>
      </c>
      <c r="B13052" t="s">
        <v>81</v>
      </c>
      <c r="C13052" t="s">
        <v>22</v>
      </c>
      <c r="D13052" s="55">
        <v>45170</v>
      </c>
      <c r="E13052">
        <v>1.4999999999999999E-2</v>
      </c>
      <c r="F13052">
        <v>2376544</v>
      </c>
      <c r="G13052" s="58" t="s">
        <v>87</v>
      </c>
      <c r="H13052" s="58" t="s">
        <v>87</v>
      </c>
      <c r="I13052" s="60" t="s">
        <v>85</v>
      </c>
    </row>
    <row r="13053" spans="1:9" x14ac:dyDescent="0.2">
      <c r="A13053" t="s">
        <v>59</v>
      </c>
      <c r="B13053" t="s">
        <v>80</v>
      </c>
      <c r="C13053" t="s">
        <v>22</v>
      </c>
      <c r="D13053" s="55">
        <v>45170</v>
      </c>
      <c r="E13053">
        <v>0.46</v>
      </c>
      <c r="F13053">
        <v>2376545</v>
      </c>
      <c r="G13053" s="58" t="s">
        <v>87</v>
      </c>
      <c r="H13053" s="58" t="s">
        <v>87</v>
      </c>
      <c r="I13053" s="60" t="s">
        <v>85</v>
      </c>
    </row>
    <row r="13054" spans="1:9" x14ac:dyDescent="0.2">
      <c r="A13054" t="s">
        <v>59</v>
      </c>
      <c r="B13054" t="s">
        <v>81</v>
      </c>
      <c r="C13054" t="s">
        <v>22</v>
      </c>
      <c r="D13054" s="55">
        <v>45170</v>
      </c>
      <c r="E13054">
        <v>-0.04</v>
      </c>
      <c r="F13054">
        <v>2376546</v>
      </c>
      <c r="G13054" s="58" t="s">
        <v>87</v>
      </c>
      <c r="H13054" s="58" t="s">
        <v>87</v>
      </c>
      <c r="I13054" s="60" t="s">
        <v>85</v>
      </c>
    </row>
    <row r="13055" spans="1:9" x14ac:dyDescent="0.2">
      <c r="A13055" t="s">
        <v>60</v>
      </c>
      <c r="B13055" t="s">
        <v>80</v>
      </c>
      <c r="C13055" t="s">
        <v>22</v>
      </c>
      <c r="D13055" s="55">
        <v>45170</v>
      </c>
      <c r="E13055">
        <v>0.46</v>
      </c>
      <c r="F13055">
        <v>2376547</v>
      </c>
      <c r="G13055" s="58" t="s">
        <v>87</v>
      </c>
      <c r="H13055" s="58" t="s">
        <v>87</v>
      </c>
      <c r="I13055" s="60" t="s">
        <v>85</v>
      </c>
    </row>
    <row r="13056" spans="1:9" x14ac:dyDescent="0.2">
      <c r="A13056" t="s">
        <v>60</v>
      </c>
      <c r="B13056" t="s">
        <v>81</v>
      </c>
      <c r="C13056" t="s">
        <v>22</v>
      </c>
      <c r="D13056" s="55">
        <v>45170</v>
      </c>
      <c r="E13056">
        <v>3.5000000000000003E-2</v>
      </c>
      <c r="F13056">
        <v>2376548</v>
      </c>
      <c r="G13056" s="58" t="s">
        <v>87</v>
      </c>
      <c r="H13056" s="58" t="s">
        <v>87</v>
      </c>
      <c r="I13056" s="60" t="s">
        <v>85</v>
      </c>
    </row>
    <row r="13057" spans="1:9" x14ac:dyDescent="0.2">
      <c r="A13057" t="s">
        <v>61</v>
      </c>
      <c r="B13057" t="s">
        <v>80</v>
      </c>
      <c r="C13057" t="s">
        <v>22</v>
      </c>
      <c r="D13057" s="55">
        <v>45170</v>
      </c>
      <c r="E13057">
        <v>0.46</v>
      </c>
      <c r="F13057">
        <v>2376549</v>
      </c>
      <c r="G13057" s="58" t="s">
        <v>87</v>
      </c>
      <c r="H13057" s="58" t="s">
        <v>87</v>
      </c>
      <c r="I13057" s="60" t="s">
        <v>85</v>
      </c>
    </row>
    <row r="13058" spans="1:9" x14ac:dyDescent="0.2">
      <c r="A13058" t="s">
        <v>61</v>
      </c>
      <c r="B13058" t="s">
        <v>81</v>
      </c>
      <c r="C13058" t="s">
        <v>22</v>
      </c>
      <c r="D13058" s="55">
        <v>45170</v>
      </c>
      <c r="E13058">
        <v>-0.02</v>
      </c>
      <c r="F13058">
        <v>2376550</v>
      </c>
      <c r="G13058" s="58" t="s">
        <v>87</v>
      </c>
      <c r="H13058" s="58" t="s">
        <v>87</v>
      </c>
      <c r="I13058" s="60" t="s">
        <v>85</v>
      </c>
    </row>
    <row r="13059" spans="1:9" x14ac:dyDescent="0.2">
      <c r="A13059" t="s">
        <v>62</v>
      </c>
      <c r="B13059" t="s">
        <v>80</v>
      </c>
      <c r="C13059" t="s">
        <v>22</v>
      </c>
      <c r="D13059" s="55">
        <v>45170</v>
      </c>
      <c r="E13059">
        <v>0.185</v>
      </c>
      <c r="F13059">
        <v>2376551</v>
      </c>
      <c r="G13059" s="58" t="s">
        <v>87</v>
      </c>
      <c r="H13059" s="58" t="s">
        <v>87</v>
      </c>
      <c r="I13059" s="60" t="s">
        <v>85</v>
      </c>
    </row>
    <row r="13060" spans="1:9" x14ac:dyDescent="0.2">
      <c r="A13060" t="s">
        <v>62</v>
      </c>
      <c r="B13060" t="s">
        <v>81</v>
      </c>
      <c r="C13060" t="s">
        <v>22</v>
      </c>
      <c r="D13060" s="55">
        <v>45170</v>
      </c>
      <c r="E13060">
        <v>5.0000000000000001E-3</v>
      </c>
      <c r="F13060">
        <v>2376552</v>
      </c>
      <c r="G13060" s="58" t="s">
        <v>87</v>
      </c>
      <c r="H13060" s="58" t="s">
        <v>87</v>
      </c>
      <c r="I13060" s="60" t="s">
        <v>85</v>
      </c>
    </row>
    <row r="13061" spans="1:9" x14ac:dyDescent="0.2">
      <c r="A13061" t="s">
        <v>63</v>
      </c>
      <c r="B13061" t="s">
        <v>80</v>
      </c>
      <c r="C13061" t="s">
        <v>22</v>
      </c>
      <c r="D13061" s="55">
        <v>45170</v>
      </c>
      <c r="E13061">
        <v>0</v>
      </c>
      <c r="F13061">
        <v>2376553</v>
      </c>
      <c r="G13061" s="58" t="s">
        <v>87</v>
      </c>
      <c r="H13061" s="58" t="s">
        <v>87</v>
      </c>
      <c r="I13061" s="60" t="s">
        <v>85</v>
      </c>
    </row>
    <row r="13062" spans="1:9" x14ac:dyDescent="0.2">
      <c r="A13062" t="s">
        <v>63</v>
      </c>
      <c r="B13062" t="s">
        <v>81</v>
      </c>
      <c r="C13062" t="s">
        <v>22</v>
      </c>
      <c r="D13062" s="55">
        <v>45170</v>
      </c>
      <c r="E13062">
        <v>0</v>
      </c>
      <c r="F13062">
        <v>2376554</v>
      </c>
      <c r="G13062" s="58" t="s">
        <v>87</v>
      </c>
      <c r="H13062" s="58" t="s">
        <v>87</v>
      </c>
      <c r="I13062" s="60" t="s">
        <v>85</v>
      </c>
    </row>
    <row r="13063" spans="1:9" x14ac:dyDescent="0.2">
      <c r="A13063" t="s">
        <v>64</v>
      </c>
      <c r="B13063" t="s">
        <v>80</v>
      </c>
      <c r="C13063" t="s">
        <v>22</v>
      </c>
      <c r="D13063" s="55">
        <v>45170</v>
      </c>
      <c r="E13063">
        <v>0</v>
      </c>
      <c r="F13063">
        <v>2376555</v>
      </c>
      <c r="G13063" s="58" t="s">
        <v>87</v>
      </c>
      <c r="H13063" s="58" t="s">
        <v>87</v>
      </c>
      <c r="I13063" s="60" t="s">
        <v>85</v>
      </c>
    </row>
    <row r="13064" spans="1:9" x14ac:dyDescent="0.2">
      <c r="A13064" t="s">
        <v>64</v>
      </c>
      <c r="B13064" t="s">
        <v>81</v>
      </c>
      <c r="C13064" t="s">
        <v>22</v>
      </c>
      <c r="D13064" s="55">
        <v>45170</v>
      </c>
      <c r="E13064">
        <v>0</v>
      </c>
      <c r="F13064">
        <v>2376556</v>
      </c>
      <c r="G13064" s="58" t="s">
        <v>87</v>
      </c>
      <c r="H13064" s="58" t="s">
        <v>87</v>
      </c>
      <c r="I13064" s="60" t="s">
        <v>85</v>
      </c>
    </row>
    <row r="13065" spans="1:9" x14ac:dyDescent="0.2">
      <c r="A13065" t="s">
        <v>79</v>
      </c>
      <c r="B13065" t="s">
        <v>80</v>
      </c>
      <c r="C13065" t="s">
        <v>22</v>
      </c>
      <c r="D13065" s="55">
        <v>45170</v>
      </c>
      <c r="E13065">
        <v>0</v>
      </c>
      <c r="F13065">
        <v>2376557</v>
      </c>
      <c r="G13065" s="58" t="s">
        <v>87</v>
      </c>
      <c r="H13065" s="58" t="s">
        <v>87</v>
      </c>
      <c r="I13065" s="60" t="s">
        <v>85</v>
      </c>
    </row>
    <row r="13066" spans="1:9" x14ac:dyDescent="0.2">
      <c r="A13066" t="s">
        <v>79</v>
      </c>
      <c r="B13066" t="s">
        <v>81</v>
      </c>
      <c r="C13066" t="s">
        <v>22</v>
      </c>
      <c r="D13066" s="55">
        <v>45170</v>
      </c>
      <c r="E13066">
        <v>0</v>
      </c>
      <c r="F13066">
        <v>2376558</v>
      </c>
      <c r="G13066" s="58" t="s">
        <v>87</v>
      </c>
      <c r="H13066" s="58" t="s">
        <v>87</v>
      </c>
      <c r="I13066" s="60" t="s">
        <v>85</v>
      </c>
    </row>
    <row r="13067" spans="1:9" x14ac:dyDescent="0.2">
      <c r="A13067" t="s">
        <v>65</v>
      </c>
      <c r="B13067" t="s">
        <v>80</v>
      </c>
      <c r="C13067" t="s">
        <v>22</v>
      </c>
      <c r="D13067" s="55">
        <v>45170</v>
      </c>
      <c r="E13067">
        <v>0</v>
      </c>
      <c r="F13067">
        <v>2376559</v>
      </c>
      <c r="G13067" s="58" t="s">
        <v>87</v>
      </c>
      <c r="H13067" s="58" t="s">
        <v>87</v>
      </c>
      <c r="I13067" s="60" t="s">
        <v>85</v>
      </c>
    </row>
    <row r="13068" spans="1:9" x14ac:dyDescent="0.2">
      <c r="A13068" t="s">
        <v>65</v>
      </c>
      <c r="B13068" t="s">
        <v>81</v>
      </c>
      <c r="C13068" t="s">
        <v>22</v>
      </c>
      <c r="D13068" s="55">
        <v>45170</v>
      </c>
      <c r="E13068">
        <v>0</v>
      </c>
      <c r="F13068">
        <v>2376560</v>
      </c>
      <c r="G13068" s="58" t="s">
        <v>87</v>
      </c>
      <c r="H13068" s="58" t="s">
        <v>87</v>
      </c>
      <c r="I13068" s="60" t="s">
        <v>85</v>
      </c>
    </row>
    <row r="13069" spans="1:9" x14ac:dyDescent="0.2">
      <c r="A13069" t="s">
        <v>82</v>
      </c>
      <c r="B13069" t="s">
        <v>80</v>
      </c>
      <c r="C13069" t="s">
        <v>22</v>
      </c>
      <c r="D13069" s="55">
        <v>45170</v>
      </c>
      <c r="E13069">
        <v>0</v>
      </c>
      <c r="F13069">
        <v>2376561</v>
      </c>
      <c r="G13069" s="58" t="s">
        <v>87</v>
      </c>
      <c r="H13069" s="58" t="s">
        <v>87</v>
      </c>
      <c r="I13069" s="60" t="s">
        <v>85</v>
      </c>
    </row>
    <row r="13070" spans="1:9" x14ac:dyDescent="0.2">
      <c r="A13070" t="s">
        <v>78</v>
      </c>
      <c r="B13070" t="s">
        <v>80</v>
      </c>
      <c r="C13070" t="s">
        <v>22</v>
      </c>
      <c r="D13070" s="55">
        <v>45200</v>
      </c>
      <c r="E13070">
        <v>0.4</v>
      </c>
      <c r="F13070">
        <v>2376515</v>
      </c>
      <c r="G13070" s="58" t="s">
        <v>87</v>
      </c>
      <c r="H13070" s="58" t="s">
        <v>87</v>
      </c>
      <c r="I13070" s="60" t="s">
        <v>85</v>
      </c>
    </row>
    <row r="13071" spans="1:9" x14ac:dyDescent="0.2">
      <c r="A13071" t="s">
        <v>78</v>
      </c>
      <c r="B13071" t="s">
        <v>81</v>
      </c>
      <c r="C13071" t="s">
        <v>22</v>
      </c>
      <c r="D13071" s="55">
        <v>45200</v>
      </c>
      <c r="E13071">
        <v>1.4999999999999999E-2</v>
      </c>
      <c r="F13071">
        <v>2376516</v>
      </c>
      <c r="G13071" s="58" t="s">
        <v>87</v>
      </c>
      <c r="H13071" s="58" t="s">
        <v>87</v>
      </c>
      <c r="I13071" s="60" t="s">
        <v>85</v>
      </c>
    </row>
    <row r="13072" spans="1:9" x14ac:dyDescent="0.2">
      <c r="A13072" t="s">
        <v>35</v>
      </c>
      <c r="B13072" t="s">
        <v>80</v>
      </c>
      <c r="C13072" t="s">
        <v>22</v>
      </c>
      <c r="D13072" s="55">
        <v>45200</v>
      </c>
      <c r="E13072">
        <v>0.4</v>
      </c>
      <c r="F13072">
        <v>2376517</v>
      </c>
      <c r="G13072" s="58" t="s">
        <v>87</v>
      </c>
      <c r="H13072" s="58" t="s">
        <v>87</v>
      </c>
      <c r="I13072" s="60" t="s">
        <v>85</v>
      </c>
    </row>
    <row r="13073" spans="1:9" x14ac:dyDescent="0.2">
      <c r="A13073" t="s">
        <v>35</v>
      </c>
      <c r="B13073" t="s">
        <v>81</v>
      </c>
      <c r="C13073" t="s">
        <v>22</v>
      </c>
      <c r="D13073" s="55">
        <v>45200</v>
      </c>
      <c r="E13073">
        <v>4.4999999999999998E-2</v>
      </c>
      <c r="F13073">
        <v>2376518</v>
      </c>
      <c r="G13073" s="58" t="s">
        <v>87</v>
      </c>
      <c r="H13073" s="58" t="s">
        <v>87</v>
      </c>
      <c r="I13073" s="60" t="s">
        <v>85</v>
      </c>
    </row>
    <row r="13074" spans="1:9" x14ac:dyDescent="0.2">
      <c r="A13074" t="s">
        <v>36</v>
      </c>
      <c r="B13074" t="s">
        <v>80</v>
      </c>
      <c r="C13074" t="s">
        <v>22</v>
      </c>
      <c r="D13074" s="55">
        <v>45200</v>
      </c>
      <c r="E13074">
        <v>0.4</v>
      </c>
      <c r="F13074">
        <v>2376519</v>
      </c>
      <c r="G13074" s="58" t="s">
        <v>87</v>
      </c>
      <c r="H13074" s="58" t="s">
        <v>87</v>
      </c>
      <c r="I13074" s="60" t="s">
        <v>85</v>
      </c>
    </row>
    <row r="13075" spans="1:9" x14ac:dyDescent="0.2">
      <c r="A13075" t="s">
        <v>36</v>
      </c>
      <c r="B13075" t="s">
        <v>81</v>
      </c>
      <c r="C13075" t="s">
        <v>22</v>
      </c>
      <c r="D13075" s="55">
        <v>45200</v>
      </c>
      <c r="E13075">
        <v>1.4999999999999999E-2</v>
      </c>
      <c r="F13075">
        <v>2376520</v>
      </c>
      <c r="G13075" s="58" t="s">
        <v>87</v>
      </c>
      <c r="H13075" s="58" t="s">
        <v>87</v>
      </c>
      <c r="I13075" s="60" t="s">
        <v>85</v>
      </c>
    </row>
    <row r="13076" spans="1:9" x14ac:dyDescent="0.2">
      <c r="A13076" t="s">
        <v>37</v>
      </c>
      <c r="B13076" t="s">
        <v>80</v>
      </c>
      <c r="C13076" t="s">
        <v>22</v>
      </c>
      <c r="D13076" s="55">
        <v>45200</v>
      </c>
      <c r="E13076">
        <v>0.4</v>
      </c>
      <c r="F13076">
        <v>2376521</v>
      </c>
      <c r="G13076" s="58" t="s">
        <v>87</v>
      </c>
      <c r="H13076" s="58" t="s">
        <v>87</v>
      </c>
      <c r="I13076" s="60" t="s">
        <v>85</v>
      </c>
    </row>
    <row r="13077" spans="1:9" x14ac:dyDescent="0.2">
      <c r="A13077" t="s">
        <v>37</v>
      </c>
      <c r="B13077" t="s">
        <v>81</v>
      </c>
      <c r="C13077" t="s">
        <v>22</v>
      </c>
      <c r="D13077" s="55">
        <v>45200</v>
      </c>
      <c r="E13077">
        <v>4.4999999999999998E-2</v>
      </c>
      <c r="F13077">
        <v>2376522</v>
      </c>
      <c r="G13077" s="58" t="s">
        <v>87</v>
      </c>
      <c r="H13077" s="58" t="s">
        <v>87</v>
      </c>
      <c r="I13077" s="60" t="s">
        <v>85</v>
      </c>
    </row>
    <row r="13078" spans="1:9" x14ac:dyDescent="0.2">
      <c r="A13078" t="s">
        <v>40</v>
      </c>
      <c r="B13078" t="s">
        <v>80</v>
      </c>
      <c r="C13078" t="s">
        <v>22</v>
      </c>
      <c r="D13078" s="55">
        <v>45200</v>
      </c>
      <c r="E13078">
        <v>0</v>
      </c>
      <c r="F13078">
        <v>2376523</v>
      </c>
      <c r="G13078" s="58" t="s">
        <v>87</v>
      </c>
      <c r="H13078" s="58" t="s">
        <v>87</v>
      </c>
      <c r="I13078" s="60" t="s">
        <v>85</v>
      </c>
    </row>
    <row r="13079" spans="1:9" x14ac:dyDescent="0.2">
      <c r="A13079" t="s">
        <v>40</v>
      </c>
      <c r="B13079" t="s">
        <v>81</v>
      </c>
      <c r="C13079" t="s">
        <v>22</v>
      </c>
      <c r="D13079" s="55">
        <v>45200</v>
      </c>
      <c r="E13079">
        <v>0</v>
      </c>
      <c r="F13079">
        <v>2376524</v>
      </c>
      <c r="G13079" s="58" t="s">
        <v>87</v>
      </c>
      <c r="H13079" s="58" t="s">
        <v>87</v>
      </c>
      <c r="I13079" s="60" t="s">
        <v>85</v>
      </c>
    </row>
    <row r="13080" spans="1:9" x14ac:dyDescent="0.2">
      <c r="A13080" t="s">
        <v>41</v>
      </c>
      <c r="B13080" t="s">
        <v>80</v>
      </c>
      <c r="C13080" t="s">
        <v>22</v>
      </c>
      <c r="D13080" s="55">
        <v>45200</v>
      </c>
      <c r="E13080">
        <v>0</v>
      </c>
      <c r="F13080">
        <v>2376525</v>
      </c>
      <c r="G13080" s="58" t="s">
        <v>87</v>
      </c>
      <c r="H13080" s="58" t="s">
        <v>87</v>
      </c>
      <c r="I13080" s="60" t="s">
        <v>85</v>
      </c>
    </row>
    <row r="13081" spans="1:9" x14ac:dyDescent="0.2">
      <c r="A13081" t="s">
        <v>41</v>
      </c>
      <c r="B13081" t="s">
        <v>81</v>
      </c>
      <c r="C13081" t="s">
        <v>22</v>
      </c>
      <c r="D13081" s="55">
        <v>45200</v>
      </c>
      <c r="E13081">
        <v>0</v>
      </c>
      <c r="F13081">
        <v>2376526</v>
      </c>
      <c r="G13081" s="58" t="s">
        <v>87</v>
      </c>
      <c r="H13081" s="58" t="s">
        <v>87</v>
      </c>
      <c r="I13081" s="60" t="s">
        <v>85</v>
      </c>
    </row>
    <row r="13082" spans="1:9" x14ac:dyDescent="0.2">
      <c r="A13082" t="s">
        <v>42</v>
      </c>
      <c r="B13082" t="s">
        <v>80</v>
      </c>
      <c r="C13082" t="s">
        <v>22</v>
      </c>
      <c r="D13082" s="55">
        <v>45200</v>
      </c>
      <c r="E13082">
        <v>0.17249999999999999</v>
      </c>
      <c r="F13082">
        <v>2376527</v>
      </c>
      <c r="G13082" s="58" t="s">
        <v>87</v>
      </c>
      <c r="H13082" s="58" t="s">
        <v>87</v>
      </c>
      <c r="I13082" s="60" t="s">
        <v>85</v>
      </c>
    </row>
    <row r="13083" spans="1:9" x14ac:dyDescent="0.2">
      <c r="A13083" t="s">
        <v>42</v>
      </c>
      <c r="B13083" t="s">
        <v>81</v>
      </c>
      <c r="C13083" t="s">
        <v>22</v>
      </c>
      <c r="D13083" s="55">
        <v>45200</v>
      </c>
      <c r="E13083">
        <v>1.2500000000000001E-2</v>
      </c>
      <c r="F13083">
        <v>2376528</v>
      </c>
      <c r="G13083" s="58" t="s">
        <v>87</v>
      </c>
      <c r="H13083" s="58" t="s">
        <v>87</v>
      </c>
      <c r="I13083" s="60" t="s">
        <v>85</v>
      </c>
    </row>
    <row r="13084" spans="1:9" x14ac:dyDescent="0.2">
      <c r="A13084" t="s">
        <v>43</v>
      </c>
      <c r="B13084" t="s">
        <v>80</v>
      </c>
      <c r="C13084" t="s">
        <v>22</v>
      </c>
      <c r="D13084" s="55">
        <v>45200</v>
      </c>
      <c r="E13084">
        <v>0.17249999999999999</v>
      </c>
      <c r="F13084">
        <v>2376529</v>
      </c>
      <c r="G13084" s="58" t="s">
        <v>87</v>
      </c>
      <c r="H13084" s="58" t="s">
        <v>87</v>
      </c>
      <c r="I13084" s="60" t="s">
        <v>85</v>
      </c>
    </row>
    <row r="13085" spans="1:9" x14ac:dyDescent="0.2">
      <c r="A13085" t="s">
        <v>43</v>
      </c>
      <c r="B13085" t="s">
        <v>81</v>
      </c>
      <c r="C13085" t="s">
        <v>22</v>
      </c>
      <c r="D13085" s="55">
        <v>45200</v>
      </c>
      <c r="E13085">
        <v>0.19942803318213331</v>
      </c>
      <c r="F13085">
        <v>2376530</v>
      </c>
      <c r="G13085" s="58" t="s">
        <v>87</v>
      </c>
      <c r="H13085" s="58" t="s">
        <v>87</v>
      </c>
      <c r="I13085" s="60" t="s">
        <v>85</v>
      </c>
    </row>
    <row r="13086" spans="1:9" x14ac:dyDescent="0.2">
      <c r="A13086" t="s">
        <v>44</v>
      </c>
      <c r="B13086" t="s">
        <v>80</v>
      </c>
      <c r="C13086" t="s">
        <v>22</v>
      </c>
      <c r="D13086" s="55">
        <v>45200</v>
      </c>
      <c r="E13086">
        <v>0.20499999999999999</v>
      </c>
      <c r="F13086">
        <v>2376531</v>
      </c>
      <c r="G13086" s="58" t="s">
        <v>87</v>
      </c>
      <c r="H13086" s="58" t="s">
        <v>87</v>
      </c>
      <c r="I13086" s="60" t="s">
        <v>85</v>
      </c>
    </row>
    <row r="13087" spans="1:9" x14ac:dyDescent="0.2">
      <c r="A13087" t="s">
        <v>44</v>
      </c>
      <c r="B13087" t="s">
        <v>81</v>
      </c>
      <c r="C13087" t="s">
        <v>22</v>
      </c>
      <c r="D13087" s="55">
        <v>45200</v>
      </c>
      <c r="E13087">
        <v>2.5000000000000001E-3</v>
      </c>
      <c r="F13087">
        <v>2376532</v>
      </c>
      <c r="G13087" s="58" t="s">
        <v>87</v>
      </c>
      <c r="H13087" s="58" t="s">
        <v>87</v>
      </c>
      <c r="I13087" s="60" t="s">
        <v>85</v>
      </c>
    </row>
    <row r="13088" spans="1:9" x14ac:dyDescent="0.2">
      <c r="A13088" t="s">
        <v>45</v>
      </c>
      <c r="B13088" t="s">
        <v>80</v>
      </c>
      <c r="C13088" t="s">
        <v>22</v>
      </c>
      <c r="D13088" s="55">
        <v>45200</v>
      </c>
      <c r="E13088">
        <v>0.20499999999999999</v>
      </c>
      <c r="F13088">
        <v>2376533</v>
      </c>
      <c r="G13088" s="58" t="s">
        <v>87</v>
      </c>
      <c r="H13088" s="58" t="s">
        <v>87</v>
      </c>
      <c r="I13088" s="60" t="s">
        <v>85</v>
      </c>
    </row>
    <row r="13089" spans="1:9" x14ac:dyDescent="0.2">
      <c r="A13089" t="s">
        <v>45</v>
      </c>
      <c r="B13089" t="s">
        <v>81</v>
      </c>
      <c r="C13089" t="s">
        <v>22</v>
      </c>
      <c r="D13089" s="55">
        <v>45200</v>
      </c>
      <c r="E13089">
        <v>2.5000000000000001E-3</v>
      </c>
      <c r="F13089">
        <v>2376534</v>
      </c>
      <c r="G13089" s="58" t="s">
        <v>87</v>
      </c>
      <c r="H13089" s="58" t="s">
        <v>87</v>
      </c>
      <c r="I13089" s="60" t="s">
        <v>85</v>
      </c>
    </row>
    <row r="13090" spans="1:9" x14ac:dyDescent="0.2">
      <c r="A13090" t="s">
        <v>46</v>
      </c>
      <c r="B13090" t="s">
        <v>80</v>
      </c>
      <c r="C13090" t="s">
        <v>22</v>
      </c>
      <c r="D13090" s="55">
        <v>45200</v>
      </c>
      <c r="E13090">
        <v>0.20499999999999999</v>
      </c>
      <c r="F13090">
        <v>2376535</v>
      </c>
      <c r="G13090" s="58" t="s">
        <v>87</v>
      </c>
      <c r="H13090" s="58" t="s">
        <v>87</v>
      </c>
      <c r="I13090" s="60" t="s">
        <v>85</v>
      </c>
    </row>
    <row r="13091" spans="1:9" x14ac:dyDescent="0.2">
      <c r="A13091" t="s">
        <v>46</v>
      </c>
      <c r="B13091" t="s">
        <v>81</v>
      </c>
      <c r="C13091" t="s">
        <v>22</v>
      </c>
      <c r="D13091" s="55">
        <v>45200</v>
      </c>
      <c r="E13091">
        <v>0.26998317642243158</v>
      </c>
      <c r="F13091">
        <v>2376536</v>
      </c>
      <c r="G13091" s="58" t="s">
        <v>87</v>
      </c>
      <c r="H13091" s="58" t="s">
        <v>87</v>
      </c>
      <c r="I13091" s="60" t="s">
        <v>85</v>
      </c>
    </row>
    <row r="13092" spans="1:9" x14ac:dyDescent="0.2">
      <c r="A13092" t="s">
        <v>47</v>
      </c>
      <c r="B13092" t="s">
        <v>80</v>
      </c>
      <c r="C13092" t="s">
        <v>22</v>
      </c>
      <c r="D13092" s="55">
        <v>45200</v>
      </c>
      <c r="E13092">
        <v>0.20499999999999999</v>
      </c>
      <c r="F13092">
        <v>2376537</v>
      </c>
      <c r="G13092" s="58" t="s">
        <v>87</v>
      </c>
      <c r="H13092" s="58" t="s">
        <v>87</v>
      </c>
      <c r="I13092" s="60" t="s">
        <v>85</v>
      </c>
    </row>
    <row r="13093" spans="1:9" x14ac:dyDescent="0.2">
      <c r="A13093" t="s">
        <v>47</v>
      </c>
      <c r="B13093" t="s">
        <v>81</v>
      </c>
      <c r="C13093" t="s">
        <v>22</v>
      </c>
      <c r="D13093" s="55">
        <v>45200</v>
      </c>
      <c r="E13093">
        <v>2.2499999999999999E-2</v>
      </c>
      <c r="F13093">
        <v>2376538</v>
      </c>
      <c r="G13093" s="58" t="s">
        <v>87</v>
      </c>
      <c r="H13093" s="58" t="s">
        <v>87</v>
      </c>
      <c r="I13093" s="60" t="s">
        <v>85</v>
      </c>
    </row>
    <row r="13094" spans="1:9" x14ac:dyDescent="0.2">
      <c r="A13094" t="s">
        <v>48</v>
      </c>
      <c r="B13094" t="s">
        <v>80</v>
      </c>
      <c r="C13094" t="s">
        <v>22</v>
      </c>
      <c r="D13094" s="55">
        <v>45200</v>
      </c>
      <c r="E13094">
        <v>0.20499999999999999</v>
      </c>
      <c r="F13094">
        <v>2376539</v>
      </c>
      <c r="G13094" s="58" t="s">
        <v>87</v>
      </c>
      <c r="H13094" s="58" t="s">
        <v>87</v>
      </c>
      <c r="I13094" s="60" t="s">
        <v>85</v>
      </c>
    </row>
    <row r="13095" spans="1:9" x14ac:dyDescent="0.2">
      <c r="A13095" t="s">
        <v>48</v>
      </c>
      <c r="B13095" t="s">
        <v>81</v>
      </c>
      <c r="C13095" t="s">
        <v>22</v>
      </c>
      <c r="D13095" s="55">
        <v>45200</v>
      </c>
      <c r="E13095">
        <v>0.26998317642243164</v>
      </c>
      <c r="F13095">
        <v>2376540</v>
      </c>
      <c r="G13095" s="58" t="s">
        <v>87</v>
      </c>
      <c r="H13095" s="58" t="s">
        <v>87</v>
      </c>
      <c r="I13095" s="60" t="s">
        <v>85</v>
      </c>
    </row>
    <row r="13096" spans="1:9" x14ac:dyDescent="0.2">
      <c r="A13096" t="s">
        <v>50</v>
      </c>
      <c r="B13096" t="s">
        <v>80</v>
      </c>
      <c r="C13096" t="s">
        <v>22</v>
      </c>
      <c r="D13096" s="55">
        <v>45200</v>
      </c>
      <c r="E13096">
        <v>0</v>
      </c>
      <c r="F13096">
        <v>2376541</v>
      </c>
      <c r="G13096" s="58" t="s">
        <v>87</v>
      </c>
      <c r="H13096" s="58" t="s">
        <v>87</v>
      </c>
      <c r="I13096" s="60" t="s">
        <v>85</v>
      </c>
    </row>
    <row r="13097" spans="1:9" x14ac:dyDescent="0.2">
      <c r="A13097" t="s">
        <v>50</v>
      </c>
      <c r="B13097" t="s">
        <v>81</v>
      </c>
      <c r="C13097" t="s">
        <v>22</v>
      </c>
      <c r="D13097" s="55">
        <v>45200</v>
      </c>
      <c r="E13097">
        <v>0</v>
      </c>
      <c r="F13097">
        <v>2376542</v>
      </c>
      <c r="G13097" s="58" t="s">
        <v>87</v>
      </c>
      <c r="H13097" s="58" t="s">
        <v>87</v>
      </c>
      <c r="I13097" s="60" t="s">
        <v>85</v>
      </c>
    </row>
    <row r="13098" spans="1:9" x14ac:dyDescent="0.2">
      <c r="A13098" t="s">
        <v>58</v>
      </c>
      <c r="B13098" t="s">
        <v>80</v>
      </c>
      <c r="C13098" t="s">
        <v>22</v>
      </c>
      <c r="D13098" s="55">
        <v>45200</v>
      </c>
      <c r="E13098">
        <v>0.4</v>
      </c>
      <c r="F13098">
        <v>2376543</v>
      </c>
      <c r="G13098" s="58" t="s">
        <v>87</v>
      </c>
      <c r="H13098" s="58" t="s">
        <v>87</v>
      </c>
      <c r="I13098" s="60" t="s">
        <v>85</v>
      </c>
    </row>
    <row r="13099" spans="1:9" x14ac:dyDescent="0.2">
      <c r="A13099" t="s">
        <v>58</v>
      </c>
      <c r="B13099" t="s">
        <v>81</v>
      </c>
      <c r="C13099" t="s">
        <v>22</v>
      </c>
      <c r="D13099" s="55">
        <v>45200</v>
      </c>
      <c r="E13099">
        <v>1.4999999999999999E-2</v>
      </c>
      <c r="F13099">
        <v>2376544</v>
      </c>
      <c r="G13099" s="58" t="s">
        <v>87</v>
      </c>
      <c r="H13099" s="58" t="s">
        <v>87</v>
      </c>
      <c r="I13099" s="60" t="s">
        <v>85</v>
      </c>
    </row>
    <row r="13100" spans="1:9" x14ac:dyDescent="0.2">
      <c r="A13100" t="s">
        <v>59</v>
      </c>
      <c r="B13100" t="s">
        <v>80</v>
      </c>
      <c r="C13100" t="s">
        <v>22</v>
      </c>
      <c r="D13100" s="55">
        <v>45200</v>
      </c>
      <c r="E13100">
        <v>0.47</v>
      </c>
      <c r="F13100">
        <v>2376545</v>
      </c>
      <c r="G13100" s="58" t="s">
        <v>87</v>
      </c>
      <c r="H13100" s="58" t="s">
        <v>87</v>
      </c>
      <c r="I13100" s="60" t="s">
        <v>85</v>
      </c>
    </row>
    <row r="13101" spans="1:9" x14ac:dyDescent="0.2">
      <c r="A13101" t="s">
        <v>59</v>
      </c>
      <c r="B13101" t="s">
        <v>81</v>
      </c>
      <c r="C13101" t="s">
        <v>22</v>
      </c>
      <c r="D13101" s="55">
        <v>45200</v>
      </c>
      <c r="E13101">
        <v>-8.5000000000000006E-2</v>
      </c>
      <c r="F13101">
        <v>2376546</v>
      </c>
      <c r="G13101" s="58" t="s">
        <v>87</v>
      </c>
      <c r="H13101" s="58" t="s">
        <v>87</v>
      </c>
      <c r="I13101" s="60" t="s">
        <v>85</v>
      </c>
    </row>
    <row r="13102" spans="1:9" x14ac:dyDescent="0.2">
      <c r="A13102" t="s">
        <v>60</v>
      </c>
      <c r="B13102" t="s">
        <v>80</v>
      </c>
      <c r="C13102" t="s">
        <v>22</v>
      </c>
      <c r="D13102" s="55">
        <v>45200</v>
      </c>
      <c r="E13102">
        <v>0.47</v>
      </c>
      <c r="F13102">
        <v>2376547</v>
      </c>
      <c r="G13102" s="58" t="s">
        <v>87</v>
      </c>
      <c r="H13102" s="58" t="s">
        <v>87</v>
      </c>
      <c r="I13102" s="60" t="s">
        <v>85</v>
      </c>
    </row>
    <row r="13103" spans="1:9" x14ac:dyDescent="0.2">
      <c r="A13103" t="s">
        <v>60</v>
      </c>
      <c r="B13103" t="s">
        <v>81</v>
      </c>
      <c r="C13103" t="s">
        <v>22</v>
      </c>
      <c r="D13103" s="55">
        <v>45200</v>
      </c>
      <c r="E13103">
        <v>3.5000000000000003E-2</v>
      </c>
      <c r="F13103">
        <v>2376548</v>
      </c>
      <c r="G13103" s="58" t="s">
        <v>87</v>
      </c>
      <c r="H13103" s="58" t="s">
        <v>87</v>
      </c>
      <c r="I13103" s="60" t="s">
        <v>85</v>
      </c>
    </row>
    <row r="13104" spans="1:9" x14ac:dyDescent="0.2">
      <c r="A13104" t="s">
        <v>61</v>
      </c>
      <c r="B13104" t="s">
        <v>80</v>
      </c>
      <c r="C13104" t="s">
        <v>22</v>
      </c>
      <c r="D13104" s="55">
        <v>45200</v>
      </c>
      <c r="E13104">
        <v>0.47</v>
      </c>
      <c r="F13104">
        <v>2376549</v>
      </c>
      <c r="G13104" s="58" t="s">
        <v>87</v>
      </c>
      <c r="H13104" s="58" t="s">
        <v>87</v>
      </c>
      <c r="I13104" s="60" t="s">
        <v>85</v>
      </c>
    </row>
    <row r="13105" spans="1:9" x14ac:dyDescent="0.2">
      <c r="A13105" t="s">
        <v>61</v>
      </c>
      <c r="B13105" t="s">
        <v>81</v>
      </c>
      <c r="C13105" t="s">
        <v>22</v>
      </c>
      <c r="D13105" s="55">
        <v>45200</v>
      </c>
      <c r="E13105">
        <v>-5.5E-2</v>
      </c>
      <c r="F13105">
        <v>2376550</v>
      </c>
      <c r="G13105" s="58" t="s">
        <v>87</v>
      </c>
      <c r="H13105" s="58" t="s">
        <v>87</v>
      </c>
      <c r="I13105" s="60" t="s">
        <v>85</v>
      </c>
    </row>
    <row r="13106" spans="1:9" x14ac:dyDescent="0.2">
      <c r="A13106" t="s">
        <v>62</v>
      </c>
      <c r="B13106" t="s">
        <v>80</v>
      </c>
      <c r="C13106" t="s">
        <v>22</v>
      </c>
      <c r="D13106" s="55">
        <v>45200</v>
      </c>
      <c r="E13106">
        <v>0.20499999999999999</v>
      </c>
      <c r="F13106">
        <v>2376551</v>
      </c>
      <c r="G13106" s="58" t="s">
        <v>87</v>
      </c>
      <c r="H13106" s="58" t="s">
        <v>87</v>
      </c>
      <c r="I13106" s="60" t="s">
        <v>85</v>
      </c>
    </row>
    <row r="13107" spans="1:9" x14ac:dyDescent="0.2">
      <c r="A13107" t="s">
        <v>62</v>
      </c>
      <c r="B13107" t="s">
        <v>81</v>
      </c>
      <c r="C13107" t="s">
        <v>22</v>
      </c>
      <c r="D13107" s="55">
        <v>45200</v>
      </c>
      <c r="E13107">
        <v>2.5000000000000001E-3</v>
      </c>
      <c r="F13107">
        <v>2376552</v>
      </c>
      <c r="G13107" s="58" t="s">
        <v>87</v>
      </c>
      <c r="H13107" s="58" t="s">
        <v>87</v>
      </c>
      <c r="I13107" s="60" t="s">
        <v>85</v>
      </c>
    </row>
    <row r="13108" spans="1:9" x14ac:dyDescent="0.2">
      <c r="A13108" t="s">
        <v>63</v>
      </c>
      <c r="B13108" t="s">
        <v>80</v>
      </c>
      <c r="C13108" t="s">
        <v>22</v>
      </c>
      <c r="D13108" s="55">
        <v>45200</v>
      </c>
      <c r="E13108">
        <v>0</v>
      </c>
      <c r="F13108">
        <v>2376553</v>
      </c>
      <c r="G13108" s="58" t="s">
        <v>87</v>
      </c>
      <c r="H13108" s="58" t="s">
        <v>87</v>
      </c>
      <c r="I13108" s="60" t="s">
        <v>85</v>
      </c>
    </row>
    <row r="13109" spans="1:9" x14ac:dyDescent="0.2">
      <c r="A13109" t="s">
        <v>63</v>
      </c>
      <c r="B13109" t="s">
        <v>81</v>
      </c>
      <c r="C13109" t="s">
        <v>22</v>
      </c>
      <c r="D13109" s="55">
        <v>45200</v>
      </c>
      <c r="E13109">
        <v>0</v>
      </c>
      <c r="F13109">
        <v>2376554</v>
      </c>
      <c r="G13109" s="58" t="s">
        <v>87</v>
      </c>
      <c r="H13109" s="58" t="s">
        <v>87</v>
      </c>
      <c r="I13109" s="60" t="s">
        <v>85</v>
      </c>
    </row>
    <row r="13110" spans="1:9" x14ac:dyDescent="0.2">
      <c r="A13110" t="s">
        <v>64</v>
      </c>
      <c r="B13110" t="s">
        <v>80</v>
      </c>
      <c r="C13110" t="s">
        <v>22</v>
      </c>
      <c r="D13110" s="55">
        <v>45200</v>
      </c>
      <c r="E13110">
        <v>0</v>
      </c>
      <c r="F13110">
        <v>2376555</v>
      </c>
      <c r="G13110" s="58" t="s">
        <v>87</v>
      </c>
      <c r="H13110" s="58" t="s">
        <v>87</v>
      </c>
      <c r="I13110" s="60" t="s">
        <v>85</v>
      </c>
    </row>
    <row r="13111" spans="1:9" x14ac:dyDescent="0.2">
      <c r="A13111" t="s">
        <v>64</v>
      </c>
      <c r="B13111" t="s">
        <v>81</v>
      </c>
      <c r="C13111" t="s">
        <v>22</v>
      </c>
      <c r="D13111" s="55">
        <v>45200</v>
      </c>
      <c r="E13111">
        <v>0</v>
      </c>
      <c r="F13111">
        <v>2376556</v>
      </c>
      <c r="G13111" s="58" t="s">
        <v>87</v>
      </c>
      <c r="H13111" s="58" t="s">
        <v>87</v>
      </c>
      <c r="I13111" s="60" t="s">
        <v>85</v>
      </c>
    </row>
    <row r="13112" spans="1:9" x14ac:dyDescent="0.2">
      <c r="A13112" t="s">
        <v>79</v>
      </c>
      <c r="B13112" t="s">
        <v>80</v>
      </c>
      <c r="C13112" t="s">
        <v>22</v>
      </c>
      <c r="D13112" s="55">
        <v>45200</v>
      </c>
      <c r="E13112">
        <v>0</v>
      </c>
      <c r="F13112">
        <v>2376557</v>
      </c>
      <c r="G13112" s="58" t="s">
        <v>87</v>
      </c>
      <c r="H13112" s="58" t="s">
        <v>87</v>
      </c>
      <c r="I13112" s="60" t="s">
        <v>85</v>
      </c>
    </row>
    <row r="13113" spans="1:9" x14ac:dyDescent="0.2">
      <c r="A13113" t="s">
        <v>79</v>
      </c>
      <c r="B13113" t="s">
        <v>81</v>
      </c>
      <c r="C13113" t="s">
        <v>22</v>
      </c>
      <c r="D13113" s="55">
        <v>45200</v>
      </c>
      <c r="E13113">
        <v>0</v>
      </c>
      <c r="F13113">
        <v>2376558</v>
      </c>
      <c r="G13113" s="58" t="s">
        <v>87</v>
      </c>
      <c r="H13113" s="58" t="s">
        <v>87</v>
      </c>
      <c r="I13113" s="60" t="s">
        <v>85</v>
      </c>
    </row>
    <row r="13114" spans="1:9" x14ac:dyDescent="0.2">
      <c r="A13114" t="s">
        <v>65</v>
      </c>
      <c r="B13114" t="s">
        <v>80</v>
      </c>
      <c r="C13114" t="s">
        <v>22</v>
      </c>
      <c r="D13114" s="55">
        <v>45200</v>
      </c>
      <c r="E13114">
        <v>0</v>
      </c>
      <c r="F13114">
        <v>2376559</v>
      </c>
      <c r="G13114" s="58" t="s">
        <v>87</v>
      </c>
      <c r="H13114" s="58" t="s">
        <v>87</v>
      </c>
      <c r="I13114" s="60" t="s">
        <v>85</v>
      </c>
    </row>
    <row r="13115" spans="1:9" x14ac:dyDescent="0.2">
      <c r="A13115" t="s">
        <v>65</v>
      </c>
      <c r="B13115" t="s">
        <v>81</v>
      </c>
      <c r="C13115" t="s">
        <v>22</v>
      </c>
      <c r="D13115" s="55">
        <v>45200</v>
      </c>
      <c r="E13115">
        <v>0</v>
      </c>
      <c r="F13115">
        <v>2376560</v>
      </c>
      <c r="G13115" s="58" t="s">
        <v>87</v>
      </c>
      <c r="H13115" s="58" t="s">
        <v>87</v>
      </c>
      <c r="I13115" s="60" t="s">
        <v>85</v>
      </c>
    </row>
    <row r="13116" spans="1:9" x14ac:dyDescent="0.2">
      <c r="A13116" t="s">
        <v>82</v>
      </c>
      <c r="B13116" t="s">
        <v>80</v>
      </c>
      <c r="C13116" t="s">
        <v>22</v>
      </c>
      <c r="D13116" s="55">
        <v>45200</v>
      </c>
      <c r="E13116">
        <v>0</v>
      </c>
      <c r="F13116">
        <v>2376561</v>
      </c>
      <c r="G13116" s="58" t="s">
        <v>87</v>
      </c>
      <c r="H13116" s="58" t="s">
        <v>87</v>
      </c>
      <c r="I13116" s="60" t="s">
        <v>85</v>
      </c>
    </row>
    <row r="13117" spans="1:9" x14ac:dyDescent="0.2">
      <c r="A13117" t="s">
        <v>78</v>
      </c>
      <c r="B13117" t="s">
        <v>80</v>
      </c>
      <c r="C13117" t="s">
        <v>22</v>
      </c>
      <c r="D13117" s="55">
        <v>45231</v>
      </c>
      <c r="E13117">
        <v>0.64500000000000002</v>
      </c>
      <c r="F13117">
        <v>2376515</v>
      </c>
      <c r="G13117" s="58" t="s">
        <v>87</v>
      </c>
      <c r="H13117" s="58" t="s">
        <v>87</v>
      </c>
      <c r="I13117" s="60" t="s">
        <v>85</v>
      </c>
    </row>
    <row r="13118" spans="1:9" x14ac:dyDescent="0.2">
      <c r="A13118" t="s">
        <v>78</v>
      </c>
      <c r="B13118" t="s">
        <v>81</v>
      </c>
      <c r="C13118" t="s">
        <v>22</v>
      </c>
      <c r="D13118" s="55">
        <v>45231</v>
      </c>
      <c r="E13118">
        <v>0.05</v>
      </c>
      <c r="F13118">
        <v>2376516</v>
      </c>
      <c r="G13118" s="58" t="s">
        <v>87</v>
      </c>
      <c r="H13118" s="58" t="s">
        <v>87</v>
      </c>
      <c r="I13118" s="60" t="s">
        <v>85</v>
      </c>
    </row>
    <row r="13119" spans="1:9" x14ac:dyDescent="0.2">
      <c r="A13119" t="s">
        <v>35</v>
      </c>
      <c r="B13119" t="s">
        <v>80</v>
      </c>
      <c r="C13119" t="s">
        <v>22</v>
      </c>
      <c r="D13119" s="55">
        <v>45231</v>
      </c>
      <c r="E13119">
        <v>0.64500000000000002</v>
      </c>
      <c r="F13119">
        <v>2376517</v>
      </c>
      <c r="G13119" s="58" t="s">
        <v>87</v>
      </c>
      <c r="H13119" s="58" t="s">
        <v>87</v>
      </c>
      <c r="I13119" s="60" t="s">
        <v>85</v>
      </c>
    </row>
    <row r="13120" spans="1:9" x14ac:dyDescent="0.2">
      <c r="A13120" t="s">
        <v>35</v>
      </c>
      <c r="B13120" t="s">
        <v>81</v>
      </c>
      <c r="C13120" t="s">
        <v>22</v>
      </c>
      <c r="D13120" s="55">
        <v>45231</v>
      </c>
      <c r="E13120">
        <v>0.14000000000000001</v>
      </c>
      <c r="F13120">
        <v>2376518</v>
      </c>
      <c r="G13120" s="58" t="s">
        <v>87</v>
      </c>
      <c r="H13120" s="58" t="s">
        <v>87</v>
      </c>
      <c r="I13120" s="60" t="s">
        <v>85</v>
      </c>
    </row>
    <row r="13121" spans="1:9" x14ac:dyDescent="0.2">
      <c r="A13121" t="s">
        <v>36</v>
      </c>
      <c r="B13121" t="s">
        <v>80</v>
      </c>
      <c r="C13121" t="s">
        <v>22</v>
      </c>
      <c r="D13121" s="55">
        <v>45231</v>
      </c>
      <c r="E13121">
        <v>0.64500000000000002</v>
      </c>
      <c r="F13121">
        <v>2376519</v>
      </c>
      <c r="G13121" s="58" t="s">
        <v>87</v>
      </c>
      <c r="H13121" s="58" t="s">
        <v>87</v>
      </c>
      <c r="I13121" s="60" t="s">
        <v>85</v>
      </c>
    </row>
    <row r="13122" spans="1:9" x14ac:dyDescent="0.2">
      <c r="A13122" t="s">
        <v>36</v>
      </c>
      <c r="B13122" t="s">
        <v>81</v>
      </c>
      <c r="C13122" t="s">
        <v>22</v>
      </c>
      <c r="D13122" s="55">
        <v>45231</v>
      </c>
      <c r="E13122">
        <v>0.05</v>
      </c>
      <c r="F13122">
        <v>2376520</v>
      </c>
      <c r="G13122" s="58" t="s">
        <v>87</v>
      </c>
      <c r="H13122" s="58" t="s">
        <v>87</v>
      </c>
      <c r="I13122" s="60" t="s">
        <v>85</v>
      </c>
    </row>
    <row r="13123" spans="1:9" x14ac:dyDescent="0.2">
      <c r="A13123" t="s">
        <v>37</v>
      </c>
      <c r="B13123" t="s">
        <v>80</v>
      </c>
      <c r="C13123" t="s">
        <v>22</v>
      </c>
      <c r="D13123" s="55">
        <v>45231</v>
      </c>
      <c r="E13123">
        <v>0.64500000000000002</v>
      </c>
      <c r="F13123">
        <v>2376521</v>
      </c>
      <c r="G13123" s="58" t="s">
        <v>87</v>
      </c>
      <c r="H13123" s="58" t="s">
        <v>87</v>
      </c>
      <c r="I13123" s="60" t="s">
        <v>85</v>
      </c>
    </row>
    <row r="13124" spans="1:9" x14ac:dyDescent="0.2">
      <c r="A13124" t="s">
        <v>37</v>
      </c>
      <c r="B13124" t="s">
        <v>81</v>
      </c>
      <c r="C13124" t="s">
        <v>22</v>
      </c>
      <c r="D13124" s="55">
        <v>45231</v>
      </c>
      <c r="E13124">
        <v>0.14000000000000001</v>
      </c>
      <c r="F13124">
        <v>2376522</v>
      </c>
      <c r="G13124" s="58" t="s">
        <v>87</v>
      </c>
      <c r="H13124" s="58" t="s">
        <v>87</v>
      </c>
      <c r="I13124" s="60" t="s">
        <v>85</v>
      </c>
    </row>
    <row r="13125" spans="1:9" x14ac:dyDescent="0.2">
      <c r="A13125" t="s">
        <v>40</v>
      </c>
      <c r="B13125" t="s">
        <v>80</v>
      </c>
      <c r="C13125" t="s">
        <v>22</v>
      </c>
      <c r="D13125" s="55">
        <v>45231</v>
      </c>
      <c r="E13125">
        <v>0</v>
      </c>
      <c r="F13125">
        <v>2376523</v>
      </c>
      <c r="G13125" s="58" t="s">
        <v>87</v>
      </c>
      <c r="H13125" s="58" t="s">
        <v>87</v>
      </c>
      <c r="I13125" s="60" t="s">
        <v>85</v>
      </c>
    </row>
    <row r="13126" spans="1:9" x14ac:dyDescent="0.2">
      <c r="A13126" t="s">
        <v>40</v>
      </c>
      <c r="B13126" t="s">
        <v>81</v>
      </c>
      <c r="C13126" t="s">
        <v>22</v>
      </c>
      <c r="D13126" s="55">
        <v>45231</v>
      </c>
      <c r="E13126">
        <v>0</v>
      </c>
      <c r="F13126">
        <v>2376524</v>
      </c>
      <c r="G13126" s="58" t="s">
        <v>87</v>
      </c>
      <c r="H13126" s="58" t="s">
        <v>87</v>
      </c>
      <c r="I13126" s="60" t="s">
        <v>85</v>
      </c>
    </row>
    <row r="13127" spans="1:9" x14ac:dyDescent="0.2">
      <c r="A13127" t="s">
        <v>41</v>
      </c>
      <c r="B13127" t="s">
        <v>80</v>
      </c>
      <c r="C13127" t="s">
        <v>22</v>
      </c>
      <c r="D13127" s="55">
        <v>45231</v>
      </c>
      <c r="E13127">
        <v>0</v>
      </c>
      <c r="F13127">
        <v>2376525</v>
      </c>
      <c r="G13127" s="58" t="s">
        <v>87</v>
      </c>
      <c r="H13127" s="58" t="s">
        <v>87</v>
      </c>
      <c r="I13127" s="60" t="s">
        <v>85</v>
      </c>
    </row>
    <row r="13128" spans="1:9" x14ac:dyDescent="0.2">
      <c r="A13128" t="s">
        <v>41</v>
      </c>
      <c r="B13128" t="s">
        <v>81</v>
      </c>
      <c r="C13128" t="s">
        <v>22</v>
      </c>
      <c r="D13128" s="55">
        <v>45231</v>
      </c>
      <c r="E13128">
        <v>0</v>
      </c>
      <c r="F13128">
        <v>2376526</v>
      </c>
      <c r="G13128" s="58" t="s">
        <v>87</v>
      </c>
      <c r="H13128" s="58" t="s">
        <v>87</v>
      </c>
      <c r="I13128" s="60" t="s">
        <v>85</v>
      </c>
    </row>
    <row r="13129" spans="1:9" x14ac:dyDescent="0.2">
      <c r="A13129" t="s">
        <v>42</v>
      </c>
      <c r="B13129" t="s">
        <v>80</v>
      </c>
      <c r="C13129" t="s">
        <v>22</v>
      </c>
      <c r="D13129" s="55">
        <v>45231</v>
      </c>
      <c r="E13129">
        <v>0.24</v>
      </c>
      <c r="F13129">
        <v>2376527</v>
      </c>
      <c r="G13129" s="58" t="s">
        <v>87</v>
      </c>
      <c r="H13129" s="58" t="s">
        <v>87</v>
      </c>
      <c r="I13129" s="60" t="s">
        <v>85</v>
      </c>
    </row>
    <row r="13130" spans="1:9" x14ac:dyDescent="0.2">
      <c r="A13130" t="s">
        <v>42</v>
      </c>
      <c r="B13130" t="s">
        <v>81</v>
      </c>
      <c r="C13130" t="s">
        <v>22</v>
      </c>
      <c r="D13130" s="55">
        <v>45231</v>
      </c>
      <c r="E13130">
        <v>0.03</v>
      </c>
      <c r="F13130">
        <v>2376528</v>
      </c>
      <c r="G13130" s="58" t="s">
        <v>87</v>
      </c>
      <c r="H13130" s="58" t="s">
        <v>87</v>
      </c>
      <c r="I13130" s="60" t="s">
        <v>85</v>
      </c>
    </row>
    <row r="13131" spans="1:9" x14ac:dyDescent="0.2">
      <c r="A13131" t="s">
        <v>43</v>
      </c>
      <c r="B13131" t="s">
        <v>80</v>
      </c>
      <c r="C13131" t="s">
        <v>22</v>
      </c>
      <c r="D13131" s="55">
        <v>45231</v>
      </c>
      <c r="E13131">
        <v>0.24</v>
      </c>
      <c r="F13131">
        <v>2376529</v>
      </c>
      <c r="G13131" s="58" t="s">
        <v>87</v>
      </c>
      <c r="H13131" s="58" t="s">
        <v>87</v>
      </c>
      <c r="I13131" s="60" t="s">
        <v>85</v>
      </c>
    </row>
    <row r="13132" spans="1:9" x14ac:dyDescent="0.2">
      <c r="A13132" t="s">
        <v>43</v>
      </c>
      <c r="B13132" t="s">
        <v>81</v>
      </c>
      <c r="C13132" t="s">
        <v>22</v>
      </c>
      <c r="D13132" s="55">
        <v>45231</v>
      </c>
      <c r="E13132">
        <v>0.30679195374116264</v>
      </c>
      <c r="F13132">
        <v>2376530</v>
      </c>
      <c r="G13132" s="58" t="s">
        <v>87</v>
      </c>
      <c r="H13132" s="58" t="s">
        <v>87</v>
      </c>
      <c r="I13132" s="60" t="s">
        <v>85</v>
      </c>
    </row>
    <row r="13133" spans="1:9" x14ac:dyDescent="0.2">
      <c r="A13133" t="s">
        <v>44</v>
      </c>
      <c r="B13133" t="s">
        <v>80</v>
      </c>
      <c r="C13133" t="s">
        <v>22</v>
      </c>
      <c r="D13133" s="55">
        <v>45231</v>
      </c>
      <c r="E13133">
        <v>0.3</v>
      </c>
      <c r="F13133">
        <v>2376531</v>
      </c>
      <c r="G13133" s="58" t="s">
        <v>87</v>
      </c>
      <c r="H13133" s="58" t="s">
        <v>87</v>
      </c>
      <c r="I13133" s="60" t="s">
        <v>85</v>
      </c>
    </row>
    <row r="13134" spans="1:9" x14ac:dyDescent="0.2">
      <c r="A13134" t="s">
        <v>44</v>
      </c>
      <c r="B13134" t="s">
        <v>81</v>
      </c>
      <c r="C13134" t="s">
        <v>22</v>
      </c>
      <c r="D13134" s="55">
        <v>45231</v>
      </c>
      <c r="E13134">
        <v>0.05</v>
      </c>
      <c r="F13134">
        <v>2376532</v>
      </c>
      <c r="G13134" s="58" t="s">
        <v>87</v>
      </c>
      <c r="H13134" s="58" t="s">
        <v>87</v>
      </c>
      <c r="I13134" s="60" t="s">
        <v>85</v>
      </c>
    </row>
    <row r="13135" spans="1:9" x14ac:dyDescent="0.2">
      <c r="A13135" t="s">
        <v>45</v>
      </c>
      <c r="B13135" t="s">
        <v>80</v>
      </c>
      <c r="C13135" t="s">
        <v>22</v>
      </c>
      <c r="D13135" s="55">
        <v>45231</v>
      </c>
      <c r="E13135">
        <v>0.3</v>
      </c>
      <c r="F13135">
        <v>2376533</v>
      </c>
      <c r="G13135" s="58" t="s">
        <v>87</v>
      </c>
      <c r="H13135" s="58" t="s">
        <v>87</v>
      </c>
      <c r="I13135" s="60" t="s">
        <v>85</v>
      </c>
    </row>
    <row r="13136" spans="1:9" x14ac:dyDescent="0.2">
      <c r="A13136" t="s">
        <v>45</v>
      </c>
      <c r="B13136" t="s">
        <v>81</v>
      </c>
      <c r="C13136" t="s">
        <v>22</v>
      </c>
      <c r="D13136" s="55">
        <v>45231</v>
      </c>
      <c r="E13136">
        <v>0.12</v>
      </c>
      <c r="F13136">
        <v>2376534</v>
      </c>
      <c r="G13136" s="58" t="s">
        <v>87</v>
      </c>
      <c r="H13136" s="58" t="s">
        <v>87</v>
      </c>
      <c r="I13136" s="60" t="s">
        <v>85</v>
      </c>
    </row>
    <row r="13137" spans="1:9" x14ac:dyDescent="0.2">
      <c r="A13137" t="s">
        <v>46</v>
      </c>
      <c r="B13137" t="s">
        <v>80</v>
      </c>
      <c r="C13137" t="s">
        <v>22</v>
      </c>
      <c r="D13137" s="55">
        <v>45231</v>
      </c>
      <c r="E13137">
        <v>0.3</v>
      </c>
      <c r="F13137">
        <v>2376535</v>
      </c>
      <c r="G13137" s="58" t="s">
        <v>87</v>
      </c>
      <c r="H13137" s="58" t="s">
        <v>87</v>
      </c>
      <c r="I13137" s="60" t="s">
        <v>85</v>
      </c>
    </row>
    <row r="13138" spans="1:9" x14ac:dyDescent="0.2">
      <c r="A13138" t="s">
        <v>46</v>
      </c>
      <c r="B13138" t="s">
        <v>81</v>
      </c>
      <c r="C13138" t="s">
        <v>22</v>
      </c>
      <c r="D13138" s="55">
        <v>45231</v>
      </c>
      <c r="E13138">
        <v>0.5323409332787562</v>
      </c>
      <c r="F13138">
        <v>2376536</v>
      </c>
      <c r="G13138" s="58" t="s">
        <v>87</v>
      </c>
      <c r="H13138" s="58" t="s">
        <v>87</v>
      </c>
      <c r="I13138" s="60" t="s">
        <v>85</v>
      </c>
    </row>
    <row r="13139" spans="1:9" x14ac:dyDescent="0.2">
      <c r="A13139" t="s">
        <v>47</v>
      </c>
      <c r="B13139" t="s">
        <v>80</v>
      </c>
      <c r="C13139" t="s">
        <v>22</v>
      </c>
      <c r="D13139" s="55">
        <v>45231</v>
      </c>
      <c r="E13139">
        <v>0.3</v>
      </c>
      <c r="F13139">
        <v>2376537</v>
      </c>
      <c r="G13139" s="58" t="s">
        <v>87</v>
      </c>
      <c r="H13139" s="58" t="s">
        <v>87</v>
      </c>
      <c r="I13139" s="60" t="s">
        <v>85</v>
      </c>
    </row>
    <row r="13140" spans="1:9" x14ac:dyDescent="0.2">
      <c r="A13140" t="s">
        <v>47</v>
      </c>
      <c r="B13140" t="s">
        <v>81</v>
      </c>
      <c r="C13140" t="s">
        <v>22</v>
      </c>
      <c r="D13140" s="55">
        <v>45231</v>
      </c>
      <c r="E13140">
        <v>0.1</v>
      </c>
      <c r="F13140">
        <v>2376538</v>
      </c>
      <c r="G13140" s="58" t="s">
        <v>87</v>
      </c>
      <c r="H13140" s="58" t="s">
        <v>87</v>
      </c>
      <c r="I13140" s="60" t="s">
        <v>85</v>
      </c>
    </row>
    <row r="13141" spans="1:9" x14ac:dyDescent="0.2">
      <c r="A13141" t="s">
        <v>48</v>
      </c>
      <c r="B13141" t="s">
        <v>80</v>
      </c>
      <c r="C13141" t="s">
        <v>22</v>
      </c>
      <c r="D13141" s="55">
        <v>45231</v>
      </c>
      <c r="E13141">
        <v>0.3</v>
      </c>
      <c r="F13141">
        <v>2376539</v>
      </c>
      <c r="G13141" s="58" t="s">
        <v>87</v>
      </c>
      <c r="H13141" s="58" t="s">
        <v>87</v>
      </c>
      <c r="I13141" s="60" t="s">
        <v>85</v>
      </c>
    </row>
    <row r="13142" spans="1:9" x14ac:dyDescent="0.2">
      <c r="A13142" t="s">
        <v>48</v>
      </c>
      <c r="B13142" t="s">
        <v>81</v>
      </c>
      <c r="C13142" t="s">
        <v>22</v>
      </c>
      <c r="D13142" s="55">
        <v>45231</v>
      </c>
      <c r="E13142">
        <v>0.46070769545640672</v>
      </c>
      <c r="F13142">
        <v>2376540</v>
      </c>
      <c r="G13142" s="58" t="s">
        <v>87</v>
      </c>
      <c r="H13142" s="58" t="s">
        <v>87</v>
      </c>
      <c r="I13142" s="60" t="s">
        <v>85</v>
      </c>
    </row>
    <row r="13143" spans="1:9" x14ac:dyDescent="0.2">
      <c r="A13143" t="s">
        <v>50</v>
      </c>
      <c r="B13143" t="s">
        <v>80</v>
      </c>
      <c r="C13143" t="s">
        <v>22</v>
      </c>
      <c r="D13143" s="55">
        <v>45231</v>
      </c>
      <c r="E13143">
        <v>0</v>
      </c>
      <c r="F13143">
        <v>2376541</v>
      </c>
      <c r="G13143" s="58" t="s">
        <v>87</v>
      </c>
      <c r="H13143" s="58" t="s">
        <v>87</v>
      </c>
      <c r="I13143" s="60" t="s">
        <v>85</v>
      </c>
    </row>
    <row r="13144" spans="1:9" x14ac:dyDescent="0.2">
      <c r="A13144" t="s">
        <v>50</v>
      </c>
      <c r="B13144" t="s">
        <v>81</v>
      </c>
      <c r="C13144" t="s">
        <v>22</v>
      </c>
      <c r="D13144" s="55">
        <v>45231</v>
      </c>
      <c r="E13144">
        <v>0</v>
      </c>
      <c r="F13144">
        <v>2376542</v>
      </c>
      <c r="G13144" s="58" t="s">
        <v>87</v>
      </c>
      <c r="H13144" s="58" t="s">
        <v>87</v>
      </c>
      <c r="I13144" s="60" t="s">
        <v>85</v>
      </c>
    </row>
    <row r="13145" spans="1:9" x14ac:dyDescent="0.2">
      <c r="A13145" t="s">
        <v>58</v>
      </c>
      <c r="B13145" t="s">
        <v>80</v>
      </c>
      <c r="C13145" t="s">
        <v>22</v>
      </c>
      <c r="D13145" s="55">
        <v>45231</v>
      </c>
      <c r="E13145">
        <v>0.64500000000000002</v>
      </c>
      <c r="F13145">
        <v>2376543</v>
      </c>
      <c r="G13145" s="58" t="s">
        <v>87</v>
      </c>
      <c r="H13145" s="58" t="s">
        <v>87</v>
      </c>
      <c r="I13145" s="60" t="s">
        <v>85</v>
      </c>
    </row>
    <row r="13146" spans="1:9" x14ac:dyDescent="0.2">
      <c r="A13146" t="s">
        <v>58</v>
      </c>
      <c r="B13146" t="s">
        <v>81</v>
      </c>
      <c r="C13146" t="s">
        <v>22</v>
      </c>
      <c r="D13146" s="55">
        <v>45231</v>
      </c>
      <c r="E13146">
        <v>0.05</v>
      </c>
      <c r="F13146">
        <v>2376544</v>
      </c>
      <c r="G13146" s="58" t="s">
        <v>87</v>
      </c>
      <c r="H13146" s="58" t="s">
        <v>87</v>
      </c>
      <c r="I13146" s="60" t="s">
        <v>85</v>
      </c>
    </row>
    <row r="13147" spans="1:9" x14ac:dyDescent="0.2">
      <c r="A13147" t="s">
        <v>59</v>
      </c>
      <c r="B13147" t="s">
        <v>80</v>
      </c>
      <c r="C13147" t="s">
        <v>22</v>
      </c>
      <c r="D13147" s="55">
        <v>45231</v>
      </c>
      <c r="E13147">
        <v>0.86</v>
      </c>
      <c r="F13147">
        <v>2376545</v>
      </c>
      <c r="G13147" s="58" t="s">
        <v>87</v>
      </c>
      <c r="H13147" s="58" t="s">
        <v>87</v>
      </c>
      <c r="I13147" s="60" t="s">
        <v>85</v>
      </c>
    </row>
    <row r="13148" spans="1:9" x14ac:dyDescent="0.2">
      <c r="A13148" t="s">
        <v>59</v>
      </c>
      <c r="B13148" t="s">
        <v>81</v>
      </c>
      <c r="C13148" t="s">
        <v>22</v>
      </c>
      <c r="D13148" s="55">
        <v>45231</v>
      </c>
      <c r="E13148">
        <v>-0.17</v>
      </c>
      <c r="F13148">
        <v>2376546</v>
      </c>
      <c r="G13148" s="58" t="s">
        <v>87</v>
      </c>
      <c r="H13148" s="58" t="s">
        <v>87</v>
      </c>
      <c r="I13148" s="60" t="s">
        <v>85</v>
      </c>
    </row>
    <row r="13149" spans="1:9" x14ac:dyDescent="0.2">
      <c r="A13149" t="s">
        <v>60</v>
      </c>
      <c r="B13149" t="s">
        <v>80</v>
      </c>
      <c r="C13149" t="s">
        <v>22</v>
      </c>
      <c r="D13149" s="55">
        <v>45231</v>
      </c>
      <c r="E13149">
        <v>0.86</v>
      </c>
      <c r="F13149">
        <v>2376547</v>
      </c>
      <c r="G13149" s="58" t="s">
        <v>87</v>
      </c>
      <c r="H13149" s="58" t="s">
        <v>87</v>
      </c>
      <c r="I13149" s="60" t="s">
        <v>85</v>
      </c>
    </row>
    <row r="13150" spans="1:9" x14ac:dyDescent="0.2">
      <c r="A13150" t="s">
        <v>60</v>
      </c>
      <c r="B13150" t="s">
        <v>81</v>
      </c>
      <c r="C13150" t="s">
        <v>22</v>
      </c>
      <c r="D13150" s="55">
        <v>45231</v>
      </c>
      <c r="E13150">
        <v>0.1</v>
      </c>
      <c r="F13150">
        <v>2376548</v>
      </c>
      <c r="G13150" s="58" t="s">
        <v>87</v>
      </c>
      <c r="H13150" s="58" t="s">
        <v>87</v>
      </c>
      <c r="I13150" s="60" t="s">
        <v>85</v>
      </c>
    </row>
    <row r="13151" spans="1:9" x14ac:dyDescent="0.2">
      <c r="A13151" t="s">
        <v>61</v>
      </c>
      <c r="B13151" t="s">
        <v>80</v>
      </c>
      <c r="C13151" t="s">
        <v>22</v>
      </c>
      <c r="D13151" s="55">
        <v>45231</v>
      </c>
      <c r="E13151">
        <v>0.86</v>
      </c>
      <c r="F13151">
        <v>2376549</v>
      </c>
      <c r="G13151" s="58" t="s">
        <v>87</v>
      </c>
      <c r="H13151" s="58" t="s">
        <v>87</v>
      </c>
      <c r="I13151" s="60" t="s">
        <v>85</v>
      </c>
    </row>
    <row r="13152" spans="1:9" x14ac:dyDescent="0.2">
      <c r="A13152" t="s">
        <v>61</v>
      </c>
      <c r="B13152" t="s">
        <v>81</v>
      </c>
      <c r="C13152" t="s">
        <v>22</v>
      </c>
      <c r="D13152" s="55">
        <v>45231</v>
      </c>
      <c r="E13152">
        <v>-0.05</v>
      </c>
      <c r="F13152">
        <v>2376550</v>
      </c>
      <c r="G13152" s="58" t="s">
        <v>87</v>
      </c>
      <c r="H13152" s="58" t="s">
        <v>87</v>
      </c>
      <c r="I13152" s="60" t="s">
        <v>85</v>
      </c>
    </row>
    <row r="13153" spans="1:9" x14ac:dyDescent="0.2">
      <c r="A13153" t="s">
        <v>62</v>
      </c>
      <c r="B13153" t="s">
        <v>80</v>
      </c>
      <c r="C13153" t="s">
        <v>22</v>
      </c>
      <c r="D13153" s="55">
        <v>45231</v>
      </c>
      <c r="E13153">
        <v>0.64500000000000002</v>
      </c>
      <c r="F13153">
        <v>2376551</v>
      </c>
      <c r="G13153" s="58" t="s">
        <v>87</v>
      </c>
      <c r="H13153" s="58" t="s">
        <v>87</v>
      </c>
      <c r="I13153" s="60" t="s">
        <v>85</v>
      </c>
    </row>
    <row r="13154" spans="1:9" x14ac:dyDescent="0.2">
      <c r="A13154" t="s">
        <v>62</v>
      </c>
      <c r="B13154" t="s">
        <v>81</v>
      </c>
      <c r="C13154" t="s">
        <v>22</v>
      </c>
      <c r="D13154" s="55">
        <v>45231</v>
      </c>
      <c r="E13154">
        <v>0.05</v>
      </c>
      <c r="F13154">
        <v>2376552</v>
      </c>
      <c r="G13154" s="58" t="s">
        <v>87</v>
      </c>
      <c r="H13154" s="58" t="s">
        <v>87</v>
      </c>
      <c r="I13154" s="60" t="s">
        <v>85</v>
      </c>
    </row>
    <row r="13155" spans="1:9" x14ac:dyDescent="0.2">
      <c r="A13155" t="s">
        <v>63</v>
      </c>
      <c r="B13155" t="s">
        <v>80</v>
      </c>
      <c r="C13155" t="s">
        <v>22</v>
      </c>
      <c r="D13155" s="55">
        <v>45231</v>
      </c>
      <c r="E13155">
        <v>0</v>
      </c>
      <c r="F13155">
        <v>2376553</v>
      </c>
      <c r="G13155" s="58" t="s">
        <v>87</v>
      </c>
      <c r="H13155" s="58" t="s">
        <v>87</v>
      </c>
      <c r="I13155" s="60" t="s">
        <v>85</v>
      </c>
    </row>
    <row r="13156" spans="1:9" x14ac:dyDescent="0.2">
      <c r="A13156" t="s">
        <v>63</v>
      </c>
      <c r="B13156" t="s">
        <v>81</v>
      </c>
      <c r="C13156" t="s">
        <v>22</v>
      </c>
      <c r="D13156" s="55">
        <v>45231</v>
      </c>
      <c r="E13156">
        <v>0</v>
      </c>
      <c r="F13156">
        <v>2376554</v>
      </c>
      <c r="G13156" s="58" t="s">
        <v>87</v>
      </c>
      <c r="H13156" s="58" t="s">
        <v>87</v>
      </c>
      <c r="I13156" s="60" t="s">
        <v>85</v>
      </c>
    </row>
    <row r="13157" spans="1:9" x14ac:dyDescent="0.2">
      <c r="A13157" t="s">
        <v>64</v>
      </c>
      <c r="B13157" t="s">
        <v>80</v>
      </c>
      <c r="C13157" t="s">
        <v>22</v>
      </c>
      <c r="D13157" s="55">
        <v>45231</v>
      </c>
      <c r="E13157">
        <v>0</v>
      </c>
      <c r="F13157">
        <v>2376555</v>
      </c>
      <c r="G13157" s="58" t="s">
        <v>87</v>
      </c>
      <c r="H13157" s="58" t="s">
        <v>87</v>
      </c>
      <c r="I13157" s="60" t="s">
        <v>85</v>
      </c>
    </row>
    <row r="13158" spans="1:9" x14ac:dyDescent="0.2">
      <c r="A13158" t="s">
        <v>64</v>
      </c>
      <c r="B13158" t="s">
        <v>81</v>
      </c>
      <c r="C13158" t="s">
        <v>22</v>
      </c>
      <c r="D13158" s="55">
        <v>45231</v>
      </c>
      <c r="E13158">
        <v>0</v>
      </c>
      <c r="F13158">
        <v>2376556</v>
      </c>
      <c r="G13158" s="58" t="s">
        <v>87</v>
      </c>
      <c r="H13158" s="58" t="s">
        <v>87</v>
      </c>
      <c r="I13158" s="60" t="s">
        <v>85</v>
      </c>
    </row>
    <row r="13159" spans="1:9" x14ac:dyDescent="0.2">
      <c r="A13159" t="s">
        <v>79</v>
      </c>
      <c r="B13159" t="s">
        <v>80</v>
      </c>
      <c r="C13159" t="s">
        <v>22</v>
      </c>
      <c r="D13159" s="55">
        <v>45231</v>
      </c>
      <c r="E13159">
        <v>0</v>
      </c>
      <c r="F13159">
        <v>2376557</v>
      </c>
      <c r="G13159" s="58" t="s">
        <v>87</v>
      </c>
      <c r="H13159" s="58" t="s">
        <v>87</v>
      </c>
      <c r="I13159" s="60" t="s">
        <v>85</v>
      </c>
    </row>
    <row r="13160" spans="1:9" x14ac:dyDescent="0.2">
      <c r="A13160" t="s">
        <v>79</v>
      </c>
      <c r="B13160" t="s">
        <v>81</v>
      </c>
      <c r="C13160" t="s">
        <v>22</v>
      </c>
      <c r="D13160" s="55">
        <v>45231</v>
      </c>
      <c r="E13160">
        <v>0</v>
      </c>
      <c r="F13160">
        <v>2376558</v>
      </c>
      <c r="G13160" s="58" t="s">
        <v>87</v>
      </c>
      <c r="H13160" s="58" t="s">
        <v>87</v>
      </c>
      <c r="I13160" s="60" t="s">
        <v>85</v>
      </c>
    </row>
    <row r="13161" spans="1:9" x14ac:dyDescent="0.2">
      <c r="A13161" t="s">
        <v>65</v>
      </c>
      <c r="B13161" t="s">
        <v>80</v>
      </c>
      <c r="C13161" t="s">
        <v>22</v>
      </c>
      <c r="D13161" s="55">
        <v>45231</v>
      </c>
      <c r="E13161">
        <v>0</v>
      </c>
      <c r="F13161">
        <v>2376559</v>
      </c>
      <c r="G13161" s="58" t="s">
        <v>87</v>
      </c>
      <c r="H13161" s="58" t="s">
        <v>87</v>
      </c>
      <c r="I13161" s="60" t="s">
        <v>85</v>
      </c>
    </row>
    <row r="13162" spans="1:9" x14ac:dyDescent="0.2">
      <c r="A13162" t="s">
        <v>65</v>
      </c>
      <c r="B13162" t="s">
        <v>81</v>
      </c>
      <c r="C13162" t="s">
        <v>22</v>
      </c>
      <c r="D13162" s="55">
        <v>45231</v>
      </c>
      <c r="E13162">
        <v>0</v>
      </c>
      <c r="F13162">
        <v>2376560</v>
      </c>
      <c r="G13162" s="58" t="s">
        <v>87</v>
      </c>
      <c r="H13162" s="58" t="s">
        <v>87</v>
      </c>
      <c r="I13162" s="60" t="s">
        <v>85</v>
      </c>
    </row>
    <row r="13163" spans="1:9" x14ac:dyDescent="0.2">
      <c r="A13163" t="s">
        <v>82</v>
      </c>
      <c r="B13163" t="s">
        <v>80</v>
      </c>
      <c r="C13163" t="s">
        <v>22</v>
      </c>
      <c r="D13163" s="55">
        <v>45231</v>
      </c>
      <c r="E13163">
        <v>0</v>
      </c>
      <c r="F13163">
        <v>2376561</v>
      </c>
      <c r="G13163" s="58" t="s">
        <v>87</v>
      </c>
      <c r="H13163" s="58" t="s">
        <v>87</v>
      </c>
      <c r="I13163" s="60" t="s">
        <v>85</v>
      </c>
    </row>
    <row r="13164" spans="1:9" x14ac:dyDescent="0.2">
      <c r="A13164" t="s">
        <v>78</v>
      </c>
      <c r="B13164" t="s">
        <v>80</v>
      </c>
      <c r="C13164" t="s">
        <v>22</v>
      </c>
      <c r="D13164" s="55">
        <v>45261</v>
      </c>
      <c r="E13164">
        <v>0.98</v>
      </c>
      <c r="F13164">
        <v>2376515</v>
      </c>
      <c r="G13164" s="58" t="s">
        <v>87</v>
      </c>
      <c r="H13164" s="58" t="s">
        <v>87</v>
      </c>
      <c r="I13164" s="60" t="s">
        <v>85</v>
      </c>
    </row>
    <row r="13165" spans="1:9" x14ac:dyDescent="0.2">
      <c r="A13165" t="s">
        <v>78</v>
      </c>
      <c r="B13165" t="s">
        <v>81</v>
      </c>
      <c r="C13165" t="s">
        <v>22</v>
      </c>
      <c r="D13165" s="55">
        <v>45261</v>
      </c>
      <c r="E13165">
        <v>0.05</v>
      </c>
      <c r="F13165">
        <v>2376516</v>
      </c>
      <c r="G13165" s="58" t="s">
        <v>87</v>
      </c>
      <c r="H13165" s="58" t="s">
        <v>87</v>
      </c>
      <c r="I13165" s="60" t="s">
        <v>85</v>
      </c>
    </row>
    <row r="13166" spans="1:9" x14ac:dyDescent="0.2">
      <c r="A13166" t="s">
        <v>35</v>
      </c>
      <c r="B13166" t="s">
        <v>80</v>
      </c>
      <c r="C13166" t="s">
        <v>22</v>
      </c>
      <c r="D13166" s="55">
        <v>45261</v>
      </c>
      <c r="E13166">
        <v>0.98</v>
      </c>
      <c r="F13166">
        <v>2376517</v>
      </c>
      <c r="G13166" s="58" t="s">
        <v>87</v>
      </c>
      <c r="H13166" s="58" t="s">
        <v>87</v>
      </c>
      <c r="I13166" s="60" t="s">
        <v>85</v>
      </c>
    </row>
    <row r="13167" spans="1:9" x14ac:dyDescent="0.2">
      <c r="A13167" t="s">
        <v>35</v>
      </c>
      <c r="B13167" t="s">
        <v>81</v>
      </c>
      <c r="C13167" t="s">
        <v>22</v>
      </c>
      <c r="D13167" s="55">
        <v>45261</v>
      </c>
      <c r="E13167">
        <v>0.28999999999999998</v>
      </c>
      <c r="F13167">
        <v>2376518</v>
      </c>
      <c r="G13167" s="58" t="s">
        <v>87</v>
      </c>
      <c r="H13167" s="58" t="s">
        <v>87</v>
      </c>
      <c r="I13167" s="60" t="s">
        <v>85</v>
      </c>
    </row>
    <row r="13168" spans="1:9" x14ac:dyDescent="0.2">
      <c r="A13168" t="s">
        <v>36</v>
      </c>
      <c r="B13168" t="s">
        <v>80</v>
      </c>
      <c r="C13168" t="s">
        <v>22</v>
      </c>
      <c r="D13168" s="55">
        <v>45261</v>
      </c>
      <c r="E13168">
        <v>0.98</v>
      </c>
      <c r="F13168">
        <v>2376519</v>
      </c>
      <c r="G13168" s="58" t="s">
        <v>87</v>
      </c>
      <c r="H13168" s="58" t="s">
        <v>87</v>
      </c>
      <c r="I13168" s="60" t="s">
        <v>85</v>
      </c>
    </row>
    <row r="13169" spans="1:9" x14ac:dyDescent="0.2">
      <c r="A13169" t="s">
        <v>36</v>
      </c>
      <c r="B13169" t="s">
        <v>81</v>
      </c>
      <c r="C13169" t="s">
        <v>22</v>
      </c>
      <c r="D13169" s="55">
        <v>45261</v>
      </c>
      <c r="E13169">
        <v>0.05</v>
      </c>
      <c r="F13169">
        <v>2376520</v>
      </c>
      <c r="G13169" s="58" t="s">
        <v>87</v>
      </c>
      <c r="H13169" s="58" t="s">
        <v>87</v>
      </c>
      <c r="I13169" s="60" t="s">
        <v>85</v>
      </c>
    </row>
    <row r="13170" spans="1:9" x14ac:dyDescent="0.2">
      <c r="A13170" t="s">
        <v>37</v>
      </c>
      <c r="B13170" t="s">
        <v>80</v>
      </c>
      <c r="C13170" t="s">
        <v>22</v>
      </c>
      <c r="D13170" s="55">
        <v>45261</v>
      </c>
      <c r="E13170">
        <v>0.98</v>
      </c>
      <c r="F13170">
        <v>2376521</v>
      </c>
      <c r="G13170" s="58" t="s">
        <v>87</v>
      </c>
      <c r="H13170" s="58" t="s">
        <v>87</v>
      </c>
      <c r="I13170" s="60" t="s">
        <v>85</v>
      </c>
    </row>
    <row r="13171" spans="1:9" x14ac:dyDescent="0.2">
      <c r="A13171" t="s">
        <v>37</v>
      </c>
      <c r="B13171" t="s">
        <v>81</v>
      </c>
      <c r="C13171" t="s">
        <v>22</v>
      </c>
      <c r="D13171" s="55">
        <v>45261</v>
      </c>
      <c r="E13171">
        <v>0.28999999999999998</v>
      </c>
      <c r="F13171">
        <v>2376522</v>
      </c>
      <c r="G13171" s="58" t="s">
        <v>87</v>
      </c>
      <c r="H13171" s="58" t="s">
        <v>87</v>
      </c>
      <c r="I13171" s="60" t="s">
        <v>85</v>
      </c>
    </row>
    <row r="13172" spans="1:9" x14ac:dyDescent="0.2">
      <c r="A13172" t="s">
        <v>40</v>
      </c>
      <c r="B13172" t="s">
        <v>80</v>
      </c>
      <c r="C13172" t="s">
        <v>22</v>
      </c>
      <c r="D13172" s="55">
        <v>45261</v>
      </c>
      <c r="E13172">
        <v>0</v>
      </c>
      <c r="F13172">
        <v>2376523</v>
      </c>
      <c r="G13172" s="58" t="s">
        <v>87</v>
      </c>
      <c r="H13172" s="58" t="s">
        <v>87</v>
      </c>
      <c r="I13172" s="60" t="s">
        <v>85</v>
      </c>
    </row>
    <row r="13173" spans="1:9" x14ac:dyDescent="0.2">
      <c r="A13173" t="s">
        <v>40</v>
      </c>
      <c r="B13173" t="s">
        <v>81</v>
      </c>
      <c r="C13173" t="s">
        <v>22</v>
      </c>
      <c r="D13173" s="55">
        <v>45261</v>
      </c>
      <c r="E13173">
        <v>0</v>
      </c>
      <c r="F13173">
        <v>2376524</v>
      </c>
      <c r="G13173" s="58" t="s">
        <v>87</v>
      </c>
      <c r="H13173" s="58" t="s">
        <v>87</v>
      </c>
      <c r="I13173" s="60" t="s">
        <v>85</v>
      </c>
    </row>
    <row r="13174" spans="1:9" x14ac:dyDescent="0.2">
      <c r="A13174" t="s">
        <v>41</v>
      </c>
      <c r="B13174" t="s">
        <v>80</v>
      </c>
      <c r="C13174" t="s">
        <v>22</v>
      </c>
      <c r="D13174" s="55">
        <v>45261</v>
      </c>
      <c r="E13174">
        <v>0</v>
      </c>
      <c r="F13174">
        <v>2376525</v>
      </c>
      <c r="G13174" s="58" t="s">
        <v>87</v>
      </c>
      <c r="H13174" s="58" t="s">
        <v>87</v>
      </c>
      <c r="I13174" s="60" t="s">
        <v>85</v>
      </c>
    </row>
    <row r="13175" spans="1:9" x14ac:dyDescent="0.2">
      <c r="A13175" t="s">
        <v>41</v>
      </c>
      <c r="B13175" t="s">
        <v>81</v>
      </c>
      <c r="C13175" t="s">
        <v>22</v>
      </c>
      <c r="D13175" s="55">
        <v>45261</v>
      </c>
      <c r="E13175">
        <v>0</v>
      </c>
      <c r="F13175">
        <v>2376526</v>
      </c>
      <c r="G13175" s="58" t="s">
        <v>87</v>
      </c>
      <c r="H13175" s="58" t="s">
        <v>87</v>
      </c>
      <c r="I13175" s="60" t="s">
        <v>85</v>
      </c>
    </row>
    <row r="13176" spans="1:9" x14ac:dyDescent="0.2">
      <c r="A13176" t="s">
        <v>42</v>
      </c>
      <c r="B13176" t="s">
        <v>80</v>
      </c>
      <c r="C13176" t="s">
        <v>22</v>
      </c>
      <c r="D13176" s="55">
        <v>45261</v>
      </c>
      <c r="E13176">
        <v>0.26</v>
      </c>
      <c r="F13176">
        <v>2376527</v>
      </c>
      <c r="G13176" s="58" t="s">
        <v>87</v>
      </c>
      <c r="H13176" s="58" t="s">
        <v>87</v>
      </c>
      <c r="I13176" s="60" t="s">
        <v>85</v>
      </c>
    </row>
    <row r="13177" spans="1:9" x14ac:dyDescent="0.2">
      <c r="A13177" t="s">
        <v>42</v>
      </c>
      <c r="B13177" t="s">
        <v>81</v>
      </c>
      <c r="C13177" t="s">
        <v>22</v>
      </c>
      <c r="D13177" s="55">
        <v>45261</v>
      </c>
      <c r="E13177">
        <v>0.03</v>
      </c>
      <c r="F13177">
        <v>2376528</v>
      </c>
      <c r="G13177" s="58" t="s">
        <v>87</v>
      </c>
      <c r="H13177" s="58" t="s">
        <v>87</v>
      </c>
      <c r="I13177" s="60" t="s">
        <v>85</v>
      </c>
    </row>
    <row r="13178" spans="1:9" x14ac:dyDescent="0.2">
      <c r="A13178" t="s">
        <v>43</v>
      </c>
      <c r="B13178" t="s">
        <v>80</v>
      </c>
      <c r="C13178" t="s">
        <v>22</v>
      </c>
      <c r="D13178" s="55">
        <v>45261</v>
      </c>
      <c r="E13178">
        <v>0.26</v>
      </c>
      <c r="F13178">
        <v>2376529</v>
      </c>
      <c r="G13178" s="58" t="s">
        <v>87</v>
      </c>
      <c r="H13178" s="58" t="s">
        <v>87</v>
      </c>
      <c r="I13178" s="60" t="s">
        <v>85</v>
      </c>
    </row>
    <row r="13179" spans="1:9" x14ac:dyDescent="0.2">
      <c r="A13179" t="s">
        <v>43</v>
      </c>
      <c r="B13179" t="s">
        <v>81</v>
      </c>
      <c r="C13179" t="s">
        <v>22</v>
      </c>
      <c r="D13179" s="55">
        <v>45261</v>
      </c>
      <c r="E13179">
        <v>0.3202507416942505</v>
      </c>
      <c r="F13179">
        <v>2376530</v>
      </c>
      <c r="G13179" s="58" t="s">
        <v>87</v>
      </c>
      <c r="H13179" s="58" t="s">
        <v>87</v>
      </c>
      <c r="I13179" s="60" t="s">
        <v>85</v>
      </c>
    </row>
    <row r="13180" spans="1:9" x14ac:dyDescent="0.2">
      <c r="A13180" t="s">
        <v>44</v>
      </c>
      <c r="B13180" t="s">
        <v>80</v>
      </c>
      <c r="C13180" t="s">
        <v>22</v>
      </c>
      <c r="D13180" s="55">
        <v>45261</v>
      </c>
      <c r="E13180">
        <v>0.37</v>
      </c>
      <c r="F13180">
        <v>2376531</v>
      </c>
      <c r="G13180" s="58" t="s">
        <v>87</v>
      </c>
      <c r="H13180" s="58" t="s">
        <v>87</v>
      </c>
      <c r="I13180" s="60" t="s">
        <v>85</v>
      </c>
    </row>
    <row r="13181" spans="1:9" x14ac:dyDescent="0.2">
      <c r="A13181" t="s">
        <v>44</v>
      </c>
      <c r="B13181" t="s">
        <v>81</v>
      </c>
      <c r="C13181" t="s">
        <v>22</v>
      </c>
      <c r="D13181" s="55">
        <v>45261</v>
      </c>
      <c r="E13181">
        <v>0.05</v>
      </c>
      <c r="F13181">
        <v>2376532</v>
      </c>
      <c r="G13181" s="58" t="s">
        <v>87</v>
      </c>
      <c r="H13181" s="58" t="s">
        <v>87</v>
      </c>
      <c r="I13181" s="60" t="s">
        <v>85</v>
      </c>
    </row>
    <row r="13182" spans="1:9" x14ac:dyDescent="0.2">
      <c r="A13182" t="s">
        <v>45</v>
      </c>
      <c r="B13182" t="s">
        <v>80</v>
      </c>
      <c r="C13182" t="s">
        <v>22</v>
      </c>
      <c r="D13182" s="55">
        <v>45261</v>
      </c>
      <c r="E13182">
        <v>0.37</v>
      </c>
      <c r="F13182">
        <v>2376533</v>
      </c>
      <c r="G13182" s="58" t="s">
        <v>87</v>
      </c>
      <c r="H13182" s="58" t="s">
        <v>87</v>
      </c>
      <c r="I13182" s="60" t="s">
        <v>85</v>
      </c>
    </row>
    <row r="13183" spans="1:9" x14ac:dyDescent="0.2">
      <c r="A13183" t="s">
        <v>45</v>
      </c>
      <c r="B13183" t="s">
        <v>81</v>
      </c>
      <c r="C13183" t="s">
        <v>22</v>
      </c>
      <c r="D13183" s="55">
        <v>45261</v>
      </c>
      <c r="E13183">
        <v>0.15</v>
      </c>
      <c r="F13183">
        <v>2376534</v>
      </c>
      <c r="G13183" s="58" t="s">
        <v>87</v>
      </c>
      <c r="H13183" s="58" t="s">
        <v>87</v>
      </c>
      <c r="I13183" s="60" t="s">
        <v>85</v>
      </c>
    </row>
    <row r="13184" spans="1:9" x14ac:dyDescent="0.2">
      <c r="A13184" t="s">
        <v>46</v>
      </c>
      <c r="B13184" t="s">
        <v>80</v>
      </c>
      <c r="C13184" t="s">
        <v>22</v>
      </c>
      <c r="D13184" s="55">
        <v>45261</v>
      </c>
      <c r="E13184">
        <v>0.37</v>
      </c>
      <c r="F13184">
        <v>2376535</v>
      </c>
      <c r="G13184" s="58" t="s">
        <v>87</v>
      </c>
      <c r="H13184" s="58" t="s">
        <v>87</v>
      </c>
      <c r="I13184" s="60" t="s">
        <v>85</v>
      </c>
    </row>
    <row r="13185" spans="1:9" x14ac:dyDescent="0.2">
      <c r="A13185" t="s">
        <v>46</v>
      </c>
      <c r="B13185" t="s">
        <v>81</v>
      </c>
      <c r="C13185" t="s">
        <v>22</v>
      </c>
      <c r="D13185" s="55">
        <v>45261</v>
      </c>
      <c r="E13185">
        <v>0.59364056487924743</v>
      </c>
      <c r="F13185">
        <v>2376536</v>
      </c>
      <c r="G13185" s="58" t="s">
        <v>87</v>
      </c>
      <c r="H13185" s="58" t="s">
        <v>87</v>
      </c>
      <c r="I13185" s="60" t="s">
        <v>85</v>
      </c>
    </row>
    <row r="13186" spans="1:9" x14ac:dyDescent="0.2">
      <c r="A13186" t="s">
        <v>47</v>
      </c>
      <c r="B13186" t="s">
        <v>80</v>
      </c>
      <c r="C13186" t="s">
        <v>22</v>
      </c>
      <c r="D13186" s="55">
        <v>45261</v>
      </c>
      <c r="E13186">
        <v>0.37</v>
      </c>
      <c r="F13186">
        <v>2376537</v>
      </c>
      <c r="G13186" s="58" t="s">
        <v>87</v>
      </c>
      <c r="H13186" s="58" t="s">
        <v>87</v>
      </c>
      <c r="I13186" s="60" t="s">
        <v>85</v>
      </c>
    </row>
    <row r="13187" spans="1:9" x14ac:dyDescent="0.2">
      <c r="A13187" t="s">
        <v>47</v>
      </c>
      <c r="B13187" t="s">
        <v>81</v>
      </c>
      <c r="C13187" t="s">
        <v>22</v>
      </c>
      <c r="D13187" s="55">
        <v>45261</v>
      </c>
      <c r="E13187">
        <v>0.1</v>
      </c>
      <c r="F13187">
        <v>2376538</v>
      </c>
      <c r="G13187" s="58" t="s">
        <v>87</v>
      </c>
      <c r="H13187" s="58" t="s">
        <v>87</v>
      </c>
      <c r="I13187" s="60" t="s">
        <v>85</v>
      </c>
    </row>
    <row r="13188" spans="1:9" x14ac:dyDescent="0.2">
      <c r="A13188" t="s">
        <v>48</v>
      </c>
      <c r="B13188" t="s">
        <v>80</v>
      </c>
      <c r="C13188" t="s">
        <v>22</v>
      </c>
      <c r="D13188" s="55">
        <v>45261</v>
      </c>
      <c r="E13188">
        <v>0.37</v>
      </c>
      <c r="F13188">
        <v>2376539</v>
      </c>
      <c r="G13188" s="58" t="s">
        <v>87</v>
      </c>
      <c r="H13188" s="58" t="s">
        <v>87</v>
      </c>
      <c r="I13188" s="60" t="s">
        <v>85</v>
      </c>
    </row>
    <row r="13189" spans="1:9" x14ac:dyDescent="0.2">
      <c r="A13189" t="s">
        <v>48</v>
      </c>
      <c r="B13189" t="s">
        <v>81</v>
      </c>
      <c r="C13189" t="s">
        <v>22</v>
      </c>
      <c r="D13189" s="55">
        <v>45261</v>
      </c>
      <c r="E13189">
        <v>0.49130736799017599</v>
      </c>
      <c r="F13189">
        <v>2376540</v>
      </c>
      <c r="G13189" s="58" t="s">
        <v>87</v>
      </c>
      <c r="H13189" s="58" t="s">
        <v>87</v>
      </c>
      <c r="I13189" s="60" t="s">
        <v>85</v>
      </c>
    </row>
    <row r="13190" spans="1:9" x14ac:dyDescent="0.2">
      <c r="A13190" t="s">
        <v>50</v>
      </c>
      <c r="B13190" t="s">
        <v>80</v>
      </c>
      <c r="C13190" t="s">
        <v>22</v>
      </c>
      <c r="D13190" s="55">
        <v>45261</v>
      </c>
      <c r="E13190">
        <v>0</v>
      </c>
      <c r="F13190">
        <v>2376541</v>
      </c>
      <c r="G13190" s="58" t="s">
        <v>87</v>
      </c>
      <c r="H13190" s="58" t="s">
        <v>87</v>
      </c>
      <c r="I13190" s="60" t="s">
        <v>85</v>
      </c>
    </row>
    <row r="13191" spans="1:9" x14ac:dyDescent="0.2">
      <c r="A13191" t="s">
        <v>50</v>
      </c>
      <c r="B13191" t="s">
        <v>81</v>
      </c>
      <c r="C13191" t="s">
        <v>22</v>
      </c>
      <c r="D13191" s="55">
        <v>45261</v>
      </c>
      <c r="E13191">
        <v>0</v>
      </c>
      <c r="F13191">
        <v>2376542</v>
      </c>
      <c r="G13191" s="58" t="s">
        <v>87</v>
      </c>
      <c r="H13191" s="58" t="s">
        <v>87</v>
      </c>
      <c r="I13191" s="60" t="s">
        <v>85</v>
      </c>
    </row>
    <row r="13192" spans="1:9" x14ac:dyDescent="0.2">
      <c r="A13192" t="s">
        <v>58</v>
      </c>
      <c r="B13192" t="s">
        <v>80</v>
      </c>
      <c r="C13192" t="s">
        <v>22</v>
      </c>
      <c r="D13192" s="55">
        <v>45261</v>
      </c>
      <c r="E13192">
        <v>0.98</v>
      </c>
      <c r="F13192">
        <v>2376543</v>
      </c>
      <c r="G13192" s="58" t="s">
        <v>87</v>
      </c>
      <c r="H13192" s="58" t="s">
        <v>87</v>
      </c>
      <c r="I13192" s="60" t="s">
        <v>85</v>
      </c>
    </row>
    <row r="13193" spans="1:9" x14ac:dyDescent="0.2">
      <c r="A13193" t="s">
        <v>58</v>
      </c>
      <c r="B13193" t="s">
        <v>81</v>
      </c>
      <c r="C13193" t="s">
        <v>22</v>
      </c>
      <c r="D13193" s="55">
        <v>45261</v>
      </c>
      <c r="E13193">
        <v>0.05</v>
      </c>
      <c r="F13193">
        <v>2376544</v>
      </c>
      <c r="G13193" s="58" t="s">
        <v>87</v>
      </c>
      <c r="H13193" s="58" t="s">
        <v>87</v>
      </c>
      <c r="I13193" s="60" t="s">
        <v>85</v>
      </c>
    </row>
    <row r="13194" spans="1:9" x14ac:dyDescent="0.2">
      <c r="A13194" t="s">
        <v>59</v>
      </c>
      <c r="B13194" t="s">
        <v>80</v>
      </c>
      <c r="C13194" t="s">
        <v>22</v>
      </c>
      <c r="D13194" s="55">
        <v>45261</v>
      </c>
      <c r="E13194">
        <v>1.28</v>
      </c>
      <c r="F13194">
        <v>2376545</v>
      </c>
      <c r="G13194" s="58" t="s">
        <v>87</v>
      </c>
      <c r="H13194" s="58" t="s">
        <v>87</v>
      </c>
      <c r="I13194" s="60" t="s">
        <v>85</v>
      </c>
    </row>
    <row r="13195" spans="1:9" x14ac:dyDescent="0.2">
      <c r="A13195" t="s">
        <v>59</v>
      </c>
      <c r="B13195" t="s">
        <v>81</v>
      </c>
      <c r="C13195" t="s">
        <v>22</v>
      </c>
      <c r="D13195" s="55">
        <v>45261</v>
      </c>
      <c r="E13195">
        <v>-0.13</v>
      </c>
      <c r="F13195">
        <v>2376546</v>
      </c>
      <c r="G13195" s="58" t="s">
        <v>87</v>
      </c>
      <c r="H13195" s="58" t="s">
        <v>87</v>
      </c>
      <c r="I13195" s="60" t="s">
        <v>85</v>
      </c>
    </row>
    <row r="13196" spans="1:9" x14ac:dyDescent="0.2">
      <c r="A13196" t="s">
        <v>60</v>
      </c>
      <c r="B13196" t="s">
        <v>80</v>
      </c>
      <c r="C13196" t="s">
        <v>22</v>
      </c>
      <c r="D13196" s="55">
        <v>45261</v>
      </c>
      <c r="E13196">
        <v>1.28</v>
      </c>
      <c r="F13196">
        <v>2376547</v>
      </c>
      <c r="G13196" s="58" t="s">
        <v>87</v>
      </c>
      <c r="H13196" s="58" t="s">
        <v>87</v>
      </c>
      <c r="I13196" s="60" t="s">
        <v>85</v>
      </c>
    </row>
    <row r="13197" spans="1:9" x14ac:dyDescent="0.2">
      <c r="A13197" t="s">
        <v>60</v>
      </c>
      <c r="B13197" t="s">
        <v>81</v>
      </c>
      <c r="C13197" t="s">
        <v>22</v>
      </c>
      <c r="D13197" s="55">
        <v>45261</v>
      </c>
      <c r="E13197">
        <v>0.3</v>
      </c>
      <c r="F13197">
        <v>2376548</v>
      </c>
      <c r="G13197" s="58" t="s">
        <v>87</v>
      </c>
      <c r="H13197" s="58" t="s">
        <v>87</v>
      </c>
      <c r="I13197" s="60" t="s">
        <v>85</v>
      </c>
    </row>
    <row r="13198" spans="1:9" x14ac:dyDescent="0.2">
      <c r="A13198" t="s">
        <v>61</v>
      </c>
      <c r="B13198" t="s">
        <v>80</v>
      </c>
      <c r="C13198" t="s">
        <v>22</v>
      </c>
      <c r="D13198" s="55">
        <v>45261</v>
      </c>
      <c r="E13198">
        <v>1.28</v>
      </c>
      <c r="F13198">
        <v>2376549</v>
      </c>
      <c r="G13198" s="58" t="s">
        <v>87</v>
      </c>
      <c r="H13198" s="58" t="s">
        <v>87</v>
      </c>
      <c r="I13198" s="60" t="s">
        <v>85</v>
      </c>
    </row>
    <row r="13199" spans="1:9" x14ac:dyDescent="0.2">
      <c r="A13199" t="s">
        <v>61</v>
      </c>
      <c r="B13199" t="s">
        <v>81</v>
      </c>
      <c r="C13199" t="s">
        <v>22</v>
      </c>
      <c r="D13199" s="55">
        <v>45261</v>
      </c>
      <c r="E13199">
        <v>-0.05</v>
      </c>
      <c r="F13199">
        <v>2376550</v>
      </c>
      <c r="G13199" s="58" t="s">
        <v>87</v>
      </c>
      <c r="H13199" s="58" t="s">
        <v>87</v>
      </c>
      <c r="I13199" s="60" t="s">
        <v>85</v>
      </c>
    </row>
    <row r="13200" spans="1:9" x14ac:dyDescent="0.2">
      <c r="A13200" t="s">
        <v>62</v>
      </c>
      <c r="B13200" t="s">
        <v>80</v>
      </c>
      <c r="C13200" t="s">
        <v>22</v>
      </c>
      <c r="D13200" s="55">
        <v>45261</v>
      </c>
      <c r="E13200">
        <v>0.98</v>
      </c>
      <c r="F13200">
        <v>2376551</v>
      </c>
      <c r="G13200" s="58" t="s">
        <v>87</v>
      </c>
      <c r="H13200" s="58" t="s">
        <v>87</v>
      </c>
      <c r="I13200" s="60" t="s">
        <v>85</v>
      </c>
    </row>
    <row r="13201" spans="1:9" x14ac:dyDescent="0.2">
      <c r="A13201" t="s">
        <v>62</v>
      </c>
      <c r="B13201" t="s">
        <v>81</v>
      </c>
      <c r="C13201" t="s">
        <v>22</v>
      </c>
      <c r="D13201" s="55">
        <v>45261</v>
      </c>
      <c r="E13201">
        <v>0.05</v>
      </c>
      <c r="F13201">
        <v>2376552</v>
      </c>
      <c r="G13201" s="58" t="s">
        <v>87</v>
      </c>
      <c r="H13201" s="58" t="s">
        <v>87</v>
      </c>
      <c r="I13201" s="60" t="s">
        <v>85</v>
      </c>
    </row>
    <row r="13202" spans="1:9" x14ac:dyDescent="0.2">
      <c r="A13202" t="s">
        <v>63</v>
      </c>
      <c r="B13202" t="s">
        <v>80</v>
      </c>
      <c r="C13202" t="s">
        <v>22</v>
      </c>
      <c r="D13202" s="55">
        <v>45261</v>
      </c>
      <c r="E13202">
        <v>0</v>
      </c>
      <c r="F13202">
        <v>2376553</v>
      </c>
      <c r="G13202" s="58" t="s">
        <v>87</v>
      </c>
      <c r="H13202" s="58" t="s">
        <v>87</v>
      </c>
      <c r="I13202" s="60" t="s">
        <v>85</v>
      </c>
    </row>
    <row r="13203" spans="1:9" x14ac:dyDescent="0.2">
      <c r="A13203" t="s">
        <v>63</v>
      </c>
      <c r="B13203" t="s">
        <v>81</v>
      </c>
      <c r="C13203" t="s">
        <v>22</v>
      </c>
      <c r="D13203" s="55">
        <v>45261</v>
      </c>
      <c r="E13203">
        <v>0</v>
      </c>
      <c r="F13203">
        <v>2376554</v>
      </c>
      <c r="G13203" s="58" t="s">
        <v>87</v>
      </c>
      <c r="H13203" s="58" t="s">
        <v>87</v>
      </c>
      <c r="I13203" s="60" t="s">
        <v>85</v>
      </c>
    </row>
    <row r="13204" spans="1:9" x14ac:dyDescent="0.2">
      <c r="A13204" t="s">
        <v>64</v>
      </c>
      <c r="B13204" t="s">
        <v>80</v>
      </c>
      <c r="C13204" t="s">
        <v>22</v>
      </c>
      <c r="D13204" s="55">
        <v>45261</v>
      </c>
      <c r="E13204">
        <v>0</v>
      </c>
      <c r="F13204">
        <v>2376555</v>
      </c>
      <c r="G13204" s="58" t="s">
        <v>87</v>
      </c>
      <c r="H13204" s="58" t="s">
        <v>87</v>
      </c>
      <c r="I13204" s="60" t="s">
        <v>85</v>
      </c>
    </row>
    <row r="13205" spans="1:9" x14ac:dyDescent="0.2">
      <c r="A13205" t="s">
        <v>64</v>
      </c>
      <c r="B13205" t="s">
        <v>81</v>
      </c>
      <c r="C13205" t="s">
        <v>22</v>
      </c>
      <c r="D13205" s="55">
        <v>45261</v>
      </c>
      <c r="E13205">
        <v>0</v>
      </c>
      <c r="F13205">
        <v>2376556</v>
      </c>
      <c r="G13205" s="58" t="s">
        <v>87</v>
      </c>
      <c r="H13205" s="58" t="s">
        <v>87</v>
      </c>
      <c r="I13205" s="60" t="s">
        <v>85</v>
      </c>
    </row>
    <row r="13206" spans="1:9" x14ac:dyDescent="0.2">
      <c r="A13206" t="s">
        <v>79</v>
      </c>
      <c r="B13206" t="s">
        <v>80</v>
      </c>
      <c r="C13206" t="s">
        <v>22</v>
      </c>
      <c r="D13206" s="55">
        <v>45261</v>
      </c>
      <c r="E13206">
        <v>0</v>
      </c>
      <c r="F13206">
        <v>2376557</v>
      </c>
      <c r="G13206" s="58" t="s">
        <v>87</v>
      </c>
      <c r="H13206" s="58" t="s">
        <v>87</v>
      </c>
      <c r="I13206" s="60" t="s">
        <v>85</v>
      </c>
    </row>
    <row r="13207" spans="1:9" x14ac:dyDescent="0.2">
      <c r="A13207" t="s">
        <v>79</v>
      </c>
      <c r="B13207" t="s">
        <v>81</v>
      </c>
      <c r="C13207" t="s">
        <v>22</v>
      </c>
      <c r="D13207" s="55">
        <v>45261</v>
      </c>
      <c r="E13207">
        <v>0</v>
      </c>
      <c r="F13207">
        <v>2376558</v>
      </c>
      <c r="G13207" s="58" t="s">
        <v>87</v>
      </c>
      <c r="H13207" s="58" t="s">
        <v>87</v>
      </c>
      <c r="I13207" s="60" t="s">
        <v>85</v>
      </c>
    </row>
    <row r="13208" spans="1:9" x14ac:dyDescent="0.2">
      <c r="A13208" t="s">
        <v>65</v>
      </c>
      <c r="B13208" t="s">
        <v>80</v>
      </c>
      <c r="C13208" t="s">
        <v>22</v>
      </c>
      <c r="D13208" s="55">
        <v>45261</v>
      </c>
      <c r="E13208">
        <v>0</v>
      </c>
      <c r="F13208">
        <v>2376559</v>
      </c>
      <c r="G13208" s="58" t="s">
        <v>87</v>
      </c>
      <c r="H13208" s="58" t="s">
        <v>87</v>
      </c>
      <c r="I13208" s="60" t="s">
        <v>85</v>
      </c>
    </row>
    <row r="13209" spans="1:9" x14ac:dyDescent="0.2">
      <c r="A13209" t="s">
        <v>65</v>
      </c>
      <c r="B13209" t="s">
        <v>81</v>
      </c>
      <c r="C13209" t="s">
        <v>22</v>
      </c>
      <c r="D13209" s="55">
        <v>45261</v>
      </c>
      <c r="E13209">
        <v>0</v>
      </c>
      <c r="F13209">
        <v>2376560</v>
      </c>
      <c r="G13209" s="58" t="s">
        <v>87</v>
      </c>
      <c r="H13209" s="58" t="s">
        <v>87</v>
      </c>
      <c r="I13209" s="60" t="s">
        <v>85</v>
      </c>
    </row>
    <row r="13210" spans="1:9" x14ac:dyDescent="0.2">
      <c r="A13210" t="s">
        <v>82</v>
      </c>
      <c r="B13210" t="s">
        <v>80</v>
      </c>
      <c r="C13210" t="s">
        <v>22</v>
      </c>
      <c r="D13210" s="55">
        <v>45261</v>
      </c>
      <c r="E13210">
        <v>0</v>
      </c>
      <c r="F13210">
        <v>2376561</v>
      </c>
      <c r="G13210" s="58" t="s">
        <v>87</v>
      </c>
      <c r="H13210" s="58" t="s">
        <v>87</v>
      </c>
      <c r="I13210" s="60" t="s">
        <v>85</v>
      </c>
    </row>
    <row r="13211" spans="1:9" x14ac:dyDescent="0.2">
      <c r="A13211" t="s">
        <v>78</v>
      </c>
      <c r="B13211" t="s">
        <v>80</v>
      </c>
      <c r="C13211" t="s">
        <v>22</v>
      </c>
      <c r="D13211" s="55">
        <v>45292</v>
      </c>
      <c r="E13211">
        <v>1.2050000000000001</v>
      </c>
      <c r="F13211">
        <v>2376515</v>
      </c>
      <c r="G13211" s="58" t="s">
        <v>87</v>
      </c>
      <c r="H13211" s="58" t="s">
        <v>87</v>
      </c>
      <c r="I13211" s="60" t="s">
        <v>85</v>
      </c>
    </row>
    <row r="13212" spans="1:9" x14ac:dyDescent="0.2">
      <c r="A13212" t="s">
        <v>78</v>
      </c>
      <c r="B13212" t="s">
        <v>81</v>
      </c>
      <c r="C13212" t="s">
        <v>22</v>
      </c>
      <c r="D13212" s="55">
        <v>45292</v>
      </c>
      <c r="E13212">
        <v>0.05</v>
      </c>
      <c r="F13212">
        <v>2376516</v>
      </c>
      <c r="G13212" s="58" t="s">
        <v>87</v>
      </c>
      <c r="H13212" s="58" t="s">
        <v>87</v>
      </c>
      <c r="I13212" s="60" t="s">
        <v>85</v>
      </c>
    </row>
    <row r="13213" spans="1:9" x14ac:dyDescent="0.2">
      <c r="A13213" t="s">
        <v>35</v>
      </c>
      <c r="B13213" t="s">
        <v>80</v>
      </c>
      <c r="C13213" t="s">
        <v>22</v>
      </c>
      <c r="D13213" s="55">
        <v>45292</v>
      </c>
      <c r="E13213">
        <v>1.2050000000000001</v>
      </c>
      <c r="F13213">
        <v>2376517</v>
      </c>
      <c r="G13213" s="58" t="s">
        <v>87</v>
      </c>
      <c r="H13213" s="58" t="s">
        <v>87</v>
      </c>
      <c r="I13213" s="60" t="s">
        <v>85</v>
      </c>
    </row>
    <row r="13214" spans="1:9" x14ac:dyDescent="0.2">
      <c r="A13214" t="s">
        <v>35</v>
      </c>
      <c r="B13214" t="s">
        <v>81</v>
      </c>
      <c r="C13214" t="s">
        <v>22</v>
      </c>
      <c r="D13214" s="55">
        <v>45292</v>
      </c>
      <c r="E13214">
        <v>0.32</v>
      </c>
      <c r="F13214">
        <v>2376518</v>
      </c>
      <c r="G13214" s="58" t="s">
        <v>87</v>
      </c>
      <c r="H13214" s="58" t="s">
        <v>87</v>
      </c>
      <c r="I13214" s="60" t="s">
        <v>85</v>
      </c>
    </row>
    <row r="13215" spans="1:9" x14ac:dyDescent="0.2">
      <c r="A13215" t="s">
        <v>36</v>
      </c>
      <c r="B13215" t="s">
        <v>80</v>
      </c>
      <c r="C13215" t="s">
        <v>22</v>
      </c>
      <c r="D13215" s="55">
        <v>45292</v>
      </c>
      <c r="E13215">
        <v>1.2050000000000001</v>
      </c>
      <c r="F13215">
        <v>2376519</v>
      </c>
      <c r="G13215" s="58" t="s">
        <v>87</v>
      </c>
      <c r="H13215" s="58" t="s">
        <v>87</v>
      </c>
      <c r="I13215" s="60" t="s">
        <v>85</v>
      </c>
    </row>
    <row r="13216" spans="1:9" x14ac:dyDescent="0.2">
      <c r="A13216" t="s">
        <v>36</v>
      </c>
      <c r="B13216" t="s">
        <v>81</v>
      </c>
      <c r="C13216" t="s">
        <v>22</v>
      </c>
      <c r="D13216" s="55">
        <v>45292</v>
      </c>
      <c r="E13216">
        <v>0.05</v>
      </c>
      <c r="F13216">
        <v>2376520</v>
      </c>
      <c r="G13216" s="58" t="s">
        <v>87</v>
      </c>
      <c r="H13216" s="58" t="s">
        <v>87</v>
      </c>
      <c r="I13216" s="60" t="s">
        <v>85</v>
      </c>
    </row>
    <row r="13217" spans="1:9" x14ac:dyDescent="0.2">
      <c r="A13217" t="s">
        <v>37</v>
      </c>
      <c r="B13217" t="s">
        <v>80</v>
      </c>
      <c r="C13217" t="s">
        <v>22</v>
      </c>
      <c r="D13217" s="55">
        <v>45292</v>
      </c>
      <c r="E13217">
        <v>1.2050000000000001</v>
      </c>
      <c r="F13217">
        <v>2376521</v>
      </c>
      <c r="G13217" s="58" t="s">
        <v>87</v>
      </c>
      <c r="H13217" s="58" t="s">
        <v>87</v>
      </c>
      <c r="I13217" s="60" t="s">
        <v>85</v>
      </c>
    </row>
    <row r="13218" spans="1:9" x14ac:dyDescent="0.2">
      <c r="A13218" t="s">
        <v>37</v>
      </c>
      <c r="B13218" t="s">
        <v>81</v>
      </c>
      <c r="C13218" t="s">
        <v>22</v>
      </c>
      <c r="D13218" s="55">
        <v>45292</v>
      </c>
      <c r="E13218">
        <v>0.32</v>
      </c>
      <c r="F13218">
        <v>2376522</v>
      </c>
      <c r="G13218" s="58" t="s">
        <v>87</v>
      </c>
      <c r="H13218" s="58" t="s">
        <v>87</v>
      </c>
      <c r="I13218" s="60" t="s">
        <v>85</v>
      </c>
    </row>
    <row r="13219" spans="1:9" x14ac:dyDescent="0.2">
      <c r="A13219" t="s">
        <v>40</v>
      </c>
      <c r="B13219" t="s">
        <v>80</v>
      </c>
      <c r="C13219" t="s">
        <v>22</v>
      </c>
      <c r="D13219" s="55">
        <v>45292</v>
      </c>
      <c r="E13219">
        <v>0</v>
      </c>
      <c r="F13219">
        <v>2376523</v>
      </c>
      <c r="G13219" s="58" t="s">
        <v>87</v>
      </c>
      <c r="H13219" s="58" t="s">
        <v>87</v>
      </c>
      <c r="I13219" s="60" t="s">
        <v>85</v>
      </c>
    </row>
    <row r="13220" spans="1:9" x14ac:dyDescent="0.2">
      <c r="A13220" t="s">
        <v>40</v>
      </c>
      <c r="B13220" t="s">
        <v>81</v>
      </c>
      <c r="C13220" t="s">
        <v>22</v>
      </c>
      <c r="D13220" s="55">
        <v>45292</v>
      </c>
      <c r="E13220">
        <v>0</v>
      </c>
      <c r="F13220">
        <v>2376524</v>
      </c>
      <c r="G13220" s="58" t="s">
        <v>87</v>
      </c>
      <c r="H13220" s="58" t="s">
        <v>87</v>
      </c>
      <c r="I13220" s="60" t="s">
        <v>85</v>
      </c>
    </row>
    <row r="13221" spans="1:9" x14ac:dyDescent="0.2">
      <c r="A13221" t="s">
        <v>41</v>
      </c>
      <c r="B13221" t="s">
        <v>80</v>
      </c>
      <c r="C13221" t="s">
        <v>22</v>
      </c>
      <c r="D13221" s="55">
        <v>45292</v>
      </c>
      <c r="E13221">
        <v>0</v>
      </c>
      <c r="F13221">
        <v>2376525</v>
      </c>
      <c r="G13221" s="58" t="s">
        <v>87</v>
      </c>
      <c r="H13221" s="58" t="s">
        <v>87</v>
      </c>
      <c r="I13221" s="60" t="s">
        <v>85</v>
      </c>
    </row>
    <row r="13222" spans="1:9" x14ac:dyDescent="0.2">
      <c r="A13222" t="s">
        <v>41</v>
      </c>
      <c r="B13222" t="s">
        <v>81</v>
      </c>
      <c r="C13222" t="s">
        <v>22</v>
      </c>
      <c r="D13222" s="55">
        <v>45292</v>
      </c>
      <c r="E13222">
        <v>0</v>
      </c>
      <c r="F13222">
        <v>2376526</v>
      </c>
      <c r="G13222" s="58" t="s">
        <v>87</v>
      </c>
      <c r="H13222" s="58" t="s">
        <v>87</v>
      </c>
      <c r="I13222" s="60" t="s">
        <v>85</v>
      </c>
    </row>
    <row r="13223" spans="1:9" x14ac:dyDescent="0.2">
      <c r="A13223" t="s">
        <v>42</v>
      </c>
      <c r="B13223" t="s">
        <v>80</v>
      </c>
      <c r="C13223" t="s">
        <v>22</v>
      </c>
      <c r="D13223" s="55">
        <v>45292</v>
      </c>
      <c r="E13223">
        <v>0.27</v>
      </c>
      <c r="F13223">
        <v>2376527</v>
      </c>
      <c r="G13223" s="58" t="s">
        <v>87</v>
      </c>
      <c r="H13223" s="58" t="s">
        <v>87</v>
      </c>
      <c r="I13223" s="60" t="s">
        <v>85</v>
      </c>
    </row>
    <row r="13224" spans="1:9" x14ac:dyDescent="0.2">
      <c r="A13224" t="s">
        <v>42</v>
      </c>
      <c r="B13224" t="s">
        <v>81</v>
      </c>
      <c r="C13224" t="s">
        <v>22</v>
      </c>
      <c r="D13224" s="55">
        <v>45292</v>
      </c>
      <c r="E13224">
        <v>0.03</v>
      </c>
      <c r="F13224">
        <v>2376528</v>
      </c>
      <c r="G13224" s="58" t="s">
        <v>87</v>
      </c>
      <c r="H13224" s="58" t="s">
        <v>87</v>
      </c>
      <c r="I13224" s="60" t="s">
        <v>85</v>
      </c>
    </row>
    <row r="13225" spans="1:9" x14ac:dyDescent="0.2">
      <c r="A13225" t="s">
        <v>43</v>
      </c>
      <c r="B13225" t="s">
        <v>80</v>
      </c>
      <c r="C13225" t="s">
        <v>22</v>
      </c>
      <c r="D13225" s="55">
        <v>45292</v>
      </c>
      <c r="E13225">
        <v>0.27</v>
      </c>
      <c r="F13225">
        <v>2376529</v>
      </c>
      <c r="G13225" s="58" t="s">
        <v>87</v>
      </c>
      <c r="H13225" s="58" t="s">
        <v>87</v>
      </c>
      <c r="I13225" s="60" t="s">
        <v>85</v>
      </c>
    </row>
    <row r="13226" spans="1:9" x14ac:dyDescent="0.2">
      <c r="A13226" t="s">
        <v>43</v>
      </c>
      <c r="B13226" t="s">
        <v>81</v>
      </c>
      <c r="C13226" t="s">
        <v>22</v>
      </c>
      <c r="D13226" s="55">
        <v>45292</v>
      </c>
      <c r="E13226">
        <v>0.33306100690613338</v>
      </c>
      <c r="F13226">
        <v>2376530</v>
      </c>
      <c r="G13226" s="58" t="s">
        <v>87</v>
      </c>
      <c r="H13226" s="58" t="s">
        <v>87</v>
      </c>
      <c r="I13226" s="60" t="s">
        <v>85</v>
      </c>
    </row>
    <row r="13227" spans="1:9" x14ac:dyDescent="0.2">
      <c r="A13227" t="s">
        <v>44</v>
      </c>
      <c r="B13227" t="s">
        <v>80</v>
      </c>
      <c r="C13227" t="s">
        <v>22</v>
      </c>
      <c r="D13227" s="55">
        <v>45292</v>
      </c>
      <c r="E13227">
        <v>0.4</v>
      </c>
      <c r="F13227">
        <v>2376531</v>
      </c>
      <c r="G13227" s="58" t="s">
        <v>87</v>
      </c>
      <c r="H13227" s="58" t="s">
        <v>87</v>
      </c>
      <c r="I13227" s="60" t="s">
        <v>85</v>
      </c>
    </row>
    <row r="13228" spans="1:9" x14ac:dyDescent="0.2">
      <c r="A13228" t="s">
        <v>44</v>
      </c>
      <c r="B13228" t="s">
        <v>81</v>
      </c>
      <c r="C13228" t="s">
        <v>22</v>
      </c>
      <c r="D13228" s="55">
        <v>45292</v>
      </c>
      <c r="E13228">
        <v>0.08</v>
      </c>
      <c r="F13228">
        <v>2376532</v>
      </c>
      <c r="G13228" s="58" t="s">
        <v>87</v>
      </c>
      <c r="H13228" s="58" t="s">
        <v>87</v>
      </c>
      <c r="I13228" s="60" t="s">
        <v>85</v>
      </c>
    </row>
    <row r="13229" spans="1:9" x14ac:dyDescent="0.2">
      <c r="A13229" t="s">
        <v>45</v>
      </c>
      <c r="B13229" t="s">
        <v>80</v>
      </c>
      <c r="C13229" t="s">
        <v>22</v>
      </c>
      <c r="D13229" s="55">
        <v>45292</v>
      </c>
      <c r="E13229">
        <v>0.4</v>
      </c>
      <c r="F13229">
        <v>2376533</v>
      </c>
      <c r="G13229" s="58" t="s">
        <v>87</v>
      </c>
      <c r="H13229" s="58" t="s">
        <v>87</v>
      </c>
      <c r="I13229" s="60" t="s">
        <v>85</v>
      </c>
    </row>
    <row r="13230" spans="1:9" x14ac:dyDescent="0.2">
      <c r="A13230" t="s">
        <v>45</v>
      </c>
      <c r="B13230" t="s">
        <v>81</v>
      </c>
      <c r="C13230" t="s">
        <v>22</v>
      </c>
      <c r="D13230" s="55">
        <v>45292</v>
      </c>
      <c r="E13230">
        <v>0.23</v>
      </c>
      <c r="F13230">
        <v>2376534</v>
      </c>
      <c r="G13230" s="58" t="s">
        <v>87</v>
      </c>
      <c r="H13230" s="58" t="s">
        <v>87</v>
      </c>
      <c r="I13230" s="60" t="s">
        <v>85</v>
      </c>
    </row>
    <row r="13231" spans="1:9" x14ac:dyDescent="0.2">
      <c r="A13231" t="s">
        <v>46</v>
      </c>
      <c r="B13231" t="s">
        <v>80</v>
      </c>
      <c r="C13231" t="s">
        <v>22</v>
      </c>
      <c r="D13231" s="55">
        <v>45292</v>
      </c>
      <c r="E13231">
        <v>0.4</v>
      </c>
      <c r="F13231">
        <v>2376535</v>
      </c>
      <c r="G13231" s="58" t="s">
        <v>87</v>
      </c>
      <c r="H13231" s="58" t="s">
        <v>87</v>
      </c>
      <c r="I13231" s="60" t="s">
        <v>85</v>
      </c>
    </row>
    <row r="13232" spans="1:9" x14ac:dyDescent="0.2">
      <c r="A13232" t="s">
        <v>46</v>
      </c>
      <c r="B13232" t="s">
        <v>81</v>
      </c>
      <c r="C13232" t="s">
        <v>22</v>
      </c>
      <c r="D13232" s="55">
        <v>45292</v>
      </c>
      <c r="E13232">
        <v>0.68017351616864574</v>
      </c>
      <c r="F13232">
        <v>2376536</v>
      </c>
      <c r="G13232" s="58" t="s">
        <v>87</v>
      </c>
      <c r="H13232" s="58" t="s">
        <v>87</v>
      </c>
      <c r="I13232" s="60" t="s">
        <v>85</v>
      </c>
    </row>
    <row r="13233" spans="1:9" x14ac:dyDescent="0.2">
      <c r="A13233" t="s">
        <v>47</v>
      </c>
      <c r="B13233" t="s">
        <v>80</v>
      </c>
      <c r="C13233" t="s">
        <v>22</v>
      </c>
      <c r="D13233" s="55">
        <v>45292</v>
      </c>
      <c r="E13233">
        <v>0.4</v>
      </c>
      <c r="F13233">
        <v>2376537</v>
      </c>
      <c r="G13233" s="58" t="s">
        <v>87</v>
      </c>
      <c r="H13233" s="58" t="s">
        <v>87</v>
      </c>
      <c r="I13233" s="60" t="s">
        <v>85</v>
      </c>
    </row>
    <row r="13234" spans="1:9" x14ac:dyDescent="0.2">
      <c r="A13234" t="s">
        <v>47</v>
      </c>
      <c r="B13234" t="s">
        <v>81</v>
      </c>
      <c r="C13234" t="s">
        <v>22</v>
      </c>
      <c r="D13234" s="55">
        <v>45292</v>
      </c>
      <c r="E13234">
        <v>0.13</v>
      </c>
      <c r="F13234">
        <v>2376538</v>
      </c>
      <c r="G13234" s="58" t="s">
        <v>87</v>
      </c>
      <c r="H13234" s="58" t="s">
        <v>87</v>
      </c>
      <c r="I13234" s="60" t="s">
        <v>85</v>
      </c>
    </row>
    <row r="13235" spans="1:9" x14ac:dyDescent="0.2">
      <c r="A13235" t="s">
        <v>48</v>
      </c>
      <c r="B13235" t="s">
        <v>80</v>
      </c>
      <c r="C13235" t="s">
        <v>22</v>
      </c>
      <c r="D13235" s="55">
        <v>45292</v>
      </c>
      <c r="E13235">
        <v>0.4</v>
      </c>
      <c r="F13235">
        <v>2376539</v>
      </c>
      <c r="G13235" s="58" t="s">
        <v>87</v>
      </c>
      <c r="H13235" s="58" t="s">
        <v>87</v>
      </c>
      <c r="I13235" s="60" t="s">
        <v>85</v>
      </c>
    </row>
    <row r="13236" spans="1:9" x14ac:dyDescent="0.2">
      <c r="A13236" t="s">
        <v>48</v>
      </c>
      <c r="B13236" t="s">
        <v>81</v>
      </c>
      <c r="C13236" t="s">
        <v>22</v>
      </c>
      <c r="D13236" s="55">
        <v>45292</v>
      </c>
      <c r="E13236">
        <v>0.52667372083503905</v>
      </c>
      <c r="F13236">
        <v>2376540</v>
      </c>
      <c r="G13236" s="58" t="s">
        <v>87</v>
      </c>
      <c r="H13236" s="58" t="s">
        <v>87</v>
      </c>
      <c r="I13236" s="60" t="s">
        <v>85</v>
      </c>
    </row>
    <row r="13237" spans="1:9" x14ac:dyDescent="0.2">
      <c r="A13237" t="s">
        <v>50</v>
      </c>
      <c r="B13237" t="s">
        <v>80</v>
      </c>
      <c r="C13237" t="s">
        <v>22</v>
      </c>
      <c r="D13237" s="55">
        <v>45292</v>
      </c>
      <c r="E13237">
        <v>0</v>
      </c>
      <c r="F13237">
        <v>2376541</v>
      </c>
      <c r="G13237" s="58" t="s">
        <v>87</v>
      </c>
      <c r="H13237" s="58" t="s">
        <v>87</v>
      </c>
      <c r="I13237" s="60" t="s">
        <v>85</v>
      </c>
    </row>
    <row r="13238" spans="1:9" x14ac:dyDescent="0.2">
      <c r="A13238" t="s">
        <v>50</v>
      </c>
      <c r="B13238" t="s">
        <v>81</v>
      </c>
      <c r="C13238" t="s">
        <v>22</v>
      </c>
      <c r="D13238" s="55">
        <v>45292</v>
      </c>
      <c r="E13238">
        <v>0</v>
      </c>
      <c r="F13238">
        <v>2376542</v>
      </c>
      <c r="G13238" s="58" t="s">
        <v>87</v>
      </c>
      <c r="H13238" s="58" t="s">
        <v>87</v>
      </c>
      <c r="I13238" s="60" t="s">
        <v>85</v>
      </c>
    </row>
    <row r="13239" spans="1:9" x14ac:dyDescent="0.2">
      <c r="A13239" t="s">
        <v>58</v>
      </c>
      <c r="B13239" t="s">
        <v>80</v>
      </c>
      <c r="C13239" t="s">
        <v>22</v>
      </c>
      <c r="D13239" s="55">
        <v>45292</v>
      </c>
      <c r="E13239">
        <v>1.2050000000000001</v>
      </c>
      <c r="F13239">
        <v>2376543</v>
      </c>
      <c r="G13239" s="58" t="s">
        <v>87</v>
      </c>
      <c r="H13239" s="58" t="s">
        <v>87</v>
      </c>
      <c r="I13239" s="60" t="s">
        <v>85</v>
      </c>
    </row>
    <row r="13240" spans="1:9" x14ac:dyDescent="0.2">
      <c r="A13240" t="s">
        <v>58</v>
      </c>
      <c r="B13240" t="s">
        <v>81</v>
      </c>
      <c r="C13240" t="s">
        <v>22</v>
      </c>
      <c r="D13240" s="55">
        <v>45292</v>
      </c>
      <c r="E13240">
        <v>0.05</v>
      </c>
      <c r="F13240">
        <v>2376544</v>
      </c>
      <c r="G13240" s="58" t="s">
        <v>87</v>
      </c>
      <c r="H13240" s="58" t="s">
        <v>87</v>
      </c>
      <c r="I13240" s="60" t="s">
        <v>85</v>
      </c>
    </row>
    <row r="13241" spans="1:9" x14ac:dyDescent="0.2">
      <c r="A13241" t="s">
        <v>59</v>
      </c>
      <c r="B13241" t="s">
        <v>80</v>
      </c>
      <c r="C13241" t="s">
        <v>22</v>
      </c>
      <c r="D13241" s="55">
        <v>45292</v>
      </c>
      <c r="E13241">
        <v>1.61</v>
      </c>
      <c r="F13241">
        <v>2376545</v>
      </c>
      <c r="G13241" s="58" t="s">
        <v>87</v>
      </c>
      <c r="H13241" s="58" t="s">
        <v>87</v>
      </c>
      <c r="I13241" s="60" t="s">
        <v>85</v>
      </c>
    </row>
    <row r="13242" spans="1:9" x14ac:dyDescent="0.2">
      <c r="A13242" t="s">
        <v>59</v>
      </c>
      <c r="B13242" t="s">
        <v>81</v>
      </c>
      <c r="C13242" t="s">
        <v>22</v>
      </c>
      <c r="D13242" s="55">
        <v>45292</v>
      </c>
      <c r="E13242">
        <v>-0.25</v>
      </c>
      <c r="F13242">
        <v>2376546</v>
      </c>
      <c r="G13242" s="58" t="s">
        <v>87</v>
      </c>
      <c r="H13242" s="58" t="s">
        <v>87</v>
      </c>
      <c r="I13242" s="60" t="s">
        <v>85</v>
      </c>
    </row>
    <row r="13243" spans="1:9" x14ac:dyDescent="0.2">
      <c r="A13243" t="s">
        <v>60</v>
      </c>
      <c r="B13243" t="s">
        <v>80</v>
      </c>
      <c r="C13243" t="s">
        <v>22</v>
      </c>
      <c r="D13243" s="55">
        <v>45292</v>
      </c>
      <c r="E13243">
        <v>1.61</v>
      </c>
      <c r="F13243">
        <v>2376547</v>
      </c>
      <c r="G13243" s="58" t="s">
        <v>87</v>
      </c>
      <c r="H13243" s="58" t="s">
        <v>87</v>
      </c>
      <c r="I13243" s="60" t="s">
        <v>85</v>
      </c>
    </row>
    <row r="13244" spans="1:9" x14ac:dyDescent="0.2">
      <c r="A13244" t="s">
        <v>60</v>
      </c>
      <c r="B13244" t="s">
        <v>81</v>
      </c>
      <c r="C13244" t="s">
        <v>22</v>
      </c>
      <c r="D13244" s="55">
        <v>45292</v>
      </c>
      <c r="E13244">
        <v>0.5</v>
      </c>
      <c r="F13244">
        <v>2376548</v>
      </c>
      <c r="G13244" s="58" t="s">
        <v>87</v>
      </c>
      <c r="H13244" s="58" t="s">
        <v>87</v>
      </c>
      <c r="I13244" s="60" t="s">
        <v>85</v>
      </c>
    </row>
    <row r="13245" spans="1:9" x14ac:dyDescent="0.2">
      <c r="A13245" t="s">
        <v>61</v>
      </c>
      <c r="B13245" t="s">
        <v>80</v>
      </c>
      <c r="C13245" t="s">
        <v>22</v>
      </c>
      <c r="D13245" s="55">
        <v>45292</v>
      </c>
      <c r="E13245">
        <v>1.61</v>
      </c>
      <c r="F13245">
        <v>2376549</v>
      </c>
      <c r="G13245" s="58" t="s">
        <v>87</v>
      </c>
      <c r="H13245" s="58" t="s">
        <v>87</v>
      </c>
      <c r="I13245" s="60" t="s">
        <v>85</v>
      </c>
    </row>
    <row r="13246" spans="1:9" x14ac:dyDescent="0.2">
      <c r="A13246" t="s">
        <v>61</v>
      </c>
      <c r="B13246" t="s">
        <v>81</v>
      </c>
      <c r="C13246" t="s">
        <v>22</v>
      </c>
      <c r="D13246" s="55">
        <v>45292</v>
      </c>
      <c r="E13246">
        <v>-0.2</v>
      </c>
      <c r="F13246">
        <v>2376550</v>
      </c>
      <c r="G13246" s="58" t="s">
        <v>87</v>
      </c>
      <c r="H13246" s="58" t="s">
        <v>87</v>
      </c>
      <c r="I13246" s="60" t="s">
        <v>85</v>
      </c>
    </row>
    <row r="13247" spans="1:9" x14ac:dyDescent="0.2">
      <c r="A13247" t="s">
        <v>62</v>
      </c>
      <c r="B13247" t="s">
        <v>80</v>
      </c>
      <c r="C13247" t="s">
        <v>22</v>
      </c>
      <c r="D13247" s="55">
        <v>45292</v>
      </c>
      <c r="E13247">
        <v>1.2050000000000001</v>
      </c>
      <c r="F13247">
        <v>2376551</v>
      </c>
      <c r="G13247" s="58" t="s">
        <v>87</v>
      </c>
      <c r="H13247" s="58" t="s">
        <v>87</v>
      </c>
      <c r="I13247" s="60" t="s">
        <v>85</v>
      </c>
    </row>
    <row r="13248" spans="1:9" x14ac:dyDescent="0.2">
      <c r="A13248" t="s">
        <v>62</v>
      </c>
      <c r="B13248" t="s">
        <v>81</v>
      </c>
      <c r="C13248" t="s">
        <v>22</v>
      </c>
      <c r="D13248" s="55">
        <v>45292</v>
      </c>
      <c r="E13248">
        <v>0.05</v>
      </c>
      <c r="F13248">
        <v>2376552</v>
      </c>
      <c r="G13248" s="58" t="s">
        <v>87</v>
      </c>
      <c r="H13248" s="58" t="s">
        <v>87</v>
      </c>
      <c r="I13248" s="60" t="s">
        <v>85</v>
      </c>
    </row>
    <row r="13249" spans="1:9" x14ac:dyDescent="0.2">
      <c r="A13249" t="s">
        <v>63</v>
      </c>
      <c r="B13249" t="s">
        <v>80</v>
      </c>
      <c r="C13249" t="s">
        <v>22</v>
      </c>
      <c r="D13249" s="55">
        <v>45292</v>
      </c>
      <c r="E13249">
        <v>0</v>
      </c>
      <c r="F13249">
        <v>2376553</v>
      </c>
      <c r="G13249" s="58" t="s">
        <v>87</v>
      </c>
      <c r="H13249" s="58" t="s">
        <v>87</v>
      </c>
      <c r="I13249" s="60" t="s">
        <v>85</v>
      </c>
    </row>
    <row r="13250" spans="1:9" x14ac:dyDescent="0.2">
      <c r="A13250" t="s">
        <v>63</v>
      </c>
      <c r="B13250" t="s">
        <v>81</v>
      </c>
      <c r="C13250" t="s">
        <v>22</v>
      </c>
      <c r="D13250" s="55">
        <v>45292</v>
      </c>
      <c r="E13250">
        <v>0</v>
      </c>
      <c r="F13250">
        <v>2376554</v>
      </c>
      <c r="G13250" s="58" t="s">
        <v>87</v>
      </c>
      <c r="H13250" s="58" t="s">
        <v>87</v>
      </c>
      <c r="I13250" s="60" t="s">
        <v>85</v>
      </c>
    </row>
    <row r="13251" spans="1:9" x14ac:dyDescent="0.2">
      <c r="A13251" t="s">
        <v>64</v>
      </c>
      <c r="B13251" t="s">
        <v>80</v>
      </c>
      <c r="C13251" t="s">
        <v>22</v>
      </c>
      <c r="D13251" s="55">
        <v>45292</v>
      </c>
      <c r="E13251">
        <v>0</v>
      </c>
      <c r="F13251">
        <v>2376555</v>
      </c>
      <c r="G13251" s="58" t="s">
        <v>87</v>
      </c>
      <c r="H13251" s="58" t="s">
        <v>87</v>
      </c>
      <c r="I13251" s="60" t="s">
        <v>85</v>
      </c>
    </row>
    <row r="13252" spans="1:9" x14ac:dyDescent="0.2">
      <c r="A13252" t="s">
        <v>64</v>
      </c>
      <c r="B13252" t="s">
        <v>81</v>
      </c>
      <c r="C13252" t="s">
        <v>22</v>
      </c>
      <c r="D13252" s="55">
        <v>45292</v>
      </c>
      <c r="E13252">
        <v>0</v>
      </c>
      <c r="F13252">
        <v>2376556</v>
      </c>
      <c r="G13252" s="58" t="s">
        <v>87</v>
      </c>
      <c r="H13252" s="58" t="s">
        <v>87</v>
      </c>
      <c r="I13252" s="60" t="s">
        <v>85</v>
      </c>
    </row>
    <row r="13253" spans="1:9" x14ac:dyDescent="0.2">
      <c r="A13253" t="s">
        <v>79</v>
      </c>
      <c r="B13253" t="s">
        <v>80</v>
      </c>
      <c r="C13253" t="s">
        <v>22</v>
      </c>
      <c r="D13253" s="55">
        <v>45292</v>
      </c>
      <c r="E13253">
        <v>0</v>
      </c>
      <c r="F13253">
        <v>2376557</v>
      </c>
      <c r="G13253" s="58" t="s">
        <v>87</v>
      </c>
      <c r="H13253" s="58" t="s">
        <v>87</v>
      </c>
      <c r="I13253" s="60" t="s">
        <v>85</v>
      </c>
    </row>
    <row r="13254" spans="1:9" x14ac:dyDescent="0.2">
      <c r="A13254" t="s">
        <v>79</v>
      </c>
      <c r="B13254" t="s">
        <v>81</v>
      </c>
      <c r="C13254" t="s">
        <v>22</v>
      </c>
      <c r="D13254" s="55">
        <v>45292</v>
      </c>
      <c r="E13254">
        <v>0</v>
      </c>
      <c r="F13254">
        <v>2376558</v>
      </c>
      <c r="G13254" s="58" t="s">
        <v>87</v>
      </c>
      <c r="H13254" s="58" t="s">
        <v>87</v>
      </c>
      <c r="I13254" s="60" t="s">
        <v>85</v>
      </c>
    </row>
    <row r="13255" spans="1:9" x14ac:dyDescent="0.2">
      <c r="A13255" t="s">
        <v>65</v>
      </c>
      <c r="B13255" t="s">
        <v>80</v>
      </c>
      <c r="C13255" t="s">
        <v>22</v>
      </c>
      <c r="D13255" s="55">
        <v>45292</v>
      </c>
      <c r="E13255">
        <v>0</v>
      </c>
      <c r="F13255">
        <v>2376559</v>
      </c>
      <c r="G13255" s="58" t="s">
        <v>87</v>
      </c>
      <c r="H13255" s="58" t="s">
        <v>87</v>
      </c>
      <c r="I13255" s="60" t="s">
        <v>85</v>
      </c>
    </row>
    <row r="13256" spans="1:9" x14ac:dyDescent="0.2">
      <c r="A13256" t="s">
        <v>65</v>
      </c>
      <c r="B13256" t="s">
        <v>81</v>
      </c>
      <c r="C13256" t="s">
        <v>22</v>
      </c>
      <c r="D13256" s="55">
        <v>45292</v>
      </c>
      <c r="E13256">
        <v>0</v>
      </c>
      <c r="F13256">
        <v>2376560</v>
      </c>
      <c r="G13256" s="58" t="s">
        <v>87</v>
      </c>
      <c r="H13256" s="58" t="s">
        <v>87</v>
      </c>
      <c r="I13256" s="60" t="s">
        <v>85</v>
      </c>
    </row>
    <row r="13257" spans="1:9" x14ac:dyDescent="0.2">
      <c r="A13257" t="s">
        <v>82</v>
      </c>
      <c r="B13257" t="s">
        <v>80</v>
      </c>
      <c r="C13257" t="s">
        <v>22</v>
      </c>
      <c r="D13257" s="55">
        <v>45292</v>
      </c>
      <c r="E13257">
        <v>0</v>
      </c>
      <c r="F13257">
        <v>2376561</v>
      </c>
      <c r="G13257" s="58" t="s">
        <v>87</v>
      </c>
      <c r="H13257" s="58" t="s">
        <v>87</v>
      </c>
      <c r="I13257" s="60" t="s">
        <v>85</v>
      </c>
    </row>
    <row r="13258" spans="1:9" x14ac:dyDescent="0.2">
      <c r="A13258" t="s">
        <v>78</v>
      </c>
      <c r="B13258" t="s">
        <v>80</v>
      </c>
      <c r="C13258" t="s">
        <v>22</v>
      </c>
      <c r="D13258" s="55">
        <v>45323</v>
      </c>
      <c r="E13258">
        <v>1.2050000000000001</v>
      </c>
      <c r="F13258">
        <v>2376515</v>
      </c>
      <c r="G13258" s="58" t="s">
        <v>87</v>
      </c>
      <c r="H13258" s="58" t="s">
        <v>87</v>
      </c>
      <c r="I13258" s="60" t="s">
        <v>85</v>
      </c>
    </row>
    <row r="13259" spans="1:9" x14ac:dyDescent="0.2">
      <c r="A13259" t="s">
        <v>78</v>
      </c>
      <c r="B13259" t="s">
        <v>81</v>
      </c>
      <c r="C13259" t="s">
        <v>22</v>
      </c>
      <c r="D13259" s="55">
        <v>45323</v>
      </c>
      <c r="E13259">
        <v>0.05</v>
      </c>
      <c r="F13259">
        <v>2376516</v>
      </c>
      <c r="G13259" s="58" t="s">
        <v>87</v>
      </c>
      <c r="H13259" s="58" t="s">
        <v>87</v>
      </c>
      <c r="I13259" s="60" t="s">
        <v>85</v>
      </c>
    </row>
    <row r="13260" spans="1:9" x14ac:dyDescent="0.2">
      <c r="A13260" t="s">
        <v>35</v>
      </c>
      <c r="B13260" t="s">
        <v>80</v>
      </c>
      <c r="C13260" t="s">
        <v>22</v>
      </c>
      <c r="D13260" s="55">
        <v>45323</v>
      </c>
      <c r="E13260">
        <v>1.2050000000000001</v>
      </c>
      <c r="F13260">
        <v>2376517</v>
      </c>
      <c r="G13260" s="58" t="s">
        <v>87</v>
      </c>
      <c r="H13260" s="58" t="s">
        <v>87</v>
      </c>
      <c r="I13260" s="60" t="s">
        <v>85</v>
      </c>
    </row>
    <row r="13261" spans="1:9" x14ac:dyDescent="0.2">
      <c r="A13261" t="s">
        <v>35</v>
      </c>
      <c r="B13261" t="s">
        <v>81</v>
      </c>
      <c r="C13261" t="s">
        <v>22</v>
      </c>
      <c r="D13261" s="55">
        <v>45323</v>
      </c>
      <c r="E13261">
        <v>0.32</v>
      </c>
      <c r="F13261">
        <v>2376518</v>
      </c>
      <c r="G13261" s="58" t="s">
        <v>87</v>
      </c>
      <c r="H13261" s="58" t="s">
        <v>87</v>
      </c>
      <c r="I13261" s="60" t="s">
        <v>85</v>
      </c>
    </row>
    <row r="13262" spans="1:9" x14ac:dyDescent="0.2">
      <c r="A13262" t="s">
        <v>36</v>
      </c>
      <c r="B13262" t="s">
        <v>80</v>
      </c>
      <c r="C13262" t="s">
        <v>22</v>
      </c>
      <c r="D13262" s="55">
        <v>45323</v>
      </c>
      <c r="E13262">
        <v>1.2050000000000001</v>
      </c>
      <c r="F13262">
        <v>2376519</v>
      </c>
      <c r="G13262" s="58" t="s">
        <v>87</v>
      </c>
      <c r="H13262" s="58" t="s">
        <v>87</v>
      </c>
      <c r="I13262" s="60" t="s">
        <v>85</v>
      </c>
    </row>
    <row r="13263" spans="1:9" x14ac:dyDescent="0.2">
      <c r="A13263" t="s">
        <v>36</v>
      </c>
      <c r="B13263" t="s">
        <v>81</v>
      </c>
      <c r="C13263" t="s">
        <v>22</v>
      </c>
      <c r="D13263" s="55">
        <v>45323</v>
      </c>
      <c r="E13263">
        <v>0.05</v>
      </c>
      <c r="F13263">
        <v>2376520</v>
      </c>
      <c r="G13263" s="58" t="s">
        <v>87</v>
      </c>
      <c r="H13263" s="58" t="s">
        <v>87</v>
      </c>
      <c r="I13263" s="60" t="s">
        <v>85</v>
      </c>
    </row>
    <row r="13264" spans="1:9" x14ac:dyDescent="0.2">
      <c r="A13264" t="s">
        <v>37</v>
      </c>
      <c r="B13264" t="s">
        <v>80</v>
      </c>
      <c r="C13264" t="s">
        <v>22</v>
      </c>
      <c r="D13264" s="55">
        <v>45323</v>
      </c>
      <c r="E13264">
        <v>1.2050000000000001</v>
      </c>
      <c r="F13264">
        <v>2376521</v>
      </c>
      <c r="G13264" s="58" t="s">
        <v>87</v>
      </c>
      <c r="H13264" s="58" t="s">
        <v>87</v>
      </c>
      <c r="I13264" s="60" t="s">
        <v>85</v>
      </c>
    </row>
    <row r="13265" spans="1:9" x14ac:dyDescent="0.2">
      <c r="A13265" t="s">
        <v>37</v>
      </c>
      <c r="B13265" t="s">
        <v>81</v>
      </c>
      <c r="C13265" t="s">
        <v>22</v>
      </c>
      <c r="D13265" s="55">
        <v>45323</v>
      </c>
      <c r="E13265">
        <v>0.32</v>
      </c>
      <c r="F13265">
        <v>2376522</v>
      </c>
      <c r="G13265" s="58" t="s">
        <v>87</v>
      </c>
      <c r="H13265" s="58" t="s">
        <v>87</v>
      </c>
      <c r="I13265" s="60" t="s">
        <v>85</v>
      </c>
    </row>
    <row r="13266" spans="1:9" x14ac:dyDescent="0.2">
      <c r="A13266" t="s">
        <v>40</v>
      </c>
      <c r="B13266" t="s">
        <v>80</v>
      </c>
      <c r="C13266" t="s">
        <v>22</v>
      </c>
      <c r="D13266" s="55">
        <v>45323</v>
      </c>
      <c r="E13266">
        <v>0</v>
      </c>
      <c r="F13266">
        <v>2376523</v>
      </c>
      <c r="G13266" s="58" t="s">
        <v>87</v>
      </c>
      <c r="H13266" s="58" t="s">
        <v>87</v>
      </c>
      <c r="I13266" s="60" t="s">
        <v>85</v>
      </c>
    </row>
    <row r="13267" spans="1:9" x14ac:dyDescent="0.2">
      <c r="A13267" t="s">
        <v>40</v>
      </c>
      <c r="B13267" t="s">
        <v>81</v>
      </c>
      <c r="C13267" t="s">
        <v>22</v>
      </c>
      <c r="D13267" s="55">
        <v>45323</v>
      </c>
      <c r="E13267">
        <v>0</v>
      </c>
      <c r="F13267">
        <v>2376524</v>
      </c>
      <c r="G13267" s="58" t="s">
        <v>87</v>
      </c>
      <c r="H13267" s="58" t="s">
        <v>87</v>
      </c>
      <c r="I13267" s="60" t="s">
        <v>85</v>
      </c>
    </row>
    <row r="13268" spans="1:9" x14ac:dyDescent="0.2">
      <c r="A13268" t="s">
        <v>41</v>
      </c>
      <c r="B13268" t="s">
        <v>80</v>
      </c>
      <c r="C13268" t="s">
        <v>22</v>
      </c>
      <c r="D13268" s="55">
        <v>45323</v>
      </c>
      <c r="E13268">
        <v>0</v>
      </c>
      <c r="F13268">
        <v>2376525</v>
      </c>
      <c r="G13268" s="58" t="s">
        <v>87</v>
      </c>
      <c r="H13268" s="58" t="s">
        <v>87</v>
      </c>
      <c r="I13268" s="60" t="s">
        <v>85</v>
      </c>
    </row>
    <row r="13269" spans="1:9" x14ac:dyDescent="0.2">
      <c r="A13269" t="s">
        <v>41</v>
      </c>
      <c r="B13269" t="s">
        <v>81</v>
      </c>
      <c r="C13269" t="s">
        <v>22</v>
      </c>
      <c r="D13269" s="55">
        <v>45323</v>
      </c>
      <c r="E13269">
        <v>0</v>
      </c>
      <c r="F13269">
        <v>2376526</v>
      </c>
      <c r="G13269" s="58" t="s">
        <v>87</v>
      </c>
      <c r="H13269" s="58" t="s">
        <v>87</v>
      </c>
      <c r="I13269" s="60" t="s">
        <v>85</v>
      </c>
    </row>
    <row r="13270" spans="1:9" x14ac:dyDescent="0.2">
      <c r="A13270" t="s">
        <v>42</v>
      </c>
      <c r="B13270" t="s">
        <v>80</v>
      </c>
      <c r="C13270" t="s">
        <v>22</v>
      </c>
      <c r="D13270" s="55">
        <v>45323</v>
      </c>
      <c r="E13270">
        <v>0.27</v>
      </c>
      <c r="F13270">
        <v>2376527</v>
      </c>
      <c r="G13270" s="58" t="s">
        <v>87</v>
      </c>
      <c r="H13270" s="58" t="s">
        <v>87</v>
      </c>
      <c r="I13270" s="60" t="s">
        <v>85</v>
      </c>
    </row>
    <row r="13271" spans="1:9" x14ac:dyDescent="0.2">
      <c r="A13271" t="s">
        <v>42</v>
      </c>
      <c r="B13271" t="s">
        <v>81</v>
      </c>
      <c r="C13271" t="s">
        <v>22</v>
      </c>
      <c r="D13271" s="55">
        <v>45323</v>
      </c>
      <c r="E13271">
        <v>0.03</v>
      </c>
      <c r="F13271">
        <v>2376528</v>
      </c>
      <c r="G13271" s="58" t="s">
        <v>87</v>
      </c>
      <c r="H13271" s="58" t="s">
        <v>87</v>
      </c>
      <c r="I13271" s="60" t="s">
        <v>85</v>
      </c>
    </row>
    <row r="13272" spans="1:9" x14ac:dyDescent="0.2">
      <c r="A13272" t="s">
        <v>43</v>
      </c>
      <c r="B13272" t="s">
        <v>80</v>
      </c>
      <c r="C13272" t="s">
        <v>22</v>
      </c>
      <c r="D13272" s="55">
        <v>45323</v>
      </c>
      <c r="E13272">
        <v>0.27</v>
      </c>
      <c r="F13272">
        <v>2376529</v>
      </c>
      <c r="G13272" s="58" t="s">
        <v>87</v>
      </c>
      <c r="H13272" s="58" t="s">
        <v>87</v>
      </c>
      <c r="I13272" s="60" t="s">
        <v>85</v>
      </c>
    </row>
    <row r="13273" spans="1:9" x14ac:dyDescent="0.2">
      <c r="A13273" t="s">
        <v>43</v>
      </c>
      <c r="B13273" t="s">
        <v>81</v>
      </c>
      <c r="C13273" t="s">
        <v>22</v>
      </c>
      <c r="D13273" s="55">
        <v>45323</v>
      </c>
      <c r="E13273">
        <v>0.30529397654366397</v>
      </c>
      <c r="F13273">
        <v>2376530</v>
      </c>
      <c r="G13273" s="58" t="s">
        <v>87</v>
      </c>
      <c r="H13273" s="58" t="s">
        <v>87</v>
      </c>
      <c r="I13273" s="60" t="s">
        <v>85</v>
      </c>
    </row>
    <row r="13274" spans="1:9" x14ac:dyDescent="0.2">
      <c r="A13274" t="s">
        <v>44</v>
      </c>
      <c r="B13274" t="s">
        <v>80</v>
      </c>
      <c r="C13274" t="s">
        <v>22</v>
      </c>
      <c r="D13274" s="55">
        <v>45323</v>
      </c>
      <c r="E13274">
        <v>0.39</v>
      </c>
      <c r="F13274">
        <v>2376531</v>
      </c>
      <c r="G13274" s="58" t="s">
        <v>87</v>
      </c>
      <c r="H13274" s="58" t="s">
        <v>87</v>
      </c>
      <c r="I13274" s="60" t="s">
        <v>85</v>
      </c>
    </row>
    <row r="13275" spans="1:9" x14ac:dyDescent="0.2">
      <c r="A13275" t="s">
        <v>44</v>
      </c>
      <c r="B13275" t="s">
        <v>81</v>
      </c>
      <c r="C13275" t="s">
        <v>22</v>
      </c>
      <c r="D13275" s="55">
        <v>45323</v>
      </c>
      <c r="E13275">
        <v>0.08</v>
      </c>
      <c r="F13275">
        <v>2376532</v>
      </c>
      <c r="G13275" s="58" t="s">
        <v>87</v>
      </c>
      <c r="H13275" s="58" t="s">
        <v>87</v>
      </c>
      <c r="I13275" s="60" t="s">
        <v>85</v>
      </c>
    </row>
    <row r="13276" spans="1:9" x14ac:dyDescent="0.2">
      <c r="A13276" t="s">
        <v>45</v>
      </c>
      <c r="B13276" t="s">
        <v>80</v>
      </c>
      <c r="C13276" t="s">
        <v>22</v>
      </c>
      <c r="D13276" s="55">
        <v>45323</v>
      </c>
      <c r="E13276">
        <v>0.39</v>
      </c>
      <c r="F13276">
        <v>2376533</v>
      </c>
      <c r="G13276" s="58" t="s">
        <v>87</v>
      </c>
      <c r="H13276" s="58" t="s">
        <v>87</v>
      </c>
      <c r="I13276" s="60" t="s">
        <v>85</v>
      </c>
    </row>
    <row r="13277" spans="1:9" x14ac:dyDescent="0.2">
      <c r="A13277" t="s">
        <v>45</v>
      </c>
      <c r="B13277" t="s">
        <v>81</v>
      </c>
      <c r="C13277" t="s">
        <v>22</v>
      </c>
      <c r="D13277" s="55">
        <v>45323</v>
      </c>
      <c r="E13277">
        <v>0.23</v>
      </c>
      <c r="F13277">
        <v>2376534</v>
      </c>
      <c r="G13277" s="58" t="s">
        <v>87</v>
      </c>
      <c r="H13277" s="58" t="s">
        <v>87</v>
      </c>
      <c r="I13277" s="60" t="s">
        <v>85</v>
      </c>
    </row>
    <row r="13278" spans="1:9" x14ac:dyDescent="0.2">
      <c r="A13278" t="s">
        <v>46</v>
      </c>
      <c r="B13278" t="s">
        <v>80</v>
      </c>
      <c r="C13278" t="s">
        <v>22</v>
      </c>
      <c r="D13278" s="55">
        <v>45323</v>
      </c>
      <c r="E13278">
        <v>0.39</v>
      </c>
      <c r="F13278">
        <v>2376535</v>
      </c>
      <c r="G13278" s="58" t="s">
        <v>87</v>
      </c>
      <c r="H13278" s="58" t="s">
        <v>87</v>
      </c>
      <c r="I13278" s="60" t="s">
        <v>85</v>
      </c>
    </row>
    <row r="13279" spans="1:9" x14ac:dyDescent="0.2">
      <c r="A13279" t="s">
        <v>46</v>
      </c>
      <c r="B13279" t="s">
        <v>81</v>
      </c>
      <c r="C13279" t="s">
        <v>22</v>
      </c>
      <c r="D13279" s="55">
        <v>45323</v>
      </c>
      <c r="E13279">
        <v>0.67695370446172753</v>
      </c>
      <c r="F13279">
        <v>2376536</v>
      </c>
      <c r="G13279" s="58" t="s">
        <v>87</v>
      </c>
      <c r="H13279" s="58" t="s">
        <v>87</v>
      </c>
      <c r="I13279" s="60" t="s">
        <v>85</v>
      </c>
    </row>
    <row r="13280" spans="1:9" x14ac:dyDescent="0.2">
      <c r="A13280" t="s">
        <v>47</v>
      </c>
      <c r="B13280" t="s">
        <v>80</v>
      </c>
      <c r="C13280" t="s">
        <v>22</v>
      </c>
      <c r="D13280" s="55">
        <v>45323</v>
      </c>
      <c r="E13280">
        <v>0.39</v>
      </c>
      <c r="F13280">
        <v>2376537</v>
      </c>
      <c r="G13280" s="58" t="s">
        <v>87</v>
      </c>
      <c r="H13280" s="58" t="s">
        <v>87</v>
      </c>
      <c r="I13280" s="60" t="s">
        <v>85</v>
      </c>
    </row>
    <row r="13281" spans="1:9" x14ac:dyDescent="0.2">
      <c r="A13281" t="s">
        <v>47</v>
      </c>
      <c r="B13281" t="s">
        <v>81</v>
      </c>
      <c r="C13281" t="s">
        <v>22</v>
      </c>
      <c r="D13281" s="55">
        <v>45323</v>
      </c>
      <c r="E13281">
        <v>0.13</v>
      </c>
      <c r="F13281">
        <v>2376538</v>
      </c>
      <c r="G13281" s="58" t="s">
        <v>87</v>
      </c>
      <c r="H13281" s="58" t="s">
        <v>87</v>
      </c>
      <c r="I13281" s="60" t="s">
        <v>85</v>
      </c>
    </row>
    <row r="13282" spans="1:9" x14ac:dyDescent="0.2">
      <c r="A13282" t="s">
        <v>48</v>
      </c>
      <c r="B13282" t="s">
        <v>80</v>
      </c>
      <c r="C13282" t="s">
        <v>22</v>
      </c>
      <c r="D13282" s="55">
        <v>45323</v>
      </c>
      <c r="E13282">
        <v>0.39</v>
      </c>
      <c r="F13282">
        <v>2376539</v>
      </c>
      <c r="G13282" s="58" t="s">
        <v>87</v>
      </c>
      <c r="H13282" s="58" t="s">
        <v>87</v>
      </c>
      <c r="I13282" s="60" t="s">
        <v>85</v>
      </c>
    </row>
    <row r="13283" spans="1:9" x14ac:dyDescent="0.2">
      <c r="A13283" t="s">
        <v>48</v>
      </c>
      <c r="B13283" t="s">
        <v>81</v>
      </c>
      <c r="C13283" t="s">
        <v>22</v>
      </c>
      <c r="D13283" s="55">
        <v>45323</v>
      </c>
      <c r="E13283">
        <v>0.52345390912812173</v>
      </c>
      <c r="F13283">
        <v>2376540</v>
      </c>
      <c r="G13283" s="58" t="s">
        <v>87</v>
      </c>
      <c r="H13283" s="58" t="s">
        <v>87</v>
      </c>
      <c r="I13283" s="60" t="s">
        <v>85</v>
      </c>
    </row>
    <row r="13284" spans="1:9" x14ac:dyDescent="0.2">
      <c r="A13284" t="s">
        <v>50</v>
      </c>
      <c r="B13284" t="s">
        <v>80</v>
      </c>
      <c r="C13284" t="s">
        <v>22</v>
      </c>
      <c r="D13284" s="55">
        <v>45323</v>
      </c>
      <c r="E13284">
        <v>0</v>
      </c>
      <c r="F13284">
        <v>2376541</v>
      </c>
      <c r="G13284" s="58" t="s">
        <v>87</v>
      </c>
      <c r="H13284" s="58" t="s">
        <v>87</v>
      </c>
      <c r="I13284" s="60" t="s">
        <v>85</v>
      </c>
    </row>
    <row r="13285" spans="1:9" x14ac:dyDescent="0.2">
      <c r="A13285" t="s">
        <v>50</v>
      </c>
      <c r="B13285" t="s">
        <v>81</v>
      </c>
      <c r="C13285" t="s">
        <v>22</v>
      </c>
      <c r="D13285" s="55">
        <v>45323</v>
      </c>
      <c r="E13285">
        <v>0</v>
      </c>
      <c r="F13285">
        <v>2376542</v>
      </c>
      <c r="G13285" s="58" t="s">
        <v>87</v>
      </c>
      <c r="H13285" s="58" t="s">
        <v>87</v>
      </c>
      <c r="I13285" s="60" t="s">
        <v>85</v>
      </c>
    </row>
    <row r="13286" spans="1:9" x14ac:dyDescent="0.2">
      <c r="A13286" t="s">
        <v>58</v>
      </c>
      <c r="B13286" t="s">
        <v>80</v>
      </c>
      <c r="C13286" t="s">
        <v>22</v>
      </c>
      <c r="D13286" s="55">
        <v>45323</v>
      </c>
      <c r="E13286">
        <v>1.2050000000000001</v>
      </c>
      <c r="F13286">
        <v>2376543</v>
      </c>
      <c r="G13286" s="58" t="s">
        <v>87</v>
      </c>
      <c r="H13286" s="58" t="s">
        <v>87</v>
      </c>
      <c r="I13286" s="60" t="s">
        <v>85</v>
      </c>
    </row>
    <row r="13287" spans="1:9" x14ac:dyDescent="0.2">
      <c r="A13287" t="s">
        <v>58</v>
      </c>
      <c r="B13287" t="s">
        <v>81</v>
      </c>
      <c r="C13287" t="s">
        <v>22</v>
      </c>
      <c r="D13287" s="55">
        <v>45323</v>
      </c>
      <c r="E13287">
        <v>0.05</v>
      </c>
      <c r="F13287">
        <v>2376544</v>
      </c>
      <c r="G13287" s="58" t="s">
        <v>87</v>
      </c>
      <c r="H13287" s="58" t="s">
        <v>87</v>
      </c>
      <c r="I13287" s="60" t="s">
        <v>85</v>
      </c>
    </row>
    <row r="13288" spans="1:9" x14ac:dyDescent="0.2">
      <c r="A13288" t="s">
        <v>59</v>
      </c>
      <c r="B13288" t="s">
        <v>80</v>
      </c>
      <c r="C13288" t="s">
        <v>22</v>
      </c>
      <c r="D13288" s="55">
        <v>45323</v>
      </c>
      <c r="E13288">
        <v>1.57</v>
      </c>
      <c r="F13288">
        <v>2376545</v>
      </c>
      <c r="G13288" s="58" t="s">
        <v>87</v>
      </c>
      <c r="H13288" s="58" t="s">
        <v>87</v>
      </c>
      <c r="I13288" s="60" t="s">
        <v>85</v>
      </c>
    </row>
    <row r="13289" spans="1:9" x14ac:dyDescent="0.2">
      <c r="A13289" t="s">
        <v>59</v>
      </c>
      <c r="B13289" t="s">
        <v>81</v>
      </c>
      <c r="C13289" t="s">
        <v>22</v>
      </c>
      <c r="D13289" s="55">
        <v>45323</v>
      </c>
      <c r="E13289">
        <v>-0.28000000000000003</v>
      </c>
      <c r="F13289">
        <v>2376546</v>
      </c>
      <c r="G13289" s="58" t="s">
        <v>87</v>
      </c>
      <c r="H13289" s="58" t="s">
        <v>87</v>
      </c>
      <c r="I13289" s="60" t="s">
        <v>85</v>
      </c>
    </row>
    <row r="13290" spans="1:9" x14ac:dyDescent="0.2">
      <c r="A13290" t="s">
        <v>60</v>
      </c>
      <c r="B13290" t="s">
        <v>80</v>
      </c>
      <c r="C13290" t="s">
        <v>22</v>
      </c>
      <c r="D13290" s="55">
        <v>45323</v>
      </c>
      <c r="E13290">
        <v>1.57</v>
      </c>
      <c r="F13290">
        <v>2376547</v>
      </c>
      <c r="G13290" s="58" t="s">
        <v>87</v>
      </c>
      <c r="H13290" s="58" t="s">
        <v>87</v>
      </c>
      <c r="I13290" s="60" t="s">
        <v>85</v>
      </c>
    </row>
    <row r="13291" spans="1:9" x14ac:dyDescent="0.2">
      <c r="A13291" t="s">
        <v>60</v>
      </c>
      <c r="B13291" t="s">
        <v>81</v>
      </c>
      <c r="C13291" t="s">
        <v>22</v>
      </c>
      <c r="D13291" s="55">
        <v>45323</v>
      </c>
      <c r="E13291">
        <v>0.5</v>
      </c>
      <c r="F13291">
        <v>2376548</v>
      </c>
      <c r="G13291" s="58" t="s">
        <v>87</v>
      </c>
      <c r="H13291" s="58" t="s">
        <v>87</v>
      </c>
      <c r="I13291" s="60" t="s">
        <v>85</v>
      </c>
    </row>
    <row r="13292" spans="1:9" x14ac:dyDescent="0.2">
      <c r="A13292" t="s">
        <v>61</v>
      </c>
      <c r="B13292" t="s">
        <v>80</v>
      </c>
      <c r="C13292" t="s">
        <v>22</v>
      </c>
      <c r="D13292" s="55">
        <v>45323</v>
      </c>
      <c r="E13292">
        <v>1.57</v>
      </c>
      <c r="F13292">
        <v>2376549</v>
      </c>
      <c r="G13292" s="58" t="s">
        <v>87</v>
      </c>
      <c r="H13292" s="58" t="s">
        <v>87</v>
      </c>
      <c r="I13292" s="60" t="s">
        <v>85</v>
      </c>
    </row>
    <row r="13293" spans="1:9" x14ac:dyDescent="0.2">
      <c r="A13293" t="s">
        <v>61</v>
      </c>
      <c r="B13293" t="s">
        <v>81</v>
      </c>
      <c r="C13293" t="s">
        <v>22</v>
      </c>
      <c r="D13293" s="55">
        <v>45323</v>
      </c>
      <c r="E13293">
        <v>-0.2</v>
      </c>
      <c r="F13293">
        <v>2376550</v>
      </c>
      <c r="G13293" s="58" t="s">
        <v>87</v>
      </c>
      <c r="H13293" s="58" t="s">
        <v>87</v>
      </c>
      <c r="I13293" s="60" t="s">
        <v>85</v>
      </c>
    </row>
    <row r="13294" spans="1:9" x14ac:dyDescent="0.2">
      <c r="A13294" t="s">
        <v>62</v>
      </c>
      <c r="B13294" t="s">
        <v>80</v>
      </c>
      <c r="C13294" t="s">
        <v>22</v>
      </c>
      <c r="D13294" s="55">
        <v>45323</v>
      </c>
      <c r="E13294">
        <v>1.2050000000000001</v>
      </c>
      <c r="F13294">
        <v>2376551</v>
      </c>
      <c r="G13294" s="58" t="s">
        <v>87</v>
      </c>
      <c r="H13294" s="58" t="s">
        <v>87</v>
      </c>
      <c r="I13294" s="60" t="s">
        <v>85</v>
      </c>
    </row>
    <row r="13295" spans="1:9" x14ac:dyDescent="0.2">
      <c r="A13295" t="s">
        <v>62</v>
      </c>
      <c r="B13295" t="s">
        <v>81</v>
      </c>
      <c r="C13295" t="s">
        <v>22</v>
      </c>
      <c r="D13295" s="55">
        <v>45323</v>
      </c>
      <c r="E13295">
        <v>0.05</v>
      </c>
      <c r="F13295">
        <v>2376552</v>
      </c>
      <c r="G13295" s="58" t="s">
        <v>87</v>
      </c>
      <c r="H13295" s="58" t="s">
        <v>87</v>
      </c>
      <c r="I13295" s="60" t="s">
        <v>85</v>
      </c>
    </row>
    <row r="13296" spans="1:9" x14ac:dyDescent="0.2">
      <c r="A13296" t="s">
        <v>63</v>
      </c>
      <c r="B13296" t="s">
        <v>80</v>
      </c>
      <c r="C13296" t="s">
        <v>22</v>
      </c>
      <c r="D13296" s="55">
        <v>45323</v>
      </c>
      <c r="E13296">
        <v>0</v>
      </c>
      <c r="F13296">
        <v>2376553</v>
      </c>
      <c r="G13296" s="58" t="s">
        <v>87</v>
      </c>
      <c r="H13296" s="58" t="s">
        <v>87</v>
      </c>
      <c r="I13296" s="60" t="s">
        <v>85</v>
      </c>
    </row>
    <row r="13297" spans="1:9" x14ac:dyDescent="0.2">
      <c r="A13297" t="s">
        <v>63</v>
      </c>
      <c r="B13297" t="s">
        <v>81</v>
      </c>
      <c r="C13297" t="s">
        <v>22</v>
      </c>
      <c r="D13297" s="55">
        <v>45323</v>
      </c>
      <c r="E13297">
        <v>0</v>
      </c>
      <c r="F13297">
        <v>2376554</v>
      </c>
      <c r="G13297" s="58" t="s">
        <v>87</v>
      </c>
      <c r="H13297" s="58" t="s">
        <v>87</v>
      </c>
      <c r="I13297" s="60" t="s">
        <v>85</v>
      </c>
    </row>
    <row r="13298" spans="1:9" x14ac:dyDescent="0.2">
      <c r="A13298" t="s">
        <v>64</v>
      </c>
      <c r="B13298" t="s">
        <v>80</v>
      </c>
      <c r="C13298" t="s">
        <v>22</v>
      </c>
      <c r="D13298" s="55">
        <v>45323</v>
      </c>
      <c r="E13298">
        <v>0</v>
      </c>
      <c r="F13298">
        <v>2376555</v>
      </c>
      <c r="G13298" s="58" t="s">
        <v>87</v>
      </c>
      <c r="H13298" s="58" t="s">
        <v>87</v>
      </c>
      <c r="I13298" s="60" t="s">
        <v>85</v>
      </c>
    </row>
    <row r="13299" spans="1:9" x14ac:dyDescent="0.2">
      <c r="A13299" t="s">
        <v>64</v>
      </c>
      <c r="B13299" t="s">
        <v>81</v>
      </c>
      <c r="C13299" t="s">
        <v>22</v>
      </c>
      <c r="D13299" s="55">
        <v>45323</v>
      </c>
      <c r="E13299">
        <v>0</v>
      </c>
      <c r="F13299">
        <v>2376556</v>
      </c>
      <c r="G13299" s="58" t="s">
        <v>87</v>
      </c>
      <c r="H13299" s="58" t="s">
        <v>87</v>
      </c>
      <c r="I13299" s="60" t="s">
        <v>85</v>
      </c>
    </row>
    <row r="13300" spans="1:9" x14ac:dyDescent="0.2">
      <c r="A13300" t="s">
        <v>79</v>
      </c>
      <c r="B13300" t="s">
        <v>80</v>
      </c>
      <c r="C13300" t="s">
        <v>22</v>
      </c>
      <c r="D13300" s="55">
        <v>45323</v>
      </c>
      <c r="E13300">
        <v>0</v>
      </c>
      <c r="F13300">
        <v>2376557</v>
      </c>
      <c r="G13300" s="58" t="s">
        <v>87</v>
      </c>
      <c r="H13300" s="58" t="s">
        <v>87</v>
      </c>
      <c r="I13300" s="60" t="s">
        <v>85</v>
      </c>
    </row>
    <row r="13301" spans="1:9" x14ac:dyDescent="0.2">
      <c r="A13301" t="s">
        <v>79</v>
      </c>
      <c r="B13301" t="s">
        <v>81</v>
      </c>
      <c r="C13301" t="s">
        <v>22</v>
      </c>
      <c r="D13301" s="55">
        <v>45323</v>
      </c>
      <c r="E13301">
        <v>0</v>
      </c>
      <c r="F13301">
        <v>2376558</v>
      </c>
      <c r="G13301" s="58" t="s">
        <v>87</v>
      </c>
      <c r="H13301" s="58" t="s">
        <v>87</v>
      </c>
      <c r="I13301" s="60" t="s">
        <v>85</v>
      </c>
    </row>
    <row r="13302" spans="1:9" x14ac:dyDescent="0.2">
      <c r="A13302" t="s">
        <v>65</v>
      </c>
      <c r="B13302" t="s">
        <v>80</v>
      </c>
      <c r="C13302" t="s">
        <v>22</v>
      </c>
      <c r="D13302" s="55">
        <v>45323</v>
      </c>
      <c r="E13302">
        <v>0</v>
      </c>
      <c r="F13302">
        <v>2376559</v>
      </c>
      <c r="G13302" s="58" t="s">
        <v>87</v>
      </c>
      <c r="H13302" s="58" t="s">
        <v>87</v>
      </c>
      <c r="I13302" s="60" t="s">
        <v>85</v>
      </c>
    </row>
    <row r="13303" spans="1:9" x14ac:dyDescent="0.2">
      <c r="A13303" t="s">
        <v>65</v>
      </c>
      <c r="B13303" t="s">
        <v>81</v>
      </c>
      <c r="C13303" t="s">
        <v>22</v>
      </c>
      <c r="D13303" s="55">
        <v>45323</v>
      </c>
      <c r="E13303">
        <v>0</v>
      </c>
      <c r="F13303">
        <v>2376560</v>
      </c>
      <c r="G13303" s="58" t="s">
        <v>87</v>
      </c>
      <c r="H13303" s="58" t="s">
        <v>87</v>
      </c>
      <c r="I13303" s="60" t="s">
        <v>85</v>
      </c>
    </row>
    <row r="13304" spans="1:9" x14ac:dyDescent="0.2">
      <c r="A13304" t="s">
        <v>82</v>
      </c>
      <c r="B13304" t="s">
        <v>80</v>
      </c>
      <c r="C13304" t="s">
        <v>22</v>
      </c>
      <c r="D13304" s="55">
        <v>45323</v>
      </c>
      <c r="E13304">
        <v>0</v>
      </c>
      <c r="F13304">
        <v>2376561</v>
      </c>
      <c r="G13304" s="58" t="s">
        <v>87</v>
      </c>
      <c r="H13304" s="58" t="s">
        <v>87</v>
      </c>
      <c r="I13304" s="60" t="s">
        <v>85</v>
      </c>
    </row>
    <row r="13305" spans="1:9" x14ac:dyDescent="0.2">
      <c r="A13305" t="s">
        <v>78</v>
      </c>
      <c r="B13305" t="s">
        <v>80</v>
      </c>
      <c r="C13305" t="s">
        <v>22</v>
      </c>
      <c r="D13305" s="55">
        <v>45352</v>
      </c>
      <c r="E13305">
        <v>0.81499999999999995</v>
      </c>
      <c r="F13305">
        <v>2376515</v>
      </c>
      <c r="G13305" s="58" t="s">
        <v>87</v>
      </c>
      <c r="H13305" s="58" t="s">
        <v>87</v>
      </c>
      <c r="I13305" s="60" t="s">
        <v>85</v>
      </c>
    </row>
    <row r="13306" spans="1:9" x14ac:dyDescent="0.2">
      <c r="A13306" t="s">
        <v>78</v>
      </c>
      <c r="B13306" t="s">
        <v>81</v>
      </c>
      <c r="C13306" t="s">
        <v>22</v>
      </c>
      <c r="D13306" s="55">
        <v>45352</v>
      </c>
      <c r="E13306">
        <v>0.05</v>
      </c>
      <c r="F13306">
        <v>2376516</v>
      </c>
      <c r="G13306" s="58" t="s">
        <v>87</v>
      </c>
      <c r="H13306" s="58" t="s">
        <v>87</v>
      </c>
      <c r="I13306" s="60" t="s">
        <v>85</v>
      </c>
    </row>
    <row r="13307" spans="1:9" x14ac:dyDescent="0.2">
      <c r="A13307" t="s">
        <v>35</v>
      </c>
      <c r="B13307" t="s">
        <v>80</v>
      </c>
      <c r="C13307" t="s">
        <v>22</v>
      </c>
      <c r="D13307" s="55">
        <v>45352</v>
      </c>
      <c r="E13307">
        <v>0.81499999999999995</v>
      </c>
      <c r="F13307">
        <v>2376517</v>
      </c>
      <c r="G13307" s="58" t="s">
        <v>87</v>
      </c>
      <c r="H13307" s="58" t="s">
        <v>87</v>
      </c>
      <c r="I13307" s="60" t="s">
        <v>85</v>
      </c>
    </row>
    <row r="13308" spans="1:9" x14ac:dyDescent="0.2">
      <c r="A13308" t="s">
        <v>35</v>
      </c>
      <c r="B13308" t="s">
        <v>81</v>
      </c>
      <c r="C13308" t="s">
        <v>22</v>
      </c>
      <c r="D13308" s="55">
        <v>45352</v>
      </c>
      <c r="E13308">
        <v>0.15</v>
      </c>
      <c r="F13308">
        <v>2376518</v>
      </c>
      <c r="G13308" s="58" t="s">
        <v>87</v>
      </c>
      <c r="H13308" s="58" t="s">
        <v>87</v>
      </c>
      <c r="I13308" s="60" t="s">
        <v>85</v>
      </c>
    </row>
    <row r="13309" spans="1:9" x14ac:dyDescent="0.2">
      <c r="A13309" t="s">
        <v>36</v>
      </c>
      <c r="B13309" t="s">
        <v>80</v>
      </c>
      <c r="C13309" t="s">
        <v>22</v>
      </c>
      <c r="D13309" s="55">
        <v>45352</v>
      </c>
      <c r="E13309">
        <v>0.81499999999999995</v>
      </c>
      <c r="F13309">
        <v>2376519</v>
      </c>
      <c r="G13309" s="58" t="s">
        <v>87</v>
      </c>
      <c r="H13309" s="58" t="s">
        <v>87</v>
      </c>
      <c r="I13309" s="60" t="s">
        <v>85</v>
      </c>
    </row>
    <row r="13310" spans="1:9" x14ac:dyDescent="0.2">
      <c r="A13310" t="s">
        <v>36</v>
      </c>
      <c r="B13310" t="s">
        <v>81</v>
      </c>
      <c r="C13310" t="s">
        <v>22</v>
      </c>
      <c r="D13310" s="55">
        <v>45352</v>
      </c>
      <c r="E13310">
        <v>0.05</v>
      </c>
      <c r="F13310">
        <v>2376520</v>
      </c>
      <c r="G13310" s="58" t="s">
        <v>87</v>
      </c>
      <c r="H13310" s="58" t="s">
        <v>87</v>
      </c>
      <c r="I13310" s="60" t="s">
        <v>85</v>
      </c>
    </row>
    <row r="13311" spans="1:9" x14ac:dyDescent="0.2">
      <c r="A13311" t="s">
        <v>37</v>
      </c>
      <c r="B13311" t="s">
        <v>80</v>
      </c>
      <c r="C13311" t="s">
        <v>22</v>
      </c>
      <c r="D13311" s="55">
        <v>45352</v>
      </c>
      <c r="E13311">
        <v>0.81499999999999995</v>
      </c>
      <c r="F13311">
        <v>2376521</v>
      </c>
      <c r="G13311" s="58" t="s">
        <v>87</v>
      </c>
      <c r="H13311" s="58" t="s">
        <v>87</v>
      </c>
      <c r="I13311" s="60" t="s">
        <v>85</v>
      </c>
    </row>
    <row r="13312" spans="1:9" x14ac:dyDescent="0.2">
      <c r="A13312" t="s">
        <v>37</v>
      </c>
      <c r="B13312" t="s">
        <v>81</v>
      </c>
      <c r="C13312" t="s">
        <v>22</v>
      </c>
      <c r="D13312" s="55">
        <v>45352</v>
      </c>
      <c r="E13312">
        <v>0.15</v>
      </c>
      <c r="F13312">
        <v>2376522</v>
      </c>
      <c r="G13312" s="58" t="s">
        <v>87</v>
      </c>
      <c r="H13312" s="58" t="s">
        <v>87</v>
      </c>
      <c r="I13312" s="60" t="s">
        <v>85</v>
      </c>
    </row>
    <row r="13313" spans="1:9" x14ac:dyDescent="0.2">
      <c r="A13313" t="s">
        <v>40</v>
      </c>
      <c r="B13313" t="s">
        <v>80</v>
      </c>
      <c r="C13313" t="s">
        <v>22</v>
      </c>
      <c r="D13313" s="55">
        <v>45352</v>
      </c>
      <c r="E13313">
        <v>0</v>
      </c>
      <c r="F13313">
        <v>2376523</v>
      </c>
      <c r="G13313" s="58" t="s">
        <v>87</v>
      </c>
      <c r="H13313" s="58" t="s">
        <v>87</v>
      </c>
      <c r="I13313" s="60" t="s">
        <v>85</v>
      </c>
    </row>
    <row r="13314" spans="1:9" x14ac:dyDescent="0.2">
      <c r="A13314" t="s">
        <v>40</v>
      </c>
      <c r="B13314" t="s">
        <v>81</v>
      </c>
      <c r="C13314" t="s">
        <v>22</v>
      </c>
      <c r="D13314" s="55">
        <v>45352</v>
      </c>
      <c r="E13314">
        <v>0</v>
      </c>
      <c r="F13314">
        <v>2376524</v>
      </c>
      <c r="G13314" s="58" t="s">
        <v>87</v>
      </c>
      <c r="H13314" s="58" t="s">
        <v>87</v>
      </c>
      <c r="I13314" s="60" t="s">
        <v>85</v>
      </c>
    </row>
    <row r="13315" spans="1:9" x14ac:dyDescent="0.2">
      <c r="A13315" t="s">
        <v>41</v>
      </c>
      <c r="B13315" t="s">
        <v>80</v>
      </c>
      <c r="C13315" t="s">
        <v>22</v>
      </c>
      <c r="D13315" s="55">
        <v>45352</v>
      </c>
      <c r="E13315">
        <v>0</v>
      </c>
      <c r="F13315">
        <v>2376525</v>
      </c>
      <c r="G13315" s="58" t="s">
        <v>87</v>
      </c>
      <c r="H13315" s="58" t="s">
        <v>87</v>
      </c>
      <c r="I13315" s="60" t="s">
        <v>85</v>
      </c>
    </row>
    <row r="13316" spans="1:9" x14ac:dyDescent="0.2">
      <c r="A13316" t="s">
        <v>41</v>
      </c>
      <c r="B13316" t="s">
        <v>81</v>
      </c>
      <c r="C13316" t="s">
        <v>22</v>
      </c>
      <c r="D13316" s="55">
        <v>45352</v>
      </c>
      <c r="E13316">
        <v>0</v>
      </c>
      <c r="F13316">
        <v>2376526</v>
      </c>
      <c r="G13316" s="58" t="s">
        <v>87</v>
      </c>
      <c r="H13316" s="58" t="s">
        <v>87</v>
      </c>
      <c r="I13316" s="60" t="s">
        <v>85</v>
      </c>
    </row>
    <row r="13317" spans="1:9" x14ac:dyDescent="0.2">
      <c r="A13317" t="s">
        <v>42</v>
      </c>
      <c r="B13317" t="s">
        <v>80</v>
      </c>
      <c r="C13317" t="s">
        <v>22</v>
      </c>
      <c r="D13317" s="55">
        <v>45352</v>
      </c>
      <c r="E13317">
        <v>0.24</v>
      </c>
      <c r="F13317">
        <v>2376527</v>
      </c>
      <c r="G13317" s="58" t="s">
        <v>87</v>
      </c>
      <c r="H13317" s="58" t="s">
        <v>87</v>
      </c>
      <c r="I13317" s="60" t="s">
        <v>85</v>
      </c>
    </row>
    <row r="13318" spans="1:9" x14ac:dyDescent="0.2">
      <c r="A13318" t="s">
        <v>42</v>
      </c>
      <c r="B13318" t="s">
        <v>81</v>
      </c>
      <c r="C13318" t="s">
        <v>22</v>
      </c>
      <c r="D13318" s="55">
        <v>45352</v>
      </c>
      <c r="E13318">
        <v>0.03</v>
      </c>
      <c r="F13318">
        <v>2376528</v>
      </c>
      <c r="G13318" s="58" t="s">
        <v>87</v>
      </c>
      <c r="H13318" s="58" t="s">
        <v>87</v>
      </c>
      <c r="I13318" s="60" t="s">
        <v>85</v>
      </c>
    </row>
    <row r="13319" spans="1:9" x14ac:dyDescent="0.2">
      <c r="A13319" t="s">
        <v>43</v>
      </c>
      <c r="B13319" t="s">
        <v>80</v>
      </c>
      <c r="C13319" t="s">
        <v>22</v>
      </c>
      <c r="D13319" s="55">
        <v>45352</v>
      </c>
      <c r="E13319">
        <v>0.24</v>
      </c>
      <c r="F13319">
        <v>2376529</v>
      </c>
      <c r="G13319" s="58" t="s">
        <v>87</v>
      </c>
      <c r="H13319" s="58" t="s">
        <v>87</v>
      </c>
      <c r="I13319" s="60" t="s">
        <v>85</v>
      </c>
    </row>
    <row r="13320" spans="1:9" x14ac:dyDescent="0.2">
      <c r="A13320" t="s">
        <v>43</v>
      </c>
      <c r="B13320" t="s">
        <v>81</v>
      </c>
      <c r="C13320" t="s">
        <v>22</v>
      </c>
      <c r="D13320" s="55">
        <v>45352</v>
      </c>
      <c r="E13320">
        <v>0.29224591966000557</v>
      </c>
      <c r="F13320">
        <v>2376530</v>
      </c>
      <c r="G13320" s="58" t="s">
        <v>87</v>
      </c>
      <c r="H13320" s="58" t="s">
        <v>87</v>
      </c>
      <c r="I13320" s="60" t="s">
        <v>85</v>
      </c>
    </row>
    <row r="13321" spans="1:9" x14ac:dyDescent="0.2">
      <c r="A13321" t="s">
        <v>44</v>
      </c>
      <c r="B13321" t="s">
        <v>80</v>
      </c>
      <c r="C13321" t="s">
        <v>22</v>
      </c>
      <c r="D13321" s="55">
        <v>45352</v>
      </c>
      <c r="E13321">
        <v>0.39</v>
      </c>
      <c r="F13321">
        <v>2376531</v>
      </c>
      <c r="G13321" s="58" t="s">
        <v>87</v>
      </c>
      <c r="H13321" s="58" t="s">
        <v>87</v>
      </c>
      <c r="I13321" s="60" t="s">
        <v>85</v>
      </c>
    </row>
    <row r="13322" spans="1:9" x14ac:dyDescent="0.2">
      <c r="A13322" t="s">
        <v>44</v>
      </c>
      <c r="B13322" t="s">
        <v>81</v>
      </c>
      <c r="C13322" t="s">
        <v>22</v>
      </c>
      <c r="D13322" s="55">
        <v>45352</v>
      </c>
      <c r="E13322">
        <v>0.08</v>
      </c>
      <c r="F13322">
        <v>2376532</v>
      </c>
      <c r="G13322" s="58" t="s">
        <v>87</v>
      </c>
      <c r="H13322" s="58" t="s">
        <v>87</v>
      </c>
      <c r="I13322" s="60" t="s">
        <v>85</v>
      </c>
    </row>
    <row r="13323" spans="1:9" x14ac:dyDescent="0.2">
      <c r="A13323" t="s">
        <v>45</v>
      </c>
      <c r="B13323" t="s">
        <v>80</v>
      </c>
      <c r="C13323" t="s">
        <v>22</v>
      </c>
      <c r="D13323" s="55">
        <v>45352</v>
      </c>
      <c r="E13323">
        <v>0.39</v>
      </c>
      <c r="F13323">
        <v>2376533</v>
      </c>
      <c r="G13323" s="58" t="s">
        <v>87</v>
      </c>
      <c r="H13323" s="58" t="s">
        <v>87</v>
      </c>
      <c r="I13323" s="60" t="s">
        <v>85</v>
      </c>
    </row>
    <row r="13324" spans="1:9" x14ac:dyDescent="0.2">
      <c r="A13324" t="s">
        <v>45</v>
      </c>
      <c r="B13324" t="s">
        <v>81</v>
      </c>
      <c r="C13324" t="s">
        <v>22</v>
      </c>
      <c r="D13324" s="55">
        <v>45352</v>
      </c>
      <c r="E13324">
        <v>0.18</v>
      </c>
      <c r="F13324">
        <v>2376534</v>
      </c>
      <c r="G13324" s="58" t="s">
        <v>87</v>
      </c>
      <c r="H13324" s="58" t="s">
        <v>87</v>
      </c>
      <c r="I13324" s="60" t="s">
        <v>85</v>
      </c>
    </row>
    <row r="13325" spans="1:9" x14ac:dyDescent="0.2">
      <c r="A13325" t="s">
        <v>46</v>
      </c>
      <c r="B13325" t="s">
        <v>80</v>
      </c>
      <c r="C13325" t="s">
        <v>22</v>
      </c>
      <c r="D13325" s="55">
        <v>45352</v>
      </c>
      <c r="E13325">
        <v>0.39</v>
      </c>
      <c r="F13325">
        <v>2376535</v>
      </c>
      <c r="G13325" s="58" t="s">
        <v>87</v>
      </c>
      <c r="H13325" s="58" t="s">
        <v>87</v>
      </c>
      <c r="I13325" s="60" t="s">
        <v>85</v>
      </c>
    </row>
    <row r="13326" spans="1:9" x14ac:dyDescent="0.2">
      <c r="A13326" t="s">
        <v>46</v>
      </c>
      <c r="B13326" t="s">
        <v>81</v>
      </c>
      <c r="C13326" t="s">
        <v>22</v>
      </c>
      <c r="D13326" s="55">
        <v>45352</v>
      </c>
      <c r="E13326">
        <v>0.59703065902578834</v>
      </c>
      <c r="F13326">
        <v>2376536</v>
      </c>
      <c r="G13326" s="58" t="s">
        <v>87</v>
      </c>
      <c r="H13326" s="58" t="s">
        <v>87</v>
      </c>
      <c r="I13326" s="60" t="s">
        <v>85</v>
      </c>
    </row>
    <row r="13327" spans="1:9" x14ac:dyDescent="0.2">
      <c r="A13327" t="s">
        <v>47</v>
      </c>
      <c r="B13327" t="s">
        <v>80</v>
      </c>
      <c r="C13327" t="s">
        <v>22</v>
      </c>
      <c r="D13327" s="55">
        <v>45352</v>
      </c>
      <c r="E13327">
        <v>0.39</v>
      </c>
      <c r="F13327">
        <v>2376537</v>
      </c>
      <c r="G13327" s="58" t="s">
        <v>87</v>
      </c>
      <c r="H13327" s="58" t="s">
        <v>87</v>
      </c>
      <c r="I13327" s="60" t="s">
        <v>85</v>
      </c>
    </row>
    <row r="13328" spans="1:9" x14ac:dyDescent="0.2">
      <c r="A13328" t="s">
        <v>47</v>
      </c>
      <c r="B13328" t="s">
        <v>81</v>
      </c>
      <c r="C13328" t="s">
        <v>22</v>
      </c>
      <c r="D13328" s="55">
        <v>45352</v>
      </c>
      <c r="E13328">
        <v>0.13</v>
      </c>
      <c r="F13328">
        <v>2376538</v>
      </c>
      <c r="G13328" s="58" t="s">
        <v>87</v>
      </c>
      <c r="H13328" s="58" t="s">
        <v>87</v>
      </c>
      <c r="I13328" s="60" t="s">
        <v>85</v>
      </c>
    </row>
    <row r="13329" spans="1:9" x14ac:dyDescent="0.2">
      <c r="A13329" t="s">
        <v>48</v>
      </c>
      <c r="B13329" t="s">
        <v>80</v>
      </c>
      <c r="C13329" t="s">
        <v>22</v>
      </c>
      <c r="D13329" s="55">
        <v>45352</v>
      </c>
      <c r="E13329">
        <v>0.39</v>
      </c>
      <c r="F13329">
        <v>2376539</v>
      </c>
      <c r="G13329" s="58" t="s">
        <v>87</v>
      </c>
      <c r="H13329" s="58" t="s">
        <v>87</v>
      </c>
      <c r="I13329" s="60" t="s">
        <v>85</v>
      </c>
    </row>
    <row r="13330" spans="1:9" x14ac:dyDescent="0.2">
      <c r="A13330" t="s">
        <v>48</v>
      </c>
      <c r="B13330" t="s">
        <v>81</v>
      </c>
      <c r="C13330" t="s">
        <v>22</v>
      </c>
      <c r="D13330" s="55">
        <v>45352</v>
      </c>
      <c r="E13330">
        <v>0.49469746213671778</v>
      </c>
      <c r="F13330">
        <v>2376540</v>
      </c>
      <c r="G13330" s="58" t="s">
        <v>87</v>
      </c>
      <c r="H13330" s="58" t="s">
        <v>87</v>
      </c>
      <c r="I13330" s="60" t="s">
        <v>85</v>
      </c>
    </row>
    <row r="13331" spans="1:9" x14ac:dyDescent="0.2">
      <c r="A13331" t="s">
        <v>50</v>
      </c>
      <c r="B13331" t="s">
        <v>80</v>
      </c>
      <c r="C13331" t="s">
        <v>22</v>
      </c>
      <c r="D13331" s="55">
        <v>45352</v>
      </c>
      <c r="E13331">
        <v>0</v>
      </c>
      <c r="F13331">
        <v>2376541</v>
      </c>
      <c r="G13331" s="58" t="s">
        <v>87</v>
      </c>
      <c r="H13331" s="58" t="s">
        <v>87</v>
      </c>
      <c r="I13331" s="60" t="s">
        <v>85</v>
      </c>
    </row>
    <row r="13332" spans="1:9" x14ac:dyDescent="0.2">
      <c r="A13332" t="s">
        <v>50</v>
      </c>
      <c r="B13332" t="s">
        <v>81</v>
      </c>
      <c r="C13332" t="s">
        <v>22</v>
      </c>
      <c r="D13332" s="55">
        <v>45352</v>
      </c>
      <c r="E13332">
        <v>0</v>
      </c>
      <c r="F13332">
        <v>2376542</v>
      </c>
      <c r="G13332" s="58" t="s">
        <v>87</v>
      </c>
      <c r="H13332" s="58" t="s">
        <v>87</v>
      </c>
      <c r="I13332" s="60" t="s">
        <v>85</v>
      </c>
    </row>
    <row r="13333" spans="1:9" x14ac:dyDescent="0.2">
      <c r="A13333" t="s">
        <v>58</v>
      </c>
      <c r="B13333" t="s">
        <v>80</v>
      </c>
      <c r="C13333" t="s">
        <v>22</v>
      </c>
      <c r="D13333" s="55">
        <v>45352</v>
      </c>
      <c r="E13333">
        <v>0.81499999999999995</v>
      </c>
      <c r="F13333">
        <v>2376543</v>
      </c>
      <c r="G13333" s="58" t="s">
        <v>87</v>
      </c>
      <c r="H13333" s="58" t="s">
        <v>87</v>
      </c>
      <c r="I13333" s="60" t="s">
        <v>85</v>
      </c>
    </row>
    <row r="13334" spans="1:9" x14ac:dyDescent="0.2">
      <c r="A13334" t="s">
        <v>58</v>
      </c>
      <c r="B13334" t="s">
        <v>81</v>
      </c>
      <c r="C13334" t="s">
        <v>22</v>
      </c>
      <c r="D13334" s="55">
        <v>45352</v>
      </c>
      <c r="E13334">
        <v>0.05</v>
      </c>
      <c r="F13334">
        <v>2376544</v>
      </c>
      <c r="G13334" s="58" t="s">
        <v>87</v>
      </c>
      <c r="H13334" s="58" t="s">
        <v>87</v>
      </c>
      <c r="I13334" s="60" t="s">
        <v>85</v>
      </c>
    </row>
    <row r="13335" spans="1:9" x14ac:dyDescent="0.2">
      <c r="A13335" t="s">
        <v>59</v>
      </c>
      <c r="B13335" t="s">
        <v>80</v>
      </c>
      <c r="C13335" t="s">
        <v>22</v>
      </c>
      <c r="D13335" s="55">
        <v>45352</v>
      </c>
      <c r="E13335">
        <v>0.93</v>
      </c>
      <c r="F13335">
        <v>2376545</v>
      </c>
      <c r="G13335" s="58" t="s">
        <v>87</v>
      </c>
      <c r="H13335" s="58" t="s">
        <v>87</v>
      </c>
      <c r="I13335" s="60" t="s">
        <v>85</v>
      </c>
    </row>
    <row r="13336" spans="1:9" x14ac:dyDescent="0.2">
      <c r="A13336" t="s">
        <v>59</v>
      </c>
      <c r="B13336" t="s">
        <v>81</v>
      </c>
      <c r="C13336" t="s">
        <v>22</v>
      </c>
      <c r="D13336" s="55">
        <v>45352</v>
      </c>
      <c r="E13336">
        <v>-0.17</v>
      </c>
      <c r="F13336">
        <v>2376546</v>
      </c>
      <c r="G13336" s="58" t="s">
        <v>87</v>
      </c>
      <c r="H13336" s="58" t="s">
        <v>87</v>
      </c>
      <c r="I13336" s="60" t="s">
        <v>85</v>
      </c>
    </row>
    <row r="13337" spans="1:9" x14ac:dyDescent="0.2">
      <c r="A13337" t="s">
        <v>60</v>
      </c>
      <c r="B13337" t="s">
        <v>80</v>
      </c>
      <c r="C13337" t="s">
        <v>22</v>
      </c>
      <c r="D13337" s="55">
        <v>45352</v>
      </c>
      <c r="E13337">
        <v>0.93</v>
      </c>
      <c r="F13337">
        <v>2376547</v>
      </c>
      <c r="G13337" s="58" t="s">
        <v>87</v>
      </c>
      <c r="H13337" s="58" t="s">
        <v>87</v>
      </c>
      <c r="I13337" s="60" t="s">
        <v>85</v>
      </c>
    </row>
    <row r="13338" spans="1:9" x14ac:dyDescent="0.2">
      <c r="A13338" t="s">
        <v>60</v>
      </c>
      <c r="B13338" t="s">
        <v>81</v>
      </c>
      <c r="C13338" t="s">
        <v>22</v>
      </c>
      <c r="D13338" s="55">
        <v>45352</v>
      </c>
      <c r="E13338">
        <v>0.1</v>
      </c>
      <c r="F13338">
        <v>2376548</v>
      </c>
      <c r="G13338" s="58" t="s">
        <v>87</v>
      </c>
      <c r="H13338" s="58" t="s">
        <v>87</v>
      </c>
      <c r="I13338" s="60" t="s">
        <v>85</v>
      </c>
    </row>
    <row r="13339" spans="1:9" x14ac:dyDescent="0.2">
      <c r="A13339" t="s">
        <v>61</v>
      </c>
      <c r="B13339" t="s">
        <v>80</v>
      </c>
      <c r="C13339" t="s">
        <v>22</v>
      </c>
      <c r="D13339" s="55">
        <v>45352</v>
      </c>
      <c r="E13339">
        <v>0.93</v>
      </c>
      <c r="F13339">
        <v>2376549</v>
      </c>
      <c r="G13339" s="58" t="s">
        <v>87</v>
      </c>
      <c r="H13339" s="58" t="s">
        <v>87</v>
      </c>
      <c r="I13339" s="60" t="s">
        <v>85</v>
      </c>
    </row>
    <row r="13340" spans="1:9" x14ac:dyDescent="0.2">
      <c r="A13340" t="s">
        <v>61</v>
      </c>
      <c r="B13340" t="s">
        <v>81</v>
      </c>
      <c r="C13340" t="s">
        <v>22</v>
      </c>
      <c r="D13340" s="55">
        <v>45352</v>
      </c>
      <c r="E13340">
        <v>-0.05</v>
      </c>
      <c r="F13340">
        <v>2376550</v>
      </c>
      <c r="G13340" s="58" t="s">
        <v>87</v>
      </c>
      <c r="H13340" s="58" t="s">
        <v>87</v>
      </c>
      <c r="I13340" s="60" t="s">
        <v>85</v>
      </c>
    </row>
    <row r="13341" spans="1:9" x14ac:dyDescent="0.2">
      <c r="A13341" t="s">
        <v>62</v>
      </c>
      <c r="B13341" t="s">
        <v>80</v>
      </c>
      <c r="C13341" t="s">
        <v>22</v>
      </c>
      <c r="D13341" s="55">
        <v>45352</v>
      </c>
      <c r="E13341">
        <v>0.81499999999999995</v>
      </c>
      <c r="F13341">
        <v>2376551</v>
      </c>
      <c r="G13341" s="58" t="s">
        <v>87</v>
      </c>
      <c r="H13341" s="58" t="s">
        <v>87</v>
      </c>
      <c r="I13341" s="60" t="s">
        <v>85</v>
      </c>
    </row>
    <row r="13342" spans="1:9" x14ac:dyDescent="0.2">
      <c r="A13342" t="s">
        <v>62</v>
      </c>
      <c r="B13342" t="s">
        <v>81</v>
      </c>
      <c r="C13342" t="s">
        <v>22</v>
      </c>
      <c r="D13342" s="55">
        <v>45352</v>
      </c>
      <c r="E13342">
        <v>0.05</v>
      </c>
      <c r="F13342">
        <v>2376552</v>
      </c>
      <c r="G13342" s="58" t="s">
        <v>87</v>
      </c>
      <c r="H13342" s="58" t="s">
        <v>87</v>
      </c>
      <c r="I13342" s="60" t="s">
        <v>85</v>
      </c>
    </row>
    <row r="13343" spans="1:9" x14ac:dyDescent="0.2">
      <c r="A13343" t="s">
        <v>63</v>
      </c>
      <c r="B13343" t="s">
        <v>80</v>
      </c>
      <c r="C13343" t="s">
        <v>22</v>
      </c>
      <c r="D13343" s="55">
        <v>45352</v>
      </c>
      <c r="E13343">
        <v>0</v>
      </c>
      <c r="F13343">
        <v>2376553</v>
      </c>
      <c r="G13343" s="58" t="s">
        <v>87</v>
      </c>
      <c r="H13343" s="58" t="s">
        <v>87</v>
      </c>
      <c r="I13343" s="60" t="s">
        <v>85</v>
      </c>
    </row>
    <row r="13344" spans="1:9" x14ac:dyDescent="0.2">
      <c r="A13344" t="s">
        <v>63</v>
      </c>
      <c r="B13344" t="s">
        <v>81</v>
      </c>
      <c r="C13344" t="s">
        <v>22</v>
      </c>
      <c r="D13344" s="55">
        <v>45352</v>
      </c>
      <c r="E13344">
        <v>0</v>
      </c>
      <c r="F13344">
        <v>2376554</v>
      </c>
      <c r="G13344" s="58" t="s">
        <v>87</v>
      </c>
      <c r="H13344" s="58" t="s">
        <v>87</v>
      </c>
      <c r="I13344" s="60" t="s">
        <v>85</v>
      </c>
    </row>
    <row r="13345" spans="1:9" x14ac:dyDescent="0.2">
      <c r="A13345" t="s">
        <v>64</v>
      </c>
      <c r="B13345" t="s">
        <v>80</v>
      </c>
      <c r="C13345" t="s">
        <v>22</v>
      </c>
      <c r="D13345" s="55">
        <v>45352</v>
      </c>
      <c r="E13345">
        <v>0</v>
      </c>
      <c r="F13345">
        <v>2376555</v>
      </c>
      <c r="G13345" s="58" t="s">
        <v>87</v>
      </c>
      <c r="H13345" s="58" t="s">
        <v>87</v>
      </c>
      <c r="I13345" s="60" t="s">
        <v>85</v>
      </c>
    </row>
    <row r="13346" spans="1:9" x14ac:dyDescent="0.2">
      <c r="A13346" t="s">
        <v>64</v>
      </c>
      <c r="B13346" t="s">
        <v>81</v>
      </c>
      <c r="C13346" t="s">
        <v>22</v>
      </c>
      <c r="D13346" s="55">
        <v>45352</v>
      </c>
      <c r="E13346">
        <v>0</v>
      </c>
      <c r="F13346">
        <v>2376556</v>
      </c>
      <c r="G13346" s="58" t="s">
        <v>87</v>
      </c>
      <c r="H13346" s="58" t="s">
        <v>87</v>
      </c>
      <c r="I13346" s="60" t="s">
        <v>85</v>
      </c>
    </row>
    <row r="13347" spans="1:9" x14ac:dyDescent="0.2">
      <c r="A13347" t="s">
        <v>79</v>
      </c>
      <c r="B13347" t="s">
        <v>80</v>
      </c>
      <c r="C13347" t="s">
        <v>22</v>
      </c>
      <c r="D13347" s="55">
        <v>45352</v>
      </c>
      <c r="E13347">
        <v>0</v>
      </c>
      <c r="F13347">
        <v>2376557</v>
      </c>
      <c r="G13347" s="58" t="s">
        <v>87</v>
      </c>
      <c r="H13347" s="58" t="s">
        <v>87</v>
      </c>
      <c r="I13347" s="60" t="s">
        <v>85</v>
      </c>
    </row>
    <row r="13348" spans="1:9" x14ac:dyDescent="0.2">
      <c r="A13348" t="s">
        <v>79</v>
      </c>
      <c r="B13348" t="s">
        <v>81</v>
      </c>
      <c r="C13348" t="s">
        <v>22</v>
      </c>
      <c r="D13348" s="55">
        <v>45352</v>
      </c>
      <c r="E13348">
        <v>0</v>
      </c>
      <c r="F13348">
        <v>2376558</v>
      </c>
      <c r="G13348" s="58" t="s">
        <v>87</v>
      </c>
      <c r="H13348" s="58" t="s">
        <v>87</v>
      </c>
      <c r="I13348" s="60" t="s">
        <v>85</v>
      </c>
    </row>
    <row r="13349" spans="1:9" x14ac:dyDescent="0.2">
      <c r="A13349" t="s">
        <v>65</v>
      </c>
      <c r="B13349" t="s">
        <v>80</v>
      </c>
      <c r="C13349" t="s">
        <v>22</v>
      </c>
      <c r="D13349" s="55">
        <v>45352</v>
      </c>
      <c r="E13349">
        <v>0</v>
      </c>
      <c r="F13349">
        <v>2376559</v>
      </c>
      <c r="G13349" s="58" t="s">
        <v>87</v>
      </c>
      <c r="H13349" s="58" t="s">
        <v>87</v>
      </c>
      <c r="I13349" s="60" t="s">
        <v>85</v>
      </c>
    </row>
    <row r="13350" spans="1:9" x14ac:dyDescent="0.2">
      <c r="A13350" t="s">
        <v>65</v>
      </c>
      <c r="B13350" t="s">
        <v>81</v>
      </c>
      <c r="C13350" t="s">
        <v>22</v>
      </c>
      <c r="D13350" s="55">
        <v>45352</v>
      </c>
      <c r="E13350">
        <v>0</v>
      </c>
      <c r="F13350">
        <v>2376560</v>
      </c>
      <c r="G13350" s="58" t="s">
        <v>87</v>
      </c>
      <c r="H13350" s="58" t="s">
        <v>87</v>
      </c>
      <c r="I13350" s="60" t="s">
        <v>85</v>
      </c>
    </row>
    <row r="13351" spans="1:9" x14ac:dyDescent="0.2">
      <c r="A13351" t="s">
        <v>82</v>
      </c>
      <c r="B13351" t="s">
        <v>80</v>
      </c>
      <c r="C13351" t="s">
        <v>22</v>
      </c>
      <c r="D13351" s="55">
        <v>45352</v>
      </c>
      <c r="E13351">
        <v>0</v>
      </c>
      <c r="F13351">
        <v>2376561</v>
      </c>
      <c r="G13351" s="58" t="s">
        <v>87</v>
      </c>
      <c r="H13351" s="58" t="s">
        <v>87</v>
      </c>
      <c r="I13351" s="60" t="s">
        <v>85</v>
      </c>
    </row>
    <row r="13352" spans="1:9" x14ac:dyDescent="0.2">
      <c r="A13352" t="s">
        <v>78</v>
      </c>
      <c r="B13352" t="s">
        <v>80</v>
      </c>
      <c r="C13352" t="s">
        <v>22</v>
      </c>
      <c r="D13352" s="55">
        <v>45383</v>
      </c>
      <c r="E13352">
        <v>0.435</v>
      </c>
      <c r="F13352">
        <v>2376515</v>
      </c>
      <c r="G13352" s="58" t="s">
        <v>87</v>
      </c>
      <c r="H13352" s="58" t="s">
        <v>87</v>
      </c>
      <c r="I13352" s="60" t="s">
        <v>85</v>
      </c>
    </row>
    <row r="13353" spans="1:9" x14ac:dyDescent="0.2">
      <c r="A13353" t="s">
        <v>78</v>
      </c>
      <c r="B13353" t="s">
        <v>81</v>
      </c>
      <c r="C13353" t="s">
        <v>22</v>
      </c>
      <c r="D13353" s="55">
        <v>45383</v>
      </c>
      <c r="E13353">
        <v>1.4999999999999999E-2</v>
      </c>
      <c r="F13353">
        <v>2376516</v>
      </c>
      <c r="G13353" s="58" t="s">
        <v>87</v>
      </c>
      <c r="H13353" s="58" t="s">
        <v>87</v>
      </c>
      <c r="I13353" s="60" t="s">
        <v>85</v>
      </c>
    </row>
    <row r="13354" spans="1:9" x14ac:dyDescent="0.2">
      <c r="A13354" t="s">
        <v>35</v>
      </c>
      <c r="B13354" t="s">
        <v>80</v>
      </c>
      <c r="C13354" t="s">
        <v>22</v>
      </c>
      <c r="D13354" s="55">
        <v>45383</v>
      </c>
      <c r="E13354">
        <v>0.435</v>
      </c>
      <c r="F13354">
        <v>2376517</v>
      </c>
      <c r="G13354" s="58" t="s">
        <v>87</v>
      </c>
      <c r="H13354" s="58" t="s">
        <v>87</v>
      </c>
      <c r="I13354" s="60" t="s">
        <v>85</v>
      </c>
    </row>
    <row r="13355" spans="1:9" x14ac:dyDescent="0.2">
      <c r="A13355" t="s">
        <v>35</v>
      </c>
      <c r="B13355" t="s">
        <v>81</v>
      </c>
      <c r="C13355" t="s">
        <v>22</v>
      </c>
      <c r="D13355" s="55">
        <v>45383</v>
      </c>
      <c r="E13355">
        <v>4.4999999999999998E-2</v>
      </c>
      <c r="F13355">
        <v>2376518</v>
      </c>
      <c r="G13355" s="58" t="s">
        <v>87</v>
      </c>
      <c r="H13355" s="58" t="s">
        <v>87</v>
      </c>
      <c r="I13355" s="60" t="s">
        <v>85</v>
      </c>
    </row>
    <row r="13356" spans="1:9" x14ac:dyDescent="0.2">
      <c r="A13356" t="s">
        <v>36</v>
      </c>
      <c r="B13356" t="s">
        <v>80</v>
      </c>
      <c r="C13356" t="s">
        <v>22</v>
      </c>
      <c r="D13356" s="55">
        <v>45383</v>
      </c>
      <c r="E13356">
        <v>0.435</v>
      </c>
      <c r="F13356">
        <v>2376519</v>
      </c>
      <c r="G13356" s="58" t="s">
        <v>87</v>
      </c>
      <c r="H13356" s="58" t="s">
        <v>87</v>
      </c>
      <c r="I13356" s="60" t="s">
        <v>85</v>
      </c>
    </row>
    <row r="13357" spans="1:9" x14ac:dyDescent="0.2">
      <c r="A13357" t="s">
        <v>36</v>
      </c>
      <c r="B13357" t="s">
        <v>81</v>
      </c>
      <c r="C13357" t="s">
        <v>22</v>
      </c>
      <c r="D13357" s="55">
        <v>45383</v>
      </c>
      <c r="E13357">
        <v>1.4999999999999999E-2</v>
      </c>
      <c r="F13357">
        <v>2376520</v>
      </c>
      <c r="G13357" s="58" t="s">
        <v>87</v>
      </c>
      <c r="H13357" s="58" t="s">
        <v>87</v>
      </c>
      <c r="I13357" s="60" t="s">
        <v>85</v>
      </c>
    </row>
    <row r="13358" spans="1:9" x14ac:dyDescent="0.2">
      <c r="A13358" t="s">
        <v>37</v>
      </c>
      <c r="B13358" t="s">
        <v>80</v>
      </c>
      <c r="C13358" t="s">
        <v>22</v>
      </c>
      <c r="D13358" s="55">
        <v>45383</v>
      </c>
      <c r="E13358">
        <v>0.435</v>
      </c>
      <c r="F13358">
        <v>2376521</v>
      </c>
      <c r="G13358" s="58" t="s">
        <v>87</v>
      </c>
      <c r="H13358" s="58" t="s">
        <v>87</v>
      </c>
      <c r="I13358" s="60" t="s">
        <v>85</v>
      </c>
    </row>
    <row r="13359" spans="1:9" x14ac:dyDescent="0.2">
      <c r="A13359" t="s">
        <v>37</v>
      </c>
      <c r="B13359" t="s">
        <v>81</v>
      </c>
      <c r="C13359" t="s">
        <v>22</v>
      </c>
      <c r="D13359" s="55">
        <v>45383</v>
      </c>
      <c r="E13359">
        <v>4.4999999999999998E-2</v>
      </c>
      <c r="F13359">
        <v>2376522</v>
      </c>
      <c r="G13359" s="58" t="s">
        <v>87</v>
      </c>
      <c r="H13359" s="58" t="s">
        <v>87</v>
      </c>
      <c r="I13359" s="60" t="s">
        <v>85</v>
      </c>
    </row>
    <row r="13360" spans="1:9" x14ac:dyDescent="0.2">
      <c r="A13360" t="s">
        <v>40</v>
      </c>
      <c r="B13360" t="s">
        <v>80</v>
      </c>
      <c r="C13360" t="s">
        <v>22</v>
      </c>
      <c r="D13360" s="55">
        <v>45383</v>
      </c>
      <c r="E13360">
        <v>0</v>
      </c>
      <c r="F13360">
        <v>2376523</v>
      </c>
      <c r="G13360" s="58" t="s">
        <v>87</v>
      </c>
      <c r="H13360" s="58" t="s">
        <v>87</v>
      </c>
      <c r="I13360" s="60" t="s">
        <v>85</v>
      </c>
    </row>
    <row r="13361" spans="1:9" x14ac:dyDescent="0.2">
      <c r="A13361" t="s">
        <v>40</v>
      </c>
      <c r="B13361" t="s">
        <v>81</v>
      </c>
      <c r="C13361" t="s">
        <v>22</v>
      </c>
      <c r="D13361" s="55">
        <v>45383</v>
      </c>
      <c r="E13361">
        <v>0</v>
      </c>
      <c r="F13361">
        <v>2376524</v>
      </c>
      <c r="G13361" s="58" t="s">
        <v>87</v>
      </c>
      <c r="H13361" s="58" t="s">
        <v>87</v>
      </c>
      <c r="I13361" s="60" t="s">
        <v>85</v>
      </c>
    </row>
    <row r="13362" spans="1:9" x14ac:dyDescent="0.2">
      <c r="A13362" t="s">
        <v>41</v>
      </c>
      <c r="B13362" t="s">
        <v>80</v>
      </c>
      <c r="C13362" t="s">
        <v>22</v>
      </c>
      <c r="D13362" s="55">
        <v>45383</v>
      </c>
      <c r="E13362">
        <v>0</v>
      </c>
      <c r="F13362">
        <v>2376525</v>
      </c>
      <c r="G13362" s="58" t="s">
        <v>87</v>
      </c>
      <c r="H13362" s="58" t="s">
        <v>87</v>
      </c>
      <c r="I13362" s="60" t="s">
        <v>85</v>
      </c>
    </row>
    <row r="13363" spans="1:9" x14ac:dyDescent="0.2">
      <c r="A13363" t="s">
        <v>41</v>
      </c>
      <c r="B13363" t="s">
        <v>81</v>
      </c>
      <c r="C13363" t="s">
        <v>22</v>
      </c>
      <c r="D13363" s="55">
        <v>45383</v>
      </c>
      <c r="E13363">
        <v>0</v>
      </c>
      <c r="F13363">
        <v>2376526</v>
      </c>
      <c r="G13363" s="58" t="s">
        <v>87</v>
      </c>
      <c r="H13363" s="58" t="s">
        <v>87</v>
      </c>
      <c r="I13363" s="60" t="s">
        <v>85</v>
      </c>
    </row>
    <row r="13364" spans="1:9" x14ac:dyDescent="0.2">
      <c r="A13364" t="s">
        <v>42</v>
      </c>
      <c r="B13364" t="s">
        <v>80</v>
      </c>
      <c r="C13364" t="s">
        <v>22</v>
      </c>
      <c r="D13364" s="55">
        <v>45383</v>
      </c>
      <c r="E13364">
        <v>0.17</v>
      </c>
      <c r="F13364">
        <v>2376527</v>
      </c>
      <c r="G13364" s="58" t="s">
        <v>87</v>
      </c>
      <c r="H13364" s="58" t="s">
        <v>87</v>
      </c>
      <c r="I13364" s="60" t="s">
        <v>85</v>
      </c>
    </row>
    <row r="13365" spans="1:9" x14ac:dyDescent="0.2">
      <c r="A13365" t="s">
        <v>42</v>
      </c>
      <c r="B13365" t="s">
        <v>81</v>
      </c>
      <c r="C13365" t="s">
        <v>22</v>
      </c>
      <c r="D13365" s="55">
        <v>45383</v>
      </c>
      <c r="E13365">
        <v>1.7500000000000002E-2</v>
      </c>
      <c r="F13365">
        <v>2376528</v>
      </c>
      <c r="G13365" s="58" t="s">
        <v>87</v>
      </c>
      <c r="H13365" s="58" t="s">
        <v>87</v>
      </c>
      <c r="I13365" s="60" t="s">
        <v>85</v>
      </c>
    </row>
    <row r="13366" spans="1:9" x14ac:dyDescent="0.2">
      <c r="A13366" t="s">
        <v>43</v>
      </c>
      <c r="B13366" t="s">
        <v>80</v>
      </c>
      <c r="C13366" t="s">
        <v>22</v>
      </c>
      <c r="D13366" s="55">
        <v>45383</v>
      </c>
      <c r="E13366">
        <v>0.17</v>
      </c>
      <c r="F13366">
        <v>2376529</v>
      </c>
      <c r="G13366" s="58" t="s">
        <v>87</v>
      </c>
      <c r="H13366" s="58" t="s">
        <v>87</v>
      </c>
      <c r="I13366" s="60" t="s">
        <v>85</v>
      </c>
    </row>
    <row r="13367" spans="1:9" x14ac:dyDescent="0.2">
      <c r="A13367" t="s">
        <v>43</v>
      </c>
      <c r="B13367" t="s">
        <v>81</v>
      </c>
      <c r="C13367" t="s">
        <v>22</v>
      </c>
      <c r="D13367" s="55">
        <v>45383</v>
      </c>
      <c r="E13367">
        <v>0.2153900085815863</v>
      </c>
      <c r="F13367">
        <v>2376530</v>
      </c>
      <c r="G13367" s="58" t="s">
        <v>87</v>
      </c>
      <c r="H13367" s="58" t="s">
        <v>87</v>
      </c>
      <c r="I13367" s="60" t="s">
        <v>85</v>
      </c>
    </row>
    <row r="13368" spans="1:9" x14ac:dyDescent="0.2">
      <c r="A13368" t="s">
        <v>44</v>
      </c>
      <c r="B13368" t="s">
        <v>80</v>
      </c>
      <c r="C13368" t="s">
        <v>22</v>
      </c>
      <c r="D13368" s="55">
        <v>45383</v>
      </c>
      <c r="E13368">
        <v>0.24</v>
      </c>
      <c r="F13368">
        <v>2376531</v>
      </c>
      <c r="G13368" s="58" t="s">
        <v>87</v>
      </c>
      <c r="H13368" s="58" t="s">
        <v>87</v>
      </c>
      <c r="I13368" s="60" t="s">
        <v>85</v>
      </c>
    </row>
    <row r="13369" spans="1:9" x14ac:dyDescent="0.2">
      <c r="A13369" t="s">
        <v>44</v>
      </c>
      <c r="B13369" t="s">
        <v>81</v>
      </c>
      <c r="C13369" t="s">
        <v>22</v>
      </c>
      <c r="D13369" s="55">
        <v>45383</v>
      </c>
      <c r="E13369">
        <v>5.0000000000000001E-3</v>
      </c>
      <c r="F13369">
        <v>2376532</v>
      </c>
      <c r="G13369" s="58" t="s">
        <v>87</v>
      </c>
      <c r="H13369" s="58" t="s">
        <v>87</v>
      </c>
      <c r="I13369" s="60" t="s">
        <v>85</v>
      </c>
    </row>
    <row r="13370" spans="1:9" x14ac:dyDescent="0.2">
      <c r="A13370" t="s">
        <v>45</v>
      </c>
      <c r="B13370" t="s">
        <v>80</v>
      </c>
      <c r="C13370" t="s">
        <v>22</v>
      </c>
      <c r="D13370" s="55">
        <v>45383</v>
      </c>
      <c r="E13370">
        <v>0.24</v>
      </c>
      <c r="F13370">
        <v>2376533</v>
      </c>
      <c r="G13370" s="58" t="s">
        <v>87</v>
      </c>
      <c r="H13370" s="58" t="s">
        <v>87</v>
      </c>
      <c r="I13370" s="60" t="s">
        <v>85</v>
      </c>
    </row>
    <row r="13371" spans="1:9" x14ac:dyDescent="0.2">
      <c r="A13371" t="s">
        <v>45</v>
      </c>
      <c r="B13371" t="s">
        <v>81</v>
      </c>
      <c r="C13371" t="s">
        <v>22</v>
      </c>
      <c r="D13371" s="55">
        <v>45383</v>
      </c>
      <c r="E13371">
        <v>5.0000000000000001E-3</v>
      </c>
      <c r="F13371">
        <v>2376534</v>
      </c>
      <c r="G13371" s="58" t="s">
        <v>87</v>
      </c>
      <c r="H13371" s="58" t="s">
        <v>87</v>
      </c>
      <c r="I13371" s="60" t="s">
        <v>85</v>
      </c>
    </row>
    <row r="13372" spans="1:9" x14ac:dyDescent="0.2">
      <c r="A13372" t="s">
        <v>46</v>
      </c>
      <c r="B13372" t="s">
        <v>80</v>
      </c>
      <c r="C13372" t="s">
        <v>22</v>
      </c>
      <c r="D13372" s="55">
        <v>45383</v>
      </c>
      <c r="E13372">
        <v>0.24</v>
      </c>
      <c r="F13372">
        <v>2376535</v>
      </c>
      <c r="G13372" s="58" t="s">
        <v>87</v>
      </c>
      <c r="H13372" s="58" t="s">
        <v>87</v>
      </c>
      <c r="I13372" s="60" t="s">
        <v>85</v>
      </c>
    </row>
    <row r="13373" spans="1:9" x14ac:dyDescent="0.2">
      <c r="A13373" t="s">
        <v>46</v>
      </c>
      <c r="B13373" t="s">
        <v>81</v>
      </c>
      <c r="C13373" t="s">
        <v>22</v>
      </c>
      <c r="D13373" s="55">
        <v>45383</v>
      </c>
      <c r="E13373">
        <v>0.28933806794924288</v>
      </c>
      <c r="F13373">
        <v>2376536</v>
      </c>
      <c r="G13373" s="58" t="s">
        <v>87</v>
      </c>
      <c r="H13373" s="58" t="s">
        <v>87</v>
      </c>
      <c r="I13373" s="60" t="s">
        <v>85</v>
      </c>
    </row>
    <row r="13374" spans="1:9" x14ac:dyDescent="0.2">
      <c r="A13374" t="s">
        <v>47</v>
      </c>
      <c r="B13374" t="s">
        <v>80</v>
      </c>
      <c r="C13374" t="s">
        <v>22</v>
      </c>
      <c r="D13374" s="55">
        <v>45383</v>
      </c>
      <c r="E13374">
        <v>0.24</v>
      </c>
      <c r="F13374">
        <v>2376537</v>
      </c>
      <c r="G13374" s="58" t="s">
        <v>87</v>
      </c>
      <c r="H13374" s="58" t="s">
        <v>87</v>
      </c>
      <c r="I13374" s="60" t="s">
        <v>85</v>
      </c>
    </row>
    <row r="13375" spans="1:9" x14ac:dyDescent="0.2">
      <c r="A13375" t="s">
        <v>47</v>
      </c>
      <c r="B13375" t="s">
        <v>81</v>
      </c>
      <c r="C13375" t="s">
        <v>22</v>
      </c>
      <c r="D13375" s="55">
        <v>45383</v>
      </c>
      <c r="E13375">
        <v>2.5000000000000001E-2</v>
      </c>
      <c r="F13375">
        <v>2376538</v>
      </c>
      <c r="G13375" s="58" t="s">
        <v>87</v>
      </c>
      <c r="H13375" s="58" t="s">
        <v>87</v>
      </c>
      <c r="I13375" s="60" t="s">
        <v>85</v>
      </c>
    </row>
    <row r="13376" spans="1:9" x14ac:dyDescent="0.2">
      <c r="A13376" t="s">
        <v>48</v>
      </c>
      <c r="B13376" t="s">
        <v>80</v>
      </c>
      <c r="C13376" t="s">
        <v>22</v>
      </c>
      <c r="D13376" s="55">
        <v>45383</v>
      </c>
      <c r="E13376">
        <v>0.24</v>
      </c>
      <c r="F13376">
        <v>2376539</v>
      </c>
      <c r="G13376" s="58" t="s">
        <v>87</v>
      </c>
      <c r="H13376" s="58" t="s">
        <v>87</v>
      </c>
      <c r="I13376" s="60" t="s">
        <v>85</v>
      </c>
    </row>
    <row r="13377" spans="1:9" x14ac:dyDescent="0.2">
      <c r="A13377" t="s">
        <v>48</v>
      </c>
      <c r="B13377" t="s">
        <v>81</v>
      </c>
      <c r="C13377" t="s">
        <v>22</v>
      </c>
      <c r="D13377" s="55">
        <v>45383</v>
      </c>
      <c r="E13377">
        <v>0.28933806794924288</v>
      </c>
      <c r="F13377">
        <v>2376540</v>
      </c>
      <c r="G13377" s="58" t="s">
        <v>87</v>
      </c>
      <c r="H13377" s="58" t="s">
        <v>87</v>
      </c>
      <c r="I13377" s="60" t="s">
        <v>85</v>
      </c>
    </row>
    <row r="13378" spans="1:9" x14ac:dyDescent="0.2">
      <c r="A13378" t="s">
        <v>50</v>
      </c>
      <c r="B13378" t="s">
        <v>80</v>
      </c>
      <c r="C13378" t="s">
        <v>22</v>
      </c>
      <c r="D13378" s="55">
        <v>45383</v>
      </c>
      <c r="E13378">
        <v>0</v>
      </c>
      <c r="F13378">
        <v>2376541</v>
      </c>
      <c r="G13378" s="58" t="s">
        <v>87</v>
      </c>
      <c r="H13378" s="58" t="s">
        <v>87</v>
      </c>
      <c r="I13378" s="60" t="s">
        <v>85</v>
      </c>
    </row>
    <row r="13379" spans="1:9" x14ac:dyDescent="0.2">
      <c r="A13379" t="s">
        <v>50</v>
      </c>
      <c r="B13379" t="s">
        <v>81</v>
      </c>
      <c r="C13379" t="s">
        <v>22</v>
      </c>
      <c r="D13379" s="55">
        <v>45383</v>
      </c>
      <c r="E13379">
        <v>0</v>
      </c>
      <c r="F13379">
        <v>2376542</v>
      </c>
      <c r="G13379" s="58" t="s">
        <v>87</v>
      </c>
      <c r="H13379" s="58" t="s">
        <v>87</v>
      </c>
      <c r="I13379" s="60" t="s">
        <v>85</v>
      </c>
    </row>
    <row r="13380" spans="1:9" x14ac:dyDescent="0.2">
      <c r="A13380" t="s">
        <v>58</v>
      </c>
      <c r="B13380" t="s">
        <v>80</v>
      </c>
      <c r="C13380" t="s">
        <v>22</v>
      </c>
      <c r="D13380" s="55">
        <v>45383</v>
      </c>
      <c r="E13380">
        <v>0.435</v>
      </c>
      <c r="F13380">
        <v>2376543</v>
      </c>
      <c r="G13380" s="58" t="s">
        <v>87</v>
      </c>
      <c r="H13380" s="58" t="s">
        <v>87</v>
      </c>
      <c r="I13380" s="60" t="s">
        <v>85</v>
      </c>
    </row>
    <row r="13381" spans="1:9" x14ac:dyDescent="0.2">
      <c r="A13381" t="s">
        <v>58</v>
      </c>
      <c r="B13381" t="s">
        <v>81</v>
      </c>
      <c r="C13381" t="s">
        <v>22</v>
      </c>
      <c r="D13381" s="55">
        <v>45383</v>
      </c>
      <c r="E13381">
        <v>1.4999999999999999E-2</v>
      </c>
      <c r="F13381">
        <v>2376544</v>
      </c>
      <c r="G13381" s="58" t="s">
        <v>87</v>
      </c>
      <c r="H13381" s="58" t="s">
        <v>87</v>
      </c>
      <c r="I13381" s="60" t="s">
        <v>85</v>
      </c>
    </row>
    <row r="13382" spans="1:9" x14ac:dyDescent="0.2">
      <c r="A13382" t="s">
        <v>59</v>
      </c>
      <c r="B13382" t="s">
        <v>80</v>
      </c>
      <c r="C13382" t="s">
        <v>22</v>
      </c>
      <c r="D13382" s="55">
        <v>45383</v>
      </c>
      <c r="E13382">
        <v>0.5</v>
      </c>
      <c r="F13382">
        <v>2376545</v>
      </c>
      <c r="G13382" s="58" t="s">
        <v>87</v>
      </c>
      <c r="H13382" s="58" t="s">
        <v>87</v>
      </c>
      <c r="I13382" s="60" t="s">
        <v>85</v>
      </c>
    </row>
    <row r="13383" spans="1:9" x14ac:dyDescent="0.2">
      <c r="A13383" t="s">
        <v>59</v>
      </c>
      <c r="B13383" t="s">
        <v>81</v>
      </c>
      <c r="C13383" t="s">
        <v>22</v>
      </c>
      <c r="D13383" s="55">
        <v>45383</v>
      </c>
      <c r="E13383">
        <v>-8.5000000000000006E-2</v>
      </c>
      <c r="F13383">
        <v>2376546</v>
      </c>
      <c r="G13383" s="58" t="s">
        <v>87</v>
      </c>
      <c r="H13383" s="58" t="s">
        <v>87</v>
      </c>
      <c r="I13383" s="60" t="s">
        <v>85</v>
      </c>
    </row>
    <row r="13384" spans="1:9" x14ac:dyDescent="0.2">
      <c r="A13384" t="s">
        <v>60</v>
      </c>
      <c r="B13384" t="s">
        <v>80</v>
      </c>
      <c r="C13384" t="s">
        <v>22</v>
      </c>
      <c r="D13384" s="55">
        <v>45383</v>
      </c>
      <c r="E13384">
        <v>0.5</v>
      </c>
      <c r="F13384">
        <v>2376547</v>
      </c>
      <c r="G13384" s="58" t="s">
        <v>87</v>
      </c>
      <c r="H13384" s="58" t="s">
        <v>87</v>
      </c>
      <c r="I13384" s="60" t="s">
        <v>85</v>
      </c>
    </row>
    <row r="13385" spans="1:9" x14ac:dyDescent="0.2">
      <c r="A13385" t="s">
        <v>60</v>
      </c>
      <c r="B13385" t="s">
        <v>81</v>
      </c>
      <c r="C13385" t="s">
        <v>22</v>
      </c>
      <c r="D13385" s="55">
        <v>45383</v>
      </c>
      <c r="E13385">
        <v>0.02</v>
      </c>
      <c r="F13385">
        <v>2376548</v>
      </c>
      <c r="G13385" s="58" t="s">
        <v>87</v>
      </c>
      <c r="H13385" s="58" t="s">
        <v>87</v>
      </c>
      <c r="I13385" s="60" t="s">
        <v>85</v>
      </c>
    </row>
    <row r="13386" spans="1:9" x14ac:dyDescent="0.2">
      <c r="A13386" t="s">
        <v>61</v>
      </c>
      <c r="B13386" t="s">
        <v>80</v>
      </c>
      <c r="C13386" t="s">
        <v>22</v>
      </c>
      <c r="D13386" s="55">
        <v>45383</v>
      </c>
      <c r="E13386">
        <v>0.5</v>
      </c>
      <c r="F13386">
        <v>2376549</v>
      </c>
      <c r="G13386" s="58" t="s">
        <v>87</v>
      </c>
      <c r="H13386" s="58" t="s">
        <v>87</v>
      </c>
      <c r="I13386" s="60" t="s">
        <v>85</v>
      </c>
    </row>
    <row r="13387" spans="1:9" x14ac:dyDescent="0.2">
      <c r="A13387" t="s">
        <v>61</v>
      </c>
      <c r="B13387" t="s">
        <v>81</v>
      </c>
      <c r="C13387" t="s">
        <v>22</v>
      </c>
      <c r="D13387" s="55">
        <v>45383</v>
      </c>
      <c r="E13387">
        <v>-4.4999999999999998E-2</v>
      </c>
      <c r="F13387">
        <v>2376550</v>
      </c>
      <c r="G13387" s="58" t="s">
        <v>87</v>
      </c>
      <c r="H13387" s="58" t="s">
        <v>87</v>
      </c>
      <c r="I13387" s="60" t="s">
        <v>85</v>
      </c>
    </row>
    <row r="13388" spans="1:9" x14ac:dyDescent="0.2">
      <c r="A13388" t="s">
        <v>62</v>
      </c>
      <c r="B13388" t="s">
        <v>80</v>
      </c>
      <c r="C13388" t="s">
        <v>22</v>
      </c>
      <c r="D13388" s="55">
        <v>45383</v>
      </c>
      <c r="E13388">
        <v>0.24</v>
      </c>
      <c r="F13388">
        <v>2376551</v>
      </c>
      <c r="G13388" s="58" t="s">
        <v>87</v>
      </c>
      <c r="H13388" s="58" t="s">
        <v>87</v>
      </c>
      <c r="I13388" s="60" t="s">
        <v>85</v>
      </c>
    </row>
    <row r="13389" spans="1:9" x14ac:dyDescent="0.2">
      <c r="A13389" t="s">
        <v>62</v>
      </c>
      <c r="B13389" t="s">
        <v>81</v>
      </c>
      <c r="C13389" t="s">
        <v>22</v>
      </c>
      <c r="D13389" s="55">
        <v>45383</v>
      </c>
      <c r="E13389">
        <v>5.0000000000000001E-3</v>
      </c>
      <c r="F13389">
        <v>2376552</v>
      </c>
      <c r="G13389" s="58" t="s">
        <v>87</v>
      </c>
      <c r="H13389" s="58" t="s">
        <v>87</v>
      </c>
      <c r="I13389" s="60" t="s">
        <v>85</v>
      </c>
    </row>
    <row r="13390" spans="1:9" x14ac:dyDescent="0.2">
      <c r="A13390" t="s">
        <v>63</v>
      </c>
      <c r="B13390" t="s">
        <v>80</v>
      </c>
      <c r="C13390" t="s">
        <v>22</v>
      </c>
      <c r="D13390" s="55">
        <v>45383</v>
      </c>
      <c r="E13390">
        <v>0</v>
      </c>
      <c r="F13390">
        <v>2376553</v>
      </c>
      <c r="G13390" s="58" t="s">
        <v>87</v>
      </c>
      <c r="H13390" s="58" t="s">
        <v>87</v>
      </c>
      <c r="I13390" s="60" t="s">
        <v>85</v>
      </c>
    </row>
    <row r="13391" spans="1:9" x14ac:dyDescent="0.2">
      <c r="A13391" t="s">
        <v>63</v>
      </c>
      <c r="B13391" t="s">
        <v>81</v>
      </c>
      <c r="C13391" t="s">
        <v>22</v>
      </c>
      <c r="D13391" s="55">
        <v>45383</v>
      </c>
      <c r="E13391">
        <v>0</v>
      </c>
      <c r="F13391">
        <v>2376554</v>
      </c>
      <c r="G13391" s="58" t="s">
        <v>87</v>
      </c>
      <c r="H13391" s="58" t="s">
        <v>87</v>
      </c>
      <c r="I13391" s="60" t="s">
        <v>85</v>
      </c>
    </row>
    <row r="13392" spans="1:9" x14ac:dyDescent="0.2">
      <c r="A13392" t="s">
        <v>64</v>
      </c>
      <c r="B13392" t="s">
        <v>80</v>
      </c>
      <c r="C13392" t="s">
        <v>22</v>
      </c>
      <c r="D13392" s="55">
        <v>45383</v>
      </c>
      <c r="E13392">
        <v>0</v>
      </c>
      <c r="F13392">
        <v>2376555</v>
      </c>
      <c r="G13392" s="58" t="s">
        <v>87</v>
      </c>
      <c r="H13392" s="58" t="s">
        <v>87</v>
      </c>
      <c r="I13392" s="60" t="s">
        <v>85</v>
      </c>
    </row>
    <row r="13393" spans="1:9" x14ac:dyDescent="0.2">
      <c r="A13393" t="s">
        <v>64</v>
      </c>
      <c r="B13393" t="s">
        <v>81</v>
      </c>
      <c r="C13393" t="s">
        <v>22</v>
      </c>
      <c r="D13393" s="55">
        <v>45383</v>
      </c>
      <c r="E13393">
        <v>0</v>
      </c>
      <c r="F13393">
        <v>2376556</v>
      </c>
      <c r="G13393" s="58" t="s">
        <v>87</v>
      </c>
      <c r="H13393" s="58" t="s">
        <v>87</v>
      </c>
      <c r="I13393" s="60" t="s">
        <v>85</v>
      </c>
    </row>
    <row r="13394" spans="1:9" x14ac:dyDescent="0.2">
      <c r="A13394" t="s">
        <v>79</v>
      </c>
      <c r="B13394" t="s">
        <v>80</v>
      </c>
      <c r="C13394" t="s">
        <v>22</v>
      </c>
      <c r="D13394" s="55">
        <v>45383</v>
      </c>
      <c r="E13394">
        <v>0</v>
      </c>
      <c r="F13394">
        <v>2376557</v>
      </c>
      <c r="G13394" s="58" t="s">
        <v>87</v>
      </c>
      <c r="H13394" s="58" t="s">
        <v>87</v>
      </c>
      <c r="I13394" s="60" t="s">
        <v>85</v>
      </c>
    </row>
    <row r="13395" spans="1:9" x14ac:dyDescent="0.2">
      <c r="A13395" t="s">
        <v>79</v>
      </c>
      <c r="B13395" t="s">
        <v>81</v>
      </c>
      <c r="C13395" t="s">
        <v>22</v>
      </c>
      <c r="D13395" s="55">
        <v>45383</v>
      </c>
      <c r="E13395">
        <v>0</v>
      </c>
      <c r="F13395">
        <v>2376558</v>
      </c>
      <c r="G13395" s="58" t="s">
        <v>87</v>
      </c>
      <c r="H13395" s="58" t="s">
        <v>87</v>
      </c>
      <c r="I13395" s="60" t="s">
        <v>85</v>
      </c>
    </row>
    <row r="13396" spans="1:9" x14ac:dyDescent="0.2">
      <c r="A13396" t="s">
        <v>65</v>
      </c>
      <c r="B13396" t="s">
        <v>80</v>
      </c>
      <c r="C13396" t="s">
        <v>22</v>
      </c>
      <c r="D13396" s="55">
        <v>45383</v>
      </c>
      <c r="E13396">
        <v>0</v>
      </c>
      <c r="F13396">
        <v>2376559</v>
      </c>
      <c r="G13396" s="58" t="s">
        <v>87</v>
      </c>
      <c r="H13396" s="58" t="s">
        <v>87</v>
      </c>
      <c r="I13396" s="60" t="s">
        <v>85</v>
      </c>
    </row>
    <row r="13397" spans="1:9" x14ac:dyDescent="0.2">
      <c r="A13397" t="s">
        <v>65</v>
      </c>
      <c r="B13397" t="s">
        <v>81</v>
      </c>
      <c r="C13397" t="s">
        <v>22</v>
      </c>
      <c r="D13397" s="55">
        <v>45383</v>
      </c>
      <c r="E13397">
        <v>0</v>
      </c>
      <c r="F13397">
        <v>2376560</v>
      </c>
      <c r="G13397" s="58" t="s">
        <v>87</v>
      </c>
      <c r="H13397" s="58" t="s">
        <v>87</v>
      </c>
      <c r="I13397" s="60" t="s">
        <v>85</v>
      </c>
    </row>
    <row r="13398" spans="1:9" x14ac:dyDescent="0.2">
      <c r="A13398" t="s">
        <v>82</v>
      </c>
      <c r="B13398" t="s">
        <v>80</v>
      </c>
      <c r="C13398" t="s">
        <v>22</v>
      </c>
      <c r="D13398" s="55">
        <v>45383</v>
      </c>
      <c r="E13398">
        <v>0</v>
      </c>
      <c r="F13398">
        <v>2376561</v>
      </c>
      <c r="G13398" s="58" t="s">
        <v>87</v>
      </c>
      <c r="H13398" s="58" t="s">
        <v>87</v>
      </c>
      <c r="I13398" s="60" t="s">
        <v>85</v>
      </c>
    </row>
    <row r="13399" spans="1:9" x14ac:dyDescent="0.2">
      <c r="A13399" t="s">
        <v>78</v>
      </c>
      <c r="B13399" t="s">
        <v>80</v>
      </c>
      <c r="C13399" t="s">
        <v>22</v>
      </c>
      <c r="D13399" s="55">
        <v>45413</v>
      </c>
      <c r="E13399">
        <v>0.38500000000000001</v>
      </c>
      <c r="F13399">
        <v>2376515</v>
      </c>
      <c r="G13399" s="58" t="s">
        <v>87</v>
      </c>
      <c r="H13399" s="58" t="s">
        <v>87</v>
      </c>
      <c r="I13399" s="60" t="s">
        <v>85</v>
      </c>
    </row>
    <row r="13400" spans="1:9" x14ac:dyDescent="0.2">
      <c r="A13400" t="s">
        <v>78</v>
      </c>
      <c r="B13400" t="s">
        <v>81</v>
      </c>
      <c r="C13400" t="s">
        <v>22</v>
      </c>
      <c r="D13400" s="55">
        <v>45413</v>
      </c>
      <c r="E13400">
        <v>1.4999999999999999E-2</v>
      </c>
      <c r="F13400">
        <v>2376516</v>
      </c>
      <c r="G13400" s="58" t="s">
        <v>87</v>
      </c>
      <c r="H13400" s="58" t="s">
        <v>87</v>
      </c>
      <c r="I13400" s="60" t="s">
        <v>85</v>
      </c>
    </row>
    <row r="13401" spans="1:9" x14ac:dyDescent="0.2">
      <c r="A13401" t="s">
        <v>35</v>
      </c>
      <c r="B13401" t="s">
        <v>80</v>
      </c>
      <c r="C13401" t="s">
        <v>22</v>
      </c>
      <c r="D13401" s="55">
        <v>45413</v>
      </c>
      <c r="E13401">
        <v>0.38500000000000001</v>
      </c>
      <c r="F13401">
        <v>2376517</v>
      </c>
      <c r="G13401" s="58" t="s">
        <v>87</v>
      </c>
      <c r="H13401" s="58" t="s">
        <v>87</v>
      </c>
      <c r="I13401" s="60" t="s">
        <v>85</v>
      </c>
    </row>
    <row r="13402" spans="1:9" x14ac:dyDescent="0.2">
      <c r="A13402" t="s">
        <v>35</v>
      </c>
      <c r="B13402" t="s">
        <v>81</v>
      </c>
      <c r="C13402" t="s">
        <v>22</v>
      </c>
      <c r="D13402" s="55">
        <v>45413</v>
      </c>
      <c r="E13402">
        <v>4.4999999999999998E-2</v>
      </c>
      <c r="F13402">
        <v>2376518</v>
      </c>
      <c r="G13402" s="58" t="s">
        <v>87</v>
      </c>
      <c r="H13402" s="58" t="s">
        <v>87</v>
      </c>
      <c r="I13402" s="60" t="s">
        <v>85</v>
      </c>
    </row>
    <row r="13403" spans="1:9" x14ac:dyDescent="0.2">
      <c r="A13403" t="s">
        <v>36</v>
      </c>
      <c r="B13403" t="s">
        <v>80</v>
      </c>
      <c r="C13403" t="s">
        <v>22</v>
      </c>
      <c r="D13403" s="55">
        <v>45413</v>
      </c>
      <c r="E13403">
        <v>0.38500000000000001</v>
      </c>
      <c r="F13403">
        <v>2376519</v>
      </c>
      <c r="G13403" s="58" t="s">
        <v>87</v>
      </c>
      <c r="H13403" s="58" t="s">
        <v>87</v>
      </c>
      <c r="I13403" s="60" t="s">
        <v>85</v>
      </c>
    </row>
    <row r="13404" spans="1:9" x14ac:dyDescent="0.2">
      <c r="A13404" t="s">
        <v>36</v>
      </c>
      <c r="B13404" t="s">
        <v>81</v>
      </c>
      <c r="C13404" t="s">
        <v>22</v>
      </c>
      <c r="D13404" s="55">
        <v>45413</v>
      </c>
      <c r="E13404">
        <v>1.4999999999999999E-2</v>
      </c>
      <c r="F13404">
        <v>2376520</v>
      </c>
      <c r="G13404" s="58" t="s">
        <v>87</v>
      </c>
      <c r="H13404" s="58" t="s">
        <v>87</v>
      </c>
      <c r="I13404" s="60" t="s">
        <v>85</v>
      </c>
    </row>
    <row r="13405" spans="1:9" x14ac:dyDescent="0.2">
      <c r="A13405" t="s">
        <v>37</v>
      </c>
      <c r="B13405" t="s">
        <v>80</v>
      </c>
      <c r="C13405" t="s">
        <v>22</v>
      </c>
      <c r="D13405" s="55">
        <v>45413</v>
      </c>
      <c r="E13405">
        <v>0.38500000000000001</v>
      </c>
      <c r="F13405">
        <v>2376521</v>
      </c>
      <c r="G13405" s="58" t="s">
        <v>87</v>
      </c>
      <c r="H13405" s="58" t="s">
        <v>87</v>
      </c>
      <c r="I13405" s="60" t="s">
        <v>85</v>
      </c>
    </row>
    <row r="13406" spans="1:9" x14ac:dyDescent="0.2">
      <c r="A13406" t="s">
        <v>37</v>
      </c>
      <c r="B13406" t="s">
        <v>81</v>
      </c>
      <c r="C13406" t="s">
        <v>22</v>
      </c>
      <c r="D13406" s="55">
        <v>45413</v>
      </c>
      <c r="E13406">
        <v>4.4999999999999998E-2</v>
      </c>
      <c r="F13406">
        <v>2376522</v>
      </c>
      <c r="G13406" s="58" t="s">
        <v>87</v>
      </c>
      <c r="H13406" s="58" t="s">
        <v>87</v>
      </c>
      <c r="I13406" s="60" t="s">
        <v>85</v>
      </c>
    </row>
    <row r="13407" spans="1:9" x14ac:dyDescent="0.2">
      <c r="A13407" t="s">
        <v>40</v>
      </c>
      <c r="B13407" t="s">
        <v>80</v>
      </c>
      <c r="C13407" t="s">
        <v>22</v>
      </c>
      <c r="D13407" s="55">
        <v>45413</v>
      </c>
      <c r="E13407">
        <v>0</v>
      </c>
      <c r="F13407">
        <v>2376523</v>
      </c>
      <c r="G13407" s="58" t="s">
        <v>87</v>
      </c>
      <c r="H13407" s="58" t="s">
        <v>87</v>
      </c>
      <c r="I13407" s="60" t="s">
        <v>85</v>
      </c>
    </row>
    <row r="13408" spans="1:9" x14ac:dyDescent="0.2">
      <c r="A13408" t="s">
        <v>40</v>
      </c>
      <c r="B13408" t="s">
        <v>81</v>
      </c>
      <c r="C13408" t="s">
        <v>22</v>
      </c>
      <c r="D13408" s="55">
        <v>45413</v>
      </c>
      <c r="E13408">
        <v>0</v>
      </c>
      <c r="F13408">
        <v>2376524</v>
      </c>
      <c r="G13408" s="58" t="s">
        <v>87</v>
      </c>
      <c r="H13408" s="58" t="s">
        <v>87</v>
      </c>
      <c r="I13408" s="60" t="s">
        <v>85</v>
      </c>
    </row>
    <row r="13409" spans="1:9" x14ac:dyDescent="0.2">
      <c r="A13409" t="s">
        <v>41</v>
      </c>
      <c r="B13409" t="s">
        <v>80</v>
      </c>
      <c r="C13409" t="s">
        <v>22</v>
      </c>
      <c r="D13409" s="55">
        <v>45413</v>
      </c>
      <c r="E13409">
        <v>0</v>
      </c>
      <c r="F13409">
        <v>2376525</v>
      </c>
      <c r="G13409" s="58" t="s">
        <v>87</v>
      </c>
      <c r="H13409" s="58" t="s">
        <v>87</v>
      </c>
      <c r="I13409" s="60" t="s">
        <v>85</v>
      </c>
    </row>
    <row r="13410" spans="1:9" x14ac:dyDescent="0.2">
      <c r="A13410" t="s">
        <v>41</v>
      </c>
      <c r="B13410" t="s">
        <v>81</v>
      </c>
      <c r="C13410" t="s">
        <v>22</v>
      </c>
      <c r="D13410" s="55">
        <v>45413</v>
      </c>
      <c r="E13410">
        <v>0</v>
      </c>
      <c r="F13410">
        <v>2376526</v>
      </c>
      <c r="G13410" s="58" t="s">
        <v>87</v>
      </c>
      <c r="H13410" s="58" t="s">
        <v>87</v>
      </c>
      <c r="I13410" s="60" t="s">
        <v>85</v>
      </c>
    </row>
    <row r="13411" spans="1:9" x14ac:dyDescent="0.2">
      <c r="A13411" t="s">
        <v>42</v>
      </c>
      <c r="B13411" t="s">
        <v>80</v>
      </c>
      <c r="C13411" t="s">
        <v>22</v>
      </c>
      <c r="D13411" s="55">
        <v>45413</v>
      </c>
      <c r="E13411">
        <v>0.16500000000000001</v>
      </c>
      <c r="F13411">
        <v>2376527</v>
      </c>
      <c r="G13411" s="58" t="s">
        <v>87</v>
      </c>
      <c r="H13411" s="58" t="s">
        <v>87</v>
      </c>
      <c r="I13411" s="60" t="s">
        <v>85</v>
      </c>
    </row>
    <row r="13412" spans="1:9" x14ac:dyDescent="0.2">
      <c r="A13412" t="s">
        <v>42</v>
      </c>
      <c r="B13412" t="s">
        <v>81</v>
      </c>
      <c r="C13412" t="s">
        <v>22</v>
      </c>
      <c r="D13412" s="55">
        <v>45413</v>
      </c>
      <c r="E13412">
        <v>0.01</v>
      </c>
      <c r="F13412">
        <v>2376528</v>
      </c>
      <c r="G13412" s="58" t="s">
        <v>87</v>
      </c>
      <c r="H13412" s="58" t="s">
        <v>87</v>
      </c>
      <c r="I13412" s="60" t="s">
        <v>85</v>
      </c>
    </row>
    <row r="13413" spans="1:9" x14ac:dyDescent="0.2">
      <c r="A13413" t="s">
        <v>43</v>
      </c>
      <c r="B13413" t="s">
        <v>80</v>
      </c>
      <c r="C13413" t="s">
        <v>22</v>
      </c>
      <c r="D13413" s="55">
        <v>45413</v>
      </c>
      <c r="E13413">
        <v>0.16500000000000001</v>
      </c>
      <c r="F13413">
        <v>2376529</v>
      </c>
      <c r="G13413" s="58" t="s">
        <v>87</v>
      </c>
      <c r="H13413" s="58" t="s">
        <v>87</v>
      </c>
      <c r="I13413" s="60" t="s">
        <v>85</v>
      </c>
    </row>
    <row r="13414" spans="1:9" x14ac:dyDescent="0.2">
      <c r="A13414" t="s">
        <v>43</v>
      </c>
      <c r="B13414" t="s">
        <v>81</v>
      </c>
      <c r="C13414" t="s">
        <v>22</v>
      </c>
      <c r="D13414" s="55">
        <v>45413</v>
      </c>
      <c r="E13414">
        <v>0.18210097257978813</v>
      </c>
      <c r="F13414">
        <v>2376530</v>
      </c>
      <c r="G13414" s="58" t="s">
        <v>87</v>
      </c>
      <c r="H13414" s="58" t="s">
        <v>87</v>
      </c>
      <c r="I13414" s="60" t="s">
        <v>85</v>
      </c>
    </row>
    <row r="13415" spans="1:9" x14ac:dyDescent="0.2">
      <c r="A13415" t="s">
        <v>44</v>
      </c>
      <c r="B13415" t="s">
        <v>80</v>
      </c>
      <c r="C13415" t="s">
        <v>22</v>
      </c>
      <c r="D13415" s="55">
        <v>45413</v>
      </c>
      <c r="E13415">
        <v>0.19500000000000001</v>
      </c>
      <c r="F13415">
        <v>2376531</v>
      </c>
      <c r="G13415" s="58" t="s">
        <v>87</v>
      </c>
      <c r="H13415" s="58" t="s">
        <v>87</v>
      </c>
      <c r="I13415" s="60" t="s">
        <v>85</v>
      </c>
    </row>
    <row r="13416" spans="1:9" x14ac:dyDescent="0.2">
      <c r="A13416" t="s">
        <v>44</v>
      </c>
      <c r="B13416" t="s">
        <v>81</v>
      </c>
      <c r="C13416" t="s">
        <v>22</v>
      </c>
      <c r="D13416" s="55">
        <v>45413</v>
      </c>
      <c r="E13416">
        <v>5.0000000000000001E-3</v>
      </c>
      <c r="F13416">
        <v>2376532</v>
      </c>
      <c r="G13416" s="58" t="s">
        <v>87</v>
      </c>
      <c r="H13416" s="58" t="s">
        <v>87</v>
      </c>
      <c r="I13416" s="60" t="s">
        <v>85</v>
      </c>
    </row>
    <row r="13417" spans="1:9" x14ac:dyDescent="0.2">
      <c r="A13417" t="s">
        <v>45</v>
      </c>
      <c r="B13417" t="s">
        <v>80</v>
      </c>
      <c r="C13417" t="s">
        <v>22</v>
      </c>
      <c r="D13417" s="55">
        <v>45413</v>
      </c>
      <c r="E13417">
        <v>0.19500000000000001</v>
      </c>
      <c r="F13417">
        <v>2376533</v>
      </c>
      <c r="G13417" s="58" t="s">
        <v>87</v>
      </c>
      <c r="H13417" s="58" t="s">
        <v>87</v>
      </c>
      <c r="I13417" s="60" t="s">
        <v>85</v>
      </c>
    </row>
    <row r="13418" spans="1:9" x14ac:dyDescent="0.2">
      <c r="A13418" t="s">
        <v>45</v>
      </c>
      <c r="B13418" t="s">
        <v>81</v>
      </c>
      <c r="C13418" t="s">
        <v>22</v>
      </c>
      <c r="D13418" s="55">
        <v>45413</v>
      </c>
      <c r="E13418">
        <v>5.0000000000000001E-3</v>
      </c>
      <c r="F13418">
        <v>2376534</v>
      </c>
      <c r="G13418" s="58" t="s">
        <v>87</v>
      </c>
      <c r="H13418" s="58" t="s">
        <v>87</v>
      </c>
      <c r="I13418" s="60" t="s">
        <v>85</v>
      </c>
    </row>
    <row r="13419" spans="1:9" x14ac:dyDescent="0.2">
      <c r="A13419" t="s">
        <v>46</v>
      </c>
      <c r="B13419" t="s">
        <v>80</v>
      </c>
      <c r="C13419" t="s">
        <v>22</v>
      </c>
      <c r="D13419" s="55">
        <v>45413</v>
      </c>
      <c r="E13419">
        <v>0.19500000000000001</v>
      </c>
      <c r="F13419">
        <v>2376535</v>
      </c>
      <c r="G13419" s="58" t="s">
        <v>87</v>
      </c>
      <c r="H13419" s="58" t="s">
        <v>87</v>
      </c>
      <c r="I13419" s="60" t="s">
        <v>85</v>
      </c>
    </row>
    <row r="13420" spans="1:9" x14ac:dyDescent="0.2">
      <c r="A13420" t="s">
        <v>46</v>
      </c>
      <c r="B13420" t="s">
        <v>81</v>
      </c>
      <c r="C13420" t="s">
        <v>22</v>
      </c>
      <c r="D13420" s="55">
        <v>45413</v>
      </c>
      <c r="E13420">
        <v>0.26272816209578381</v>
      </c>
      <c r="F13420">
        <v>2376536</v>
      </c>
      <c r="G13420" s="58" t="s">
        <v>87</v>
      </c>
      <c r="H13420" s="58" t="s">
        <v>87</v>
      </c>
      <c r="I13420" s="60" t="s">
        <v>85</v>
      </c>
    </row>
    <row r="13421" spans="1:9" x14ac:dyDescent="0.2">
      <c r="A13421" t="s">
        <v>47</v>
      </c>
      <c r="B13421" t="s">
        <v>80</v>
      </c>
      <c r="C13421" t="s">
        <v>22</v>
      </c>
      <c r="D13421" s="55">
        <v>45413</v>
      </c>
      <c r="E13421">
        <v>0.19500000000000001</v>
      </c>
      <c r="F13421">
        <v>2376537</v>
      </c>
      <c r="G13421" s="58" t="s">
        <v>87</v>
      </c>
      <c r="H13421" s="58" t="s">
        <v>87</v>
      </c>
      <c r="I13421" s="60" t="s">
        <v>85</v>
      </c>
    </row>
    <row r="13422" spans="1:9" x14ac:dyDescent="0.2">
      <c r="A13422" t="s">
        <v>47</v>
      </c>
      <c r="B13422" t="s">
        <v>81</v>
      </c>
      <c r="C13422" t="s">
        <v>22</v>
      </c>
      <c r="D13422" s="55">
        <v>45413</v>
      </c>
      <c r="E13422">
        <v>2.5000000000000001E-2</v>
      </c>
      <c r="F13422">
        <v>2376538</v>
      </c>
      <c r="G13422" s="58" t="s">
        <v>87</v>
      </c>
      <c r="H13422" s="58" t="s">
        <v>87</v>
      </c>
      <c r="I13422" s="60" t="s">
        <v>85</v>
      </c>
    </row>
    <row r="13423" spans="1:9" x14ac:dyDescent="0.2">
      <c r="A13423" t="s">
        <v>48</v>
      </c>
      <c r="B13423" t="s">
        <v>80</v>
      </c>
      <c r="C13423" t="s">
        <v>22</v>
      </c>
      <c r="D13423" s="55">
        <v>45413</v>
      </c>
      <c r="E13423">
        <v>0.19500000000000001</v>
      </c>
      <c r="F13423">
        <v>2376539</v>
      </c>
      <c r="G13423" s="58" t="s">
        <v>87</v>
      </c>
      <c r="H13423" s="58" t="s">
        <v>87</v>
      </c>
      <c r="I13423" s="60" t="s">
        <v>85</v>
      </c>
    </row>
    <row r="13424" spans="1:9" x14ac:dyDescent="0.2">
      <c r="A13424" t="s">
        <v>48</v>
      </c>
      <c r="B13424" t="s">
        <v>81</v>
      </c>
      <c r="C13424" t="s">
        <v>22</v>
      </c>
      <c r="D13424" s="55">
        <v>45413</v>
      </c>
      <c r="E13424">
        <v>0.26272816209578381</v>
      </c>
      <c r="F13424">
        <v>2376540</v>
      </c>
      <c r="G13424" s="58" t="s">
        <v>87</v>
      </c>
      <c r="H13424" s="58" t="s">
        <v>87</v>
      </c>
      <c r="I13424" s="60" t="s">
        <v>85</v>
      </c>
    </row>
    <row r="13425" spans="1:9" x14ac:dyDescent="0.2">
      <c r="A13425" t="s">
        <v>50</v>
      </c>
      <c r="B13425" t="s">
        <v>80</v>
      </c>
      <c r="C13425" t="s">
        <v>22</v>
      </c>
      <c r="D13425" s="55">
        <v>45413</v>
      </c>
      <c r="E13425">
        <v>0</v>
      </c>
      <c r="F13425">
        <v>2376541</v>
      </c>
      <c r="G13425" s="58" t="s">
        <v>87</v>
      </c>
      <c r="H13425" s="58" t="s">
        <v>87</v>
      </c>
      <c r="I13425" s="60" t="s">
        <v>85</v>
      </c>
    </row>
    <row r="13426" spans="1:9" x14ac:dyDescent="0.2">
      <c r="A13426" t="s">
        <v>50</v>
      </c>
      <c r="B13426" t="s">
        <v>81</v>
      </c>
      <c r="C13426" t="s">
        <v>22</v>
      </c>
      <c r="D13426" s="55">
        <v>45413</v>
      </c>
      <c r="E13426">
        <v>0</v>
      </c>
      <c r="F13426">
        <v>2376542</v>
      </c>
      <c r="G13426" s="58" t="s">
        <v>87</v>
      </c>
      <c r="H13426" s="58" t="s">
        <v>87</v>
      </c>
      <c r="I13426" s="60" t="s">
        <v>85</v>
      </c>
    </row>
    <row r="13427" spans="1:9" x14ac:dyDescent="0.2">
      <c r="A13427" t="s">
        <v>58</v>
      </c>
      <c r="B13427" t="s">
        <v>80</v>
      </c>
      <c r="C13427" t="s">
        <v>22</v>
      </c>
      <c r="D13427" s="55">
        <v>45413</v>
      </c>
      <c r="E13427">
        <v>0.38500000000000001</v>
      </c>
      <c r="F13427">
        <v>2376543</v>
      </c>
      <c r="G13427" s="58" t="s">
        <v>87</v>
      </c>
      <c r="H13427" s="58" t="s">
        <v>87</v>
      </c>
      <c r="I13427" s="60" t="s">
        <v>85</v>
      </c>
    </row>
    <row r="13428" spans="1:9" x14ac:dyDescent="0.2">
      <c r="A13428" t="s">
        <v>58</v>
      </c>
      <c r="B13428" t="s">
        <v>81</v>
      </c>
      <c r="C13428" t="s">
        <v>22</v>
      </c>
      <c r="D13428" s="55">
        <v>45413</v>
      </c>
      <c r="E13428">
        <v>1.4999999999999999E-2</v>
      </c>
      <c r="F13428">
        <v>2376544</v>
      </c>
      <c r="G13428" s="58" t="s">
        <v>87</v>
      </c>
      <c r="H13428" s="58" t="s">
        <v>87</v>
      </c>
      <c r="I13428" s="60" t="s">
        <v>85</v>
      </c>
    </row>
    <row r="13429" spans="1:9" x14ac:dyDescent="0.2">
      <c r="A13429" t="s">
        <v>59</v>
      </c>
      <c r="B13429" t="s">
        <v>80</v>
      </c>
      <c r="C13429" t="s">
        <v>22</v>
      </c>
      <c r="D13429" s="55">
        <v>45413</v>
      </c>
      <c r="E13429">
        <v>0.44</v>
      </c>
      <c r="F13429">
        <v>2376545</v>
      </c>
      <c r="G13429" s="58" t="s">
        <v>87</v>
      </c>
      <c r="H13429" s="58" t="s">
        <v>87</v>
      </c>
      <c r="I13429" s="60" t="s">
        <v>85</v>
      </c>
    </row>
    <row r="13430" spans="1:9" x14ac:dyDescent="0.2">
      <c r="A13430" t="s">
        <v>59</v>
      </c>
      <c r="B13430" t="s">
        <v>81</v>
      </c>
      <c r="C13430" t="s">
        <v>22</v>
      </c>
      <c r="D13430" s="55">
        <v>45413</v>
      </c>
      <c r="E13430">
        <v>-6.5000000000000002E-2</v>
      </c>
      <c r="F13430">
        <v>2376546</v>
      </c>
      <c r="G13430" s="58" t="s">
        <v>87</v>
      </c>
      <c r="H13430" s="58" t="s">
        <v>87</v>
      </c>
      <c r="I13430" s="60" t="s">
        <v>85</v>
      </c>
    </row>
    <row r="13431" spans="1:9" x14ac:dyDescent="0.2">
      <c r="A13431" t="s">
        <v>60</v>
      </c>
      <c r="B13431" t="s">
        <v>80</v>
      </c>
      <c r="C13431" t="s">
        <v>22</v>
      </c>
      <c r="D13431" s="55">
        <v>45413</v>
      </c>
      <c r="E13431">
        <v>0.44</v>
      </c>
      <c r="F13431">
        <v>2376547</v>
      </c>
      <c r="G13431" s="58" t="s">
        <v>87</v>
      </c>
      <c r="H13431" s="58" t="s">
        <v>87</v>
      </c>
      <c r="I13431" s="60" t="s">
        <v>85</v>
      </c>
    </row>
    <row r="13432" spans="1:9" x14ac:dyDescent="0.2">
      <c r="A13432" t="s">
        <v>60</v>
      </c>
      <c r="B13432" t="s">
        <v>81</v>
      </c>
      <c r="C13432" t="s">
        <v>22</v>
      </c>
      <c r="D13432" s="55">
        <v>45413</v>
      </c>
      <c r="E13432">
        <v>0.02</v>
      </c>
      <c r="F13432">
        <v>2376548</v>
      </c>
      <c r="G13432" s="58" t="s">
        <v>87</v>
      </c>
      <c r="H13432" s="58" t="s">
        <v>87</v>
      </c>
      <c r="I13432" s="60" t="s">
        <v>85</v>
      </c>
    </row>
    <row r="13433" spans="1:9" x14ac:dyDescent="0.2">
      <c r="A13433" t="s">
        <v>61</v>
      </c>
      <c r="B13433" t="s">
        <v>80</v>
      </c>
      <c r="C13433" t="s">
        <v>22</v>
      </c>
      <c r="D13433" s="55">
        <v>45413</v>
      </c>
      <c r="E13433">
        <v>0.44</v>
      </c>
      <c r="F13433">
        <v>2376549</v>
      </c>
      <c r="G13433" s="58" t="s">
        <v>87</v>
      </c>
      <c r="H13433" s="58" t="s">
        <v>87</v>
      </c>
      <c r="I13433" s="60" t="s">
        <v>85</v>
      </c>
    </row>
    <row r="13434" spans="1:9" x14ac:dyDescent="0.2">
      <c r="A13434" t="s">
        <v>61</v>
      </c>
      <c r="B13434" t="s">
        <v>81</v>
      </c>
      <c r="C13434" t="s">
        <v>22</v>
      </c>
      <c r="D13434" s="55">
        <v>45413</v>
      </c>
      <c r="E13434">
        <v>-3.5000000000000003E-2</v>
      </c>
      <c r="F13434">
        <v>2376550</v>
      </c>
      <c r="G13434" s="58" t="s">
        <v>87</v>
      </c>
      <c r="H13434" s="58" t="s">
        <v>87</v>
      </c>
      <c r="I13434" s="60" t="s">
        <v>85</v>
      </c>
    </row>
    <row r="13435" spans="1:9" x14ac:dyDescent="0.2">
      <c r="A13435" t="s">
        <v>62</v>
      </c>
      <c r="B13435" t="s">
        <v>80</v>
      </c>
      <c r="C13435" t="s">
        <v>22</v>
      </c>
      <c r="D13435" s="55">
        <v>45413</v>
      </c>
      <c r="E13435">
        <v>0.19500000000000001</v>
      </c>
      <c r="F13435">
        <v>2376551</v>
      </c>
      <c r="G13435" s="58" t="s">
        <v>87</v>
      </c>
      <c r="H13435" s="58" t="s">
        <v>87</v>
      </c>
      <c r="I13435" s="60" t="s">
        <v>85</v>
      </c>
    </row>
    <row r="13436" spans="1:9" x14ac:dyDescent="0.2">
      <c r="A13436" t="s">
        <v>62</v>
      </c>
      <c r="B13436" t="s">
        <v>81</v>
      </c>
      <c r="C13436" t="s">
        <v>22</v>
      </c>
      <c r="D13436" s="55">
        <v>45413</v>
      </c>
      <c r="E13436">
        <v>5.0000000000000001E-3</v>
      </c>
      <c r="F13436">
        <v>2376552</v>
      </c>
      <c r="G13436" s="58" t="s">
        <v>87</v>
      </c>
      <c r="H13436" s="58" t="s">
        <v>87</v>
      </c>
      <c r="I13436" s="60" t="s">
        <v>85</v>
      </c>
    </row>
    <row r="13437" spans="1:9" x14ac:dyDescent="0.2">
      <c r="A13437" t="s">
        <v>63</v>
      </c>
      <c r="B13437" t="s">
        <v>80</v>
      </c>
      <c r="C13437" t="s">
        <v>22</v>
      </c>
      <c r="D13437" s="55">
        <v>45413</v>
      </c>
      <c r="E13437">
        <v>0</v>
      </c>
      <c r="F13437">
        <v>2376553</v>
      </c>
      <c r="G13437" s="58" t="s">
        <v>87</v>
      </c>
      <c r="H13437" s="58" t="s">
        <v>87</v>
      </c>
      <c r="I13437" s="60" t="s">
        <v>85</v>
      </c>
    </row>
    <row r="13438" spans="1:9" x14ac:dyDescent="0.2">
      <c r="A13438" t="s">
        <v>63</v>
      </c>
      <c r="B13438" t="s">
        <v>81</v>
      </c>
      <c r="C13438" t="s">
        <v>22</v>
      </c>
      <c r="D13438" s="55">
        <v>45413</v>
      </c>
      <c r="E13438">
        <v>0</v>
      </c>
      <c r="F13438">
        <v>2376554</v>
      </c>
      <c r="G13438" s="58" t="s">
        <v>87</v>
      </c>
      <c r="H13438" s="58" t="s">
        <v>87</v>
      </c>
      <c r="I13438" s="60" t="s">
        <v>85</v>
      </c>
    </row>
    <row r="13439" spans="1:9" x14ac:dyDescent="0.2">
      <c r="A13439" t="s">
        <v>64</v>
      </c>
      <c r="B13439" t="s">
        <v>80</v>
      </c>
      <c r="C13439" t="s">
        <v>22</v>
      </c>
      <c r="D13439" s="55">
        <v>45413</v>
      </c>
      <c r="E13439">
        <v>0</v>
      </c>
      <c r="F13439">
        <v>2376555</v>
      </c>
      <c r="G13439" s="58" t="s">
        <v>87</v>
      </c>
      <c r="H13439" s="58" t="s">
        <v>87</v>
      </c>
      <c r="I13439" s="60" t="s">
        <v>85</v>
      </c>
    </row>
    <row r="13440" spans="1:9" x14ac:dyDescent="0.2">
      <c r="A13440" t="s">
        <v>64</v>
      </c>
      <c r="B13440" t="s">
        <v>81</v>
      </c>
      <c r="C13440" t="s">
        <v>22</v>
      </c>
      <c r="D13440" s="55">
        <v>45413</v>
      </c>
      <c r="E13440">
        <v>0</v>
      </c>
      <c r="F13440">
        <v>2376556</v>
      </c>
      <c r="G13440" s="58" t="s">
        <v>87</v>
      </c>
      <c r="H13440" s="58" t="s">
        <v>87</v>
      </c>
      <c r="I13440" s="60" t="s">
        <v>85</v>
      </c>
    </row>
    <row r="13441" spans="1:9" x14ac:dyDescent="0.2">
      <c r="A13441" t="s">
        <v>79</v>
      </c>
      <c r="B13441" t="s">
        <v>80</v>
      </c>
      <c r="C13441" t="s">
        <v>22</v>
      </c>
      <c r="D13441" s="55">
        <v>45413</v>
      </c>
      <c r="E13441">
        <v>0</v>
      </c>
      <c r="F13441">
        <v>2376557</v>
      </c>
      <c r="G13441" s="58" t="s">
        <v>87</v>
      </c>
      <c r="H13441" s="58" t="s">
        <v>87</v>
      </c>
      <c r="I13441" s="60" t="s">
        <v>85</v>
      </c>
    </row>
    <row r="13442" spans="1:9" x14ac:dyDescent="0.2">
      <c r="A13442" t="s">
        <v>79</v>
      </c>
      <c r="B13442" t="s">
        <v>81</v>
      </c>
      <c r="C13442" t="s">
        <v>22</v>
      </c>
      <c r="D13442" s="55">
        <v>45413</v>
      </c>
      <c r="E13442">
        <v>0</v>
      </c>
      <c r="F13442">
        <v>2376558</v>
      </c>
      <c r="G13442" s="58" t="s">
        <v>87</v>
      </c>
      <c r="H13442" s="58" t="s">
        <v>87</v>
      </c>
      <c r="I13442" s="60" t="s">
        <v>85</v>
      </c>
    </row>
    <row r="13443" spans="1:9" x14ac:dyDescent="0.2">
      <c r="A13443" t="s">
        <v>65</v>
      </c>
      <c r="B13443" t="s">
        <v>80</v>
      </c>
      <c r="C13443" t="s">
        <v>22</v>
      </c>
      <c r="D13443" s="55">
        <v>45413</v>
      </c>
      <c r="E13443">
        <v>0</v>
      </c>
      <c r="F13443">
        <v>2376559</v>
      </c>
      <c r="G13443" s="58" t="s">
        <v>87</v>
      </c>
      <c r="H13443" s="58" t="s">
        <v>87</v>
      </c>
      <c r="I13443" s="60" t="s">
        <v>85</v>
      </c>
    </row>
    <row r="13444" spans="1:9" x14ac:dyDescent="0.2">
      <c r="A13444" t="s">
        <v>65</v>
      </c>
      <c r="B13444" t="s">
        <v>81</v>
      </c>
      <c r="C13444" t="s">
        <v>22</v>
      </c>
      <c r="D13444" s="55">
        <v>45413</v>
      </c>
      <c r="E13444">
        <v>0</v>
      </c>
      <c r="F13444">
        <v>2376560</v>
      </c>
      <c r="G13444" s="58" t="s">
        <v>87</v>
      </c>
      <c r="H13444" s="58" t="s">
        <v>87</v>
      </c>
      <c r="I13444" s="60" t="s">
        <v>85</v>
      </c>
    </row>
    <row r="13445" spans="1:9" x14ac:dyDescent="0.2">
      <c r="A13445" t="s">
        <v>82</v>
      </c>
      <c r="B13445" t="s">
        <v>80</v>
      </c>
      <c r="C13445" t="s">
        <v>22</v>
      </c>
      <c r="D13445" s="55">
        <v>45413</v>
      </c>
      <c r="E13445">
        <v>0</v>
      </c>
      <c r="F13445">
        <v>2376561</v>
      </c>
      <c r="G13445" s="58" t="s">
        <v>87</v>
      </c>
      <c r="H13445" s="58" t="s">
        <v>87</v>
      </c>
      <c r="I13445" s="60" t="s">
        <v>85</v>
      </c>
    </row>
    <row r="13446" spans="1:9" x14ac:dyDescent="0.2">
      <c r="A13446" t="s">
        <v>78</v>
      </c>
      <c r="B13446" t="s">
        <v>80</v>
      </c>
      <c r="C13446" t="s">
        <v>22</v>
      </c>
      <c r="D13446" s="55">
        <v>45444</v>
      </c>
      <c r="E13446">
        <v>0.38500000000000001</v>
      </c>
      <c r="F13446">
        <v>2376515</v>
      </c>
      <c r="G13446" s="58" t="s">
        <v>87</v>
      </c>
      <c r="H13446" s="58" t="s">
        <v>87</v>
      </c>
      <c r="I13446" s="60" t="s">
        <v>85</v>
      </c>
    </row>
    <row r="13447" spans="1:9" x14ac:dyDescent="0.2">
      <c r="A13447" t="s">
        <v>78</v>
      </c>
      <c r="B13447" t="s">
        <v>81</v>
      </c>
      <c r="C13447" t="s">
        <v>22</v>
      </c>
      <c r="D13447" s="55">
        <v>45444</v>
      </c>
      <c r="E13447">
        <v>1.4999999999999999E-2</v>
      </c>
      <c r="F13447">
        <v>2376516</v>
      </c>
      <c r="G13447" s="58" t="s">
        <v>87</v>
      </c>
      <c r="H13447" s="58" t="s">
        <v>87</v>
      </c>
      <c r="I13447" s="60" t="s">
        <v>85</v>
      </c>
    </row>
    <row r="13448" spans="1:9" x14ac:dyDescent="0.2">
      <c r="A13448" t="s">
        <v>35</v>
      </c>
      <c r="B13448" t="s">
        <v>80</v>
      </c>
      <c r="C13448" t="s">
        <v>22</v>
      </c>
      <c r="D13448" s="55">
        <v>45444</v>
      </c>
      <c r="E13448">
        <v>0.38500000000000001</v>
      </c>
      <c r="F13448">
        <v>2376517</v>
      </c>
      <c r="G13448" s="58" t="s">
        <v>87</v>
      </c>
      <c r="H13448" s="58" t="s">
        <v>87</v>
      </c>
      <c r="I13448" s="60" t="s">
        <v>85</v>
      </c>
    </row>
    <row r="13449" spans="1:9" x14ac:dyDescent="0.2">
      <c r="A13449" t="s">
        <v>35</v>
      </c>
      <c r="B13449" t="s">
        <v>81</v>
      </c>
      <c r="C13449" t="s">
        <v>22</v>
      </c>
      <c r="D13449" s="55">
        <v>45444</v>
      </c>
      <c r="E13449">
        <v>5.5E-2</v>
      </c>
      <c r="F13449">
        <v>2376518</v>
      </c>
      <c r="G13449" s="58" t="s">
        <v>87</v>
      </c>
      <c r="H13449" s="58" t="s">
        <v>87</v>
      </c>
      <c r="I13449" s="60" t="s">
        <v>85</v>
      </c>
    </row>
    <row r="13450" spans="1:9" x14ac:dyDescent="0.2">
      <c r="A13450" t="s">
        <v>36</v>
      </c>
      <c r="B13450" t="s">
        <v>80</v>
      </c>
      <c r="C13450" t="s">
        <v>22</v>
      </c>
      <c r="D13450" s="55">
        <v>45444</v>
      </c>
      <c r="E13450">
        <v>0.38500000000000001</v>
      </c>
      <c r="F13450">
        <v>2376519</v>
      </c>
      <c r="G13450" s="58" t="s">
        <v>87</v>
      </c>
      <c r="H13450" s="58" t="s">
        <v>87</v>
      </c>
      <c r="I13450" s="60" t="s">
        <v>85</v>
      </c>
    </row>
    <row r="13451" spans="1:9" x14ac:dyDescent="0.2">
      <c r="A13451" t="s">
        <v>36</v>
      </c>
      <c r="B13451" t="s">
        <v>81</v>
      </c>
      <c r="C13451" t="s">
        <v>22</v>
      </c>
      <c r="D13451" s="55">
        <v>45444</v>
      </c>
      <c r="E13451">
        <v>1.4999999999999999E-2</v>
      </c>
      <c r="F13451">
        <v>2376520</v>
      </c>
      <c r="G13451" s="58" t="s">
        <v>87</v>
      </c>
      <c r="H13451" s="58" t="s">
        <v>87</v>
      </c>
      <c r="I13451" s="60" t="s">
        <v>85</v>
      </c>
    </row>
    <row r="13452" spans="1:9" x14ac:dyDescent="0.2">
      <c r="A13452" t="s">
        <v>37</v>
      </c>
      <c r="B13452" t="s">
        <v>80</v>
      </c>
      <c r="C13452" t="s">
        <v>22</v>
      </c>
      <c r="D13452" s="55">
        <v>45444</v>
      </c>
      <c r="E13452">
        <v>0.38500000000000001</v>
      </c>
      <c r="F13452">
        <v>2376521</v>
      </c>
      <c r="G13452" s="58" t="s">
        <v>87</v>
      </c>
      <c r="H13452" s="58" t="s">
        <v>87</v>
      </c>
      <c r="I13452" s="60" t="s">
        <v>85</v>
      </c>
    </row>
    <row r="13453" spans="1:9" x14ac:dyDescent="0.2">
      <c r="A13453" t="s">
        <v>37</v>
      </c>
      <c r="B13453" t="s">
        <v>81</v>
      </c>
      <c r="C13453" t="s">
        <v>22</v>
      </c>
      <c r="D13453" s="55">
        <v>45444</v>
      </c>
      <c r="E13453">
        <v>5.5E-2</v>
      </c>
      <c r="F13453">
        <v>2376522</v>
      </c>
      <c r="G13453" s="58" t="s">
        <v>87</v>
      </c>
      <c r="H13453" s="58" t="s">
        <v>87</v>
      </c>
      <c r="I13453" s="60" t="s">
        <v>85</v>
      </c>
    </row>
    <row r="13454" spans="1:9" x14ac:dyDescent="0.2">
      <c r="A13454" t="s">
        <v>40</v>
      </c>
      <c r="B13454" t="s">
        <v>80</v>
      </c>
      <c r="C13454" t="s">
        <v>22</v>
      </c>
      <c r="D13454" s="55">
        <v>45444</v>
      </c>
      <c r="E13454">
        <v>0</v>
      </c>
      <c r="F13454">
        <v>2376523</v>
      </c>
      <c r="G13454" s="58" t="s">
        <v>87</v>
      </c>
      <c r="H13454" s="58" t="s">
        <v>87</v>
      </c>
      <c r="I13454" s="60" t="s">
        <v>85</v>
      </c>
    </row>
    <row r="13455" spans="1:9" x14ac:dyDescent="0.2">
      <c r="A13455" t="s">
        <v>40</v>
      </c>
      <c r="B13455" t="s">
        <v>81</v>
      </c>
      <c r="C13455" t="s">
        <v>22</v>
      </c>
      <c r="D13455" s="55">
        <v>45444</v>
      </c>
      <c r="E13455">
        <v>0</v>
      </c>
      <c r="F13455">
        <v>2376524</v>
      </c>
      <c r="G13455" s="58" t="s">
        <v>87</v>
      </c>
      <c r="H13455" s="58" t="s">
        <v>87</v>
      </c>
      <c r="I13455" s="60" t="s">
        <v>85</v>
      </c>
    </row>
    <row r="13456" spans="1:9" x14ac:dyDescent="0.2">
      <c r="A13456" t="s">
        <v>41</v>
      </c>
      <c r="B13456" t="s">
        <v>80</v>
      </c>
      <c r="C13456" t="s">
        <v>22</v>
      </c>
      <c r="D13456" s="55">
        <v>45444</v>
      </c>
      <c r="E13456">
        <v>0</v>
      </c>
      <c r="F13456">
        <v>2376525</v>
      </c>
      <c r="G13456" s="58" t="s">
        <v>87</v>
      </c>
      <c r="H13456" s="58" t="s">
        <v>87</v>
      </c>
      <c r="I13456" s="60" t="s">
        <v>85</v>
      </c>
    </row>
    <row r="13457" spans="1:9" x14ac:dyDescent="0.2">
      <c r="A13457" t="s">
        <v>41</v>
      </c>
      <c r="B13457" t="s">
        <v>81</v>
      </c>
      <c r="C13457" t="s">
        <v>22</v>
      </c>
      <c r="D13457" s="55">
        <v>45444</v>
      </c>
      <c r="E13457">
        <v>0</v>
      </c>
      <c r="F13457">
        <v>2376526</v>
      </c>
      <c r="G13457" s="58" t="s">
        <v>87</v>
      </c>
      <c r="H13457" s="58" t="s">
        <v>87</v>
      </c>
      <c r="I13457" s="60" t="s">
        <v>85</v>
      </c>
    </row>
    <row r="13458" spans="1:9" x14ac:dyDescent="0.2">
      <c r="A13458" t="s">
        <v>42</v>
      </c>
      <c r="B13458" t="s">
        <v>80</v>
      </c>
      <c r="C13458" t="s">
        <v>22</v>
      </c>
      <c r="D13458" s="55">
        <v>45444</v>
      </c>
      <c r="E13458">
        <v>0.17</v>
      </c>
      <c r="F13458">
        <v>2376527</v>
      </c>
      <c r="G13458" s="58" t="s">
        <v>87</v>
      </c>
      <c r="H13458" s="58" t="s">
        <v>87</v>
      </c>
      <c r="I13458" s="60" t="s">
        <v>85</v>
      </c>
    </row>
    <row r="13459" spans="1:9" x14ac:dyDescent="0.2">
      <c r="A13459" t="s">
        <v>42</v>
      </c>
      <c r="B13459" t="s">
        <v>81</v>
      </c>
      <c r="C13459" t="s">
        <v>22</v>
      </c>
      <c r="D13459" s="55">
        <v>45444</v>
      </c>
      <c r="E13459">
        <v>1.2500000000000001E-2</v>
      </c>
      <c r="F13459">
        <v>2376528</v>
      </c>
      <c r="G13459" s="58" t="s">
        <v>87</v>
      </c>
      <c r="H13459" s="58" t="s">
        <v>87</v>
      </c>
      <c r="I13459" s="60" t="s">
        <v>85</v>
      </c>
    </row>
    <row r="13460" spans="1:9" x14ac:dyDescent="0.2">
      <c r="A13460" t="s">
        <v>43</v>
      </c>
      <c r="B13460" t="s">
        <v>80</v>
      </c>
      <c r="C13460" t="s">
        <v>22</v>
      </c>
      <c r="D13460" s="55">
        <v>45444</v>
      </c>
      <c r="E13460">
        <v>0.17</v>
      </c>
      <c r="F13460">
        <v>2376529</v>
      </c>
      <c r="G13460" s="58" t="s">
        <v>87</v>
      </c>
      <c r="H13460" s="58" t="s">
        <v>87</v>
      </c>
      <c r="I13460" s="60" t="s">
        <v>85</v>
      </c>
    </row>
    <row r="13461" spans="1:9" x14ac:dyDescent="0.2">
      <c r="A13461" t="s">
        <v>43</v>
      </c>
      <c r="B13461" t="s">
        <v>81</v>
      </c>
      <c r="C13461" t="s">
        <v>22</v>
      </c>
      <c r="D13461" s="55">
        <v>45444</v>
      </c>
      <c r="E13461">
        <v>4.9345180008990214E-2</v>
      </c>
      <c r="F13461">
        <v>2376530</v>
      </c>
      <c r="G13461" s="58" t="s">
        <v>87</v>
      </c>
      <c r="H13461" s="58" t="s">
        <v>87</v>
      </c>
      <c r="I13461" s="60" t="s">
        <v>85</v>
      </c>
    </row>
    <row r="13462" spans="1:9" x14ac:dyDescent="0.2">
      <c r="A13462" t="s">
        <v>44</v>
      </c>
      <c r="B13462" t="s">
        <v>80</v>
      </c>
      <c r="C13462" t="s">
        <v>22</v>
      </c>
      <c r="D13462" s="55">
        <v>45444</v>
      </c>
      <c r="E13462">
        <v>0.19500000000000001</v>
      </c>
      <c r="F13462">
        <v>2376531</v>
      </c>
      <c r="G13462" s="58" t="s">
        <v>87</v>
      </c>
      <c r="H13462" s="58" t="s">
        <v>87</v>
      </c>
      <c r="I13462" s="60" t="s">
        <v>85</v>
      </c>
    </row>
    <row r="13463" spans="1:9" x14ac:dyDescent="0.2">
      <c r="A13463" t="s">
        <v>44</v>
      </c>
      <c r="B13463" t="s">
        <v>81</v>
      </c>
      <c r="C13463" t="s">
        <v>22</v>
      </c>
      <c r="D13463" s="55">
        <v>45444</v>
      </c>
      <c r="E13463">
        <v>5.0000000000000001E-3</v>
      </c>
      <c r="F13463">
        <v>2376532</v>
      </c>
      <c r="G13463" s="58" t="s">
        <v>87</v>
      </c>
      <c r="H13463" s="58" t="s">
        <v>87</v>
      </c>
      <c r="I13463" s="60" t="s">
        <v>85</v>
      </c>
    </row>
    <row r="13464" spans="1:9" x14ac:dyDescent="0.2">
      <c r="A13464" t="s">
        <v>45</v>
      </c>
      <c r="B13464" t="s">
        <v>80</v>
      </c>
      <c r="C13464" t="s">
        <v>22</v>
      </c>
      <c r="D13464" s="55">
        <v>45444</v>
      </c>
      <c r="E13464">
        <v>0.19500000000000001</v>
      </c>
      <c r="F13464">
        <v>2376533</v>
      </c>
      <c r="G13464" s="58" t="s">
        <v>87</v>
      </c>
      <c r="H13464" s="58" t="s">
        <v>87</v>
      </c>
      <c r="I13464" s="60" t="s">
        <v>85</v>
      </c>
    </row>
    <row r="13465" spans="1:9" x14ac:dyDescent="0.2">
      <c r="A13465" t="s">
        <v>45</v>
      </c>
      <c r="B13465" t="s">
        <v>81</v>
      </c>
      <c r="C13465" t="s">
        <v>22</v>
      </c>
      <c r="D13465" s="55">
        <v>45444</v>
      </c>
      <c r="E13465">
        <v>5.0000000000000001E-3</v>
      </c>
      <c r="F13465">
        <v>2376534</v>
      </c>
      <c r="G13465" s="58" t="s">
        <v>87</v>
      </c>
      <c r="H13465" s="58" t="s">
        <v>87</v>
      </c>
      <c r="I13465" s="60" t="s">
        <v>85</v>
      </c>
    </row>
    <row r="13466" spans="1:9" x14ac:dyDescent="0.2">
      <c r="A13466" t="s">
        <v>46</v>
      </c>
      <c r="B13466" t="s">
        <v>80</v>
      </c>
      <c r="C13466" t="s">
        <v>22</v>
      </c>
      <c r="D13466" s="55">
        <v>45444</v>
      </c>
      <c r="E13466">
        <v>0.19500000000000001</v>
      </c>
      <c r="F13466">
        <v>2376535</v>
      </c>
      <c r="G13466" s="58" t="s">
        <v>87</v>
      </c>
      <c r="H13466" s="58" t="s">
        <v>87</v>
      </c>
      <c r="I13466" s="60" t="s">
        <v>85</v>
      </c>
    </row>
    <row r="13467" spans="1:9" x14ac:dyDescent="0.2">
      <c r="A13467" t="s">
        <v>46</v>
      </c>
      <c r="B13467" t="s">
        <v>81</v>
      </c>
      <c r="C13467" t="s">
        <v>22</v>
      </c>
      <c r="D13467" s="55">
        <v>45444</v>
      </c>
      <c r="E13467">
        <v>0.11696639377814162</v>
      </c>
      <c r="F13467">
        <v>2376536</v>
      </c>
      <c r="G13467" s="58" t="s">
        <v>87</v>
      </c>
      <c r="H13467" s="58" t="s">
        <v>87</v>
      </c>
      <c r="I13467" s="60" t="s">
        <v>85</v>
      </c>
    </row>
    <row r="13468" spans="1:9" x14ac:dyDescent="0.2">
      <c r="A13468" t="s">
        <v>47</v>
      </c>
      <c r="B13468" t="s">
        <v>80</v>
      </c>
      <c r="C13468" t="s">
        <v>22</v>
      </c>
      <c r="D13468" s="55">
        <v>45444</v>
      </c>
      <c r="E13468">
        <v>0.19500000000000001</v>
      </c>
      <c r="F13468">
        <v>2376537</v>
      </c>
      <c r="G13468" s="58" t="s">
        <v>87</v>
      </c>
      <c r="H13468" s="58" t="s">
        <v>87</v>
      </c>
      <c r="I13468" s="60" t="s">
        <v>85</v>
      </c>
    </row>
    <row r="13469" spans="1:9" x14ac:dyDescent="0.2">
      <c r="A13469" t="s">
        <v>47</v>
      </c>
      <c r="B13469" t="s">
        <v>81</v>
      </c>
      <c r="C13469" t="s">
        <v>22</v>
      </c>
      <c r="D13469" s="55">
        <v>45444</v>
      </c>
      <c r="E13469">
        <v>2.5000000000000001E-2</v>
      </c>
      <c r="F13469">
        <v>2376538</v>
      </c>
      <c r="G13469" s="58" t="s">
        <v>87</v>
      </c>
      <c r="H13469" s="58" t="s">
        <v>87</v>
      </c>
      <c r="I13469" s="60" t="s">
        <v>85</v>
      </c>
    </row>
    <row r="13470" spans="1:9" x14ac:dyDescent="0.2">
      <c r="A13470" t="s">
        <v>48</v>
      </c>
      <c r="B13470" t="s">
        <v>80</v>
      </c>
      <c r="C13470" t="s">
        <v>22</v>
      </c>
      <c r="D13470" s="55">
        <v>45444</v>
      </c>
      <c r="E13470">
        <v>0.19500000000000001</v>
      </c>
      <c r="F13470">
        <v>2376539</v>
      </c>
      <c r="G13470" s="58" t="s">
        <v>87</v>
      </c>
      <c r="H13470" s="58" t="s">
        <v>87</v>
      </c>
      <c r="I13470" s="60" t="s">
        <v>85</v>
      </c>
    </row>
    <row r="13471" spans="1:9" x14ac:dyDescent="0.2">
      <c r="A13471" t="s">
        <v>48</v>
      </c>
      <c r="B13471" t="s">
        <v>81</v>
      </c>
      <c r="C13471" t="s">
        <v>22</v>
      </c>
      <c r="D13471" s="55">
        <v>45444</v>
      </c>
      <c r="E13471">
        <v>0.11696639377814162</v>
      </c>
      <c r="F13471">
        <v>2376540</v>
      </c>
      <c r="G13471" s="58" t="s">
        <v>87</v>
      </c>
      <c r="H13471" s="58" t="s">
        <v>87</v>
      </c>
      <c r="I13471" s="60" t="s">
        <v>85</v>
      </c>
    </row>
    <row r="13472" spans="1:9" x14ac:dyDescent="0.2">
      <c r="A13472" t="s">
        <v>50</v>
      </c>
      <c r="B13472" t="s">
        <v>80</v>
      </c>
      <c r="C13472" t="s">
        <v>22</v>
      </c>
      <c r="D13472" s="55">
        <v>45444</v>
      </c>
      <c r="E13472">
        <v>0</v>
      </c>
      <c r="F13472">
        <v>2376541</v>
      </c>
      <c r="G13472" s="58" t="s">
        <v>87</v>
      </c>
      <c r="H13472" s="58" t="s">
        <v>87</v>
      </c>
      <c r="I13472" s="60" t="s">
        <v>85</v>
      </c>
    </row>
    <row r="13473" spans="1:9" x14ac:dyDescent="0.2">
      <c r="A13473" t="s">
        <v>50</v>
      </c>
      <c r="B13473" t="s">
        <v>81</v>
      </c>
      <c r="C13473" t="s">
        <v>22</v>
      </c>
      <c r="D13473" s="55">
        <v>45444</v>
      </c>
      <c r="E13473">
        <v>0</v>
      </c>
      <c r="F13473">
        <v>2376542</v>
      </c>
      <c r="G13473" s="58" t="s">
        <v>87</v>
      </c>
      <c r="H13473" s="58" t="s">
        <v>87</v>
      </c>
      <c r="I13473" s="60" t="s">
        <v>85</v>
      </c>
    </row>
    <row r="13474" spans="1:9" x14ac:dyDescent="0.2">
      <c r="A13474" t="s">
        <v>58</v>
      </c>
      <c r="B13474" t="s">
        <v>80</v>
      </c>
      <c r="C13474" t="s">
        <v>22</v>
      </c>
      <c r="D13474" s="55">
        <v>45444</v>
      </c>
      <c r="E13474">
        <v>0.38500000000000001</v>
      </c>
      <c r="F13474">
        <v>2376543</v>
      </c>
      <c r="G13474" s="58" t="s">
        <v>87</v>
      </c>
      <c r="H13474" s="58" t="s">
        <v>87</v>
      </c>
      <c r="I13474" s="60" t="s">
        <v>85</v>
      </c>
    </row>
    <row r="13475" spans="1:9" x14ac:dyDescent="0.2">
      <c r="A13475" t="s">
        <v>58</v>
      </c>
      <c r="B13475" t="s">
        <v>81</v>
      </c>
      <c r="C13475" t="s">
        <v>22</v>
      </c>
      <c r="D13475" s="55">
        <v>45444</v>
      </c>
      <c r="E13475">
        <v>1.4999999999999999E-2</v>
      </c>
      <c r="F13475">
        <v>2376544</v>
      </c>
      <c r="G13475" s="58" t="s">
        <v>87</v>
      </c>
      <c r="H13475" s="58" t="s">
        <v>87</v>
      </c>
      <c r="I13475" s="60" t="s">
        <v>85</v>
      </c>
    </row>
    <row r="13476" spans="1:9" x14ac:dyDescent="0.2">
      <c r="A13476" t="s">
        <v>59</v>
      </c>
      <c r="B13476" t="s">
        <v>80</v>
      </c>
      <c r="C13476" t="s">
        <v>22</v>
      </c>
      <c r="D13476" s="55">
        <v>45444</v>
      </c>
      <c r="E13476">
        <v>0.44</v>
      </c>
      <c r="F13476">
        <v>2376545</v>
      </c>
      <c r="G13476" s="58" t="s">
        <v>87</v>
      </c>
      <c r="H13476" s="58" t="s">
        <v>87</v>
      </c>
      <c r="I13476" s="60" t="s">
        <v>85</v>
      </c>
    </row>
    <row r="13477" spans="1:9" x14ac:dyDescent="0.2">
      <c r="A13477" t="s">
        <v>59</v>
      </c>
      <c r="B13477" t="s">
        <v>81</v>
      </c>
      <c r="C13477" t="s">
        <v>22</v>
      </c>
      <c r="D13477" s="55">
        <v>45444</v>
      </c>
      <c r="E13477">
        <v>-5.5E-2</v>
      </c>
      <c r="F13477">
        <v>2376546</v>
      </c>
      <c r="G13477" s="58" t="s">
        <v>87</v>
      </c>
      <c r="H13477" s="58" t="s">
        <v>87</v>
      </c>
      <c r="I13477" s="60" t="s">
        <v>85</v>
      </c>
    </row>
    <row r="13478" spans="1:9" x14ac:dyDescent="0.2">
      <c r="A13478" t="s">
        <v>60</v>
      </c>
      <c r="B13478" t="s">
        <v>80</v>
      </c>
      <c r="C13478" t="s">
        <v>22</v>
      </c>
      <c r="D13478" s="55">
        <v>45444</v>
      </c>
      <c r="E13478">
        <v>0.44</v>
      </c>
      <c r="F13478">
        <v>2376547</v>
      </c>
      <c r="G13478" s="58" t="s">
        <v>87</v>
      </c>
      <c r="H13478" s="58" t="s">
        <v>87</v>
      </c>
      <c r="I13478" s="60" t="s">
        <v>85</v>
      </c>
    </row>
    <row r="13479" spans="1:9" x14ac:dyDescent="0.2">
      <c r="A13479" t="s">
        <v>60</v>
      </c>
      <c r="B13479" t="s">
        <v>81</v>
      </c>
      <c r="C13479" t="s">
        <v>22</v>
      </c>
      <c r="D13479" s="55">
        <v>45444</v>
      </c>
      <c r="E13479">
        <v>3.5000000000000003E-2</v>
      </c>
      <c r="F13479">
        <v>2376548</v>
      </c>
      <c r="G13479" s="58" t="s">
        <v>87</v>
      </c>
      <c r="H13479" s="58" t="s">
        <v>87</v>
      </c>
      <c r="I13479" s="60" t="s">
        <v>85</v>
      </c>
    </row>
    <row r="13480" spans="1:9" x14ac:dyDescent="0.2">
      <c r="A13480" t="s">
        <v>61</v>
      </c>
      <c r="B13480" t="s">
        <v>80</v>
      </c>
      <c r="C13480" t="s">
        <v>22</v>
      </c>
      <c r="D13480" s="55">
        <v>45444</v>
      </c>
      <c r="E13480">
        <v>0.44</v>
      </c>
      <c r="F13480">
        <v>2376549</v>
      </c>
      <c r="G13480" s="58" t="s">
        <v>87</v>
      </c>
      <c r="H13480" s="58" t="s">
        <v>87</v>
      </c>
      <c r="I13480" s="60" t="s">
        <v>85</v>
      </c>
    </row>
    <row r="13481" spans="1:9" x14ac:dyDescent="0.2">
      <c r="A13481" t="s">
        <v>61</v>
      </c>
      <c r="B13481" t="s">
        <v>81</v>
      </c>
      <c r="C13481" t="s">
        <v>22</v>
      </c>
      <c r="D13481" s="55">
        <v>45444</v>
      </c>
      <c r="E13481">
        <v>-3.5000000000000003E-2</v>
      </c>
      <c r="F13481">
        <v>2376550</v>
      </c>
      <c r="G13481" s="58" t="s">
        <v>87</v>
      </c>
      <c r="H13481" s="58" t="s">
        <v>87</v>
      </c>
      <c r="I13481" s="60" t="s">
        <v>85</v>
      </c>
    </row>
    <row r="13482" spans="1:9" x14ac:dyDescent="0.2">
      <c r="A13482" t="s">
        <v>62</v>
      </c>
      <c r="B13482" t="s">
        <v>80</v>
      </c>
      <c r="C13482" t="s">
        <v>22</v>
      </c>
      <c r="D13482" s="55">
        <v>45444</v>
      </c>
      <c r="E13482">
        <v>0.19500000000000001</v>
      </c>
      <c r="F13482">
        <v>2376551</v>
      </c>
      <c r="G13482" s="58" t="s">
        <v>87</v>
      </c>
      <c r="H13482" s="58" t="s">
        <v>87</v>
      </c>
      <c r="I13482" s="60" t="s">
        <v>85</v>
      </c>
    </row>
    <row r="13483" spans="1:9" x14ac:dyDescent="0.2">
      <c r="A13483" t="s">
        <v>62</v>
      </c>
      <c r="B13483" t="s">
        <v>81</v>
      </c>
      <c r="C13483" t="s">
        <v>22</v>
      </c>
      <c r="D13483" s="55">
        <v>45444</v>
      </c>
      <c r="E13483">
        <v>5.0000000000000001E-3</v>
      </c>
      <c r="F13483">
        <v>2376552</v>
      </c>
      <c r="G13483" s="58" t="s">
        <v>87</v>
      </c>
      <c r="H13483" s="58" t="s">
        <v>87</v>
      </c>
      <c r="I13483" s="60" t="s">
        <v>85</v>
      </c>
    </row>
    <row r="13484" spans="1:9" x14ac:dyDescent="0.2">
      <c r="A13484" t="s">
        <v>63</v>
      </c>
      <c r="B13484" t="s">
        <v>80</v>
      </c>
      <c r="C13484" t="s">
        <v>22</v>
      </c>
      <c r="D13484" s="55">
        <v>45444</v>
      </c>
      <c r="E13484">
        <v>0</v>
      </c>
      <c r="F13484">
        <v>2376553</v>
      </c>
      <c r="G13484" s="58" t="s">
        <v>87</v>
      </c>
      <c r="H13484" s="58" t="s">
        <v>87</v>
      </c>
      <c r="I13484" s="60" t="s">
        <v>85</v>
      </c>
    </row>
    <row r="13485" spans="1:9" x14ac:dyDescent="0.2">
      <c r="A13485" t="s">
        <v>63</v>
      </c>
      <c r="B13485" t="s">
        <v>81</v>
      </c>
      <c r="C13485" t="s">
        <v>22</v>
      </c>
      <c r="D13485" s="55">
        <v>45444</v>
      </c>
      <c r="E13485">
        <v>0</v>
      </c>
      <c r="F13485">
        <v>2376554</v>
      </c>
      <c r="G13485" s="58" t="s">
        <v>87</v>
      </c>
      <c r="H13485" s="58" t="s">
        <v>87</v>
      </c>
      <c r="I13485" s="60" t="s">
        <v>85</v>
      </c>
    </row>
    <row r="13486" spans="1:9" x14ac:dyDescent="0.2">
      <c r="A13486" t="s">
        <v>64</v>
      </c>
      <c r="B13486" t="s">
        <v>80</v>
      </c>
      <c r="C13486" t="s">
        <v>22</v>
      </c>
      <c r="D13486" s="55">
        <v>45444</v>
      </c>
      <c r="E13486">
        <v>0</v>
      </c>
      <c r="F13486">
        <v>2376555</v>
      </c>
      <c r="G13486" s="58" t="s">
        <v>87</v>
      </c>
      <c r="H13486" s="58" t="s">
        <v>87</v>
      </c>
      <c r="I13486" s="60" t="s">
        <v>85</v>
      </c>
    </row>
    <row r="13487" spans="1:9" x14ac:dyDescent="0.2">
      <c r="A13487" t="s">
        <v>64</v>
      </c>
      <c r="B13487" t="s">
        <v>81</v>
      </c>
      <c r="C13487" t="s">
        <v>22</v>
      </c>
      <c r="D13487" s="55">
        <v>45444</v>
      </c>
      <c r="E13487">
        <v>0</v>
      </c>
      <c r="F13487">
        <v>2376556</v>
      </c>
      <c r="G13487" s="58" t="s">
        <v>87</v>
      </c>
      <c r="H13487" s="58" t="s">
        <v>87</v>
      </c>
      <c r="I13487" s="60" t="s">
        <v>85</v>
      </c>
    </row>
    <row r="13488" spans="1:9" x14ac:dyDescent="0.2">
      <c r="A13488" t="s">
        <v>79</v>
      </c>
      <c r="B13488" t="s">
        <v>80</v>
      </c>
      <c r="C13488" t="s">
        <v>22</v>
      </c>
      <c r="D13488" s="55">
        <v>45444</v>
      </c>
      <c r="E13488">
        <v>0</v>
      </c>
      <c r="F13488">
        <v>2376557</v>
      </c>
      <c r="G13488" s="58" t="s">
        <v>87</v>
      </c>
      <c r="H13488" s="58" t="s">
        <v>87</v>
      </c>
      <c r="I13488" s="60" t="s">
        <v>85</v>
      </c>
    </row>
    <row r="13489" spans="1:9" x14ac:dyDescent="0.2">
      <c r="A13489" t="s">
        <v>79</v>
      </c>
      <c r="B13489" t="s">
        <v>81</v>
      </c>
      <c r="C13489" t="s">
        <v>22</v>
      </c>
      <c r="D13489" s="55">
        <v>45444</v>
      </c>
      <c r="E13489">
        <v>0</v>
      </c>
      <c r="F13489">
        <v>2376558</v>
      </c>
      <c r="G13489" s="58" t="s">
        <v>87</v>
      </c>
      <c r="H13489" s="58" t="s">
        <v>87</v>
      </c>
      <c r="I13489" s="60" t="s">
        <v>85</v>
      </c>
    </row>
    <row r="13490" spans="1:9" x14ac:dyDescent="0.2">
      <c r="A13490" t="s">
        <v>65</v>
      </c>
      <c r="B13490" t="s">
        <v>80</v>
      </c>
      <c r="C13490" t="s">
        <v>22</v>
      </c>
      <c r="D13490" s="55">
        <v>45444</v>
      </c>
      <c r="E13490">
        <v>0</v>
      </c>
      <c r="F13490">
        <v>2376559</v>
      </c>
      <c r="G13490" s="58" t="s">
        <v>87</v>
      </c>
      <c r="H13490" s="58" t="s">
        <v>87</v>
      </c>
      <c r="I13490" s="60" t="s">
        <v>85</v>
      </c>
    </row>
    <row r="13491" spans="1:9" x14ac:dyDescent="0.2">
      <c r="A13491" t="s">
        <v>65</v>
      </c>
      <c r="B13491" t="s">
        <v>81</v>
      </c>
      <c r="C13491" t="s">
        <v>22</v>
      </c>
      <c r="D13491" s="55">
        <v>45444</v>
      </c>
      <c r="E13491">
        <v>0</v>
      </c>
      <c r="F13491">
        <v>2376560</v>
      </c>
      <c r="G13491" s="58" t="s">
        <v>87</v>
      </c>
      <c r="H13491" s="58" t="s">
        <v>87</v>
      </c>
      <c r="I13491" s="60" t="s">
        <v>85</v>
      </c>
    </row>
    <row r="13492" spans="1:9" x14ac:dyDescent="0.2">
      <c r="A13492" t="s">
        <v>82</v>
      </c>
      <c r="B13492" t="s">
        <v>80</v>
      </c>
      <c r="C13492" t="s">
        <v>22</v>
      </c>
      <c r="D13492" s="55">
        <v>45444</v>
      </c>
      <c r="E13492">
        <v>0</v>
      </c>
      <c r="F13492">
        <v>2376561</v>
      </c>
      <c r="G13492" s="58" t="s">
        <v>87</v>
      </c>
      <c r="H13492" s="58" t="s">
        <v>87</v>
      </c>
      <c r="I13492" s="60" t="s">
        <v>85</v>
      </c>
    </row>
    <row r="13493" spans="1:9" x14ac:dyDescent="0.2">
      <c r="A13493" t="s">
        <v>78</v>
      </c>
      <c r="B13493" t="s">
        <v>80</v>
      </c>
      <c r="C13493" t="s">
        <v>22</v>
      </c>
      <c r="D13493" s="55">
        <v>45474</v>
      </c>
      <c r="E13493">
        <v>0.39750000000000002</v>
      </c>
      <c r="F13493">
        <v>2376515</v>
      </c>
      <c r="G13493" s="58" t="s">
        <v>87</v>
      </c>
      <c r="H13493" s="58" t="s">
        <v>87</v>
      </c>
      <c r="I13493" s="60" t="s">
        <v>85</v>
      </c>
    </row>
    <row r="13494" spans="1:9" x14ac:dyDescent="0.2">
      <c r="A13494" t="s">
        <v>78</v>
      </c>
      <c r="B13494" t="s">
        <v>81</v>
      </c>
      <c r="C13494" t="s">
        <v>22</v>
      </c>
      <c r="D13494" s="55">
        <v>45474</v>
      </c>
      <c r="E13494">
        <v>1.4999999999999999E-2</v>
      </c>
      <c r="F13494">
        <v>2376516</v>
      </c>
      <c r="G13494" s="58" t="s">
        <v>87</v>
      </c>
      <c r="H13494" s="58" t="s">
        <v>87</v>
      </c>
      <c r="I13494" s="60" t="s">
        <v>85</v>
      </c>
    </row>
    <row r="13495" spans="1:9" x14ac:dyDescent="0.2">
      <c r="A13495" t="s">
        <v>35</v>
      </c>
      <c r="B13495" t="s">
        <v>80</v>
      </c>
      <c r="C13495" t="s">
        <v>22</v>
      </c>
      <c r="D13495" s="55">
        <v>45474</v>
      </c>
      <c r="E13495">
        <v>0.39750000000000002</v>
      </c>
      <c r="F13495">
        <v>2376517</v>
      </c>
      <c r="G13495" s="58" t="s">
        <v>87</v>
      </c>
      <c r="H13495" s="58" t="s">
        <v>87</v>
      </c>
      <c r="I13495" s="60" t="s">
        <v>85</v>
      </c>
    </row>
    <row r="13496" spans="1:9" x14ac:dyDescent="0.2">
      <c r="A13496" t="s">
        <v>35</v>
      </c>
      <c r="B13496" t="s">
        <v>81</v>
      </c>
      <c r="C13496" t="s">
        <v>22</v>
      </c>
      <c r="D13496" s="55">
        <v>45474</v>
      </c>
      <c r="E13496">
        <v>6.5000000000000002E-2</v>
      </c>
      <c r="F13496">
        <v>2376518</v>
      </c>
      <c r="G13496" s="58" t="s">
        <v>87</v>
      </c>
      <c r="H13496" s="58" t="s">
        <v>87</v>
      </c>
      <c r="I13496" s="60" t="s">
        <v>85</v>
      </c>
    </row>
    <row r="13497" spans="1:9" x14ac:dyDescent="0.2">
      <c r="A13497" t="s">
        <v>36</v>
      </c>
      <c r="B13497" t="s">
        <v>80</v>
      </c>
      <c r="C13497" t="s">
        <v>22</v>
      </c>
      <c r="D13497" s="55">
        <v>45474</v>
      </c>
      <c r="E13497">
        <v>0.39750000000000002</v>
      </c>
      <c r="F13497">
        <v>2376519</v>
      </c>
      <c r="G13497" s="58" t="s">
        <v>87</v>
      </c>
      <c r="H13497" s="58" t="s">
        <v>87</v>
      </c>
      <c r="I13497" s="60" t="s">
        <v>85</v>
      </c>
    </row>
    <row r="13498" spans="1:9" x14ac:dyDescent="0.2">
      <c r="A13498" t="s">
        <v>36</v>
      </c>
      <c r="B13498" t="s">
        <v>81</v>
      </c>
      <c r="C13498" t="s">
        <v>22</v>
      </c>
      <c r="D13498" s="55">
        <v>45474</v>
      </c>
      <c r="E13498">
        <v>1.4999999999999999E-2</v>
      </c>
      <c r="F13498">
        <v>2376520</v>
      </c>
      <c r="G13498" s="58" t="s">
        <v>87</v>
      </c>
      <c r="H13498" s="58" t="s">
        <v>87</v>
      </c>
      <c r="I13498" s="60" t="s">
        <v>85</v>
      </c>
    </row>
    <row r="13499" spans="1:9" x14ac:dyDescent="0.2">
      <c r="A13499" t="s">
        <v>37</v>
      </c>
      <c r="B13499" t="s">
        <v>80</v>
      </c>
      <c r="C13499" t="s">
        <v>22</v>
      </c>
      <c r="D13499" s="55">
        <v>45474</v>
      </c>
      <c r="E13499">
        <v>0.39750000000000002</v>
      </c>
      <c r="F13499">
        <v>2376521</v>
      </c>
      <c r="G13499" s="58" t="s">
        <v>87</v>
      </c>
      <c r="H13499" s="58" t="s">
        <v>87</v>
      </c>
      <c r="I13499" s="60" t="s">
        <v>85</v>
      </c>
    </row>
    <row r="13500" spans="1:9" x14ac:dyDescent="0.2">
      <c r="A13500" t="s">
        <v>37</v>
      </c>
      <c r="B13500" t="s">
        <v>81</v>
      </c>
      <c r="C13500" t="s">
        <v>22</v>
      </c>
      <c r="D13500" s="55">
        <v>45474</v>
      </c>
      <c r="E13500">
        <v>6.5000000000000002E-2</v>
      </c>
      <c r="F13500">
        <v>2376522</v>
      </c>
      <c r="G13500" s="58" t="s">
        <v>87</v>
      </c>
      <c r="H13500" s="58" t="s">
        <v>87</v>
      </c>
      <c r="I13500" s="60" t="s">
        <v>85</v>
      </c>
    </row>
    <row r="13501" spans="1:9" x14ac:dyDescent="0.2">
      <c r="A13501" t="s">
        <v>40</v>
      </c>
      <c r="B13501" t="s">
        <v>80</v>
      </c>
      <c r="C13501" t="s">
        <v>22</v>
      </c>
      <c r="D13501" s="55">
        <v>45474</v>
      </c>
      <c r="E13501">
        <v>0</v>
      </c>
      <c r="F13501">
        <v>2376523</v>
      </c>
      <c r="G13501" s="58" t="s">
        <v>87</v>
      </c>
      <c r="H13501" s="58" t="s">
        <v>87</v>
      </c>
      <c r="I13501" s="60" t="s">
        <v>85</v>
      </c>
    </row>
    <row r="13502" spans="1:9" x14ac:dyDescent="0.2">
      <c r="A13502" t="s">
        <v>40</v>
      </c>
      <c r="B13502" t="s">
        <v>81</v>
      </c>
      <c r="C13502" t="s">
        <v>22</v>
      </c>
      <c r="D13502" s="55">
        <v>45474</v>
      </c>
      <c r="E13502">
        <v>0</v>
      </c>
      <c r="F13502">
        <v>2376524</v>
      </c>
      <c r="G13502" s="58" t="s">
        <v>87</v>
      </c>
      <c r="H13502" s="58" t="s">
        <v>87</v>
      </c>
      <c r="I13502" s="60" t="s">
        <v>85</v>
      </c>
    </row>
    <row r="13503" spans="1:9" x14ac:dyDescent="0.2">
      <c r="A13503" t="s">
        <v>41</v>
      </c>
      <c r="B13503" t="s">
        <v>80</v>
      </c>
      <c r="C13503" t="s">
        <v>22</v>
      </c>
      <c r="D13503" s="55">
        <v>45474</v>
      </c>
      <c r="E13503">
        <v>0</v>
      </c>
      <c r="F13503">
        <v>2376525</v>
      </c>
      <c r="G13503" s="58" t="s">
        <v>87</v>
      </c>
      <c r="H13503" s="58" t="s">
        <v>87</v>
      </c>
      <c r="I13503" s="60" t="s">
        <v>85</v>
      </c>
    </row>
    <row r="13504" spans="1:9" x14ac:dyDescent="0.2">
      <c r="A13504" t="s">
        <v>41</v>
      </c>
      <c r="B13504" t="s">
        <v>81</v>
      </c>
      <c r="C13504" t="s">
        <v>22</v>
      </c>
      <c r="D13504" s="55">
        <v>45474</v>
      </c>
      <c r="E13504">
        <v>0</v>
      </c>
      <c r="F13504">
        <v>2376526</v>
      </c>
      <c r="G13504" s="58" t="s">
        <v>87</v>
      </c>
      <c r="H13504" s="58" t="s">
        <v>87</v>
      </c>
      <c r="I13504" s="60" t="s">
        <v>85</v>
      </c>
    </row>
    <row r="13505" spans="1:9" x14ac:dyDescent="0.2">
      <c r="A13505" t="s">
        <v>42</v>
      </c>
      <c r="B13505" t="s">
        <v>80</v>
      </c>
      <c r="C13505" t="s">
        <v>22</v>
      </c>
      <c r="D13505" s="55">
        <v>45474</v>
      </c>
      <c r="E13505">
        <v>0.17499999999999999</v>
      </c>
      <c r="F13505">
        <v>2376527</v>
      </c>
      <c r="G13505" s="58" t="s">
        <v>87</v>
      </c>
      <c r="H13505" s="58" t="s">
        <v>87</v>
      </c>
      <c r="I13505" s="60" t="s">
        <v>85</v>
      </c>
    </row>
    <row r="13506" spans="1:9" x14ac:dyDescent="0.2">
      <c r="A13506" t="s">
        <v>42</v>
      </c>
      <c r="B13506" t="s">
        <v>81</v>
      </c>
      <c r="C13506" t="s">
        <v>22</v>
      </c>
      <c r="D13506" s="55">
        <v>45474</v>
      </c>
      <c r="E13506">
        <v>1.2500000000000001E-2</v>
      </c>
      <c r="F13506">
        <v>2376528</v>
      </c>
      <c r="G13506" s="58" t="s">
        <v>87</v>
      </c>
      <c r="H13506" s="58" t="s">
        <v>87</v>
      </c>
      <c r="I13506" s="60" t="s">
        <v>85</v>
      </c>
    </row>
    <row r="13507" spans="1:9" x14ac:dyDescent="0.2">
      <c r="A13507" t="s">
        <v>43</v>
      </c>
      <c r="B13507" t="s">
        <v>80</v>
      </c>
      <c r="C13507" t="s">
        <v>22</v>
      </c>
      <c r="D13507" s="55">
        <v>45474</v>
      </c>
      <c r="E13507">
        <v>0.17499999999999999</v>
      </c>
      <c r="F13507">
        <v>2376529</v>
      </c>
      <c r="G13507" s="58" t="s">
        <v>87</v>
      </c>
      <c r="H13507" s="58" t="s">
        <v>87</v>
      </c>
      <c r="I13507" s="60" t="s">
        <v>85</v>
      </c>
    </row>
    <row r="13508" spans="1:9" x14ac:dyDescent="0.2">
      <c r="A13508" t="s">
        <v>43</v>
      </c>
      <c r="B13508" t="s">
        <v>81</v>
      </c>
      <c r="C13508" t="s">
        <v>22</v>
      </c>
      <c r="D13508" s="55">
        <v>45474</v>
      </c>
      <c r="E13508">
        <v>4.9453267132524209E-2</v>
      </c>
      <c r="F13508">
        <v>2376530</v>
      </c>
      <c r="G13508" s="58" t="s">
        <v>87</v>
      </c>
      <c r="H13508" s="58" t="s">
        <v>87</v>
      </c>
      <c r="I13508" s="60" t="s">
        <v>85</v>
      </c>
    </row>
    <row r="13509" spans="1:9" x14ac:dyDescent="0.2">
      <c r="A13509" t="s">
        <v>44</v>
      </c>
      <c r="B13509" t="s">
        <v>80</v>
      </c>
      <c r="C13509" t="s">
        <v>22</v>
      </c>
      <c r="D13509" s="55">
        <v>45474</v>
      </c>
      <c r="E13509">
        <v>0.26500000000000001</v>
      </c>
      <c r="F13509">
        <v>2376531</v>
      </c>
      <c r="G13509" s="58" t="s">
        <v>87</v>
      </c>
      <c r="H13509" s="58" t="s">
        <v>87</v>
      </c>
      <c r="I13509" s="60" t="s">
        <v>85</v>
      </c>
    </row>
    <row r="13510" spans="1:9" x14ac:dyDescent="0.2">
      <c r="A13510" t="s">
        <v>44</v>
      </c>
      <c r="B13510" t="s">
        <v>81</v>
      </c>
      <c r="C13510" t="s">
        <v>22</v>
      </c>
      <c r="D13510" s="55">
        <v>45474</v>
      </c>
      <c r="E13510">
        <v>7.4999999999999997E-3</v>
      </c>
      <c r="F13510">
        <v>2376532</v>
      </c>
      <c r="G13510" s="58" t="s">
        <v>87</v>
      </c>
      <c r="H13510" s="58" t="s">
        <v>87</v>
      </c>
      <c r="I13510" s="60" t="s">
        <v>85</v>
      </c>
    </row>
    <row r="13511" spans="1:9" x14ac:dyDescent="0.2">
      <c r="A13511" t="s">
        <v>45</v>
      </c>
      <c r="B13511" t="s">
        <v>80</v>
      </c>
      <c r="C13511" t="s">
        <v>22</v>
      </c>
      <c r="D13511" s="55">
        <v>45474</v>
      </c>
      <c r="E13511">
        <v>0.26500000000000001</v>
      </c>
      <c r="F13511">
        <v>2376533</v>
      </c>
      <c r="G13511" s="58" t="s">
        <v>87</v>
      </c>
      <c r="H13511" s="58" t="s">
        <v>87</v>
      </c>
      <c r="I13511" s="60" t="s">
        <v>85</v>
      </c>
    </row>
    <row r="13512" spans="1:9" x14ac:dyDescent="0.2">
      <c r="A13512" t="s">
        <v>45</v>
      </c>
      <c r="B13512" t="s">
        <v>81</v>
      </c>
      <c r="C13512" t="s">
        <v>22</v>
      </c>
      <c r="D13512" s="55">
        <v>45474</v>
      </c>
      <c r="E13512">
        <v>7.4999999999999997E-3</v>
      </c>
      <c r="F13512">
        <v>2376534</v>
      </c>
      <c r="G13512" s="58" t="s">
        <v>87</v>
      </c>
      <c r="H13512" s="58" t="s">
        <v>87</v>
      </c>
      <c r="I13512" s="60" t="s">
        <v>85</v>
      </c>
    </row>
    <row r="13513" spans="1:9" x14ac:dyDescent="0.2">
      <c r="A13513" t="s">
        <v>46</v>
      </c>
      <c r="B13513" t="s">
        <v>80</v>
      </c>
      <c r="C13513" t="s">
        <v>22</v>
      </c>
      <c r="D13513" s="55">
        <v>45474</v>
      </c>
      <c r="E13513">
        <v>0.26500000000000001</v>
      </c>
      <c r="F13513">
        <v>2376535</v>
      </c>
      <c r="G13513" s="58" t="s">
        <v>87</v>
      </c>
      <c r="H13513" s="58" t="s">
        <v>87</v>
      </c>
      <c r="I13513" s="60" t="s">
        <v>85</v>
      </c>
    </row>
    <row r="13514" spans="1:9" x14ac:dyDescent="0.2">
      <c r="A13514" t="s">
        <v>46</v>
      </c>
      <c r="B13514" t="s">
        <v>81</v>
      </c>
      <c r="C13514" t="s">
        <v>22</v>
      </c>
      <c r="D13514" s="55">
        <v>45474</v>
      </c>
      <c r="E13514">
        <v>0.12115796152271802</v>
      </c>
      <c r="F13514">
        <v>2376536</v>
      </c>
      <c r="G13514" s="58" t="s">
        <v>87</v>
      </c>
      <c r="H13514" s="58" t="s">
        <v>87</v>
      </c>
      <c r="I13514" s="60" t="s">
        <v>85</v>
      </c>
    </row>
    <row r="13515" spans="1:9" x14ac:dyDescent="0.2">
      <c r="A13515" t="s">
        <v>47</v>
      </c>
      <c r="B13515" t="s">
        <v>80</v>
      </c>
      <c r="C13515" t="s">
        <v>22</v>
      </c>
      <c r="D13515" s="55">
        <v>45474</v>
      </c>
      <c r="E13515">
        <v>0.26500000000000001</v>
      </c>
      <c r="F13515">
        <v>2376537</v>
      </c>
      <c r="G13515" s="58" t="s">
        <v>87</v>
      </c>
      <c r="H13515" s="58" t="s">
        <v>87</v>
      </c>
      <c r="I13515" s="60" t="s">
        <v>85</v>
      </c>
    </row>
    <row r="13516" spans="1:9" x14ac:dyDescent="0.2">
      <c r="A13516" t="s">
        <v>47</v>
      </c>
      <c r="B13516" t="s">
        <v>81</v>
      </c>
      <c r="C13516" t="s">
        <v>22</v>
      </c>
      <c r="D13516" s="55">
        <v>45474</v>
      </c>
      <c r="E13516">
        <v>2.75E-2</v>
      </c>
      <c r="F13516">
        <v>2376538</v>
      </c>
      <c r="G13516" s="58" t="s">
        <v>87</v>
      </c>
      <c r="H13516" s="58" t="s">
        <v>87</v>
      </c>
      <c r="I13516" s="60" t="s">
        <v>85</v>
      </c>
    </row>
    <row r="13517" spans="1:9" x14ac:dyDescent="0.2">
      <c r="A13517" t="s">
        <v>48</v>
      </c>
      <c r="B13517" t="s">
        <v>80</v>
      </c>
      <c r="C13517" t="s">
        <v>22</v>
      </c>
      <c r="D13517" s="55">
        <v>45474</v>
      </c>
      <c r="E13517">
        <v>0.26500000000000001</v>
      </c>
      <c r="F13517">
        <v>2376539</v>
      </c>
      <c r="G13517" s="58" t="s">
        <v>87</v>
      </c>
      <c r="H13517" s="58" t="s">
        <v>87</v>
      </c>
      <c r="I13517" s="60" t="s">
        <v>85</v>
      </c>
    </row>
    <row r="13518" spans="1:9" x14ac:dyDescent="0.2">
      <c r="A13518" t="s">
        <v>48</v>
      </c>
      <c r="B13518" t="s">
        <v>81</v>
      </c>
      <c r="C13518" t="s">
        <v>22</v>
      </c>
      <c r="D13518" s="55">
        <v>45474</v>
      </c>
      <c r="E13518">
        <v>0.12115796152271799</v>
      </c>
      <c r="F13518">
        <v>2376540</v>
      </c>
      <c r="G13518" s="58" t="s">
        <v>87</v>
      </c>
      <c r="H13518" s="58" t="s">
        <v>87</v>
      </c>
      <c r="I13518" s="60" t="s">
        <v>85</v>
      </c>
    </row>
    <row r="13519" spans="1:9" x14ac:dyDescent="0.2">
      <c r="A13519" t="s">
        <v>50</v>
      </c>
      <c r="B13519" t="s">
        <v>80</v>
      </c>
      <c r="C13519" t="s">
        <v>22</v>
      </c>
      <c r="D13519" s="55">
        <v>45474</v>
      </c>
      <c r="E13519">
        <v>0</v>
      </c>
      <c r="F13519">
        <v>2376541</v>
      </c>
      <c r="G13519" s="58" t="s">
        <v>87</v>
      </c>
      <c r="H13519" s="58" t="s">
        <v>87</v>
      </c>
      <c r="I13519" s="60" t="s">
        <v>85</v>
      </c>
    </row>
    <row r="13520" spans="1:9" x14ac:dyDescent="0.2">
      <c r="A13520" t="s">
        <v>50</v>
      </c>
      <c r="B13520" t="s">
        <v>81</v>
      </c>
      <c r="C13520" t="s">
        <v>22</v>
      </c>
      <c r="D13520" s="55">
        <v>45474</v>
      </c>
      <c r="E13520">
        <v>0</v>
      </c>
      <c r="F13520">
        <v>2376542</v>
      </c>
      <c r="G13520" s="58" t="s">
        <v>87</v>
      </c>
      <c r="H13520" s="58" t="s">
        <v>87</v>
      </c>
      <c r="I13520" s="60" t="s">
        <v>85</v>
      </c>
    </row>
    <row r="13521" spans="1:9" x14ac:dyDescent="0.2">
      <c r="A13521" t="s">
        <v>58</v>
      </c>
      <c r="B13521" t="s">
        <v>80</v>
      </c>
      <c r="C13521" t="s">
        <v>22</v>
      </c>
      <c r="D13521" s="55">
        <v>45474</v>
      </c>
      <c r="E13521">
        <v>0.39750000000000002</v>
      </c>
      <c r="F13521">
        <v>2376543</v>
      </c>
      <c r="G13521" s="58" t="s">
        <v>87</v>
      </c>
      <c r="H13521" s="58" t="s">
        <v>87</v>
      </c>
      <c r="I13521" s="60" t="s">
        <v>85</v>
      </c>
    </row>
    <row r="13522" spans="1:9" x14ac:dyDescent="0.2">
      <c r="A13522" t="s">
        <v>58</v>
      </c>
      <c r="B13522" t="s">
        <v>81</v>
      </c>
      <c r="C13522" t="s">
        <v>22</v>
      </c>
      <c r="D13522" s="55">
        <v>45474</v>
      </c>
      <c r="E13522">
        <v>1.4999999999999999E-2</v>
      </c>
      <c r="F13522">
        <v>2376544</v>
      </c>
      <c r="G13522" s="58" t="s">
        <v>87</v>
      </c>
      <c r="H13522" s="58" t="s">
        <v>87</v>
      </c>
      <c r="I13522" s="60" t="s">
        <v>85</v>
      </c>
    </row>
    <row r="13523" spans="1:9" x14ac:dyDescent="0.2">
      <c r="A13523" t="s">
        <v>59</v>
      </c>
      <c r="B13523" t="s">
        <v>80</v>
      </c>
      <c r="C13523" t="s">
        <v>22</v>
      </c>
      <c r="D13523" s="55">
        <v>45474</v>
      </c>
      <c r="E13523">
        <v>0.5</v>
      </c>
      <c r="F13523">
        <v>2376545</v>
      </c>
      <c r="G13523" s="58" t="s">
        <v>87</v>
      </c>
      <c r="H13523" s="58" t="s">
        <v>87</v>
      </c>
      <c r="I13523" s="60" t="s">
        <v>85</v>
      </c>
    </row>
    <row r="13524" spans="1:9" x14ac:dyDescent="0.2">
      <c r="A13524" t="s">
        <v>59</v>
      </c>
      <c r="B13524" t="s">
        <v>81</v>
      </c>
      <c r="C13524" t="s">
        <v>22</v>
      </c>
      <c r="D13524" s="55">
        <v>45474</v>
      </c>
      <c r="E13524">
        <v>-0.02</v>
      </c>
      <c r="F13524">
        <v>2376546</v>
      </c>
      <c r="G13524" s="58" t="s">
        <v>87</v>
      </c>
      <c r="H13524" s="58" t="s">
        <v>87</v>
      </c>
      <c r="I13524" s="60" t="s">
        <v>85</v>
      </c>
    </row>
    <row r="13525" spans="1:9" x14ac:dyDescent="0.2">
      <c r="A13525" t="s">
        <v>60</v>
      </c>
      <c r="B13525" t="s">
        <v>80</v>
      </c>
      <c r="C13525" t="s">
        <v>22</v>
      </c>
      <c r="D13525" s="55">
        <v>45474</v>
      </c>
      <c r="E13525">
        <v>0.5</v>
      </c>
      <c r="F13525">
        <v>2376547</v>
      </c>
      <c r="G13525" s="58" t="s">
        <v>87</v>
      </c>
      <c r="H13525" s="58" t="s">
        <v>87</v>
      </c>
      <c r="I13525" s="60" t="s">
        <v>85</v>
      </c>
    </row>
    <row r="13526" spans="1:9" x14ac:dyDescent="0.2">
      <c r="A13526" t="s">
        <v>60</v>
      </c>
      <c r="B13526" t="s">
        <v>81</v>
      </c>
      <c r="C13526" t="s">
        <v>22</v>
      </c>
      <c r="D13526" s="55">
        <v>45474</v>
      </c>
      <c r="E13526">
        <v>3.5000000000000003E-2</v>
      </c>
      <c r="F13526">
        <v>2376548</v>
      </c>
      <c r="G13526" s="58" t="s">
        <v>87</v>
      </c>
      <c r="H13526" s="58" t="s">
        <v>87</v>
      </c>
      <c r="I13526" s="60" t="s">
        <v>85</v>
      </c>
    </row>
    <row r="13527" spans="1:9" x14ac:dyDescent="0.2">
      <c r="A13527" t="s">
        <v>61</v>
      </c>
      <c r="B13527" t="s">
        <v>80</v>
      </c>
      <c r="C13527" t="s">
        <v>22</v>
      </c>
      <c r="D13527" s="55">
        <v>45474</v>
      </c>
      <c r="E13527">
        <v>0.5</v>
      </c>
      <c r="F13527">
        <v>2376549</v>
      </c>
      <c r="G13527" s="58" t="s">
        <v>87</v>
      </c>
      <c r="H13527" s="58" t="s">
        <v>87</v>
      </c>
      <c r="I13527" s="60" t="s">
        <v>85</v>
      </c>
    </row>
    <row r="13528" spans="1:9" x14ac:dyDescent="0.2">
      <c r="A13528" t="s">
        <v>61</v>
      </c>
      <c r="B13528" t="s">
        <v>81</v>
      </c>
      <c r="C13528" t="s">
        <v>22</v>
      </c>
      <c r="D13528" s="55">
        <v>45474</v>
      </c>
      <c r="E13528">
        <v>-0.02</v>
      </c>
      <c r="F13528">
        <v>2376550</v>
      </c>
      <c r="G13528" s="58" t="s">
        <v>87</v>
      </c>
      <c r="H13528" s="58" t="s">
        <v>87</v>
      </c>
      <c r="I13528" s="60" t="s">
        <v>85</v>
      </c>
    </row>
    <row r="13529" spans="1:9" x14ac:dyDescent="0.2">
      <c r="A13529" t="s">
        <v>62</v>
      </c>
      <c r="B13529" t="s">
        <v>80</v>
      </c>
      <c r="C13529" t="s">
        <v>22</v>
      </c>
      <c r="D13529" s="55">
        <v>45474</v>
      </c>
      <c r="E13529">
        <v>0.26500000000000001</v>
      </c>
      <c r="F13529">
        <v>2376551</v>
      </c>
      <c r="G13529" s="58" t="s">
        <v>87</v>
      </c>
      <c r="H13529" s="58" t="s">
        <v>87</v>
      </c>
      <c r="I13529" s="60" t="s">
        <v>85</v>
      </c>
    </row>
    <row r="13530" spans="1:9" x14ac:dyDescent="0.2">
      <c r="A13530" t="s">
        <v>62</v>
      </c>
      <c r="B13530" t="s">
        <v>81</v>
      </c>
      <c r="C13530" t="s">
        <v>22</v>
      </c>
      <c r="D13530" s="55">
        <v>45474</v>
      </c>
      <c r="E13530">
        <v>7.4999999999999997E-3</v>
      </c>
      <c r="F13530">
        <v>2376552</v>
      </c>
      <c r="G13530" s="58" t="s">
        <v>87</v>
      </c>
      <c r="H13530" s="58" t="s">
        <v>87</v>
      </c>
      <c r="I13530" s="60" t="s">
        <v>85</v>
      </c>
    </row>
    <row r="13531" spans="1:9" x14ac:dyDescent="0.2">
      <c r="A13531" t="s">
        <v>63</v>
      </c>
      <c r="B13531" t="s">
        <v>80</v>
      </c>
      <c r="C13531" t="s">
        <v>22</v>
      </c>
      <c r="D13531" s="55">
        <v>45474</v>
      </c>
      <c r="E13531">
        <v>0</v>
      </c>
      <c r="F13531">
        <v>2376553</v>
      </c>
      <c r="G13531" s="58" t="s">
        <v>87</v>
      </c>
      <c r="H13531" s="58" t="s">
        <v>87</v>
      </c>
      <c r="I13531" s="60" t="s">
        <v>85</v>
      </c>
    </row>
    <row r="13532" spans="1:9" x14ac:dyDescent="0.2">
      <c r="A13532" t="s">
        <v>63</v>
      </c>
      <c r="B13532" t="s">
        <v>81</v>
      </c>
      <c r="C13532" t="s">
        <v>22</v>
      </c>
      <c r="D13532" s="55">
        <v>45474</v>
      </c>
      <c r="E13532">
        <v>0</v>
      </c>
      <c r="F13532">
        <v>2376554</v>
      </c>
      <c r="G13532" s="58" t="s">
        <v>87</v>
      </c>
      <c r="H13532" s="58" t="s">
        <v>87</v>
      </c>
      <c r="I13532" s="60" t="s">
        <v>85</v>
      </c>
    </row>
    <row r="13533" spans="1:9" x14ac:dyDescent="0.2">
      <c r="A13533" t="s">
        <v>64</v>
      </c>
      <c r="B13533" t="s">
        <v>80</v>
      </c>
      <c r="C13533" t="s">
        <v>22</v>
      </c>
      <c r="D13533" s="55">
        <v>45474</v>
      </c>
      <c r="E13533">
        <v>0</v>
      </c>
      <c r="F13533">
        <v>2376555</v>
      </c>
      <c r="G13533" s="58" t="s">
        <v>87</v>
      </c>
      <c r="H13533" s="58" t="s">
        <v>87</v>
      </c>
      <c r="I13533" s="60" t="s">
        <v>85</v>
      </c>
    </row>
    <row r="13534" spans="1:9" x14ac:dyDescent="0.2">
      <c r="A13534" t="s">
        <v>64</v>
      </c>
      <c r="B13534" t="s">
        <v>81</v>
      </c>
      <c r="C13534" t="s">
        <v>22</v>
      </c>
      <c r="D13534" s="55">
        <v>45474</v>
      </c>
      <c r="E13534">
        <v>0</v>
      </c>
      <c r="F13534">
        <v>2376556</v>
      </c>
      <c r="G13534" s="58" t="s">
        <v>87</v>
      </c>
      <c r="H13534" s="58" t="s">
        <v>87</v>
      </c>
      <c r="I13534" s="60" t="s">
        <v>85</v>
      </c>
    </row>
    <row r="13535" spans="1:9" x14ac:dyDescent="0.2">
      <c r="A13535" t="s">
        <v>79</v>
      </c>
      <c r="B13535" t="s">
        <v>80</v>
      </c>
      <c r="C13535" t="s">
        <v>22</v>
      </c>
      <c r="D13535" s="55">
        <v>45474</v>
      </c>
      <c r="E13535">
        <v>0</v>
      </c>
      <c r="F13535">
        <v>2376557</v>
      </c>
      <c r="G13535" s="58" t="s">
        <v>87</v>
      </c>
      <c r="H13535" s="58" t="s">
        <v>87</v>
      </c>
      <c r="I13535" s="60" t="s">
        <v>85</v>
      </c>
    </row>
    <row r="13536" spans="1:9" x14ac:dyDescent="0.2">
      <c r="A13536" t="s">
        <v>79</v>
      </c>
      <c r="B13536" t="s">
        <v>81</v>
      </c>
      <c r="C13536" t="s">
        <v>22</v>
      </c>
      <c r="D13536" s="55">
        <v>45474</v>
      </c>
      <c r="E13536">
        <v>0</v>
      </c>
      <c r="F13536">
        <v>2376558</v>
      </c>
      <c r="G13536" s="58" t="s">
        <v>87</v>
      </c>
      <c r="H13536" s="58" t="s">
        <v>87</v>
      </c>
      <c r="I13536" s="60" t="s">
        <v>85</v>
      </c>
    </row>
    <row r="13537" spans="1:9" x14ac:dyDescent="0.2">
      <c r="A13537" t="s">
        <v>65</v>
      </c>
      <c r="B13537" t="s">
        <v>80</v>
      </c>
      <c r="C13537" t="s">
        <v>22</v>
      </c>
      <c r="D13537" s="55">
        <v>45474</v>
      </c>
      <c r="E13537">
        <v>0</v>
      </c>
      <c r="F13537">
        <v>2376559</v>
      </c>
      <c r="G13537" s="58" t="s">
        <v>87</v>
      </c>
      <c r="H13537" s="58" t="s">
        <v>87</v>
      </c>
      <c r="I13537" s="60" t="s">
        <v>85</v>
      </c>
    </row>
    <row r="13538" spans="1:9" x14ac:dyDescent="0.2">
      <c r="A13538" t="s">
        <v>65</v>
      </c>
      <c r="B13538" t="s">
        <v>81</v>
      </c>
      <c r="C13538" t="s">
        <v>22</v>
      </c>
      <c r="D13538" s="55">
        <v>45474</v>
      </c>
      <c r="E13538">
        <v>0</v>
      </c>
      <c r="F13538">
        <v>2376560</v>
      </c>
      <c r="G13538" s="58" t="s">
        <v>87</v>
      </c>
      <c r="H13538" s="58" t="s">
        <v>87</v>
      </c>
      <c r="I13538" s="60" t="s">
        <v>85</v>
      </c>
    </row>
    <row r="13539" spans="1:9" x14ac:dyDescent="0.2">
      <c r="A13539" t="s">
        <v>82</v>
      </c>
      <c r="B13539" t="s">
        <v>80</v>
      </c>
      <c r="C13539" t="s">
        <v>22</v>
      </c>
      <c r="D13539" s="55">
        <v>45474</v>
      </c>
      <c r="E13539">
        <v>0</v>
      </c>
      <c r="F13539">
        <v>2376561</v>
      </c>
      <c r="G13539" s="58" t="s">
        <v>87</v>
      </c>
      <c r="H13539" s="58" t="s">
        <v>87</v>
      </c>
      <c r="I13539" s="60" t="s">
        <v>85</v>
      </c>
    </row>
    <row r="13540" spans="1:9" x14ac:dyDescent="0.2">
      <c r="A13540" t="s">
        <v>78</v>
      </c>
      <c r="B13540" t="s">
        <v>80</v>
      </c>
      <c r="C13540" t="s">
        <v>22</v>
      </c>
      <c r="D13540" s="55">
        <v>45505</v>
      </c>
      <c r="E13540">
        <v>0.4</v>
      </c>
      <c r="F13540">
        <v>2376515</v>
      </c>
      <c r="G13540" s="58" t="s">
        <v>87</v>
      </c>
      <c r="H13540" s="58" t="s">
        <v>87</v>
      </c>
      <c r="I13540" s="60" t="s">
        <v>85</v>
      </c>
    </row>
    <row r="13541" spans="1:9" x14ac:dyDescent="0.2">
      <c r="A13541" t="s">
        <v>78</v>
      </c>
      <c r="B13541" t="s">
        <v>81</v>
      </c>
      <c r="C13541" t="s">
        <v>22</v>
      </c>
      <c r="D13541" s="55">
        <v>45505</v>
      </c>
      <c r="E13541">
        <v>1.4999999999999999E-2</v>
      </c>
      <c r="F13541">
        <v>2376516</v>
      </c>
      <c r="G13541" s="58" t="s">
        <v>87</v>
      </c>
      <c r="H13541" s="58" t="s">
        <v>87</v>
      </c>
      <c r="I13541" s="60" t="s">
        <v>85</v>
      </c>
    </row>
    <row r="13542" spans="1:9" x14ac:dyDescent="0.2">
      <c r="A13542" t="s">
        <v>35</v>
      </c>
      <c r="B13542" t="s">
        <v>80</v>
      </c>
      <c r="C13542" t="s">
        <v>22</v>
      </c>
      <c r="D13542" s="55">
        <v>45505</v>
      </c>
      <c r="E13542">
        <v>0.4</v>
      </c>
      <c r="F13542">
        <v>2376517</v>
      </c>
      <c r="G13542" s="58" t="s">
        <v>87</v>
      </c>
      <c r="H13542" s="58" t="s">
        <v>87</v>
      </c>
      <c r="I13542" s="60" t="s">
        <v>85</v>
      </c>
    </row>
    <row r="13543" spans="1:9" x14ac:dyDescent="0.2">
      <c r="A13543" t="s">
        <v>35</v>
      </c>
      <c r="B13543" t="s">
        <v>81</v>
      </c>
      <c r="C13543" t="s">
        <v>22</v>
      </c>
      <c r="D13543" s="55">
        <v>45505</v>
      </c>
      <c r="E13543">
        <v>6.5000000000000002E-2</v>
      </c>
      <c r="F13543">
        <v>2376518</v>
      </c>
      <c r="G13543" s="58" t="s">
        <v>87</v>
      </c>
      <c r="H13543" s="58" t="s">
        <v>87</v>
      </c>
      <c r="I13543" s="60" t="s">
        <v>85</v>
      </c>
    </row>
    <row r="13544" spans="1:9" x14ac:dyDescent="0.2">
      <c r="A13544" t="s">
        <v>36</v>
      </c>
      <c r="B13544" t="s">
        <v>80</v>
      </c>
      <c r="C13544" t="s">
        <v>22</v>
      </c>
      <c r="D13544" s="55">
        <v>45505</v>
      </c>
      <c r="E13544">
        <v>0.4</v>
      </c>
      <c r="F13544">
        <v>2376519</v>
      </c>
      <c r="G13544" s="58" t="s">
        <v>87</v>
      </c>
      <c r="H13544" s="58" t="s">
        <v>87</v>
      </c>
      <c r="I13544" s="60" t="s">
        <v>85</v>
      </c>
    </row>
    <row r="13545" spans="1:9" x14ac:dyDescent="0.2">
      <c r="A13545" t="s">
        <v>36</v>
      </c>
      <c r="B13545" t="s">
        <v>81</v>
      </c>
      <c r="C13545" t="s">
        <v>22</v>
      </c>
      <c r="D13545" s="55">
        <v>45505</v>
      </c>
      <c r="E13545">
        <v>1.4999999999999999E-2</v>
      </c>
      <c r="F13545">
        <v>2376520</v>
      </c>
      <c r="G13545" s="58" t="s">
        <v>87</v>
      </c>
      <c r="H13545" s="58" t="s">
        <v>87</v>
      </c>
      <c r="I13545" s="60" t="s">
        <v>85</v>
      </c>
    </row>
    <row r="13546" spans="1:9" x14ac:dyDescent="0.2">
      <c r="A13546" t="s">
        <v>37</v>
      </c>
      <c r="B13546" t="s">
        <v>80</v>
      </c>
      <c r="C13546" t="s">
        <v>22</v>
      </c>
      <c r="D13546" s="55">
        <v>45505</v>
      </c>
      <c r="E13546">
        <v>0.4</v>
      </c>
      <c r="F13546">
        <v>2376521</v>
      </c>
      <c r="G13546" s="58" t="s">
        <v>87</v>
      </c>
      <c r="H13546" s="58" t="s">
        <v>87</v>
      </c>
      <c r="I13546" s="60" t="s">
        <v>85</v>
      </c>
    </row>
    <row r="13547" spans="1:9" x14ac:dyDescent="0.2">
      <c r="A13547" t="s">
        <v>37</v>
      </c>
      <c r="B13547" t="s">
        <v>81</v>
      </c>
      <c r="C13547" t="s">
        <v>22</v>
      </c>
      <c r="D13547" s="55">
        <v>45505</v>
      </c>
      <c r="E13547">
        <v>6.5000000000000002E-2</v>
      </c>
      <c r="F13547">
        <v>2376522</v>
      </c>
      <c r="G13547" s="58" t="s">
        <v>87</v>
      </c>
      <c r="H13547" s="58" t="s">
        <v>87</v>
      </c>
      <c r="I13547" s="60" t="s">
        <v>85</v>
      </c>
    </row>
    <row r="13548" spans="1:9" x14ac:dyDescent="0.2">
      <c r="A13548" t="s">
        <v>40</v>
      </c>
      <c r="B13548" t="s">
        <v>80</v>
      </c>
      <c r="C13548" t="s">
        <v>22</v>
      </c>
      <c r="D13548" s="55">
        <v>45505</v>
      </c>
      <c r="E13548">
        <v>0</v>
      </c>
      <c r="F13548">
        <v>2376523</v>
      </c>
      <c r="G13548" s="58" t="s">
        <v>87</v>
      </c>
      <c r="H13548" s="58" t="s">
        <v>87</v>
      </c>
      <c r="I13548" s="60" t="s">
        <v>85</v>
      </c>
    </row>
    <row r="13549" spans="1:9" x14ac:dyDescent="0.2">
      <c r="A13549" t="s">
        <v>40</v>
      </c>
      <c r="B13549" t="s">
        <v>81</v>
      </c>
      <c r="C13549" t="s">
        <v>22</v>
      </c>
      <c r="D13549" s="55">
        <v>45505</v>
      </c>
      <c r="E13549">
        <v>0</v>
      </c>
      <c r="F13549">
        <v>2376524</v>
      </c>
      <c r="G13549" s="58" t="s">
        <v>87</v>
      </c>
      <c r="H13549" s="58" t="s">
        <v>87</v>
      </c>
      <c r="I13549" s="60" t="s">
        <v>85</v>
      </c>
    </row>
    <row r="13550" spans="1:9" x14ac:dyDescent="0.2">
      <c r="A13550" t="s">
        <v>41</v>
      </c>
      <c r="B13550" t="s">
        <v>80</v>
      </c>
      <c r="C13550" t="s">
        <v>22</v>
      </c>
      <c r="D13550" s="55">
        <v>45505</v>
      </c>
      <c r="E13550">
        <v>0</v>
      </c>
      <c r="F13550">
        <v>2376525</v>
      </c>
      <c r="G13550" s="58" t="s">
        <v>87</v>
      </c>
      <c r="H13550" s="58" t="s">
        <v>87</v>
      </c>
      <c r="I13550" s="60" t="s">
        <v>85</v>
      </c>
    </row>
    <row r="13551" spans="1:9" x14ac:dyDescent="0.2">
      <c r="A13551" t="s">
        <v>41</v>
      </c>
      <c r="B13551" t="s">
        <v>81</v>
      </c>
      <c r="C13551" t="s">
        <v>22</v>
      </c>
      <c r="D13551" s="55">
        <v>45505</v>
      </c>
      <c r="E13551">
        <v>0</v>
      </c>
      <c r="F13551">
        <v>2376526</v>
      </c>
      <c r="G13551" s="58" t="s">
        <v>87</v>
      </c>
      <c r="H13551" s="58" t="s">
        <v>87</v>
      </c>
      <c r="I13551" s="60" t="s">
        <v>85</v>
      </c>
    </row>
    <row r="13552" spans="1:9" x14ac:dyDescent="0.2">
      <c r="A13552" t="s">
        <v>42</v>
      </c>
      <c r="B13552" t="s">
        <v>80</v>
      </c>
      <c r="C13552" t="s">
        <v>22</v>
      </c>
      <c r="D13552" s="55">
        <v>45505</v>
      </c>
      <c r="E13552">
        <v>0.17499999999999999</v>
      </c>
      <c r="F13552">
        <v>2376527</v>
      </c>
      <c r="G13552" s="58" t="s">
        <v>87</v>
      </c>
      <c r="H13552" s="58" t="s">
        <v>87</v>
      </c>
      <c r="I13552" s="60" t="s">
        <v>85</v>
      </c>
    </row>
    <row r="13553" spans="1:9" x14ac:dyDescent="0.2">
      <c r="A13553" t="s">
        <v>42</v>
      </c>
      <c r="B13553" t="s">
        <v>81</v>
      </c>
      <c r="C13553" t="s">
        <v>22</v>
      </c>
      <c r="D13553" s="55">
        <v>45505</v>
      </c>
      <c r="E13553">
        <v>1.2500000000000001E-2</v>
      </c>
      <c r="F13553">
        <v>2376528</v>
      </c>
      <c r="G13553" s="58" t="s">
        <v>87</v>
      </c>
      <c r="H13553" s="58" t="s">
        <v>87</v>
      </c>
      <c r="I13553" s="60" t="s">
        <v>85</v>
      </c>
    </row>
    <row r="13554" spans="1:9" x14ac:dyDescent="0.2">
      <c r="A13554" t="s">
        <v>43</v>
      </c>
      <c r="B13554" t="s">
        <v>80</v>
      </c>
      <c r="C13554" t="s">
        <v>22</v>
      </c>
      <c r="D13554" s="55">
        <v>45505</v>
      </c>
      <c r="E13554">
        <v>0.17499999999999999</v>
      </c>
      <c r="F13554">
        <v>2376529</v>
      </c>
      <c r="G13554" s="58" t="s">
        <v>87</v>
      </c>
      <c r="H13554" s="58" t="s">
        <v>87</v>
      </c>
      <c r="I13554" s="60" t="s">
        <v>85</v>
      </c>
    </row>
    <row r="13555" spans="1:9" x14ac:dyDescent="0.2">
      <c r="A13555" t="s">
        <v>43</v>
      </c>
      <c r="B13555" t="s">
        <v>81</v>
      </c>
      <c r="C13555" t="s">
        <v>22</v>
      </c>
      <c r="D13555" s="55">
        <v>45505</v>
      </c>
      <c r="E13555">
        <v>4.9453267132524209E-2</v>
      </c>
      <c r="F13555">
        <v>2376530</v>
      </c>
      <c r="G13555" s="58" t="s">
        <v>87</v>
      </c>
      <c r="H13555" s="58" t="s">
        <v>87</v>
      </c>
      <c r="I13555" s="60" t="s">
        <v>85</v>
      </c>
    </row>
    <row r="13556" spans="1:9" x14ac:dyDescent="0.2">
      <c r="A13556" t="s">
        <v>44</v>
      </c>
      <c r="B13556" t="s">
        <v>80</v>
      </c>
      <c r="C13556" t="s">
        <v>22</v>
      </c>
      <c r="D13556" s="55">
        <v>45505</v>
      </c>
      <c r="E13556">
        <v>0.20499999999999999</v>
      </c>
      <c r="F13556">
        <v>2376531</v>
      </c>
      <c r="G13556" s="58" t="s">
        <v>87</v>
      </c>
      <c r="H13556" s="58" t="s">
        <v>87</v>
      </c>
      <c r="I13556" s="60" t="s">
        <v>85</v>
      </c>
    </row>
    <row r="13557" spans="1:9" x14ac:dyDescent="0.2">
      <c r="A13557" t="s">
        <v>44</v>
      </c>
      <c r="B13557" t="s">
        <v>81</v>
      </c>
      <c r="C13557" t="s">
        <v>22</v>
      </c>
      <c r="D13557" s="55">
        <v>45505</v>
      </c>
      <c r="E13557">
        <v>7.4999999999999997E-3</v>
      </c>
      <c r="F13557">
        <v>2376532</v>
      </c>
      <c r="G13557" s="58" t="s">
        <v>87</v>
      </c>
      <c r="H13557" s="58" t="s">
        <v>87</v>
      </c>
      <c r="I13557" s="60" t="s">
        <v>85</v>
      </c>
    </row>
    <row r="13558" spans="1:9" x14ac:dyDescent="0.2">
      <c r="A13558" t="s">
        <v>45</v>
      </c>
      <c r="B13558" t="s">
        <v>80</v>
      </c>
      <c r="C13558" t="s">
        <v>22</v>
      </c>
      <c r="D13558" s="55">
        <v>45505</v>
      </c>
      <c r="E13558">
        <v>0.20499999999999999</v>
      </c>
      <c r="F13558">
        <v>2376533</v>
      </c>
      <c r="G13558" s="58" t="s">
        <v>87</v>
      </c>
      <c r="H13558" s="58" t="s">
        <v>87</v>
      </c>
      <c r="I13558" s="60" t="s">
        <v>85</v>
      </c>
    </row>
    <row r="13559" spans="1:9" x14ac:dyDescent="0.2">
      <c r="A13559" t="s">
        <v>45</v>
      </c>
      <c r="B13559" t="s">
        <v>81</v>
      </c>
      <c r="C13559" t="s">
        <v>22</v>
      </c>
      <c r="D13559" s="55">
        <v>45505</v>
      </c>
      <c r="E13559">
        <v>7.4999999999999997E-3</v>
      </c>
      <c r="F13559">
        <v>2376534</v>
      </c>
      <c r="G13559" s="58" t="s">
        <v>87</v>
      </c>
      <c r="H13559" s="58" t="s">
        <v>87</v>
      </c>
      <c r="I13559" s="60" t="s">
        <v>85</v>
      </c>
    </row>
    <row r="13560" spans="1:9" x14ac:dyDescent="0.2">
      <c r="A13560" t="s">
        <v>46</v>
      </c>
      <c r="B13560" t="s">
        <v>80</v>
      </c>
      <c r="C13560" t="s">
        <v>22</v>
      </c>
      <c r="D13560" s="55">
        <v>45505</v>
      </c>
      <c r="E13560">
        <v>0.20499999999999999</v>
      </c>
      <c r="F13560">
        <v>2376535</v>
      </c>
      <c r="G13560" s="58" t="s">
        <v>87</v>
      </c>
      <c r="H13560" s="58" t="s">
        <v>87</v>
      </c>
      <c r="I13560" s="60" t="s">
        <v>85</v>
      </c>
    </row>
    <row r="13561" spans="1:9" x14ac:dyDescent="0.2">
      <c r="A13561" t="s">
        <v>46</v>
      </c>
      <c r="B13561" t="s">
        <v>81</v>
      </c>
      <c r="C13561" t="s">
        <v>22</v>
      </c>
      <c r="D13561" s="55">
        <v>45505</v>
      </c>
      <c r="E13561">
        <v>0.11975804338927548</v>
      </c>
      <c r="F13561">
        <v>2376536</v>
      </c>
      <c r="G13561" s="58" t="s">
        <v>87</v>
      </c>
      <c r="H13561" s="58" t="s">
        <v>87</v>
      </c>
      <c r="I13561" s="60" t="s">
        <v>85</v>
      </c>
    </row>
    <row r="13562" spans="1:9" x14ac:dyDescent="0.2">
      <c r="A13562" t="s">
        <v>47</v>
      </c>
      <c r="B13562" t="s">
        <v>80</v>
      </c>
      <c r="C13562" t="s">
        <v>22</v>
      </c>
      <c r="D13562" s="55">
        <v>45505</v>
      </c>
      <c r="E13562">
        <v>0.20499999999999999</v>
      </c>
      <c r="F13562">
        <v>2376537</v>
      </c>
      <c r="G13562" s="58" t="s">
        <v>87</v>
      </c>
      <c r="H13562" s="58" t="s">
        <v>87</v>
      </c>
      <c r="I13562" s="60" t="s">
        <v>85</v>
      </c>
    </row>
    <row r="13563" spans="1:9" x14ac:dyDescent="0.2">
      <c r="A13563" t="s">
        <v>47</v>
      </c>
      <c r="B13563" t="s">
        <v>81</v>
      </c>
      <c r="C13563" t="s">
        <v>22</v>
      </c>
      <c r="D13563" s="55">
        <v>45505</v>
      </c>
      <c r="E13563">
        <v>2.75E-2</v>
      </c>
      <c r="F13563">
        <v>2376538</v>
      </c>
      <c r="G13563" s="58" t="s">
        <v>87</v>
      </c>
      <c r="H13563" s="58" t="s">
        <v>87</v>
      </c>
      <c r="I13563" s="60" t="s">
        <v>85</v>
      </c>
    </row>
    <row r="13564" spans="1:9" x14ac:dyDescent="0.2">
      <c r="A13564" t="s">
        <v>48</v>
      </c>
      <c r="B13564" t="s">
        <v>80</v>
      </c>
      <c r="C13564" t="s">
        <v>22</v>
      </c>
      <c r="D13564" s="55">
        <v>45505</v>
      </c>
      <c r="E13564">
        <v>0.20499999999999999</v>
      </c>
      <c r="F13564">
        <v>2376539</v>
      </c>
      <c r="G13564" s="58" t="s">
        <v>87</v>
      </c>
      <c r="H13564" s="58" t="s">
        <v>87</v>
      </c>
      <c r="I13564" s="60" t="s">
        <v>85</v>
      </c>
    </row>
    <row r="13565" spans="1:9" x14ac:dyDescent="0.2">
      <c r="A13565" t="s">
        <v>48</v>
      </c>
      <c r="B13565" t="s">
        <v>81</v>
      </c>
      <c r="C13565" t="s">
        <v>22</v>
      </c>
      <c r="D13565" s="55">
        <v>45505</v>
      </c>
      <c r="E13565">
        <v>0.11975804338927548</v>
      </c>
      <c r="F13565">
        <v>2376540</v>
      </c>
      <c r="G13565" s="58" t="s">
        <v>87</v>
      </c>
      <c r="H13565" s="58" t="s">
        <v>87</v>
      </c>
      <c r="I13565" s="60" t="s">
        <v>85</v>
      </c>
    </row>
    <row r="13566" spans="1:9" x14ac:dyDescent="0.2">
      <c r="A13566" t="s">
        <v>50</v>
      </c>
      <c r="B13566" t="s">
        <v>80</v>
      </c>
      <c r="C13566" t="s">
        <v>22</v>
      </c>
      <c r="D13566" s="55">
        <v>45505</v>
      </c>
      <c r="E13566">
        <v>0</v>
      </c>
      <c r="F13566">
        <v>2376541</v>
      </c>
      <c r="G13566" s="58" t="s">
        <v>87</v>
      </c>
      <c r="H13566" s="58" t="s">
        <v>87</v>
      </c>
      <c r="I13566" s="60" t="s">
        <v>85</v>
      </c>
    </row>
    <row r="13567" spans="1:9" x14ac:dyDescent="0.2">
      <c r="A13567" t="s">
        <v>50</v>
      </c>
      <c r="B13567" t="s">
        <v>81</v>
      </c>
      <c r="C13567" t="s">
        <v>22</v>
      </c>
      <c r="D13567" s="55">
        <v>45505</v>
      </c>
      <c r="E13567">
        <v>0</v>
      </c>
      <c r="F13567">
        <v>2376542</v>
      </c>
      <c r="G13567" s="58" t="s">
        <v>87</v>
      </c>
      <c r="H13567" s="58" t="s">
        <v>87</v>
      </c>
      <c r="I13567" s="60" t="s">
        <v>85</v>
      </c>
    </row>
    <row r="13568" spans="1:9" x14ac:dyDescent="0.2">
      <c r="A13568" t="s">
        <v>58</v>
      </c>
      <c r="B13568" t="s">
        <v>80</v>
      </c>
      <c r="C13568" t="s">
        <v>22</v>
      </c>
      <c r="D13568" s="55">
        <v>45505</v>
      </c>
      <c r="E13568">
        <v>0.4</v>
      </c>
      <c r="F13568">
        <v>2376543</v>
      </c>
      <c r="G13568" s="58" t="s">
        <v>87</v>
      </c>
      <c r="H13568" s="58" t="s">
        <v>87</v>
      </c>
      <c r="I13568" s="60" t="s">
        <v>85</v>
      </c>
    </row>
    <row r="13569" spans="1:9" x14ac:dyDescent="0.2">
      <c r="A13569" t="s">
        <v>58</v>
      </c>
      <c r="B13569" t="s">
        <v>81</v>
      </c>
      <c r="C13569" t="s">
        <v>22</v>
      </c>
      <c r="D13569" s="55">
        <v>45505</v>
      </c>
      <c r="E13569">
        <v>1.4999999999999999E-2</v>
      </c>
      <c r="F13569">
        <v>2376544</v>
      </c>
      <c r="G13569" s="58" t="s">
        <v>87</v>
      </c>
      <c r="H13569" s="58" t="s">
        <v>87</v>
      </c>
      <c r="I13569" s="60" t="s">
        <v>85</v>
      </c>
    </row>
    <row r="13570" spans="1:9" x14ac:dyDescent="0.2">
      <c r="A13570" t="s">
        <v>59</v>
      </c>
      <c r="B13570" t="s">
        <v>80</v>
      </c>
      <c r="C13570" t="s">
        <v>22</v>
      </c>
      <c r="D13570" s="55">
        <v>45505</v>
      </c>
      <c r="E13570">
        <v>0.5</v>
      </c>
      <c r="F13570">
        <v>2376545</v>
      </c>
      <c r="G13570" s="58" t="s">
        <v>87</v>
      </c>
      <c r="H13570" s="58" t="s">
        <v>87</v>
      </c>
      <c r="I13570" s="60" t="s">
        <v>85</v>
      </c>
    </row>
    <row r="13571" spans="1:9" x14ac:dyDescent="0.2">
      <c r="A13571" t="s">
        <v>59</v>
      </c>
      <c r="B13571" t="s">
        <v>81</v>
      </c>
      <c r="C13571" t="s">
        <v>22</v>
      </c>
      <c r="D13571" s="55">
        <v>45505</v>
      </c>
      <c r="E13571">
        <v>-0.02</v>
      </c>
      <c r="F13571">
        <v>2376546</v>
      </c>
      <c r="G13571" s="58" t="s">
        <v>87</v>
      </c>
      <c r="H13571" s="58" t="s">
        <v>87</v>
      </c>
      <c r="I13571" s="60" t="s">
        <v>85</v>
      </c>
    </row>
    <row r="13572" spans="1:9" x14ac:dyDescent="0.2">
      <c r="A13572" t="s">
        <v>60</v>
      </c>
      <c r="B13572" t="s">
        <v>80</v>
      </c>
      <c r="C13572" t="s">
        <v>22</v>
      </c>
      <c r="D13572" s="55">
        <v>45505</v>
      </c>
      <c r="E13572">
        <v>0.5</v>
      </c>
      <c r="F13572">
        <v>2376547</v>
      </c>
      <c r="G13572" s="58" t="s">
        <v>87</v>
      </c>
      <c r="H13572" s="58" t="s">
        <v>87</v>
      </c>
      <c r="I13572" s="60" t="s">
        <v>85</v>
      </c>
    </row>
    <row r="13573" spans="1:9" x14ac:dyDescent="0.2">
      <c r="A13573" t="s">
        <v>60</v>
      </c>
      <c r="B13573" t="s">
        <v>81</v>
      </c>
      <c r="C13573" t="s">
        <v>22</v>
      </c>
      <c r="D13573" s="55">
        <v>45505</v>
      </c>
      <c r="E13573">
        <v>3.5000000000000003E-2</v>
      </c>
      <c r="F13573">
        <v>2376548</v>
      </c>
      <c r="G13573" s="58" t="s">
        <v>87</v>
      </c>
      <c r="H13573" s="58" t="s">
        <v>87</v>
      </c>
      <c r="I13573" s="60" t="s">
        <v>85</v>
      </c>
    </row>
    <row r="13574" spans="1:9" x14ac:dyDescent="0.2">
      <c r="A13574" t="s">
        <v>61</v>
      </c>
      <c r="B13574" t="s">
        <v>80</v>
      </c>
      <c r="C13574" t="s">
        <v>22</v>
      </c>
      <c r="D13574" s="55">
        <v>45505</v>
      </c>
      <c r="E13574">
        <v>0.5</v>
      </c>
      <c r="F13574">
        <v>2376549</v>
      </c>
      <c r="G13574" s="58" t="s">
        <v>87</v>
      </c>
      <c r="H13574" s="58" t="s">
        <v>87</v>
      </c>
      <c r="I13574" s="60" t="s">
        <v>85</v>
      </c>
    </row>
    <row r="13575" spans="1:9" x14ac:dyDescent="0.2">
      <c r="A13575" t="s">
        <v>61</v>
      </c>
      <c r="B13575" t="s">
        <v>81</v>
      </c>
      <c r="C13575" t="s">
        <v>22</v>
      </c>
      <c r="D13575" s="55">
        <v>45505</v>
      </c>
      <c r="E13575">
        <v>-0.02</v>
      </c>
      <c r="F13575">
        <v>2376550</v>
      </c>
      <c r="G13575" s="58" t="s">
        <v>87</v>
      </c>
      <c r="H13575" s="58" t="s">
        <v>87</v>
      </c>
      <c r="I13575" s="60" t="s">
        <v>85</v>
      </c>
    </row>
    <row r="13576" spans="1:9" x14ac:dyDescent="0.2">
      <c r="A13576" t="s">
        <v>62</v>
      </c>
      <c r="B13576" t="s">
        <v>80</v>
      </c>
      <c r="C13576" t="s">
        <v>22</v>
      </c>
      <c r="D13576" s="55">
        <v>45505</v>
      </c>
      <c r="E13576">
        <v>0.20499999999999999</v>
      </c>
      <c r="F13576">
        <v>2376551</v>
      </c>
      <c r="G13576" s="58" t="s">
        <v>87</v>
      </c>
      <c r="H13576" s="58" t="s">
        <v>87</v>
      </c>
      <c r="I13576" s="60" t="s">
        <v>85</v>
      </c>
    </row>
    <row r="13577" spans="1:9" x14ac:dyDescent="0.2">
      <c r="A13577" t="s">
        <v>62</v>
      </c>
      <c r="B13577" t="s">
        <v>81</v>
      </c>
      <c r="C13577" t="s">
        <v>22</v>
      </c>
      <c r="D13577" s="55">
        <v>45505</v>
      </c>
      <c r="E13577">
        <v>7.4999999999999997E-3</v>
      </c>
      <c r="F13577">
        <v>2376552</v>
      </c>
      <c r="G13577" s="58" t="s">
        <v>87</v>
      </c>
      <c r="H13577" s="58" t="s">
        <v>87</v>
      </c>
      <c r="I13577" s="60" t="s">
        <v>85</v>
      </c>
    </row>
    <row r="13578" spans="1:9" x14ac:dyDescent="0.2">
      <c r="A13578" t="s">
        <v>63</v>
      </c>
      <c r="B13578" t="s">
        <v>80</v>
      </c>
      <c r="C13578" t="s">
        <v>22</v>
      </c>
      <c r="D13578" s="55">
        <v>45505</v>
      </c>
      <c r="E13578">
        <v>0</v>
      </c>
      <c r="F13578">
        <v>2376553</v>
      </c>
      <c r="G13578" s="58" t="s">
        <v>87</v>
      </c>
      <c r="H13578" s="58" t="s">
        <v>87</v>
      </c>
      <c r="I13578" s="60" t="s">
        <v>85</v>
      </c>
    </row>
    <row r="13579" spans="1:9" x14ac:dyDescent="0.2">
      <c r="A13579" t="s">
        <v>63</v>
      </c>
      <c r="B13579" t="s">
        <v>81</v>
      </c>
      <c r="C13579" t="s">
        <v>22</v>
      </c>
      <c r="D13579" s="55">
        <v>45505</v>
      </c>
      <c r="E13579">
        <v>0</v>
      </c>
      <c r="F13579">
        <v>2376554</v>
      </c>
      <c r="G13579" s="58" t="s">
        <v>87</v>
      </c>
      <c r="H13579" s="58" t="s">
        <v>87</v>
      </c>
      <c r="I13579" s="60" t="s">
        <v>85</v>
      </c>
    </row>
    <row r="13580" spans="1:9" x14ac:dyDescent="0.2">
      <c r="A13580" t="s">
        <v>64</v>
      </c>
      <c r="B13580" t="s">
        <v>80</v>
      </c>
      <c r="C13580" t="s">
        <v>22</v>
      </c>
      <c r="D13580" s="55">
        <v>45505</v>
      </c>
      <c r="E13580">
        <v>0</v>
      </c>
      <c r="F13580">
        <v>2376555</v>
      </c>
      <c r="G13580" s="58" t="s">
        <v>87</v>
      </c>
      <c r="H13580" s="58" t="s">
        <v>87</v>
      </c>
      <c r="I13580" s="60" t="s">
        <v>85</v>
      </c>
    </row>
    <row r="13581" spans="1:9" x14ac:dyDescent="0.2">
      <c r="A13581" t="s">
        <v>64</v>
      </c>
      <c r="B13581" t="s">
        <v>81</v>
      </c>
      <c r="C13581" t="s">
        <v>22</v>
      </c>
      <c r="D13581" s="55">
        <v>45505</v>
      </c>
      <c r="E13581">
        <v>0</v>
      </c>
      <c r="F13581">
        <v>2376556</v>
      </c>
      <c r="G13581" s="58" t="s">
        <v>87</v>
      </c>
      <c r="H13581" s="58" t="s">
        <v>87</v>
      </c>
      <c r="I13581" s="60" t="s">
        <v>85</v>
      </c>
    </row>
    <row r="13582" spans="1:9" x14ac:dyDescent="0.2">
      <c r="A13582" t="s">
        <v>79</v>
      </c>
      <c r="B13582" t="s">
        <v>80</v>
      </c>
      <c r="C13582" t="s">
        <v>22</v>
      </c>
      <c r="D13582" s="55">
        <v>45505</v>
      </c>
      <c r="E13582">
        <v>0</v>
      </c>
      <c r="F13582">
        <v>2376557</v>
      </c>
      <c r="G13582" s="58" t="s">
        <v>87</v>
      </c>
      <c r="H13582" s="58" t="s">
        <v>87</v>
      </c>
      <c r="I13582" s="60" t="s">
        <v>85</v>
      </c>
    </row>
    <row r="13583" spans="1:9" x14ac:dyDescent="0.2">
      <c r="A13583" t="s">
        <v>79</v>
      </c>
      <c r="B13583" t="s">
        <v>81</v>
      </c>
      <c r="C13583" t="s">
        <v>22</v>
      </c>
      <c r="D13583" s="55">
        <v>45505</v>
      </c>
      <c r="E13583">
        <v>0</v>
      </c>
      <c r="F13583">
        <v>2376558</v>
      </c>
      <c r="G13583" s="58" t="s">
        <v>87</v>
      </c>
      <c r="H13583" s="58" t="s">
        <v>87</v>
      </c>
      <c r="I13583" s="60" t="s">
        <v>85</v>
      </c>
    </row>
    <row r="13584" spans="1:9" x14ac:dyDescent="0.2">
      <c r="A13584" t="s">
        <v>65</v>
      </c>
      <c r="B13584" t="s">
        <v>80</v>
      </c>
      <c r="C13584" t="s">
        <v>22</v>
      </c>
      <c r="D13584" s="55">
        <v>45505</v>
      </c>
      <c r="E13584">
        <v>0</v>
      </c>
      <c r="F13584">
        <v>2376559</v>
      </c>
      <c r="G13584" s="58" t="s">
        <v>87</v>
      </c>
      <c r="H13584" s="58" t="s">
        <v>87</v>
      </c>
      <c r="I13584" s="60" t="s">
        <v>85</v>
      </c>
    </row>
    <row r="13585" spans="1:9" x14ac:dyDescent="0.2">
      <c r="A13585" t="s">
        <v>65</v>
      </c>
      <c r="B13585" t="s">
        <v>81</v>
      </c>
      <c r="C13585" t="s">
        <v>22</v>
      </c>
      <c r="D13585" s="55">
        <v>45505</v>
      </c>
      <c r="E13585">
        <v>0</v>
      </c>
      <c r="F13585">
        <v>2376560</v>
      </c>
      <c r="G13585" s="58" t="s">
        <v>87</v>
      </c>
      <c r="H13585" s="58" t="s">
        <v>87</v>
      </c>
      <c r="I13585" s="60" t="s">
        <v>85</v>
      </c>
    </row>
    <row r="13586" spans="1:9" x14ac:dyDescent="0.2">
      <c r="A13586" t="s">
        <v>82</v>
      </c>
      <c r="B13586" t="s">
        <v>80</v>
      </c>
      <c r="C13586" t="s">
        <v>22</v>
      </c>
      <c r="D13586" s="55">
        <v>45505</v>
      </c>
      <c r="E13586">
        <v>0</v>
      </c>
      <c r="F13586">
        <v>2376561</v>
      </c>
      <c r="G13586" s="58" t="s">
        <v>87</v>
      </c>
      <c r="H13586" s="58" t="s">
        <v>87</v>
      </c>
      <c r="I13586" s="60" t="s">
        <v>85</v>
      </c>
    </row>
    <row r="13587" spans="1:9" x14ac:dyDescent="0.2">
      <c r="A13587" t="s">
        <v>78</v>
      </c>
      <c r="B13587" t="s">
        <v>80</v>
      </c>
      <c r="C13587" t="s">
        <v>22</v>
      </c>
      <c r="D13587" s="55">
        <v>45536</v>
      </c>
      <c r="E13587">
        <v>0.39750000000000002</v>
      </c>
      <c r="F13587">
        <v>2376515</v>
      </c>
      <c r="G13587" s="58" t="s">
        <v>87</v>
      </c>
      <c r="H13587" s="58" t="s">
        <v>87</v>
      </c>
      <c r="I13587" s="60" t="s">
        <v>85</v>
      </c>
    </row>
    <row r="13588" spans="1:9" x14ac:dyDescent="0.2">
      <c r="A13588" t="s">
        <v>78</v>
      </c>
      <c r="B13588" t="s">
        <v>81</v>
      </c>
      <c r="C13588" t="s">
        <v>22</v>
      </c>
      <c r="D13588" s="55">
        <v>45536</v>
      </c>
      <c r="E13588">
        <v>1.4999999999999999E-2</v>
      </c>
      <c r="F13588">
        <v>2376516</v>
      </c>
      <c r="G13588" s="58" t="s">
        <v>87</v>
      </c>
      <c r="H13588" s="58" t="s">
        <v>87</v>
      </c>
      <c r="I13588" s="60" t="s">
        <v>85</v>
      </c>
    </row>
    <row r="13589" spans="1:9" x14ac:dyDescent="0.2">
      <c r="A13589" t="s">
        <v>35</v>
      </c>
      <c r="B13589" t="s">
        <v>80</v>
      </c>
      <c r="C13589" t="s">
        <v>22</v>
      </c>
      <c r="D13589" s="55">
        <v>45536</v>
      </c>
      <c r="E13589">
        <v>0.39750000000000002</v>
      </c>
      <c r="F13589">
        <v>2376517</v>
      </c>
      <c r="G13589" s="58" t="s">
        <v>87</v>
      </c>
      <c r="H13589" s="58" t="s">
        <v>87</v>
      </c>
      <c r="I13589" s="60" t="s">
        <v>85</v>
      </c>
    </row>
    <row r="13590" spans="1:9" x14ac:dyDescent="0.2">
      <c r="A13590" t="s">
        <v>35</v>
      </c>
      <c r="B13590" t="s">
        <v>81</v>
      </c>
      <c r="C13590" t="s">
        <v>22</v>
      </c>
      <c r="D13590" s="55">
        <v>45536</v>
      </c>
      <c r="E13590">
        <v>4.4999999999999998E-2</v>
      </c>
      <c r="F13590">
        <v>2376518</v>
      </c>
      <c r="G13590" s="58" t="s">
        <v>87</v>
      </c>
      <c r="H13590" s="58" t="s">
        <v>87</v>
      </c>
      <c r="I13590" s="60" t="s">
        <v>85</v>
      </c>
    </row>
    <row r="13591" spans="1:9" x14ac:dyDescent="0.2">
      <c r="A13591" t="s">
        <v>36</v>
      </c>
      <c r="B13591" t="s">
        <v>80</v>
      </c>
      <c r="C13591" t="s">
        <v>22</v>
      </c>
      <c r="D13591" s="55">
        <v>45536</v>
      </c>
      <c r="E13591">
        <v>0.39750000000000002</v>
      </c>
      <c r="F13591">
        <v>2376519</v>
      </c>
      <c r="G13591" s="58" t="s">
        <v>87</v>
      </c>
      <c r="H13591" s="58" t="s">
        <v>87</v>
      </c>
      <c r="I13591" s="60" t="s">
        <v>85</v>
      </c>
    </row>
    <row r="13592" spans="1:9" x14ac:dyDescent="0.2">
      <c r="A13592" t="s">
        <v>36</v>
      </c>
      <c r="B13592" t="s">
        <v>81</v>
      </c>
      <c r="C13592" t="s">
        <v>22</v>
      </c>
      <c r="D13592" s="55">
        <v>45536</v>
      </c>
      <c r="E13592">
        <v>1.4999999999999999E-2</v>
      </c>
      <c r="F13592">
        <v>2376520</v>
      </c>
      <c r="G13592" s="58" t="s">
        <v>87</v>
      </c>
      <c r="H13592" s="58" t="s">
        <v>87</v>
      </c>
      <c r="I13592" s="60" t="s">
        <v>85</v>
      </c>
    </row>
    <row r="13593" spans="1:9" x14ac:dyDescent="0.2">
      <c r="A13593" t="s">
        <v>37</v>
      </c>
      <c r="B13593" t="s">
        <v>80</v>
      </c>
      <c r="C13593" t="s">
        <v>22</v>
      </c>
      <c r="D13593" s="55">
        <v>45536</v>
      </c>
      <c r="E13593">
        <v>0.39750000000000002</v>
      </c>
      <c r="F13593">
        <v>2376521</v>
      </c>
      <c r="G13593" s="58" t="s">
        <v>87</v>
      </c>
      <c r="H13593" s="58" t="s">
        <v>87</v>
      </c>
      <c r="I13593" s="60" t="s">
        <v>85</v>
      </c>
    </row>
    <row r="13594" spans="1:9" x14ac:dyDescent="0.2">
      <c r="A13594" t="s">
        <v>37</v>
      </c>
      <c r="B13594" t="s">
        <v>81</v>
      </c>
      <c r="C13594" t="s">
        <v>22</v>
      </c>
      <c r="D13594" s="55">
        <v>45536</v>
      </c>
      <c r="E13594">
        <v>4.4999999999999998E-2</v>
      </c>
      <c r="F13594">
        <v>2376522</v>
      </c>
      <c r="G13594" s="58" t="s">
        <v>87</v>
      </c>
      <c r="H13594" s="58" t="s">
        <v>87</v>
      </c>
      <c r="I13594" s="60" t="s">
        <v>85</v>
      </c>
    </row>
    <row r="13595" spans="1:9" x14ac:dyDescent="0.2">
      <c r="A13595" t="s">
        <v>40</v>
      </c>
      <c r="B13595" t="s">
        <v>80</v>
      </c>
      <c r="C13595" t="s">
        <v>22</v>
      </c>
      <c r="D13595" s="55">
        <v>45536</v>
      </c>
      <c r="E13595">
        <v>0</v>
      </c>
      <c r="F13595">
        <v>2376523</v>
      </c>
      <c r="G13595" s="58" t="s">
        <v>87</v>
      </c>
      <c r="H13595" s="58" t="s">
        <v>87</v>
      </c>
      <c r="I13595" s="60" t="s">
        <v>85</v>
      </c>
    </row>
    <row r="13596" spans="1:9" x14ac:dyDescent="0.2">
      <c r="A13596" t="s">
        <v>40</v>
      </c>
      <c r="B13596" t="s">
        <v>81</v>
      </c>
      <c r="C13596" t="s">
        <v>22</v>
      </c>
      <c r="D13596" s="55">
        <v>45536</v>
      </c>
      <c r="E13596">
        <v>0</v>
      </c>
      <c r="F13596">
        <v>2376524</v>
      </c>
      <c r="G13596" s="58" t="s">
        <v>87</v>
      </c>
      <c r="H13596" s="58" t="s">
        <v>87</v>
      </c>
      <c r="I13596" s="60" t="s">
        <v>85</v>
      </c>
    </row>
    <row r="13597" spans="1:9" x14ac:dyDescent="0.2">
      <c r="A13597" t="s">
        <v>41</v>
      </c>
      <c r="B13597" t="s">
        <v>80</v>
      </c>
      <c r="C13597" t="s">
        <v>22</v>
      </c>
      <c r="D13597" s="55">
        <v>45536</v>
      </c>
      <c r="E13597">
        <v>0</v>
      </c>
      <c r="F13597">
        <v>2376525</v>
      </c>
      <c r="G13597" s="58" t="s">
        <v>87</v>
      </c>
      <c r="H13597" s="58" t="s">
        <v>87</v>
      </c>
      <c r="I13597" s="60" t="s">
        <v>85</v>
      </c>
    </row>
    <row r="13598" spans="1:9" x14ac:dyDescent="0.2">
      <c r="A13598" t="s">
        <v>41</v>
      </c>
      <c r="B13598" t="s">
        <v>81</v>
      </c>
      <c r="C13598" t="s">
        <v>22</v>
      </c>
      <c r="D13598" s="55">
        <v>45536</v>
      </c>
      <c r="E13598">
        <v>0</v>
      </c>
      <c r="F13598">
        <v>2376526</v>
      </c>
      <c r="G13598" s="58" t="s">
        <v>87</v>
      </c>
      <c r="H13598" s="58" t="s">
        <v>87</v>
      </c>
      <c r="I13598" s="60" t="s">
        <v>85</v>
      </c>
    </row>
    <row r="13599" spans="1:9" x14ac:dyDescent="0.2">
      <c r="A13599" t="s">
        <v>42</v>
      </c>
      <c r="B13599" t="s">
        <v>80</v>
      </c>
      <c r="C13599" t="s">
        <v>22</v>
      </c>
      <c r="D13599" s="55">
        <v>45536</v>
      </c>
      <c r="E13599">
        <v>0.16500000000000001</v>
      </c>
      <c r="F13599">
        <v>2376527</v>
      </c>
      <c r="G13599" s="58" t="s">
        <v>87</v>
      </c>
      <c r="H13599" s="58" t="s">
        <v>87</v>
      </c>
      <c r="I13599" s="60" t="s">
        <v>85</v>
      </c>
    </row>
    <row r="13600" spans="1:9" x14ac:dyDescent="0.2">
      <c r="A13600" t="s">
        <v>42</v>
      </c>
      <c r="B13600" t="s">
        <v>81</v>
      </c>
      <c r="C13600" t="s">
        <v>22</v>
      </c>
      <c r="D13600" s="55">
        <v>45536</v>
      </c>
      <c r="E13600">
        <v>1.2500000000000001E-2</v>
      </c>
      <c r="F13600">
        <v>2376528</v>
      </c>
      <c r="G13600" s="58" t="s">
        <v>87</v>
      </c>
      <c r="H13600" s="58" t="s">
        <v>87</v>
      </c>
      <c r="I13600" s="60" t="s">
        <v>85</v>
      </c>
    </row>
    <row r="13601" spans="1:9" x14ac:dyDescent="0.2">
      <c r="A13601" t="s">
        <v>43</v>
      </c>
      <c r="B13601" t="s">
        <v>80</v>
      </c>
      <c r="C13601" t="s">
        <v>22</v>
      </c>
      <c r="D13601" s="55">
        <v>45536</v>
      </c>
      <c r="E13601">
        <v>0.16500000000000001</v>
      </c>
      <c r="F13601">
        <v>2376529</v>
      </c>
      <c r="G13601" s="58" t="s">
        <v>87</v>
      </c>
      <c r="H13601" s="58" t="s">
        <v>87</v>
      </c>
      <c r="I13601" s="60" t="s">
        <v>85</v>
      </c>
    </row>
    <row r="13602" spans="1:9" x14ac:dyDescent="0.2">
      <c r="A13602" t="s">
        <v>43</v>
      </c>
      <c r="B13602" t="s">
        <v>81</v>
      </c>
      <c r="C13602" t="s">
        <v>22</v>
      </c>
      <c r="D13602" s="55">
        <v>45536</v>
      </c>
      <c r="E13602">
        <v>4.9237092885456246E-2</v>
      </c>
      <c r="F13602">
        <v>2376530</v>
      </c>
      <c r="G13602" s="58" t="s">
        <v>87</v>
      </c>
      <c r="H13602" s="58" t="s">
        <v>87</v>
      </c>
      <c r="I13602" s="60" t="s">
        <v>85</v>
      </c>
    </row>
    <row r="13603" spans="1:9" x14ac:dyDescent="0.2">
      <c r="A13603" t="s">
        <v>44</v>
      </c>
      <c r="B13603" t="s">
        <v>80</v>
      </c>
      <c r="C13603" t="s">
        <v>22</v>
      </c>
      <c r="D13603" s="55">
        <v>45536</v>
      </c>
      <c r="E13603">
        <v>0.185</v>
      </c>
      <c r="F13603">
        <v>2376531</v>
      </c>
      <c r="G13603" s="58" t="s">
        <v>87</v>
      </c>
      <c r="H13603" s="58" t="s">
        <v>87</v>
      </c>
      <c r="I13603" s="60" t="s">
        <v>85</v>
      </c>
    </row>
    <row r="13604" spans="1:9" x14ac:dyDescent="0.2">
      <c r="A13604" t="s">
        <v>44</v>
      </c>
      <c r="B13604" t="s">
        <v>81</v>
      </c>
      <c r="C13604" t="s">
        <v>22</v>
      </c>
      <c r="D13604" s="55">
        <v>45536</v>
      </c>
      <c r="E13604">
        <v>5.0000000000000001E-3</v>
      </c>
      <c r="F13604">
        <v>2376532</v>
      </c>
      <c r="G13604" s="58" t="s">
        <v>87</v>
      </c>
      <c r="H13604" s="58" t="s">
        <v>87</v>
      </c>
      <c r="I13604" s="60" t="s">
        <v>85</v>
      </c>
    </row>
    <row r="13605" spans="1:9" x14ac:dyDescent="0.2">
      <c r="A13605" t="s">
        <v>45</v>
      </c>
      <c r="B13605" t="s">
        <v>80</v>
      </c>
      <c r="C13605" t="s">
        <v>22</v>
      </c>
      <c r="D13605" s="55">
        <v>45536</v>
      </c>
      <c r="E13605">
        <v>0.185</v>
      </c>
      <c r="F13605">
        <v>2376533</v>
      </c>
      <c r="G13605" s="58" t="s">
        <v>87</v>
      </c>
      <c r="H13605" s="58" t="s">
        <v>87</v>
      </c>
      <c r="I13605" s="60" t="s">
        <v>85</v>
      </c>
    </row>
    <row r="13606" spans="1:9" x14ac:dyDescent="0.2">
      <c r="A13606" t="s">
        <v>45</v>
      </c>
      <c r="B13606" t="s">
        <v>81</v>
      </c>
      <c r="C13606" t="s">
        <v>22</v>
      </c>
      <c r="D13606" s="55">
        <v>45536</v>
      </c>
      <c r="E13606">
        <v>5.0000000000000001E-3</v>
      </c>
      <c r="F13606">
        <v>2376534</v>
      </c>
      <c r="G13606" s="58" t="s">
        <v>87</v>
      </c>
      <c r="H13606" s="58" t="s">
        <v>87</v>
      </c>
      <c r="I13606" s="60" t="s">
        <v>85</v>
      </c>
    </row>
    <row r="13607" spans="1:9" x14ac:dyDescent="0.2">
      <c r="A13607" t="s">
        <v>46</v>
      </c>
      <c r="B13607" t="s">
        <v>80</v>
      </c>
      <c r="C13607" t="s">
        <v>22</v>
      </c>
      <c r="D13607" s="55">
        <v>45536</v>
      </c>
      <c r="E13607">
        <v>0.185</v>
      </c>
      <c r="F13607">
        <v>2376535</v>
      </c>
      <c r="G13607" s="58" t="s">
        <v>87</v>
      </c>
      <c r="H13607" s="58" t="s">
        <v>87</v>
      </c>
      <c r="I13607" s="60" t="s">
        <v>85</v>
      </c>
    </row>
    <row r="13608" spans="1:9" x14ac:dyDescent="0.2">
      <c r="A13608" t="s">
        <v>46</v>
      </c>
      <c r="B13608" t="s">
        <v>81</v>
      </c>
      <c r="C13608" t="s">
        <v>22</v>
      </c>
      <c r="D13608" s="55">
        <v>45536</v>
      </c>
      <c r="E13608">
        <v>0.12173307408923455</v>
      </c>
      <c r="F13608">
        <v>2376536</v>
      </c>
      <c r="G13608" s="58" t="s">
        <v>87</v>
      </c>
      <c r="H13608" s="58" t="s">
        <v>87</v>
      </c>
      <c r="I13608" s="60" t="s">
        <v>85</v>
      </c>
    </row>
    <row r="13609" spans="1:9" x14ac:dyDescent="0.2">
      <c r="A13609" t="s">
        <v>47</v>
      </c>
      <c r="B13609" t="s">
        <v>80</v>
      </c>
      <c r="C13609" t="s">
        <v>22</v>
      </c>
      <c r="D13609" s="55">
        <v>45536</v>
      </c>
      <c r="E13609">
        <v>0.185</v>
      </c>
      <c r="F13609">
        <v>2376537</v>
      </c>
      <c r="G13609" s="58" t="s">
        <v>87</v>
      </c>
      <c r="H13609" s="58" t="s">
        <v>87</v>
      </c>
      <c r="I13609" s="60" t="s">
        <v>85</v>
      </c>
    </row>
    <row r="13610" spans="1:9" x14ac:dyDescent="0.2">
      <c r="A13610" t="s">
        <v>47</v>
      </c>
      <c r="B13610" t="s">
        <v>81</v>
      </c>
      <c r="C13610" t="s">
        <v>22</v>
      </c>
      <c r="D13610" s="55">
        <v>45536</v>
      </c>
      <c r="E13610">
        <v>2.5000000000000001E-2</v>
      </c>
      <c r="F13610">
        <v>2376538</v>
      </c>
      <c r="G13610" s="58" t="s">
        <v>87</v>
      </c>
      <c r="H13610" s="58" t="s">
        <v>87</v>
      </c>
      <c r="I13610" s="60" t="s">
        <v>85</v>
      </c>
    </row>
    <row r="13611" spans="1:9" x14ac:dyDescent="0.2">
      <c r="A13611" t="s">
        <v>48</v>
      </c>
      <c r="B13611" t="s">
        <v>80</v>
      </c>
      <c r="C13611" t="s">
        <v>22</v>
      </c>
      <c r="D13611" s="55">
        <v>45536</v>
      </c>
      <c r="E13611">
        <v>0.185</v>
      </c>
      <c r="F13611">
        <v>2376539</v>
      </c>
      <c r="G13611" s="58" t="s">
        <v>87</v>
      </c>
      <c r="H13611" s="58" t="s">
        <v>87</v>
      </c>
      <c r="I13611" s="60" t="s">
        <v>85</v>
      </c>
    </row>
    <row r="13612" spans="1:9" x14ac:dyDescent="0.2">
      <c r="A13612" t="s">
        <v>48</v>
      </c>
      <c r="B13612" t="s">
        <v>81</v>
      </c>
      <c r="C13612" t="s">
        <v>22</v>
      </c>
      <c r="D13612" s="55">
        <v>45536</v>
      </c>
      <c r="E13612">
        <v>0.12173307408923455</v>
      </c>
      <c r="F13612">
        <v>2376540</v>
      </c>
      <c r="G13612" s="58" t="s">
        <v>87</v>
      </c>
      <c r="H13612" s="58" t="s">
        <v>87</v>
      </c>
      <c r="I13612" s="60" t="s">
        <v>85</v>
      </c>
    </row>
    <row r="13613" spans="1:9" x14ac:dyDescent="0.2">
      <c r="A13613" t="s">
        <v>50</v>
      </c>
      <c r="B13613" t="s">
        <v>80</v>
      </c>
      <c r="C13613" t="s">
        <v>22</v>
      </c>
      <c r="D13613" s="55">
        <v>45536</v>
      </c>
      <c r="E13613">
        <v>0</v>
      </c>
      <c r="F13613">
        <v>2376541</v>
      </c>
      <c r="G13613" s="58" t="s">
        <v>87</v>
      </c>
      <c r="H13613" s="58" t="s">
        <v>87</v>
      </c>
      <c r="I13613" s="60" t="s">
        <v>85</v>
      </c>
    </row>
    <row r="13614" spans="1:9" x14ac:dyDescent="0.2">
      <c r="A13614" t="s">
        <v>50</v>
      </c>
      <c r="B13614" t="s">
        <v>81</v>
      </c>
      <c r="C13614" t="s">
        <v>22</v>
      </c>
      <c r="D13614" s="55">
        <v>45536</v>
      </c>
      <c r="E13614">
        <v>0</v>
      </c>
      <c r="F13614">
        <v>2376542</v>
      </c>
      <c r="G13614" s="58" t="s">
        <v>87</v>
      </c>
      <c r="H13614" s="58" t="s">
        <v>87</v>
      </c>
      <c r="I13614" s="60" t="s">
        <v>85</v>
      </c>
    </row>
    <row r="13615" spans="1:9" x14ac:dyDescent="0.2">
      <c r="A13615" t="s">
        <v>58</v>
      </c>
      <c r="B13615" t="s">
        <v>80</v>
      </c>
      <c r="C13615" t="s">
        <v>22</v>
      </c>
      <c r="D13615" s="55">
        <v>45536</v>
      </c>
      <c r="E13615">
        <v>0.39750000000000002</v>
      </c>
      <c r="F13615">
        <v>2376543</v>
      </c>
      <c r="G13615" s="58" t="s">
        <v>87</v>
      </c>
      <c r="H13615" s="58" t="s">
        <v>87</v>
      </c>
      <c r="I13615" s="60" t="s">
        <v>85</v>
      </c>
    </row>
    <row r="13616" spans="1:9" x14ac:dyDescent="0.2">
      <c r="A13616" t="s">
        <v>58</v>
      </c>
      <c r="B13616" t="s">
        <v>81</v>
      </c>
      <c r="C13616" t="s">
        <v>22</v>
      </c>
      <c r="D13616" s="55">
        <v>45536</v>
      </c>
      <c r="E13616">
        <v>1.4999999999999999E-2</v>
      </c>
      <c r="F13616">
        <v>2376544</v>
      </c>
      <c r="G13616" s="58" t="s">
        <v>87</v>
      </c>
      <c r="H13616" s="58" t="s">
        <v>87</v>
      </c>
      <c r="I13616" s="60" t="s">
        <v>85</v>
      </c>
    </row>
    <row r="13617" spans="1:9" x14ac:dyDescent="0.2">
      <c r="A13617" t="s">
        <v>59</v>
      </c>
      <c r="B13617" t="s">
        <v>80</v>
      </c>
      <c r="C13617" t="s">
        <v>22</v>
      </c>
      <c r="D13617" s="55">
        <v>45536</v>
      </c>
      <c r="E13617">
        <v>0.46</v>
      </c>
      <c r="F13617">
        <v>2376545</v>
      </c>
      <c r="G13617" s="58" t="s">
        <v>87</v>
      </c>
      <c r="H13617" s="58" t="s">
        <v>87</v>
      </c>
      <c r="I13617" s="60" t="s">
        <v>85</v>
      </c>
    </row>
    <row r="13618" spans="1:9" x14ac:dyDescent="0.2">
      <c r="A13618" t="s">
        <v>59</v>
      </c>
      <c r="B13618" t="s">
        <v>81</v>
      </c>
      <c r="C13618" t="s">
        <v>22</v>
      </c>
      <c r="D13618" s="55">
        <v>45536</v>
      </c>
      <c r="E13618">
        <v>-0.04</v>
      </c>
      <c r="F13618">
        <v>2376546</v>
      </c>
      <c r="G13618" s="58" t="s">
        <v>87</v>
      </c>
      <c r="H13618" s="58" t="s">
        <v>87</v>
      </c>
      <c r="I13618" s="60" t="s">
        <v>85</v>
      </c>
    </row>
    <row r="13619" spans="1:9" x14ac:dyDescent="0.2">
      <c r="A13619" t="s">
        <v>60</v>
      </c>
      <c r="B13619" t="s">
        <v>80</v>
      </c>
      <c r="C13619" t="s">
        <v>22</v>
      </c>
      <c r="D13619" s="55">
        <v>45536</v>
      </c>
      <c r="E13619">
        <v>0.46</v>
      </c>
      <c r="F13619">
        <v>2376547</v>
      </c>
      <c r="G13619" s="58" t="s">
        <v>87</v>
      </c>
      <c r="H13619" s="58" t="s">
        <v>87</v>
      </c>
      <c r="I13619" s="60" t="s">
        <v>85</v>
      </c>
    </row>
    <row r="13620" spans="1:9" x14ac:dyDescent="0.2">
      <c r="A13620" t="s">
        <v>60</v>
      </c>
      <c r="B13620" t="s">
        <v>81</v>
      </c>
      <c r="C13620" t="s">
        <v>22</v>
      </c>
      <c r="D13620" s="55">
        <v>45536</v>
      </c>
      <c r="E13620">
        <v>3.5000000000000003E-2</v>
      </c>
      <c r="F13620">
        <v>2376548</v>
      </c>
      <c r="G13620" s="58" t="s">
        <v>87</v>
      </c>
      <c r="H13620" s="58" t="s">
        <v>87</v>
      </c>
      <c r="I13620" s="60" t="s">
        <v>85</v>
      </c>
    </row>
    <row r="13621" spans="1:9" x14ac:dyDescent="0.2">
      <c r="A13621" t="s">
        <v>61</v>
      </c>
      <c r="B13621" t="s">
        <v>80</v>
      </c>
      <c r="C13621" t="s">
        <v>22</v>
      </c>
      <c r="D13621" s="55">
        <v>45536</v>
      </c>
      <c r="E13621">
        <v>0.46</v>
      </c>
      <c r="F13621">
        <v>2376549</v>
      </c>
      <c r="G13621" s="58" t="s">
        <v>87</v>
      </c>
      <c r="H13621" s="58" t="s">
        <v>87</v>
      </c>
      <c r="I13621" s="60" t="s">
        <v>85</v>
      </c>
    </row>
    <row r="13622" spans="1:9" x14ac:dyDescent="0.2">
      <c r="A13622" t="s">
        <v>61</v>
      </c>
      <c r="B13622" t="s">
        <v>81</v>
      </c>
      <c r="C13622" t="s">
        <v>22</v>
      </c>
      <c r="D13622" s="55">
        <v>45536</v>
      </c>
      <c r="E13622">
        <v>-0.02</v>
      </c>
      <c r="F13622">
        <v>2376550</v>
      </c>
      <c r="G13622" s="58" t="s">
        <v>87</v>
      </c>
      <c r="H13622" s="58" t="s">
        <v>87</v>
      </c>
      <c r="I13622" s="60" t="s">
        <v>85</v>
      </c>
    </row>
    <row r="13623" spans="1:9" x14ac:dyDescent="0.2">
      <c r="A13623" t="s">
        <v>62</v>
      </c>
      <c r="B13623" t="s">
        <v>80</v>
      </c>
      <c r="C13623" t="s">
        <v>22</v>
      </c>
      <c r="D13623" s="55">
        <v>45536</v>
      </c>
      <c r="E13623">
        <v>0.185</v>
      </c>
      <c r="F13623">
        <v>2376551</v>
      </c>
      <c r="G13623" s="58" t="s">
        <v>87</v>
      </c>
      <c r="H13623" s="58" t="s">
        <v>87</v>
      </c>
      <c r="I13623" s="60" t="s">
        <v>85</v>
      </c>
    </row>
    <row r="13624" spans="1:9" x14ac:dyDescent="0.2">
      <c r="A13624" t="s">
        <v>62</v>
      </c>
      <c r="B13624" t="s">
        <v>81</v>
      </c>
      <c r="C13624" t="s">
        <v>22</v>
      </c>
      <c r="D13624" s="55">
        <v>45536</v>
      </c>
      <c r="E13624">
        <v>5.0000000000000001E-3</v>
      </c>
      <c r="F13624">
        <v>2376552</v>
      </c>
      <c r="G13624" s="58" t="s">
        <v>87</v>
      </c>
      <c r="H13624" s="58" t="s">
        <v>87</v>
      </c>
      <c r="I13624" s="60" t="s">
        <v>85</v>
      </c>
    </row>
    <row r="13625" spans="1:9" x14ac:dyDescent="0.2">
      <c r="A13625" t="s">
        <v>63</v>
      </c>
      <c r="B13625" t="s">
        <v>80</v>
      </c>
      <c r="C13625" t="s">
        <v>22</v>
      </c>
      <c r="D13625" s="55">
        <v>45536</v>
      </c>
      <c r="E13625">
        <v>0</v>
      </c>
      <c r="F13625">
        <v>2376553</v>
      </c>
      <c r="G13625" s="58" t="s">
        <v>87</v>
      </c>
      <c r="H13625" s="58" t="s">
        <v>87</v>
      </c>
      <c r="I13625" s="60" t="s">
        <v>85</v>
      </c>
    </row>
    <row r="13626" spans="1:9" x14ac:dyDescent="0.2">
      <c r="A13626" t="s">
        <v>63</v>
      </c>
      <c r="B13626" t="s">
        <v>81</v>
      </c>
      <c r="C13626" t="s">
        <v>22</v>
      </c>
      <c r="D13626" s="55">
        <v>45536</v>
      </c>
      <c r="E13626">
        <v>0</v>
      </c>
      <c r="F13626">
        <v>2376554</v>
      </c>
      <c r="G13626" s="58" t="s">
        <v>87</v>
      </c>
      <c r="H13626" s="58" t="s">
        <v>87</v>
      </c>
      <c r="I13626" s="60" t="s">
        <v>85</v>
      </c>
    </row>
    <row r="13627" spans="1:9" x14ac:dyDescent="0.2">
      <c r="A13627" t="s">
        <v>64</v>
      </c>
      <c r="B13627" t="s">
        <v>80</v>
      </c>
      <c r="C13627" t="s">
        <v>22</v>
      </c>
      <c r="D13627" s="55">
        <v>45536</v>
      </c>
      <c r="E13627">
        <v>0</v>
      </c>
      <c r="F13627">
        <v>2376555</v>
      </c>
      <c r="G13627" s="58" t="s">
        <v>87</v>
      </c>
      <c r="H13627" s="58" t="s">
        <v>87</v>
      </c>
      <c r="I13627" s="60" t="s">
        <v>85</v>
      </c>
    </row>
    <row r="13628" spans="1:9" x14ac:dyDescent="0.2">
      <c r="A13628" t="s">
        <v>64</v>
      </c>
      <c r="B13628" t="s">
        <v>81</v>
      </c>
      <c r="C13628" t="s">
        <v>22</v>
      </c>
      <c r="D13628" s="55">
        <v>45536</v>
      </c>
      <c r="E13628">
        <v>0</v>
      </c>
      <c r="F13628">
        <v>2376556</v>
      </c>
      <c r="G13628" s="58" t="s">
        <v>87</v>
      </c>
      <c r="H13628" s="58" t="s">
        <v>87</v>
      </c>
      <c r="I13628" s="60" t="s">
        <v>85</v>
      </c>
    </row>
    <row r="13629" spans="1:9" x14ac:dyDescent="0.2">
      <c r="A13629" t="s">
        <v>79</v>
      </c>
      <c r="B13629" t="s">
        <v>80</v>
      </c>
      <c r="C13629" t="s">
        <v>22</v>
      </c>
      <c r="D13629" s="55">
        <v>45536</v>
      </c>
      <c r="E13629">
        <v>0</v>
      </c>
      <c r="F13629">
        <v>2376557</v>
      </c>
      <c r="G13629" s="58" t="s">
        <v>87</v>
      </c>
      <c r="H13629" s="58" t="s">
        <v>87</v>
      </c>
      <c r="I13629" s="60" t="s">
        <v>85</v>
      </c>
    </row>
    <row r="13630" spans="1:9" x14ac:dyDescent="0.2">
      <c r="A13630" t="s">
        <v>79</v>
      </c>
      <c r="B13630" t="s">
        <v>81</v>
      </c>
      <c r="C13630" t="s">
        <v>22</v>
      </c>
      <c r="D13630" s="55">
        <v>45536</v>
      </c>
      <c r="E13630">
        <v>0</v>
      </c>
      <c r="F13630">
        <v>2376558</v>
      </c>
      <c r="G13630" s="58" t="s">
        <v>87</v>
      </c>
      <c r="H13630" s="58" t="s">
        <v>87</v>
      </c>
      <c r="I13630" s="60" t="s">
        <v>85</v>
      </c>
    </row>
    <row r="13631" spans="1:9" x14ac:dyDescent="0.2">
      <c r="A13631" t="s">
        <v>65</v>
      </c>
      <c r="B13631" t="s">
        <v>80</v>
      </c>
      <c r="C13631" t="s">
        <v>22</v>
      </c>
      <c r="D13631" s="55">
        <v>45536</v>
      </c>
      <c r="E13631">
        <v>0</v>
      </c>
      <c r="F13631">
        <v>2376559</v>
      </c>
      <c r="G13631" s="58" t="s">
        <v>87</v>
      </c>
      <c r="H13631" s="58" t="s">
        <v>87</v>
      </c>
      <c r="I13631" s="60" t="s">
        <v>85</v>
      </c>
    </row>
    <row r="13632" spans="1:9" x14ac:dyDescent="0.2">
      <c r="A13632" t="s">
        <v>65</v>
      </c>
      <c r="B13632" t="s">
        <v>81</v>
      </c>
      <c r="C13632" t="s">
        <v>22</v>
      </c>
      <c r="D13632" s="55">
        <v>45536</v>
      </c>
      <c r="E13632">
        <v>0</v>
      </c>
      <c r="F13632">
        <v>2376560</v>
      </c>
      <c r="G13632" s="58" t="s">
        <v>87</v>
      </c>
      <c r="H13632" s="58" t="s">
        <v>87</v>
      </c>
      <c r="I13632" s="60" t="s">
        <v>85</v>
      </c>
    </row>
    <row r="13633" spans="1:9" x14ac:dyDescent="0.2">
      <c r="A13633" t="s">
        <v>82</v>
      </c>
      <c r="B13633" t="s">
        <v>80</v>
      </c>
      <c r="C13633" t="s">
        <v>22</v>
      </c>
      <c r="D13633" s="55">
        <v>45536</v>
      </c>
      <c r="E13633">
        <v>0</v>
      </c>
      <c r="F13633">
        <v>2376561</v>
      </c>
      <c r="G13633" s="58" t="s">
        <v>87</v>
      </c>
      <c r="H13633" s="58" t="s">
        <v>87</v>
      </c>
      <c r="I13633" s="60" t="s">
        <v>85</v>
      </c>
    </row>
    <row r="13634" spans="1:9" x14ac:dyDescent="0.2">
      <c r="A13634" t="s">
        <v>78</v>
      </c>
      <c r="B13634" t="s">
        <v>80</v>
      </c>
      <c r="C13634" t="s">
        <v>22</v>
      </c>
      <c r="D13634" s="55">
        <v>45566</v>
      </c>
      <c r="E13634">
        <v>0.4</v>
      </c>
      <c r="F13634">
        <v>2376515</v>
      </c>
      <c r="G13634" s="58" t="s">
        <v>87</v>
      </c>
      <c r="H13634" s="58" t="s">
        <v>87</v>
      </c>
      <c r="I13634" s="60" t="s">
        <v>85</v>
      </c>
    </row>
    <row r="13635" spans="1:9" x14ac:dyDescent="0.2">
      <c r="A13635" t="s">
        <v>78</v>
      </c>
      <c r="B13635" t="s">
        <v>81</v>
      </c>
      <c r="C13635" t="s">
        <v>22</v>
      </c>
      <c r="D13635" s="55">
        <v>45566</v>
      </c>
      <c r="E13635">
        <v>1.4999999999999999E-2</v>
      </c>
      <c r="F13635">
        <v>2376516</v>
      </c>
      <c r="G13635" s="58" t="s">
        <v>87</v>
      </c>
      <c r="H13635" s="58" t="s">
        <v>87</v>
      </c>
      <c r="I13635" s="60" t="s">
        <v>85</v>
      </c>
    </row>
    <row r="13636" spans="1:9" x14ac:dyDescent="0.2">
      <c r="A13636" t="s">
        <v>35</v>
      </c>
      <c r="B13636" t="s">
        <v>80</v>
      </c>
      <c r="C13636" t="s">
        <v>22</v>
      </c>
      <c r="D13636" s="55">
        <v>45566</v>
      </c>
      <c r="E13636">
        <v>0.4</v>
      </c>
      <c r="F13636">
        <v>2376517</v>
      </c>
      <c r="G13636" s="58" t="s">
        <v>87</v>
      </c>
      <c r="H13636" s="58" t="s">
        <v>87</v>
      </c>
      <c r="I13636" s="60" t="s">
        <v>85</v>
      </c>
    </row>
    <row r="13637" spans="1:9" x14ac:dyDescent="0.2">
      <c r="A13637" t="s">
        <v>35</v>
      </c>
      <c r="B13637" t="s">
        <v>81</v>
      </c>
      <c r="C13637" t="s">
        <v>22</v>
      </c>
      <c r="D13637" s="55">
        <v>45566</v>
      </c>
      <c r="E13637">
        <v>4.4999999999999998E-2</v>
      </c>
      <c r="F13637">
        <v>2376518</v>
      </c>
      <c r="G13637" s="58" t="s">
        <v>87</v>
      </c>
      <c r="H13637" s="58" t="s">
        <v>87</v>
      </c>
      <c r="I13637" s="60" t="s">
        <v>85</v>
      </c>
    </row>
    <row r="13638" spans="1:9" x14ac:dyDescent="0.2">
      <c r="A13638" t="s">
        <v>36</v>
      </c>
      <c r="B13638" t="s">
        <v>80</v>
      </c>
      <c r="C13638" t="s">
        <v>22</v>
      </c>
      <c r="D13638" s="55">
        <v>45566</v>
      </c>
      <c r="E13638">
        <v>0.4</v>
      </c>
      <c r="F13638">
        <v>2376519</v>
      </c>
      <c r="G13638" s="58" t="s">
        <v>87</v>
      </c>
      <c r="H13638" s="58" t="s">
        <v>87</v>
      </c>
      <c r="I13638" s="60" t="s">
        <v>85</v>
      </c>
    </row>
    <row r="13639" spans="1:9" x14ac:dyDescent="0.2">
      <c r="A13639" t="s">
        <v>36</v>
      </c>
      <c r="B13639" t="s">
        <v>81</v>
      </c>
      <c r="C13639" t="s">
        <v>22</v>
      </c>
      <c r="D13639" s="55">
        <v>45566</v>
      </c>
      <c r="E13639">
        <v>1.4999999999999999E-2</v>
      </c>
      <c r="F13639">
        <v>2376520</v>
      </c>
      <c r="G13639" s="58" t="s">
        <v>87</v>
      </c>
      <c r="H13639" s="58" t="s">
        <v>87</v>
      </c>
      <c r="I13639" s="60" t="s">
        <v>85</v>
      </c>
    </row>
    <row r="13640" spans="1:9" x14ac:dyDescent="0.2">
      <c r="A13640" t="s">
        <v>37</v>
      </c>
      <c r="B13640" t="s">
        <v>80</v>
      </c>
      <c r="C13640" t="s">
        <v>22</v>
      </c>
      <c r="D13640" s="55">
        <v>45566</v>
      </c>
      <c r="E13640">
        <v>0.4</v>
      </c>
      <c r="F13640">
        <v>2376521</v>
      </c>
      <c r="G13640" s="58" t="s">
        <v>87</v>
      </c>
      <c r="H13640" s="58" t="s">
        <v>87</v>
      </c>
      <c r="I13640" s="60" t="s">
        <v>85</v>
      </c>
    </row>
    <row r="13641" spans="1:9" x14ac:dyDescent="0.2">
      <c r="A13641" t="s">
        <v>37</v>
      </c>
      <c r="B13641" t="s">
        <v>81</v>
      </c>
      <c r="C13641" t="s">
        <v>22</v>
      </c>
      <c r="D13641" s="55">
        <v>45566</v>
      </c>
      <c r="E13641">
        <v>4.4999999999999998E-2</v>
      </c>
      <c r="F13641">
        <v>2376522</v>
      </c>
      <c r="G13641" s="58" t="s">
        <v>87</v>
      </c>
      <c r="H13641" s="58" t="s">
        <v>87</v>
      </c>
      <c r="I13641" s="60" t="s">
        <v>85</v>
      </c>
    </row>
    <row r="13642" spans="1:9" x14ac:dyDescent="0.2">
      <c r="A13642" t="s">
        <v>40</v>
      </c>
      <c r="B13642" t="s">
        <v>80</v>
      </c>
      <c r="C13642" t="s">
        <v>22</v>
      </c>
      <c r="D13642" s="55">
        <v>45566</v>
      </c>
      <c r="E13642">
        <v>0</v>
      </c>
      <c r="F13642">
        <v>2376523</v>
      </c>
      <c r="G13642" s="58" t="s">
        <v>87</v>
      </c>
      <c r="H13642" s="58" t="s">
        <v>87</v>
      </c>
      <c r="I13642" s="60" t="s">
        <v>85</v>
      </c>
    </row>
    <row r="13643" spans="1:9" x14ac:dyDescent="0.2">
      <c r="A13643" t="s">
        <v>40</v>
      </c>
      <c r="B13643" t="s">
        <v>81</v>
      </c>
      <c r="C13643" t="s">
        <v>22</v>
      </c>
      <c r="D13643" s="55">
        <v>45566</v>
      </c>
      <c r="E13643">
        <v>0</v>
      </c>
      <c r="F13643">
        <v>2376524</v>
      </c>
      <c r="G13643" s="58" t="s">
        <v>87</v>
      </c>
      <c r="H13643" s="58" t="s">
        <v>87</v>
      </c>
      <c r="I13643" s="60" t="s">
        <v>85</v>
      </c>
    </row>
    <row r="13644" spans="1:9" x14ac:dyDescent="0.2">
      <c r="A13644" t="s">
        <v>41</v>
      </c>
      <c r="B13644" t="s">
        <v>80</v>
      </c>
      <c r="C13644" t="s">
        <v>22</v>
      </c>
      <c r="D13644" s="55">
        <v>45566</v>
      </c>
      <c r="E13644">
        <v>0</v>
      </c>
      <c r="F13644">
        <v>2376525</v>
      </c>
      <c r="G13644" s="58" t="s">
        <v>87</v>
      </c>
      <c r="H13644" s="58" t="s">
        <v>87</v>
      </c>
      <c r="I13644" s="60" t="s">
        <v>85</v>
      </c>
    </row>
    <row r="13645" spans="1:9" x14ac:dyDescent="0.2">
      <c r="A13645" t="s">
        <v>41</v>
      </c>
      <c r="B13645" t="s">
        <v>81</v>
      </c>
      <c r="C13645" t="s">
        <v>22</v>
      </c>
      <c r="D13645" s="55">
        <v>45566</v>
      </c>
      <c r="E13645">
        <v>0</v>
      </c>
      <c r="F13645">
        <v>2376526</v>
      </c>
      <c r="G13645" s="58" t="s">
        <v>87</v>
      </c>
      <c r="H13645" s="58" t="s">
        <v>87</v>
      </c>
      <c r="I13645" s="60" t="s">
        <v>85</v>
      </c>
    </row>
    <row r="13646" spans="1:9" x14ac:dyDescent="0.2">
      <c r="A13646" t="s">
        <v>42</v>
      </c>
      <c r="B13646" t="s">
        <v>80</v>
      </c>
      <c r="C13646" t="s">
        <v>22</v>
      </c>
      <c r="D13646" s="55">
        <v>45566</v>
      </c>
      <c r="E13646">
        <v>0.17249999999999999</v>
      </c>
      <c r="F13646">
        <v>2376527</v>
      </c>
      <c r="G13646" s="58" t="s">
        <v>87</v>
      </c>
      <c r="H13646" s="58" t="s">
        <v>87</v>
      </c>
      <c r="I13646" s="60" t="s">
        <v>85</v>
      </c>
    </row>
    <row r="13647" spans="1:9" x14ac:dyDescent="0.2">
      <c r="A13647" t="s">
        <v>42</v>
      </c>
      <c r="B13647" t="s">
        <v>81</v>
      </c>
      <c r="C13647" t="s">
        <v>22</v>
      </c>
      <c r="D13647" s="55">
        <v>45566</v>
      </c>
      <c r="E13647">
        <v>1.2500000000000001E-2</v>
      </c>
      <c r="F13647">
        <v>2376528</v>
      </c>
      <c r="G13647" s="58" t="s">
        <v>87</v>
      </c>
      <c r="H13647" s="58" t="s">
        <v>87</v>
      </c>
      <c r="I13647" s="60" t="s">
        <v>85</v>
      </c>
    </row>
    <row r="13648" spans="1:9" x14ac:dyDescent="0.2">
      <c r="A13648" t="s">
        <v>43</v>
      </c>
      <c r="B13648" t="s">
        <v>80</v>
      </c>
      <c r="C13648" t="s">
        <v>22</v>
      </c>
      <c r="D13648" s="55">
        <v>45566</v>
      </c>
      <c r="E13648">
        <v>0.17249999999999999</v>
      </c>
      <c r="F13648">
        <v>2376529</v>
      </c>
      <c r="G13648" s="58" t="s">
        <v>87</v>
      </c>
      <c r="H13648" s="58" t="s">
        <v>87</v>
      </c>
      <c r="I13648" s="60" t="s">
        <v>85</v>
      </c>
    </row>
    <row r="13649" spans="1:9" x14ac:dyDescent="0.2">
      <c r="A13649" t="s">
        <v>43</v>
      </c>
      <c r="B13649" t="s">
        <v>81</v>
      </c>
      <c r="C13649" t="s">
        <v>22</v>
      </c>
      <c r="D13649" s="55">
        <v>45566</v>
      </c>
      <c r="E13649">
        <v>6.9399223570757215E-2</v>
      </c>
      <c r="F13649">
        <v>2376530</v>
      </c>
      <c r="G13649" s="58" t="s">
        <v>87</v>
      </c>
      <c r="H13649" s="58" t="s">
        <v>87</v>
      </c>
      <c r="I13649" s="60" t="s">
        <v>85</v>
      </c>
    </row>
    <row r="13650" spans="1:9" x14ac:dyDescent="0.2">
      <c r="A13650" t="s">
        <v>44</v>
      </c>
      <c r="B13650" t="s">
        <v>80</v>
      </c>
      <c r="C13650" t="s">
        <v>22</v>
      </c>
      <c r="D13650" s="55">
        <v>45566</v>
      </c>
      <c r="E13650">
        <v>0.20499999999999999</v>
      </c>
      <c r="F13650">
        <v>2376531</v>
      </c>
      <c r="G13650" s="58" t="s">
        <v>87</v>
      </c>
      <c r="H13650" s="58" t="s">
        <v>87</v>
      </c>
      <c r="I13650" s="60" t="s">
        <v>85</v>
      </c>
    </row>
    <row r="13651" spans="1:9" x14ac:dyDescent="0.2">
      <c r="A13651" t="s">
        <v>44</v>
      </c>
      <c r="B13651" t="s">
        <v>81</v>
      </c>
      <c r="C13651" t="s">
        <v>22</v>
      </c>
      <c r="D13651" s="55">
        <v>45566</v>
      </c>
      <c r="E13651">
        <v>2.5000000000000001E-3</v>
      </c>
      <c r="F13651">
        <v>2376532</v>
      </c>
      <c r="G13651" s="58" t="s">
        <v>87</v>
      </c>
      <c r="H13651" s="58" t="s">
        <v>87</v>
      </c>
      <c r="I13651" s="60" t="s">
        <v>85</v>
      </c>
    </row>
    <row r="13652" spans="1:9" x14ac:dyDescent="0.2">
      <c r="A13652" t="s">
        <v>45</v>
      </c>
      <c r="B13652" t="s">
        <v>80</v>
      </c>
      <c r="C13652" t="s">
        <v>22</v>
      </c>
      <c r="D13652" s="55">
        <v>45566</v>
      </c>
      <c r="E13652">
        <v>0.20499999999999999</v>
      </c>
      <c r="F13652">
        <v>2376533</v>
      </c>
      <c r="G13652" s="58" t="s">
        <v>87</v>
      </c>
      <c r="H13652" s="58" t="s">
        <v>87</v>
      </c>
      <c r="I13652" s="60" t="s">
        <v>85</v>
      </c>
    </row>
    <row r="13653" spans="1:9" x14ac:dyDescent="0.2">
      <c r="A13653" t="s">
        <v>45</v>
      </c>
      <c r="B13653" t="s">
        <v>81</v>
      </c>
      <c r="C13653" t="s">
        <v>22</v>
      </c>
      <c r="D13653" s="55">
        <v>45566</v>
      </c>
      <c r="E13653">
        <v>2.5000000000000001E-3</v>
      </c>
      <c r="F13653">
        <v>2376534</v>
      </c>
      <c r="G13653" s="58" t="s">
        <v>87</v>
      </c>
      <c r="H13653" s="58" t="s">
        <v>87</v>
      </c>
      <c r="I13653" s="60" t="s">
        <v>85</v>
      </c>
    </row>
    <row r="13654" spans="1:9" x14ac:dyDescent="0.2">
      <c r="A13654" t="s">
        <v>46</v>
      </c>
      <c r="B13654" t="s">
        <v>80</v>
      </c>
      <c r="C13654" t="s">
        <v>22</v>
      </c>
      <c r="D13654" s="55">
        <v>45566</v>
      </c>
      <c r="E13654">
        <v>0.20499999999999999</v>
      </c>
      <c r="F13654">
        <v>2376535</v>
      </c>
      <c r="G13654" s="58" t="s">
        <v>87</v>
      </c>
      <c r="H13654" s="58" t="s">
        <v>87</v>
      </c>
      <c r="I13654" s="60" t="s">
        <v>85</v>
      </c>
    </row>
    <row r="13655" spans="1:9" x14ac:dyDescent="0.2">
      <c r="A13655" t="s">
        <v>46</v>
      </c>
      <c r="B13655" t="s">
        <v>81</v>
      </c>
      <c r="C13655" t="s">
        <v>22</v>
      </c>
      <c r="D13655" s="55">
        <v>45566</v>
      </c>
      <c r="E13655">
        <v>0.12964138354482194</v>
      </c>
      <c r="F13655">
        <v>2376536</v>
      </c>
      <c r="G13655" s="58" t="s">
        <v>87</v>
      </c>
      <c r="H13655" s="58" t="s">
        <v>87</v>
      </c>
      <c r="I13655" s="60" t="s">
        <v>85</v>
      </c>
    </row>
    <row r="13656" spans="1:9" x14ac:dyDescent="0.2">
      <c r="A13656" t="s">
        <v>47</v>
      </c>
      <c r="B13656" t="s">
        <v>80</v>
      </c>
      <c r="C13656" t="s">
        <v>22</v>
      </c>
      <c r="D13656" s="55">
        <v>45566</v>
      </c>
      <c r="E13656">
        <v>0.20499999999999999</v>
      </c>
      <c r="F13656">
        <v>2376537</v>
      </c>
      <c r="G13656" s="58" t="s">
        <v>87</v>
      </c>
      <c r="H13656" s="58" t="s">
        <v>87</v>
      </c>
      <c r="I13656" s="60" t="s">
        <v>85</v>
      </c>
    </row>
    <row r="13657" spans="1:9" x14ac:dyDescent="0.2">
      <c r="A13657" t="s">
        <v>47</v>
      </c>
      <c r="B13657" t="s">
        <v>81</v>
      </c>
      <c r="C13657" t="s">
        <v>22</v>
      </c>
      <c r="D13657" s="55">
        <v>45566</v>
      </c>
      <c r="E13657">
        <v>2.2499999999999999E-2</v>
      </c>
      <c r="F13657">
        <v>2376538</v>
      </c>
      <c r="G13657" s="58" t="s">
        <v>87</v>
      </c>
      <c r="H13657" s="58" t="s">
        <v>87</v>
      </c>
      <c r="I13657" s="60" t="s">
        <v>85</v>
      </c>
    </row>
    <row r="13658" spans="1:9" x14ac:dyDescent="0.2">
      <c r="A13658" t="s">
        <v>48</v>
      </c>
      <c r="B13658" t="s">
        <v>80</v>
      </c>
      <c r="C13658" t="s">
        <v>22</v>
      </c>
      <c r="D13658" s="55">
        <v>45566</v>
      </c>
      <c r="E13658">
        <v>0.20499999999999999</v>
      </c>
      <c r="F13658">
        <v>2376539</v>
      </c>
      <c r="G13658" s="58" t="s">
        <v>87</v>
      </c>
      <c r="H13658" s="58" t="s">
        <v>87</v>
      </c>
      <c r="I13658" s="60" t="s">
        <v>85</v>
      </c>
    </row>
    <row r="13659" spans="1:9" x14ac:dyDescent="0.2">
      <c r="A13659" t="s">
        <v>48</v>
      </c>
      <c r="B13659" t="s">
        <v>81</v>
      </c>
      <c r="C13659" t="s">
        <v>22</v>
      </c>
      <c r="D13659" s="55">
        <v>45566</v>
      </c>
      <c r="E13659">
        <v>0.12964138354482194</v>
      </c>
      <c r="F13659">
        <v>2376540</v>
      </c>
      <c r="G13659" s="58" t="s">
        <v>87</v>
      </c>
      <c r="H13659" s="58" t="s">
        <v>87</v>
      </c>
      <c r="I13659" s="60" t="s">
        <v>85</v>
      </c>
    </row>
    <row r="13660" spans="1:9" x14ac:dyDescent="0.2">
      <c r="A13660" t="s">
        <v>50</v>
      </c>
      <c r="B13660" t="s">
        <v>80</v>
      </c>
      <c r="C13660" t="s">
        <v>22</v>
      </c>
      <c r="D13660" s="55">
        <v>45566</v>
      </c>
      <c r="E13660">
        <v>0</v>
      </c>
      <c r="F13660">
        <v>2376541</v>
      </c>
      <c r="G13660" s="58" t="s">
        <v>87</v>
      </c>
      <c r="H13660" s="58" t="s">
        <v>87</v>
      </c>
      <c r="I13660" s="60" t="s">
        <v>85</v>
      </c>
    </row>
    <row r="13661" spans="1:9" x14ac:dyDescent="0.2">
      <c r="A13661" t="s">
        <v>50</v>
      </c>
      <c r="B13661" t="s">
        <v>81</v>
      </c>
      <c r="C13661" t="s">
        <v>22</v>
      </c>
      <c r="D13661" s="55">
        <v>45566</v>
      </c>
      <c r="E13661">
        <v>0</v>
      </c>
      <c r="F13661">
        <v>2376542</v>
      </c>
      <c r="G13661" s="58" t="s">
        <v>87</v>
      </c>
      <c r="H13661" s="58" t="s">
        <v>87</v>
      </c>
      <c r="I13661" s="60" t="s">
        <v>85</v>
      </c>
    </row>
    <row r="13662" spans="1:9" x14ac:dyDescent="0.2">
      <c r="A13662" t="s">
        <v>58</v>
      </c>
      <c r="B13662" t="s">
        <v>80</v>
      </c>
      <c r="C13662" t="s">
        <v>22</v>
      </c>
      <c r="D13662" s="55">
        <v>45566</v>
      </c>
      <c r="E13662">
        <v>0.4</v>
      </c>
      <c r="F13662">
        <v>2376543</v>
      </c>
      <c r="G13662" s="58" t="s">
        <v>87</v>
      </c>
      <c r="H13662" s="58" t="s">
        <v>87</v>
      </c>
      <c r="I13662" s="60" t="s">
        <v>85</v>
      </c>
    </row>
    <row r="13663" spans="1:9" x14ac:dyDescent="0.2">
      <c r="A13663" t="s">
        <v>58</v>
      </c>
      <c r="B13663" t="s">
        <v>81</v>
      </c>
      <c r="C13663" t="s">
        <v>22</v>
      </c>
      <c r="D13663" s="55">
        <v>45566</v>
      </c>
      <c r="E13663">
        <v>1.4999999999999999E-2</v>
      </c>
      <c r="F13663">
        <v>2376544</v>
      </c>
      <c r="G13663" s="58" t="s">
        <v>87</v>
      </c>
      <c r="H13663" s="58" t="s">
        <v>87</v>
      </c>
      <c r="I13663" s="60" t="s">
        <v>85</v>
      </c>
    </row>
    <row r="13664" spans="1:9" x14ac:dyDescent="0.2">
      <c r="A13664" t="s">
        <v>59</v>
      </c>
      <c r="B13664" t="s">
        <v>80</v>
      </c>
      <c r="C13664" t="s">
        <v>22</v>
      </c>
      <c r="D13664" s="55">
        <v>45566</v>
      </c>
      <c r="E13664">
        <v>0.47</v>
      </c>
      <c r="F13664">
        <v>2376545</v>
      </c>
      <c r="G13664" s="58" t="s">
        <v>87</v>
      </c>
      <c r="H13664" s="58" t="s">
        <v>87</v>
      </c>
      <c r="I13664" s="60" t="s">
        <v>85</v>
      </c>
    </row>
    <row r="13665" spans="1:9" x14ac:dyDescent="0.2">
      <c r="A13665" t="s">
        <v>59</v>
      </c>
      <c r="B13665" t="s">
        <v>81</v>
      </c>
      <c r="C13665" t="s">
        <v>22</v>
      </c>
      <c r="D13665" s="55">
        <v>45566</v>
      </c>
      <c r="E13665">
        <v>-8.5000000000000006E-2</v>
      </c>
      <c r="F13665">
        <v>2376546</v>
      </c>
      <c r="G13665" s="58" t="s">
        <v>87</v>
      </c>
      <c r="H13665" s="58" t="s">
        <v>87</v>
      </c>
      <c r="I13665" s="60" t="s">
        <v>85</v>
      </c>
    </row>
    <row r="13666" spans="1:9" x14ac:dyDescent="0.2">
      <c r="A13666" t="s">
        <v>60</v>
      </c>
      <c r="B13666" t="s">
        <v>80</v>
      </c>
      <c r="C13666" t="s">
        <v>22</v>
      </c>
      <c r="D13666" s="55">
        <v>45566</v>
      </c>
      <c r="E13666">
        <v>0.47</v>
      </c>
      <c r="F13666">
        <v>2376547</v>
      </c>
      <c r="G13666" s="58" t="s">
        <v>87</v>
      </c>
      <c r="H13666" s="58" t="s">
        <v>87</v>
      </c>
      <c r="I13666" s="60" t="s">
        <v>85</v>
      </c>
    </row>
    <row r="13667" spans="1:9" x14ac:dyDescent="0.2">
      <c r="A13667" t="s">
        <v>60</v>
      </c>
      <c r="B13667" t="s">
        <v>81</v>
      </c>
      <c r="C13667" t="s">
        <v>22</v>
      </c>
      <c r="D13667" s="55">
        <v>45566</v>
      </c>
      <c r="E13667">
        <v>3.5000000000000003E-2</v>
      </c>
      <c r="F13667">
        <v>2376548</v>
      </c>
      <c r="G13667" s="58" t="s">
        <v>87</v>
      </c>
      <c r="H13667" s="58" t="s">
        <v>87</v>
      </c>
      <c r="I13667" s="60" t="s">
        <v>85</v>
      </c>
    </row>
    <row r="13668" spans="1:9" x14ac:dyDescent="0.2">
      <c r="A13668" t="s">
        <v>61</v>
      </c>
      <c r="B13668" t="s">
        <v>80</v>
      </c>
      <c r="C13668" t="s">
        <v>22</v>
      </c>
      <c r="D13668" s="55">
        <v>45566</v>
      </c>
      <c r="E13668">
        <v>0.47</v>
      </c>
      <c r="F13668">
        <v>2376549</v>
      </c>
      <c r="G13668" s="58" t="s">
        <v>87</v>
      </c>
      <c r="H13668" s="58" t="s">
        <v>87</v>
      </c>
      <c r="I13668" s="60" t="s">
        <v>85</v>
      </c>
    </row>
    <row r="13669" spans="1:9" x14ac:dyDescent="0.2">
      <c r="A13669" t="s">
        <v>61</v>
      </c>
      <c r="B13669" t="s">
        <v>81</v>
      </c>
      <c r="C13669" t="s">
        <v>22</v>
      </c>
      <c r="D13669" s="55">
        <v>45566</v>
      </c>
      <c r="E13669">
        <v>-5.5E-2</v>
      </c>
      <c r="F13669">
        <v>2376550</v>
      </c>
      <c r="G13669" s="58" t="s">
        <v>87</v>
      </c>
      <c r="H13669" s="58" t="s">
        <v>87</v>
      </c>
      <c r="I13669" s="60" t="s">
        <v>85</v>
      </c>
    </row>
    <row r="13670" spans="1:9" x14ac:dyDescent="0.2">
      <c r="A13670" t="s">
        <v>62</v>
      </c>
      <c r="B13670" t="s">
        <v>80</v>
      </c>
      <c r="C13670" t="s">
        <v>22</v>
      </c>
      <c r="D13670" s="55">
        <v>45566</v>
      </c>
      <c r="E13670">
        <v>0.20499999999999999</v>
      </c>
      <c r="F13670">
        <v>2376551</v>
      </c>
      <c r="G13670" s="58" t="s">
        <v>87</v>
      </c>
      <c r="H13670" s="58" t="s">
        <v>87</v>
      </c>
      <c r="I13670" s="60" t="s">
        <v>85</v>
      </c>
    </row>
    <row r="13671" spans="1:9" x14ac:dyDescent="0.2">
      <c r="A13671" t="s">
        <v>62</v>
      </c>
      <c r="B13671" t="s">
        <v>81</v>
      </c>
      <c r="C13671" t="s">
        <v>22</v>
      </c>
      <c r="D13671" s="55">
        <v>45566</v>
      </c>
      <c r="E13671">
        <v>2.5000000000000001E-3</v>
      </c>
      <c r="F13671">
        <v>2376552</v>
      </c>
      <c r="G13671" s="58" t="s">
        <v>87</v>
      </c>
      <c r="H13671" s="58" t="s">
        <v>87</v>
      </c>
      <c r="I13671" s="60" t="s">
        <v>85</v>
      </c>
    </row>
    <row r="13672" spans="1:9" x14ac:dyDescent="0.2">
      <c r="A13672" t="s">
        <v>63</v>
      </c>
      <c r="B13672" t="s">
        <v>80</v>
      </c>
      <c r="C13672" t="s">
        <v>22</v>
      </c>
      <c r="D13672" s="55">
        <v>45566</v>
      </c>
      <c r="E13672">
        <v>0</v>
      </c>
      <c r="F13672">
        <v>2376553</v>
      </c>
      <c r="G13672" s="58" t="s">
        <v>87</v>
      </c>
      <c r="H13672" s="58" t="s">
        <v>87</v>
      </c>
      <c r="I13672" s="60" t="s">
        <v>85</v>
      </c>
    </row>
    <row r="13673" spans="1:9" x14ac:dyDescent="0.2">
      <c r="A13673" t="s">
        <v>63</v>
      </c>
      <c r="B13673" t="s">
        <v>81</v>
      </c>
      <c r="C13673" t="s">
        <v>22</v>
      </c>
      <c r="D13673" s="55">
        <v>45566</v>
      </c>
      <c r="E13673">
        <v>0</v>
      </c>
      <c r="F13673">
        <v>2376554</v>
      </c>
      <c r="G13673" s="58" t="s">
        <v>87</v>
      </c>
      <c r="H13673" s="58" t="s">
        <v>87</v>
      </c>
      <c r="I13673" s="60" t="s">
        <v>85</v>
      </c>
    </row>
    <row r="13674" spans="1:9" x14ac:dyDescent="0.2">
      <c r="A13674" t="s">
        <v>64</v>
      </c>
      <c r="B13674" t="s">
        <v>80</v>
      </c>
      <c r="C13674" t="s">
        <v>22</v>
      </c>
      <c r="D13674" s="55">
        <v>45566</v>
      </c>
      <c r="E13674">
        <v>0</v>
      </c>
      <c r="F13674">
        <v>2376555</v>
      </c>
      <c r="G13674" s="58" t="s">
        <v>87</v>
      </c>
      <c r="H13674" s="58" t="s">
        <v>87</v>
      </c>
      <c r="I13674" s="60" t="s">
        <v>85</v>
      </c>
    </row>
    <row r="13675" spans="1:9" x14ac:dyDescent="0.2">
      <c r="A13675" t="s">
        <v>64</v>
      </c>
      <c r="B13675" t="s">
        <v>81</v>
      </c>
      <c r="C13675" t="s">
        <v>22</v>
      </c>
      <c r="D13675" s="55">
        <v>45566</v>
      </c>
      <c r="E13675">
        <v>0</v>
      </c>
      <c r="F13675">
        <v>2376556</v>
      </c>
      <c r="G13675" s="58" t="s">
        <v>87</v>
      </c>
      <c r="H13675" s="58" t="s">
        <v>87</v>
      </c>
      <c r="I13675" s="60" t="s">
        <v>85</v>
      </c>
    </row>
    <row r="13676" spans="1:9" x14ac:dyDescent="0.2">
      <c r="A13676" t="s">
        <v>79</v>
      </c>
      <c r="B13676" t="s">
        <v>80</v>
      </c>
      <c r="C13676" t="s">
        <v>22</v>
      </c>
      <c r="D13676" s="55">
        <v>45566</v>
      </c>
      <c r="E13676">
        <v>0</v>
      </c>
      <c r="F13676">
        <v>2376557</v>
      </c>
      <c r="G13676" s="58" t="s">
        <v>87</v>
      </c>
      <c r="H13676" s="58" t="s">
        <v>87</v>
      </c>
      <c r="I13676" s="60" t="s">
        <v>85</v>
      </c>
    </row>
    <row r="13677" spans="1:9" x14ac:dyDescent="0.2">
      <c r="A13677" t="s">
        <v>79</v>
      </c>
      <c r="B13677" t="s">
        <v>81</v>
      </c>
      <c r="C13677" t="s">
        <v>22</v>
      </c>
      <c r="D13677" s="55">
        <v>45566</v>
      </c>
      <c r="E13677">
        <v>0</v>
      </c>
      <c r="F13677">
        <v>2376558</v>
      </c>
      <c r="G13677" s="58" t="s">
        <v>87</v>
      </c>
      <c r="H13677" s="58" t="s">
        <v>87</v>
      </c>
      <c r="I13677" s="60" t="s">
        <v>85</v>
      </c>
    </row>
    <row r="13678" spans="1:9" x14ac:dyDescent="0.2">
      <c r="A13678" t="s">
        <v>65</v>
      </c>
      <c r="B13678" t="s">
        <v>80</v>
      </c>
      <c r="C13678" t="s">
        <v>22</v>
      </c>
      <c r="D13678" s="55">
        <v>45566</v>
      </c>
      <c r="E13678">
        <v>0</v>
      </c>
      <c r="F13678">
        <v>2376559</v>
      </c>
      <c r="G13678" s="58" t="s">
        <v>87</v>
      </c>
      <c r="H13678" s="58" t="s">
        <v>87</v>
      </c>
      <c r="I13678" s="60" t="s">
        <v>85</v>
      </c>
    </row>
    <row r="13679" spans="1:9" x14ac:dyDescent="0.2">
      <c r="A13679" t="s">
        <v>65</v>
      </c>
      <c r="B13679" t="s">
        <v>81</v>
      </c>
      <c r="C13679" t="s">
        <v>22</v>
      </c>
      <c r="D13679" s="55">
        <v>45566</v>
      </c>
      <c r="E13679">
        <v>0</v>
      </c>
      <c r="F13679">
        <v>2376560</v>
      </c>
      <c r="G13679" s="58" t="s">
        <v>87</v>
      </c>
      <c r="H13679" s="58" t="s">
        <v>87</v>
      </c>
      <c r="I13679" s="60" t="s">
        <v>85</v>
      </c>
    </row>
    <row r="13680" spans="1:9" x14ac:dyDescent="0.2">
      <c r="A13680" t="s">
        <v>82</v>
      </c>
      <c r="B13680" t="s">
        <v>80</v>
      </c>
      <c r="C13680" t="s">
        <v>22</v>
      </c>
      <c r="D13680" s="55">
        <v>45566</v>
      </c>
      <c r="E13680">
        <v>0</v>
      </c>
      <c r="F13680">
        <v>2376561</v>
      </c>
      <c r="G13680" s="58" t="s">
        <v>87</v>
      </c>
      <c r="H13680" s="58" t="s">
        <v>87</v>
      </c>
      <c r="I13680" s="60" t="s">
        <v>85</v>
      </c>
    </row>
    <row r="13681" spans="1:9" x14ac:dyDescent="0.2">
      <c r="A13681" t="s">
        <v>78</v>
      </c>
      <c r="B13681" t="s">
        <v>80</v>
      </c>
      <c r="C13681" t="s">
        <v>22</v>
      </c>
      <c r="D13681" s="55">
        <v>45597</v>
      </c>
      <c r="E13681">
        <v>0.64500000000000002</v>
      </c>
      <c r="F13681">
        <v>2376515</v>
      </c>
      <c r="G13681" s="58" t="s">
        <v>87</v>
      </c>
      <c r="H13681" s="58" t="s">
        <v>87</v>
      </c>
      <c r="I13681" s="60" t="s">
        <v>85</v>
      </c>
    </row>
    <row r="13682" spans="1:9" x14ac:dyDescent="0.2">
      <c r="A13682" t="s">
        <v>78</v>
      </c>
      <c r="B13682" t="s">
        <v>81</v>
      </c>
      <c r="C13682" t="s">
        <v>22</v>
      </c>
      <c r="D13682" s="55">
        <v>45597</v>
      </c>
      <c r="E13682">
        <v>0.05</v>
      </c>
      <c r="F13682">
        <v>2376516</v>
      </c>
      <c r="G13682" s="58" t="s">
        <v>87</v>
      </c>
      <c r="H13682" s="58" t="s">
        <v>87</v>
      </c>
      <c r="I13682" s="60" t="s">
        <v>85</v>
      </c>
    </row>
    <row r="13683" spans="1:9" x14ac:dyDescent="0.2">
      <c r="A13683" t="s">
        <v>35</v>
      </c>
      <c r="B13683" t="s">
        <v>80</v>
      </c>
      <c r="C13683" t="s">
        <v>22</v>
      </c>
      <c r="D13683" s="55">
        <v>45597</v>
      </c>
      <c r="E13683">
        <v>0.64500000000000002</v>
      </c>
      <c r="F13683">
        <v>2376517</v>
      </c>
      <c r="G13683" s="58" t="s">
        <v>87</v>
      </c>
      <c r="H13683" s="58" t="s">
        <v>87</v>
      </c>
      <c r="I13683" s="60" t="s">
        <v>85</v>
      </c>
    </row>
    <row r="13684" spans="1:9" x14ac:dyDescent="0.2">
      <c r="A13684" t="s">
        <v>35</v>
      </c>
      <c r="B13684" t="s">
        <v>81</v>
      </c>
      <c r="C13684" t="s">
        <v>22</v>
      </c>
      <c r="D13684" s="55">
        <v>45597</v>
      </c>
      <c r="E13684">
        <v>0.14000000000000001</v>
      </c>
      <c r="F13684">
        <v>2376518</v>
      </c>
      <c r="G13684" s="58" t="s">
        <v>87</v>
      </c>
      <c r="H13684" s="58" t="s">
        <v>87</v>
      </c>
      <c r="I13684" s="60" t="s">
        <v>85</v>
      </c>
    </row>
    <row r="13685" spans="1:9" x14ac:dyDescent="0.2">
      <c r="A13685" t="s">
        <v>36</v>
      </c>
      <c r="B13685" t="s">
        <v>80</v>
      </c>
      <c r="C13685" t="s">
        <v>22</v>
      </c>
      <c r="D13685" s="55">
        <v>45597</v>
      </c>
      <c r="E13685">
        <v>0.64500000000000002</v>
      </c>
      <c r="F13685">
        <v>2376519</v>
      </c>
      <c r="G13685" s="58" t="s">
        <v>87</v>
      </c>
      <c r="H13685" s="58" t="s">
        <v>87</v>
      </c>
      <c r="I13685" s="60" t="s">
        <v>85</v>
      </c>
    </row>
    <row r="13686" spans="1:9" x14ac:dyDescent="0.2">
      <c r="A13686" t="s">
        <v>36</v>
      </c>
      <c r="B13686" t="s">
        <v>81</v>
      </c>
      <c r="C13686" t="s">
        <v>22</v>
      </c>
      <c r="D13686" s="55">
        <v>45597</v>
      </c>
      <c r="E13686">
        <v>0.05</v>
      </c>
      <c r="F13686">
        <v>2376520</v>
      </c>
      <c r="G13686" s="58" t="s">
        <v>87</v>
      </c>
      <c r="H13686" s="58" t="s">
        <v>87</v>
      </c>
      <c r="I13686" s="60" t="s">
        <v>85</v>
      </c>
    </row>
    <row r="13687" spans="1:9" x14ac:dyDescent="0.2">
      <c r="A13687" t="s">
        <v>37</v>
      </c>
      <c r="B13687" t="s">
        <v>80</v>
      </c>
      <c r="C13687" t="s">
        <v>22</v>
      </c>
      <c r="D13687" s="55">
        <v>45597</v>
      </c>
      <c r="E13687">
        <v>0.64500000000000002</v>
      </c>
      <c r="F13687">
        <v>2376521</v>
      </c>
      <c r="G13687" s="58" t="s">
        <v>87</v>
      </c>
      <c r="H13687" s="58" t="s">
        <v>87</v>
      </c>
      <c r="I13687" s="60" t="s">
        <v>85</v>
      </c>
    </row>
    <row r="13688" spans="1:9" x14ac:dyDescent="0.2">
      <c r="A13688" t="s">
        <v>37</v>
      </c>
      <c r="B13688" t="s">
        <v>81</v>
      </c>
      <c r="C13688" t="s">
        <v>22</v>
      </c>
      <c r="D13688" s="55">
        <v>45597</v>
      </c>
      <c r="E13688">
        <v>0.14000000000000001</v>
      </c>
      <c r="F13688">
        <v>2376522</v>
      </c>
      <c r="G13688" s="58" t="s">
        <v>87</v>
      </c>
      <c r="H13688" s="58" t="s">
        <v>87</v>
      </c>
      <c r="I13688" s="60" t="s">
        <v>85</v>
      </c>
    </row>
    <row r="13689" spans="1:9" x14ac:dyDescent="0.2">
      <c r="A13689" t="s">
        <v>40</v>
      </c>
      <c r="B13689" t="s">
        <v>80</v>
      </c>
      <c r="C13689" t="s">
        <v>22</v>
      </c>
      <c r="D13689" s="55">
        <v>45597</v>
      </c>
      <c r="E13689">
        <v>0</v>
      </c>
      <c r="F13689">
        <v>2376523</v>
      </c>
      <c r="G13689" s="58" t="s">
        <v>87</v>
      </c>
      <c r="H13689" s="58" t="s">
        <v>87</v>
      </c>
      <c r="I13689" s="60" t="s">
        <v>85</v>
      </c>
    </row>
    <row r="13690" spans="1:9" x14ac:dyDescent="0.2">
      <c r="A13690" t="s">
        <v>40</v>
      </c>
      <c r="B13690" t="s">
        <v>81</v>
      </c>
      <c r="C13690" t="s">
        <v>22</v>
      </c>
      <c r="D13690" s="55">
        <v>45597</v>
      </c>
      <c r="E13690">
        <v>0</v>
      </c>
      <c r="F13690">
        <v>2376524</v>
      </c>
      <c r="G13690" s="58" t="s">
        <v>87</v>
      </c>
      <c r="H13690" s="58" t="s">
        <v>87</v>
      </c>
      <c r="I13690" s="60" t="s">
        <v>85</v>
      </c>
    </row>
    <row r="13691" spans="1:9" x14ac:dyDescent="0.2">
      <c r="A13691" t="s">
        <v>41</v>
      </c>
      <c r="B13691" t="s">
        <v>80</v>
      </c>
      <c r="C13691" t="s">
        <v>22</v>
      </c>
      <c r="D13691" s="55">
        <v>45597</v>
      </c>
      <c r="E13691">
        <v>0</v>
      </c>
      <c r="F13691">
        <v>2376525</v>
      </c>
      <c r="G13691" s="58" t="s">
        <v>87</v>
      </c>
      <c r="H13691" s="58" t="s">
        <v>87</v>
      </c>
      <c r="I13691" s="60" t="s">
        <v>85</v>
      </c>
    </row>
    <row r="13692" spans="1:9" x14ac:dyDescent="0.2">
      <c r="A13692" t="s">
        <v>41</v>
      </c>
      <c r="B13692" t="s">
        <v>81</v>
      </c>
      <c r="C13692" t="s">
        <v>22</v>
      </c>
      <c r="D13692" s="55">
        <v>45597</v>
      </c>
      <c r="E13692">
        <v>0</v>
      </c>
      <c r="F13692">
        <v>2376526</v>
      </c>
      <c r="G13692" s="58" t="s">
        <v>87</v>
      </c>
      <c r="H13692" s="58" t="s">
        <v>87</v>
      </c>
      <c r="I13692" s="60" t="s">
        <v>85</v>
      </c>
    </row>
    <row r="13693" spans="1:9" x14ac:dyDescent="0.2">
      <c r="A13693" t="s">
        <v>42</v>
      </c>
      <c r="B13693" t="s">
        <v>80</v>
      </c>
      <c r="C13693" t="s">
        <v>22</v>
      </c>
      <c r="D13693" s="55">
        <v>45597</v>
      </c>
      <c r="E13693">
        <v>0.24</v>
      </c>
      <c r="F13693">
        <v>2376527</v>
      </c>
      <c r="G13693" s="58" t="s">
        <v>87</v>
      </c>
      <c r="H13693" s="58" t="s">
        <v>87</v>
      </c>
      <c r="I13693" s="60" t="s">
        <v>85</v>
      </c>
    </row>
    <row r="13694" spans="1:9" x14ac:dyDescent="0.2">
      <c r="A13694" t="s">
        <v>42</v>
      </c>
      <c r="B13694" t="s">
        <v>81</v>
      </c>
      <c r="C13694" t="s">
        <v>22</v>
      </c>
      <c r="D13694" s="55">
        <v>45597</v>
      </c>
      <c r="E13694">
        <v>0.03</v>
      </c>
      <c r="F13694">
        <v>2376528</v>
      </c>
      <c r="G13694" s="58" t="s">
        <v>87</v>
      </c>
      <c r="H13694" s="58" t="s">
        <v>87</v>
      </c>
      <c r="I13694" s="60" t="s">
        <v>85</v>
      </c>
    </row>
    <row r="13695" spans="1:9" x14ac:dyDescent="0.2">
      <c r="A13695" t="s">
        <v>43</v>
      </c>
      <c r="B13695" t="s">
        <v>80</v>
      </c>
      <c r="C13695" t="s">
        <v>22</v>
      </c>
      <c r="D13695" s="55">
        <v>45597</v>
      </c>
      <c r="E13695">
        <v>0.24</v>
      </c>
      <c r="F13695">
        <v>2376529</v>
      </c>
      <c r="G13695" s="58" t="s">
        <v>87</v>
      </c>
      <c r="H13695" s="58" t="s">
        <v>87</v>
      </c>
      <c r="I13695" s="60" t="s">
        <v>85</v>
      </c>
    </row>
    <row r="13696" spans="1:9" x14ac:dyDescent="0.2">
      <c r="A13696" t="s">
        <v>43</v>
      </c>
      <c r="B13696" t="s">
        <v>81</v>
      </c>
      <c r="C13696" t="s">
        <v>22</v>
      </c>
      <c r="D13696" s="55">
        <v>45597</v>
      </c>
      <c r="E13696">
        <v>0.17373670467083485</v>
      </c>
      <c r="F13696">
        <v>2376530</v>
      </c>
      <c r="G13696" s="58" t="s">
        <v>87</v>
      </c>
      <c r="H13696" s="58" t="s">
        <v>87</v>
      </c>
      <c r="I13696" s="60" t="s">
        <v>85</v>
      </c>
    </row>
    <row r="13697" spans="1:9" x14ac:dyDescent="0.2">
      <c r="A13697" t="s">
        <v>44</v>
      </c>
      <c r="B13697" t="s">
        <v>80</v>
      </c>
      <c r="C13697" t="s">
        <v>22</v>
      </c>
      <c r="D13697" s="55">
        <v>45597</v>
      </c>
      <c r="E13697">
        <v>0.3</v>
      </c>
      <c r="F13697">
        <v>2376531</v>
      </c>
      <c r="G13697" s="58" t="s">
        <v>87</v>
      </c>
      <c r="H13697" s="58" t="s">
        <v>87</v>
      </c>
      <c r="I13697" s="60" t="s">
        <v>85</v>
      </c>
    </row>
    <row r="13698" spans="1:9" x14ac:dyDescent="0.2">
      <c r="A13698" t="s">
        <v>44</v>
      </c>
      <c r="B13698" t="s">
        <v>81</v>
      </c>
      <c r="C13698" t="s">
        <v>22</v>
      </c>
      <c r="D13698" s="55">
        <v>45597</v>
      </c>
      <c r="E13698">
        <v>0.05</v>
      </c>
      <c r="F13698">
        <v>2376532</v>
      </c>
      <c r="G13698" s="58" t="s">
        <v>87</v>
      </c>
      <c r="H13698" s="58" t="s">
        <v>87</v>
      </c>
      <c r="I13698" s="60" t="s">
        <v>85</v>
      </c>
    </row>
    <row r="13699" spans="1:9" x14ac:dyDescent="0.2">
      <c r="A13699" t="s">
        <v>45</v>
      </c>
      <c r="B13699" t="s">
        <v>80</v>
      </c>
      <c r="C13699" t="s">
        <v>22</v>
      </c>
      <c r="D13699" s="55">
        <v>45597</v>
      </c>
      <c r="E13699">
        <v>0.3</v>
      </c>
      <c r="F13699">
        <v>2376533</v>
      </c>
      <c r="G13699" s="58" t="s">
        <v>87</v>
      </c>
      <c r="H13699" s="58" t="s">
        <v>87</v>
      </c>
      <c r="I13699" s="60" t="s">
        <v>85</v>
      </c>
    </row>
    <row r="13700" spans="1:9" x14ac:dyDescent="0.2">
      <c r="A13700" t="s">
        <v>45</v>
      </c>
      <c r="B13700" t="s">
        <v>81</v>
      </c>
      <c r="C13700" t="s">
        <v>22</v>
      </c>
      <c r="D13700" s="55">
        <v>45597</v>
      </c>
      <c r="E13700">
        <v>0.12</v>
      </c>
      <c r="F13700">
        <v>2376534</v>
      </c>
      <c r="G13700" s="58" t="s">
        <v>87</v>
      </c>
      <c r="H13700" s="58" t="s">
        <v>87</v>
      </c>
      <c r="I13700" s="60" t="s">
        <v>85</v>
      </c>
    </row>
    <row r="13701" spans="1:9" x14ac:dyDescent="0.2">
      <c r="A13701" t="s">
        <v>46</v>
      </c>
      <c r="B13701" t="s">
        <v>80</v>
      </c>
      <c r="C13701" t="s">
        <v>22</v>
      </c>
      <c r="D13701" s="55">
        <v>45597</v>
      </c>
      <c r="E13701">
        <v>0.3</v>
      </c>
      <c r="F13701">
        <v>2376535</v>
      </c>
      <c r="G13701" s="58" t="s">
        <v>87</v>
      </c>
      <c r="H13701" s="58" t="s">
        <v>87</v>
      </c>
      <c r="I13701" s="60" t="s">
        <v>85</v>
      </c>
    </row>
    <row r="13702" spans="1:9" x14ac:dyDescent="0.2">
      <c r="A13702" t="s">
        <v>46</v>
      </c>
      <c r="B13702" t="s">
        <v>81</v>
      </c>
      <c r="C13702" t="s">
        <v>22</v>
      </c>
      <c r="D13702" s="55">
        <v>45597</v>
      </c>
      <c r="E13702">
        <v>0.38873266475644697</v>
      </c>
      <c r="F13702">
        <v>2376536</v>
      </c>
      <c r="G13702" s="58" t="s">
        <v>87</v>
      </c>
      <c r="H13702" s="58" t="s">
        <v>87</v>
      </c>
      <c r="I13702" s="60" t="s">
        <v>85</v>
      </c>
    </row>
    <row r="13703" spans="1:9" x14ac:dyDescent="0.2">
      <c r="A13703" t="s">
        <v>47</v>
      </c>
      <c r="B13703" t="s">
        <v>80</v>
      </c>
      <c r="C13703" t="s">
        <v>22</v>
      </c>
      <c r="D13703" s="55">
        <v>45597</v>
      </c>
      <c r="E13703">
        <v>0.3</v>
      </c>
      <c r="F13703">
        <v>2376537</v>
      </c>
      <c r="G13703" s="58" t="s">
        <v>87</v>
      </c>
      <c r="H13703" s="58" t="s">
        <v>87</v>
      </c>
      <c r="I13703" s="60" t="s">
        <v>85</v>
      </c>
    </row>
    <row r="13704" spans="1:9" x14ac:dyDescent="0.2">
      <c r="A13704" t="s">
        <v>47</v>
      </c>
      <c r="B13704" t="s">
        <v>81</v>
      </c>
      <c r="C13704" t="s">
        <v>22</v>
      </c>
      <c r="D13704" s="55">
        <v>45597</v>
      </c>
      <c r="E13704">
        <v>0.1</v>
      </c>
      <c r="F13704">
        <v>2376538</v>
      </c>
      <c r="G13704" s="58" t="s">
        <v>87</v>
      </c>
      <c r="H13704" s="58" t="s">
        <v>87</v>
      </c>
      <c r="I13704" s="60" t="s">
        <v>85</v>
      </c>
    </row>
    <row r="13705" spans="1:9" x14ac:dyDescent="0.2">
      <c r="A13705" t="s">
        <v>48</v>
      </c>
      <c r="B13705" t="s">
        <v>80</v>
      </c>
      <c r="C13705" t="s">
        <v>22</v>
      </c>
      <c r="D13705" s="55">
        <v>45597</v>
      </c>
      <c r="E13705">
        <v>0.3</v>
      </c>
      <c r="F13705">
        <v>2376539</v>
      </c>
      <c r="G13705" s="58" t="s">
        <v>87</v>
      </c>
      <c r="H13705" s="58" t="s">
        <v>87</v>
      </c>
      <c r="I13705" s="60" t="s">
        <v>85</v>
      </c>
    </row>
    <row r="13706" spans="1:9" x14ac:dyDescent="0.2">
      <c r="A13706" t="s">
        <v>48</v>
      </c>
      <c r="B13706" t="s">
        <v>81</v>
      </c>
      <c r="C13706" t="s">
        <v>22</v>
      </c>
      <c r="D13706" s="55">
        <v>45597</v>
      </c>
      <c r="E13706">
        <v>0.31709942693409748</v>
      </c>
      <c r="F13706">
        <v>2376540</v>
      </c>
      <c r="G13706" s="58" t="s">
        <v>87</v>
      </c>
      <c r="H13706" s="58" t="s">
        <v>87</v>
      </c>
      <c r="I13706" s="60" t="s">
        <v>85</v>
      </c>
    </row>
    <row r="13707" spans="1:9" x14ac:dyDescent="0.2">
      <c r="A13707" t="s">
        <v>50</v>
      </c>
      <c r="B13707" t="s">
        <v>80</v>
      </c>
      <c r="C13707" t="s">
        <v>22</v>
      </c>
      <c r="D13707" s="55">
        <v>45597</v>
      </c>
      <c r="E13707">
        <v>0</v>
      </c>
      <c r="F13707">
        <v>2376541</v>
      </c>
      <c r="G13707" s="58" t="s">
        <v>87</v>
      </c>
      <c r="H13707" s="58" t="s">
        <v>87</v>
      </c>
      <c r="I13707" s="60" t="s">
        <v>85</v>
      </c>
    </row>
    <row r="13708" spans="1:9" x14ac:dyDescent="0.2">
      <c r="A13708" t="s">
        <v>50</v>
      </c>
      <c r="B13708" t="s">
        <v>81</v>
      </c>
      <c r="C13708" t="s">
        <v>22</v>
      </c>
      <c r="D13708" s="55">
        <v>45597</v>
      </c>
      <c r="E13708">
        <v>0</v>
      </c>
      <c r="F13708">
        <v>2376542</v>
      </c>
      <c r="G13708" s="58" t="s">
        <v>87</v>
      </c>
      <c r="H13708" s="58" t="s">
        <v>87</v>
      </c>
      <c r="I13708" s="60" t="s">
        <v>85</v>
      </c>
    </row>
    <row r="13709" spans="1:9" x14ac:dyDescent="0.2">
      <c r="A13709" t="s">
        <v>58</v>
      </c>
      <c r="B13709" t="s">
        <v>80</v>
      </c>
      <c r="C13709" t="s">
        <v>22</v>
      </c>
      <c r="D13709" s="55">
        <v>45597</v>
      </c>
      <c r="E13709">
        <v>0.64500000000000002</v>
      </c>
      <c r="F13709">
        <v>2376543</v>
      </c>
      <c r="G13709" s="58" t="s">
        <v>87</v>
      </c>
      <c r="H13709" s="58" t="s">
        <v>87</v>
      </c>
      <c r="I13709" s="60" t="s">
        <v>85</v>
      </c>
    </row>
    <row r="13710" spans="1:9" x14ac:dyDescent="0.2">
      <c r="A13710" t="s">
        <v>58</v>
      </c>
      <c r="B13710" t="s">
        <v>81</v>
      </c>
      <c r="C13710" t="s">
        <v>22</v>
      </c>
      <c r="D13710" s="55">
        <v>45597</v>
      </c>
      <c r="E13710">
        <v>0.05</v>
      </c>
      <c r="F13710">
        <v>2376544</v>
      </c>
      <c r="G13710" s="58" t="s">
        <v>87</v>
      </c>
      <c r="H13710" s="58" t="s">
        <v>87</v>
      </c>
      <c r="I13710" s="60" t="s">
        <v>85</v>
      </c>
    </row>
    <row r="13711" spans="1:9" x14ac:dyDescent="0.2">
      <c r="A13711" t="s">
        <v>59</v>
      </c>
      <c r="B13711" t="s">
        <v>80</v>
      </c>
      <c r="C13711" t="s">
        <v>22</v>
      </c>
      <c r="D13711" s="55">
        <v>45597</v>
      </c>
      <c r="E13711">
        <v>0.86</v>
      </c>
      <c r="F13711">
        <v>2376545</v>
      </c>
      <c r="G13711" s="58" t="s">
        <v>87</v>
      </c>
      <c r="H13711" s="58" t="s">
        <v>87</v>
      </c>
      <c r="I13711" s="60" t="s">
        <v>85</v>
      </c>
    </row>
    <row r="13712" spans="1:9" x14ac:dyDescent="0.2">
      <c r="A13712" t="s">
        <v>59</v>
      </c>
      <c r="B13712" t="s">
        <v>81</v>
      </c>
      <c r="C13712" t="s">
        <v>22</v>
      </c>
      <c r="D13712" s="55">
        <v>45597</v>
      </c>
      <c r="E13712">
        <v>-0.17</v>
      </c>
      <c r="F13712">
        <v>2376546</v>
      </c>
      <c r="G13712" s="58" t="s">
        <v>87</v>
      </c>
      <c r="H13712" s="58" t="s">
        <v>87</v>
      </c>
      <c r="I13712" s="60" t="s">
        <v>85</v>
      </c>
    </row>
    <row r="13713" spans="1:9" x14ac:dyDescent="0.2">
      <c r="A13713" t="s">
        <v>60</v>
      </c>
      <c r="B13713" t="s">
        <v>80</v>
      </c>
      <c r="C13713" t="s">
        <v>22</v>
      </c>
      <c r="D13713" s="55">
        <v>45597</v>
      </c>
      <c r="E13713">
        <v>0.86</v>
      </c>
      <c r="F13713">
        <v>2376547</v>
      </c>
      <c r="G13713" s="58" t="s">
        <v>87</v>
      </c>
      <c r="H13713" s="58" t="s">
        <v>87</v>
      </c>
      <c r="I13713" s="60" t="s">
        <v>85</v>
      </c>
    </row>
    <row r="13714" spans="1:9" x14ac:dyDescent="0.2">
      <c r="A13714" t="s">
        <v>60</v>
      </c>
      <c r="B13714" t="s">
        <v>81</v>
      </c>
      <c r="C13714" t="s">
        <v>22</v>
      </c>
      <c r="D13714" s="55">
        <v>45597</v>
      </c>
      <c r="E13714">
        <v>0.1</v>
      </c>
      <c r="F13714">
        <v>2376548</v>
      </c>
      <c r="G13714" s="58" t="s">
        <v>87</v>
      </c>
      <c r="H13714" s="58" t="s">
        <v>87</v>
      </c>
      <c r="I13714" s="60" t="s">
        <v>85</v>
      </c>
    </row>
    <row r="13715" spans="1:9" x14ac:dyDescent="0.2">
      <c r="A13715" t="s">
        <v>61</v>
      </c>
      <c r="B13715" t="s">
        <v>80</v>
      </c>
      <c r="C13715" t="s">
        <v>22</v>
      </c>
      <c r="D13715" s="55">
        <v>45597</v>
      </c>
      <c r="E13715">
        <v>0.86</v>
      </c>
      <c r="F13715">
        <v>2376549</v>
      </c>
      <c r="G13715" s="58" t="s">
        <v>87</v>
      </c>
      <c r="H13715" s="58" t="s">
        <v>87</v>
      </c>
      <c r="I13715" s="60" t="s">
        <v>85</v>
      </c>
    </row>
    <row r="13716" spans="1:9" x14ac:dyDescent="0.2">
      <c r="A13716" t="s">
        <v>61</v>
      </c>
      <c r="B13716" t="s">
        <v>81</v>
      </c>
      <c r="C13716" t="s">
        <v>22</v>
      </c>
      <c r="D13716" s="55">
        <v>45597</v>
      </c>
      <c r="E13716">
        <v>-0.05</v>
      </c>
      <c r="F13716">
        <v>2376550</v>
      </c>
      <c r="G13716" s="58" t="s">
        <v>87</v>
      </c>
      <c r="H13716" s="58" t="s">
        <v>87</v>
      </c>
      <c r="I13716" s="60" t="s">
        <v>85</v>
      </c>
    </row>
    <row r="13717" spans="1:9" x14ac:dyDescent="0.2">
      <c r="A13717" t="s">
        <v>62</v>
      </c>
      <c r="B13717" t="s">
        <v>80</v>
      </c>
      <c r="C13717" t="s">
        <v>22</v>
      </c>
      <c r="D13717" s="55">
        <v>45597</v>
      </c>
      <c r="E13717">
        <v>0.64500000000000002</v>
      </c>
      <c r="F13717">
        <v>2376551</v>
      </c>
      <c r="G13717" s="58" t="s">
        <v>87</v>
      </c>
      <c r="H13717" s="58" t="s">
        <v>87</v>
      </c>
      <c r="I13717" s="60" t="s">
        <v>85</v>
      </c>
    </row>
    <row r="13718" spans="1:9" x14ac:dyDescent="0.2">
      <c r="A13718" t="s">
        <v>62</v>
      </c>
      <c r="B13718" t="s">
        <v>81</v>
      </c>
      <c r="C13718" t="s">
        <v>22</v>
      </c>
      <c r="D13718" s="55">
        <v>45597</v>
      </c>
      <c r="E13718">
        <v>0.05</v>
      </c>
      <c r="F13718">
        <v>2376552</v>
      </c>
      <c r="G13718" s="58" t="s">
        <v>87</v>
      </c>
      <c r="H13718" s="58" t="s">
        <v>87</v>
      </c>
      <c r="I13718" s="60" t="s">
        <v>85</v>
      </c>
    </row>
    <row r="13719" spans="1:9" x14ac:dyDescent="0.2">
      <c r="A13719" t="s">
        <v>63</v>
      </c>
      <c r="B13719" t="s">
        <v>80</v>
      </c>
      <c r="C13719" t="s">
        <v>22</v>
      </c>
      <c r="D13719" s="55">
        <v>45597</v>
      </c>
      <c r="E13719">
        <v>0</v>
      </c>
      <c r="F13719">
        <v>2376553</v>
      </c>
      <c r="G13719" s="58" t="s">
        <v>87</v>
      </c>
      <c r="H13719" s="58" t="s">
        <v>87</v>
      </c>
      <c r="I13719" s="60" t="s">
        <v>85</v>
      </c>
    </row>
    <row r="13720" spans="1:9" x14ac:dyDescent="0.2">
      <c r="A13720" t="s">
        <v>63</v>
      </c>
      <c r="B13720" t="s">
        <v>81</v>
      </c>
      <c r="C13720" t="s">
        <v>22</v>
      </c>
      <c r="D13720" s="55">
        <v>45597</v>
      </c>
      <c r="E13720">
        <v>0</v>
      </c>
      <c r="F13720">
        <v>2376554</v>
      </c>
      <c r="G13720" s="58" t="s">
        <v>87</v>
      </c>
      <c r="H13720" s="58" t="s">
        <v>87</v>
      </c>
      <c r="I13720" s="60" t="s">
        <v>85</v>
      </c>
    </row>
    <row r="13721" spans="1:9" x14ac:dyDescent="0.2">
      <c r="A13721" t="s">
        <v>64</v>
      </c>
      <c r="B13721" t="s">
        <v>80</v>
      </c>
      <c r="C13721" t="s">
        <v>22</v>
      </c>
      <c r="D13721" s="55">
        <v>45597</v>
      </c>
      <c r="E13721">
        <v>0</v>
      </c>
      <c r="F13721">
        <v>2376555</v>
      </c>
      <c r="G13721" s="58" t="s">
        <v>87</v>
      </c>
      <c r="H13721" s="58" t="s">
        <v>87</v>
      </c>
      <c r="I13721" s="60" t="s">
        <v>85</v>
      </c>
    </row>
    <row r="13722" spans="1:9" x14ac:dyDescent="0.2">
      <c r="A13722" t="s">
        <v>64</v>
      </c>
      <c r="B13722" t="s">
        <v>81</v>
      </c>
      <c r="C13722" t="s">
        <v>22</v>
      </c>
      <c r="D13722" s="55">
        <v>45597</v>
      </c>
      <c r="E13722">
        <v>0</v>
      </c>
      <c r="F13722">
        <v>2376556</v>
      </c>
      <c r="G13722" s="58" t="s">
        <v>87</v>
      </c>
      <c r="H13722" s="58" t="s">
        <v>87</v>
      </c>
      <c r="I13722" s="60" t="s">
        <v>85</v>
      </c>
    </row>
    <row r="13723" spans="1:9" x14ac:dyDescent="0.2">
      <c r="A13723" t="s">
        <v>79</v>
      </c>
      <c r="B13723" t="s">
        <v>80</v>
      </c>
      <c r="C13723" t="s">
        <v>22</v>
      </c>
      <c r="D13723" s="55">
        <v>45597</v>
      </c>
      <c r="E13723">
        <v>0</v>
      </c>
      <c r="F13723">
        <v>2376557</v>
      </c>
      <c r="G13723" s="58" t="s">
        <v>87</v>
      </c>
      <c r="H13723" s="58" t="s">
        <v>87</v>
      </c>
      <c r="I13723" s="60" t="s">
        <v>85</v>
      </c>
    </row>
    <row r="13724" spans="1:9" x14ac:dyDescent="0.2">
      <c r="A13724" t="s">
        <v>79</v>
      </c>
      <c r="B13724" t="s">
        <v>81</v>
      </c>
      <c r="C13724" t="s">
        <v>22</v>
      </c>
      <c r="D13724" s="55">
        <v>45597</v>
      </c>
      <c r="E13724">
        <v>0</v>
      </c>
      <c r="F13724">
        <v>2376558</v>
      </c>
      <c r="G13724" s="58" t="s">
        <v>87</v>
      </c>
      <c r="H13724" s="58" t="s">
        <v>87</v>
      </c>
      <c r="I13724" s="60" t="s">
        <v>85</v>
      </c>
    </row>
    <row r="13725" spans="1:9" x14ac:dyDescent="0.2">
      <c r="A13725" t="s">
        <v>65</v>
      </c>
      <c r="B13725" t="s">
        <v>80</v>
      </c>
      <c r="C13725" t="s">
        <v>22</v>
      </c>
      <c r="D13725" s="55">
        <v>45597</v>
      </c>
      <c r="E13725">
        <v>0</v>
      </c>
      <c r="F13725">
        <v>2376559</v>
      </c>
      <c r="G13725" s="58" t="s">
        <v>87</v>
      </c>
      <c r="H13725" s="58" t="s">
        <v>87</v>
      </c>
      <c r="I13725" s="60" t="s">
        <v>85</v>
      </c>
    </row>
    <row r="13726" spans="1:9" x14ac:dyDescent="0.2">
      <c r="A13726" t="s">
        <v>65</v>
      </c>
      <c r="B13726" t="s">
        <v>81</v>
      </c>
      <c r="C13726" t="s">
        <v>22</v>
      </c>
      <c r="D13726" s="55">
        <v>45597</v>
      </c>
      <c r="E13726">
        <v>0</v>
      </c>
      <c r="F13726">
        <v>2376560</v>
      </c>
      <c r="G13726" s="58" t="s">
        <v>87</v>
      </c>
      <c r="H13726" s="58" t="s">
        <v>87</v>
      </c>
      <c r="I13726" s="60" t="s">
        <v>85</v>
      </c>
    </row>
    <row r="13727" spans="1:9" x14ac:dyDescent="0.2">
      <c r="A13727" t="s">
        <v>82</v>
      </c>
      <c r="B13727" t="s">
        <v>80</v>
      </c>
      <c r="C13727" t="s">
        <v>22</v>
      </c>
      <c r="D13727" s="55">
        <v>45597</v>
      </c>
      <c r="E13727">
        <v>0</v>
      </c>
      <c r="F13727">
        <v>2376561</v>
      </c>
      <c r="G13727" s="58" t="s">
        <v>87</v>
      </c>
      <c r="H13727" s="58" t="s">
        <v>87</v>
      </c>
      <c r="I13727" s="60" t="s">
        <v>85</v>
      </c>
    </row>
    <row r="13728" spans="1:9" x14ac:dyDescent="0.2">
      <c r="A13728" t="s">
        <v>78</v>
      </c>
      <c r="B13728" t="s">
        <v>80</v>
      </c>
      <c r="C13728" t="s">
        <v>22</v>
      </c>
      <c r="D13728" s="55">
        <v>45627</v>
      </c>
      <c r="E13728">
        <v>0.98</v>
      </c>
      <c r="F13728">
        <v>2376515</v>
      </c>
      <c r="G13728" s="58" t="s">
        <v>87</v>
      </c>
      <c r="H13728" s="58" t="s">
        <v>87</v>
      </c>
      <c r="I13728" s="60" t="s">
        <v>85</v>
      </c>
    </row>
    <row r="13729" spans="1:9" x14ac:dyDescent="0.2">
      <c r="A13729" t="s">
        <v>78</v>
      </c>
      <c r="B13729" t="s">
        <v>81</v>
      </c>
      <c r="C13729" t="s">
        <v>22</v>
      </c>
      <c r="D13729" s="55">
        <v>45627</v>
      </c>
      <c r="E13729">
        <v>0.05</v>
      </c>
      <c r="F13729">
        <v>2376516</v>
      </c>
      <c r="G13729" s="58" t="s">
        <v>87</v>
      </c>
      <c r="H13729" s="58" t="s">
        <v>87</v>
      </c>
      <c r="I13729" s="60" t="s">
        <v>85</v>
      </c>
    </row>
    <row r="13730" spans="1:9" x14ac:dyDescent="0.2">
      <c r="A13730" t="s">
        <v>35</v>
      </c>
      <c r="B13730" t="s">
        <v>80</v>
      </c>
      <c r="C13730" t="s">
        <v>22</v>
      </c>
      <c r="D13730" s="55">
        <v>45627</v>
      </c>
      <c r="E13730">
        <v>0.98</v>
      </c>
      <c r="F13730">
        <v>2376517</v>
      </c>
      <c r="G13730" s="58" t="s">
        <v>87</v>
      </c>
      <c r="H13730" s="58" t="s">
        <v>87</v>
      </c>
      <c r="I13730" s="60" t="s">
        <v>85</v>
      </c>
    </row>
    <row r="13731" spans="1:9" x14ac:dyDescent="0.2">
      <c r="A13731" t="s">
        <v>35</v>
      </c>
      <c r="B13731" t="s">
        <v>81</v>
      </c>
      <c r="C13731" t="s">
        <v>22</v>
      </c>
      <c r="D13731" s="55">
        <v>45627</v>
      </c>
      <c r="E13731">
        <v>0.28999999999999998</v>
      </c>
      <c r="F13731">
        <v>2376518</v>
      </c>
      <c r="G13731" s="58" t="s">
        <v>87</v>
      </c>
      <c r="H13731" s="58" t="s">
        <v>87</v>
      </c>
      <c r="I13731" s="60" t="s">
        <v>85</v>
      </c>
    </row>
    <row r="13732" spans="1:9" x14ac:dyDescent="0.2">
      <c r="A13732" t="s">
        <v>36</v>
      </c>
      <c r="B13732" t="s">
        <v>80</v>
      </c>
      <c r="C13732" t="s">
        <v>22</v>
      </c>
      <c r="D13732" s="55">
        <v>45627</v>
      </c>
      <c r="E13732">
        <v>0.98</v>
      </c>
      <c r="F13732">
        <v>2376519</v>
      </c>
      <c r="G13732" s="58" t="s">
        <v>87</v>
      </c>
      <c r="H13732" s="58" t="s">
        <v>87</v>
      </c>
      <c r="I13732" s="60" t="s">
        <v>85</v>
      </c>
    </row>
    <row r="13733" spans="1:9" x14ac:dyDescent="0.2">
      <c r="A13733" t="s">
        <v>36</v>
      </c>
      <c r="B13733" t="s">
        <v>81</v>
      </c>
      <c r="C13733" t="s">
        <v>22</v>
      </c>
      <c r="D13733" s="55">
        <v>45627</v>
      </c>
      <c r="E13733">
        <v>0.05</v>
      </c>
      <c r="F13733">
        <v>2376520</v>
      </c>
      <c r="G13733" s="58" t="s">
        <v>87</v>
      </c>
      <c r="H13733" s="58" t="s">
        <v>87</v>
      </c>
      <c r="I13733" s="60" t="s">
        <v>85</v>
      </c>
    </row>
    <row r="13734" spans="1:9" x14ac:dyDescent="0.2">
      <c r="A13734" t="s">
        <v>37</v>
      </c>
      <c r="B13734" t="s">
        <v>80</v>
      </c>
      <c r="C13734" t="s">
        <v>22</v>
      </c>
      <c r="D13734" s="55">
        <v>45627</v>
      </c>
      <c r="E13734">
        <v>0.98</v>
      </c>
      <c r="F13734">
        <v>2376521</v>
      </c>
      <c r="G13734" s="58" t="s">
        <v>87</v>
      </c>
      <c r="H13734" s="58" t="s">
        <v>87</v>
      </c>
      <c r="I13734" s="60" t="s">
        <v>85</v>
      </c>
    </row>
    <row r="13735" spans="1:9" x14ac:dyDescent="0.2">
      <c r="A13735" t="s">
        <v>37</v>
      </c>
      <c r="B13735" t="s">
        <v>81</v>
      </c>
      <c r="C13735" t="s">
        <v>22</v>
      </c>
      <c r="D13735" s="55">
        <v>45627</v>
      </c>
      <c r="E13735">
        <v>0.28999999999999998</v>
      </c>
      <c r="F13735">
        <v>2376522</v>
      </c>
      <c r="G13735" s="58" t="s">
        <v>87</v>
      </c>
      <c r="H13735" s="58" t="s">
        <v>87</v>
      </c>
      <c r="I13735" s="60" t="s">
        <v>85</v>
      </c>
    </row>
    <row r="13736" spans="1:9" x14ac:dyDescent="0.2">
      <c r="A13736" t="s">
        <v>40</v>
      </c>
      <c r="B13736" t="s">
        <v>80</v>
      </c>
      <c r="C13736" t="s">
        <v>22</v>
      </c>
      <c r="D13736" s="55">
        <v>45627</v>
      </c>
      <c r="E13736">
        <v>0</v>
      </c>
      <c r="F13736">
        <v>2376523</v>
      </c>
      <c r="G13736" s="58" t="s">
        <v>87</v>
      </c>
      <c r="H13736" s="58" t="s">
        <v>87</v>
      </c>
      <c r="I13736" s="60" t="s">
        <v>85</v>
      </c>
    </row>
    <row r="13737" spans="1:9" x14ac:dyDescent="0.2">
      <c r="A13737" t="s">
        <v>40</v>
      </c>
      <c r="B13737" t="s">
        <v>81</v>
      </c>
      <c r="C13737" t="s">
        <v>22</v>
      </c>
      <c r="D13737" s="55">
        <v>45627</v>
      </c>
      <c r="E13737">
        <v>0</v>
      </c>
      <c r="F13737">
        <v>2376524</v>
      </c>
      <c r="G13737" s="58" t="s">
        <v>87</v>
      </c>
      <c r="H13737" s="58" t="s">
        <v>87</v>
      </c>
      <c r="I13737" s="60" t="s">
        <v>85</v>
      </c>
    </row>
    <row r="13738" spans="1:9" x14ac:dyDescent="0.2">
      <c r="A13738" t="s">
        <v>41</v>
      </c>
      <c r="B13738" t="s">
        <v>80</v>
      </c>
      <c r="C13738" t="s">
        <v>22</v>
      </c>
      <c r="D13738" s="55">
        <v>45627</v>
      </c>
      <c r="E13738">
        <v>0</v>
      </c>
      <c r="F13738">
        <v>2376525</v>
      </c>
      <c r="G13738" s="58" t="s">
        <v>87</v>
      </c>
      <c r="H13738" s="58" t="s">
        <v>87</v>
      </c>
      <c r="I13738" s="60" t="s">
        <v>85</v>
      </c>
    </row>
    <row r="13739" spans="1:9" x14ac:dyDescent="0.2">
      <c r="A13739" t="s">
        <v>41</v>
      </c>
      <c r="B13739" t="s">
        <v>81</v>
      </c>
      <c r="C13739" t="s">
        <v>22</v>
      </c>
      <c r="D13739" s="55">
        <v>45627</v>
      </c>
      <c r="E13739">
        <v>0</v>
      </c>
      <c r="F13739">
        <v>2376526</v>
      </c>
      <c r="G13739" s="58" t="s">
        <v>87</v>
      </c>
      <c r="H13739" s="58" t="s">
        <v>87</v>
      </c>
      <c r="I13739" s="60" t="s">
        <v>85</v>
      </c>
    </row>
    <row r="13740" spans="1:9" x14ac:dyDescent="0.2">
      <c r="A13740" t="s">
        <v>42</v>
      </c>
      <c r="B13740" t="s">
        <v>80</v>
      </c>
      <c r="C13740" t="s">
        <v>22</v>
      </c>
      <c r="D13740" s="55">
        <v>45627</v>
      </c>
      <c r="E13740">
        <v>0.26</v>
      </c>
      <c r="F13740">
        <v>2376527</v>
      </c>
      <c r="G13740" s="58" t="s">
        <v>87</v>
      </c>
      <c r="H13740" s="58" t="s">
        <v>87</v>
      </c>
      <c r="I13740" s="60" t="s">
        <v>85</v>
      </c>
    </row>
    <row r="13741" spans="1:9" x14ac:dyDescent="0.2">
      <c r="A13741" t="s">
        <v>42</v>
      </c>
      <c r="B13741" t="s">
        <v>81</v>
      </c>
      <c r="C13741" t="s">
        <v>22</v>
      </c>
      <c r="D13741" s="55">
        <v>45627</v>
      </c>
      <c r="E13741">
        <v>0.03</v>
      </c>
      <c r="F13741">
        <v>2376528</v>
      </c>
      <c r="G13741" s="58" t="s">
        <v>87</v>
      </c>
      <c r="H13741" s="58" t="s">
        <v>87</v>
      </c>
      <c r="I13741" s="60" t="s">
        <v>85</v>
      </c>
    </row>
    <row r="13742" spans="1:9" x14ac:dyDescent="0.2">
      <c r="A13742" t="s">
        <v>43</v>
      </c>
      <c r="B13742" t="s">
        <v>80</v>
      </c>
      <c r="C13742" t="s">
        <v>22</v>
      </c>
      <c r="D13742" s="55">
        <v>45627</v>
      </c>
      <c r="E13742">
        <v>0.26</v>
      </c>
      <c r="F13742">
        <v>2376529</v>
      </c>
      <c r="G13742" s="58" t="s">
        <v>87</v>
      </c>
      <c r="H13742" s="58" t="s">
        <v>87</v>
      </c>
      <c r="I13742" s="60" t="s">
        <v>85</v>
      </c>
    </row>
    <row r="13743" spans="1:9" x14ac:dyDescent="0.2">
      <c r="A13743" t="s">
        <v>43</v>
      </c>
      <c r="B13743" t="s">
        <v>81</v>
      </c>
      <c r="C13743" t="s">
        <v>22</v>
      </c>
      <c r="D13743" s="55">
        <v>45627</v>
      </c>
      <c r="E13743">
        <v>0.18416905316497079</v>
      </c>
      <c r="F13743">
        <v>2376530</v>
      </c>
      <c r="G13743" s="58" t="s">
        <v>87</v>
      </c>
      <c r="H13743" s="58" t="s">
        <v>87</v>
      </c>
      <c r="I13743" s="60" t="s">
        <v>85</v>
      </c>
    </row>
    <row r="13744" spans="1:9" x14ac:dyDescent="0.2">
      <c r="A13744" t="s">
        <v>44</v>
      </c>
      <c r="B13744" t="s">
        <v>80</v>
      </c>
      <c r="C13744" t="s">
        <v>22</v>
      </c>
      <c r="D13744" s="55">
        <v>45627</v>
      </c>
      <c r="E13744">
        <v>0.37</v>
      </c>
      <c r="F13744">
        <v>2376531</v>
      </c>
      <c r="G13744" s="58" t="s">
        <v>87</v>
      </c>
      <c r="H13744" s="58" t="s">
        <v>87</v>
      </c>
      <c r="I13744" s="60" t="s">
        <v>85</v>
      </c>
    </row>
    <row r="13745" spans="1:9" x14ac:dyDescent="0.2">
      <c r="A13745" t="s">
        <v>44</v>
      </c>
      <c r="B13745" t="s">
        <v>81</v>
      </c>
      <c r="C13745" t="s">
        <v>22</v>
      </c>
      <c r="D13745" s="55">
        <v>45627</v>
      </c>
      <c r="E13745">
        <v>0.05</v>
      </c>
      <c r="F13745">
        <v>2376532</v>
      </c>
      <c r="G13745" s="58" t="s">
        <v>87</v>
      </c>
      <c r="H13745" s="58" t="s">
        <v>87</v>
      </c>
      <c r="I13745" s="60" t="s">
        <v>85</v>
      </c>
    </row>
    <row r="13746" spans="1:9" x14ac:dyDescent="0.2">
      <c r="A13746" t="s">
        <v>45</v>
      </c>
      <c r="B13746" t="s">
        <v>80</v>
      </c>
      <c r="C13746" t="s">
        <v>22</v>
      </c>
      <c r="D13746" s="55">
        <v>45627</v>
      </c>
      <c r="E13746">
        <v>0.37</v>
      </c>
      <c r="F13746">
        <v>2376533</v>
      </c>
      <c r="G13746" s="58" t="s">
        <v>87</v>
      </c>
      <c r="H13746" s="58" t="s">
        <v>87</v>
      </c>
      <c r="I13746" s="60" t="s">
        <v>85</v>
      </c>
    </row>
    <row r="13747" spans="1:9" x14ac:dyDescent="0.2">
      <c r="A13747" t="s">
        <v>45</v>
      </c>
      <c r="B13747" t="s">
        <v>81</v>
      </c>
      <c r="C13747" t="s">
        <v>22</v>
      </c>
      <c r="D13747" s="55">
        <v>45627</v>
      </c>
      <c r="E13747">
        <v>0.15</v>
      </c>
      <c r="F13747">
        <v>2376534</v>
      </c>
      <c r="G13747" s="58" t="s">
        <v>87</v>
      </c>
      <c r="H13747" s="58" t="s">
        <v>87</v>
      </c>
      <c r="I13747" s="60" t="s">
        <v>85</v>
      </c>
    </row>
    <row r="13748" spans="1:9" x14ac:dyDescent="0.2">
      <c r="A13748" t="s">
        <v>46</v>
      </c>
      <c r="B13748" t="s">
        <v>80</v>
      </c>
      <c r="C13748" t="s">
        <v>22</v>
      </c>
      <c r="D13748" s="55">
        <v>45627</v>
      </c>
      <c r="E13748">
        <v>0.37</v>
      </c>
      <c r="F13748">
        <v>2376535</v>
      </c>
      <c r="G13748" s="58" t="s">
        <v>87</v>
      </c>
      <c r="H13748" s="58" t="s">
        <v>87</v>
      </c>
      <c r="I13748" s="60" t="s">
        <v>85</v>
      </c>
    </row>
    <row r="13749" spans="1:9" x14ac:dyDescent="0.2">
      <c r="A13749" t="s">
        <v>46</v>
      </c>
      <c r="B13749" t="s">
        <v>81</v>
      </c>
      <c r="C13749" t="s">
        <v>22</v>
      </c>
      <c r="D13749" s="55">
        <v>45627</v>
      </c>
      <c r="E13749">
        <v>0.44676582071223914</v>
      </c>
      <c r="F13749">
        <v>2376536</v>
      </c>
      <c r="G13749" s="58" t="s">
        <v>87</v>
      </c>
      <c r="H13749" s="58" t="s">
        <v>87</v>
      </c>
      <c r="I13749" s="60" t="s">
        <v>85</v>
      </c>
    </row>
    <row r="13750" spans="1:9" x14ac:dyDescent="0.2">
      <c r="A13750" t="s">
        <v>47</v>
      </c>
      <c r="B13750" t="s">
        <v>80</v>
      </c>
      <c r="C13750" t="s">
        <v>22</v>
      </c>
      <c r="D13750" s="55">
        <v>45627</v>
      </c>
      <c r="E13750">
        <v>0.37</v>
      </c>
      <c r="F13750">
        <v>2376537</v>
      </c>
      <c r="G13750" s="58" t="s">
        <v>87</v>
      </c>
      <c r="H13750" s="58" t="s">
        <v>87</v>
      </c>
      <c r="I13750" s="60" t="s">
        <v>85</v>
      </c>
    </row>
    <row r="13751" spans="1:9" x14ac:dyDescent="0.2">
      <c r="A13751" t="s">
        <v>47</v>
      </c>
      <c r="B13751" t="s">
        <v>81</v>
      </c>
      <c r="C13751" t="s">
        <v>22</v>
      </c>
      <c r="D13751" s="55">
        <v>45627</v>
      </c>
      <c r="E13751">
        <v>0.1</v>
      </c>
      <c r="F13751">
        <v>2376538</v>
      </c>
      <c r="G13751" s="58" t="s">
        <v>87</v>
      </c>
      <c r="H13751" s="58" t="s">
        <v>87</v>
      </c>
      <c r="I13751" s="60" t="s">
        <v>85</v>
      </c>
    </row>
    <row r="13752" spans="1:9" x14ac:dyDescent="0.2">
      <c r="A13752" t="s">
        <v>48</v>
      </c>
      <c r="B13752" t="s">
        <v>80</v>
      </c>
      <c r="C13752" t="s">
        <v>22</v>
      </c>
      <c r="D13752" s="55">
        <v>45627</v>
      </c>
      <c r="E13752">
        <v>0.37</v>
      </c>
      <c r="F13752">
        <v>2376539</v>
      </c>
      <c r="G13752" s="58" t="s">
        <v>87</v>
      </c>
      <c r="H13752" s="58" t="s">
        <v>87</v>
      </c>
      <c r="I13752" s="60" t="s">
        <v>85</v>
      </c>
    </row>
    <row r="13753" spans="1:9" x14ac:dyDescent="0.2">
      <c r="A13753" t="s">
        <v>48</v>
      </c>
      <c r="B13753" t="s">
        <v>81</v>
      </c>
      <c r="C13753" t="s">
        <v>22</v>
      </c>
      <c r="D13753" s="55">
        <v>45627</v>
      </c>
      <c r="E13753">
        <v>0.34443262382316825</v>
      </c>
      <c r="F13753">
        <v>2376540</v>
      </c>
      <c r="G13753" s="58" t="s">
        <v>87</v>
      </c>
      <c r="H13753" s="58" t="s">
        <v>87</v>
      </c>
      <c r="I13753" s="60" t="s">
        <v>85</v>
      </c>
    </row>
    <row r="13754" spans="1:9" x14ac:dyDescent="0.2">
      <c r="A13754" t="s">
        <v>50</v>
      </c>
      <c r="B13754" t="s">
        <v>80</v>
      </c>
      <c r="C13754" t="s">
        <v>22</v>
      </c>
      <c r="D13754" s="55">
        <v>45627</v>
      </c>
      <c r="E13754">
        <v>0</v>
      </c>
      <c r="F13754">
        <v>2376541</v>
      </c>
      <c r="G13754" s="58" t="s">
        <v>87</v>
      </c>
      <c r="H13754" s="58" t="s">
        <v>87</v>
      </c>
      <c r="I13754" s="60" t="s">
        <v>85</v>
      </c>
    </row>
    <row r="13755" spans="1:9" x14ac:dyDescent="0.2">
      <c r="A13755" t="s">
        <v>50</v>
      </c>
      <c r="B13755" t="s">
        <v>81</v>
      </c>
      <c r="C13755" t="s">
        <v>22</v>
      </c>
      <c r="D13755" s="55">
        <v>45627</v>
      </c>
      <c r="E13755">
        <v>0</v>
      </c>
      <c r="F13755">
        <v>2376542</v>
      </c>
      <c r="G13755" s="58" t="s">
        <v>87</v>
      </c>
      <c r="H13755" s="58" t="s">
        <v>87</v>
      </c>
      <c r="I13755" s="60" t="s">
        <v>85</v>
      </c>
    </row>
    <row r="13756" spans="1:9" x14ac:dyDescent="0.2">
      <c r="A13756" t="s">
        <v>58</v>
      </c>
      <c r="B13756" t="s">
        <v>80</v>
      </c>
      <c r="C13756" t="s">
        <v>22</v>
      </c>
      <c r="D13756" s="55">
        <v>45627</v>
      </c>
      <c r="E13756">
        <v>0.98</v>
      </c>
      <c r="F13756">
        <v>2376543</v>
      </c>
      <c r="G13756" s="58" t="s">
        <v>87</v>
      </c>
      <c r="H13756" s="58" t="s">
        <v>87</v>
      </c>
      <c r="I13756" s="60" t="s">
        <v>85</v>
      </c>
    </row>
    <row r="13757" spans="1:9" x14ac:dyDescent="0.2">
      <c r="A13757" t="s">
        <v>58</v>
      </c>
      <c r="B13757" t="s">
        <v>81</v>
      </c>
      <c r="C13757" t="s">
        <v>22</v>
      </c>
      <c r="D13757" s="55">
        <v>45627</v>
      </c>
      <c r="E13757">
        <v>0.05</v>
      </c>
      <c r="F13757">
        <v>2376544</v>
      </c>
      <c r="G13757" s="58" t="s">
        <v>87</v>
      </c>
      <c r="H13757" s="58" t="s">
        <v>87</v>
      </c>
      <c r="I13757" s="60" t="s">
        <v>85</v>
      </c>
    </row>
    <row r="13758" spans="1:9" x14ac:dyDescent="0.2">
      <c r="A13758" t="s">
        <v>59</v>
      </c>
      <c r="B13758" t="s">
        <v>80</v>
      </c>
      <c r="C13758" t="s">
        <v>22</v>
      </c>
      <c r="D13758" s="55">
        <v>45627</v>
      </c>
      <c r="E13758">
        <v>1.28</v>
      </c>
      <c r="F13758">
        <v>2376545</v>
      </c>
      <c r="G13758" s="58" t="s">
        <v>87</v>
      </c>
      <c r="H13758" s="58" t="s">
        <v>87</v>
      </c>
      <c r="I13758" s="60" t="s">
        <v>85</v>
      </c>
    </row>
    <row r="13759" spans="1:9" x14ac:dyDescent="0.2">
      <c r="A13759" t="s">
        <v>59</v>
      </c>
      <c r="B13759" t="s">
        <v>81</v>
      </c>
      <c r="C13759" t="s">
        <v>22</v>
      </c>
      <c r="D13759" s="55">
        <v>45627</v>
      </c>
      <c r="E13759">
        <v>-0.13</v>
      </c>
      <c r="F13759">
        <v>2376546</v>
      </c>
      <c r="G13759" s="58" t="s">
        <v>87</v>
      </c>
      <c r="H13759" s="58" t="s">
        <v>87</v>
      </c>
      <c r="I13759" s="60" t="s">
        <v>85</v>
      </c>
    </row>
    <row r="13760" spans="1:9" x14ac:dyDescent="0.2">
      <c r="A13760" t="s">
        <v>60</v>
      </c>
      <c r="B13760" t="s">
        <v>80</v>
      </c>
      <c r="C13760" t="s">
        <v>22</v>
      </c>
      <c r="D13760" s="55">
        <v>45627</v>
      </c>
      <c r="E13760">
        <v>1.28</v>
      </c>
      <c r="F13760">
        <v>2376547</v>
      </c>
      <c r="G13760" s="58" t="s">
        <v>87</v>
      </c>
      <c r="H13760" s="58" t="s">
        <v>87</v>
      </c>
      <c r="I13760" s="60" t="s">
        <v>85</v>
      </c>
    </row>
    <row r="13761" spans="1:9" x14ac:dyDescent="0.2">
      <c r="A13761" t="s">
        <v>60</v>
      </c>
      <c r="B13761" t="s">
        <v>81</v>
      </c>
      <c r="C13761" t="s">
        <v>22</v>
      </c>
      <c r="D13761" s="55">
        <v>45627</v>
      </c>
      <c r="E13761">
        <v>0.3</v>
      </c>
      <c r="F13761">
        <v>2376548</v>
      </c>
      <c r="G13761" s="58" t="s">
        <v>87</v>
      </c>
      <c r="H13761" s="58" t="s">
        <v>87</v>
      </c>
      <c r="I13761" s="60" t="s">
        <v>85</v>
      </c>
    </row>
    <row r="13762" spans="1:9" x14ac:dyDescent="0.2">
      <c r="A13762" t="s">
        <v>61</v>
      </c>
      <c r="B13762" t="s">
        <v>80</v>
      </c>
      <c r="C13762" t="s">
        <v>22</v>
      </c>
      <c r="D13762" s="55">
        <v>45627</v>
      </c>
      <c r="E13762">
        <v>1.28</v>
      </c>
      <c r="F13762">
        <v>2376549</v>
      </c>
      <c r="G13762" s="58" t="s">
        <v>87</v>
      </c>
      <c r="H13762" s="58" t="s">
        <v>87</v>
      </c>
      <c r="I13762" s="60" t="s">
        <v>85</v>
      </c>
    </row>
    <row r="13763" spans="1:9" x14ac:dyDescent="0.2">
      <c r="A13763" t="s">
        <v>61</v>
      </c>
      <c r="B13763" t="s">
        <v>81</v>
      </c>
      <c r="C13763" t="s">
        <v>22</v>
      </c>
      <c r="D13763" s="55">
        <v>45627</v>
      </c>
      <c r="E13763">
        <v>-0.05</v>
      </c>
      <c r="F13763">
        <v>2376550</v>
      </c>
      <c r="G13763" s="58" t="s">
        <v>87</v>
      </c>
      <c r="H13763" s="58" t="s">
        <v>87</v>
      </c>
      <c r="I13763" s="60" t="s">
        <v>85</v>
      </c>
    </row>
    <row r="13764" spans="1:9" x14ac:dyDescent="0.2">
      <c r="A13764" t="s">
        <v>62</v>
      </c>
      <c r="B13764" t="s">
        <v>80</v>
      </c>
      <c r="C13764" t="s">
        <v>22</v>
      </c>
      <c r="D13764" s="55">
        <v>45627</v>
      </c>
      <c r="E13764">
        <v>0.98</v>
      </c>
      <c r="F13764">
        <v>2376551</v>
      </c>
      <c r="G13764" s="58" t="s">
        <v>87</v>
      </c>
      <c r="H13764" s="58" t="s">
        <v>87</v>
      </c>
      <c r="I13764" s="60" t="s">
        <v>85</v>
      </c>
    </row>
    <row r="13765" spans="1:9" x14ac:dyDescent="0.2">
      <c r="A13765" t="s">
        <v>62</v>
      </c>
      <c r="B13765" t="s">
        <v>81</v>
      </c>
      <c r="C13765" t="s">
        <v>22</v>
      </c>
      <c r="D13765" s="55">
        <v>45627</v>
      </c>
      <c r="E13765">
        <v>0.05</v>
      </c>
      <c r="F13765">
        <v>2376552</v>
      </c>
      <c r="G13765" s="58" t="s">
        <v>87</v>
      </c>
      <c r="H13765" s="58" t="s">
        <v>87</v>
      </c>
      <c r="I13765" s="60" t="s">
        <v>85</v>
      </c>
    </row>
    <row r="13766" spans="1:9" x14ac:dyDescent="0.2">
      <c r="A13766" t="s">
        <v>63</v>
      </c>
      <c r="B13766" t="s">
        <v>80</v>
      </c>
      <c r="C13766" t="s">
        <v>22</v>
      </c>
      <c r="D13766" s="55">
        <v>45627</v>
      </c>
      <c r="E13766">
        <v>0</v>
      </c>
      <c r="F13766">
        <v>2376553</v>
      </c>
      <c r="G13766" s="58" t="s">
        <v>87</v>
      </c>
      <c r="H13766" s="58" t="s">
        <v>87</v>
      </c>
      <c r="I13766" s="60" t="s">
        <v>85</v>
      </c>
    </row>
    <row r="13767" spans="1:9" x14ac:dyDescent="0.2">
      <c r="A13767" t="s">
        <v>63</v>
      </c>
      <c r="B13767" t="s">
        <v>81</v>
      </c>
      <c r="C13767" t="s">
        <v>22</v>
      </c>
      <c r="D13767" s="55">
        <v>45627</v>
      </c>
      <c r="E13767">
        <v>0</v>
      </c>
      <c r="F13767">
        <v>2376554</v>
      </c>
      <c r="G13767" s="58" t="s">
        <v>87</v>
      </c>
      <c r="H13767" s="58" t="s">
        <v>87</v>
      </c>
      <c r="I13767" s="60" t="s">
        <v>85</v>
      </c>
    </row>
    <row r="13768" spans="1:9" x14ac:dyDescent="0.2">
      <c r="A13768" t="s">
        <v>64</v>
      </c>
      <c r="B13768" t="s">
        <v>80</v>
      </c>
      <c r="C13768" t="s">
        <v>22</v>
      </c>
      <c r="D13768" s="55">
        <v>45627</v>
      </c>
      <c r="E13768">
        <v>0</v>
      </c>
      <c r="F13768">
        <v>2376555</v>
      </c>
      <c r="G13768" s="58" t="s">
        <v>87</v>
      </c>
      <c r="H13768" s="58" t="s">
        <v>87</v>
      </c>
      <c r="I13768" s="60" t="s">
        <v>85</v>
      </c>
    </row>
    <row r="13769" spans="1:9" x14ac:dyDescent="0.2">
      <c r="A13769" t="s">
        <v>64</v>
      </c>
      <c r="B13769" t="s">
        <v>81</v>
      </c>
      <c r="C13769" t="s">
        <v>22</v>
      </c>
      <c r="D13769" s="55">
        <v>45627</v>
      </c>
      <c r="E13769">
        <v>0</v>
      </c>
      <c r="F13769">
        <v>2376556</v>
      </c>
      <c r="G13769" s="58" t="s">
        <v>87</v>
      </c>
      <c r="H13769" s="58" t="s">
        <v>87</v>
      </c>
      <c r="I13769" s="60" t="s">
        <v>85</v>
      </c>
    </row>
    <row r="13770" spans="1:9" x14ac:dyDescent="0.2">
      <c r="A13770" t="s">
        <v>79</v>
      </c>
      <c r="B13770" t="s">
        <v>80</v>
      </c>
      <c r="C13770" t="s">
        <v>22</v>
      </c>
      <c r="D13770" s="55">
        <v>45627</v>
      </c>
      <c r="E13770">
        <v>0</v>
      </c>
      <c r="F13770">
        <v>2376557</v>
      </c>
      <c r="G13770" s="58" t="s">
        <v>87</v>
      </c>
      <c r="H13770" s="58" t="s">
        <v>87</v>
      </c>
      <c r="I13770" s="60" t="s">
        <v>85</v>
      </c>
    </row>
    <row r="13771" spans="1:9" x14ac:dyDescent="0.2">
      <c r="A13771" t="s">
        <v>79</v>
      </c>
      <c r="B13771" t="s">
        <v>81</v>
      </c>
      <c r="C13771" t="s">
        <v>22</v>
      </c>
      <c r="D13771" s="55">
        <v>45627</v>
      </c>
      <c r="E13771">
        <v>0</v>
      </c>
      <c r="F13771">
        <v>2376558</v>
      </c>
      <c r="G13771" s="58" t="s">
        <v>87</v>
      </c>
      <c r="H13771" s="58" t="s">
        <v>87</v>
      </c>
      <c r="I13771" s="60" t="s">
        <v>85</v>
      </c>
    </row>
    <row r="13772" spans="1:9" x14ac:dyDescent="0.2">
      <c r="A13772" t="s">
        <v>65</v>
      </c>
      <c r="B13772" t="s">
        <v>80</v>
      </c>
      <c r="C13772" t="s">
        <v>22</v>
      </c>
      <c r="D13772" s="55">
        <v>45627</v>
      </c>
      <c r="E13772">
        <v>0</v>
      </c>
      <c r="F13772">
        <v>2376559</v>
      </c>
      <c r="G13772" s="58" t="s">
        <v>87</v>
      </c>
      <c r="H13772" s="58" t="s">
        <v>87</v>
      </c>
      <c r="I13772" s="60" t="s">
        <v>85</v>
      </c>
    </row>
    <row r="13773" spans="1:9" x14ac:dyDescent="0.2">
      <c r="A13773" t="s">
        <v>65</v>
      </c>
      <c r="B13773" t="s">
        <v>81</v>
      </c>
      <c r="C13773" t="s">
        <v>22</v>
      </c>
      <c r="D13773" s="55">
        <v>45627</v>
      </c>
      <c r="E13773">
        <v>0</v>
      </c>
      <c r="F13773">
        <v>2376560</v>
      </c>
      <c r="G13773" s="58" t="s">
        <v>87</v>
      </c>
      <c r="H13773" s="58" t="s">
        <v>87</v>
      </c>
      <c r="I13773" s="60" t="s">
        <v>85</v>
      </c>
    </row>
    <row r="13774" spans="1:9" x14ac:dyDescent="0.2">
      <c r="A13774" t="s">
        <v>82</v>
      </c>
      <c r="B13774" t="s">
        <v>80</v>
      </c>
      <c r="C13774" t="s">
        <v>22</v>
      </c>
      <c r="D13774" s="55">
        <v>45627</v>
      </c>
      <c r="E13774">
        <v>0</v>
      </c>
      <c r="F13774">
        <v>2376561</v>
      </c>
      <c r="G13774" s="58" t="s">
        <v>87</v>
      </c>
      <c r="H13774" s="58" t="s">
        <v>87</v>
      </c>
      <c r="I13774" s="60" t="s">
        <v>85</v>
      </c>
    </row>
    <row r="13775" spans="1:9" x14ac:dyDescent="0.2">
      <c r="A13775" t="s">
        <v>78</v>
      </c>
      <c r="B13775" t="s">
        <v>80</v>
      </c>
      <c r="C13775" t="s">
        <v>22</v>
      </c>
      <c r="D13775" s="55">
        <v>45658</v>
      </c>
      <c r="E13775">
        <v>1.2050000000000001</v>
      </c>
      <c r="F13775">
        <v>2376515</v>
      </c>
      <c r="G13775" s="58" t="s">
        <v>87</v>
      </c>
      <c r="H13775" s="58" t="s">
        <v>87</v>
      </c>
      <c r="I13775" s="60" t="s">
        <v>85</v>
      </c>
    </row>
    <row r="13776" spans="1:9" x14ac:dyDescent="0.2">
      <c r="A13776" t="s">
        <v>78</v>
      </c>
      <c r="B13776" t="s">
        <v>81</v>
      </c>
      <c r="C13776" t="s">
        <v>22</v>
      </c>
      <c r="D13776" s="55">
        <v>45658</v>
      </c>
      <c r="E13776">
        <v>0.05</v>
      </c>
      <c r="F13776">
        <v>2376516</v>
      </c>
      <c r="G13776" s="58" t="s">
        <v>87</v>
      </c>
      <c r="H13776" s="58" t="s">
        <v>87</v>
      </c>
      <c r="I13776" s="60" t="s">
        <v>85</v>
      </c>
    </row>
    <row r="13777" spans="1:9" x14ac:dyDescent="0.2">
      <c r="A13777" t="s">
        <v>35</v>
      </c>
      <c r="B13777" t="s">
        <v>80</v>
      </c>
      <c r="C13777" t="s">
        <v>22</v>
      </c>
      <c r="D13777" s="55">
        <v>45658</v>
      </c>
      <c r="E13777">
        <v>1.2050000000000001</v>
      </c>
      <c r="F13777">
        <v>2376517</v>
      </c>
      <c r="G13777" s="58" t="s">
        <v>87</v>
      </c>
      <c r="H13777" s="58" t="s">
        <v>87</v>
      </c>
      <c r="I13777" s="60" t="s">
        <v>85</v>
      </c>
    </row>
    <row r="13778" spans="1:9" x14ac:dyDescent="0.2">
      <c r="A13778" t="s">
        <v>35</v>
      </c>
      <c r="B13778" t="s">
        <v>81</v>
      </c>
      <c r="C13778" t="s">
        <v>22</v>
      </c>
      <c r="D13778" s="55">
        <v>45658</v>
      </c>
      <c r="E13778">
        <v>0.32</v>
      </c>
      <c r="F13778">
        <v>2376518</v>
      </c>
      <c r="G13778" s="58" t="s">
        <v>87</v>
      </c>
      <c r="H13778" s="58" t="s">
        <v>87</v>
      </c>
      <c r="I13778" s="60" t="s">
        <v>85</v>
      </c>
    </row>
    <row r="13779" spans="1:9" x14ac:dyDescent="0.2">
      <c r="A13779" t="s">
        <v>36</v>
      </c>
      <c r="B13779" t="s">
        <v>80</v>
      </c>
      <c r="C13779" t="s">
        <v>22</v>
      </c>
      <c r="D13779" s="55">
        <v>45658</v>
      </c>
      <c r="E13779">
        <v>1.2050000000000001</v>
      </c>
      <c r="F13779">
        <v>2376519</v>
      </c>
      <c r="G13779" s="58" t="s">
        <v>87</v>
      </c>
      <c r="H13779" s="58" t="s">
        <v>87</v>
      </c>
      <c r="I13779" s="60" t="s">
        <v>85</v>
      </c>
    </row>
    <row r="13780" spans="1:9" x14ac:dyDescent="0.2">
      <c r="A13780" t="s">
        <v>36</v>
      </c>
      <c r="B13780" t="s">
        <v>81</v>
      </c>
      <c r="C13780" t="s">
        <v>22</v>
      </c>
      <c r="D13780" s="55">
        <v>45658</v>
      </c>
      <c r="E13780">
        <v>0.05</v>
      </c>
      <c r="F13780">
        <v>2376520</v>
      </c>
      <c r="G13780" s="58" t="s">
        <v>87</v>
      </c>
      <c r="H13780" s="58" t="s">
        <v>87</v>
      </c>
      <c r="I13780" s="60" t="s">
        <v>85</v>
      </c>
    </row>
    <row r="13781" spans="1:9" x14ac:dyDescent="0.2">
      <c r="A13781" t="s">
        <v>37</v>
      </c>
      <c r="B13781" t="s">
        <v>80</v>
      </c>
      <c r="C13781" t="s">
        <v>22</v>
      </c>
      <c r="D13781" s="55">
        <v>45658</v>
      </c>
      <c r="E13781">
        <v>1.2050000000000001</v>
      </c>
      <c r="F13781">
        <v>2376521</v>
      </c>
      <c r="G13781" s="58" t="s">
        <v>87</v>
      </c>
      <c r="H13781" s="58" t="s">
        <v>87</v>
      </c>
      <c r="I13781" s="60" t="s">
        <v>85</v>
      </c>
    </row>
    <row r="13782" spans="1:9" x14ac:dyDescent="0.2">
      <c r="A13782" t="s">
        <v>37</v>
      </c>
      <c r="B13782" t="s">
        <v>81</v>
      </c>
      <c r="C13782" t="s">
        <v>22</v>
      </c>
      <c r="D13782" s="55">
        <v>45658</v>
      </c>
      <c r="E13782">
        <v>0.32</v>
      </c>
      <c r="F13782">
        <v>2376522</v>
      </c>
      <c r="G13782" s="58" t="s">
        <v>87</v>
      </c>
      <c r="H13782" s="58" t="s">
        <v>87</v>
      </c>
      <c r="I13782" s="60" t="s">
        <v>85</v>
      </c>
    </row>
    <row r="13783" spans="1:9" x14ac:dyDescent="0.2">
      <c r="A13783" t="s">
        <v>40</v>
      </c>
      <c r="B13783" t="s">
        <v>80</v>
      </c>
      <c r="C13783" t="s">
        <v>22</v>
      </c>
      <c r="D13783" s="55">
        <v>45658</v>
      </c>
      <c r="E13783">
        <v>0</v>
      </c>
      <c r="F13783">
        <v>2376523</v>
      </c>
      <c r="G13783" s="58" t="s">
        <v>87</v>
      </c>
      <c r="H13783" s="58" t="s">
        <v>87</v>
      </c>
      <c r="I13783" s="60" t="s">
        <v>85</v>
      </c>
    </row>
    <row r="13784" spans="1:9" x14ac:dyDescent="0.2">
      <c r="A13784" t="s">
        <v>40</v>
      </c>
      <c r="B13784" t="s">
        <v>81</v>
      </c>
      <c r="C13784" t="s">
        <v>22</v>
      </c>
      <c r="D13784" s="55">
        <v>45658</v>
      </c>
      <c r="E13784">
        <v>0</v>
      </c>
      <c r="F13784">
        <v>2376524</v>
      </c>
      <c r="G13784" s="58" t="s">
        <v>87</v>
      </c>
      <c r="H13784" s="58" t="s">
        <v>87</v>
      </c>
      <c r="I13784" s="60" t="s">
        <v>85</v>
      </c>
    </row>
    <row r="13785" spans="1:9" x14ac:dyDescent="0.2">
      <c r="A13785" t="s">
        <v>41</v>
      </c>
      <c r="B13785" t="s">
        <v>80</v>
      </c>
      <c r="C13785" t="s">
        <v>22</v>
      </c>
      <c r="D13785" s="55">
        <v>45658</v>
      </c>
      <c r="E13785">
        <v>0</v>
      </c>
      <c r="F13785">
        <v>2376525</v>
      </c>
      <c r="G13785" s="58" t="s">
        <v>87</v>
      </c>
      <c r="H13785" s="58" t="s">
        <v>87</v>
      </c>
      <c r="I13785" s="60" t="s">
        <v>85</v>
      </c>
    </row>
    <row r="13786" spans="1:9" x14ac:dyDescent="0.2">
      <c r="A13786" t="s">
        <v>41</v>
      </c>
      <c r="B13786" t="s">
        <v>81</v>
      </c>
      <c r="C13786" t="s">
        <v>22</v>
      </c>
      <c r="D13786" s="55">
        <v>45658</v>
      </c>
      <c r="E13786">
        <v>0</v>
      </c>
      <c r="F13786">
        <v>2376526</v>
      </c>
      <c r="G13786" s="58" t="s">
        <v>87</v>
      </c>
      <c r="H13786" s="58" t="s">
        <v>87</v>
      </c>
      <c r="I13786" s="60" t="s">
        <v>85</v>
      </c>
    </row>
    <row r="13787" spans="1:9" x14ac:dyDescent="0.2">
      <c r="A13787" t="s">
        <v>42</v>
      </c>
      <c r="B13787" t="s">
        <v>80</v>
      </c>
      <c r="C13787" t="s">
        <v>22</v>
      </c>
      <c r="D13787" s="55">
        <v>45658</v>
      </c>
      <c r="E13787">
        <v>0.27</v>
      </c>
      <c r="F13787">
        <v>2376527</v>
      </c>
      <c r="G13787" s="58" t="s">
        <v>87</v>
      </c>
      <c r="H13787" s="58" t="s">
        <v>87</v>
      </c>
      <c r="I13787" s="60" t="s">
        <v>85</v>
      </c>
    </row>
    <row r="13788" spans="1:9" x14ac:dyDescent="0.2">
      <c r="A13788" t="s">
        <v>42</v>
      </c>
      <c r="B13788" t="s">
        <v>81</v>
      </c>
      <c r="C13788" t="s">
        <v>22</v>
      </c>
      <c r="D13788" s="55">
        <v>45658</v>
      </c>
      <c r="E13788">
        <v>0.03</v>
      </c>
      <c r="F13788">
        <v>2376528</v>
      </c>
      <c r="G13788" s="58" t="s">
        <v>87</v>
      </c>
      <c r="H13788" s="58" t="s">
        <v>87</v>
      </c>
      <c r="I13788" s="60" t="s">
        <v>85</v>
      </c>
    </row>
    <row r="13789" spans="1:9" x14ac:dyDescent="0.2">
      <c r="A13789" t="s">
        <v>43</v>
      </c>
      <c r="B13789" t="s">
        <v>80</v>
      </c>
      <c r="C13789" t="s">
        <v>22</v>
      </c>
      <c r="D13789" s="55">
        <v>45658</v>
      </c>
      <c r="E13789">
        <v>0.27</v>
      </c>
      <c r="F13789">
        <v>2376529</v>
      </c>
      <c r="G13789" s="58" t="s">
        <v>87</v>
      </c>
      <c r="H13789" s="58" t="s">
        <v>87</v>
      </c>
      <c r="I13789" s="60" t="s">
        <v>85</v>
      </c>
    </row>
    <row r="13790" spans="1:9" x14ac:dyDescent="0.2">
      <c r="A13790" t="s">
        <v>43</v>
      </c>
      <c r="B13790" t="s">
        <v>81</v>
      </c>
      <c r="C13790" t="s">
        <v>22</v>
      </c>
      <c r="D13790" s="55">
        <v>45658</v>
      </c>
      <c r="E13790">
        <v>0.19438522741203873</v>
      </c>
      <c r="F13790">
        <v>2376530</v>
      </c>
      <c r="G13790" s="58" t="s">
        <v>87</v>
      </c>
      <c r="H13790" s="58" t="s">
        <v>87</v>
      </c>
      <c r="I13790" s="60" t="s">
        <v>85</v>
      </c>
    </row>
    <row r="13791" spans="1:9" x14ac:dyDescent="0.2">
      <c r="A13791" t="s">
        <v>44</v>
      </c>
      <c r="B13791" t="s">
        <v>80</v>
      </c>
      <c r="C13791" t="s">
        <v>22</v>
      </c>
      <c r="D13791" s="55">
        <v>45658</v>
      </c>
      <c r="E13791">
        <v>0.4</v>
      </c>
      <c r="F13791">
        <v>2376531</v>
      </c>
      <c r="G13791" s="58" t="s">
        <v>87</v>
      </c>
      <c r="H13791" s="58" t="s">
        <v>87</v>
      </c>
      <c r="I13791" s="60" t="s">
        <v>85</v>
      </c>
    </row>
    <row r="13792" spans="1:9" x14ac:dyDescent="0.2">
      <c r="A13792" t="s">
        <v>44</v>
      </c>
      <c r="B13792" t="s">
        <v>81</v>
      </c>
      <c r="C13792" t="s">
        <v>22</v>
      </c>
      <c r="D13792" s="55">
        <v>45658</v>
      </c>
      <c r="E13792">
        <v>0.08</v>
      </c>
      <c r="F13792">
        <v>2376532</v>
      </c>
      <c r="G13792" s="58" t="s">
        <v>87</v>
      </c>
      <c r="H13792" s="58" t="s">
        <v>87</v>
      </c>
      <c r="I13792" s="60" t="s">
        <v>85</v>
      </c>
    </row>
    <row r="13793" spans="1:9" x14ac:dyDescent="0.2">
      <c r="A13793" t="s">
        <v>45</v>
      </c>
      <c r="B13793" t="s">
        <v>80</v>
      </c>
      <c r="C13793" t="s">
        <v>22</v>
      </c>
      <c r="D13793" s="55">
        <v>45658</v>
      </c>
      <c r="E13793">
        <v>0.4</v>
      </c>
      <c r="F13793">
        <v>2376533</v>
      </c>
      <c r="G13793" s="58" t="s">
        <v>87</v>
      </c>
      <c r="H13793" s="58" t="s">
        <v>87</v>
      </c>
      <c r="I13793" s="60" t="s">
        <v>85</v>
      </c>
    </row>
    <row r="13794" spans="1:9" x14ac:dyDescent="0.2">
      <c r="A13794" t="s">
        <v>45</v>
      </c>
      <c r="B13794" t="s">
        <v>81</v>
      </c>
      <c r="C13794" t="s">
        <v>22</v>
      </c>
      <c r="D13794" s="55">
        <v>45658</v>
      </c>
      <c r="E13794">
        <v>0.23</v>
      </c>
      <c r="F13794">
        <v>2376534</v>
      </c>
      <c r="G13794" s="58" t="s">
        <v>87</v>
      </c>
      <c r="H13794" s="58" t="s">
        <v>87</v>
      </c>
      <c r="I13794" s="60" t="s">
        <v>85</v>
      </c>
    </row>
    <row r="13795" spans="1:9" x14ac:dyDescent="0.2">
      <c r="A13795" t="s">
        <v>46</v>
      </c>
      <c r="B13795" t="s">
        <v>80</v>
      </c>
      <c r="C13795" t="s">
        <v>22</v>
      </c>
      <c r="D13795" s="55">
        <v>45658</v>
      </c>
      <c r="E13795">
        <v>0.4</v>
      </c>
      <c r="F13795">
        <v>2376535</v>
      </c>
      <c r="G13795" s="58" t="s">
        <v>87</v>
      </c>
      <c r="H13795" s="58" t="s">
        <v>87</v>
      </c>
      <c r="I13795" s="60" t="s">
        <v>85</v>
      </c>
    </row>
    <row r="13796" spans="1:9" x14ac:dyDescent="0.2">
      <c r="A13796" t="s">
        <v>46</v>
      </c>
      <c r="B13796" t="s">
        <v>81</v>
      </c>
      <c r="C13796" t="s">
        <v>22</v>
      </c>
      <c r="D13796" s="55">
        <v>45658</v>
      </c>
      <c r="E13796">
        <v>0.53049893573475237</v>
      </c>
      <c r="F13796">
        <v>2376536</v>
      </c>
      <c r="G13796" s="58" t="s">
        <v>87</v>
      </c>
      <c r="H13796" s="58" t="s">
        <v>87</v>
      </c>
      <c r="I13796" s="60" t="s">
        <v>85</v>
      </c>
    </row>
    <row r="13797" spans="1:9" x14ac:dyDescent="0.2">
      <c r="A13797" t="s">
        <v>47</v>
      </c>
      <c r="B13797" t="s">
        <v>80</v>
      </c>
      <c r="C13797" t="s">
        <v>22</v>
      </c>
      <c r="D13797" s="55">
        <v>45658</v>
      </c>
      <c r="E13797">
        <v>0.4</v>
      </c>
      <c r="F13797">
        <v>2376537</v>
      </c>
      <c r="G13797" s="58" t="s">
        <v>87</v>
      </c>
      <c r="H13797" s="58" t="s">
        <v>87</v>
      </c>
      <c r="I13797" s="60" t="s">
        <v>85</v>
      </c>
    </row>
    <row r="13798" spans="1:9" x14ac:dyDescent="0.2">
      <c r="A13798" t="s">
        <v>47</v>
      </c>
      <c r="B13798" t="s">
        <v>81</v>
      </c>
      <c r="C13798" t="s">
        <v>22</v>
      </c>
      <c r="D13798" s="55">
        <v>45658</v>
      </c>
      <c r="E13798">
        <v>0.13</v>
      </c>
      <c r="F13798">
        <v>2376538</v>
      </c>
      <c r="G13798" s="58" t="s">
        <v>87</v>
      </c>
      <c r="H13798" s="58" t="s">
        <v>87</v>
      </c>
      <c r="I13798" s="60" t="s">
        <v>85</v>
      </c>
    </row>
    <row r="13799" spans="1:9" x14ac:dyDescent="0.2">
      <c r="A13799" t="s">
        <v>48</v>
      </c>
      <c r="B13799" t="s">
        <v>80</v>
      </c>
      <c r="C13799" t="s">
        <v>22</v>
      </c>
      <c r="D13799" s="55">
        <v>45658</v>
      </c>
      <c r="E13799">
        <v>0.4</v>
      </c>
      <c r="F13799">
        <v>2376539</v>
      </c>
      <c r="G13799" s="58" t="s">
        <v>87</v>
      </c>
      <c r="H13799" s="58" t="s">
        <v>87</v>
      </c>
      <c r="I13799" s="60" t="s">
        <v>85</v>
      </c>
    </row>
    <row r="13800" spans="1:9" x14ac:dyDescent="0.2">
      <c r="A13800" t="s">
        <v>48</v>
      </c>
      <c r="B13800" t="s">
        <v>81</v>
      </c>
      <c r="C13800" t="s">
        <v>22</v>
      </c>
      <c r="D13800" s="55">
        <v>45658</v>
      </c>
      <c r="E13800">
        <v>0.37699914040114618</v>
      </c>
      <c r="F13800">
        <v>2376540</v>
      </c>
      <c r="G13800" s="58" t="s">
        <v>87</v>
      </c>
      <c r="H13800" s="58" t="s">
        <v>87</v>
      </c>
      <c r="I13800" s="60" t="s">
        <v>85</v>
      </c>
    </row>
    <row r="13801" spans="1:9" x14ac:dyDescent="0.2">
      <c r="A13801" t="s">
        <v>50</v>
      </c>
      <c r="B13801" t="s">
        <v>80</v>
      </c>
      <c r="C13801" t="s">
        <v>22</v>
      </c>
      <c r="D13801" s="55">
        <v>45658</v>
      </c>
      <c r="E13801">
        <v>0</v>
      </c>
      <c r="F13801">
        <v>2376541</v>
      </c>
      <c r="G13801" s="58" t="s">
        <v>87</v>
      </c>
      <c r="H13801" s="58" t="s">
        <v>87</v>
      </c>
      <c r="I13801" s="60" t="s">
        <v>85</v>
      </c>
    </row>
    <row r="13802" spans="1:9" x14ac:dyDescent="0.2">
      <c r="A13802" t="s">
        <v>50</v>
      </c>
      <c r="B13802" t="s">
        <v>81</v>
      </c>
      <c r="C13802" t="s">
        <v>22</v>
      </c>
      <c r="D13802" s="55">
        <v>45658</v>
      </c>
      <c r="E13802">
        <v>0</v>
      </c>
      <c r="F13802">
        <v>2376542</v>
      </c>
      <c r="G13802" s="58" t="s">
        <v>87</v>
      </c>
      <c r="H13802" s="58" t="s">
        <v>87</v>
      </c>
      <c r="I13802" s="60" t="s">
        <v>85</v>
      </c>
    </row>
    <row r="13803" spans="1:9" x14ac:dyDescent="0.2">
      <c r="A13803" t="s">
        <v>58</v>
      </c>
      <c r="B13803" t="s">
        <v>80</v>
      </c>
      <c r="C13803" t="s">
        <v>22</v>
      </c>
      <c r="D13803" s="55">
        <v>45658</v>
      </c>
      <c r="E13803">
        <v>1.2050000000000001</v>
      </c>
      <c r="F13803">
        <v>2376543</v>
      </c>
      <c r="G13803" s="58" t="s">
        <v>87</v>
      </c>
      <c r="H13803" s="58" t="s">
        <v>87</v>
      </c>
      <c r="I13803" s="60" t="s">
        <v>85</v>
      </c>
    </row>
    <row r="13804" spans="1:9" x14ac:dyDescent="0.2">
      <c r="A13804" t="s">
        <v>58</v>
      </c>
      <c r="B13804" t="s">
        <v>81</v>
      </c>
      <c r="C13804" t="s">
        <v>22</v>
      </c>
      <c r="D13804" s="55">
        <v>45658</v>
      </c>
      <c r="E13804">
        <v>0.05</v>
      </c>
      <c r="F13804">
        <v>2376544</v>
      </c>
      <c r="G13804" s="58" t="s">
        <v>87</v>
      </c>
      <c r="H13804" s="58" t="s">
        <v>87</v>
      </c>
      <c r="I13804" s="60" t="s">
        <v>85</v>
      </c>
    </row>
    <row r="13805" spans="1:9" x14ac:dyDescent="0.2">
      <c r="A13805" t="s">
        <v>59</v>
      </c>
      <c r="B13805" t="s">
        <v>80</v>
      </c>
      <c r="C13805" t="s">
        <v>22</v>
      </c>
      <c r="D13805" s="55">
        <v>45658</v>
      </c>
      <c r="E13805">
        <v>1.61</v>
      </c>
      <c r="F13805">
        <v>2376545</v>
      </c>
      <c r="G13805" s="58" t="s">
        <v>87</v>
      </c>
      <c r="H13805" s="58" t="s">
        <v>87</v>
      </c>
      <c r="I13805" s="60" t="s">
        <v>85</v>
      </c>
    </row>
    <row r="13806" spans="1:9" x14ac:dyDescent="0.2">
      <c r="A13806" t="s">
        <v>59</v>
      </c>
      <c r="B13806" t="s">
        <v>81</v>
      </c>
      <c r="C13806" t="s">
        <v>22</v>
      </c>
      <c r="D13806" s="55">
        <v>45658</v>
      </c>
      <c r="E13806">
        <v>-0.25</v>
      </c>
      <c r="F13806">
        <v>2376546</v>
      </c>
      <c r="G13806" s="58" t="s">
        <v>87</v>
      </c>
      <c r="H13806" s="58" t="s">
        <v>87</v>
      </c>
      <c r="I13806" s="60" t="s">
        <v>85</v>
      </c>
    </row>
    <row r="13807" spans="1:9" x14ac:dyDescent="0.2">
      <c r="A13807" t="s">
        <v>60</v>
      </c>
      <c r="B13807" t="s">
        <v>80</v>
      </c>
      <c r="C13807" t="s">
        <v>22</v>
      </c>
      <c r="D13807" s="55">
        <v>45658</v>
      </c>
      <c r="E13807">
        <v>1.61</v>
      </c>
      <c r="F13807">
        <v>2376547</v>
      </c>
      <c r="G13807" s="58" t="s">
        <v>87</v>
      </c>
      <c r="H13807" s="58" t="s">
        <v>87</v>
      </c>
      <c r="I13807" s="60" t="s">
        <v>85</v>
      </c>
    </row>
    <row r="13808" spans="1:9" x14ac:dyDescent="0.2">
      <c r="A13808" t="s">
        <v>60</v>
      </c>
      <c r="B13808" t="s">
        <v>81</v>
      </c>
      <c r="C13808" t="s">
        <v>22</v>
      </c>
      <c r="D13808" s="55">
        <v>45658</v>
      </c>
      <c r="E13808">
        <v>0.5</v>
      </c>
      <c r="F13808">
        <v>2376548</v>
      </c>
      <c r="G13808" s="58" t="s">
        <v>87</v>
      </c>
      <c r="H13808" s="58" t="s">
        <v>87</v>
      </c>
      <c r="I13808" s="60" t="s">
        <v>85</v>
      </c>
    </row>
    <row r="13809" spans="1:9" x14ac:dyDescent="0.2">
      <c r="A13809" t="s">
        <v>61</v>
      </c>
      <c r="B13809" t="s">
        <v>80</v>
      </c>
      <c r="C13809" t="s">
        <v>22</v>
      </c>
      <c r="D13809" s="55">
        <v>45658</v>
      </c>
      <c r="E13809">
        <v>1.61</v>
      </c>
      <c r="F13809">
        <v>2376549</v>
      </c>
      <c r="G13809" s="58" t="s">
        <v>87</v>
      </c>
      <c r="H13809" s="58" t="s">
        <v>87</v>
      </c>
      <c r="I13809" s="60" t="s">
        <v>85</v>
      </c>
    </row>
    <row r="13810" spans="1:9" x14ac:dyDescent="0.2">
      <c r="A13810" t="s">
        <v>61</v>
      </c>
      <c r="B13810" t="s">
        <v>81</v>
      </c>
      <c r="C13810" t="s">
        <v>22</v>
      </c>
      <c r="D13810" s="55">
        <v>45658</v>
      </c>
      <c r="E13810">
        <v>-0.2</v>
      </c>
      <c r="F13810">
        <v>2376550</v>
      </c>
      <c r="G13810" s="58" t="s">
        <v>87</v>
      </c>
      <c r="H13810" s="58" t="s">
        <v>87</v>
      </c>
      <c r="I13810" s="60" t="s">
        <v>85</v>
      </c>
    </row>
    <row r="13811" spans="1:9" x14ac:dyDescent="0.2">
      <c r="A13811" t="s">
        <v>62</v>
      </c>
      <c r="B13811" t="s">
        <v>80</v>
      </c>
      <c r="C13811" t="s">
        <v>22</v>
      </c>
      <c r="D13811" s="55">
        <v>45658</v>
      </c>
      <c r="E13811">
        <v>1.2050000000000001</v>
      </c>
      <c r="F13811">
        <v>2376551</v>
      </c>
      <c r="G13811" s="58" t="s">
        <v>87</v>
      </c>
      <c r="H13811" s="58" t="s">
        <v>87</v>
      </c>
      <c r="I13811" s="60" t="s">
        <v>85</v>
      </c>
    </row>
    <row r="13812" spans="1:9" x14ac:dyDescent="0.2">
      <c r="A13812" t="s">
        <v>62</v>
      </c>
      <c r="B13812" t="s">
        <v>81</v>
      </c>
      <c r="C13812" t="s">
        <v>22</v>
      </c>
      <c r="D13812" s="55">
        <v>45658</v>
      </c>
      <c r="E13812">
        <v>0.05</v>
      </c>
      <c r="F13812">
        <v>2376552</v>
      </c>
      <c r="G13812" s="58" t="s">
        <v>87</v>
      </c>
      <c r="H13812" s="58" t="s">
        <v>87</v>
      </c>
      <c r="I13812" s="60" t="s">
        <v>85</v>
      </c>
    </row>
    <row r="13813" spans="1:9" x14ac:dyDescent="0.2">
      <c r="A13813" t="s">
        <v>63</v>
      </c>
      <c r="B13813" t="s">
        <v>80</v>
      </c>
      <c r="C13813" t="s">
        <v>22</v>
      </c>
      <c r="D13813" s="55">
        <v>45658</v>
      </c>
      <c r="E13813">
        <v>0</v>
      </c>
      <c r="F13813">
        <v>2376553</v>
      </c>
      <c r="G13813" s="58" t="s">
        <v>87</v>
      </c>
      <c r="H13813" s="58" t="s">
        <v>87</v>
      </c>
      <c r="I13813" s="60" t="s">
        <v>85</v>
      </c>
    </row>
    <row r="13814" spans="1:9" x14ac:dyDescent="0.2">
      <c r="A13814" t="s">
        <v>63</v>
      </c>
      <c r="B13814" t="s">
        <v>81</v>
      </c>
      <c r="C13814" t="s">
        <v>22</v>
      </c>
      <c r="D13814" s="55">
        <v>45658</v>
      </c>
      <c r="E13814">
        <v>0</v>
      </c>
      <c r="F13814">
        <v>2376554</v>
      </c>
      <c r="G13814" s="58" t="s">
        <v>87</v>
      </c>
      <c r="H13814" s="58" t="s">
        <v>87</v>
      </c>
      <c r="I13814" s="60" t="s">
        <v>85</v>
      </c>
    </row>
    <row r="13815" spans="1:9" x14ac:dyDescent="0.2">
      <c r="A13815" t="s">
        <v>64</v>
      </c>
      <c r="B13815" t="s">
        <v>80</v>
      </c>
      <c r="C13815" t="s">
        <v>22</v>
      </c>
      <c r="D13815" s="55">
        <v>45658</v>
      </c>
      <c r="E13815">
        <v>0</v>
      </c>
      <c r="F13815">
        <v>2376555</v>
      </c>
      <c r="G13815" s="58" t="s">
        <v>87</v>
      </c>
      <c r="H13815" s="58" t="s">
        <v>87</v>
      </c>
      <c r="I13815" s="60" t="s">
        <v>85</v>
      </c>
    </row>
    <row r="13816" spans="1:9" x14ac:dyDescent="0.2">
      <c r="A13816" t="s">
        <v>64</v>
      </c>
      <c r="B13816" t="s">
        <v>81</v>
      </c>
      <c r="C13816" t="s">
        <v>22</v>
      </c>
      <c r="D13816" s="55">
        <v>45658</v>
      </c>
      <c r="E13816">
        <v>0</v>
      </c>
      <c r="F13816">
        <v>2376556</v>
      </c>
      <c r="G13816" s="58" t="s">
        <v>87</v>
      </c>
      <c r="H13816" s="58" t="s">
        <v>87</v>
      </c>
      <c r="I13816" s="60" t="s">
        <v>85</v>
      </c>
    </row>
    <row r="13817" spans="1:9" x14ac:dyDescent="0.2">
      <c r="A13817" t="s">
        <v>79</v>
      </c>
      <c r="B13817" t="s">
        <v>80</v>
      </c>
      <c r="C13817" t="s">
        <v>22</v>
      </c>
      <c r="D13817" s="55">
        <v>45658</v>
      </c>
      <c r="E13817">
        <v>0</v>
      </c>
      <c r="F13817">
        <v>2376557</v>
      </c>
      <c r="G13817" s="58" t="s">
        <v>87</v>
      </c>
      <c r="H13817" s="58" t="s">
        <v>87</v>
      </c>
      <c r="I13817" s="60" t="s">
        <v>85</v>
      </c>
    </row>
    <row r="13818" spans="1:9" x14ac:dyDescent="0.2">
      <c r="A13818" t="s">
        <v>79</v>
      </c>
      <c r="B13818" t="s">
        <v>81</v>
      </c>
      <c r="C13818" t="s">
        <v>22</v>
      </c>
      <c r="D13818" s="55">
        <v>45658</v>
      </c>
      <c r="E13818">
        <v>0</v>
      </c>
      <c r="F13818">
        <v>2376558</v>
      </c>
      <c r="G13818" s="58" t="s">
        <v>87</v>
      </c>
      <c r="H13818" s="58" t="s">
        <v>87</v>
      </c>
      <c r="I13818" s="60" t="s">
        <v>85</v>
      </c>
    </row>
    <row r="13819" spans="1:9" x14ac:dyDescent="0.2">
      <c r="A13819" t="s">
        <v>65</v>
      </c>
      <c r="B13819" t="s">
        <v>80</v>
      </c>
      <c r="C13819" t="s">
        <v>22</v>
      </c>
      <c r="D13819" s="55">
        <v>45658</v>
      </c>
      <c r="E13819">
        <v>0</v>
      </c>
      <c r="F13819">
        <v>2376559</v>
      </c>
      <c r="G13819" s="58" t="s">
        <v>87</v>
      </c>
      <c r="H13819" s="58" t="s">
        <v>87</v>
      </c>
      <c r="I13819" s="60" t="s">
        <v>85</v>
      </c>
    </row>
    <row r="13820" spans="1:9" x14ac:dyDescent="0.2">
      <c r="A13820" t="s">
        <v>65</v>
      </c>
      <c r="B13820" t="s">
        <v>81</v>
      </c>
      <c r="C13820" t="s">
        <v>22</v>
      </c>
      <c r="D13820" s="55">
        <v>45658</v>
      </c>
      <c r="E13820">
        <v>0</v>
      </c>
      <c r="F13820">
        <v>2376560</v>
      </c>
      <c r="G13820" s="58" t="s">
        <v>87</v>
      </c>
      <c r="H13820" s="58" t="s">
        <v>87</v>
      </c>
      <c r="I13820" s="60" t="s">
        <v>85</v>
      </c>
    </row>
    <row r="13821" spans="1:9" x14ac:dyDescent="0.2">
      <c r="A13821" t="s">
        <v>82</v>
      </c>
      <c r="B13821" t="s">
        <v>80</v>
      </c>
      <c r="C13821" t="s">
        <v>22</v>
      </c>
      <c r="D13821" s="55">
        <v>45658</v>
      </c>
      <c r="E13821">
        <v>0</v>
      </c>
      <c r="F13821">
        <v>2376561</v>
      </c>
      <c r="G13821" s="58" t="s">
        <v>87</v>
      </c>
      <c r="H13821" s="58" t="s">
        <v>87</v>
      </c>
      <c r="I13821" s="60" t="s">
        <v>85</v>
      </c>
    </row>
    <row r="13822" spans="1:9" x14ac:dyDescent="0.2">
      <c r="A13822" t="s">
        <v>78</v>
      </c>
      <c r="B13822" t="s">
        <v>80</v>
      </c>
      <c r="C13822" t="s">
        <v>22</v>
      </c>
      <c r="D13822" s="55">
        <v>45689</v>
      </c>
      <c r="E13822">
        <v>1.2050000000000001</v>
      </c>
      <c r="F13822">
        <v>2376515</v>
      </c>
      <c r="G13822" s="58" t="s">
        <v>87</v>
      </c>
      <c r="H13822" s="58" t="s">
        <v>87</v>
      </c>
      <c r="I13822" s="60" t="s">
        <v>85</v>
      </c>
    </row>
    <row r="13823" spans="1:9" x14ac:dyDescent="0.2">
      <c r="A13823" t="s">
        <v>78</v>
      </c>
      <c r="B13823" t="s">
        <v>81</v>
      </c>
      <c r="C13823" t="s">
        <v>22</v>
      </c>
      <c r="D13823" s="55">
        <v>45689</v>
      </c>
      <c r="E13823">
        <v>0.05</v>
      </c>
      <c r="F13823">
        <v>2376516</v>
      </c>
      <c r="G13823" s="58" t="s">
        <v>87</v>
      </c>
      <c r="H13823" s="58" t="s">
        <v>87</v>
      </c>
      <c r="I13823" s="60" t="s">
        <v>85</v>
      </c>
    </row>
    <row r="13824" spans="1:9" x14ac:dyDescent="0.2">
      <c r="A13824" t="s">
        <v>35</v>
      </c>
      <c r="B13824" t="s">
        <v>80</v>
      </c>
      <c r="C13824" t="s">
        <v>22</v>
      </c>
      <c r="D13824" s="55">
        <v>45689</v>
      </c>
      <c r="E13824">
        <v>1.2050000000000001</v>
      </c>
      <c r="F13824">
        <v>2376517</v>
      </c>
      <c r="G13824" s="58" t="s">
        <v>87</v>
      </c>
      <c r="H13824" s="58" t="s">
        <v>87</v>
      </c>
      <c r="I13824" s="60" t="s">
        <v>85</v>
      </c>
    </row>
    <row r="13825" spans="1:9" x14ac:dyDescent="0.2">
      <c r="A13825" t="s">
        <v>35</v>
      </c>
      <c r="B13825" t="s">
        <v>81</v>
      </c>
      <c r="C13825" t="s">
        <v>22</v>
      </c>
      <c r="D13825" s="55">
        <v>45689</v>
      </c>
      <c r="E13825">
        <v>0.32</v>
      </c>
      <c r="F13825">
        <v>2376518</v>
      </c>
      <c r="G13825" s="58" t="s">
        <v>87</v>
      </c>
      <c r="H13825" s="58" t="s">
        <v>87</v>
      </c>
      <c r="I13825" s="60" t="s">
        <v>85</v>
      </c>
    </row>
    <row r="13826" spans="1:9" x14ac:dyDescent="0.2">
      <c r="A13826" t="s">
        <v>36</v>
      </c>
      <c r="B13826" t="s">
        <v>80</v>
      </c>
      <c r="C13826" t="s">
        <v>22</v>
      </c>
      <c r="D13826" s="55">
        <v>45689</v>
      </c>
      <c r="E13826">
        <v>1.2050000000000001</v>
      </c>
      <c r="F13826">
        <v>2376519</v>
      </c>
      <c r="G13826" s="58" t="s">
        <v>87</v>
      </c>
      <c r="H13826" s="58" t="s">
        <v>87</v>
      </c>
      <c r="I13826" s="60" t="s">
        <v>85</v>
      </c>
    </row>
    <row r="13827" spans="1:9" x14ac:dyDescent="0.2">
      <c r="A13827" t="s">
        <v>36</v>
      </c>
      <c r="B13827" t="s">
        <v>81</v>
      </c>
      <c r="C13827" t="s">
        <v>22</v>
      </c>
      <c r="D13827" s="55">
        <v>45689</v>
      </c>
      <c r="E13827">
        <v>0.05</v>
      </c>
      <c r="F13827">
        <v>2376520</v>
      </c>
      <c r="G13827" s="58" t="s">
        <v>87</v>
      </c>
      <c r="H13827" s="58" t="s">
        <v>87</v>
      </c>
      <c r="I13827" s="60" t="s">
        <v>85</v>
      </c>
    </row>
    <row r="13828" spans="1:9" x14ac:dyDescent="0.2">
      <c r="A13828" t="s">
        <v>37</v>
      </c>
      <c r="B13828" t="s">
        <v>80</v>
      </c>
      <c r="C13828" t="s">
        <v>22</v>
      </c>
      <c r="D13828" s="55">
        <v>45689</v>
      </c>
      <c r="E13828">
        <v>1.2050000000000001</v>
      </c>
      <c r="F13828">
        <v>2376521</v>
      </c>
      <c r="G13828" s="58" t="s">
        <v>87</v>
      </c>
      <c r="H13828" s="58" t="s">
        <v>87</v>
      </c>
      <c r="I13828" s="60" t="s">
        <v>85</v>
      </c>
    </row>
    <row r="13829" spans="1:9" x14ac:dyDescent="0.2">
      <c r="A13829" t="s">
        <v>37</v>
      </c>
      <c r="B13829" t="s">
        <v>81</v>
      </c>
      <c r="C13829" t="s">
        <v>22</v>
      </c>
      <c r="D13829" s="55">
        <v>45689</v>
      </c>
      <c r="E13829">
        <v>0.32</v>
      </c>
      <c r="F13829">
        <v>2376522</v>
      </c>
      <c r="G13829" s="58" t="s">
        <v>87</v>
      </c>
      <c r="H13829" s="58" t="s">
        <v>87</v>
      </c>
      <c r="I13829" s="60" t="s">
        <v>85</v>
      </c>
    </row>
    <row r="13830" spans="1:9" x14ac:dyDescent="0.2">
      <c r="A13830" t="s">
        <v>40</v>
      </c>
      <c r="B13830" t="s">
        <v>80</v>
      </c>
      <c r="C13830" t="s">
        <v>22</v>
      </c>
      <c r="D13830" s="55">
        <v>45689</v>
      </c>
      <c r="E13830">
        <v>0</v>
      </c>
      <c r="F13830">
        <v>2376523</v>
      </c>
      <c r="G13830" s="58" t="s">
        <v>87</v>
      </c>
      <c r="H13830" s="58" t="s">
        <v>87</v>
      </c>
      <c r="I13830" s="60" t="s">
        <v>85</v>
      </c>
    </row>
    <row r="13831" spans="1:9" x14ac:dyDescent="0.2">
      <c r="A13831" t="s">
        <v>40</v>
      </c>
      <c r="B13831" t="s">
        <v>81</v>
      </c>
      <c r="C13831" t="s">
        <v>22</v>
      </c>
      <c r="D13831" s="55">
        <v>45689</v>
      </c>
      <c r="E13831">
        <v>0</v>
      </c>
      <c r="F13831">
        <v>2376524</v>
      </c>
      <c r="G13831" s="58" t="s">
        <v>87</v>
      </c>
      <c r="H13831" s="58" t="s">
        <v>87</v>
      </c>
      <c r="I13831" s="60" t="s">
        <v>85</v>
      </c>
    </row>
    <row r="13832" spans="1:9" x14ac:dyDescent="0.2">
      <c r="A13832" t="s">
        <v>41</v>
      </c>
      <c r="B13832" t="s">
        <v>80</v>
      </c>
      <c r="C13832" t="s">
        <v>22</v>
      </c>
      <c r="D13832" s="55">
        <v>45689</v>
      </c>
      <c r="E13832">
        <v>0</v>
      </c>
      <c r="F13832">
        <v>2376525</v>
      </c>
      <c r="G13832" s="58" t="s">
        <v>87</v>
      </c>
      <c r="H13832" s="58" t="s">
        <v>87</v>
      </c>
      <c r="I13832" s="60" t="s">
        <v>85</v>
      </c>
    </row>
    <row r="13833" spans="1:9" x14ac:dyDescent="0.2">
      <c r="A13833" t="s">
        <v>41</v>
      </c>
      <c r="B13833" t="s">
        <v>81</v>
      </c>
      <c r="C13833" t="s">
        <v>22</v>
      </c>
      <c r="D13833" s="55">
        <v>45689</v>
      </c>
      <c r="E13833">
        <v>0</v>
      </c>
      <c r="F13833">
        <v>2376526</v>
      </c>
      <c r="G13833" s="58" t="s">
        <v>87</v>
      </c>
      <c r="H13833" s="58" t="s">
        <v>87</v>
      </c>
      <c r="I13833" s="60" t="s">
        <v>85</v>
      </c>
    </row>
    <row r="13834" spans="1:9" x14ac:dyDescent="0.2">
      <c r="A13834" t="s">
        <v>42</v>
      </c>
      <c r="B13834" t="s">
        <v>80</v>
      </c>
      <c r="C13834" t="s">
        <v>22</v>
      </c>
      <c r="D13834" s="55">
        <v>45689</v>
      </c>
      <c r="E13834">
        <v>0.27</v>
      </c>
      <c r="F13834">
        <v>2376527</v>
      </c>
      <c r="G13834" s="58" t="s">
        <v>87</v>
      </c>
      <c r="H13834" s="58" t="s">
        <v>87</v>
      </c>
      <c r="I13834" s="60" t="s">
        <v>85</v>
      </c>
    </row>
    <row r="13835" spans="1:9" x14ac:dyDescent="0.2">
      <c r="A13835" t="s">
        <v>42</v>
      </c>
      <c r="B13835" t="s">
        <v>81</v>
      </c>
      <c r="C13835" t="s">
        <v>22</v>
      </c>
      <c r="D13835" s="55">
        <v>45689</v>
      </c>
      <c r="E13835">
        <v>0.03</v>
      </c>
      <c r="F13835">
        <v>2376528</v>
      </c>
      <c r="G13835" s="58" t="s">
        <v>87</v>
      </c>
      <c r="H13835" s="58" t="s">
        <v>87</v>
      </c>
      <c r="I13835" s="60" t="s">
        <v>85</v>
      </c>
    </row>
    <row r="13836" spans="1:9" x14ac:dyDescent="0.2">
      <c r="A13836" t="s">
        <v>43</v>
      </c>
      <c r="B13836" t="s">
        <v>80</v>
      </c>
      <c r="C13836" t="s">
        <v>22</v>
      </c>
      <c r="D13836" s="55">
        <v>45689</v>
      </c>
      <c r="E13836">
        <v>0.27</v>
      </c>
      <c r="F13836">
        <v>2376529</v>
      </c>
      <c r="G13836" s="58" t="s">
        <v>87</v>
      </c>
      <c r="H13836" s="58" t="s">
        <v>87</v>
      </c>
      <c r="I13836" s="60" t="s">
        <v>85</v>
      </c>
    </row>
    <row r="13837" spans="1:9" x14ac:dyDescent="0.2">
      <c r="A13837" t="s">
        <v>43</v>
      </c>
      <c r="B13837" t="s">
        <v>81</v>
      </c>
      <c r="C13837" t="s">
        <v>22</v>
      </c>
      <c r="D13837" s="55">
        <v>45689</v>
      </c>
      <c r="E13837">
        <v>0.16938522741203871</v>
      </c>
      <c r="F13837">
        <v>2376530</v>
      </c>
      <c r="G13837" s="58" t="s">
        <v>87</v>
      </c>
      <c r="H13837" s="58" t="s">
        <v>87</v>
      </c>
      <c r="I13837" s="60" t="s">
        <v>85</v>
      </c>
    </row>
    <row r="13838" spans="1:9" x14ac:dyDescent="0.2">
      <c r="A13838" t="s">
        <v>44</v>
      </c>
      <c r="B13838" t="s">
        <v>80</v>
      </c>
      <c r="C13838" t="s">
        <v>22</v>
      </c>
      <c r="D13838" s="55">
        <v>45689</v>
      </c>
      <c r="E13838">
        <v>0.39</v>
      </c>
      <c r="F13838">
        <v>2376531</v>
      </c>
      <c r="G13838" s="58" t="s">
        <v>87</v>
      </c>
      <c r="H13838" s="58" t="s">
        <v>87</v>
      </c>
      <c r="I13838" s="60" t="s">
        <v>85</v>
      </c>
    </row>
    <row r="13839" spans="1:9" x14ac:dyDescent="0.2">
      <c r="A13839" t="s">
        <v>44</v>
      </c>
      <c r="B13839" t="s">
        <v>81</v>
      </c>
      <c r="C13839" t="s">
        <v>22</v>
      </c>
      <c r="D13839" s="55">
        <v>45689</v>
      </c>
      <c r="E13839">
        <v>0.08</v>
      </c>
      <c r="F13839">
        <v>2376532</v>
      </c>
      <c r="G13839" s="58" t="s">
        <v>87</v>
      </c>
      <c r="H13839" s="58" t="s">
        <v>87</v>
      </c>
      <c r="I13839" s="60" t="s">
        <v>85</v>
      </c>
    </row>
    <row r="13840" spans="1:9" x14ac:dyDescent="0.2">
      <c r="A13840" t="s">
        <v>45</v>
      </c>
      <c r="B13840" t="s">
        <v>80</v>
      </c>
      <c r="C13840" t="s">
        <v>22</v>
      </c>
      <c r="D13840" s="55">
        <v>45689</v>
      </c>
      <c r="E13840">
        <v>0.39</v>
      </c>
      <c r="F13840">
        <v>2376533</v>
      </c>
      <c r="G13840" s="58" t="s">
        <v>87</v>
      </c>
      <c r="H13840" s="58" t="s">
        <v>87</v>
      </c>
      <c r="I13840" s="60" t="s">
        <v>85</v>
      </c>
    </row>
    <row r="13841" spans="1:9" x14ac:dyDescent="0.2">
      <c r="A13841" t="s">
        <v>45</v>
      </c>
      <c r="B13841" t="s">
        <v>81</v>
      </c>
      <c r="C13841" t="s">
        <v>22</v>
      </c>
      <c r="D13841" s="55">
        <v>45689</v>
      </c>
      <c r="E13841">
        <v>0.23</v>
      </c>
      <c r="F13841">
        <v>2376534</v>
      </c>
      <c r="G13841" s="58" t="s">
        <v>87</v>
      </c>
      <c r="H13841" s="58" t="s">
        <v>87</v>
      </c>
      <c r="I13841" s="60" t="s">
        <v>85</v>
      </c>
    </row>
    <row r="13842" spans="1:9" x14ac:dyDescent="0.2">
      <c r="A13842" t="s">
        <v>46</v>
      </c>
      <c r="B13842" t="s">
        <v>80</v>
      </c>
      <c r="C13842" t="s">
        <v>22</v>
      </c>
      <c r="D13842" s="55">
        <v>45689</v>
      </c>
      <c r="E13842">
        <v>0.39</v>
      </c>
      <c r="F13842">
        <v>2376535</v>
      </c>
      <c r="G13842" s="58" t="s">
        <v>87</v>
      </c>
      <c r="H13842" s="58" t="s">
        <v>87</v>
      </c>
      <c r="I13842" s="60" t="s">
        <v>85</v>
      </c>
    </row>
    <row r="13843" spans="1:9" x14ac:dyDescent="0.2">
      <c r="A13843" t="s">
        <v>46</v>
      </c>
      <c r="B13843" t="s">
        <v>81</v>
      </c>
      <c r="C13843" t="s">
        <v>22</v>
      </c>
      <c r="D13843" s="55">
        <v>45689</v>
      </c>
      <c r="E13843">
        <v>0.53026561604584532</v>
      </c>
      <c r="F13843">
        <v>2376536</v>
      </c>
      <c r="G13843" s="58" t="s">
        <v>87</v>
      </c>
      <c r="H13843" s="58" t="s">
        <v>87</v>
      </c>
      <c r="I13843" s="60" t="s">
        <v>85</v>
      </c>
    </row>
    <row r="13844" spans="1:9" x14ac:dyDescent="0.2">
      <c r="A13844" t="s">
        <v>47</v>
      </c>
      <c r="B13844" t="s">
        <v>80</v>
      </c>
      <c r="C13844" t="s">
        <v>22</v>
      </c>
      <c r="D13844" s="55">
        <v>45689</v>
      </c>
      <c r="E13844">
        <v>0.39</v>
      </c>
      <c r="F13844">
        <v>2376537</v>
      </c>
      <c r="G13844" s="58" t="s">
        <v>87</v>
      </c>
      <c r="H13844" s="58" t="s">
        <v>87</v>
      </c>
      <c r="I13844" s="60" t="s">
        <v>85</v>
      </c>
    </row>
    <row r="13845" spans="1:9" x14ac:dyDescent="0.2">
      <c r="A13845" t="s">
        <v>47</v>
      </c>
      <c r="B13845" t="s">
        <v>81</v>
      </c>
      <c r="C13845" t="s">
        <v>22</v>
      </c>
      <c r="D13845" s="55">
        <v>45689</v>
      </c>
      <c r="E13845">
        <v>0.13</v>
      </c>
      <c r="F13845">
        <v>2376538</v>
      </c>
      <c r="G13845" s="58" t="s">
        <v>87</v>
      </c>
      <c r="H13845" s="58" t="s">
        <v>87</v>
      </c>
      <c r="I13845" s="60" t="s">
        <v>85</v>
      </c>
    </row>
    <row r="13846" spans="1:9" x14ac:dyDescent="0.2">
      <c r="A13846" t="s">
        <v>48</v>
      </c>
      <c r="B13846" t="s">
        <v>80</v>
      </c>
      <c r="C13846" t="s">
        <v>22</v>
      </c>
      <c r="D13846" s="55">
        <v>45689</v>
      </c>
      <c r="E13846">
        <v>0.39</v>
      </c>
      <c r="F13846">
        <v>2376539</v>
      </c>
      <c r="G13846" s="58" t="s">
        <v>87</v>
      </c>
      <c r="H13846" s="58" t="s">
        <v>87</v>
      </c>
      <c r="I13846" s="60" t="s">
        <v>85</v>
      </c>
    </row>
    <row r="13847" spans="1:9" x14ac:dyDescent="0.2">
      <c r="A13847" t="s">
        <v>48</v>
      </c>
      <c r="B13847" t="s">
        <v>81</v>
      </c>
      <c r="C13847" t="s">
        <v>22</v>
      </c>
      <c r="D13847" s="55">
        <v>45689</v>
      </c>
      <c r="E13847">
        <v>0.37676582071223913</v>
      </c>
      <c r="F13847">
        <v>2376540</v>
      </c>
      <c r="G13847" s="58" t="s">
        <v>87</v>
      </c>
      <c r="H13847" s="58" t="s">
        <v>87</v>
      </c>
      <c r="I13847" s="60" t="s">
        <v>85</v>
      </c>
    </row>
    <row r="13848" spans="1:9" x14ac:dyDescent="0.2">
      <c r="A13848" t="s">
        <v>50</v>
      </c>
      <c r="B13848" t="s">
        <v>80</v>
      </c>
      <c r="C13848" t="s">
        <v>22</v>
      </c>
      <c r="D13848" s="55">
        <v>45689</v>
      </c>
      <c r="E13848">
        <v>0</v>
      </c>
      <c r="F13848">
        <v>2376541</v>
      </c>
      <c r="G13848" s="58" t="s">
        <v>87</v>
      </c>
      <c r="H13848" s="58" t="s">
        <v>87</v>
      </c>
      <c r="I13848" s="60" t="s">
        <v>85</v>
      </c>
    </row>
    <row r="13849" spans="1:9" x14ac:dyDescent="0.2">
      <c r="A13849" t="s">
        <v>50</v>
      </c>
      <c r="B13849" t="s">
        <v>81</v>
      </c>
      <c r="C13849" t="s">
        <v>22</v>
      </c>
      <c r="D13849" s="55">
        <v>45689</v>
      </c>
      <c r="E13849">
        <v>0</v>
      </c>
      <c r="F13849">
        <v>2376542</v>
      </c>
      <c r="G13849" s="58" t="s">
        <v>87</v>
      </c>
      <c r="H13849" s="58" t="s">
        <v>87</v>
      </c>
      <c r="I13849" s="60" t="s">
        <v>85</v>
      </c>
    </row>
    <row r="13850" spans="1:9" x14ac:dyDescent="0.2">
      <c r="A13850" t="s">
        <v>58</v>
      </c>
      <c r="B13850" t="s">
        <v>80</v>
      </c>
      <c r="C13850" t="s">
        <v>22</v>
      </c>
      <c r="D13850" s="55">
        <v>45689</v>
      </c>
      <c r="E13850">
        <v>1.2050000000000001</v>
      </c>
      <c r="F13850">
        <v>2376543</v>
      </c>
      <c r="G13850" s="58" t="s">
        <v>87</v>
      </c>
      <c r="H13850" s="58" t="s">
        <v>87</v>
      </c>
      <c r="I13850" s="60" t="s">
        <v>85</v>
      </c>
    </row>
    <row r="13851" spans="1:9" x14ac:dyDescent="0.2">
      <c r="A13851" t="s">
        <v>58</v>
      </c>
      <c r="B13851" t="s">
        <v>81</v>
      </c>
      <c r="C13851" t="s">
        <v>22</v>
      </c>
      <c r="D13851" s="55">
        <v>45689</v>
      </c>
      <c r="E13851">
        <v>0.05</v>
      </c>
      <c r="F13851">
        <v>2376544</v>
      </c>
      <c r="G13851" s="58" t="s">
        <v>87</v>
      </c>
      <c r="H13851" s="58" t="s">
        <v>87</v>
      </c>
      <c r="I13851" s="60" t="s">
        <v>85</v>
      </c>
    </row>
    <row r="13852" spans="1:9" x14ac:dyDescent="0.2">
      <c r="A13852" t="s">
        <v>59</v>
      </c>
      <c r="B13852" t="s">
        <v>80</v>
      </c>
      <c r="C13852" t="s">
        <v>22</v>
      </c>
      <c r="D13852" s="55">
        <v>45689</v>
      </c>
      <c r="E13852">
        <v>1.57</v>
      </c>
      <c r="F13852">
        <v>2376545</v>
      </c>
      <c r="G13852" s="58" t="s">
        <v>87</v>
      </c>
      <c r="H13852" s="58" t="s">
        <v>87</v>
      </c>
      <c r="I13852" s="60" t="s">
        <v>85</v>
      </c>
    </row>
    <row r="13853" spans="1:9" x14ac:dyDescent="0.2">
      <c r="A13853" t="s">
        <v>59</v>
      </c>
      <c r="B13853" t="s">
        <v>81</v>
      </c>
      <c r="C13853" t="s">
        <v>22</v>
      </c>
      <c r="D13853" s="55">
        <v>45689</v>
      </c>
      <c r="E13853">
        <v>-0.28000000000000003</v>
      </c>
      <c r="F13853">
        <v>2376546</v>
      </c>
      <c r="G13853" s="58" t="s">
        <v>87</v>
      </c>
      <c r="H13853" s="58" t="s">
        <v>87</v>
      </c>
      <c r="I13853" s="60" t="s">
        <v>85</v>
      </c>
    </row>
    <row r="13854" spans="1:9" x14ac:dyDescent="0.2">
      <c r="A13854" t="s">
        <v>60</v>
      </c>
      <c r="B13854" t="s">
        <v>80</v>
      </c>
      <c r="C13854" t="s">
        <v>22</v>
      </c>
      <c r="D13854" s="55">
        <v>45689</v>
      </c>
      <c r="E13854">
        <v>1.57</v>
      </c>
      <c r="F13854">
        <v>2376547</v>
      </c>
      <c r="G13854" s="58" t="s">
        <v>87</v>
      </c>
      <c r="H13854" s="58" t="s">
        <v>87</v>
      </c>
      <c r="I13854" s="60" t="s">
        <v>85</v>
      </c>
    </row>
    <row r="13855" spans="1:9" x14ac:dyDescent="0.2">
      <c r="A13855" t="s">
        <v>60</v>
      </c>
      <c r="B13855" t="s">
        <v>81</v>
      </c>
      <c r="C13855" t="s">
        <v>22</v>
      </c>
      <c r="D13855" s="55">
        <v>45689</v>
      </c>
      <c r="E13855">
        <v>0.5</v>
      </c>
      <c r="F13855">
        <v>2376548</v>
      </c>
      <c r="G13855" s="58" t="s">
        <v>87</v>
      </c>
      <c r="H13855" s="58" t="s">
        <v>87</v>
      </c>
      <c r="I13855" s="60" t="s">
        <v>85</v>
      </c>
    </row>
    <row r="13856" spans="1:9" x14ac:dyDescent="0.2">
      <c r="A13856" t="s">
        <v>61</v>
      </c>
      <c r="B13856" t="s">
        <v>80</v>
      </c>
      <c r="C13856" t="s">
        <v>22</v>
      </c>
      <c r="D13856" s="55">
        <v>45689</v>
      </c>
      <c r="E13856">
        <v>1.57</v>
      </c>
      <c r="F13856">
        <v>2376549</v>
      </c>
      <c r="G13856" s="58" t="s">
        <v>87</v>
      </c>
      <c r="H13856" s="58" t="s">
        <v>87</v>
      </c>
      <c r="I13856" s="60" t="s">
        <v>85</v>
      </c>
    </row>
    <row r="13857" spans="1:9" x14ac:dyDescent="0.2">
      <c r="A13857" t="s">
        <v>61</v>
      </c>
      <c r="B13857" t="s">
        <v>81</v>
      </c>
      <c r="C13857" t="s">
        <v>22</v>
      </c>
      <c r="D13857" s="55">
        <v>45689</v>
      </c>
      <c r="E13857">
        <v>-0.2</v>
      </c>
      <c r="F13857">
        <v>2376550</v>
      </c>
      <c r="G13857" s="58" t="s">
        <v>87</v>
      </c>
      <c r="H13857" s="58" t="s">
        <v>87</v>
      </c>
      <c r="I13857" s="60" t="s">
        <v>85</v>
      </c>
    </row>
    <row r="13858" spans="1:9" x14ac:dyDescent="0.2">
      <c r="A13858" t="s">
        <v>62</v>
      </c>
      <c r="B13858" t="s">
        <v>80</v>
      </c>
      <c r="C13858" t="s">
        <v>22</v>
      </c>
      <c r="D13858" s="55">
        <v>45689</v>
      </c>
      <c r="E13858">
        <v>1.2050000000000001</v>
      </c>
      <c r="F13858">
        <v>2376551</v>
      </c>
      <c r="G13858" s="58" t="s">
        <v>87</v>
      </c>
      <c r="H13858" s="58" t="s">
        <v>87</v>
      </c>
      <c r="I13858" s="60" t="s">
        <v>85</v>
      </c>
    </row>
    <row r="13859" spans="1:9" x14ac:dyDescent="0.2">
      <c r="A13859" t="s">
        <v>62</v>
      </c>
      <c r="B13859" t="s">
        <v>81</v>
      </c>
      <c r="C13859" t="s">
        <v>22</v>
      </c>
      <c r="D13859" s="55">
        <v>45689</v>
      </c>
      <c r="E13859">
        <v>0.05</v>
      </c>
      <c r="F13859">
        <v>2376552</v>
      </c>
      <c r="G13859" s="58" t="s">
        <v>87</v>
      </c>
      <c r="H13859" s="58" t="s">
        <v>87</v>
      </c>
      <c r="I13859" s="60" t="s">
        <v>85</v>
      </c>
    </row>
    <row r="13860" spans="1:9" x14ac:dyDescent="0.2">
      <c r="A13860" t="s">
        <v>63</v>
      </c>
      <c r="B13860" t="s">
        <v>80</v>
      </c>
      <c r="C13860" t="s">
        <v>22</v>
      </c>
      <c r="D13860" s="55">
        <v>45689</v>
      </c>
      <c r="E13860">
        <v>0</v>
      </c>
      <c r="F13860">
        <v>2376553</v>
      </c>
      <c r="G13860" s="58" t="s">
        <v>87</v>
      </c>
      <c r="H13860" s="58" t="s">
        <v>87</v>
      </c>
      <c r="I13860" s="60" t="s">
        <v>85</v>
      </c>
    </row>
    <row r="13861" spans="1:9" x14ac:dyDescent="0.2">
      <c r="A13861" t="s">
        <v>63</v>
      </c>
      <c r="B13861" t="s">
        <v>81</v>
      </c>
      <c r="C13861" t="s">
        <v>22</v>
      </c>
      <c r="D13861" s="55">
        <v>45689</v>
      </c>
      <c r="E13861">
        <v>0</v>
      </c>
      <c r="F13861">
        <v>2376554</v>
      </c>
      <c r="G13861" s="58" t="s">
        <v>87</v>
      </c>
      <c r="H13861" s="58" t="s">
        <v>87</v>
      </c>
      <c r="I13861" s="60" t="s">
        <v>85</v>
      </c>
    </row>
    <row r="13862" spans="1:9" x14ac:dyDescent="0.2">
      <c r="A13862" t="s">
        <v>64</v>
      </c>
      <c r="B13862" t="s">
        <v>80</v>
      </c>
      <c r="C13862" t="s">
        <v>22</v>
      </c>
      <c r="D13862" s="55">
        <v>45689</v>
      </c>
      <c r="E13862">
        <v>0</v>
      </c>
      <c r="F13862">
        <v>2376555</v>
      </c>
      <c r="G13862" s="58" t="s">
        <v>87</v>
      </c>
      <c r="H13862" s="58" t="s">
        <v>87</v>
      </c>
      <c r="I13862" s="60" t="s">
        <v>85</v>
      </c>
    </row>
    <row r="13863" spans="1:9" x14ac:dyDescent="0.2">
      <c r="A13863" t="s">
        <v>64</v>
      </c>
      <c r="B13863" t="s">
        <v>81</v>
      </c>
      <c r="C13863" t="s">
        <v>22</v>
      </c>
      <c r="D13863" s="55">
        <v>45689</v>
      </c>
      <c r="E13863">
        <v>0</v>
      </c>
      <c r="F13863">
        <v>2376556</v>
      </c>
      <c r="G13863" s="58" t="s">
        <v>87</v>
      </c>
      <c r="H13863" s="58" t="s">
        <v>87</v>
      </c>
      <c r="I13863" s="60" t="s">
        <v>85</v>
      </c>
    </row>
    <row r="13864" spans="1:9" x14ac:dyDescent="0.2">
      <c r="A13864" t="s">
        <v>79</v>
      </c>
      <c r="B13864" t="s">
        <v>80</v>
      </c>
      <c r="C13864" t="s">
        <v>22</v>
      </c>
      <c r="D13864" s="55">
        <v>45689</v>
      </c>
      <c r="E13864">
        <v>0</v>
      </c>
      <c r="F13864">
        <v>2376557</v>
      </c>
      <c r="G13864" s="58" t="s">
        <v>87</v>
      </c>
      <c r="H13864" s="58" t="s">
        <v>87</v>
      </c>
      <c r="I13864" s="60" t="s">
        <v>85</v>
      </c>
    </row>
    <row r="13865" spans="1:9" x14ac:dyDescent="0.2">
      <c r="A13865" t="s">
        <v>79</v>
      </c>
      <c r="B13865" t="s">
        <v>81</v>
      </c>
      <c r="C13865" t="s">
        <v>22</v>
      </c>
      <c r="D13865" s="55">
        <v>45689</v>
      </c>
      <c r="E13865">
        <v>0</v>
      </c>
      <c r="F13865">
        <v>2376558</v>
      </c>
      <c r="G13865" s="58" t="s">
        <v>87</v>
      </c>
      <c r="H13865" s="58" t="s">
        <v>87</v>
      </c>
      <c r="I13865" s="60" t="s">
        <v>85</v>
      </c>
    </row>
    <row r="13866" spans="1:9" x14ac:dyDescent="0.2">
      <c r="A13866" t="s">
        <v>65</v>
      </c>
      <c r="B13866" t="s">
        <v>80</v>
      </c>
      <c r="C13866" t="s">
        <v>22</v>
      </c>
      <c r="D13866" s="55">
        <v>45689</v>
      </c>
      <c r="E13866">
        <v>0</v>
      </c>
      <c r="F13866">
        <v>2376559</v>
      </c>
      <c r="G13866" s="58" t="s">
        <v>87</v>
      </c>
      <c r="H13866" s="58" t="s">
        <v>87</v>
      </c>
      <c r="I13866" s="60" t="s">
        <v>85</v>
      </c>
    </row>
    <row r="13867" spans="1:9" x14ac:dyDescent="0.2">
      <c r="A13867" t="s">
        <v>65</v>
      </c>
      <c r="B13867" t="s">
        <v>81</v>
      </c>
      <c r="C13867" t="s">
        <v>22</v>
      </c>
      <c r="D13867" s="55">
        <v>45689</v>
      </c>
      <c r="E13867">
        <v>0</v>
      </c>
      <c r="F13867">
        <v>2376560</v>
      </c>
      <c r="G13867" s="58" t="s">
        <v>87</v>
      </c>
      <c r="H13867" s="58" t="s">
        <v>87</v>
      </c>
      <c r="I13867" s="60" t="s">
        <v>85</v>
      </c>
    </row>
    <row r="13868" spans="1:9" x14ac:dyDescent="0.2">
      <c r="A13868" t="s">
        <v>82</v>
      </c>
      <c r="B13868" t="s">
        <v>80</v>
      </c>
      <c r="C13868" t="s">
        <v>22</v>
      </c>
      <c r="D13868" s="55">
        <v>45689</v>
      </c>
      <c r="E13868">
        <v>0</v>
      </c>
      <c r="F13868">
        <v>2376561</v>
      </c>
      <c r="G13868" s="58" t="s">
        <v>87</v>
      </c>
      <c r="H13868" s="58" t="s">
        <v>87</v>
      </c>
      <c r="I13868" s="60" t="s">
        <v>85</v>
      </c>
    </row>
    <row r="13869" spans="1:9" x14ac:dyDescent="0.2">
      <c r="A13869" t="s">
        <v>78</v>
      </c>
      <c r="B13869" t="s">
        <v>80</v>
      </c>
      <c r="C13869" t="s">
        <v>22</v>
      </c>
      <c r="D13869" s="55">
        <v>45717</v>
      </c>
      <c r="E13869">
        <v>0.81499999999999995</v>
      </c>
      <c r="F13869">
        <v>2376515</v>
      </c>
      <c r="G13869" s="58" t="s">
        <v>87</v>
      </c>
      <c r="H13869" s="58" t="s">
        <v>87</v>
      </c>
      <c r="I13869" s="60" t="s">
        <v>85</v>
      </c>
    </row>
    <row r="13870" spans="1:9" x14ac:dyDescent="0.2">
      <c r="A13870" t="s">
        <v>78</v>
      </c>
      <c r="B13870" t="s">
        <v>81</v>
      </c>
      <c r="C13870" t="s">
        <v>22</v>
      </c>
      <c r="D13870" s="55">
        <v>45717</v>
      </c>
      <c r="E13870">
        <v>0.05</v>
      </c>
      <c r="F13870">
        <v>2376516</v>
      </c>
      <c r="G13870" s="58" t="s">
        <v>87</v>
      </c>
      <c r="H13870" s="58" t="s">
        <v>87</v>
      </c>
      <c r="I13870" s="60" t="s">
        <v>85</v>
      </c>
    </row>
    <row r="13871" spans="1:9" x14ac:dyDescent="0.2">
      <c r="A13871" t="s">
        <v>35</v>
      </c>
      <c r="B13871" t="s">
        <v>80</v>
      </c>
      <c r="C13871" t="s">
        <v>22</v>
      </c>
      <c r="D13871" s="55">
        <v>45717</v>
      </c>
      <c r="E13871">
        <v>0.81499999999999995</v>
      </c>
      <c r="F13871">
        <v>2376517</v>
      </c>
      <c r="G13871" s="58" t="s">
        <v>87</v>
      </c>
      <c r="H13871" s="58" t="s">
        <v>87</v>
      </c>
      <c r="I13871" s="60" t="s">
        <v>85</v>
      </c>
    </row>
    <row r="13872" spans="1:9" x14ac:dyDescent="0.2">
      <c r="A13872" t="s">
        <v>35</v>
      </c>
      <c r="B13872" t="s">
        <v>81</v>
      </c>
      <c r="C13872" t="s">
        <v>22</v>
      </c>
      <c r="D13872" s="55">
        <v>45717</v>
      </c>
      <c r="E13872">
        <v>0.15</v>
      </c>
      <c r="F13872">
        <v>2376518</v>
      </c>
      <c r="G13872" s="58" t="s">
        <v>87</v>
      </c>
      <c r="H13872" s="58" t="s">
        <v>87</v>
      </c>
      <c r="I13872" s="60" t="s">
        <v>85</v>
      </c>
    </row>
    <row r="13873" spans="1:9" x14ac:dyDescent="0.2">
      <c r="A13873" t="s">
        <v>36</v>
      </c>
      <c r="B13873" t="s">
        <v>80</v>
      </c>
      <c r="C13873" t="s">
        <v>22</v>
      </c>
      <c r="D13873" s="55">
        <v>45717</v>
      </c>
      <c r="E13873">
        <v>0.81499999999999995</v>
      </c>
      <c r="F13873">
        <v>2376519</v>
      </c>
      <c r="G13873" s="58" t="s">
        <v>87</v>
      </c>
      <c r="H13873" s="58" t="s">
        <v>87</v>
      </c>
      <c r="I13873" s="60" t="s">
        <v>85</v>
      </c>
    </row>
    <row r="13874" spans="1:9" x14ac:dyDescent="0.2">
      <c r="A13874" t="s">
        <v>36</v>
      </c>
      <c r="B13874" t="s">
        <v>81</v>
      </c>
      <c r="C13874" t="s">
        <v>22</v>
      </c>
      <c r="D13874" s="55">
        <v>45717</v>
      </c>
      <c r="E13874">
        <v>0.05</v>
      </c>
      <c r="F13874">
        <v>2376520</v>
      </c>
      <c r="G13874" s="58" t="s">
        <v>87</v>
      </c>
      <c r="H13874" s="58" t="s">
        <v>87</v>
      </c>
      <c r="I13874" s="60" t="s">
        <v>85</v>
      </c>
    </row>
    <row r="13875" spans="1:9" x14ac:dyDescent="0.2">
      <c r="A13875" t="s">
        <v>37</v>
      </c>
      <c r="B13875" t="s">
        <v>80</v>
      </c>
      <c r="C13875" t="s">
        <v>22</v>
      </c>
      <c r="D13875" s="55">
        <v>45717</v>
      </c>
      <c r="E13875">
        <v>0.81499999999999995</v>
      </c>
      <c r="F13875">
        <v>2376521</v>
      </c>
      <c r="G13875" s="58" t="s">
        <v>87</v>
      </c>
      <c r="H13875" s="58" t="s">
        <v>87</v>
      </c>
      <c r="I13875" s="60" t="s">
        <v>85</v>
      </c>
    </row>
    <row r="13876" spans="1:9" x14ac:dyDescent="0.2">
      <c r="A13876" t="s">
        <v>37</v>
      </c>
      <c r="B13876" t="s">
        <v>81</v>
      </c>
      <c r="C13876" t="s">
        <v>22</v>
      </c>
      <c r="D13876" s="55">
        <v>45717</v>
      </c>
      <c r="E13876">
        <v>0.15</v>
      </c>
      <c r="F13876">
        <v>2376522</v>
      </c>
      <c r="G13876" s="58" t="s">
        <v>87</v>
      </c>
      <c r="H13876" s="58" t="s">
        <v>87</v>
      </c>
      <c r="I13876" s="60" t="s">
        <v>85</v>
      </c>
    </row>
    <row r="13877" spans="1:9" x14ac:dyDescent="0.2">
      <c r="A13877" t="s">
        <v>40</v>
      </c>
      <c r="B13877" t="s">
        <v>80</v>
      </c>
      <c r="C13877" t="s">
        <v>22</v>
      </c>
      <c r="D13877" s="55">
        <v>45717</v>
      </c>
      <c r="E13877">
        <v>0</v>
      </c>
      <c r="F13877">
        <v>2376523</v>
      </c>
      <c r="G13877" s="58" t="s">
        <v>87</v>
      </c>
      <c r="H13877" s="58" t="s">
        <v>87</v>
      </c>
      <c r="I13877" s="60" t="s">
        <v>85</v>
      </c>
    </row>
    <row r="13878" spans="1:9" x14ac:dyDescent="0.2">
      <c r="A13878" t="s">
        <v>40</v>
      </c>
      <c r="B13878" t="s">
        <v>81</v>
      </c>
      <c r="C13878" t="s">
        <v>22</v>
      </c>
      <c r="D13878" s="55">
        <v>45717</v>
      </c>
      <c r="E13878">
        <v>0</v>
      </c>
      <c r="F13878">
        <v>2376524</v>
      </c>
      <c r="G13878" s="58" t="s">
        <v>87</v>
      </c>
      <c r="H13878" s="58" t="s">
        <v>87</v>
      </c>
      <c r="I13878" s="60" t="s">
        <v>85</v>
      </c>
    </row>
    <row r="13879" spans="1:9" x14ac:dyDescent="0.2">
      <c r="A13879" t="s">
        <v>41</v>
      </c>
      <c r="B13879" t="s">
        <v>80</v>
      </c>
      <c r="C13879" t="s">
        <v>22</v>
      </c>
      <c r="D13879" s="55">
        <v>45717</v>
      </c>
      <c r="E13879">
        <v>0</v>
      </c>
      <c r="F13879">
        <v>2376525</v>
      </c>
      <c r="G13879" s="58" t="s">
        <v>87</v>
      </c>
      <c r="H13879" s="58" t="s">
        <v>87</v>
      </c>
      <c r="I13879" s="60" t="s">
        <v>85</v>
      </c>
    </row>
    <row r="13880" spans="1:9" x14ac:dyDescent="0.2">
      <c r="A13880" t="s">
        <v>41</v>
      </c>
      <c r="B13880" t="s">
        <v>81</v>
      </c>
      <c r="C13880" t="s">
        <v>22</v>
      </c>
      <c r="D13880" s="55">
        <v>45717</v>
      </c>
      <c r="E13880">
        <v>0</v>
      </c>
      <c r="F13880">
        <v>2376526</v>
      </c>
      <c r="G13880" s="58" t="s">
        <v>87</v>
      </c>
      <c r="H13880" s="58" t="s">
        <v>87</v>
      </c>
      <c r="I13880" s="60" t="s">
        <v>85</v>
      </c>
    </row>
    <row r="13881" spans="1:9" x14ac:dyDescent="0.2">
      <c r="A13881" t="s">
        <v>42</v>
      </c>
      <c r="B13881" t="s">
        <v>80</v>
      </c>
      <c r="C13881" t="s">
        <v>22</v>
      </c>
      <c r="D13881" s="55">
        <v>45717</v>
      </c>
      <c r="E13881">
        <v>0.24</v>
      </c>
      <c r="F13881">
        <v>2376527</v>
      </c>
      <c r="G13881" s="58" t="s">
        <v>87</v>
      </c>
      <c r="H13881" s="58" t="s">
        <v>87</v>
      </c>
      <c r="I13881" s="60" t="s">
        <v>85</v>
      </c>
    </row>
    <row r="13882" spans="1:9" x14ac:dyDescent="0.2">
      <c r="A13882" t="s">
        <v>42</v>
      </c>
      <c r="B13882" t="s">
        <v>81</v>
      </c>
      <c r="C13882" t="s">
        <v>22</v>
      </c>
      <c r="D13882" s="55">
        <v>45717</v>
      </c>
      <c r="E13882">
        <v>0.03</v>
      </c>
      <c r="F13882">
        <v>2376528</v>
      </c>
      <c r="G13882" s="58" t="s">
        <v>87</v>
      </c>
      <c r="H13882" s="58" t="s">
        <v>87</v>
      </c>
      <c r="I13882" s="60" t="s">
        <v>85</v>
      </c>
    </row>
    <row r="13883" spans="1:9" x14ac:dyDescent="0.2">
      <c r="A13883" t="s">
        <v>43</v>
      </c>
      <c r="B13883" t="s">
        <v>80</v>
      </c>
      <c r="C13883" t="s">
        <v>22</v>
      </c>
      <c r="D13883" s="55">
        <v>45717</v>
      </c>
      <c r="E13883">
        <v>0.24</v>
      </c>
      <c r="F13883">
        <v>2376529</v>
      </c>
      <c r="G13883" s="58" t="s">
        <v>87</v>
      </c>
      <c r="H13883" s="58" t="s">
        <v>87</v>
      </c>
      <c r="I13883" s="60" t="s">
        <v>85</v>
      </c>
    </row>
    <row r="13884" spans="1:9" x14ac:dyDescent="0.2">
      <c r="A13884" t="s">
        <v>43</v>
      </c>
      <c r="B13884" t="s">
        <v>81</v>
      </c>
      <c r="C13884" t="s">
        <v>22</v>
      </c>
      <c r="D13884" s="55">
        <v>45717</v>
      </c>
      <c r="E13884">
        <v>0.15873670467083487</v>
      </c>
      <c r="F13884">
        <v>2376530</v>
      </c>
      <c r="G13884" s="58" t="s">
        <v>87</v>
      </c>
      <c r="H13884" s="58" t="s">
        <v>87</v>
      </c>
      <c r="I13884" s="60" t="s">
        <v>85</v>
      </c>
    </row>
    <row r="13885" spans="1:9" x14ac:dyDescent="0.2">
      <c r="A13885" t="s">
        <v>44</v>
      </c>
      <c r="B13885" t="s">
        <v>80</v>
      </c>
      <c r="C13885" t="s">
        <v>22</v>
      </c>
      <c r="D13885" s="55">
        <v>45717</v>
      </c>
      <c r="E13885">
        <v>0.39</v>
      </c>
      <c r="F13885">
        <v>2376531</v>
      </c>
      <c r="G13885" s="58" t="s">
        <v>87</v>
      </c>
      <c r="H13885" s="58" t="s">
        <v>87</v>
      </c>
      <c r="I13885" s="60" t="s">
        <v>85</v>
      </c>
    </row>
    <row r="13886" spans="1:9" x14ac:dyDescent="0.2">
      <c r="A13886" t="s">
        <v>44</v>
      </c>
      <c r="B13886" t="s">
        <v>81</v>
      </c>
      <c r="C13886" t="s">
        <v>22</v>
      </c>
      <c r="D13886" s="55">
        <v>45717</v>
      </c>
      <c r="E13886">
        <v>0.08</v>
      </c>
      <c r="F13886">
        <v>2376532</v>
      </c>
      <c r="G13886" s="58" t="s">
        <v>87</v>
      </c>
      <c r="H13886" s="58" t="s">
        <v>87</v>
      </c>
      <c r="I13886" s="60" t="s">
        <v>85</v>
      </c>
    </row>
    <row r="13887" spans="1:9" x14ac:dyDescent="0.2">
      <c r="A13887" t="s">
        <v>45</v>
      </c>
      <c r="B13887" t="s">
        <v>80</v>
      </c>
      <c r="C13887" t="s">
        <v>22</v>
      </c>
      <c r="D13887" s="55">
        <v>45717</v>
      </c>
      <c r="E13887">
        <v>0.39</v>
      </c>
      <c r="F13887">
        <v>2376533</v>
      </c>
      <c r="G13887" s="58" t="s">
        <v>87</v>
      </c>
      <c r="H13887" s="58" t="s">
        <v>87</v>
      </c>
      <c r="I13887" s="60" t="s">
        <v>85</v>
      </c>
    </row>
    <row r="13888" spans="1:9" x14ac:dyDescent="0.2">
      <c r="A13888" t="s">
        <v>45</v>
      </c>
      <c r="B13888" t="s">
        <v>81</v>
      </c>
      <c r="C13888" t="s">
        <v>22</v>
      </c>
      <c r="D13888" s="55">
        <v>45717</v>
      </c>
      <c r="E13888">
        <v>0.18</v>
      </c>
      <c r="F13888">
        <v>2376534</v>
      </c>
      <c r="G13888" s="58" t="s">
        <v>87</v>
      </c>
      <c r="H13888" s="58" t="s">
        <v>87</v>
      </c>
      <c r="I13888" s="60" t="s">
        <v>85</v>
      </c>
    </row>
    <row r="13889" spans="1:9" x14ac:dyDescent="0.2">
      <c r="A13889" t="s">
        <v>46</v>
      </c>
      <c r="B13889" t="s">
        <v>80</v>
      </c>
      <c r="C13889" t="s">
        <v>22</v>
      </c>
      <c r="D13889" s="55">
        <v>45717</v>
      </c>
      <c r="E13889">
        <v>0.39</v>
      </c>
      <c r="F13889">
        <v>2376535</v>
      </c>
      <c r="G13889" s="58" t="s">
        <v>87</v>
      </c>
      <c r="H13889" s="58" t="s">
        <v>87</v>
      </c>
      <c r="I13889" s="60" t="s">
        <v>85</v>
      </c>
    </row>
    <row r="13890" spans="1:9" x14ac:dyDescent="0.2">
      <c r="A13890" t="s">
        <v>46</v>
      </c>
      <c r="B13890" t="s">
        <v>81</v>
      </c>
      <c r="C13890" t="s">
        <v>22</v>
      </c>
      <c r="D13890" s="55">
        <v>45717</v>
      </c>
      <c r="E13890">
        <v>0.45293241915677446</v>
      </c>
      <c r="F13890">
        <v>2376536</v>
      </c>
      <c r="G13890" s="58" t="s">
        <v>87</v>
      </c>
      <c r="H13890" s="58" t="s">
        <v>87</v>
      </c>
      <c r="I13890" s="60" t="s">
        <v>85</v>
      </c>
    </row>
    <row r="13891" spans="1:9" x14ac:dyDescent="0.2">
      <c r="A13891" t="s">
        <v>47</v>
      </c>
      <c r="B13891" t="s">
        <v>80</v>
      </c>
      <c r="C13891" t="s">
        <v>22</v>
      </c>
      <c r="D13891" s="55">
        <v>45717</v>
      </c>
      <c r="E13891">
        <v>0.39</v>
      </c>
      <c r="F13891">
        <v>2376537</v>
      </c>
      <c r="G13891" s="58" t="s">
        <v>87</v>
      </c>
      <c r="H13891" s="58" t="s">
        <v>87</v>
      </c>
      <c r="I13891" s="60" t="s">
        <v>85</v>
      </c>
    </row>
    <row r="13892" spans="1:9" x14ac:dyDescent="0.2">
      <c r="A13892" t="s">
        <v>47</v>
      </c>
      <c r="B13892" t="s">
        <v>81</v>
      </c>
      <c r="C13892" t="s">
        <v>22</v>
      </c>
      <c r="D13892" s="55">
        <v>45717</v>
      </c>
      <c r="E13892">
        <v>0.13</v>
      </c>
      <c r="F13892">
        <v>2376538</v>
      </c>
      <c r="G13892" s="58" t="s">
        <v>87</v>
      </c>
      <c r="H13892" s="58" t="s">
        <v>87</v>
      </c>
      <c r="I13892" s="60" t="s">
        <v>85</v>
      </c>
    </row>
    <row r="13893" spans="1:9" x14ac:dyDescent="0.2">
      <c r="A13893" t="s">
        <v>48</v>
      </c>
      <c r="B13893" t="s">
        <v>80</v>
      </c>
      <c r="C13893" t="s">
        <v>22</v>
      </c>
      <c r="D13893" s="55">
        <v>45717</v>
      </c>
      <c r="E13893">
        <v>0.39</v>
      </c>
      <c r="F13893">
        <v>2376539</v>
      </c>
      <c r="G13893" s="58" t="s">
        <v>87</v>
      </c>
      <c r="H13893" s="58" t="s">
        <v>87</v>
      </c>
      <c r="I13893" s="60" t="s">
        <v>85</v>
      </c>
    </row>
    <row r="13894" spans="1:9" x14ac:dyDescent="0.2">
      <c r="A13894" t="s">
        <v>48</v>
      </c>
      <c r="B13894" t="s">
        <v>81</v>
      </c>
      <c r="C13894" t="s">
        <v>22</v>
      </c>
      <c r="D13894" s="55">
        <v>45717</v>
      </c>
      <c r="E13894">
        <v>0.35059922226770363</v>
      </c>
      <c r="F13894">
        <v>2376540</v>
      </c>
      <c r="G13894" s="58" t="s">
        <v>87</v>
      </c>
      <c r="H13894" s="58" t="s">
        <v>87</v>
      </c>
      <c r="I13894" s="60" t="s">
        <v>85</v>
      </c>
    </row>
    <row r="13895" spans="1:9" x14ac:dyDescent="0.2">
      <c r="A13895" t="s">
        <v>50</v>
      </c>
      <c r="B13895" t="s">
        <v>80</v>
      </c>
      <c r="C13895" t="s">
        <v>22</v>
      </c>
      <c r="D13895" s="55">
        <v>45717</v>
      </c>
      <c r="E13895">
        <v>0</v>
      </c>
      <c r="F13895">
        <v>2376541</v>
      </c>
      <c r="G13895" s="58" t="s">
        <v>87</v>
      </c>
      <c r="H13895" s="58" t="s">
        <v>87</v>
      </c>
      <c r="I13895" s="60" t="s">
        <v>85</v>
      </c>
    </row>
    <row r="13896" spans="1:9" x14ac:dyDescent="0.2">
      <c r="A13896" t="s">
        <v>50</v>
      </c>
      <c r="B13896" t="s">
        <v>81</v>
      </c>
      <c r="C13896" t="s">
        <v>22</v>
      </c>
      <c r="D13896" s="55">
        <v>45717</v>
      </c>
      <c r="E13896">
        <v>0</v>
      </c>
      <c r="F13896">
        <v>2376542</v>
      </c>
      <c r="G13896" s="58" t="s">
        <v>87</v>
      </c>
      <c r="H13896" s="58" t="s">
        <v>87</v>
      </c>
      <c r="I13896" s="60" t="s">
        <v>85</v>
      </c>
    </row>
    <row r="13897" spans="1:9" x14ac:dyDescent="0.2">
      <c r="A13897" t="s">
        <v>58</v>
      </c>
      <c r="B13897" t="s">
        <v>80</v>
      </c>
      <c r="C13897" t="s">
        <v>22</v>
      </c>
      <c r="D13897" s="55">
        <v>45717</v>
      </c>
      <c r="E13897">
        <v>0.81499999999999995</v>
      </c>
      <c r="F13897">
        <v>2376543</v>
      </c>
      <c r="G13897" s="58" t="s">
        <v>87</v>
      </c>
      <c r="H13897" s="58" t="s">
        <v>87</v>
      </c>
      <c r="I13897" s="60" t="s">
        <v>85</v>
      </c>
    </row>
    <row r="13898" spans="1:9" x14ac:dyDescent="0.2">
      <c r="A13898" t="s">
        <v>58</v>
      </c>
      <c r="B13898" t="s">
        <v>81</v>
      </c>
      <c r="C13898" t="s">
        <v>22</v>
      </c>
      <c r="D13898" s="55">
        <v>45717</v>
      </c>
      <c r="E13898">
        <v>0.05</v>
      </c>
      <c r="F13898">
        <v>2376544</v>
      </c>
      <c r="G13898" s="58" t="s">
        <v>87</v>
      </c>
      <c r="H13898" s="58" t="s">
        <v>87</v>
      </c>
      <c r="I13898" s="60" t="s">
        <v>85</v>
      </c>
    </row>
    <row r="13899" spans="1:9" x14ac:dyDescent="0.2">
      <c r="A13899" t="s">
        <v>59</v>
      </c>
      <c r="B13899" t="s">
        <v>80</v>
      </c>
      <c r="C13899" t="s">
        <v>22</v>
      </c>
      <c r="D13899" s="55">
        <v>45717</v>
      </c>
      <c r="E13899">
        <v>0.93</v>
      </c>
      <c r="F13899">
        <v>2376545</v>
      </c>
      <c r="G13899" s="58" t="s">
        <v>87</v>
      </c>
      <c r="H13899" s="58" t="s">
        <v>87</v>
      </c>
      <c r="I13899" s="60" t="s">
        <v>85</v>
      </c>
    </row>
    <row r="13900" spans="1:9" x14ac:dyDescent="0.2">
      <c r="A13900" t="s">
        <v>59</v>
      </c>
      <c r="B13900" t="s">
        <v>81</v>
      </c>
      <c r="C13900" t="s">
        <v>22</v>
      </c>
      <c r="D13900" s="55">
        <v>45717</v>
      </c>
      <c r="E13900">
        <v>-0.17</v>
      </c>
      <c r="F13900">
        <v>2376546</v>
      </c>
      <c r="G13900" s="58" t="s">
        <v>87</v>
      </c>
      <c r="H13900" s="58" t="s">
        <v>87</v>
      </c>
      <c r="I13900" s="60" t="s">
        <v>85</v>
      </c>
    </row>
    <row r="13901" spans="1:9" x14ac:dyDescent="0.2">
      <c r="A13901" t="s">
        <v>60</v>
      </c>
      <c r="B13901" t="s">
        <v>80</v>
      </c>
      <c r="C13901" t="s">
        <v>22</v>
      </c>
      <c r="D13901" s="55">
        <v>45717</v>
      </c>
      <c r="E13901">
        <v>0.93</v>
      </c>
      <c r="F13901">
        <v>2376547</v>
      </c>
      <c r="G13901" s="58" t="s">
        <v>87</v>
      </c>
      <c r="H13901" s="58" t="s">
        <v>87</v>
      </c>
      <c r="I13901" s="60" t="s">
        <v>85</v>
      </c>
    </row>
    <row r="13902" spans="1:9" x14ac:dyDescent="0.2">
      <c r="A13902" t="s">
        <v>60</v>
      </c>
      <c r="B13902" t="s">
        <v>81</v>
      </c>
      <c r="C13902" t="s">
        <v>22</v>
      </c>
      <c r="D13902" s="55">
        <v>45717</v>
      </c>
      <c r="E13902">
        <v>0.1</v>
      </c>
      <c r="F13902">
        <v>2376548</v>
      </c>
      <c r="G13902" s="58" t="s">
        <v>87</v>
      </c>
      <c r="H13902" s="58" t="s">
        <v>87</v>
      </c>
      <c r="I13902" s="60" t="s">
        <v>85</v>
      </c>
    </row>
    <row r="13903" spans="1:9" x14ac:dyDescent="0.2">
      <c r="A13903" t="s">
        <v>61</v>
      </c>
      <c r="B13903" t="s">
        <v>80</v>
      </c>
      <c r="C13903" t="s">
        <v>22</v>
      </c>
      <c r="D13903" s="55">
        <v>45717</v>
      </c>
      <c r="E13903">
        <v>0.93</v>
      </c>
      <c r="F13903">
        <v>2376549</v>
      </c>
      <c r="G13903" s="58" t="s">
        <v>87</v>
      </c>
      <c r="H13903" s="58" t="s">
        <v>87</v>
      </c>
      <c r="I13903" s="60" t="s">
        <v>85</v>
      </c>
    </row>
    <row r="13904" spans="1:9" x14ac:dyDescent="0.2">
      <c r="A13904" t="s">
        <v>61</v>
      </c>
      <c r="B13904" t="s">
        <v>81</v>
      </c>
      <c r="C13904" t="s">
        <v>22</v>
      </c>
      <c r="D13904" s="55">
        <v>45717</v>
      </c>
      <c r="E13904">
        <v>-0.05</v>
      </c>
      <c r="F13904">
        <v>2376550</v>
      </c>
      <c r="G13904" s="58" t="s">
        <v>87</v>
      </c>
      <c r="H13904" s="58" t="s">
        <v>87</v>
      </c>
      <c r="I13904" s="60" t="s">
        <v>85</v>
      </c>
    </row>
    <row r="13905" spans="1:9" x14ac:dyDescent="0.2">
      <c r="A13905" t="s">
        <v>62</v>
      </c>
      <c r="B13905" t="s">
        <v>80</v>
      </c>
      <c r="C13905" t="s">
        <v>22</v>
      </c>
      <c r="D13905" s="55">
        <v>45717</v>
      </c>
      <c r="E13905">
        <v>0.81499999999999995</v>
      </c>
      <c r="F13905">
        <v>2376551</v>
      </c>
      <c r="G13905" s="58" t="s">
        <v>87</v>
      </c>
      <c r="H13905" s="58" t="s">
        <v>87</v>
      </c>
      <c r="I13905" s="60" t="s">
        <v>85</v>
      </c>
    </row>
    <row r="13906" spans="1:9" x14ac:dyDescent="0.2">
      <c r="A13906" t="s">
        <v>62</v>
      </c>
      <c r="B13906" t="s">
        <v>81</v>
      </c>
      <c r="C13906" t="s">
        <v>22</v>
      </c>
      <c r="D13906" s="55">
        <v>45717</v>
      </c>
      <c r="E13906">
        <v>0.05</v>
      </c>
      <c r="F13906">
        <v>2376552</v>
      </c>
      <c r="G13906" s="58" t="s">
        <v>87</v>
      </c>
      <c r="H13906" s="58" t="s">
        <v>87</v>
      </c>
      <c r="I13906" s="60" t="s">
        <v>85</v>
      </c>
    </row>
    <row r="13907" spans="1:9" x14ac:dyDescent="0.2">
      <c r="A13907" t="s">
        <v>63</v>
      </c>
      <c r="B13907" t="s">
        <v>80</v>
      </c>
      <c r="C13907" t="s">
        <v>22</v>
      </c>
      <c r="D13907" s="55">
        <v>45717</v>
      </c>
      <c r="E13907">
        <v>0</v>
      </c>
      <c r="F13907">
        <v>2376553</v>
      </c>
      <c r="G13907" s="58" t="s">
        <v>87</v>
      </c>
      <c r="H13907" s="58" t="s">
        <v>87</v>
      </c>
      <c r="I13907" s="60" t="s">
        <v>85</v>
      </c>
    </row>
    <row r="13908" spans="1:9" x14ac:dyDescent="0.2">
      <c r="A13908" t="s">
        <v>63</v>
      </c>
      <c r="B13908" t="s">
        <v>81</v>
      </c>
      <c r="C13908" t="s">
        <v>22</v>
      </c>
      <c r="D13908" s="55">
        <v>45717</v>
      </c>
      <c r="E13908">
        <v>0</v>
      </c>
      <c r="F13908">
        <v>2376554</v>
      </c>
      <c r="G13908" s="58" t="s">
        <v>87</v>
      </c>
      <c r="H13908" s="58" t="s">
        <v>87</v>
      </c>
      <c r="I13908" s="60" t="s">
        <v>85</v>
      </c>
    </row>
    <row r="13909" spans="1:9" x14ac:dyDescent="0.2">
      <c r="A13909" t="s">
        <v>64</v>
      </c>
      <c r="B13909" t="s">
        <v>80</v>
      </c>
      <c r="C13909" t="s">
        <v>22</v>
      </c>
      <c r="D13909" s="55">
        <v>45717</v>
      </c>
      <c r="E13909">
        <v>0</v>
      </c>
      <c r="F13909">
        <v>2376555</v>
      </c>
      <c r="G13909" s="58" t="s">
        <v>87</v>
      </c>
      <c r="H13909" s="58" t="s">
        <v>87</v>
      </c>
      <c r="I13909" s="60" t="s">
        <v>85</v>
      </c>
    </row>
    <row r="13910" spans="1:9" x14ac:dyDescent="0.2">
      <c r="A13910" t="s">
        <v>64</v>
      </c>
      <c r="B13910" t="s">
        <v>81</v>
      </c>
      <c r="C13910" t="s">
        <v>22</v>
      </c>
      <c r="D13910" s="55">
        <v>45717</v>
      </c>
      <c r="E13910">
        <v>0</v>
      </c>
      <c r="F13910">
        <v>2376556</v>
      </c>
      <c r="G13910" s="58" t="s">
        <v>87</v>
      </c>
      <c r="H13910" s="58" t="s">
        <v>87</v>
      </c>
      <c r="I13910" s="60" t="s">
        <v>85</v>
      </c>
    </row>
    <row r="13911" spans="1:9" x14ac:dyDescent="0.2">
      <c r="A13911" t="s">
        <v>79</v>
      </c>
      <c r="B13911" t="s">
        <v>80</v>
      </c>
      <c r="C13911" t="s">
        <v>22</v>
      </c>
      <c r="D13911" s="55">
        <v>45717</v>
      </c>
      <c r="E13911">
        <v>0</v>
      </c>
      <c r="F13911">
        <v>2376557</v>
      </c>
      <c r="G13911" s="58" t="s">
        <v>87</v>
      </c>
      <c r="H13911" s="58" t="s">
        <v>87</v>
      </c>
      <c r="I13911" s="60" t="s">
        <v>85</v>
      </c>
    </row>
    <row r="13912" spans="1:9" x14ac:dyDescent="0.2">
      <c r="A13912" t="s">
        <v>79</v>
      </c>
      <c r="B13912" t="s">
        <v>81</v>
      </c>
      <c r="C13912" t="s">
        <v>22</v>
      </c>
      <c r="D13912" s="55">
        <v>45717</v>
      </c>
      <c r="E13912">
        <v>0</v>
      </c>
      <c r="F13912">
        <v>2376558</v>
      </c>
      <c r="G13912" s="58" t="s">
        <v>87</v>
      </c>
      <c r="H13912" s="58" t="s">
        <v>87</v>
      </c>
      <c r="I13912" s="60" t="s">
        <v>85</v>
      </c>
    </row>
    <row r="13913" spans="1:9" x14ac:dyDescent="0.2">
      <c r="A13913" t="s">
        <v>65</v>
      </c>
      <c r="B13913" t="s">
        <v>80</v>
      </c>
      <c r="C13913" t="s">
        <v>22</v>
      </c>
      <c r="D13913" s="55">
        <v>45717</v>
      </c>
      <c r="E13913">
        <v>0</v>
      </c>
      <c r="F13913">
        <v>2376559</v>
      </c>
      <c r="G13913" s="58" t="s">
        <v>87</v>
      </c>
      <c r="H13913" s="58" t="s">
        <v>87</v>
      </c>
      <c r="I13913" s="60" t="s">
        <v>85</v>
      </c>
    </row>
    <row r="13914" spans="1:9" x14ac:dyDescent="0.2">
      <c r="A13914" t="s">
        <v>65</v>
      </c>
      <c r="B13914" t="s">
        <v>81</v>
      </c>
      <c r="C13914" t="s">
        <v>22</v>
      </c>
      <c r="D13914" s="55">
        <v>45717</v>
      </c>
      <c r="E13914">
        <v>0</v>
      </c>
      <c r="F13914">
        <v>2376560</v>
      </c>
      <c r="G13914" s="58" t="s">
        <v>87</v>
      </c>
      <c r="H13914" s="58" t="s">
        <v>87</v>
      </c>
      <c r="I13914" s="60" t="s">
        <v>85</v>
      </c>
    </row>
    <row r="13915" spans="1:9" x14ac:dyDescent="0.2">
      <c r="A13915" t="s">
        <v>82</v>
      </c>
      <c r="B13915" t="s">
        <v>80</v>
      </c>
      <c r="C13915" t="s">
        <v>22</v>
      </c>
      <c r="D13915" s="55">
        <v>45717</v>
      </c>
      <c r="E13915">
        <v>0</v>
      </c>
      <c r="F13915">
        <v>2376561</v>
      </c>
      <c r="G13915" s="58" t="s">
        <v>87</v>
      </c>
      <c r="H13915" s="58" t="s">
        <v>87</v>
      </c>
      <c r="I13915" s="60" t="s">
        <v>85</v>
      </c>
    </row>
    <row r="13916" spans="1:9" x14ac:dyDescent="0.2">
      <c r="A13916" t="s">
        <v>78</v>
      </c>
      <c r="B13916" t="s">
        <v>80</v>
      </c>
      <c r="C13916" t="s">
        <v>22</v>
      </c>
      <c r="D13916" s="55">
        <v>45748</v>
      </c>
      <c r="E13916">
        <v>0.435</v>
      </c>
      <c r="F13916">
        <v>2376515</v>
      </c>
      <c r="G13916" s="58" t="s">
        <v>87</v>
      </c>
      <c r="H13916" s="58" t="s">
        <v>87</v>
      </c>
      <c r="I13916" s="60" t="s">
        <v>85</v>
      </c>
    </row>
    <row r="13917" spans="1:9" x14ac:dyDescent="0.2">
      <c r="A13917" t="s">
        <v>78</v>
      </c>
      <c r="B13917" t="s">
        <v>81</v>
      </c>
      <c r="C13917" t="s">
        <v>22</v>
      </c>
      <c r="D13917" s="55">
        <v>45748</v>
      </c>
      <c r="E13917">
        <v>1.4999999999999999E-2</v>
      </c>
      <c r="F13917">
        <v>2376516</v>
      </c>
      <c r="G13917" s="58" t="s">
        <v>87</v>
      </c>
      <c r="H13917" s="58" t="s">
        <v>87</v>
      </c>
      <c r="I13917" s="60" t="s">
        <v>85</v>
      </c>
    </row>
    <row r="13918" spans="1:9" x14ac:dyDescent="0.2">
      <c r="A13918" t="s">
        <v>35</v>
      </c>
      <c r="B13918" t="s">
        <v>80</v>
      </c>
      <c r="C13918" t="s">
        <v>22</v>
      </c>
      <c r="D13918" s="55">
        <v>45748</v>
      </c>
      <c r="E13918">
        <v>0.435</v>
      </c>
      <c r="F13918">
        <v>2376517</v>
      </c>
      <c r="G13918" s="58" t="s">
        <v>87</v>
      </c>
      <c r="H13918" s="58" t="s">
        <v>87</v>
      </c>
      <c r="I13918" s="60" t="s">
        <v>85</v>
      </c>
    </row>
    <row r="13919" spans="1:9" x14ac:dyDescent="0.2">
      <c r="A13919" t="s">
        <v>35</v>
      </c>
      <c r="B13919" t="s">
        <v>81</v>
      </c>
      <c r="C13919" t="s">
        <v>22</v>
      </c>
      <c r="D13919" s="55">
        <v>45748</v>
      </c>
      <c r="E13919">
        <v>4.4999999999999998E-2</v>
      </c>
      <c r="F13919">
        <v>2376518</v>
      </c>
      <c r="G13919" s="58" t="s">
        <v>87</v>
      </c>
      <c r="H13919" s="58" t="s">
        <v>87</v>
      </c>
      <c r="I13919" s="60" t="s">
        <v>85</v>
      </c>
    </row>
    <row r="13920" spans="1:9" x14ac:dyDescent="0.2">
      <c r="A13920" t="s">
        <v>36</v>
      </c>
      <c r="B13920" t="s">
        <v>80</v>
      </c>
      <c r="C13920" t="s">
        <v>22</v>
      </c>
      <c r="D13920" s="55">
        <v>45748</v>
      </c>
      <c r="E13920">
        <v>0.435</v>
      </c>
      <c r="F13920">
        <v>2376519</v>
      </c>
      <c r="G13920" s="58" t="s">
        <v>87</v>
      </c>
      <c r="H13920" s="58" t="s">
        <v>87</v>
      </c>
      <c r="I13920" s="60" t="s">
        <v>85</v>
      </c>
    </row>
    <row r="13921" spans="1:9" x14ac:dyDescent="0.2">
      <c r="A13921" t="s">
        <v>36</v>
      </c>
      <c r="B13921" t="s">
        <v>81</v>
      </c>
      <c r="C13921" t="s">
        <v>22</v>
      </c>
      <c r="D13921" s="55">
        <v>45748</v>
      </c>
      <c r="E13921">
        <v>1.4999999999999999E-2</v>
      </c>
      <c r="F13921">
        <v>2376520</v>
      </c>
      <c r="G13921" s="58" t="s">
        <v>87</v>
      </c>
      <c r="H13921" s="58" t="s">
        <v>87</v>
      </c>
      <c r="I13921" s="60" t="s">
        <v>85</v>
      </c>
    </row>
    <row r="13922" spans="1:9" x14ac:dyDescent="0.2">
      <c r="A13922" t="s">
        <v>37</v>
      </c>
      <c r="B13922" t="s">
        <v>80</v>
      </c>
      <c r="C13922" t="s">
        <v>22</v>
      </c>
      <c r="D13922" s="55">
        <v>45748</v>
      </c>
      <c r="E13922">
        <v>0.435</v>
      </c>
      <c r="F13922">
        <v>2376521</v>
      </c>
      <c r="G13922" s="58" t="s">
        <v>87</v>
      </c>
      <c r="H13922" s="58" t="s">
        <v>87</v>
      </c>
      <c r="I13922" s="60" t="s">
        <v>85</v>
      </c>
    </row>
    <row r="13923" spans="1:9" x14ac:dyDescent="0.2">
      <c r="A13923" t="s">
        <v>37</v>
      </c>
      <c r="B13923" t="s">
        <v>81</v>
      </c>
      <c r="C13923" t="s">
        <v>22</v>
      </c>
      <c r="D13923" s="55">
        <v>45748</v>
      </c>
      <c r="E13923">
        <v>4.4999999999999998E-2</v>
      </c>
      <c r="F13923">
        <v>2376522</v>
      </c>
      <c r="G13923" s="58" t="s">
        <v>87</v>
      </c>
      <c r="H13923" s="58" t="s">
        <v>87</v>
      </c>
      <c r="I13923" s="60" t="s">
        <v>85</v>
      </c>
    </row>
    <row r="13924" spans="1:9" x14ac:dyDescent="0.2">
      <c r="A13924" t="s">
        <v>40</v>
      </c>
      <c r="B13924" t="s">
        <v>80</v>
      </c>
      <c r="C13924" t="s">
        <v>22</v>
      </c>
      <c r="D13924" s="55">
        <v>45748</v>
      </c>
      <c r="E13924">
        <v>0</v>
      </c>
      <c r="F13924">
        <v>2376523</v>
      </c>
      <c r="G13924" s="58" t="s">
        <v>87</v>
      </c>
      <c r="H13924" s="58" t="s">
        <v>87</v>
      </c>
      <c r="I13924" s="60" t="s">
        <v>85</v>
      </c>
    </row>
    <row r="13925" spans="1:9" x14ac:dyDescent="0.2">
      <c r="A13925" t="s">
        <v>40</v>
      </c>
      <c r="B13925" t="s">
        <v>81</v>
      </c>
      <c r="C13925" t="s">
        <v>22</v>
      </c>
      <c r="D13925" s="55">
        <v>45748</v>
      </c>
      <c r="E13925">
        <v>0</v>
      </c>
      <c r="F13925">
        <v>2376524</v>
      </c>
      <c r="G13925" s="58" t="s">
        <v>87</v>
      </c>
      <c r="H13925" s="58" t="s">
        <v>87</v>
      </c>
      <c r="I13925" s="60" t="s">
        <v>85</v>
      </c>
    </row>
    <row r="13926" spans="1:9" x14ac:dyDescent="0.2">
      <c r="A13926" t="s">
        <v>41</v>
      </c>
      <c r="B13926" t="s">
        <v>80</v>
      </c>
      <c r="C13926" t="s">
        <v>22</v>
      </c>
      <c r="D13926" s="55">
        <v>45748</v>
      </c>
      <c r="E13926">
        <v>0</v>
      </c>
      <c r="F13926">
        <v>2376525</v>
      </c>
      <c r="G13926" s="58" t="s">
        <v>87</v>
      </c>
      <c r="H13926" s="58" t="s">
        <v>87</v>
      </c>
      <c r="I13926" s="60" t="s">
        <v>85</v>
      </c>
    </row>
    <row r="13927" spans="1:9" x14ac:dyDescent="0.2">
      <c r="A13927" t="s">
        <v>41</v>
      </c>
      <c r="B13927" t="s">
        <v>81</v>
      </c>
      <c r="C13927" t="s">
        <v>22</v>
      </c>
      <c r="D13927" s="55">
        <v>45748</v>
      </c>
      <c r="E13927">
        <v>0</v>
      </c>
      <c r="F13927">
        <v>2376526</v>
      </c>
      <c r="G13927" s="58" t="s">
        <v>87</v>
      </c>
      <c r="H13927" s="58" t="s">
        <v>87</v>
      </c>
      <c r="I13927" s="60" t="s">
        <v>85</v>
      </c>
    </row>
    <row r="13928" spans="1:9" x14ac:dyDescent="0.2">
      <c r="A13928" t="s">
        <v>42</v>
      </c>
      <c r="B13928" t="s">
        <v>80</v>
      </c>
      <c r="C13928" t="s">
        <v>22</v>
      </c>
      <c r="D13928" s="55">
        <v>45748</v>
      </c>
      <c r="E13928">
        <v>0.17</v>
      </c>
      <c r="F13928">
        <v>2376527</v>
      </c>
      <c r="G13928" s="58" t="s">
        <v>87</v>
      </c>
      <c r="H13928" s="58" t="s">
        <v>87</v>
      </c>
      <c r="I13928" s="60" t="s">
        <v>85</v>
      </c>
    </row>
    <row r="13929" spans="1:9" x14ac:dyDescent="0.2">
      <c r="A13929" t="s">
        <v>42</v>
      </c>
      <c r="B13929" t="s">
        <v>81</v>
      </c>
      <c r="C13929" t="s">
        <v>22</v>
      </c>
      <c r="D13929" s="55">
        <v>45748</v>
      </c>
      <c r="E13929">
        <v>1.7500000000000002E-2</v>
      </c>
      <c r="F13929">
        <v>2376528</v>
      </c>
      <c r="G13929" s="58" t="s">
        <v>87</v>
      </c>
      <c r="H13929" s="58" t="s">
        <v>87</v>
      </c>
      <c r="I13929" s="60" t="s">
        <v>85</v>
      </c>
    </row>
    <row r="13930" spans="1:9" x14ac:dyDescent="0.2">
      <c r="A13930" t="s">
        <v>43</v>
      </c>
      <c r="B13930" t="s">
        <v>80</v>
      </c>
      <c r="C13930" t="s">
        <v>22</v>
      </c>
      <c r="D13930" s="55">
        <v>45748</v>
      </c>
      <c r="E13930">
        <v>0.17</v>
      </c>
      <c r="F13930">
        <v>2376529</v>
      </c>
      <c r="G13930" s="58" t="s">
        <v>87</v>
      </c>
      <c r="H13930" s="58" t="s">
        <v>87</v>
      </c>
      <c r="I13930" s="60" t="s">
        <v>85</v>
      </c>
    </row>
    <row r="13931" spans="1:9" x14ac:dyDescent="0.2">
      <c r="A13931" t="s">
        <v>43</v>
      </c>
      <c r="B13931" t="s">
        <v>81</v>
      </c>
      <c r="C13931" t="s">
        <v>22</v>
      </c>
      <c r="D13931" s="55">
        <v>45748</v>
      </c>
      <c r="E13931">
        <v>8.4453267132524212E-2</v>
      </c>
      <c r="F13931">
        <v>2376530</v>
      </c>
      <c r="G13931" s="58" t="s">
        <v>87</v>
      </c>
      <c r="H13931" s="58" t="s">
        <v>87</v>
      </c>
      <c r="I13931" s="60" t="s">
        <v>85</v>
      </c>
    </row>
    <row r="13932" spans="1:9" x14ac:dyDescent="0.2">
      <c r="A13932" t="s">
        <v>44</v>
      </c>
      <c r="B13932" t="s">
        <v>80</v>
      </c>
      <c r="C13932" t="s">
        <v>22</v>
      </c>
      <c r="D13932" s="55">
        <v>45748</v>
      </c>
      <c r="E13932">
        <v>0.24</v>
      </c>
      <c r="F13932">
        <v>2376531</v>
      </c>
      <c r="G13932" s="58" t="s">
        <v>87</v>
      </c>
      <c r="H13932" s="58" t="s">
        <v>87</v>
      </c>
      <c r="I13932" s="60" t="s">
        <v>85</v>
      </c>
    </row>
    <row r="13933" spans="1:9" x14ac:dyDescent="0.2">
      <c r="A13933" t="s">
        <v>44</v>
      </c>
      <c r="B13933" t="s">
        <v>81</v>
      </c>
      <c r="C13933" t="s">
        <v>22</v>
      </c>
      <c r="D13933" s="55">
        <v>45748</v>
      </c>
      <c r="E13933">
        <v>5.0000000000000001E-3</v>
      </c>
      <c r="F13933">
        <v>2376532</v>
      </c>
      <c r="G13933" s="58" t="s">
        <v>87</v>
      </c>
      <c r="H13933" s="58" t="s">
        <v>87</v>
      </c>
      <c r="I13933" s="60" t="s">
        <v>85</v>
      </c>
    </row>
    <row r="13934" spans="1:9" x14ac:dyDescent="0.2">
      <c r="A13934" t="s">
        <v>45</v>
      </c>
      <c r="B13934" t="s">
        <v>80</v>
      </c>
      <c r="C13934" t="s">
        <v>22</v>
      </c>
      <c r="D13934" s="55">
        <v>45748</v>
      </c>
      <c r="E13934">
        <v>0.24</v>
      </c>
      <c r="F13934">
        <v>2376533</v>
      </c>
      <c r="G13934" s="58" t="s">
        <v>87</v>
      </c>
      <c r="H13934" s="58" t="s">
        <v>87</v>
      </c>
      <c r="I13934" s="60" t="s">
        <v>85</v>
      </c>
    </row>
    <row r="13935" spans="1:9" x14ac:dyDescent="0.2">
      <c r="A13935" t="s">
        <v>45</v>
      </c>
      <c r="B13935" t="s">
        <v>81</v>
      </c>
      <c r="C13935" t="s">
        <v>22</v>
      </c>
      <c r="D13935" s="55">
        <v>45748</v>
      </c>
      <c r="E13935">
        <v>5.0000000000000001E-3</v>
      </c>
      <c r="F13935">
        <v>2376534</v>
      </c>
      <c r="G13935" s="58" t="s">
        <v>87</v>
      </c>
      <c r="H13935" s="58" t="s">
        <v>87</v>
      </c>
      <c r="I13935" s="60" t="s">
        <v>85</v>
      </c>
    </row>
    <row r="13936" spans="1:9" x14ac:dyDescent="0.2">
      <c r="A13936" t="s">
        <v>46</v>
      </c>
      <c r="B13936" t="s">
        <v>80</v>
      </c>
      <c r="C13936" t="s">
        <v>22</v>
      </c>
      <c r="D13936" s="55">
        <v>45748</v>
      </c>
      <c r="E13936">
        <v>0.24</v>
      </c>
      <c r="F13936">
        <v>2376535</v>
      </c>
      <c r="G13936" s="58" t="s">
        <v>87</v>
      </c>
      <c r="H13936" s="58" t="s">
        <v>87</v>
      </c>
      <c r="I13936" s="60" t="s">
        <v>85</v>
      </c>
    </row>
    <row r="13937" spans="1:9" x14ac:dyDescent="0.2">
      <c r="A13937" t="s">
        <v>46</v>
      </c>
      <c r="B13937" t="s">
        <v>81</v>
      </c>
      <c r="C13937" t="s">
        <v>22</v>
      </c>
      <c r="D13937" s="55">
        <v>45748</v>
      </c>
      <c r="E13937">
        <v>0.14801633237822351</v>
      </c>
      <c r="F13937">
        <v>2376536</v>
      </c>
      <c r="G13937" s="58" t="s">
        <v>87</v>
      </c>
      <c r="H13937" s="58" t="s">
        <v>87</v>
      </c>
      <c r="I13937" s="60" t="s">
        <v>85</v>
      </c>
    </row>
    <row r="13938" spans="1:9" x14ac:dyDescent="0.2">
      <c r="A13938" t="s">
        <v>47</v>
      </c>
      <c r="B13938" t="s">
        <v>80</v>
      </c>
      <c r="C13938" t="s">
        <v>22</v>
      </c>
      <c r="D13938" s="55">
        <v>45748</v>
      </c>
      <c r="E13938">
        <v>0.24</v>
      </c>
      <c r="F13938">
        <v>2376537</v>
      </c>
      <c r="G13938" s="58" t="s">
        <v>87</v>
      </c>
      <c r="H13938" s="58" t="s">
        <v>87</v>
      </c>
      <c r="I13938" s="60" t="s">
        <v>85</v>
      </c>
    </row>
    <row r="13939" spans="1:9" x14ac:dyDescent="0.2">
      <c r="A13939" t="s">
        <v>47</v>
      </c>
      <c r="B13939" t="s">
        <v>81</v>
      </c>
      <c r="C13939" t="s">
        <v>22</v>
      </c>
      <c r="D13939" s="55">
        <v>45748</v>
      </c>
      <c r="E13939">
        <v>2.5000000000000001E-2</v>
      </c>
      <c r="F13939">
        <v>2376538</v>
      </c>
      <c r="G13939" s="58" t="s">
        <v>87</v>
      </c>
      <c r="H13939" s="58" t="s">
        <v>87</v>
      </c>
      <c r="I13939" s="60" t="s">
        <v>85</v>
      </c>
    </row>
    <row r="13940" spans="1:9" x14ac:dyDescent="0.2">
      <c r="A13940" t="s">
        <v>48</v>
      </c>
      <c r="B13940" t="s">
        <v>80</v>
      </c>
      <c r="C13940" t="s">
        <v>22</v>
      </c>
      <c r="D13940" s="55">
        <v>45748</v>
      </c>
      <c r="E13940">
        <v>0.24</v>
      </c>
      <c r="F13940">
        <v>2376539</v>
      </c>
      <c r="G13940" s="58" t="s">
        <v>87</v>
      </c>
      <c r="H13940" s="58" t="s">
        <v>87</v>
      </c>
      <c r="I13940" s="60" t="s">
        <v>85</v>
      </c>
    </row>
    <row r="13941" spans="1:9" x14ac:dyDescent="0.2">
      <c r="A13941" t="s">
        <v>48</v>
      </c>
      <c r="B13941" t="s">
        <v>81</v>
      </c>
      <c r="C13941" t="s">
        <v>22</v>
      </c>
      <c r="D13941" s="55">
        <v>45748</v>
      </c>
      <c r="E13941">
        <v>0.14801633237822351</v>
      </c>
      <c r="F13941">
        <v>2376540</v>
      </c>
      <c r="G13941" s="58" t="s">
        <v>87</v>
      </c>
      <c r="H13941" s="58" t="s">
        <v>87</v>
      </c>
      <c r="I13941" s="60" t="s">
        <v>85</v>
      </c>
    </row>
    <row r="13942" spans="1:9" x14ac:dyDescent="0.2">
      <c r="A13942" t="s">
        <v>50</v>
      </c>
      <c r="B13942" t="s">
        <v>80</v>
      </c>
      <c r="C13942" t="s">
        <v>22</v>
      </c>
      <c r="D13942" s="55">
        <v>45748</v>
      </c>
      <c r="E13942">
        <v>0</v>
      </c>
      <c r="F13942">
        <v>2376541</v>
      </c>
      <c r="G13942" s="58" t="s">
        <v>87</v>
      </c>
      <c r="H13942" s="58" t="s">
        <v>87</v>
      </c>
      <c r="I13942" s="60" t="s">
        <v>85</v>
      </c>
    </row>
    <row r="13943" spans="1:9" x14ac:dyDescent="0.2">
      <c r="A13943" t="s">
        <v>50</v>
      </c>
      <c r="B13943" t="s">
        <v>81</v>
      </c>
      <c r="C13943" t="s">
        <v>22</v>
      </c>
      <c r="D13943" s="55">
        <v>45748</v>
      </c>
      <c r="E13943">
        <v>0</v>
      </c>
      <c r="F13943">
        <v>2376542</v>
      </c>
      <c r="G13943" s="58" t="s">
        <v>87</v>
      </c>
      <c r="H13943" s="58" t="s">
        <v>87</v>
      </c>
      <c r="I13943" s="60" t="s">
        <v>85</v>
      </c>
    </row>
    <row r="13944" spans="1:9" x14ac:dyDescent="0.2">
      <c r="A13944" t="s">
        <v>58</v>
      </c>
      <c r="B13944" t="s">
        <v>80</v>
      </c>
      <c r="C13944" t="s">
        <v>22</v>
      </c>
      <c r="D13944" s="55">
        <v>45748</v>
      </c>
      <c r="E13944">
        <v>0.435</v>
      </c>
      <c r="F13944">
        <v>2376543</v>
      </c>
      <c r="G13944" s="58" t="s">
        <v>87</v>
      </c>
      <c r="H13944" s="58" t="s">
        <v>87</v>
      </c>
      <c r="I13944" s="60" t="s">
        <v>85</v>
      </c>
    </row>
    <row r="13945" spans="1:9" x14ac:dyDescent="0.2">
      <c r="A13945" t="s">
        <v>58</v>
      </c>
      <c r="B13945" t="s">
        <v>81</v>
      </c>
      <c r="C13945" t="s">
        <v>22</v>
      </c>
      <c r="D13945" s="55">
        <v>45748</v>
      </c>
      <c r="E13945">
        <v>1.4999999999999999E-2</v>
      </c>
      <c r="F13945">
        <v>2376544</v>
      </c>
      <c r="G13945" s="58" t="s">
        <v>87</v>
      </c>
      <c r="H13945" s="58" t="s">
        <v>87</v>
      </c>
      <c r="I13945" s="60" t="s">
        <v>85</v>
      </c>
    </row>
    <row r="13946" spans="1:9" x14ac:dyDescent="0.2">
      <c r="A13946" t="s">
        <v>59</v>
      </c>
      <c r="B13946" t="s">
        <v>80</v>
      </c>
      <c r="C13946" t="s">
        <v>22</v>
      </c>
      <c r="D13946" s="55">
        <v>45748</v>
      </c>
      <c r="E13946">
        <v>0.5</v>
      </c>
      <c r="F13946">
        <v>2376545</v>
      </c>
      <c r="G13946" s="58" t="s">
        <v>87</v>
      </c>
      <c r="H13946" s="58" t="s">
        <v>87</v>
      </c>
      <c r="I13946" s="60" t="s">
        <v>85</v>
      </c>
    </row>
    <row r="13947" spans="1:9" x14ac:dyDescent="0.2">
      <c r="A13947" t="s">
        <v>59</v>
      </c>
      <c r="B13947" t="s">
        <v>81</v>
      </c>
      <c r="C13947" t="s">
        <v>22</v>
      </c>
      <c r="D13947" s="55">
        <v>45748</v>
      </c>
      <c r="E13947">
        <v>-8.5000000000000006E-2</v>
      </c>
      <c r="F13947">
        <v>2376546</v>
      </c>
      <c r="G13947" s="58" t="s">
        <v>87</v>
      </c>
      <c r="H13947" s="58" t="s">
        <v>87</v>
      </c>
      <c r="I13947" s="60" t="s">
        <v>85</v>
      </c>
    </row>
    <row r="13948" spans="1:9" x14ac:dyDescent="0.2">
      <c r="A13948" t="s">
        <v>60</v>
      </c>
      <c r="B13948" t="s">
        <v>80</v>
      </c>
      <c r="C13948" t="s">
        <v>22</v>
      </c>
      <c r="D13948" s="55">
        <v>45748</v>
      </c>
      <c r="E13948">
        <v>0.5</v>
      </c>
      <c r="F13948">
        <v>2376547</v>
      </c>
      <c r="G13948" s="58" t="s">
        <v>87</v>
      </c>
      <c r="H13948" s="58" t="s">
        <v>87</v>
      </c>
      <c r="I13948" s="60" t="s">
        <v>85</v>
      </c>
    </row>
    <row r="13949" spans="1:9" x14ac:dyDescent="0.2">
      <c r="A13949" t="s">
        <v>60</v>
      </c>
      <c r="B13949" t="s">
        <v>81</v>
      </c>
      <c r="C13949" t="s">
        <v>22</v>
      </c>
      <c r="D13949" s="55">
        <v>45748</v>
      </c>
      <c r="E13949">
        <v>0.02</v>
      </c>
      <c r="F13949">
        <v>2376548</v>
      </c>
      <c r="G13949" s="58" t="s">
        <v>87</v>
      </c>
      <c r="H13949" s="58" t="s">
        <v>87</v>
      </c>
      <c r="I13949" s="60" t="s">
        <v>85</v>
      </c>
    </row>
    <row r="13950" spans="1:9" x14ac:dyDescent="0.2">
      <c r="A13950" t="s">
        <v>61</v>
      </c>
      <c r="B13950" t="s">
        <v>80</v>
      </c>
      <c r="C13950" t="s">
        <v>22</v>
      </c>
      <c r="D13950" s="55">
        <v>45748</v>
      </c>
      <c r="E13950">
        <v>0.5</v>
      </c>
      <c r="F13950">
        <v>2376549</v>
      </c>
      <c r="G13950" s="58" t="s">
        <v>87</v>
      </c>
      <c r="H13950" s="58" t="s">
        <v>87</v>
      </c>
      <c r="I13950" s="60" t="s">
        <v>85</v>
      </c>
    </row>
    <row r="13951" spans="1:9" x14ac:dyDescent="0.2">
      <c r="A13951" t="s">
        <v>61</v>
      </c>
      <c r="B13951" t="s">
        <v>81</v>
      </c>
      <c r="C13951" t="s">
        <v>22</v>
      </c>
      <c r="D13951" s="55">
        <v>45748</v>
      </c>
      <c r="E13951">
        <v>-4.4999999999999998E-2</v>
      </c>
      <c r="F13951">
        <v>2376550</v>
      </c>
      <c r="G13951" s="58" t="s">
        <v>87</v>
      </c>
      <c r="H13951" s="58" t="s">
        <v>87</v>
      </c>
      <c r="I13951" s="60" t="s">
        <v>85</v>
      </c>
    </row>
    <row r="13952" spans="1:9" x14ac:dyDescent="0.2">
      <c r="A13952" t="s">
        <v>62</v>
      </c>
      <c r="B13952" t="s">
        <v>80</v>
      </c>
      <c r="C13952" t="s">
        <v>22</v>
      </c>
      <c r="D13952" s="55">
        <v>45748</v>
      </c>
      <c r="E13952">
        <v>0.24</v>
      </c>
      <c r="F13952">
        <v>2376551</v>
      </c>
      <c r="G13952" s="58" t="s">
        <v>87</v>
      </c>
      <c r="H13952" s="58" t="s">
        <v>87</v>
      </c>
      <c r="I13952" s="60" t="s">
        <v>85</v>
      </c>
    </row>
    <row r="13953" spans="1:9" x14ac:dyDescent="0.2">
      <c r="A13953" t="s">
        <v>62</v>
      </c>
      <c r="B13953" t="s">
        <v>81</v>
      </c>
      <c r="C13953" t="s">
        <v>22</v>
      </c>
      <c r="D13953" s="55">
        <v>45748</v>
      </c>
      <c r="E13953">
        <v>5.0000000000000001E-3</v>
      </c>
      <c r="F13953">
        <v>2376552</v>
      </c>
      <c r="G13953" s="58" t="s">
        <v>87</v>
      </c>
      <c r="H13953" s="58" t="s">
        <v>87</v>
      </c>
      <c r="I13953" s="60" t="s">
        <v>85</v>
      </c>
    </row>
    <row r="13954" spans="1:9" x14ac:dyDescent="0.2">
      <c r="A13954" t="s">
        <v>63</v>
      </c>
      <c r="B13954" t="s">
        <v>80</v>
      </c>
      <c r="C13954" t="s">
        <v>22</v>
      </c>
      <c r="D13954" s="55">
        <v>45748</v>
      </c>
      <c r="E13954">
        <v>0</v>
      </c>
      <c r="F13954">
        <v>2376553</v>
      </c>
      <c r="G13954" s="58" t="s">
        <v>87</v>
      </c>
      <c r="H13954" s="58" t="s">
        <v>87</v>
      </c>
      <c r="I13954" s="60" t="s">
        <v>85</v>
      </c>
    </row>
    <row r="13955" spans="1:9" x14ac:dyDescent="0.2">
      <c r="A13955" t="s">
        <v>63</v>
      </c>
      <c r="B13955" t="s">
        <v>81</v>
      </c>
      <c r="C13955" t="s">
        <v>22</v>
      </c>
      <c r="D13955" s="55">
        <v>45748</v>
      </c>
      <c r="E13955">
        <v>0</v>
      </c>
      <c r="F13955">
        <v>2376554</v>
      </c>
      <c r="G13955" s="58" t="s">
        <v>87</v>
      </c>
      <c r="H13955" s="58" t="s">
        <v>87</v>
      </c>
      <c r="I13955" s="60" t="s">
        <v>85</v>
      </c>
    </row>
    <row r="13956" spans="1:9" x14ac:dyDescent="0.2">
      <c r="A13956" t="s">
        <v>64</v>
      </c>
      <c r="B13956" t="s">
        <v>80</v>
      </c>
      <c r="C13956" t="s">
        <v>22</v>
      </c>
      <c r="D13956" s="55">
        <v>45748</v>
      </c>
      <c r="E13956">
        <v>0</v>
      </c>
      <c r="F13956">
        <v>2376555</v>
      </c>
      <c r="G13956" s="58" t="s">
        <v>87</v>
      </c>
      <c r="H13956" s="58" t="s">
        <v>87</v>
      </c>
      <c r="I13956" s="60" t="s">
        <v>85</v>
      </c>
    </row>
    <row r="13957" spans="1:9" x14ac:dyDescent="0.2">
      <c r="A13957" t="s">
        <v>64</v>
      </c>
      <c r="B13957" t="s">
        <v>81</v>
      </c>
      <c r="C13957" t="s">
        <v>22</v>
      </c>
      <c r="D13957" s="55">
        <v>45748</v>
      </c>
      <c r="E13957">
        <v>0</v>
      </c>
      <c r="F13957">
        <v>2376556</v>
      </c>
      <c r="G13957" s="58" t="s">
        <v>87</v>
      </c>
      <c r="H13957" s="58" t="s">
        <v>87</v>
      </c>
      <c r="I13957" s="60" t="s">
        <v>85</v>
      </c>
    </row>
    <row r="13958" spans="1:9" x14ac:dyDescent="0.2">
      <c r="A13958" t="s">
        <v>79</v>
      </c>
      <c r="B13958" t="s">
        <v>80</v>
      </c>
      <c r="C13958" t="s">
        <v>22</v>
      </c>
      <c r="D13958" s="55">
        <v>45748</v>
      </c>
      <c r="E13958">
        <v>0</v>
      </c>
      <c r="F13958">
        <v>2376557</v>
      </c>
      <c r="G13958" s="58" t="s">
        <v>87</v>
      </c>
      <c r="H13958" s="58" t="s">
        <v>87</v>
      </c>
      <c r="I13958" s="60" t="s">
        <v>85</v>
      </c>
    </row>
    <row r="13959" spans="1:9" x14ac:dyDescent="0.2">
      <c r="A13959" t="s">
        <v>79</v>
      </c>
      <c r="B13959" t="s">
        <v>81</v>
      </c>
      <c r="C13959" t="s">
        <v>22</v>
      </c>
      <c r="D13959" s="55">
        <v>45748</v>
      </c>
      <c r="E13959">
        <v>0</v>
      </c>
      <c r="F13959">
        <v>2376558</v>
      </c>
      <c r="G13959" s="58" t="s">
        <v>87</v>
      </c>
      <c r="H13959" s="58" t="s">
        <v>87</v>
      </c>
      <c r="I13959" s="60" t="s">
        <v>85</v>
      </c>
    </row>
    <row r="13960" spans="1:9" x14ac:dyDescent="0.2">
      <c r="A13960" t="s">
        <v>65</v>
      </c>
      <c r="B13960" t="s">
        <v>80</v>
      </c>
      <c r="C13960" t="s">
        <v>22</v>
      </c>
      <c r="D13960" s="55">
        <v>45748</v>
      </c>
      <c r="E13960">
        <v>0</v>
      </c>
      <c r="F13960">
        <v>2376559</v>
      </c>
      <c r="G13960" s="58" t="s">
        <v>87</v>
      </c>
      <c r="H13960" s="58" t="s">
        <v>87</v>
      </c>
      <c r="I13960" s="60" t="s">
        <v>85</v>
      </c>
    </row>
    <row r="13961" spans="1:9" x14ac:dyDescent="0.2">
      <c r="A13961" t="s">
        <v>65</v>
      </c>
      <c r="B13961" t="s">
        <v>81</v>
      </c>
      <c r="C13961" t="s">
        <v>22</v>
      </c>
      <c r="D13961" s="55">
        <v>45748</v>
      </c>
      <c r="E13961">
        <v>0</v>
      </c>
      <c r="F13961">
        <v>2376560</v>
      </c>
      <c r="G13961" s="58" t="s">
        <v>87</v>
      </c>
      <c r="H13961" s="58" t="s">
        <v>87</v>
      </c>
      <c r="I13961" s="60" t="s">
        <v>85</v>
      </c>
    </row>
    <row r="13962" spans="1:9" x14ac:dyDescent="0.2">
      <c r="A13962" t="s">
        <v>82</v>
      </c>
      <c r="B13962" t="s">
        <v>80</v>
      </c>
      <c r="C13962" t="s">
        <v>22</v>
      </c>
      <c r="D13962" s="55">
        <v>45748</v>
      </c>
      <c r="E13962">
        <v>0</v>
      </c>
      <c r="F13962">
        <v>2376561</v>
      </c>
      <c r="G13962" s="58" t="s">
        <v>87</v>
      </c>
      <c r="H13962" s="58" t="s">
        <v>87</v>
      </c>
      <c r="I13962" s="60" t="s">
        <v>85</v>
      </c>
    </row>
    <row r="13963" spans="1:9" x14ac:dyDescent="0.2">
      <c r="A13963" t="s">
        <v>78</v>
      </c>
      <c r="B13963" t="s">
        <v>80</v>
      </c>
      <c r="C13963" t="s">
        <v>22</v>
      </c>
      <c r="D13963" s="55">
        <v>45778</v>
      </c>
      <c r="E13963">
        <v>0.38500000000000001</v>
      </c>
      <c r="F13963">
        <v>2376515</v>
      </c>
      <c r="G13963" s="58" t="s">
        <v>87</v>
      </c>
      <c r="H13963" s="58" t="s">
        <v>87</v>
      </c>
      <c r="I13963" s="60" t="s">
        <v>85</v>
      </c>
    </row>
    <row r="13964" spans="1:9" x14ac:dyDescent="0.2">
      <c r="A13964" t="s">
        <v>78</v>
      </c>
      <c r="B13964" t="s">
        <v>81</v>
      </c>
      <c r="C13964" t="s">
        <v>22</v>
      </c>
      <c r="D13964" s="55">
        <v>45778</v>
      </c>
      <c r="E13964">
        <v>1.4999999999999999E-2</v>
      </c>
      <c r="F13964">
        <v>2376516</v>
      </c>
      <c r="G13964" s="58" t="s">
        <v>87</v>
      </c>
      <c r="H13964" s="58" t="s">
        <v>87</v>
      </c>
      <c r="I13964" s="60" t="s">
        <v>85</v>
      </c>
    </row>
    <row r="13965" spans="1:9" x14ac:dyDescent="0.2">
      <c r="A13965" t="s">
        <v>35</v>
      </c>
      <c r="B13965" t="s">
        <v>80</v>
      </c>
      <c r="C13965" t="s">
        <v>22</v>
      </c>
      <c r="D13965" s="55">
        <v>45778</v>
      </c>
      <c r="E13965">
        <v>0.38500000000000001</v>
      </c>
      <c r="F13965">
        <v>2376517</v>
      </c>
      <c r="G13965" s="58" t="s">
        <v>87</v>
      </c>
      <c r="H13965" s="58" t="s">
        <v>87</v>
      </c>
      <c r="I13965" s="60" t="s">
        <v>85</v>
      </c>
    </row>
    <row r="13966" spans="1:9" x14ac:dyDescent="0.2">
      <c r="A13966" t="s">
        <v>35</v>
      </c>
      <c r="B13966" t="s">
        <v>81</v>
      </c>
      <c r="C13966" t="s">
        <v>22</v>
      </c>
      <c r="D13966" s="55">
        <v>45778</v>
      </c>
      <c r="E13966">
        <v>4.4999999999999998E-2</v>
      </c>
      <c r="F13966">
        <v>2376518</v>
      </c>
      <c r="G13966" s="58" t="s">
        <v>87</v>
      </c>
      <c r="H13966" s="58" t="s">
        <v>87</v>
      </c>
      <c r="I13966" s="60" t="s">
        <v>85</v>
      </c>
    </row>
    <row r="13967" spans="1:9" x14ac:dyDescent="0.2">
      <c r="A13967" t="s">
        <v>36</v>
      </c>
      <c r="B13967" t="s">
        <v>80</v>
      </c>
      <c r="C13967" t="s">
        <v>22</v>
      </c>
      <c r="D13967" s="55">
        <v>45778</v>
      </c>
      <c r="E13967">
        <v>0.38500000000000001</v>
      </c>
      <c r="F13967">
        <v>2376519</v>
      </c>
      <c r="G13967" s="58" t="s">
        <v>87</v>
      </c>
      <c r="H13967" s="58" t="s">
        <v>87</v>
      </c>
      <c r="I13967" s="60" t="s">
        <v>85</v>
      </c>
    </row>
    <row r="13968" spans="1:9" x14ac:dyDescent="0.2">
      <c r="A13968" t="s">
        <v>36</v>
      </c>
      <c r="B13968" t="s">
        <v>81</v>
      </c>
      <c r="C13968" t="s">
        <v>22</v>
      </c>
      <c r="D13968" s="55">
        <v>45778</v>
      </c>
      <c r="E13968">
        <v>1.4999999999999999E-2</v>
      </c>
      <c r="F13968">
        <v>2376520</v>
      </c>
      <c r="G13968" s="58" t="s">
        <v>87</v>
      </c>
      <c r="H13968" s="58" t="s">
        <v>87</v>
      </c>
      <c r="I13968" s="60" t="s">
        <v>85</v>
      </c>
    </row>
    <row r="13969" spans="1:9" x14ac:dyDescent="0.2">
      <c r="A13969" t="s">
        <v>37</v>
      </c>
      <c r="B13969" t="s">
        <v>80</v>
      </c>
      <c r="C13969" t="s">
        <v>22</v>
      </c>
      <c r="D13969" s="55">
        <v>45778</v>
      </c>
      <c r="E13969">
        <v>0.38500000000000001</v>
      </c>
      <c r="F13969">
        <v>2376521</v>
      </c>
      <c r="G13969" s="58" t="s">
        <v>87</v>
      </c>
      <c r="H13969" s="58" t="s">
        <v>87</v>
      </c>
      <c r="I13969" s="60" t="s">
        <v>85</v>
      </c>
    </row>
    <row r="13970" spans="1:9" x14ac:dyDescent="0.2">
      <c r="A13970" t="s">
        <v>37</v>
      </c>
      <c r="B13970" t="s">
        <v>81</v>
      </c>
      <c r="C13970" t="s">
        <v>22</v>
      </c>
      <c r="D13970" s="55">
        <v>45778</v>
      </c>
      <c r="E13970">
        <v>4.4999999999999998E-2</v>
      </c>
      <c r="F13970">
        <v>2376522</v>
      </c>
      <c r="G13970" s="58" t="s">
        <v>87</v>
      </c>
      <c r="H13970" s="58" t="s">
        <v>87</v>
      </c>
      <c r="I13970" s="60" t="s">
        <v>85</v>
      </c>
    </row>
    <row r="13971" spans="1:9" x14ac:dyDescent="0.2">
      <c r="A13971" t="s">
        <v>40</v>
      </c>
      <c r="B13971" t="s">
        <v>80</v>
      </c>
      <c r="C13971" t="s">
        <v>22</v>
      </c>
      <c r="D13971" s="55">
        <v>45778</v>
      </c>
      <c r="E13971">
        <v>0</v>
      </c>
      <c r="F13971">
        <v>2376523</v>
      </c>
      <c r="G13971" s="58" t="s">
        <v>87</v>
      </c>
      <c r="H13971" s="58" t="s">
        <v>87</v>
      </c>
      <c r="I13971" s="60" t="s">
        <v>85</v>
      </c>
    </row>
    <row r="13972" spans="1:9" x14ac:dyDescent="0.2">
      <c r="A13972" t="s">
        <v>40</v>
      </c>
      <c r="B13972" t="s">
        <v>81</v>
      </c>
      <c r="C13972" t="s">
        <v>22</v>
      </c>
      <c r="D13972" s="55">
        <v>45778</v>
      </c>
      <c r="E13972">
        <v>0</v>
      </c>
      <c r="F13972">
        <v>2376524</v>
      </c>
      <c r="G13972" s="58" t="s">
        <v>87</v>
      </c>
      <c r="H13972" s="58" t="s">
        <v>87</v>
      </c>
      <c r="I13972" s="60" t="s">
        <v>85</v>
      </c>
    </row>
    <row r="13973" spans="1:9" x14ac:dyDescent="0.2">
      <c r="A13973" t="s">
        <v>41</v>
      </c>
      <c r="B13973" t="s">
        <v>80</v>
      </c>
      <c r="C13973" t="s">
        <v>22</v>
      </c>
      <c r="D13973" s="55">
        <v>45778</v>
      </c>
      <c r="E13973">
        <v>0</v>
      </c>
      <c r="F13973">
        <v>2376525</v>
      </c>
      <c r="G13973" s="58" t="s">
        <v>87</v>
      </c>
      <c r="H13973" s="58" t="s">
        <v>87</v>
      </c>
      <c r="I13973" s="60" t="s">
        <v>85</v>
      </c>
    </row>
    <row r="13974" spans="1:9" x14ac:dyDescent="0.2">
      <c r="A13974" t="s">
        <v>41</v>
      </c>
      <c r="B13974" t="s">
        <v>81</v>
      </c>
      <c r="C13974" t="s">
        <v>22</v>
      </c>
      <c r="D13974" s="55">
        <v>45778</v>
      </c>
      <c r="E13974">
        <v>0</v>
      </c>
      <c r="F13974">
        <v>2376526</v>
      </c>
      <c r="G13974" s="58" t="s">
        <v>87</v>
      </c>
      <c r="H13974" s="58" t="s">
        <v>87</v>
      </c>
      <c r="I13974" s="60" t="s">
        <v>85</v>
      </c>
    </row>
    <row r="13975" spans="1:9" x14ac:dyDescent="0.2">
      <c r="A13975" t="s">
        <v>42</v>
      </c>
      <c r="B13975" t="s">
        <v>80</v>
      </c>
      <c r="C13975" t="s">
        <v>22</v>
      </c>
      <c r="D13975" s="55">
        <v>45778</v>
      </c>
      <c r="E13975">
        <v>0.16500000000000001</v>
      </c>
      <c r="F13975">
        <v>2376527</v>
      </c>
      <c r="G13975" s="58" t="s">
        <v>87</v>
      </c>
      <c r="H13975" s="58" t="s">
        <v>87</v>
      </c>
      <c r="I13975" s="60" t="s">
        <v>85</v>
      </c>
    </row>
    <row r="13976" spans="1:9" x14ac:dyDescent="0.2">
      <c r="A13976" t="s">
        <v>42</v>
      </c>
      <c r="B13976" t="s">
        <v>81</v>
      </c>
      <c r="C13976" t="s">
        <v>22</v>
      </c>
      <c r="D13976" s="55">
        <v>45778</v>
      </c>
      <c r="E13976">
        <v>0.01</v>
      </c>
      <c r="F13976">
        <v>2376528</v>
      </c>
      <c r="G13976" s="58" t="s">
        <v>87</v>
      </c>
      <c r="H13976" s="58" t="s">
        <v>87</v>
      </c>
      <c r="I13976" s="60" t="s">
        <v>85</v>
      </c>
    </row>
    <row r="13977" spans="1:9" x14ac:dyDescent="0.2">
      <c r="A13977" t="s">
        <v>43</v>
      </c>
      <c r="B13977" t="s">
        <v>80</v>
      </c>
      <c r="C13977" t="s">
        <v>22</v>
      </c>
      <c r="D13977" s="55">
        <v>45778</v>
      </c>
      <c r="E13977">
        <v>0.16500000000000001</v>
      </c>
      <c r="F13977">
        <v>2376529</v>
      </c>
      <c r="G13977" s="58" t="s">
        <v>87</v>
      </c>
      <c r="H13977" s="58" t="s">
        <v>87</v>
      </c>
      <c r="I13977" s="60" t="s">
        <v>85</v>
      </c>
    </row>
    <row r="13978" spans="1:9" x14ac:dyDescent="0.2">
      <c r="A13978" t="s">
        <v>43</v>
      </c>
      <c r="B13978" t="s">
        <v>81</v>
      </c>
      <c r="C13978" t="s">
        <v>22</v>
      </c>
      <c r="D13978" s="55">
        <v>45778</v>
      </c>
      <c r="E13978">
        <v>5.1683049323689258E-2</v>
      </c>
      <c r="F13978">
        <v>2376530</v>
      </c>
      <c r="G13978" s="58" t="s">
        <v>87</v>
      </c>
      <c r="H13978" s="58" t="s">
        <v>87</v>
      </c>
      <c r="I13978" s="60" t="s">
        <v>85</v>
      </c>
    </row>
    <row r="13979" spans="1:9" x14ac:dyDescent="0.2">
      <c r="A13979" t="s">
        <v>44</v>
      </c>
      <c r="B13979" t="s">
        <v>80</v>
      </c>
      <c r="C13979" t="s">
        <v>22</v>
      </c>
      <c r="D13979" s="55">
        <v>45778</v>
      </c>
      <c r="E13979">
        <v>0.19500000000000001</v>
      </c>
      <c r="F13979">
        <v>2376531</v>
      </c>
      <c r="G13979" s="58" t="s">
        <v>87</v>
      </c>
      <c r="H13979" s="58" t="s">
        <v>87</v>
      </c>
      <c r="I13979" s="60" t="s">
        <v>85</v>
      </c>
    </row>
    <row r="13980" spans="1:9" x14ac:dyDescent="0.2">
      <c r="A13980" t="s">
        <v>44</v>
      </c>
      <c r="B13980" t="s">
        <v>81</v>
      </c>
      <c r="C13980" t="s">
        <v>22</v>
      </c>
      <c r="D13980" s="55">
        <v>45778</v>
      </c>
      <c r="E13980">
        <v>5.0000000000000001E-3</v>
      </c>
      <c r="F13980">
        <v>2376532</v>
      </c>
      <c r="G13980" s="58" t="s">
        <v>87</v>
      </c>
      <c r="H13980" s="58" t="s">
        <v>87</v>
      </c>
      <c r="I13980" s="60" t="s">
        <v>85</v>
      </c>
    </row>
    <row r="13981" spans="1:9" x14ac:dyDescent="0.2">
      <c r="A13981" t="s">
        <v>45</v>
      </c>
      <c r="B13981" t="s">
        <v>80</v>
      </c>
      <c r="C13981" t="s">
        <v>22</v>
      </c>
      <c r="D13981" s="55">
        <v>45778</v>
      </c>
      <c r="E13981">
        <v>0.19500000000000001</v>
      </c>
      <c r="F13981">
        <v>2376533</v>
      </c>
      <c r="G13981" s="58" t="s">
        <v>87</v>
      </c>
      <c r="H13981" s="58" t="s">
        <v>87</v>
      </c>
      <c r="I13981" s="60" t="s">
        <v>85</v>
      </c>
    </row>
    <row r="13982" spans="1:9" x14ac:dyDescent="0.2">
      <c r="A13982" t="s">
        <v>45</v>
      </c>
      <c r="B13982" t="s">
        <v>81</v>
      </c>
      <c r="C13982" t="s">
        <v>22</v>
      </c>
      <c r="D13982" s="55">
        <v>45778</v>
      </c>
      <c r="E13982">
        <v>5.0000000000000001E-3</v>
      </c>
      <c r="F13982">
        <v>2376534</v>
      </c>
      <c r="G13982" s="58" t="s">
        <v>87</v>
      </c>
      <c r="H13982" s="58" t="s">
        <v>87</v>
      </c>
      <c r="I13982" s="60" t="s">
        <v>85</v>
      </c>
    </row>
    <row r="13983" spans="1:9" x14ac:dyDescent="0.2">
      <c r="A13983" t="s">
        <v>46</v>
      </c>
      <c r="B13983" t="s">
        <v>80</v>
      </c>
      <c r="C13983" t="s">
        <v>22</v>
      </c>
      <c r="D13983" s="55">
        <v>45778</v>
      </c>
      <c r="E13983">
        <v>0.19500000000000001</v>
      </c>
      <c r="F13983">
        <v>2376535</v>
      </c>
      <c r="G13983" s="58" t="s">
        <v>87</v>
      </c>
      <c r="H13983" s="58" t="s">
        <v>87</v>
      </c>
      <c r="I13983" s="60" t="s">
        <v>85</v>
      </c>
    </row>
    <row r="13984" spans="1:9" x14ac:dyDescent="0.2">
      <c r="A13984" t="s">
        <v>46</v>
      </c>
      <c r="B13984" t="s">
        <v>81</v>
      </c>
      <c r="C13984" t="s">
        <v>22</v>
      </c>
      <c r="D13984" s="55">
        <v>45778</v>
      </c>
      <c r="E13984">
        <v>0.12196639377814163</v>
      </c>
      <c r="F13984">
        <v>2376536</v>
      </c>
      <c r="G13984" s="58" t="s">
        <v>87</v>
      </c>
      <c r="H13984" s="58" t="s">
        <v>87</v>
      </c>
      <c r="I13984" s="60" t="s">
        <v>85</v>
      </c>
    </row>
    <row r="13985" spans="1:9" x14ac:dyDescent="0.2">
      <c r="A13985" t="s">
        <v>47</v>
      </c>
      <c r="B13985" t="s">
        <v>80</v>
      </c>
      <c r="C13985" t="s">
        <v>22</v>
      </c>
      <c r="D13985" s="55">
        <v>45778</v>
      </c>
      <c r="E13985">
        <v>0.19500000000000001</v>
      </c>
      <c r="F13985">
        <v>2376537</v>
      </c>
      <c r="G13985" s="58" t="s">
        <v>87</v>
      </c>
      <c r="H13985" s="58" t="s">
        <v>87</v>
      </c>
      <c r="I13985" s="60" t="s">
        <v>85</v>
      </c>
    </row>
    <row r="13986" spans="1:9" x14ac:dyDescent="0.2">
      <c r="A13986" t="s">
        <v>47</v>
      </c>
      <c r="B13986" t="s">
        <v>81</v>
      </c>
      <c r="C13986" t="s">
        <v>22</v>
      </c>
      <c r="D13986" s="55">
        <v>45778</v>
      </c>
      <c r="E13986">
        <v>2.5000000000000001E-2</v>
      </c>
      <c r="F13986">
        <v>2376538</v>
      </c>
      <c r="G13986" s="58" t="s">
        <v>87</v>
      </c>
      <c r="H13986" s="58" t="s">
        <v>87</v>
      </c>
      <c r="I13986" s="60" t="s">
        <v>85</v>
      </c>
    </row>
    <row r="13987" spans="1:9" x14ac:dyDescent="0.2">
      <c r="A13987" t="s">
        <v>48</v>
      </c>
      <c r="B13987" t="s">
        <v>80</v>
      </c>
      <c r="C13987" t="s">
        <v>22</v>
      </c>
      <c r="D13987" s="55">
        <v>45778</v>
      </c>
      <c r="E13987">
        <v>0.19500000000000001</v>
      </c>
      <c r="F13987">
        <v>2376539</v>
      </c>
      <c r="G13987" s="58" t="s">
        <v>87</v>
      </c>
      <c r="H13987" s="58" t="s">
        <v>87</v>
      </c>
      <c r="I13987" s="60" t="s">
        <v>85</v>
      </c>
    </row>
    <row r="13988" spans="1:9" x14ac:dyDescent="0.2">
      <c r="A13988" t="s">
        <v>48</v>
      </c>
      <c r="B13988" t="s">
        <v>81</v>
      </c>
      <c r="C13988" t="s">
        <v>22</v>
      </c>
      <c r="D13988" s="55">
        <v>45778</v>
      </c>
      <c r="E13988">
        <v>0.12196639377814163</v>
      </c>
      <c r="F13988">
        <v>2376540</v>
      </c>
      <c r="G13988" s="58" t="s">
        <v>87</v>
      </c>
      <c r="H13988" s="58" t="s">
        <v>87</v>
      </c>
      <c r="I13988" s="60" t="s">
        <v>85</v>
      </c>
    </row>
    <row r="13989" spans="1:9" x14ac:dyDescent="0.2">
      <c r="A13989" t="s">
        <v>50</v>
      </c>
      <c r="B13989" t="s">
        <v>80</v>
      </c>
      <c r="C13989" t="s">
        <v>22</v>
      </c>
      <c r="D13989" s="55">
        <v>45778</v>
      </c>
      <c r="E13989">
        <v>0</v>
      </c>
      <c r="F13989">
        <v>2376541</v>
      </c>
      <c r="G13989" s="58" t="s">
        <v>87</v>
      </c>
      <c r="H13989" s="58" t="s">
        <v>87</v>
      </c>
      <c r="I13989" s="60" t="s">
        <v>85</v>
      </c>
    </row>
    <row r="13990" spans="1:9" x14ac:dyDescent="0.2">
      <c r="A13990" t="s">
        <v>50</v>
      </c>
      <c r="B13990" t="s">
        <v>81</v>
      </c>
      <c r="C13990" t="s">
        <v>22</v>
      </c>
      <c r="D13990" s="55">
        <v>45778</v>
      </c>
      <c r="E13990">
        <v>0</v>
      </c>
      <c r="F13990">
        <v>2376542</v>
      </c>
      <c r="G13990" s="58" t="s">
        <v>87</v>
      </c>
      <c r="H13990" s="58" t="s">
        <v>87</v>
      </c>
      <c r="I13990" s="60" t="s">
        <v>85</v>
      </c>
    </row>
    <row r="13991" spans="1:9" x14ac:dyDescent="0.2">
      <c r="A13991" t="s">
        <v>58</v>
      </c>
      <c r="B13991" t="s">
        <v>80</v>
      </c>
      <c r="C13991" t="s">
        <v>22</v>
      </c>
      <c r="D13991" s="55">
        <v>45778</v>
      </c>
      <c r="E13991">
        <v>0.38500000000000001</v>
      </c>
      <c r="F13991">
        <v>2376543</v>
      </c>
      <c r="G13991" s="58" t="s">
        <v>87</v>
      </c>
      <c r="H13991" s="58" t="s">
        <v>87</v>
      </c>
      <c r="I13991" s="60" t="s">
        <v>85</v>
      </c>
    </row>
    <row r="13992" spans="1:9" x14ac:dyDescent="0.2">
      <c r="A13992" t="s">
        <v>58</v>
      </c>
      <c r="B13992" t="s">
        <v>81</v>
      </c>
      <c r="C13992" t="s">
        <v>22</v>
      </c>
      <c r="D13992" s="55">
        <v>45778</v>
      </c>
      <c r="E13992">
        <v>1.4999999999999999E-2</v>
      </c>
      <c r="F13992">
        <v>2376544</v>
      </c>
      <c r="G13992" s="58" t="s">
        <v>87</v>
      </c>
      <c r="H13992" s="58" t="s">
        <v>87</v>
      </c>
      <c r="I13992" s="60" t="s">
        <v>85</v>
      </c>
    </row>
    <row r="13993" spans="1:9" x14ac:dyDescent="0.2">
      <c r="A13993" t="s">
        <v>59</v>
      </c>
      <c r="B13993" t="s">
        <v>80</v>
      </c>
      <c r="C13993" t="s">
        <v>22</v>
      </c>
      <c r="D13993" s="55">
        <v>45778</v>
      </c>
      <c r="E13993">
        <v>0.44</v>
      </c>
      <c r="F13993">
        <v>2376545</v>
      </c>
      <c r="G13993" s="58" t="s">
        <v>87</v>
      </c>
      <c r="H13993" s="58" t="s">
        <v>87</v>
      </c>
      <c r="I13993" s="60" t="s">
        <v>85</v>
      </c>
    </row>
    <row r="13994" spans="1:9" x14ac:dyDescent="0.2">
      <c r="A13994" t="s">
        <v>59</v>
      </c>
      <c r="B13994" t="s">
        <v>81</v>
      </c>
      <c r="C13994" t="s">
        <v>22</v>
      </c>
      <c r="D13994" s="55">
        <v>45778</v>
      </c>
      <c r="E13994">
        <v>-6.5000000000000002E-2</v>
      </c>
      <c r="F13994">
        <v>2376546</v>
      </c>
      <c r="G13994" s="58" t="s">
        <v>87</v>
      </c>
      <c r="H13994" s="58" t="s">
        <v>87</v>
      </c>
      <c r="I13994" s="60" t="s">
        <v>85</v>
      </c>
    </row>
    <row r="13995" spans="1:9" x14ac:dyDescent="0.2">
      <c r="A13995" t="s">
        <v>60</v>
      </c>
      <c r="B13995" t="s">
        <v>80</v>
      </c>
      <c r="C13995" t="s">
        <v>22</v>
      </c>
      <c r="D13995" s="55">
        <v>45778</v>
      </c>
      <c r="E13995">
        <v>0.44</v>
      </c>
      <c r="F13995">
        <v>2376547</v>
      </c>
      <c r="G13995" s="58" t="s">
        <v>87</v>
      </c>
      <c r="H13995" s="58" t="s">
        <v>87</v>
      </c>
      <c r="I13995" s="60" t="s">
        <v>85</v>
      </c>
    </row>
    <row r="13996" spans="1:9" x14ac:dyDescent="0.2">
      <c r="A13996" t="s">
        <v>60</v>
      </c>
      <c r="B13996" t="s">
        <v>81</v>
      </c>
      <c r="C13996" t="s">
        <v>22</v>
      </c>
      <c r="D13996" s="55">
        <v>45778</v>
      </c>
      <c r="E13996">
        <v>0.02</v>
      </c>
      <c r="F13996">
        <v>2376548</v>
      </c>
      <c r="G13996" s="58" t="s">
        <v>87</v>
      </c>
      <c r="H13996" s="58" t="s">
        <v>87</v>
      </c>
      <c r="I13996" s="60" t="s">
        <v>85</v>
      </c>
    </row>
    <row r="13997" spans="1:9" x14ac:dyDescent="0.2">
      <c r="A13997" t="s">
        <v>61</v>
      </c>
      <c r="B13997" t="s">
        <v>80</v>
      </c>
      <c r="C13997" t="s">
        <v>22</v>
      </c>
      <c r="D13997" s="55">
        <v>45778</v>
      </c>
      <c r="E13997">
        <v>0.44</v>
      </c>
      <c r="F13997">
        <v>2376549</v>
      </c>
      <c r="G13997" s="58" t="s">
        <v>87</v>
      </c>
      <c r="H13997" s="58" t="s">
        <v>87</v>
      </c>
      <c r="I13997" s="60" t="s">
        <v>85</v>
      </c>
    </row>
    <row r="13998" spans="1:9" x14ac:dyDescent="0.2">
      <c r="A13998" t="s">
        <v>61</v>
      </c>
      <c r="B13998" t="s">
        <v>81</v>
      </c>
      <c r="C13998" t="s">
        <v>22</v>
      </c>
      <c r="D13998" s="55">
        <v>45778</v>
      </c>
      <c r="E13998">
        <v>-3.5000000000000003E-2</v>
      </c>
      <c r="F13998">
        <v>2376550</v>
      </c>
      <c r="G13998" s="58" t="s">
        <v>87</v>
      </c>
      <c r="H13998" s="58" t="s">
        <v>87</v>
      </c>
      <c r="I13998" s="60" t="s">
        <v>85</v>
      </c>
    </row>
    <row r="13999" spans="1:9" x14ac:dyDescent="0.2">
      <c r="A13999" t="s">
        <v>62</v>
      </c>
      <c r="B13999" t="s">
        <v>80</v>
      </c>
      <c r="C13999" t="s">
        <v>22</v>
      </c>
      <c r="D13999" s="55">
        <v>45778</v>
      </c>
      <c r="E13999">
        <v>0.19500000000000001</v>
      </c>
      <c r="F13999">
        <v>2376551</v>
      </c>
      <c r="G13999" s="58" t="s">
        <v>87</v>
      </c>
      <c r="H13999" s="58" t="s">
        <v>87</v>
      </c>
      <c r="I13999" s="60" t="s">
        <v>85</v>
      </c>
    </row>
    <row r="14000" spans="1:9" x14ac:dyDescent="0.2">
      <c r="A14000" t="s">
        <v>62</v>
      </c>
      <c r="B14000" t="s">
        <v>81</v>
      </c>
      <c r="C14000" t="s">
        <v>22</v>
      </c>
      <c r="D14000" s="55">
        <v>45778</v>
      </c>
      <c r="E14000">
        <v>5.0000000000000001E-3</v>
      </c>
      <c r="F14000">
        <v>2376552</v>
      </c>
      <c r="G14000" s="58" t="s">
        <v>87</v>
      </c>
      <c r="H14000" s="58" t="s">
        <v>87</v>
      </c>
      <c r="I14000" s="60" t="s">
        <v>85</v>
      </c>
    </row>
    <row r="14001" spans="1:9" x14ac:dyDescent="0.2">
      <c r="A14001" t="s">
        <v>63</v>
      </c>
      <c r="B14001" t="s">
        <v>80</v>
      </c>
      <c r="C14001" t="s">
        <v>22</v>
      </c>
      <c r="D14001" s="55">
        <v>45778</v>
      </c>
      <c r="E14001">
        <v>0</v>
      </c>
      <c r="F14001">
        <v>2376553</v>
      </c>
      <c r="G14001" s="58" t="s">
        <v>87</v>
      </c>
      <c r="H14001" s="58" t="s">
        <v>87</v>
      </c>
      <c r="I14001" s="60" t="s">
        <v>85</v>
      </c>
    </row>
    <row r="14002" spans="1:9" x14ac:dyDescent="0.2">
      <c r="A14002" t="s">
        <v>63</v>
      </c>
      <c r="B14002" t="s">
        <v>81</v>
      </c>
      <c r="C14002" t="s">
        <v>22</v>
      </c>
      <c r="D14002" s="55">
        <v>45778</v>
      </c>
      <c r="E14002">
        <v>0</v>
      </c>
      <c r="F14002">
        <v>2376554</v>
      </c>
      <c r="G14002" s="58" t="s">
        <v>87</v>
      </c>
      <c r="H14002" s="58" t="s">
        <v>87</v>
      </c>
      <c r="I14002" s="60" t="s">
        <v>85</v>
      </c>
    </row>
    <row r="14003" spans="1:9" x14ac:dyDescent="0.2">
      <c r="A14003" t="s">
        <v>64</v>
      </c>
      <c r="B14003" t="s">
        <v>80</v>
      </c>
      <c r="C14003" t="s">
        <v>22</v>
      </c>
      <c r="D14003" s="55">
        <v>45778</v>
      </c>
      <c r="E14003">
        <v>0</v>
      </c>
      <c r="F14003">
        <v>2376555</v>
      </c>
      <c r="G14003" s="58" t="s">
        <v>87</v>
      </c>
      <c r="H14003" s="58" t="s">
        <v>87</v>
      </c>
      <c r="I14003" s="60" t="s">
        <v>85</v>
      </c>
    </row>
    <row r="14004" spans="1:9" x14ac:dyDescent="0.2">
      <c r="A14004" t="s">
        <v>64</v>
      </c>
      <c r="B14004" t="s">
        <v>81</v>
      </c>
      <c r="C14004" t="s">
        <v>22</v>
      </c>
      <c r="D14004" s="55">
        <v>45778</v>
      </c>
      <c r="E14004">
        <v>0</v>
      </c>
      <c r="F14004">
        <v>2376556</v>
      </c>
      <c r="G14004" s="58" t="s">
        <v>87</v>
      </c>
      <c r="H14004" s="58" t="s">
        <v>87</v>
      </c>
      <c r="I14004" s="60" t="s">
        <v>85</v>
      </c>
    </row>
    <row r="14005" spans="1:9" x14ac:dyDescent="0.2">
      <c r="A14005" t="s">
        <v>79</v>
      </c>
      <c r="B14005" t="s">
        <v>80</v>
      </c>
      <c r="C14005" t="s">
        <v>22</v>
      </c>
      <c r="D14005" s="55">
        <v>45778</v>
      </c>
      <c r="E14005">
        <v>0</v>
      </c>
      <c r="F14005">
        <v>2376557</v>
      </c>
      <c r="G14005" s="58" t="s">
        <v>87</v>
      </c>
      <c r="H14005" s="58" t="s">
        <v>87</v>
      </c>
      <c r="I14005" s="60" t="s">
        <v>85</v>
      </c>
    </row>
    <row r="14006" spans="1:9" x14ac:dyDescent="0.2">
      <c r="A14006" t="s">
        <v>79</v>
      </c>
      <c r="B14006" t="s">
        <v>81</v>
      </c>
      <c r="C14006" t="s">
        <v>22</v>
      </c>
      <c r="D14006" s="55">
        <v>45778</v>
      </c>
      <c r="E14006">
        <v>0</v>
      </c>
      <c r="F14006">
        <v>2376558</v>
      </c>
      <c r="G14006" s="58" t="s">
        <v>87</v>
      </c>
      <c r="H14006" s="58" t="s">
        <v>87</v>
      </c>
      <c r="I14006" s="60" t="s">
        <v>85</v>
      </c>
    </row>
    <row r="14007" spans="1:9" x14ac:dyDescent="0.2">
      <c r="A14007" t="s">
        <v>65</v>
      </c>
      <c r="B14007" t="s">
        <v>80</v>
      </c>
      <c r="C14007" t="s">
        <v>22</v>
      </c>
      <c r="D14007" s="55">
        <v>45778</v>
      </c>
      <c r="E14007">
        <v>0</v>
      </c>
      <c r="F14007">
        <v>2376559</v>
      </c>
      <c r="G14007" s="58" t="s">
        <v>87</v>
      </c>
      <c r="H14007" s="58" t="s">
        <v>87</v>
      </c>
      <c r="I14007" s="60" t="s">
        <v>85</v>
      </c>
    </row>
    <row r="14008" spans="1:9" x14ac:dyDescent="0.2">
      <c r="A14008" t="s">
        <v>65</v>
      </c>
      <c r="B14008" t="s">
        <v>81</v>
      </c>
      <c r="C14008" t="s">
        <v>22</v>
      </c>
      <c r="D14008" s="55">
        <v>45778</v>
      </c>
      <c r="E14008">
        <v>0</v>
      </c>
      <c r="F14008">
        <v>2376560</v>
      </c>
      <c r="G14008" s="58" t="s">
        <v>87</v>
      </c>
      <c r="H14008" s="58" t="s">
        <v>87</v>
      </c>
      <c r="I14008" s="60" t="s">
        <v>85</v>
      </c>
    </row>
    <row r="14009" spans="1:9" x14ac:dyDescent="0.2">
      <c r="A14009" t="s">
        <v>82</v>
      </c>
      <c r="B14009" t="s">
        <v>80</v>
      </c>
      <c r="C14009" t="s">
        <v>22</v>
      </c>
      <c r="D14009" s="55">
        <v>45778</v>
      </c>
      <c r="E14009">
        <v>0</v>
      </c>
      <c r="F14009">
        <v>2376561</v>
      </c>
      <c r="G14009" s="58" t="s">
        <v>87</v>
      </c>
      <c r="H14009" s="58" t="s">
        <v>87</v>
      </c>
      <c r="I14009" s="60" t="s">
        <v>85</v>
      </c>
    </row>
    <row r="14010" spans="1:9" x14ac:dyDescent="0.2">
      <c r="A14010" t="s">
        <v>78</v>
      </c>
      <c r="B14010" t="s">
        <v>80</v>
      </c>
      <c r="C14010" t="s">
        <v>22</v>
      </c>
      <c r="D14010" s="55">
        <v>45809</v>
      </c>
      <c r="E14010">
        <v>0.38500000000000001</v>
      </c>
      <c r="F14010">
        <v>2376515</v>
      </c>
      <c r="G14010" s="58" t="s">
        <v>87</v>
      </c>
      <c r="H14010" s="58" t="s">
        <v>87</v>
      </c>
      <c r="I14010" s="60" t="s">
        <v>85</v>
      </c>
    </row>
    <row r="14011" spans="1:9" x14ac:dyDescent="0.2">
      <c r="A14011" t="s">
        <v>78</v>
      </c>
      <c r="B14011" t="s">
        <v>81</v>
      </c>
      <c r="C14011" t="s">
        <v>22</v>
      </c>
      <c r="D14011" s="55">
        <v>45809</v>
      </c>
      <c r="E14011">
        <v>1.4999999999999999E-2</v>
      </c>
      <c r="F14011">
        <v>2376516</v>
      </c>
      <c r="G14011" s="58" t="s">
        <v>87</v>
      </c>
      <c r="H14011" s="58" t="s">
        <v>87</v>
      </c>
      <c r="I14011" s="60" t="s">
        <v>85</v>
      </c>
    </row>
    <row r="14012" spans="1:9" x14ac:dyDescent="0.2">
      <c r="A14012" t="s">
        <v>35</v>
      </c>
      <c r="B14012" t="s">
        <v>80</v>
      </c>
      <c r="C14012" t="s">
        <v>22</v>
      </c>
      <c r="D14012" s="55">
        <v>45809</v>
      </c>
      <c r="E14012">
        <v>0.38500000000000001</v>
      </c>
      <c r="F14012">
        <v>2376517</v>
      </c>
      <c r="G14012" s="58" t="s">
        <v>87</v>
      </c>
      <c r="H14012" s="58" t="s">
        <v>87</v>
      </c>
      <c r="I14012" s="60" t="s">
        <v>85</v>
      </c>
    </row>
    <row r="14013" spans="1:9" x14ac:dyDescent="0.2">
      <c r="A14013" t="s">
        <v>35</v>
      </c>
      <c r="B14013" t="s">
        <v>81</v>
      </c>
      <c r="C14013" t="s">
        <v>22</v>
      </c>
      <c r="D14013" s="55">
        <v>45809</v>
      </c>
      <c r="E14013">
        <v>5.5E-2</v>
      </c>
      <c r="F14013">
        <v>2376518</v>
      </c>
      <c r="G14013" s="58" t="s">
        <v>87</v>
      </c>
      <c r="H14013" s="58" t="s">
        <v>87</v>
      </c>
      <c r="I14013" s="60" t="s">
        <v>85</v>
      </c>
    </row>
    <row r="14014" spans="1:9" x14ac:dyDescent="0.2">
      <c r="A14014" t="s">
        <v>36</v>
      </c>
      <c r="B14014" t="s">
        <v>80</v>
      </c>
      <c r="C14014" t="s">
        <v>22</v>
      </c>
      <c r="D14014" s="55">
        <v>45809</v>
      </c>
      <c r="E14014">
        <v>0.38500000000000001</v>
      </c>
      <c r="F14014">
        <v>2376519</v>
      </c>
      <c r="G14014" s="58" t="s">
        <v>87</v>
      </c>
      <c r="H14014" s="58" t="s">
        <v>87</v>
      </c>
      <c r="I14014" s="60" t="s">
        <v>85</v>
      </c>
    </row>
    <row r="14015" spans="1:9" x14ac:dyDescent="0.2">
      <c r="A14015" t="s">
        <v>36</v>
      </c>
      <c r="B14015" t="s">
        <v>81</v>
      </c>
      <c r="C14015" t="s">
        <v>22</v>
      </c>
      <c r="D14015" s="55">
        <v>45809</v>
      </c>
      <c r="E14015">
        <v>1.4999999999999999E-2</v>
      </c>
      <c r="F14015">
        <v>2376520</v>
      </c>
      <c r="G14015" s="58" t="s">
        <v>87</v>
      </c>
      <c r="H14015" s="58" t="s">
        <v>87</v>
      </c>
      <c r="I14015" s="60" t="s">
        <v>85</v>
      </c>
    </row>
    <row r="14016" spans="1:9" x14ac:dyDescent="0.2">
      <c r="A14016" t="s">
        <v>37</v>
      </c>
      <c r="B14016" t="s">
        <v>80</v>
      </c>
      <c r="C14016" t="s">
        <v>22</v>
      </c>
      <c r="D14016" s="55">
        <v>45809</v>
      </c>
      <c r="E14016">
        <v>0.38500000000000001</v>
      </c>
      <c r="F14016">
        <v>2376521</v>
      </c>
      <c r="G14016" s="58" t="s">
        <v>87</v>
      </c>
      <c r="H14016" s="58" t="s">
        <v>87</v>
      </c>
      <c r="I14016" s="60" t="s">
        <v>85</v>
      </c>
    </row>
    <row r="14017" spans="1:9" x14ac:dyDescent="0.2">
      <c r="A14017" t="s">
        <v>37</v>
      </c>
      <c r="B14017" t="s">
        <v>81</v>
      </c>
      <c r="C14017" t="s">
        <v>22</v>
      </c>
      <c r="D14017" s="55">
        <v>45809</v>
      </c>
      <c r="E14017">
        <v>5.5E-2</v>
      </c>
      <c r="F14017">
        <v>2376522</v>
      </c>
      <c r="G14017" s="58" t="s">
        <v>87</v>
      </c>
      <c r="H14017" s="58" t="s">
        <v>87</v>
      </c>
      <c r="I14017" s="60" t="s">
        <v>85</v>
      </c>
    </row>
    <row r="14018" spans="1:9" x14ac:dyDescent="0.2">
      <c r="A14018" t="s">
        <v>40</v>
      </c>
      <c r="B14018" t="s">
        <v>80</v>
      </c>
      <c r="C14018" t="s">
        <v>22</v>
      </c>
      <c r="D14018" s="55">
        <v>45809</v>
      </c>
      <c r="E14018">
        <v>0</v>
      </c>
      <c r="F14018">
        <v>2376523</v>
      </c>
      <c r="G14018" s="58" t="s">
        <v>87</v>
      </c>
      <c r="H14018" s="58" t="s">
        <v>87</v>
      </c>
      <c r="I14018" s="60" t="s">
        <v>85</v>
      </c>
    </row>
    <row r="14019" spans="1:9" x14ac:dyDescent="0.2">
      <c r="A14019" t="s">
        <v>40</v>
      </c>
      <c r="B14019" t="s">
        <v>81</v>
      </c>
      <c r="C14019" t="s">
        <v>22</v>
      </c>
      <c r="D14019" s="55">
        <v>45809</v>
      </c>
      <c r="E14019">
        <v>0</v>
      </c>
      <c r="F14019">
        <v>2376524</v>
      </c>
      <c r="G14019" s="58" t="s">
        <v>87</v>
      </c>
      <c r="H14019" s="58" t="s">
        <v>87</v>
      </c>
      <c r="I14019" s="60" t="s">
        <v>85</v>
      </c>
    </row>
    <row r="14020" spans="1:9" x14ac:dyDescent="0.2">
      <c r="A14020" t="s">
        <v>41</v>
      </c>
      <c r="B14020" t="s">
        <v>80</v>
      </c>
      <c r="C14020" t="s">
        <v>22</v>
      </c>
      <c r="D14020" s="55">
        <v>45809</v>
      </c>
      <c r="E14020">
        <v>0</v>
      </c>
      <c r="F14020">
        <v>2376525</v>
      </c>
      <c r="G14020" s="58" t="s">
        <v>87</v>
      </c>
      <c r="H14020" s="58" t="s">
        <v>87</v>
      </c>
      <c r="I14020" s="60" t="s">
        <v>85</v>
      </c>
    </row>
    <row r="14021" spans="1:9" x14ac:dyDescent="0.2">
      <c r="A14021" t="s">
        <v>41</v>
      </c>
      <c r="B14021" t="s">
        <v>81</v>
      </c>
      <c r="C14021" t="s">
        <v>22</v>
      </c>
      <c r="D14021" s="55">
        <v>45809</v>
      </c>
      <c r="E14021">
        <v>0</v>
      </c>
      <c r="F14021">
        <v>2376526</v>
      </c>
      <c r="G14021" s="58" t="s">
        <v>87</v>
      </c>
      <c r="H14021" s="58" t="s">
        <v>87</v>
      </c>
      <c r="I14021" s="60" t="s">
        <v>85</v>
      </c>
    </row>
    <row r="14022" spans="1:9" x14ac:dyDescent="0.2">
      <c r="A14022" t="s">
        <v>42</v>
      </c>
      <c r="B14022" t="s">
        <v>80</v>
      </c>
      <c r="C14022" t="s">
        <v>22</v>
      </c>
      <c r="D14022" s="55">
        <v>45809</v>
      </c>
      <c r="E14022">
        <v>0.17</v>
      </c>
      <c r="F14022">
        <v>2376527</v>
      </c>
      <c r="G14022" s="58" t="s">
        <v>87</v>
      </c>
      <c r="H14022" s="58" t="s">
        <v>87</v>
      </c>
      <c r="I14022" s="60" t="s">
        <v>85</v>
      </c>
    </row>
    <row r="14023" spans="1:9" x14ac:dyDescent="0.2">
      <c r="A14023" t="s">
        <v>42</v>
      </c>
      <c r="B14023" t="s">
        <v>81</v>
      </c>
      <c r="C14023" t="s">
        <v>22</v>
      </c>
      <c r="D14023" s="55">
        <v>45809</v>
      </c>
      <c r="E14023">
        <v>1.2500000000000001E-2</v>
      </c>
      <c r="F14023">
        <v>2376528</v>
      </c>
      <c r="G14023" s="58" t="s">
        <v>87</v>
      </c>
      <c r="H14023" s="58" t="s">
        <v>87</v>
      </c>
      <c r="I14023" s="60" t="s">
        <v>85</v>
      </c>
    </row>
    <row r="14024" spans="1:9" x14ac:dyDescent="0.2">
      <c r="A14024" t="s">
        <v>43</v>
      </c>
      <c r="B14024" t="s">
        <v>80</v>
      </c>
      <c r="C14024" t="s">
        <v>22</v>
      </c>
      <c r="D14024" s="55">
        <v>45809</v>
      </c>
      <c r="E14024">
        <v>0.17</v>
      </c>
      <c r="F14024">
        <v>2376529</v>
      </c>
      <c r="G14024" s="58" t="s">
        <v>87</v>
      </c>
      <c r="H14024" s="58" t="s">
        <v>87</v>
      </c>
      <c r="I14024" s="60" t="s">
        <v>85</v>
      </c>
    </row>
    <row r="14025" spans="1:9" x14ac:dyDescent="0.2">
      <c r="A14025" t="s">
        <v>43</v>
      </c>
      <c r="B14025" t="s">
        <v>81</v>
      </c>
      <c r="C14025" t="s">
        <v>22</v>
      </c>
      <c r="D14025" s="55">
        <v>45809</v>
      </c>
      <c r="E14025">
        <v>4.9345180008990214E-2</v>
      </c>
      <c r="F14025">
        <v>2376530</v>
      </c>
      <c r="G14025" s="58" t="s">
        <v>87</v>
      </c>
      <c r="H14025" s="58" t="s">
        <v>87</v>
      </c>
      <c r="I14025" s="60" t="s">
        <v>85</v>
      </c>
    </row>
    <row r="14026" spans="1:9" x14ac:dyDescent="0.2">
      <c r="A14026" t="s">
        <v>44</v>
      </c>
      <c r="B14026" t="s">
        <v>80</v>
      </c>
      <c r="C14026" t="s">
        <v>22</v>
      </c>
      <c r="D14026" s="55">
        <v>45809</v>
      </c>
      <c r="E14026">
        <v>0.19500000000000001</v>
      </c>
      <c r="F14026">
        <v>2376531</v>
      </c>
      <c r="G14026" s="58" t="s">
        <v>87</v>
      </c>
      <c r="H14026" s="58" t="s">
        <v>87</v>
      </c>
      <c r="I14026" s="60" t="s">
        <v>85</v>
      </c>
    </row>
    <row r="14027" spans="1:9" x14ac:dyDescent="0.2">
      <c r="A14027" t="s">
        <v>44</v>
      </c>
      <c r="B14027" t="s">
        <v>81</v>
      </c>
      <c r="C14027" t="s">
        <v>22</v>
      </c>
      <c r="D14027" s="55">
        <v>45809</v>
      </c>
      <c r="E14027">
        <v>5.0000000000000001E-3</v>
      </c>
      <c r="F14027">
        <v>2376532</v>
      </c>
      <c r="G14027" s="58" t="s">
        <v>87</v>
      </c>
      <c r="H14027" s="58" t="s">
        <v>87</v>
      </c>
      <c r="I14027" s="60" t="s">
        <v>85</v>
      </c>
    </row>
    <row r="14028" spans="1:9" x14ac:dyDescent="0.2">
      <c r="A14028" t="s">
        <v>45</v>
      </c>
      <c r="B14028" t="s">
        <v>80</v>
      </c>
      <c r="C14028" t="s">
        <v>22</v>
      </c>
      <c r="D14028" s="55">
        <v>45809</v>
      </c>
      <c r="E14028">
        <v>0.19500000000000001</v>
      </c>
      <c r="F14028">
        <v>2376533</v>
      </c>
      <c r="G14028" s="58" t="s">
        <v>87</v>
      </c>
      <c r="H14028" s="58" t="s">
        <v>87</v>
      </c>
      <c r="I14028" s="60" t="s">
        <v>85</v>
      </c>
    </row>
    <row r="14029" spans="1:9" x14ac:dyDescent="0.2">
      <c r="A14029" t="s">
        <v>45</v>
      </c>
      <c r="B14029" t="s">
        <v>81</v>
      </c>
      <c r="C14029" t="s">
        <v>22</v>
      </c>
      <c r="D14029" s="55">
        <v>45809</v>
      </c>
      <c r="E14029">
        <v>5.0000000000000001E-3</v>
      </c>
      <c r="F14029">
        <v>2376534</v>
      </c>
      <c r="G14029" s="58" t="s">
        <v>87</v>
      </c>
      <c r="H14029" s="58" t="s">
        <v>87</v>
      </c>
      <c r="I14029" s="60" t="s">
        <v>85</v>
      </c>
    </row>
    <row r="14030" spans="1:9" x14ac:dyDescent="0.2">
      <c r="A14030" t="s">
        <v>46</v>
      </c>
      <c r="B14030" t="s">
        <v>80</v>
      </c>
      <c r="C14030" t="s">
        <v>22</v>
      </c>
      <c r="D14030" s="55">
        <v>45809</v>
      </c>
      <c r="E14030">
        <v>0.19500000000000001</v>
      </c>
      <c r="F14030">
        <v>2376535</v>
      </c>
      <c r="G14030" s="58" t="s">
        <v>87</v>
      </c>
      <c r="H14030" s="58" t="s">
        <v>87</v>
      </c>
      <c r="I14030" s="60" t="s">
        <v>85</v>
      </c>
    </row>
    <row r="14031" spans="1:9" x14ac:dyDescent="0.2">
      <c r="A14031" t="s">
        <v>46</v>
      </c>
      <c r="B14031" t="s">
        <v>81</v>
      </c>
      <c r="C14031" t="s">
        <v>22</v>
      </c>
      <c r="D14031" s="55">
        <v>45809</v>
      </c>
      <c r="E14031">
        <v>0.11696639377814162</v>
      </c>
      <c r="F14031">
        <v>2376536</v>
      </c>
      <c r="G14031" s="58" t="s">
        <v>87</v>
      </c>
      <c r="H14031" s="58" t="s">
        <v>87</v>
      </c>
      <c r="I14031" s="60" t="s">
        <v>85</v>
      </c>
    </row>
    <row r="14032" spans="1:9" x14ac:dyDescent="0.2">
      <c r="A14032" t="s">
        <v>47</v>
      </c>
      <c r="B14032" t="s">
        <v>80</v>
      </c>
      <c r="C14032" t="s">
        <v>22</v>
      </c>
      <c r="D14032" s="55">
        <v>45809</v>
      </c>
      <c r="E14032">
        <v>0.19500000000000001</v>
      </c>
      <c r="F14032">
        <v>2376537</v>
      </c>
      <c r="G14032" s="58" t="s">
        <v>87</v>
      </c>
      <c r="H14032" s="58" t="s">
        <v>87</v>
      </c>
      <c r="I14032" s="60" t="s">
        <v>85</v>
      </c>
    </row>
    <row r="14033" spans="1:9" x14ac:dyDescent="0.2">
      <c r="A14033" t="s">
        <v>47</v>
      </c>
      <c r="B14033" t="s">
        <v>81</v>
      </c>
      <c r="C14033" t="s">
        <v>22</v>
      </c>
      <c r="D14033" s="55">
        <v>45809</v>
      </c>
      <c r="E14033">
        <v>2.5000000000000001E-2</v>
      </c>
      <c r="F14033">
        <v>2376538</v>
      </c>
      <c r="G14033" s="58" t="s">
        <v>87</v>
      </c>
      <c r="H14033" s="58" t="s">
        <v>87</v>
      </c>
      <c r="I14033" s="60" t="s">
        <v>85</v>
      </c>
    </row>
    <row r="14034" spans="1:9" x14ac:dyDescent="0.2">
      <c r="A14034" t="s">
        <v>48</v>
      </c>
      <c r="B14034" t="s">
        <v>80</v>
      </c>
      <c r="C14034" t="s">
        <v>22</v>
      </c>
      <c r="D14034" s="55">
        <v>45809</v>
      </c>
      <c r="E14034">
        <v>0.19500000000000001</v>
      </c>
      <c r="F14034">
        <v>2376539</v>
      </c>
      <c r="G14034" s="58" t="s">
        <v>87</v>
      </c>
      <c r="H14034" s="58" t="s">
        <v>87</v>
      </c>
      <c r="I14034" s="60" t="s">
        <v>85</v>
      </c>
    </row>
    <row r="14035" spans="1:9" x14ac:dyDescent="0.2">
      <c r="A14035" t="s">
        <v>48</v>
      </c>
      <c r="B14035" t="s">
        <v>81</v>
      </c>
      <c r="C14035" t="s">
        <v>22</v>
      </c>
      <c r="D14035" s="55">
        <v>45809</v>
      </c>
      <c r="E14035">
        <v>0.11696639377814162</v>
      </c>
      <c r="F14035">
        <v>2376540</v>
      </c>
      <c r="G14035" s="58" t="s">
        <v>87</v>
      </c>
      <c r="H14035" s="58" t="s">
        <v>87</v>
      </c>
      <c r="I14035" s="60" t="s">
        <v>85</v>
      </c>
    </row>
    <row r="14036" spans="1:9" x14ac:dyDescent="0.2">
      <c r="A14036" t="s">
        <v>50</v>
      </c>
      <c r="B14036" t="s">
        <v>80</v>
      </c>
      <c r="C14036" t="s">
        <v>22</v>
      </c>
      <c r="D14036" s="55">
        <v>45809</v>
      </c>
      <c r="E14036">
        <v>0</v>
      </c>
      <c r="F14036">
        <v>2376541</v>
      </c>
      <c r="G14036" s="58" t="s">
        <v>87</v>
      </c>
      <c r="H14036" s="58" t="s">
        <v>87</v>
      </c>
      <c r="I14036" s="60" t="s">
        <v>85</v>
      </c>
    </row>
    <row r="14037" spans="1:9" x14ac:dyDescent="0.2">
      <c r="A14037" t="s">
        <v>50</v>
      </c>
      <c r="B14037" t="s">
        <v>81</v>
      </c>
      <c r="C14037" t="s">
        <v>22</v>
      </c>
      <c r="D14037" s="55">
        <v>45809</v>
      </c>
      <c r="E14037">
        <v>0</v>
      </c>
      <c r="F14037">
        <v>2376542</v>
      </c>
      <c r="G14037" s="58" t="s">
        <v>87</v>
      </c>
      <c r="H14037" s="58" t="s">
        <v>87</v>
      </c>
      <c r="I14037" s="60" t="s">
        <v>85</v>
      </c>
    </row>
    <row r="14038" spans="1:9" x14ac:dyDescent="0.2">
      <c r="A14038" t="s">
        <v>58</v>
      </c>
      <c r="B14038" t="s">
        <v>80</v>
      </c>
      <c r="C14038" t="s">
        <v>22</v>
      </c>
      <c r="D14038" s="55">
        <v>45809</v>
      </c>
      <c r="E14038">
        <v>0.38500000000000001</v>
      </c>
      <c r="F14038">
        <v>2376543</v>
      </c>
      <c r="G14038" s="58" t="s">
        <v>87</v>
      </c>
      <c r="H14038" s="58" t="s">
        <v>87</v>
      </c>
      <c r="I14038" s="60" t="s">
        <v>85</v>
      </c>
    </row>
    <row r="14039" spans="1:9" x14ac:dyDescent="0.2">
      <c r="A14039" t="s">
        <v>58</v>
      </c>
      <c r="B14039" t="s">
        <v>81</v>
      </c>
      <c r="C14039" t="s">
        <v>22</v>
      </c>
      <c r="D14039" s="55">
        <v>45809</v>
      </c>
      <c r="E14039">
        <v>1.4999999999999999E-2</v>
      </c>
      <c r="F14039">
        <v>2376544</v>
      </c>
      <c r="G14039" s="58" t="s">
        <v>87</v>
      </c>
      <c r="H14039" s="58" t="s">
        <v>87</v>
      </c>
      <c r="I14039" s="60" t="s">
        <v>85</v>
      </c>
    </row>
    <row r="14040" spans="1:9" x14ac:dyDescent="0.2">
      <c r="A14040" t="s">
        <v>59</v>
      </c>
      <c r="B14040" t="s">
        <v>80</v>
      </c>
      <c r="C14040" t="s">
        <v>22</v>
      </c>
      <c r="D14040" s="55">
        <v>45809</v>
      </c>
      <c r="E14040">
        <v>0.44</v>
      </c>
      <c r="F14040">
        <v>2376545</v>
      </c>
      <c r="G14040" s="58" t="s">
        <v>87</v>
      </c>
      <c r="H14040" s="58" t="s">
        <v>87</v>
      </c>
      <c r="I14040" s="60" t="s">
        <v>85</v>
      </c>
    </row>
    <row r="14041" spans="1:9" x14ac:dyDescent="0.2">
      <c r="A14041" t="s">
        <v>59</v>
      </c>
      <c r="B14041" t="s">
        <v>81</v>
      </c>
      <c r="C14041" t="s">
        <v>22</v>
      </c>
      <c r="D14041" s="55">
        <v>45809</v>
      </c>
      <c r="E14041">
        <v>-5.5E-2</v>
      </c>
      <c r="F14041">
        <v>2376546</v>
      </c>
      <c r="G14041" s="58" t="s">
        <v>87</v>
      </c>
      <c r="H14041" s="58" t="s">
        <v>87</v>
      </c>
      <c r="I14041" s="60" t="s">
        <v>85</v>
      </c>
    </row>
    <row r="14042" spans="1:9" x14ac:dyDescent="0.2">
      <c r="A14042" t="s">
        <v>60</v>
      </c>
      <c r="B14042" t="s">
        <v>80</v>
      </c>
      <c r="C14042" t="s">
        <v>22</v>
      </c>
      <c r="D14042" s="55">
        <v>45809</v>
      </c>
      <c r="E14042">
        <v>0.44</v>
      </c>
      <c r="F14042">
        <v>2376547</v>
      </c>
      <c r="G14042" s="58" t="s">
        <v>87</v>
      </c>
      <c r="H14042" s="58" t="s">
        <v>87</v>
      </c>
      <c r="I14042" s="60" t="s">
        <v>85</v>
      </c>
    </row>
    <row r="14043" spans="1:9" x14ac:dyDescent="0.2">
      <c r="A14043" t="s">
        <v>60</v>
      </c>
      <c r="B14043" t="s">
        <v>81</v>
      </c>
      <c r="C14043" t="s">
        <v>22</v>
      </c>
      <c r="D14043" s="55">
        <v>45809</v>
      </c>
      <c r="E14043">
        <v>3.5000000000000003E-2</v>
      </c>
      <c r="F14043">
        <v>2376548</v>
      </c>
      <c r="G14043" s="58" t="s">
        <v>87</v>
      </c>
      <c r="H14043" s="58" t="s">
        <v>87</v>
      </c>
      <c r="I14043" s="60" t="s">
        <v>85</v>
      </c>
    </row>
    <row r="14044" spans="1:9" x14ac:dyDescent="0.2">
      <c r="A14044" t="s">
        <v>61</v>
      </c>
      <c r="B14044" t="s">
        <v>80</v>
      </c>
      <c r="C14044" t="s">
        <v>22</v>
      </c>
      <c r="D14044" s="55">
        <v>45809</v>
      </c>
      <c r="E14044">
        <v>0.44</v>
      </c>
      <c r="F14044">
        <v>2376549</v>
      </c>
      <c r="G14044" s="58" t="s">
        <v>87</v>
      </c>
      <c r="H14044" s="58" t="s">
        <v>87</v>
      </c>
      <c r="I14044" s="60" t="s">
        <v>85</v>
      </c>
    </row>
    <row r="14045" spans="1:9" x14ac:dyDescent="0.2">
      <c r="A14045" t="s">
        <v>61</v>
      </c>
      <c r="B14045" t="s">
        <v>81</v>
      </c>
      <c r="C14045" t="s">
        <v>22</v>
      </c>
      <c r="D14045" s="55">
        <v>45809</v>
      </c>
      <c r="E14045">
        <v>-3.5000000000000003E-2</v>
      </c>
      <c r="F14045">
        <v>2376550</v>
      </c>
      <c r="G14045" s="58" t="s">
        <v>87</v>
      </c>
      <c r="H14045" s="58" t="s">
        <v>87</v>
      </c>
      <c r="I14045" s="60" t="s">
        <v>85</v>
      </c>
    </row>
    <row r="14046" spans="1:9" x14ac:dyDescent="0.2">
      <c r="A14046" t="s">
        <v>62</v>
      </c>
      <c r="B14046" t="s">
        <v>80</v>
      </c>
      <c r="C14046" t="s">
        <v>22</v>
      </c>
      <c r="D14046" s="55">
        <v>45809</v>
      </c>
      <c r="E14046">
        <v>0.19500000000000001</v>
      </c>
      <c r="F14046">
        <v>2376551</v>
      </c>
      <c r="G14046" s="58" t="s">
        <v>87</v>
      </c>
      <c r="H14046" s="58" t="s">
        <v>87</v>
      </c>
      <c r="I14046" s="60" t="s">
        <v>85</v>
      </c>
    </row>
    <row r="14047" spans="1:9" x14ac:dyDescent="0.2">
      <c r="A14047" t="s">
        <v>62</v>
      </c>
      <c r="B14047" t="s">
        <v>81</v>
      </c>
      <c r="C14047" t="s">
        <v>22</v>
      </c>
      <c r="D14047" s="55">
        <v>45809</v>
      </c>
      <c r="E14047">
        <v>5.0000000000000001E-3</v>
      </c>
      <c r="F14047">
        <v>2376552</v>
      </c>
      <c r="G14047" s="58" t="s">
        <v>87</v>
      </c>
      <c r="H14047" s="58" t="s">
        <v>87</v>
      </c>
      <c r="I14047" s="60" t="s">
        <v>85</v>
      </c>
    </row>
    <row r="14048" spans="1:9" x14ac:dyDescent="0.2">
      <c r="A14048" t="s">
        <v>63</v>
      </c>
      <c r="B14048" t="s">
        <v>80</v>
      </c>
      <c r="C14048" t="s">
        <v>22</v>
      </c>
      <c r="D14048" s="55">
        <v>45809</v>
      </c>
      <c r="E14048">
        <v>0</v>
      </c>
      <c r="F14048">
        <v>2376553</v>
      </c>
      <c r="G14048" s="58" t="s">
        <v>87</v>
      </c>
      <c r="H14048" s="58" t="s">
        <v>87</v>
      </c>
      <c r="I14048" s="60" t="s">
        <v>85</v>
      </c>
    </row>
    <row r="14049" spans="1:9" x14ac:dyDescent="0.2">
      <c r="A14049" t="s">
        <v>63</v>
      </c>
      <c r="B14049" t="s">
        <v>81</v>
      </c>
      <c r="C14049" t="s">
        <v>22</v>
      </c>
      <c r="D14049" s="55">
        <v>45809</v>
      </c>
      <c r="E14049">
        <v>0</v>
      </c>
      <c r="F14049">
        <v>2376554</v>
      </c>
      <c r="G14049" s="58" t="s">
        <v>87</v>
      </c>
      <c r="H14049" s="58" t="s">
        <v>87</v>
      </c>
      <c r="I14049" s="60" t="s">
        <v>85</v>
      </c>
    </row>
    <row r="14050" spans="1:9" x14ac:dyDescent="0.2">
      <c r="A14050" t="s">
        <v>64</v>
      </c>
      <c r="B14050" t="s">
        <v>80</v>
      </c>
      <c r="C14050" t="s">
        <v>22</v>
      </c>
      <c r="D14050" s="55">
        <v>45809</v>
      </c>
      <c r="E14050">
        <v>0</v>
      </c>
      <c r="F14050">
        <v>2376555</v>
      </c>
      <c r="G14050" s="58" t="s">
        <v>87</v>
      </c>
      <c r="H14050" s="58" t="s">
        <v>87</v>
      </c>
      <c r="I14050" s="60" t="s">
        <v>85</v>
      </c>
    </row>
    <row r="14051" spans="1:9" x14ac:dyDescent="0.2">
      <c r="A14051" t="s">
        <v>64</v>
      </c>
      <c r="B14051" t="s">
        <v>81</v>
      </c>
      <c r="C14051" t="s">
        <v>22</v>
      </c>
      <c r="D14051" s="55">
        <v>45809</v>
      </c>
      <c r="E14051">
        <v>0</v>
      </c>
      <c r="F14051">
        <v>2376556</v>
      </c>
      <c r="G14051" s="58" t="s">
        <v>87</v>
      </c>
      <c r="H14051" s="58" t="s">
        <v>87</v>
      </c>
      <c r="I14051" s="60" t="s">
        <v>85</v>
      </c>
    </row>
    <row r="14052" spans="1:9" x14ac:dyDescent="0.2">
      <c r="A14052" t="s">
        <v>79</v>
      </c>
      <c r="B14052" t="s">
        <v>80</v>
      </c>
      <c r="C14052" t="s">
        <v>22</v>
      </c>
      <c r="D14052" s="55">
        <v>45809</v>
      </c>
      <c r="E14052">
        <v>0</v>
      </c>
      <c r="F14052">
        <v>2376557</v>
      </c>
      <c r="G14052" s="58" t="s">
        <v>87</v>
      </c>
      <c r="H14052" s="58" t="s">
        <v>87</v>
      </c>
      <c r="I14052" s="60" t="s">
        <v>85</v>
      </c>
    </row>
    <row r="14053" spans="1:9" x14ac:dyDescent="0.2">
      <c r="A14053" t="s">
        <v>79</v>
      </c>
      <c r="B14053" t="s">
        <v>81</v>
      </c>
      <c r="C14053" t="s">
        <v>22</v>
      </c>
      <c r="D14053" s="55">
        <v>45809</v>
      </c>
      <c r="E14053">
        <v>0</v>
      </c>
      <c r="F14053">
        <v>2376558</v>
      </c>
      <c r="G14053" s="58" t="s">
        <v>87</v>
      </c>
      <c r="H14053" s="58" t="s">
        <v>87</v>
      </c>
      <c r="I14053" s="60" t="s">
        <v>85</v>
      </c>
    </row>
    <row r="14054" spans="1:9" x14ac:dyDescent="0.2">
      <c r="A14054" t="s">
        <v>65</v>
      </c>
      <c r="B14054" t="s">
        <v>80</v>
      </c>
      <c r="C14054" t="s">
        <v>22</v>
      </c>
      <c r="D14054" s="55">
        <v>45809</v>
      </c>
      <c r="E14054">
        <v>0</v>
      </c>
      <c r="F14054">
        <v>2376559</v>
      </c>
      <c r="G14054" s="58" t="s">
        <v>87</v>
      </c>
      <c r="H14054" s="58" t="s">
        <v>87</v>
      </c>
      <c r="I14054" s="60" t="s">
        <v>85</v>
      </c>
    </row>
    <row r="14055" spans="1:9" x14ac:dyDescent="0.2">
      <c r="A14055" t="s">
        <v>65</v>
      </c>
      <c r="B14055" t="s">
        <v>81</v>
      </c>
      <c r="C14055" t="s">
        <v>22</v>
      </c>
      <c r="D14055" s="55">
        <v>45809</v>
      </c>
      <c r="E14055">
        <v>0</v>
      </c>
      <c r="F14055">
        <v>2376560</v>
      </c>
      <c r="G14055" s="58" t="s">
        <v>87</v>
      </c>
      <c r="H14055" s="58" t="s">
        <v>87</v>
      </c>
      <c r="I14055" s="60" t="s">
        <v>85</v>
      </c>
    </row>
    <row r="14056" spans="1:9" x14ac:dyDescent="0.2">
      <c r="A14056" t="s">
        <v>82</v>
      </c>
      <c r="B14056" t="s">
        <v>80</v>
      </c>
      <c r="C14056" t="s">
        <v>22</v>
      </c>
      <c r="D14056" s="55">
        <v>45809</v>
      </c>
      <c r="E14056">
        <v>0</v>
      </c>
      <c r="F14056">
        <v>2376561</v>
      </c>
      <c r="G14056" s="58" t="s">
        <v>87</v>
      </c>
      <c r="H14056" s="58" t="s">
        <v>87</v>
      </c>
      <c r="I14056" s="60" t="s">
        <v>85</v>
      </c>
    </row>
    <row r="14057" spans="1:9" x14ac:dyDescent="0.2">
      <c r="A14057" t="s">
        <v>78</v>
      </c>
      <c r="B14057" t="s">
        <v>80</v>
      </c>
      <c r="C14057" t="s">
        <v>22</v>
      </c>
      <c r="D14057" s="55">
        <v>45839</v>
      </c>
      <c r="E14057">
        <v>0.39750000000000002</v>
      </c>
      <c r="F14057">
        <v>2376515</v>
      </c>
      <c r="G14057" s="58" t="s">
        <v>87</v>
      </c>
      <c r="H14057" s="58" t="s">
        <v>87</v>
      </c>
      <c r="I14057" s="60" t="s">
        <v>85</v>
      </c>
    </row>
    <row r="14058" spans="1:9" x14ac:dyDescent="0.2">
      <c r="A14058" t="s">
        <v>78</v>
      </c>
      <c r="B14058" t="s">
        <v>81</v>
      </c>
      <c r="C14058" t="s">
        <v>22</v>
      </c>
      <c r="D14058" s="55">
        <v>45839</v>
      </c>
      <c r="E14058">
        <v>1.4999999999999999E-2</v>
      </c>
      <c r="F14058">
        <v>2376516</v>
      </c>
      <c r="G14058" s="58" t="s">
        <v>87</v>
      </c>
      <c r="H14058" s="58" t="s">
        <v>87</v>
      </c>
      <c r="I14058" s="60" t="s">
        <v>85</v>
      </c>
    </row>
    <row r="14059" spans="1:9" x14ac:dyDescent="0.2">
      <c r="A14059" t="s">
        <v>35</v>
      </c>
      <c r="B14059" t="s">
        <v>80</v>
      </c>
      <c r="C14059" t="s">
        <v>22</v>
      </c>
      <c r="D14059" s="55">
        <v>45839</v>
      </c>
      <c r="E14059">
        <v>0.39750000000000002</v>
      </c>
      <c r="F14059">
        <v>2376517</v>
      </c>
      <c r="G14059" s="58" t="s">
        <v>87</v>
      </c>
      <c r="H14059" s="58" t="s">
        <v>87</v>
      </c>
      <c r="I14059" s="60" t="s">
        <v>85</v>
      </c>
    </row>
    <row r="14060" spans="1:9" x14ac:dyDescent="0.2">
      <c r="A14060" t="s">
        <v>35</v>
      </c>
      <c r="B14060" t="s">
        <v>81</v>
      </c>
      <c r="C14060" t="s">
        <v>22</v>
      </c>
      <c r="D14060" s="55">
        <v>45839</v>
      </c>
      <c r="E14060">
        <v>6.5000000000000002E-2</v>
      </c>
      <c r="F14060">
        <v>2376518</v>
      </c>
      <c r="G14060" s="58" t="s">
        <v>87</v>
      </c>
      <c r="H14060" s="58" t="s">
        <v>87</v>
      </c>
      <c r="I14060" s="60" t="s">
        <v>85</v>
      </c>
    </row>
    <row r="14061" spans="1:9" x14ac:dyDescent="0.2">
      <c r="A14061" t="s">
        <v>36</v>
      </c>
      <c r="B14061" t="s">
        <v>80</v>
      </c>
      <c r="C14061" t="s">
        <v>22</v>
      </c>
      <c r="D14061" s="55">
        <v>45839</v>
      </c>
      <c r="E14061">
        <v>0.39750000000000002</v>
      </c>
      <c r="F14061">
        <v>2376519</v>
      </c>
      <c r="G14061" s="58" t="s">
        <v>87</v>
      </c>
      <c r="H14061" s="58" t="s">
        <v>87</v>
      </c>
      <c r="I14061" s="60" t="s">
        <v>85</v>
      </c>
    </row>
    <row r="14062" spans="1:9" x14ac:dyDescent="0.2">
      <c r="A14062" t="s">
        <v>36</v>
      </c>
      <c r="B14062" t="s">
        <v>81</v>
      </c>
      <c r="C14062" t="s">
        <v>22</v>
      </c>
      <c r="D14062" s="55">
        <v>45839</v>
      </c>
      <c r="E14062">
        <v>1.4999999999999999E-2</v>
      </c>
      <c r="F14062">
        <v>2376520</v>
      </c>
      <c r="G14062" s="58" t="s">
        <v>87</v>
      </c>
      <c r="H14062" s="58" t="s">
        <v>87</v>
      </c>
      <c r="I14062" s="60" t="s">
        <v>85</v>
      </c>
    </row>
    <row r="14063" spans="1:9" x14ac:dyDescent="0.2">
      <c r="A14063" t="s">
        <v>37</v>
      </c>
      <c r="B14063" t="s">
        <v>80</v>
      </c>
      <c r="C14063" t="s">
        <v>22</v>
      </c>
      <c r="D14063" s="55">
        <v>45839</v>
      </c>
      <c r="E14063">
        <v>0.39750000000000002</v>
      </c>
      <c r="F14063">
        <v>2376521</v>
      </c>
      <c r="G14063" s="58" t="s">
        <v>87</v>
      </c>
      <c r="H14063" s="58" t="s">
        <v>87</v>
      </c>
      <c r="I14063" s="60" t="s">
        <v>85</v>
      </c>
    </row>
    <row r="14064" spans="1:9" x14ac:dyDescent="0.2">
      <c r="A14064" t="s">
        <v>37</v>
      </c>
      <c r="B14064" t="s">
        <v>81</v>
      </c>
      <c r="C14064" t="s">
        <v>22</v>
      </c>
      <c r="D14064" s="55">
        <v>45839</v>
      </c>
      <c r="E14064">
        <v>6.5000000000000002E-2</v>
      </c>
      <c r="F14064">
        <v>2376522</v>
      </c>
      <c r="G14064" s="58" t="s">
        <v>87</v>
      </c>
      <c r="H14064" s="58" t="s">
        <v>87</v>
      </c>
      <c r="I14064" s="60" t="s">
        <v>85</v>
      </c>
    </row>
    <row r="14065" spans="1:9" x14ac:dyDescent="0.2">
      <c r="A14065" t="s">
        <v>40</v>
      </c>
      <c r="B14065" t="s">
        <v>80</v>
      </c>
      <c r="C14065" t="s">
        <v>22</v>
      </c>
      <c r="D14065" s="55">
        <v>45839</v>
      </c>
      <c r="E14065">
        <v>0</v>
      </c>
      <c r="F14065">
        <v>2376523</v>
      </c>
      <c r="G14065" s="58" t="s">
        <v>87</v>
      </c>
      <c r="H14065" s="58" t="s">
        <v>87</v>
      </c>
      <c r="I14065" s="60" t="s">
        <v>85</v>
      </c>
    </row>
    <row r="14066" spans="1:9" x14ac:dyDescent="0.2">
      <c r="A14066" t="s">
        <v>40</v>
      </c>
      <c r="B14066" t="s">
        <v>81</v>
      </c>
      <c r="C14066" t="s">
        <v>22</v>
      </c>
      <c r="D14066" s="55">
        <v>45839</v>
      </c>
      <c r="E14066">
        <v>0</v>
      </c>
      <c r="F14066">
        <v>2376524</v>
      </c>
      <c r="G14066" s="58" t="s">
        <v>87</v>
      </c>
      <c r="H14066" s="58" t="s">
        <v>87</v>
      </c>
      <c r="I14066" s="60" t="s">
        <v>85</v>
      </c>
    </row>
    <row r="14067" spans="1:9" x14ac:dyDescent="0.2">
      <c r="A14067" t="s">
        <v>41</v>
      </c>
      <c r="B14067" t="s">
        <v>80</v>
      </c>
      <c r="C14067" t="s">
        <v>22</v>
      </c>
      <c r="D14067" s="55">
        <v>45839</v>
      </c>
      <c r="E14067">
        <v>0</v>
      </c>
      <c r="F14067">
        <v>2376525</v>
      </c>
      <c r="G14067" s="58" t="s">
        <v>87</v>
      </c>
      <c r="H14067" s="58" t="s">
        <v>87</v>
      </c>
      <c r="I14067" s="60" t="s">
        <v>85</v>
      </c>
    </row>
    <row r="14068" spans="1:9" x14ac:dyDescent="0.2">
      <c r="A14068" t="s">
        <v>41</v>
      </c>
      <c r="B14068" t="s">
        <v>81</v>
      </c>
      <c r="C14068" t="s">
        <v>22</v>
      </c>
      <c r="D14068" s="55">
        <v>45839</v>
      </c>
      <c r="E14068">
        <v>0</v>
      </c>
      <c r="F14068">
        <v>2376526</v>
      </c>
      <c r="G14068" s="58" t="s">
        <v>87</v>
      </c>
      <c r="H14068" s="58" t="s">
        <v>87</v>
      </c>
      <c r="I14068" s="60" t="s">
        <v>85</v>
      </c>
    </row>
    <row r="14069" spans="1:9" x14ac:dyDescent="0.2">
      <c r="A14069" t="s">
        <v>42</v>
      </c>
      <c r="B14069" t="s">
        <v>80</v>
      </c>
      <c r="C14069" t="s">
        <v>22</v>
      </c>
      <c r="D14069" s="55">
        <v>45839</v>
      </c>
      <c r="E14069">
        <v>0.17499999999999999</v>
      </c>
      <c r="F14069">
        <v>2376527</v>
      </c>
      <c r="G14069" s="58" t="s">
        <v>87</v>
      </c>
      <c r="H14069" s="58" t="s">
        <v>87</v>
      </c>
      <c r="I14069" s="60" t="s">
        <v>85</v>
      </c>
    </row>
    <row r="14070" spans="1:9" x14ac:dyDescent="0.2">
      <c r="A14070" t="s">
        <v>42</v>
      </c>
      <c r="B14070" t="s">
        <v>81</v>
      </c>
      <c r="C14070" t="s">
        <v>22</v>
      </c>
      <c r="D14070" s="55">
        <v>45839</v>
      </c>
      <c r="E14070">
        <v>1.2500000000000001E-2</v>
      </c>
      <c r="F14070">
        <v>2376528</v>
      </c>
      <c r="G14070" s="58" t="s">
        <v>87</v>
      </c>
      <c r="H14070" s="58" t="s">
        <v>87</v>
      </c>
      <c r="I14070" s="60" t="s">
        <v>85</v>
      </c>
    </row>
    <row r="14071" spans="1:9" x14ac:dyDescent="0.2">
      <c r="A14071" t="s">
        <v>43</v>
      </c>
      <c r="B14071" t="s">
        <v>80</v>
      </c>
      <c r="C14071" t="s">
        <v>22</v>
      </c>
      <c r="D14071" s="55">
        <v>45839</v>
      </c>
      <c r="E14071">
        <v>0.17499999999999999</v>
      </c>
      <c r="F14071">
        <v>2376529</v>
      </c>
      <c r="G14071" s="58" t="s">
        <v>87</v>
      </c>
      <c r="H14071" s="58" t="s">
        <v>87</v>
      </c>
      <c r="I14071" s="60" t="s">
        <v>85</v>
      </c>
    </row>
    <row r="14072" spans="1:9" x14ac:dyDescent="0.2">
      <c r="A14072" t="s">
        <v>43</v>
      </c>
      <c r="B14072" t="s">
        <v>81</v>
      </c>
      <c r="C14072" t="s">
        <v>22</v>
      </c>
      <c r="D14072" s="55">
        <v>45839</v>
      </c>
      <c r="E14072">
        <v>4.9453267132524209E-2</v>
      </c>
      <c r="F14072">
        <v>2376530</v>
      </c>
      <c r="G14072" s="58" t="s">
        <v>87</v>
      </c>
      <c r="H14072" s="58" t="s">
        <v>87</v>
      </c>
      <c r="I14072" s="60" t="s">
        <v>85</v>
      </c>
    </row>
    <row r="14073" spans="1:9" x14ac:dyDescent="0.2">
      <c r="A14073" t="s">
        <v>44</v>
      </c>
      <c r="B14073" t="s">
        <v>80</v>
      </c>
      <c r="C14073" t="s">
        <v>22</v>
      </c>
      <c r="D14073" s="55">
        <v>45839</v>
      </c>
      <c r="E14073">
        <v>0.26500000000000001</v>
      </c>
      <c r="F14073">
        <v>2376531</v>
      </c>
      <c r="G14073" s="58" t="s">
        <v>87</v>
      </c>
      <c r="H14073" s="58" t="s">
        <v>87</v>
      </c>
      <c r="I14073" s="60" t="s">
        <v>85</v>
      </c>
    </row>
    <row r="14074" spans="1:9" x14ac:dyDescent="0.2">
      <c r="A14074" t="s">
        <v>44</v>
      </c>
      <c r="B14074" t="s">
        <v>81</v>
      </c>
      <c r="C14074" t="s">
        <v>22</v>
      </c>
      <c r="D14074" s="55">
        <v>45839</v>
      </c>
      <c r="E14074">
        <v>7.4999999999999997E-3</v>
      </c>
      <c r="F14074">
        <v>2376532</v>
      </c>
      <c r="G14074" s="58" t="s">
        <v>87</v>
      </c>
      <c r="H14074" s="58" t="s">
        <v>87</v>
      </c>
      <c r="I14074" s="60" t="s">
        <v>85</v>
      </c>
    </row>
    <row r="14075" spans="1:9" x14ac:dyDescent="0.2">
      <c r="A14075" t="s">
        <v>45</v>
      </c>
      <c r="B14075" t="s">
        <v>80</v>
      </c>
      <c r="C14075" t="s">
        <v>22</v>
      </c>
      <c r="D14075" s="55">
        <v>45839</v>
      </c>
      <c r="E14075">
        <v>0.26500000000000001</v>
      </c>
      <c r="F14075">
        <v>2376533</v>
      </c>
      <c r="G14075" s="58" t="s">
        <v>87</v>
      </c>
      <c r="H14075" s="58" t="s">
        <v>87</v>
      </c>
      <c r="I14075" s="60" t="s">
        <v>85</v>
      </c>
    </row>
    <row r="14076" spans="1:9" x14ac:dyDescent="0.2">
      <c r="A14076" t="s">
        <v>45</v>
      </c>
      <c r="B14076" t="s">
        <v>81</v>
      </c>
      <c r="C14076" t="s">
        <v>22</v>
      </c>
      <c r="D14076" s="55">
        <v>45839</v>
      </c>
      <c r="E14076">
        <v>7.4999999999999997E-3</v>
      </c>
      <c r="F14076">
        <v>2376534</v>
      </c>
      <c r="G14076" s="58" t="s">
        <v>87</v>
      </c>
      <c r="H14076" s="58" t="s">
        <v>87</v>
      </c>
      <c r="I14076" s="60" t="s">
        <v>85</v>
      </c>
    </row>
    <row r="14077" spans="1:9" x14ac:dyDescent="0.2">
      <c r="A14077" t="s">
        <v>46</v>
      </c>
      <c r="B14077" t="s">
        <v>80</v>
      </c>
      <c r="C14077" t="s">
        <v>22</v>
      </c>
      <c r="D14077" s="55">
        <v>45839</v>
      </c>
      <c r="E14077">
        <v>0.26500000000000001</v>
      </c>
      <c r="F14077">
        <v>2376535</v>
      </c>
      <c r="G14077" s="58" t="s">
        <v>87</v>
      </c>
      <c r="H14077" s="58" t="s">
        <v>87</v>
      </c>
      <c r="I14077" s="60" t="s">
        <v>85</v>
      </c>
    </row>
    <row r="14078" spans="1:9" x14ac:dyDescent="0.2">
      <c r="A14078" t="s">
        <v>46</v>
      </c>
      <c r="B14078" t="s">
        <v>81</v>
      </c>
      <c r="C14078" t="s">
        <v>22</v>
      </c>
      <c r="D14078" s="55">
        <v>45839</v>
      </c>
      <c r="E14078">
        <v>0.12115796152271802</v>
      </c>
      <c r="F14078">
        <v>2376536</v>
      </c>
      <c r="G14078" s="58" t="s">
        <v>87</v>
      </c>
      <c r="H14078" s="58" t="s">
        <v>87</v>
      </c>
      <c r="I14078" s="60" t="s">
        <v>85</v>
      </c>
    </row>
    <row r="14079" spans="1:9" x14ac:dyDescent="0.2">
      <c r="A14079" t="s">
        <v>47</v>
      </c>
      <c r="B14079" t="s">
        <v>80</v>
      </c>
      <c r="C14079" t="s">
        <v>22</v>
      </c>
      <c r="D14079" s="55">
        <v>45839</v>
      </c>
      <c r="E14079">
        <v>0.26500000000000001</v>
      </c>
      <c r="F14079">
        <v>2376537</v>
      </c>
      <c r="G14079" s="58" t="s">
        <v>87</v>
      </c>
      <c r="H14079" s="58" t="s">
        <v>87</v>
      </c>
      <c r="I14079" s="60" t="s">
        <v>85</v>
      </c>
    </row>
    <row r="14080" spans="1:9" x14ac:dyDescent="0.2">
      <c r="A14080" t="s">
        <v>47</v>
      </c>
      <c r="B14080" t="s">
        <v>81</v>
      </c>
      <c r="C14080" t="s">
        <v>22</v>
      </c>
      <c r="D14080" s="55">
        <v>45839</v>
      </c>
      <c r="E14080">
        <v>2.75E-2</v>
      </c>
      <c r="F14080">
        <v>2376538</v>
      </c>
      <c r="G14080" s="58" t="s">
        <v>87</v>
      </c>
      <c r="H14080" s="58" t="s">
        <v>87</v>
      </c>
      <c r="I14080" s="60" t="s">
        <v>85</v>
      </c>
    </row>
    <row r="14081" spans="1:9" x14ac:dyDescent="0.2">
      <c r="A14081" t="s">
        <v>48</v>
      </c>
      <c r="B14081" t="s">
        <v>80</v>
      </c>
      <c r="C14081" t="s">
        <v>22</v>
      </c>
      <c r="D14081" s="55">
        <v>45839</v>
      </c>
      <c r="E14081">
        <v>0.26500000000000001</v>
      </c>
      <c r="F14081">
        <v>2376539</v>
      </c>
      <c r="G14081" s="58" t="s">
        <v>87</v>
      </c>
      <c r="H14081" s="58" t="s">
        <v>87</v>
      </c>
      <c r="I14081" s="60" t="s">
        <v>85</v>
      </c>
    </row>
    <row r="14082" spans="1:9" x14ac:dyDescent="0.2">
      <c r="A14082" t="s">
        <v>48</v>
      </c>
      <c r="B14082" t="s">
        <v>81</v>
      </c>
      <c r="C14082" t="s">
        <v>22</v>
      </c>
      <c r="D14082" s="55">
        <v>45839</v>
      </c>
      <c r="E14082">
        <v>0.12115796152271799</v>
      </c>
      <c r="F14082">
        <v>2376540</v>
      </c>
      <c r="G14082" s="58" t="s">
        <v>87</v>
      </c>
      <c r="H14082" s="58" t="s">
        <v>87</v>
      </c>
      <c r="I14082" s="60" t="s">
        <v>85</v>
      </c>
    </row>
    <row r="14083" spans="1:9" x14ac:dyDescent="0.2">
      <c r="A14083" t="s">
        <v>50</v>
      </c>
      <c r="B14083" t="s">
        <v>80</v>
      </c>
      <c r="C14083" t="s">
        <v>22</v>
      </c>
      <c r="D14083" s="55">
        <v>45839</v>
      </c>
      <c r="E14083">
        <v>0</v>
      </c>
      <c r="F14083">
        <v>2376541</v>
      </c>
      <c r="G14083" s="58" t="s">
        <v>87</v>
      </c>
      <c r="H14083" s="58" t="s">
        <v>87</v>
      </c>
      <c r="I14083" s="60" t="s">
        <v>85</v>
      </c>
    </row>
    <row r="14084" spans="1:9" x14ac:dyDescent="0.2">
      <c r="A14084" t="s">
        <v>50</v>
      </c>
      <c r="B14084" t="s">
        <v>81</v>
      </c>
      <c r="C14084" t="s">
        <v>22</v>
      </c>
      <c r="D14084" s="55">
        <v>45839</v>
      </c>
      <c r="E14084">
        <v>0</v>
      </c>
      <c r="F14084">
        <v>2376542</v>
      </c>
      <c r="G14084" s="58" t="s">
        <v>87</v>
      </c>
      <c r="H14084" s="58" t="s">
        <v>87</v>
      </c>
      <c r="I14084" s="60" t="s">
        <v>85</v>
      </c>
    </row>
    <row r="14085" spans="1:9" x14ac:dyDescent="0.2">
      <c r="A14085" t="s">
        <v>58</v>
      </c>
      <c r="B14085" t="s">
        <v>80</v>
      </c>
      <c r="C14085" t="s">
        <v>22</v>
      </c>
      <c r="D14085" s="55">
        <v>45839</v>
      </c>
      <c r="E14085">
        <v>0.39750000000000002</v>
      </c>
      <c r="F14085">
        <v>2376543</v>
      </c>
      <c r="G14085" s="58" t="s">
        <v>87</v>
      </c>
      <c r="H14085" s="58" t="s">
        <v>87</v>
      </c>
      <c r="I14085" s="60" t="s">
        <v>85</v>
      </c>
    </row>
    <row r="14086" spans="1:9" x14ac:dyDescent="0.2">
      <c r="A14086" t="s">
        <v>58</v>
      </c>
      <c r="B14086" t="s">
        <v>81</v>
      </c>
      <c r="C14086" t="s">
        <v>22</v>
      </c>
      <c r="D14086" s="55">
        <v>45839</v>
      </c>
      <c r="E14086">
        <v>1.4999999999999999E-2</v>
      </c>
      <c r="F14086">
        <v>2376544</v>
      </c>
      <c r="G14086" s="58" t="s">
        <v>87</v>
      </c>
      <c r="H14086" s="58" t="s">
        <v>87</v>
      </c>
      <c r="I14086" s="60" t="s">
        <v>85</v>
      </c>
    </row>
    <row r="14087" spans="1:9" x14ac:dyDescent="0.2">
      <c r="A14087" t="s">
        <v>59</v>
      </c>
      <c r="B14087" t="s">
        <v>80</v>
      </c>
      <c r="C14087" t="s">
        <v>22</v>
      </c>
      <c r="D14087" s="55">
        <v>45839</v>
      </c>
      <c r="E14087">
        <v>0.5</v>
      </c>
      <c r="F14087">
        <v>2376545</v>
      </c>
      <c r="G14087" s="58" t="s">
        <v>87</v>
      </c>
      <c r="H14087" s="58" t="s">
        <v>87</v>
      </c>
      <c r="I14087" s="60" t="s">
        <v>85</v>
      </c>
    </row>
    <row r="14088" spans="1:9" x14ac:dyDescent="0.2">
      <c r="A14088" t="s">
        <v>59</v>
      </c>
      <c r="B14088" t="s">
        <v>81</v>
      </c>
      <c r="C14088" t="s">
        <v>22</v>
      </c>
      <c r="D14088" s="55">
        <v>45839</v>
      </c>
      <c r="E14088">
        <v>-0.02</v>
      </c>
      <c r="F14088">
        <v>2376546</v>
      </c>
      <c r="G14088" s="58" t="s">
        <v>87</v>
      </c>
      <c r="H14088" s="58" t="s">
        <v>87</v>
      </c>
      <c r="I14088" s="60" t="s">
        <v>85</v>
      </c>
    </row>
    <row r="14089" spans="1:9" x14ac:dyDescent="0.2">
      <c r="A14089" t="s">
        <v>60</v>
      </c>
      <c r="B14089" t="s">
        <v>80</v>
      </c>
      <c r="C14089" t="s">
        <v>22</v>
      </c>
      <c r="D14089" s="55">
        <v>45839</v>
      </c>
      <c r="E14089">
        <v>0.5</v>
      </c>
      <c r="F14089">
        <v>2376547</v>
      </c>
      <c r="G14089" s="58" t="s">
        <v>87</v>
      </c>
      <c r="H14089" s="58" t="s">
        <v>87</v>
      </c>
      <c r="I14089" s="60" t="s">
        <v>85</v>
      </c>
    </row>
    <row r="14090" spans="1:9" x14ac:dyDescent="0.2">
      <c r="A14090" t="s">
        <v>60</v>
      </c>
      <c r="B14090" t="s">
        <v>81</v>
      </c>
      <c r="C14090" t="s">
        <v>22</v>
      </c>
      <c r="D14090" s="55">
        <v>45839</v>
      </c>
      <c r="E14090">
        <v>3.5000000000000003E-2</v>
      </c>
      <c r="F14090">
        <v>2376548</v>
      </c>
      <c r="G14090" s="58" t="s">
        <v>87</v>
      </c>
      <c r="H14090" s="58" t="s">
        <v>87</v>
      </c>
      <c r="I14090" s="60" t="s">
        <v>85</v>
      </c>
    </row>
    <row r="14091" spans="1:9" x14ac:dyDescent="0.2">
      <c r="A14091" t="s">
        <v>61</v>
      </c>
      <c r="B14091" t="s">
        <v>80</v>
      </c>
      <c r="C14091" t="s">
        <v>22</v>
      </c>
      <c r="D14091" s="55">
        <v>45839</v>
      </c>
      <c r="E14091">
        <v>0.5</v>
      </c>
      <c r="F14091">
        <v>2376549</v>
      </c>
      <c r="G14091" s="58" t="s">
        <v>87</v>
      </c>
      <c r="H14091" s="58" t="s">
        <v>87</v>
      </c>
      <c r="I14091" s="60" t="s">
        <v>85</v>
      </c>
    </row>
    <row r="14092" spans="1:9" x14ac:dyDescent="0.2">
      <c r="A14092" t="s">
        <v>61</v>
      </c>
      <c r="B14092" t="s">
        <v>81</v>
      </c>
      <c r="C14092" t="s">
        <v>22</v>
      </c>
      <c r="D14092" s="55">
        <v>45839</v>
      </c>
      <c r="E14092">
        <v>-0.02</v>
      </c>
      <c r="F14092">
        <v>2376550</v>
      </c>
      <c r="G14092" s="58" t="s">
        <v>87</v>
      </c>
      <c r="H14092" s="58" t="s">
        <v>87</v>
      </c>
      <c r="I14092" s="60" t="s">
        <v>85</v>
      </c>
    </row>
    <row r="14093" spans="1:9" x14ac:dyDescent="0.2">
      <c r="A14093" t="s">
        <v>62</v>
      </c>
      <c r="B14093" t="s">
        <v>80</v>
      </c>
      <c r="C14093" t="s">
        <v>22</v>
      </c>
      <c r="D14093" s="55">
        <v>45839</v>
      </c>
      <c r="E14093">
        <v>0.26500000000000001</v>
      </c>
      <c r="F14093">
        <v>2376551</v>
      </c>
      <c r="G14093" s="58" t="s">
        <v>87</v>
      </c>
      <c r="H14093" s="58" t="s">
        <v>87</v>
      </c>
      <c r="I14093" s="60" t="s">
        <v>85</v>
      </c>
    </row>
    <row r="14094" spans="1:9" x14ac:dyDescent="0.2">
      <c r="A14094" t="s">
        <v>62</v>
      </c>
      <c r="B14094" t="s">
        <v>81</v>
      </c>
      <c r="C14094" t="s">
        <v>22</v>
      </c>
      <c r="D14094" s="55">
        <v>45839</v>
      </c>
      <c r="E14094">
        <v>7.4999999999999997E-3</v>
      </c>
      <c r="F14094">
        <v>2376552</v>
      </c>
      <c r="G14094" s="58" t="s">
        <v>87</v>
      </c>
      <c r="H14094" s="58" t="s">
        <v>87</v>
      </c>
      <c r="I14094" s="60" t="s">
        <v>85</v>
      </c>
    </row>
    <row r="14095" spans="1:9" x14ac:dyDescent="0.2">
      <c r="A14095" t="s">
        <v>63</v>
      </c>
      <c r="B14095" t="s">
        <v>80</v>
      </c>
      <c r="C14095" t="s">
        <v>22</v>
      </c>
      <c r="D14095" s="55">
        <v>45839</v>
      </c>
      <c r="E14095">
        <v>0</v>
      </c>
      <c r="F14095">
        <v>2376553</v>
      </c>
      <c r="G14095" s="58" t="s">
        <v>87</v>
      </c>
      <c r="H14095" s="58" t="s">
        <v>87</v>
      </c>
      <c r="I14095" s="60" t="s">
        <v>85</v>
      </c>
    </row>
    <row r="14096" spans="1:9" x14ac:dyDescent="0.2">
      <c r="A14096" t="s">
        <v>63</v>
      </c>
      <c r="B14096" t="s">
        <v>81</v>
      </c>
      <c r="C14096" t="s">
        <v>22</v>
      </c>
      <c r="D14096" s="55">
        <v>45839</v>
      </c>
      <c r="E14096">
        <v>0</v>
      </c>
      <c r="F14096">
        <v>2376554</v>
      </c>
      <c r="G14096" s="58" t="s">
        <v>87</v>
      </c>
      <c r="H14096" s="58" t="s">
        <v>87</v>
      </c>
      <c r="I14096" s="60" t="s">
        <v>85</v>
      </c>
    </row>
    <row r="14097" spans="1:9" x14ac:dyDescent="0.2">
      <c r="A14097" t="s">
        <v>64</v>
      </c>
      <c r="B14097" t="s">
        <v>80</v>
      </c>
      <c r="C14097" t="s">
        <v>22</v>
      </c>
      <c r="D14097" s="55">
        <v>45839</v>
      </c>
      <c r="E14097">
        <v>0</v>
      </c>
      <c r="F14097">
        <v>2376555</v>
      </c>
      <c r="G14097" s="58" t="s">
        <v>87</v>
      </c>
      <c r="H14097" s="58" t="s">
        <v>87</v>
      </c>
      <c r="I14097" s="60" t="s">
        <v>85</v>
      </c>
    </row>
    <row r="14098" spans="1:9" x14ac:dyDescent="0.2">
      <c r="A14098" t="s">
        <v>64</v>
      </c>
      <c r="B14098" t="s">
        <v>81</v>
      </c>
      <c r="C14098" t="s">
        <v>22</v>
      </c>
      <c r="D14098" s="55">
        <v>45839</v>
      </c>
      <c r="E14098">
        <v>0</v>
      </c>
      <c r="F14098">
        <v>2376556</v>
      </c>
      <c r="G14098" s="58" t="s">
        <v>87</v>
      </c>
      <c r="H14098" s="58" t="s">
        <v>87</v>
      </c>
      <c r="I14098" s="60" t="s">
        <v>85</v>
      </c>
    </row>
    <row r="14099" spans="1:9" x14ac:dyDescent="0.2">
      <c r="A14099" t="s">
        <v>79</v>
      </c>
      <c r="B14099" t="s">
        <v>80</v>
      </c>
      <c r="C14099" t="s">
        <v>22</v>
      </c>
      <c r="D14099" s="55">
        <v>45839</v>
      </c>
      <c r="E14099">
        <v>0</v>
      </c>
      <c r="F14099">
        <v>2376557</v>
      </c>
      <c r="G14099" s="58" t="s">
        <v>87</v>
      </c>
      <c r="H14099" s="58" t="s">
        <v>87</v>
      </c>
      <c r="I14099" s="60" t="s">
        <v>85</v>
      </c>
    </row>
    <row r="14100" spans="1:9" x14ac:dyDescent="0.2">
      <c r="A14100" t="s">
        <v>79</v>
      </c>
      <c r="B14100" t="s">
        <v>81</v>
      </c>
      <c r="C14100" t="s">
        <v>22</v>
      </c>
      <c r="D14100" s="55">
        <v>45839</v>
      </c>
      <c r="E14100">
        <v>0</v>
      </c>
      <c r="F14100">
        <v>2376558</v>
      </c>
      <c r="G14100" s="58" t="s">
        <v>87</v>
      </c>
      <c r="H14100" s="58" t="s">
        <v>87</v>
      </c>
      <c r="I14100" s="60" t="s">
        <v>85</v>
      </c>
    </row>
    <row r="14101" spans="1:9" x14ac:dyDescent="0.2">
      <c r="A14101" t="s">
        <v>65</v>
      </c>
      <c r="B14101" t="s">
        <v>80</v>
      </c>
      <c r="C14101" t="s">
        <v>22</v>
      </c>
      <c r="D14101" s="55">
        <v>45839</v>
      </c>
      <c r="E14101">
        <v>0</v>
      </c>
      <c r="F14101">
        <v>2376559</v>
      </c>
      <c r="G14101" s="58" t="s">
        <v>87</v>
      </c>
      <c r="H14101" s="58" t="s">
        <v>87</v>
      </c>
      <c r="I14101" s="60" t="s">
        <v>85</v>
      </c>
    </row>
    <row r="14102" spans="1:9" x14ac:dyDescent="0.2">
      <c r="A14102" t="s">
        <v>65</v>
      </c>
      <c r="B14102" t="s">
        <v>81</v>
      </c>
      <c r="C14102" t="s">
        <v>22</v>
      </c>
      <c r="D14102" s="55">
        <v>45839</v>
      </c>
      <c r="E14102">
        <v>0</v>
      </c>
      <c r="F14102">
        <v>2376560</v>
      </c>
      <c r="G14102" s="58" t="s">
        <v>87</v>
      </c>
      <c r="H14102" s="58" t="s">
        <v>87</v>
      </c>
      <c r="I14102" s="60" t="s">
        <v>85</v>
      </c>
    </row>
    <row r="14103" spans="1:9" x14ac:dyDescent="0.2">
      <c r="A14103" t="s">
        <v>82</v>
      </c>
      <c r="B14103" t="s">
        <v>80</v>
      </c>
      <c r="C14103" t="s">
        <v>22</v>
      </c>
      <c r="D14103" s="55">
        <v>45839</v>
      </c>
      <c r="E14103">
        <v>0</v>
      </c>
      <c r="F14103">
        <v>2376561</v>
      </c>
      <c r="G14103" s="58" t="s">
        <v>87</v>
      </c>
      <c r="H14103" s="58" t="s">
        <v>87</v>
      </c>
      <c r="I14103" s="60" t="s">
        <v>85</v>
      </c>
    </row>
    <row r="14104" spans="1:9" x14ac:dyDescent="0.2">
      <c r="A14104" t="s">
        <v>78</v>
      </c>
      <c r="B14104" t="s">
        <v>80</v>
      </c>
      <c r="C14104" t="s">
        <v>22</v>
      </c>
      <c r="D14104" s="55">
        <v>45870</v>
      </c>
      <c r="E14104">
        <v>0.4</v>
      </c>
      <c r="F14104">
        <v>2376515</v>
      </c>
      <c r="G14104" s="58" t="s">
        <v>87</v>
      </c>
      <c r="H14104" s="58" t="s">
        <v>87</v>
      </c>
      <c r="I14104" s="60" t="s">
        <v>85</v>
      </c>
    </row>
    <row r="14105" spans="1:9" x14ac:dyDescent="0.2">
      <c r="A14105" t="s">
        <v>78</v>
      </c>
      <c r="B14105" t="s">
        <v>81</v>
      </c>
      <c r="C14105" t="s">
        <v>22</v>
      </c>
      <c r="D14105" s="55">
        <v>45870</v>
      </c>
      <c r="E14105">
        <v>1.4999999999999999E-2</v>
      </c>
      <c r="F14105">
        <v>2376516</v>
      </c>
      <c r="G14105" s="58" t="s">
        <v>87</v>
      </c>
      <c r="H14105" s="58" t="s">
        <v>87</v>
      </c>
      <c r="I14105" s="60" t="s">
        <v>85</v>
      </c>
    </row>
    <row r="14106" spans="1:9" x14ac:dyDescent="0.2">
      <c r="A14106" t="s">
        <v>35</v>
      </c>
      <c r="B14106" t="s">
        <v>80</v>
      </c>
      <c r="C14106" t="s">
        <v>22</v>
      </c>
      <c r="D14106" s="55">
        <v>45870</v>
      </c>
      <c r="E14106">
        <v>0.4</v>
      </c>
      <c r="F14106">
        <v>2376517</v>
      </c>
      <c r="G14106" s="58" t="s">
        <v>87</v>
      </c>
      <c r="H14106" s="58" t="s">
        <v>87</v>
      </c>
      <c r="I14106" s="60" t="s">
        <v>85</v>
      </c>
    </row>
    <row r="14107" spans="1:9" x14ac:dyDescent="0.2">
      <c r="A14107" t="s">
        <v>35</v>
      </c>
      <c r="B14107" t="s">
        <v>81</v>
      </c>
      <c r="C14107" t="s">
        <v>22</v>
      </c>
      <c r="D14107" s="55">
        <v>45870</v>
      </c>
      <c r="E14107">
        <v>6.5000000000000002E-2</v>
      </c>
      <c r="F14107">
        <v>2376518</v>
      </c>
      <c r="G14107" s="58" t="s">
        <v>87</v>
      </c>
      <c r="H14107" s="58" t="s">
        <v>87</v>
      </c>
      <c r="I14107" s="60" t="s">
        <v>85</v>
      </c>
    </row>
    <row r="14108" spans="1:9" x14ac:dyDescent="0.2">
      <c r="A14108" t="s">
        <v>36</v>
      </c>
      <c r="B14108" t="s">
        <v>80</v>
      </c>
      <c r="C14108" t="s">
        <v>22</v>
      </c>
      <c r="D14108" s="55">
        <v>45870</v>
      </c>
      <c r="E14108">
        <v>0.4</v>
      </c>
      <c r="F14108">
        <v>2376519</v>
      </c>
      <c r="G14108" s="58" t="s">
        <v>87</v>
      </c>
      <c r="H14108" s="58" t="s">
        <v>87</v>
      </c>
      <c r="I14108" s="60" t="s">
        <v>85</v>
      </c>
    </row>
    <row r="14109" spans="1:9" x14ac:dyDescent="0.2">
      <c r="A14109" t="s">
        <v>36</v>
      </c>
      <c r="B14109" t="s">
        <v>81</v>
      </c>
      <c r="C14109" t="s">
        <v>22</v>
      </c>
      <c r="D14109" s="55">
        <v>45870</v>
      </c>
      <c r="E14109">
        <v>1.4999999999999999E-2</v>
      </c>
      <c r="F14109">
        <v>2376520</v>
      </c>
      <c r="G14109" s="58" t="s">
        <v>87</v>
      </c>
      <c r="H14109" s="58" t="s">
        <v>87</v>
      </c>
      <c r="I14109" s="60" t="s">
        <v>85</v>
      </c>
    </row>
    <row r="14110" spans="1:9" x14ac:dyDescent="0.2">
      <c r="A14110" t="s">
        <v>37</v>
      </c>
      <c r="B14110" t="s">
        <v>80</v>
      </c>
      <c r="C14110" t="s">
        <v>22</v>
      </c>
      <c r="D14110" s="55">
        <v>45870</v>
      </c>
      <c r="E14110">
        <v>0.4</v>
      </c>
      <c r="F14110">
        <v>2376521</v>
      </c>
      <c r="G14110" s="58" t="s">
        <v>87</v>
      </c>
      <c r="H14110" s="58" t="s">
        <v>87</v>
      </c>
      <c r="I14110" s="60" t="s">
        <v>85</v>
      </c>
    </row>
    <row r="14111" spans="1:9" x14ac:dyDescent="0.2">
      <c r="A14111" t="s">
        <v>37</v>
      </c>
      <c r="B14111" t="s">
        <v>81</v>
      </c>
      <c r="C14111" t="s">
        <v>22</v>
      </c>
      <c r="D14111" s="55">
        <v>45870</v>
      </c>
      <c r="E14111">
        <v>6.5000000000000002E-2</v>
      </c>
      <c r="F14111">
        <v>2376522</v>
      </c>
      <c r="G14111" s="58" t="s">
        <v>87</v>
      </c>
      <c r="H14111" s="58" t="s">
        <v>87</v>
      </c>
      <c r="I14111" s="60" t="s">
        <v>85</v>
      </c>
    </row>
    <row r="14112" spans="1:9" x14ac:dyDescent="0.2">
      <c r="A14112" t="s">
        <v>40</v>
      </c>
      <c r="B14112" t="s">
        <v>80</v>
      </c>
      <c r="C14112" t="s">
        <v>22</v>
      </c>
      <c r="D14112" s="55">
        <v>45870</v>
      </c>
      <c r="E14112">
        <v>0</v>
      </c>
      <c r="F14112">
        <v>2376523</v>
      </c>
      <c r="G14112" s="58" t="s">
        <v>87</v>
      </c>
      <c r="H14112" s="58" t="s">
        <v>87</v>
      </c>
      <c r="I14112" s="60" t="s">
        <v>85</v>
      </c>
    </row>
    <row r="14113" spans="1:9" x14ac:dyDescent="0.2">
      <c r="A14113" t="s">
        <v>40</v>
      </c>
      <c r="B14113" t="s">
        <v>81</v>
      </c>
      <c r="C14113" t="s">
        <v>22</v>
      </c>
      <c r="D14113" s="55">
        <v>45870</v>
      </c>
      <c r="E14113">
        <v>0</v>
      </c>
      <c r="F14113">
        <v>2376524</v>
      </c>
      <c r="G14113" s="58" t="s">
        <v>87</v>
      </c>
      <c r="H14113" s="58" t="s">
        <v>87</v>
      </c>
      <c r="I14113" s="60" t="s">
        <v>85</v>
      </c>
    </row>
    <row r="14114" spans="1:9" x14ac:dyDescent="0.2">
      <c r="A14114" t="s">
        <v>41</v>
      </c>
      <c r="B14114" t="s">
        <v>80</v>
      </c>
      <c r="C14114" t="s">
        <v>22</v>
      </c>
      <c r="D14114" s="55">
        <v>45870</v>
      </c>
      <c r="E14114">
        <v>0</v>
      </c>
      <c r="F14114">
        <v>2376525</v>
      </c>
      <c r="G14114" s="58" t="s">
        <v>87</v>
      </c>
      <c r="H14114" s="58" t="s">
        <v>87</v>
      </c>
      <c r="I14114" s="60" t="s">
        <v>85</v>
      </c>
    </row>
    <row r="14115" spans="1:9" x14ac:dyDescent="0.2">
      <c r="A14115" t="s">
        <v>41</v>
      </c>
      <c r="B14115" t="s">
        <v>81</v>
      </c>
      <c r="C14115" t="s">
        <v>22</v>
      </c>
      <c r="D14115" s="55">
        <v>45870</v>
      </c>
      <c r="E14115">
        <v>0</v>
      </c>
      <c r="F14115">
        <v>2376526</v>
      </c>
      <c r="G14115" s="58" t="s">
        <v>87</v>
      </c>
      <c r="H14115" s="58" t="s">
        <v>87</v>
      </c>
      <c r="I14115" s="60" t="s">
        <v>85</v>
      </c>
    </row>
    <row r="14116" spans="1:9" x14ac:dyDescent="0.2">
      <c r="A14116" t="s">
        <v>42</v>
      </c>
      <c r="B14116" t="s">
        <v>80</v>
      </c>
      <c r="C14116" t="s">
        <v>22</v>
      </c>
      <c r="D14116" s="55">
        <v>45870</v>
      </c>
      <c r="E14116">
        <v>0.17499999999999999</v>
      </c>
      <c r="F14116">
        <v>2376527</v>
      </c>
      <c r="G14116" s="58" t="s">
        <v>87</v>
      </c>
      <c r="H14116" s="58" t="s">
        <v>87</v>
      </c>
      <c r="I14116" s="60" t="s">
        <v>85</v>
      </c>
    </row>
    <row r="14117" spans="1:9" x14ac:dyDescent="0.2">
      <c r="A14117" t="s">
        <v>42</v>
      </c>
      <c r="B14117" t="s">
        <v>81</v>
      </c>
      <c r="C14117" t="s">
        <v>22</v>
      </c>
      <c r="D14117" s="55">
        <v>45870</v>
      </c>
      <c r="E14117">
        <v>1.2500000000000001E-2</v>
      </c>
      <c r="F14117">
        <v>2376528</v>
      </c>
      <c r="G14117" s="58" t="s">
        <v>87</v>
      </c>
      <c r="H14117" s="58" t="s">
        <v>87</v>
      </c>
      <c r="I14117" s="60" t="s">
        <v>85</v>
      </c>
    </row>
    <row r="14118" spans="1:9" x14ac:dyDescent="0.2">
      <c r="A14118" t="s">
        <v>43</v>
      </c>
      <c r="B14118" t="s">
        <v>80</v>
      </c>
      <c r="C14118" t="s">
        <v>22</v>
      </c>
      <c r="D14118" s="55">
        <v>45870</v>
      </c>
      <c r="E14118">
        <v>0.17499999999999999</v>
      </c>
      <c r="F14118">
        <v>2376529</v>
      </c>
      <c r="G14118" s="58" t="s">
        <v>87</v>
      </c>
      <c r="H14118" s="58" t="s">
        <v>87</v>
      </c>
      <c r="I14118" s="60" t="s">
        <v>85</v>
      </c>
    </row>
    <row r="14119" spans="1:9" x14ac:dyDescent="0.2">
      <c r="A14119" t="s">
        <v>43</v>
      </c>
      <c r="B14119" t="s">
        <v>81</v>
      </c>
      <c r="C14119" t="s">
        <v>22</v>
      </c>
      <c r="D14119" s="55">
        <v>45870</v>
      </c>
      <c r="E14119">
        <v>4.9453267132524209E-2</v>
      </c>
      <c r="F14119">
        <v>2376530</v>
      </c>
      <c r="G14119" s="58" t="s">
        <v>87</v>
      </c>
      <c r="H14119" s="58" t="s">
        <v>87</v>
      </c>
      <c r="I14119" s="60" t="s">
        <v>85</v>
      </c>
    </row>
    <row r="14120" spans="1:9" x14ac:dyDescent="0.2">
      <c r="A14120" t="s">
        <v>44</v>
      </c>
      <c r="B14120" t="s">
        <v>80</v>
      </c>
      <c r="C14120" t="s">
        <v>22</v>
      </c>
      <c r="D14120" s="55">
        <v>45870</v>
      </c>
      <c r="E14120">
        <v>0.20499999999999999</v>
      </c>
      <c r="F14120">
        <v>2376531</v>
      </c>
      <c r="G14120" s="58" t="s">
        <v>87</v>
      </c>
      <c r="H14120" s="58" t="s">
        <v>87</v>
      </c>
      <c r="I14120" s="60" t="s">
        <v>85</v>
      </c>
    </row>
    <row r="14121" spans="1:9" x14ac:dyDescent="0.2">
      <c r="A14121" t="s">
        <v>44</v>
      </c>
      <c r="B14121" t="s">
        <v>81</v>
      </c>
      <c r="C14121" t="s">
        <v>22</v>
      </c>
      <c r="D14121" s="55">
        <v>45870</v>
      </c>
      <c r="E14121">
        <v>7.4999999999999997E-3</v>
      </c>
      <c r="F14121">
        <v>2376532</v>
      </c>
      <c r="G14121" s="58" t="s">
        <v>87</v>
      </c>
      <c r="H14121" s="58" t="s">
        <v>87</v>
      </c>
      <c r="I14121" s="60" t="s">
        <v>85</v>
      </c>
    </row>
    <row r="14122" spans="1:9" x14ac:dyDescent="0.2">
      <c r="A14122" t="s">
        <v>45</v>
      </c>
      <c r="B14122" t="s">
        <v>80</v>
      </c>
      <c r="C14122" t="s">
        <v>22</v>
      </c>
      <c r="D14122" s="55">
        <v>45870</v>
      </c>
      <c r="E14122">
        <v>0.20499999999999999</v>
      </c>
      <c r="F14122">
        <v>2376533</v>
      </c>
      <c r="G14122" s="58" t="s">
        <v>87</v>
      </c>
      <c r="H14122" s="58" t="s">
        <v>87</v>
      </c>
      <c r="I14122" s="60" t="s">
        <v>85</v>
      </c>
    </row>
    <row r="14123" spans="1:9" x14ac:dyDescent="0.2">
      <c r="A14123" t="s">
        <v>45</v>
      </c>
      <c r="B14123" t="s">
        <v>81</v>
      </c>
      <c r="C14123" t="s">
        <v>22</v>
      </c>
      <c r="D14123" s="55">
        <v>45870</v>
      </c>
      <c r="E14123">
        <v>7.4999999999999997E-3</v>
      </c>
      <c r="F14123">
        <v>2376534</v>
      </c>
      <c r="G14123" s="58" t="s">
        <v>87</v>
      </c>
      <c r="H14123" s="58" t="s">
        <v>87</v>
      </c>
      <c r="I14123" s="60" t="s">
        <v>85</v>
      </c>
    </row>
    <row r="14124" spans="1:9" x14ac:dyDescent="0.2">
      <c r="A14124" t="s">
        <v>46</v>
      </c>
      <c r="B14124" t="s">
        <v>80</v>
      </c>
      <c r="C14124" t="s">
        <v>22</v>
      </c>
      <c r="D14124" s="55">
        <v>45870</v>
      </c>
      <c r="E14124">
        <v>0.20499999999999999</v>
      </c>
      <c r="F14124">
        <v>2376535</v>
      </c>
      <c r="G14124" s="58" t="s">
        <v>87</v>
      </c>
      <c r="H14124" s="58" t="s">
        <v>87</v>
      </c>
      <c r="I14124" s="60" t="s">
        <v>85</v>
      </c>
    </row>
    <row r="14125" spans="1:9" x14ac:dyDescent="0.2">
      <c r="A14125" t="s">
        <v>46</v>
      </c>
      <c r="B14125" t="s">
        <v>81</v>
      </c>
      <c r="C14125" t="s">
        <v>22</v>
      </c>
      <c r="D14125" s="55">
        <v>45870</v>
      </c>
      <c r="E14125">
        <v>0.11975804338927548</v>
      </c>
      <c r="F14125">
        <v>2376536</v>
      </c>
      <c r="G14125" s="58" t="s">
        <v>87</v>
      </c>
      <c r="H14125" s="58" t="s">
        <v>87</v>
      </c>
      <c r="I14125" s="60" t="s">
        <v>85</v>
      </c>
    </row>
    <row r="14126" spans="1:9" x14ac:dyDescent="0.2">
      <c r="A14126" t="s">
        <v>47</v>
      </c>
      <c r="B14126" t="s">
        <v>80</v>
      </c>
      <c r="C14126" t="s">
        <v>22</v>
      </c>
      <c r="D14126" s="55">
        <v>45870</v>
      </c>
      <c r="E14126">
        <v>0.20499999999999999</v>
      </c>
      <c r="F14126">
        <v>2376537</v>
      </c>
      <c r="G14126" s="58" t="s">
        <v>87</v>
      </c>
      <c r="H14126" s="58" t="s">
        <v>87</v>
      </c>
      <c r="I14126" s="60" t="s">
        <v>85</v>
      </c>
    </row>
    <row r="14127" spans="1:9" x14ac:dyDescent="0.2">
      <c r="A14127" t="s">
        <v>47</v>
      </c>
      <c r="B14127" t="s">
        <v>81</v>
      </c>
      <c r="C14127" t="s">
        <v>22</v>
      </c>
      <c r="D14127" s="55">
        <v>45870</v>
      </c>
      <c r="E14127">
        <v>2.75E-2</v>
      </c>
      <c r="F14127">
        <v>2376538</v>
      </c>
      <c r="G14127" s="58" t="s">
        <v>87</v>
      </c>
      <c r="H14127" s="58" t="s">
        <v>87</v>
      </c>
      <c r="I14127" s="60" t="s">
        <v>85</v>
      </c>
    </row>
    <row r="14128" spans="1:9" x14ac:dyDescent="0.2">
      <c r="A14128" t="s">
        <v>48</v>
      </c>
      <c r="B14128" t="s">
        <v>80</v>
      </c>
      <c r="C14128" t="s">
        <v>22</v>
      </c>
      <c r="D14128" s="55">
        <v>45870</v>
      </c>
      <c r="E14128">
        <v>0.20499999999999999</v>
      </c>
      <c r="F14128">
        <v>2376539</v>
      </c>
      <c r="G14128" s="58" t="s">
        <v>87</v>
      </c>
      <c r="H14128" s="58" t="s">
        <v>87</v>
      </c>
      <c r="I14128" s="60" t="s">
        <v>85</v>
      </c>
    </row>
    <row r="14129" spans="1:9" x14ac:dyDescent="0.2">
      <c r="A14129" t="s">
        <v>48</v>
      </c>
      <c r="B14129" t="s">
        <v>81</v>
      </c>
      <c r="C14129" t="s">
        <v>22</v>
      </c>
      <c r="D14129" s="55">
        <v>45870</v>
      </c>
      <c r="E14129">
        <v>0.11975804338927548</v>
      </c>
      <c r="F14129">
        <v>2376540</v>
      </c>
      <c r="G14129" s="58" t="s">
        <v>87</v>
      </c>
      <c r="H14129" s="58" t="s">
        <v>87</v>
      </c>
      <c r="I14129" s="60" t="s">
        <v>85</v>
      </c>
    </row>
    <row r="14130" spans="1:9" x14ac:dyDescent="0.2">
      <c r="A14130" t="s">
        <v>50</v>
      </c>
      <c r="B14130" t="s">
        <v>80</v>
      </c>
      <c r="C14130" t="s">
        <v>22</v>
      </c>
      <c r="D14130" s="55">
        <v>45870</v>
      </c>
      <c r="E14130">
        <v>0</v>
      </c>
      <c r="F14130">
        <v>2376541</v>
      </c>
      <c r="G14130" s="58" t="s">
        <v>87</v>
      </c>
      <c r="H14130" s="58" t="s">
        <v>87</v>
      </c>
      <c r="I14130" s="60" t="s">
        <v>85</v>
      </c>
    </row>
    <row r="14131" spans="1:9" x14ac:dyDescent="0.2">
      <c r="A14131" t="s">
        <v>50</v>
      </c>
      <c r="B14131" t="s">
        <v>81</v>
      </c>
      <c r="C14131" t="s">
        <v>22</v>
      </c>
      <c r="D14131" s="55">
        <v>45870</v>
      </c>
      <c r="E14131">
        <v>0</v>
      </c>
      <c r="F14131">
        <v>2376542</v>
      </c>
      <c r="G14131" s="58" t="s">
        <v>87</v>
      </c>
      <c r="H14131" s="58" t="s">
        <v>87</v>
      </c>
      <c r="I14131" s="60" t="s">
        <v>85</v>
      </c>
    </row>
    <row r="14132" spans="1:9" x14ac:dyDescent="0.2">
      <c r="A14132" t="s">
        <v>58</v>
      </c>
      <c r="B14132" t="s">
        <v>80</v>
      </c>
      <c r="C14132" t="s">
        <v>22</v>
      </c>
      <c r="D14132" s="55">
        <v>45870</v>
      </c>
      <c r="E14132">
        <v>0.4</v>
      </c>
      <c r="F14132">
        <v>2376543</v>
      </c>
      <c r="G14132" s="58" t="s">
        <v>87</v>
      </c>
      <c r="H14132" s="58" t="s">
        <v>87</v>
      </c>
      <c r="I14132" s="60" t="s">
        <v>85</v>
      </c>
    </row>
    <row r="14133" spans="1:9" x14ac:dyDescent="0.2">
      <c r="A14133" t="s">
        <v>58</v>
      </c>
      <c r="B14133" t="s">
        <v>81</v>
      </c>
      <c r="C14133" t="s">
        <v>22</v>
      </c>
      <c r="D14133" s="55">
        <v>45870</v>
      </c>
      <c r="E14133">
        <v>1.4999999999999999E-2</v>
      </c>
      <c r="F14133">
        <v>2376544</v>
      </c>
      <c r="G14133" s="58" t="s">
        <v>87</v>
      </c>
      <c r="H14133" s="58" t="s">
        <v>87</v>
      </c>
      <c r="I14133" s="60" t="s">
        <v>85</v>
      </c>
    </row>
    <row r="14134" spans="1:9" x14ac:dyDescent="0.2">
      <c r="A14134" t="s">
        <v>59</v>
      </c>
      <c r="B14134" t="s">
        <v>80</v>
      </c>
      <c r="C14134" t="s">
        <v>22</v>
      </c>
      <c r="D14134" s="55">
        <v>45870</v>
      </c>
      <c r="E14134">
        <v>0.5</v>
      </c>
      <c r="F14134">
        <v>2376545</v>
      </c>
      <c r="G14134" s="58" t="s">
        <v>87</v>
      </c>
      <c r="H14134" s="58" t="s">
        <v>87</v>
      </c>
      <c r="I14134" s="60" t="s">
        <v>85</v>
      </c>
    </row>
    <row r="14135" spans="1:9" x14ac:dyDescent="0.2">
      <c r="A14135" t="s">
        <v>59</v>
      </c>
      <c r="B14135" t="s">
        <v>81</v>
      </c>
      <c r="C14135" t="s">
        <v>22</v>
      </c>
      <c r="D14135" s="55">
        <v>45870</v>
      </c>
      <c r="E14135">
        <v>-0.02</v>
      </c>
      <c r="F14135">
        <v>2376546</v>
      </c>
      <c r="G14135" s="58" t="s">
        <v>87</v>
      </c>
      <c r="H14135" s="58" t="s">
        <v>87</v>
      </c>
      <c r="I14135" s="60" t="s">
        <v>85</v>
      </c>
    </row>
    <row r="14136" spans="1:9" x14ac:dyDescent="0.2">
      <c r="A14136" t="s">
        <v>60</v>
      </c>
      <c r="B14136" t="s">
        <v>80</v>
      </c>
      <c r="C14136" t="s">
        <v>22</v>
      </c>
      <c r="D14136" s="55">
        <v>45870</v>
      </c>
      <c r="E14136">
        <v>0.5</v>
      </c>
      <c r="F14136">
        <v>2376547</v>
      </c>
      <c r="G14136" s="58" t="s">
        <v>87</v>
      </c>
      <c r="H14136" s="58" t="s">
        <v>87</v>
      </c>
      <c r="I14136" s="60" t="s">
        <v>85</v>
      </c>
    </row>
    <row r="14137" spans="1:9" x14ac:dyDescent="0.2">
      <c r="A14137" t="s">
        <v>60</v>
      </c>
      <c r="B14137" t="s">
        <v>81</v>
      </c>
      <c r="C14137" t="s">
        <v>22</v>
      </c>
      <c r="D14137" s="55">
        <v>45870</v>
      </c>
      <c r="E14137">
        <v>3.5000000000000003E-2</v>
      </c>
      <c r="F14137">
        <v>2376548</v>
      </c>
      <c r="G14137" s="58" t="s">
        <v>87</v>
      </c>
      <c r="H14137" s="58" t="s">
        <v>87</v>
      </c>
      <c r="I14137" s="60" t="s">
        <v>85</v>
      </c>
    </row>
    <row r="14138" spans="1:9" x14ac:dyDescent="0.2">
      <c r="A14138" t="s">
        <v>61</v>
      </c>
      <c r="B14138" t="s">
        <v>80</v>
      </c>
      <c r="C14138" t="s">
        <v>22</v>
      </c>
      <c r="D14138" s="55">
        <v>45870</v>
      </c>
      <c r="E14138">
        <v>0.5</v>
      </c>
      <c r="F14138">
        <v>2376549</v>
      </c>
      <c r="G14138" s="58" t="s">
        <v>87</v>
      </c>
      <c r="H14138" s="58" t="s">
        <v>87</v>
      </c>
      <c r="I14138" s="60" t="s">
        <v>85</v>
      </c>
    </row>
    <row r="14139" spans="1:9" x14ac:dyDescent="0.2">
      <c r="A14139" t="s">
        <v>61</v>
      </c>
      <c r="B14139" t="s">
        <v>81</v>
      </c>
      <c r="C14139" t="s">
        <v>22</v>
      </c>
      <c r="D14139" s="55">
        <v>45870</v>
      </c>
      <c r="E14139">
        <v>-0.02</v>
      </c>
      <c r="F14139">
        <v>2376550</v>
      </c>
      <c r="G14139" s="58" t="s">
        <v>87</v>
      </c>
      <c r="H14139" s="58" t="s">
        <v>87</v>
      </c>
      <c r="I14139" s="60" t="s">
        <v>85</v>
      </c>
    </row>
    <row r="14140" spans="1:9" x14ac:dyDescent="0.2">
      <c r="A14140" t="s">
        <v>62</v>
      </c>
      <c r="B14140" t="s">
        <v>80</v>
      </c>
      <c r="C14140" t="s">
        <v>22</v>
      </c>
      <c r="D14140" s="55">
        <v>45870</v>
      </c>
      <c r="E14140">
        <v>0.20499999999999999</v>
      </c>
      <c r="F14140">
        <v>2376551</v>
      </c>
      <c r="G14140" s="58" t="s">
        <v>87</v>
      </c>
      <c r="H14140" s="58" t="s">
        <v>87</v>
      </c>
      <c r="I14140" s="60" t="s">
        <v>85</v>
      </c>
    </row>
    <row r="14141" spans="1:9" x14ac:dyDescent="0.2">
      <c r="A14141" t="s">
        <v>62</v>
      </c>
      <c r="B14141" t="s">
        <v>81</v>
      </c>
      <c r="C14141" t="s">
        <v>22</v>
      </c>
      <c r="D14141" s="55">
        <v>45870</v>
      </c>
      <c r="E14141">
        <v>7.4999999999999997E-3</v>
      </c>
      <c r="F14141">
        <v>2376552</v>
      </c>
      <c r="G14141" s="58" t="s">
        <v>87</v>
      </c>
      <c r="H14141" s="58" t="s">
        <v>87</v>
      </c>
      <c r="I14141" s="60" t="s">
        <v>85</v>
      </c>
    </row>
    <row r="14142" spans="1:9" x14ac:dyDescent="0.2">
      <c r="A14142" t="s">
        <v>63</v>
      </c>
      <c r="B14142" t="s">
        <v>80</v>
      </c>
      <c r="C14142" t="s">
        <v>22</v>
      </c>
      <c r="D14142" s="55">
        <v>45870</v>
      </c>
      <c r="E14142">
        <v>0</v>
      </c>
      <c r="F14142">
        <v>2376553</v>
      </c>
      <c r="G14142" s="58" t="s">
        <v>87</v>
      </c>
      <c r="H14142" s="58" t="s">
        <v>87</v>
      </c>
      <c r="I14142" s="60" t="s">
        <v>85</v>
      </c>
    </row>
    <row r="14143" spans="1:9" x14ac:dyDescent="0.2">
      <c r="A14143" t="s">
        <v>63</v>
      </c>
      <c r="B14143" t="s">
        <v>81</v>
      </c>
      <c r="C14143" t="s">
        <v>22</v>
      </c>
      <c r="D14143" s="55">
        <v>45870</v>
      </c>
      <c r="E14143">
        <v>0</v>
      </c>
      <c r="F14143">
        <v>2376554</v>
      </c>
      <c r="G14143" s="58" t="s">
        <v>87</v>
      </c>
      <c r="H14143" s="58" t="s">
        <v>87</v>
      </c>
      <c r="I14143" s="60" t="s">
        <v>85</v>
      </c>
    </row>
    <row r="14144" spans="1:9" x14ac:dyDescent="0.2">
      <c r="A14144" t="s">
        <v>64</v>
      </c>
      <c r="B14144" t="s">
        <v>80</v>
      </c>
      <c r="C14144" t="s">
        <v>22</v>
      </c>
      <c r="D14144" s="55">
        <v>45870</v>
      </c>
      <c r="E14144">
        <v>0</v>
      </c>
      <c r="F14144">
        <v>2376555</v>
      </c>
      <c r="G14144" s="58" t="s">
        <v>87</v>
      </c>
      <c r="H14144" s="58" t="s">
        <v>87</v>
      </c>
      <c r="I14144" s="60" t="s">
        <v>85</v>
      </c>
    </row>
    <row r="14145" spans="1:9" x14ac:dyDescent="0.2">
      <c r="A14145" t="s">
        <v>64</v>
      </c>
      <c r="B14145" t="s">
        <v>81</v>
      </c>
      <c r="C14145" t="s">
        <v>22</v>
      </c>
      <c r="D14145" s="55">
        <v>45870</v>
      </c>
      <c r="E14145">
        <v>0</v>
      </c>
      <c r="F14145">
        <v>2376556</v>
      </c>
      <c r="G14145" s="58" t="s">
        <v>87</v>
      </c>
      <c r="H14145" s="58" t="s">
        <v>87</v>
      </c>
      <c r="I14145" s="60" t="s">
        <v>85</v>
      </c>
    </row>
    <row r="14146" spans="1:9" x14ac:dyDescent="0.2">
      <c r="A14146" t="s">
        <v>79</v>
      </c>
      <c r="B14146" t="s">
        <v>80</v>
      </c>
      <c r="C14146" t="s">
        <v>22</v>
      </c>
      <c r="D14146" s="55">
        <v>45870</v>
      </c>
      <c r="E14146">
        <v>0</v>
      </c>
      <c r="F14146">
        <v>2376557</v>
      </c>
      <c r="G14146" s="58" t="s">
        <v>87</v>
      </c>
      <c r="H14146" s="58" t="s">
        <v>87</v>
      </c>
      <c r="I14146" s="60" t="s">
        <v>85</v>
      </c>
    </row>
    <row r="14147" spans="1:9" x14ac:dyDescent="0.2">
      <c r="A14147" t="s">
        <v>79</v>
      </c>
      <c r="B14147" t="s">
        <v>81</v>
      </c>
      <c r="C14147" t="s">
        <v>22</v>
      </c>
      <c r="D14147" s="55">
        <v>45870</v>
      </c>
      <c r="E14147">
        <v>0</v>
      </c>
      <c r="F14147">
        <v>2376558</v>
      </c>
      <c r="G14147" s="58" t="s">
        <v>87</v>
      </c>
      <c r="H14147" s="58" t="s">
        <v>87</v>
      </c>
      <c r="I14147" s="60" t="s">
        <v>85</v>
      </c>
    </row>
    <row r="14148" spans="1:9" x14ac:dyDescent="0.2">
      <c r="A14148" t="s">
        <v>65</v>
      </c>
      <c r="B14148" t="s">
        <v>80</v>
      </c>
      <c r="C14148" t="s">
        <v>22</v>
      </c>
      <c r="D14148" s="55">
        <v>45870</v>
      </c>
      <c r="E14148">
        <v>0</v>
      </c>
      <c r="F14148">
        <v>2376559</v>
      </c>
      <c r="G14148" s="58" t="s">
        <v>87</v>
      </c>
      <c r="H14148" s="58" t="s">
        <v>87</v>
      </c>
      <c r="I14148" s="60" t="s">
        <v>85</v>
      </c>
    </row>
    <row r="14149" spans="1:9" x14ac:dyDescent="0.2">
      <c r="A14149" t="s">
        <v>65</v>
      </c>
      <c r="B14149" t="s">
        <v>81</v>
      </c>
      <c r="C14149" t="s">
        <v>22</v>
      </c>
      <c r="D14149" s="55">
        <v>45870</v>
      </c>
      <c r="E14149">
        <v>0</v>
      </c>
      <c r="F14149">
        <v>2376560</v>
      </c>
      <c r="G14149" s="58" t="s">
        <v>87</v>
      </c>
      <c r="H14149" s="58" t="s">
        <v>87</v>
      </c>
      <c r="I14149" s="60" t="s">
        <v>85</v>
      </c>
    </row>
    <row r="14150" spans="1:9" x14ac:dyDescent="0.2">
      <c r="A14150" t="s">
        <v>82</v>
      </c>
      <c r="B14150" t="s">
        <v>80</v>
      </c>
      <c r="C14150" t="s">
        <v>22</v>
      </c>
      <c r="D14150" s="55">
        <v>45870</v>
      </c>
      <c r="E14150">
        <v>0</v>
      </c>
      <c r="F14150">
        <v>2376561</v>
      </c>
      <c r="G14150" s="58" t="s">
        <v>87</v>
      </c>
      <c r="H14150" s="58" t="s">
        <v>87</v>
      </c>
      <c r="I14150" s="60" t="s">
        <v>85</v>
      </c>
    </row>
    <row r="14151" spans="1:9" x14ac:dyDescent="0.2">
      <c r="A14151" t="s">
        <v>78</v>
      </c>
      <c r="B14151" t="s">
        <v>80</v>
      </c>
      <c r="C14151" t="s">
        <v>22</v>
      </c>
      <c r="D14151" s="55">
        <v>45901</v>
      </c>
      <c r="E14151">
        <v>0.39750000000000002</v>
      </c>
      <c r="F14151">
        <v>2376515</v>
      </c>
      <c r="G14151" s="58" t="s">
        <v>87</v>
      </c>
      <c r="H14151" s="58" t="s">
        <v>87</v>
      </c>
      <c r="I14151" s="60" t="s">
        <v>85</v>
      </c>
    </row>
    <row r="14152" spans="1:9" x14ac:dyDescent="0.2">
      <c r="A14152" t="s">
        <v>78</v>
      </c>
      <c r="B14152" t="s">
        <v>81</v>
      </c>
      <c r="C14152" t="s">
        <v>22</v>
      </c>
      <c r="D14152" s="55">
        <v>45901</v>
      </c>
      <c r="E14152">
        <v>1.4999999999999999E-2</v>
      </c>
      <c r="F14152">
        <v>2376516</v>
      </c>
      <c r="G14152" s="58" t="s">
        <v>87</v>
      </c>
      <c r="H14152" s="58" t="s">
        <v>87</v>
      </c>
      <c r="I14152" s="60" t="s">
        <v>85</v>
      </c>
    </row>
    <row r="14153" spans="1:9" x14ac:dyDescent="0.2">
      <c r="A14153" t="s">
        <v>35</v>
      </c>
      <c r="B14153" t="s">
        <v>80</v>
      </c>
      <c r="C14153" t="s">
        <v>22</v>
      </c>
      <c r="D14153" s="55">
        <v>45901</v>
      </c>
      <c r="E14153">
        <v>0.39750000000000002</v>
      </c>
      <c r="F14153">
        <v>2376517</v>
      </c>
      <c r="G14153" s="58" t="s">
        <v>87</v>
      </c>
      <c r="H14153" s="58" t="s">
        <v>87</v>
      </c>
      <c r="I14153" s="60" t="s">
        <v>85</v>
      </c>
    </row>
    <row r="14154" spans="1:9" x14ac:dyDescent="0.2">
      <c r="A14154" t="s">
        <v>35</v>
      </c>
      <c r="B14154" t="s">
        <v>81</v>
      </c>
      <c r="C14154" t="s">
        <v>22</v>
      </c>
      <c r="D14154" s="55">
        <v>45901</v>
      </c>
      <c r="E14154">
        <v>4.4999999999999998E-2</v>
      </c>
      <c r="F14154">
        <v>2376518</v>
      </c>
      <c r="G14154" s="58" t="s">
        <v>87</v>
      </c>
      <c r="H14154" s="58" t="s">
        <v>87</v>
      </c>
      <c r="I14154" s="60" t="s">
        <v>85</v>
      </c>
    </row>
    <row r="14155" spans="1:9" x14ac:dyDescent="0.2">
      <c r="A14155" t="s">
        <v>36</v>
      </c>
      <c r="B14155" t="s">
        <v>80</v>
      </c>
      <c r="C14155" t="s">
        <v>22</v>
      </c>
      <c r="D14155" s="55">
        <v>45901</v>
      </c>
      <c r="E14155">
        <v>0.39750000000000002</v>
      </c>
      <c r="F14155">
        <v>2376519</v>
      </c>
      <c r="G14155" s="58" t="s">
        <v>87</v>
      </c>
      <c r="H14155" s="58" t="s">
        <v>87</v>
      </c>
      <c r="I14155" s="60" t="s">
        <v>85</v>
      </c>
    </row>
    <row r="14156" spans="1:9" x14ac:dyDescent="0.2">
      <c r="A14156" t="s">
        <v>36</v>
      </c>
      <c r="B14156" t="s">
        <v>81</v>
      </c>
      <c r="C14156" t="s">
        <v>22</v>
      </c>
      <c r="D14156" s="55">
        <v>45901</v>
      </c>
      <c r="E14156">
        <v>1.4999999999999999E-2</v>
      </c>
      <c r="F14156">
        <v>2376520</v>
      </c>
      <c r="G14156" s="58" t="s">
        <v>87</v>
      </c>
      <c r="H14156" s="58" t="s">
        <v>87</v>
      </c>
      <c r="I14156" s="60" t="s">
        <v>85</v>
      </c>
    </row>
    <row r="14157" spans="1:9" x14ac:dyDescent="0.2">
      <c r="A14157" t="s">
        <v>37</v>
      </c>
      <c r="B14157" t="s">
        <v>80</v>
      </c>
      <c r="C14157" t="s">
        <v>22</v>
      </c>
      <c r="D14157" s="55">
        <v>45901</v>
      </c>
      <c r="E14157">
        <v>0.39750000000000002</v>
      </c>
      <c r="F14157">
        <v>2376521</v>
      </c>
      <c r="G14157" s="58" t="s">
        <v>87</v>
      </c>
      <c r="H14157" s="58" t="s">
        <v>87</v>
      </c>
      <c r="I14157" s="60" t="s">
        <v>85</v>
      </c>
    </row>
    <row r="14158" spans="1:9" x14ac:dyDescent="0.2">
      <c r="A14158" t="s">
        <v>37</v>
      </c>
      <c r="B14158" t="s">
        <v>81</v>
      </c>
      <c r="C14158" t="s">
        <v>22</v>
      </c>
      <c r="D14158" s="55">
        <v>45901</v>
      </c>
      <c r="E14158">
        <v>4.4999999999999998E-2</v>
      </c>
      <c r="F14158">
        <v>2376522</v>
      </c>
      <c r="G14158" s="58" t="s">
        <v>87</v>
      </c>
      <c r="H14158" s="58" t="s">
        <v>87</v>
      </c>
      <c r="I14158" s="60" t="s">
        <v>85</v>
      </c>
    </row>
    <row r="14159" spans="1:9" x14ac:dyDescent="0.2">
      <c r="A14159" t="s">
        <v>40</v>
      </c>
      <c r="B14159" t="s">
        <v>80</v>
      </c>
      <c r="C14159" t="s">
        <v>22</v>
      </c>
      <c r="D14159" s="55">
        <v>45901</v>
      </c>
      <c r="E14159">
        <v>0</v>
      </c>
      <c r="F14159">
        <v>2376523</v>
      </c>
      <c r="G14159" s="58" t="s">
        <v>87</v>
      </c>
      <c r="H14159" s="58" t="s">
        <v>87</v>
      </c>
      <c r="I14159" s="60" t="s">
        <v>85</v>
      </c>
    </row>
    <row r="14160" spans="1:9" x14ac:dyDescent="0.2">
      <c r="A14160" t="s">
        <v>40</v>
      </c>
      <c r="B14160" t="s">
        <v>81</v>
      </c>
      <c r="C14160" t="s">
        <v>22</v>
      </c>
      <c r="D14160" s="55">
        <v>45901</v>
      </c>
      <c r="E14160">
        <v>0</v>
      </c>
      <c r="F14160">
        <v>2376524</v>
      </c>
      <c r="G14160" s="58" t="s">
        <v>87</v>
      </c>
      <c r="H14160" s="58" t="s">
        <v>87</v>
      </c>
      <c r="I14160" s="60" t="s">
        <v>85</v>
      </c>
    </row>
    <row r="14161" spans="1:9" x14ac:dyDescent="0.2">
      <c r="A14161" t="s">
        <v>41</v>
      </c>
      <c r="B14161" t="s">
        <v>80</v>
      </c>
      <c r="C14161" t="s">
        <v>22</v>
      </c>
      <c r="D14161" s="55">
        <v>45901</v>
      </c>
      <c r="E14161">
        <v>0</v>
      </c>
      <c r="F14161">
        <v>2376525</v>
      </c>
      <c r="G14161" s="58" t="s">
        <v>87</v>
      </c>
      <c r="H14161" s="58" t="s">
        <v>87</v>
      </c>
      <c r="I14161" s="60" t="s">
        <v>85</v>
      </c>
    </row>
    <row r="14162" spans="1:9" x14ac:dyDescent="0.2">
      <c r="A14162" t="s">
        <v>41</v>
      </c>
      <c r="B14162" t="s">
        <v>81</v>
      </c>
      <c r="C14162" t="s">
        <v>22</v>
      </c>
      <c r="D14162" s="55">
        <v>45901</v>
      </c>
      <c r="E14162">
        <v>0</v>
      </c>
      <c r="F14162">
        <v>2376526</v>
      </c>
      <c r="G14162" s="58" t="s">
        <v>87</v>
      </c>
      <c r="H14162" s="58" t="s">
        <v>87</v>
      </c>
      <c r="I14162" s="60" t="s">
        <v>85</v>
      </c>
    </row>
    <row r="14163" spans="1:9" x14ac:dyDescent="0.2">
      <c r="A14163" t="s">
        <v>42</v>
      </c>
      <c r="B14163" t="s">
        <v>80</v>
      </c>
      <c r="C14163" t="s">
        <v>22</v>
      </c>
      <c r="D14163" s="55">
        <v>45901</v>
      </c>
      <c r="E14163">
        <v>0.16500000000000001</v>
      </c>
      <c r="F14163">
        <v>2376527</v>
      </c>
      <c r="G14163" s="58" t="s">
        <v>87</v>
      </c>
      <c r="H14163" s="58" t="s">
        <v>87</v>
      </c>
      <c r="I14163" s="60" t="s">
        <v>85</v>
      </c>
    </row>
    <row r="14164" spans="1:9" x14ac:dyDescent="0.2">
      <c r="A14164" t="s">
        <v>42</v>
      </c>
      <c r="B14164" t="s">
        <v>81</v>
      </c>
      <c r="C14164" t="s">
        <v>22</v>
      </c>
      <c r="D14164" s="55">
        <v>45901</v>
      </c>
      <c r="E14164">
        <v>1.2500000000000001E-2</v>
      </c>
      <c r="F14164">
        <v>2376528</v>
      </c>
      <c r="G14164" s="58" t="s">
        <v>87</v>
      </c>
      <c r="H14164" s="58" t="s">
        <v>87</v>
      </c>
      <c r="I14164" s="60" t="s">
        <v>85</v>
      </c>
    </row>
    <row r="14165" spans="1:9" x14ac:dyDescent="0.2">
      <c r="A14165" t="s">
        <v>43</v>
      </c>
      <c r="B14165" t="s">
        <v>80</v>
      </c>
      <c r="C14165" t="s">
        <v>22</v>
      </c>
      <c r="D14165" s="55">
        <v>45901</v>
      </c>
      <c r="E14165">
        <v>0.16500000000000001</v>
      </c>
      <c r="F14165">
        <v>2376529</v>
      </c>
      <c r="G14165" s="58" t="s">
        <v>87</v>
      </c>
      <c r="H14165" s="58" t="s">
        <v>87</v>
      </c>
      <c r="I14165" s="60" t="s">
        <v>85</v>
      </c>
    </row>
    <row r="14166" spans="1:9" x14ac:dyDescent="0.2">
      <c r="A14166" t="s">
        <v>43</v>
      </c>
      <c r="B14166" t="s">
        <v>81</v>
      </c>
      <c r="C14166" t="s">
        <v>22</v>
      </c>
      <c r="D14166" s="55">
        <v>45901</v>
      </c>
      <c r="E14166">
        <v>4.9237092885456246E-2</v>
      </c>
      <c r="F14166">
        <v>2376530</v>
      </c>
      <c r="G14166" s="58" t="s">
        <v>87</v>
      </c>
      <c r="H14166" s="58" t="s">
        <v>87</v>
      </c>
      <c r="I14166" s="60" t="s">
        <v>85</v>
      </c>
    </row>
    <row r="14167" spans="1:9" x14ac:dyDescent="0.2">
      <c r="A14167" t="s">
        <v>44</v>
      </c>
      <c r="B14167" t="s">
        <v>80</v>
      </c>
      <c r="C14167" t="s">
        <v>22</v>
      </c>
      <c r="D14167" s="55">
        <v>45901</v>
      </c>
      <c r="E14167">
        <v>0.185</v>
      </c>
      <c r="F14167">
        <v>2376531</v>
      </c>
      <c r="G14167" s="58" t="s">
        <v>87</v>
      </c>
      <c r="H14167" s="58" t="s">
        <v>87</v>
      </c>
      <c r="I14167" s="60" t="s">
        <v>85</v>
      </c>
    </row>
    <row r="14168" spans="1:9" x14ac:dyDescent="0.2">
      <c r="A14168" t="s">
        <v>44</v>
      </c>
      <c r="B14168" t="s">
        <v>81</v>
      </c>
      <c r="C14168" t="s">
        <v>22</v>
      </c>
      <c r="D14168" s="55">
        <v>45901</v>
      </c>
      <c r="E14168">
        <v>5.0000000000000001E-3</v>
      </c>
      <c r="F14168">
        <v>2376532</v>
      </c>
      <c r="G14168" s="58" t="s">
        <v>87</v>
      </c>
      <c r="H14168" s="58" t="s">
        <v>87</v>
      </c>
      <c r="I14168" s="60" t="s">
        <v>85</v>
      </c>
    </row>
    <row r="14169" spans="1:9" x14ac:dyDescent="0.2">
      <c r="A14169" t="s">
        <v>45</v>
      </c>
      <c r="B14169" t="s">
        <v>80</v>
      </c>
      <c r="C14169" t="s">
        <v>22</v>
      </c>
      <c r="D14169" s="55">
        <v>45901</v>
      </c>
      <c r="E14169">
        <v>0.185</v>
      </c>
      <c r="F14169">
        <v>2376533</v>
      </c>
      <c r="G14169" s="58" t="s">
        <v>87</v>
      </c>
      <c r="H14169" s="58" t="s">
        <v>87</v>
      </c>
      <c r="I14169" s="60" t="s">
        <v>85</v>
      </c>
    </row>
    <row r="14170" spans="1:9" x14ac:dyDescent="0.2">
      <c r="A14170" t="s">
        <v>45</v>
      </c>
      <c r="B14170" t="s">
        <v>81</v>
      </c>
      <c r="C14170" t="s">
        <v>22</v>
      </c>
      <c r="D14170" s="55">
        <v>45901</v>
      </c>
      <c r="E14170">
        <v>5.0000000000000001E-3</v>
      </c>
      <c r="F14170">
        <v>2376534</v>
      </c>
      <c r="G14170" s="58" t="s">
        <v>87</v>
      </c>
      <c r="H14170" s="58" t="s">
        <v>87</v>
      </c>
      <c r="I14170" s="60" t="s">
        <v>85</v>
      </c>
    </row>
    <row r="14171" spans="1:9" x14ac:dyDescent="0.2">
      <c r="A14171" t="s">
        <v>46</v>
      </c>
      <c r="B14171" t="s">
        <v>80</v>
      </c>
      <c r="C14171" t="s">
        <v>22</v>
      </c>
      <c r="D14171" s="55">
        <v>45901</v>
      </c>
      <c r="E14171">
        <v>0.185</v>
      </c>
      <c r="F14171">
        <v>2376535</v>
      </c>
      <c r="G14171" s="58" t="s">
        <v>87</v>
      </c>
      <c r="H14171" s="58" t="s">
        <v>87</v>
      </c>
      <c r="I14171" s="60" t="s">
        <v>85</v>
      </c>
    </row>
    <row r="14172" spans="1:9" x14ac:dyDescent="0.2">
      <c r="A14172" t="s">
        <v>46</v>
      </c>
      <c r="B14172" t="s">
        <v>81</v>
      </c>
      <c r="C14172" t="s">
        <v>22</v>
      </c>
      <c r="D14172" s="55">
        <v>45901</v>
      </c>
      <c r="E14172">
        <v>0.12173307408923455</v>
      </c>
      <c r="F14172">
        <v>2376536</v>
      </c>
      <c r="G14172" s="58" t="s">
        <v>87</v>
      </c>
      <c r="H14172" s="58" t="s">
        <v>87</v>
      </c>
      <c r="I14172" s="60" t="s">
        <v>85</v>
      </c>
    </row>
    <row r="14173" spans="1:9" x14ac:dyDescent="0.2">
      <c r="A14173" t="s">
        <v>47</v>
      </c>
      <c r="B14173" t="s">
        <v>80</v>
      </c>
      <c r="C14173" t="s">
        <v>22</v>
      </c>
      <c r="D14173" s="55">
        <v>45901</v>
      </c>
      <c r="E14173">
        <v>0.185</v>
      </c>
      <c r="F14173">
        <v>2376537</v>
      </c>
      <c r="G14173" s="58" t="s">
        <v>87</v>
      </c>
      <c r="H14173" s="58" t="s">
        <v>87</v>
      </c>
      <c r="I14173" s="60" t="s">
        <v>85</v>
      </c>
    </row>
    <row r="14174" spans="1:9" x14ac:dyDescent="0.2">
      <c r="A14174" t="s">
        <v>47</v>
      </c>
      <c r="B14174" t="s">
        <v>81</v>
      </c>
      <c r="C14174" t="s">
        <v>22</v>
      </c>
      <c r="D14174" s="55">
        <v>45901</v>
      </c>
      <c r="E14174">
        <v>2.5000000000000001E-2</v>
      </c>
      <c r="F14174">
        <v>2376538</v>
      </c>
      <c r="G14174" s="58" t="s">
        <v>87</v>
      </c>
      <c r="H14174" s="58" t="s">
        <v>87</v>
      </c>
      <c r="I14174" s="60" t="s">
        <v>85</v>
      </c>
    </row>
    <row r="14175" spans="1:9" x14ac:dyDescent="0.2">
      <c r="A14175" t="s">
        <v>48</v>
      </c>
      <c r="B14175" t="s">
        <v>80</v>
      </c>
      <c r="C14175" t="s">
        <v>22</v>
      </c>
      <c r="D14175" s="55">
        <v>45901</v>
      </c>
      <c r="E14175">
        <v>0.185</v>
      </c>
      <c r="F14175">
        <v>2376539</v>
      </c>
      <c r="G14175" s="58" t="s">
        <v>87</v>
      </c>
      <c r="H14175" s="58" t="s">
        <v>87</v>
      </c>
      <c r="I14175" s="60" t="s">
        <v>85</v>
      </c>
    </row>
    <row r="14176" spans="1:9" x14ac:dyDescent="0.2">
      <c r="A14176" t="s">
        <v>48</v>
      </c>
      <c r="B14176" t="s">
        <v>81</v>
      </c>
      <c r="C14176" t="s">
        <v>22</v>
      </c>
      <c r="D14176" s="55">
        <v>45901</v>
      </c>
      <c r="E14176">
        <v>0.12173307408923455</v>
      </c>
      <c r="F14176">
        <v>2376540</v>
      </c>
      <c r="G14176" s="58" t="s">
        <v>87</v>
      </c>
      <c r="H14176" s="58" t="s">
        <v>87</v>
      </c>
      <c r="I14176" s="60" t="s">
        <v>85</v>
      </c>
    </row>
    <row r="14177" spans="1:9" x14ac:dyDescent="0.2">
      <c r="A14177" t="s">
        <v>50</v>
      </c>
      <c r="B14177" t="s">
        <v>80</v>
      </c>
      <c r="C14177" t="s">
        <v>22</v>
      </c>
      <c r="D14177" s="55">
        <v>45901</v>
      </c>
      <c r="E14177">
        <v>0</v>
      </c>
      <c r="F14177">
        <v>2376541</v>
      </c>
      <c r="G14177" s="58" t="s">
        <v>87</v>
      </c>
      <c r="H14177" s="58" t="s">
        <v>87</v>
      </c>
      <c r="I14177" s="60" t="s">
        <v>85</v>
      </c>
    </row>
    <row r="14178" spans="1:9" x14ac:dyDescent="0.2">
      <c r="A14178" t="s">
        <v>50</v>
      </c>
      <c r="B14178" t="s">
        <v>81</v>
      </c>
      <c r="C14178" t="s">
        <v>22</v>
      </c>
      <c r="D14178" s="55">
        <v>45901</v>
      </c>
      <c r="E14178">
        <v>0</v>
      </c>
      <c r="F14178">
        <v>2376542</v>
      </c>
      <c r="G14178" s="58" t="s">
        <v>87</v>
      </c>
      <c r="H14178" s="58" t="s">
        <v>87</v>
      </c>
      <c r="I14178" s="60" t="s">
        <v>85</v>
      </c>
    </row>
    <row r="14179" spans="1:9" x14ac:dyDescent="0.2">
      <c r="A14179" t="s">
        <v>58</v>
      </c>
      <c r="B14179" t="s">
        <v>80</v>
      </c>
      <c r="C14179" t="s">
        <v>22</v>
      </c>
      <c r="D14179" s="55">
        <v>45901</v>
      </c>
      <c r="E14179">
        <v>0.39750000000000002</v>
      </c>
      <c r="F14179">
        <v>2376543</v>
      </c>
      <c r="G14179" s="58" t="s">
        <v>87</v>
      </c>
      <c r="H14179" s="58" t="s">
        <v>87</v>
      </c>
      <c r="I14179" s="60" t="s">
        <v>85</v>
      </c>
    </row>
    <row r="14180" spans="1:9" x14ac:dyDescent="0.2">
      <c r="A14180" t="s">
        <v>58</v>
      </c>
      <c r="B14180" t="s">
        <v>81</v>
      </c>
      <c r="C14180" t="s">
        <v>22</v>
      </c>
      <c r="D14180" s="55">
        <v>45901</v>
      </c>
      <c r="E14180">
        <v>1.4999999999999999E-2</v>
      </c>
      <c r="F14180">
        <v>2376544</v>
      </c>
      <c r="G14180" s="58" t="s">
        <v>87</v>
      </c>
      <c r="H14180" s="58" t="s">
        <v>87</v>
      </c>
      <c r="I14180" s="60" t="s">
        <v>85</v>
      </c>
    </row>
    <row r="14181" spans="1:9" x14ac:dyDescent="0.2">
      <c r="A14181" t="s">
        <v>59</v>
      </c>
      <c r="B14181" t="s">
        <v>80</v>
      </c>
      <c r="C14181" t="s">
        <v>22</v>
      </c>
      <c r="D14181" s="55">
        <v>45901</v>
      </c>
      <c r="E14181">
        <v>0.46</v>
      </c>
      <c r="F14181">
        <v>2376545</v>
      </c>
      <c r="G14181" s="58" t="s">
        <v>87</v>
      </c>
      <c r="H14181" s="58" t="s">
        <v>87</v>
      </c>
      <c r="I14181" s="60" t="s">
        <v>85</v>
      </c>
    </row>
    <row r="14182" spans="1:9" x14ac:dyDescent="0.2">
      <c r="A14182" t="s">
        <v>59</v>
      </c>
      <c r="B14182" t="s">
        <v>81</v>
      </c>
      <c r="C14182" t="s">
        <v>22</v>
      </c>
      <c r="D14182" s="55">
        <v>45901</v>
      </c>
      <c r="E14182">
        <v>-0.04</v>
      </c>
      <c r="F14182">
        <v>2376546</v>
      </c>
      <c r="G14182" s="58" t="s">
        <v>87</v>
      </c>
      <c r="H14182" s="58" t="s">
        <v>87</v>
      </c>
      <c r="I14182" s="60" t="s">
        <v>85</v>
      </c>
    </row>
    <row r="14183" spans="1:9" x14ac:dyDescent="0.2">
      <c r="A14183" t="s">
        <v>60</v>
      </c>
      <c r="B14183" t="s">
        <v>80</v>
      </c>
      <c r="C14183" t="s">
        <v>22</v>
      </c>
      <c r="D14183" s="55">
        <v>45901</v>
      </c>
      <c r="E14183">
        <v>0.46</v>
      </c>
      <c r="F14183">
        <v>2376547</v>
      </c>
      <c r="G14183" s="58" t="s">
        <v>87</v>
      </c>
      <c r="H14183" s="58" t="s">
        <v>87</v>
      </c>
      <c r="I14183" s="60" t="s">
        <v>85</v>
      </c>
    </row>
    <row r="14184" spans="1:9" x14ac:dyDescent="0.2">
      <c r="A14184" t="s">
        <v>60</v>
      </c>
      <c r="B14184" t="s">
        <v>81</v>
      </c>
      <c r="C14184" t="s">
        <v>22</v>
      </c>
      <c r="D14184" s="55">
        <v>45901</v>
      </c>
      <c r="E14184">
        <v>3.5000000000000003E-2</v>
      </c>
      <c r="F14184">
        <v>2376548</v>
      </c>
      <c r="G14184" s="58" t="s">
        <v>87</v>
      </c>
      <c r="H14184" s="58" t="s">
        <v>87</v>
      </c>
      <c r="I14184" s="60" t="s">
        <v>85</v>
      </c>
    </row>
    <row r="14185" spans="1:9" x14ac:dyDescent="0.2">
      <c r="A14185" t="s">
        <v>61</v>
      </c>
      <c r="B14185" t="s">
        <v>80</v>
      </c>
      <c r="C14185" t="s">
        <v>22</v>
      </c>
      <c r="D14185" s="55">
        <v>45901</v>
      </c>
      <c r="E14185">
        <v>0.46</v>
      </c>
      <c r="F14185">
        <v>2376549</v>
      </c>
      <c r="G14185" s="58" t="s">
        <v>87</v>
      </c>
      <c r="H14185" s="58" t="s">
        <v>87</v>
      </c>
      <c r="I14185" s="60" t="s">
        <v>85</v>
      </c>
    </row>
    <row r="14186" spans="1:9" x14ac:dyDescent="0.2">
      <c r="A14186" t="s">
        <v>61</v>
      </c>
      <c r="B14186" t="s">
        <v>81</v>
      </c>
      <c r="C14186" t="s">
        <v>22</v>
      </c>
      <c r="D14186" s="55">
        <v>45901</v>
      </c>
      <c r="E14186">
        <v>-0.02</v>
      </c>
      <c r="F14186">
        <v>2376550</v>
      </c>
      <c r="G14186" s="58" t="s">
        <v>87</v>
      </c>
      <c r="H14186" s="58" t="s">
        <v>87</v>
      </c>
      <c r="I14186" s="60" t="s">
        <v>85</v>
      </c>
    </row>
    <row r="14187" spans="1:9" x14ac:dyDescent="0.2">
      <c r="A14187" t="s">
        <v>62</v>
      </c>
      <c r="B14187" t="s">
        <v>80</v>
      </c>
      <c r="C14187" t="s">
        <v>22</v>
      </c>
      <c r="D14187" s="55">
        <v>45901</v>
      </c>
      <c r="E14187">
        <v>0.185</v>
      </c>
      <c r="F14187">
        <v>2376551</v>
      </c>
      <c r="G14187" s="58" t="s">
        <v>87</v>
      </c>
      <c r="H14187" s="58" t="s">
        <v>87</v>
      </c>
      <c r="I14187" s="60" t="s">
        <v>85</v>
      </c>
    </row>
    <row r="14188" spans="1:9" x14ac:dyDescent="0.2">
      <c r="A14188" t="s">
        <v>62</v>
      </c>
      <c r="B14188" t="s">
        <v>81</v>
      </c>
      <c r="C14188" t="s">
        <v>22</v>
      </c>
      <c r="D14188" s="55">
        <v>45901</v>
      </c>
      <c r="E14188">
        <v>5.0000000000000001E-3</v>
      </c>
      <c r="F14188">
        <v>2376552</v>
      </c>
      <c r="G14188" s="58" t="s">
        <v>87</v>
      </c>
      <c r="H14188" s="58" t="s">
        <v>87</v>
      </c>
      <c r="I14188" s="60" t="s">
        <v>85</v>
      </c>
    </row>
    <row r="14189" spans="1:9" x14ac:dyDescent="0.2">
      <c r="A14189" t="s">
        <v>63</v>
      </c>
      <c r="B14189" t="s">
        <v>80</v>
      </c>
      <c r="C14189" t="s">
        <v>22</v>
      </c>
      <c r="D14189" s="55">
        <v>45901</v>
      </c>
      <c r="E14189">
        <v>0</v>
      </c>
      <c r="F14189">
        <v>2376553</v>
      </c>
      <c r="G14189" s="58" t="s">
        <v>87</v>
      </c>
      <c r="H14189" s="58" t="s">
        <v>87</v>
      </c>
      <c r="I14189" s="60" t="s">
        <v>85</v>
      </c>
    </row>
    <row r="14190" spans="1:9" x14ac:dyDescent="0.2">
      <c r="A14190" t="s">
        <v>63</v>
      </c>
      <c r="B14190" t="s">
        <v>81</v>
      </c>
      <c r="C14190" t="s">
        <v>22</v>
      </c>
      <c r="D14190" s="55">
        <v>45901</v>
      </c>
      <c r="E14190">
        <v>0</v>
      </c>
      <c r="F14190">
        <v>2376554</v>
      </c>
      <c r="G14190" s="58" t="s">
        <v>87</v>
      </c>
      <c r="H14190" s="58" t="s">
        <v>87</v>
      </c>
      <c r="I14190" s="60" t="s">
        <v>85</v>
      </c>
    </row>
    <row r="14191" spans="1:9" x14ac:dyDescent="0.2">
      <c r="A14191" t="s">
        <v>64</v>
      </c>
      <c r="B14191" t="s">
        <v>80</v>
      </c>
      <c r="C14191" t="s">
        <v>22</v>
      </c>
      <c r="D14191" s="55">
        <v>45901</v>
      </c>
      <c r="E14191">
        <v>0</v>
      </c>
      <c r="F14191">
        <v>2376555</v>
      </c>
      <c r="G14191" s="58" t="s">
        <v>87</v>
      </c>
      <c r="H14191" s="58" t="s">
        <v>87</v>
      </c>
      <c r="I14191" s="60" t="s">
        <v>85</v>
      </c>
    </row>
    <row r="14192" spans="1:9" x14ac:dyDescent="0.2">
      <c r="A14192" t="s">
        <v>64</v>
      </c>
      <c r="B14192" t="s">
        <v>81</v>
      </c>
      <c r="C14192" t="s">
        <v>22</v>
      </c>
      <c r="D14192" s="55">
        <v>45901</v>
      </c>
      <c r="E14192">
        <v>0</v>
      </c>
      <c r="F14192">
        <v>2376556</v>
      </c>
      <c r="G14192" s="58" t="s">
        <v>87</v>
      </c>
      <c r="H14192" s="58" t="s">
        <v>87</v>
      </c>
      <c r="I14192" s="60" t="s">
        <v>85</v>
      </c>
    </row>
    <row r="14193" spans="1:9" x14ac:dyDescent="0.2">
      <c r="A14193" t="s">
        <v>79</v>
      </c>
      <c r="B14193" t="s">
        <v>80</v>
      </c>
      <c r="C14193" t="s">
        <v>22</v>
      </c>
      <c r="D14193" s="55">
        <v>45901</v>
      </c>
      <c r="E14193">
        <v>0</v>
      </c>
      <c r="F14193">
        <v>2376557</v>
      </c>
      <c r="G14193" s="58" t="s">
        <v>87</v>
      </c>
      <c r="H14193" s="58" t="s">
        <v>87</v>
      </c>
      <c r="I14193" s="60" t="s">
        <v>85</v>
      </c>
    </row>
    <row r="14194" spans="1:9" x14ac:dyDescent="0.2">
      <c r="A14194" t="s">
        <v>79</v>
      </c>
      <c r="B14194" t="s">
        <v>81</v>
      </c>
      <c r="C14194" t="s">
        <v>22</v>
      </c>
      <c r="D14194" s="55">
        <v>45901</v>
      </c>
      <c r="E14194">
        <v>0</v>
      </c>
      <c r="F14194">
        <v>2376558</v>
      </c>
      <c r="G14194" s="58" t="s">
        <v>87</v>
      </c>
      <c r="H14194" s="58" t="s">
        <v>87</v>
      </c>
      <c r="I14194" s="60" t="s">
        <v>85</v>
      </c>
    </row>
    <row r="14195" spans="1:9" x14ac:dyDescent="0.2">
      <c r="A14195" t="s">
        <v>65</v>
      </c>
      <c r="B14195" t="s">
        <v>80</v>
      </c>
      <c r="C14195" t="s">
        <v>22</v>
      </c>
      <c r="D14195" s="55">
        <v>45901</v>
      </c>
      <c r="E14195">
        <v>0</v>
      </c>
      <c r="F14195">
        <v>2376559</v>
      </c>
      <c r="G14195" s="58" t="s">
        <v>87</v>
      </c>
      <c r="H14195" s="58" t="s">
        <v>87</v>
      </c>
      <c r="I14195" s="60" t="s">
        <v>85</v>
      </c>
    </row>
    <row r="14196" spans="1:9" x14ac:dyDescent="0.2">
      <c r="A14196" t="s">
        <v>65</v>
      </c>
      <c r="B14196" t="s">
        <v>81</v>
      </c>
      <c r="C14196" t="s">
        <v>22</v>
      </c>
      <c r="D14196" s="55">
        <v>45901</v>
      </c>
      <c r="E14196">
        <v>0</v>
      </c>
      <c r="F14196">
        <v>2376560</v>
      </c>
      <c r="G14196" s="58" t="s">
        <v>87</v>
      </c>
      <c r="H14196" s="58" t="s">
        <v>87</v>
      </c>
      <c r="I14196" s="60" t="s">
        <v>85</v>
      </c>
    </row>
    <row r="14197" spans="1:9" x14ac:dyDescent="0.2">
      <c r="A14197" t="s">
        <v>82</v>
      </c>
      <c r="B14197" t="s">
        <v>80</v>
      </c>
      <c r="C14197" t="s">
        <v>22</v>
      </c>
      <c r="D14197" s="55">
        <v>45901</v>
      </c>
      <c r="E14197">
        <v>0</v>
      </c>
      <c r="F14197">
        <v>2376561</v>
      </c>
      <c r="G14197" s="58" t="s">
        <v>87</v>
      </c>
      <c r="H14197" s="58" t="s">
        <v>87</v>
      </c>
      <c r="I14197" s="60" t="s">
        <v>85</v>
      </c>
    </row>
    <row r="14198" spans="1:9" x14ac:dyDescent="0.2">
      <c r="A14198" t="s">
        <v>78</v>
      </c>
      <c r="B14198" t="s">
        <v>80</v>
      </c>
      <c r="C14198" t="s">
        <v>22</v>
      </c>
      <c r="D14198" s="55">
        <v>45931</v>
      </c>
      <c r="E14198">
        <v>0.4</v>
      </c>
      <c r="F14198">
        <v>2376515</v>
      </c>
      <c r="G14198" s="58" t="s">
        <v>87</v>
      </c>
      <c r="H14198" s="58" t="s">
        <v>87</v>
      </c>
      <c r="I14198" s="60" t="s">
        <v>85</v>
      </c>
    </row>
    <row r="14199" spans="1:9" x14ac:dyDescent="0.2">
      <c r="A14199" t="s">
        <v>78</v>
      </c>
      <c r="B14199" t="s">
        <v>81</v>
      </c>
      <c r="C14199" t="s">
        <v>22</v>
      </c>
      <c r="D14199" s="55">
        <v>45931</v>
      </c>
      <c r="E14199">
        <v>1.4999999999999999E-2</v>
      </c>
      <c r="F14199">
        <v>2376516</v>
      </c>
      <c r="G14199" s="58" t="s">
        <v>87</v>
      </c>
      <c r="H14199" s="58" t="s">
        <v>87</v>
      </c>
      <c r="I14199" s="60" t="s">
        <v>85</v>
      </c>
    </row>
    <row r="14200" spans="1:9" x14ac:dyDescent="0.2">
      <c r="A14200" t="s">
        <v>35</v>
      </c>
      <c r="B14200" t="s">
        <v>80</v>
      </c>
      <c r="C14200" t="s">
        <v>22</v>
      </c>
      <c r="D14200" s="55">
        <v>45931</v>
      </c>
      <c r="E14200">
        <v>0.4</v>
      </c>
      <c r="F14200">
        <v>2376517</v>
      </c>
      <c r="G14200" s="58" t="s">
        <v>87</v>
      </c>
      <c r="H14200" s="58" t="s">
        <v>87</v>
      </c>
      <c r="I14200" s="60" t="s">
        <v>85</v>
      </c>
    </row>
    <row r="14201" spans="1:9" x14ac:dyDescent="0.2">
      <c r="A14201" t="s">
        <v>35</v>
      </c>
      <c r="B14201" t="s">
        <v>81</v>
      </c>
      <c r="C14201" t="s">
        <v>22</v>
      </c>
      <c r="D14201" s="55">
        <v>45931</v>
      </c>
      <c r="E14201">
        <v>4.4999999999999998E-2</v>
      </c>
      <c r="F14201">
        <v>2376518</v>
      </c>
      <c r="G14201" s="58" t="s">
        <v>87</v>
      </c>
      <c r="H14201" s="58" t="s">
        <v>87</v>
      </c>
      <c r="I14201" s="60" t="s">
        <v>85</v>
      </c>
    </row>
    <row r="14202" spans="1:9" x14ac:dyDescent="0.2">
      <c r="A14202" t="s">
        <v>36</v>
      </c>
      <c r="B14202" t="s">
        <v>80</v>
      </c>
      <c r="C14202" t="s">
        <v>22</v>
      </c>
      <c r="D14202" s="55">
        <v>45931</v>
      </c>
      <c r="E14202">
        <v>0.4</v>
      </c>
      <c r="F14202">
        <v>2376519</v>
      </c>
      <c r="G14202" s="58" t="s">
        <v>87</v>
      </c>
      <c r="H14202" s="58" t="s">
        <v>87</v>
      </c>
      <c r="I14202" s="60" t="s">
        <v>85</v>
      </c>
    </row>
    <row r="14203" spans="1:9" x14ac:dyDescent="0.2">
      <c r="A14203" t="s">
        <v>36</v>
      </c>
      <c r="B14203" t="s">
        <v>81</v>
      </c>
      <c r="C14203" t="s">
        <v>22</v>
      </c>
      <c r="D14203" s="55">
        <v>45931</v>
      </c>
      <c r="E14203">
        <v>1.4999999999999999E-2</v>
      </c>
      <c r="F14203">
        <v>2376520</v>
      </c>
      <c r="G14203" s="58" t="s">
        <v>87</v>
      </c>
      <c r="H14203" s="58" t="s">
        <v>87</v>
      </c>
      <c r="I14203" s="60" t="s">
        <v>85</v>
      </c>
    </row>
    <row r="14204" spans="1:9" x14ac:dyDescent="0.2">
      <c r="A14204" t="s">
        <v>37</v>
      </c>
      <c r="B14204" t="s">
        <v>80</v>
      </c>
      <c r="C14204" t="s">
        <v>22</v>
      </c>
      <c r="D14204" s="55">
        <v>45931</v>
      </c>
      <c r="E14204">
        <v>0.4</v>
      </c>
      <c r="F14204">
        <v>2376521</v>
      </c>
      <c r="G14204" s="58" t="s">
        <v>87</v>
      </c>
      <c r="H14204" s="58" t="s">
        <v>87</v>
      </c>
      <c r="I14204" s="60" t="s">
        <v>85</v>
      </c>
    </row>
    <row r="14205" spans="1:9" x14ac:dyDescent="0.2">
      <c r="A14205" t="s">
        <v>37</v>
      </c>
      <c r="B14205" t="s">
        <v>81</v>
      </c>
      <c r="C14205" t="s">
        <v>22</v>
      </c>
      <c r="D14205" s="55">
        <v>45931</v>
      </c>
      <c r="E14205">
        <v>4.4999999999999998E-2</v>
      </c>
      <c r="F14205">
        <v>2376522</v>
      </c>
      <c r="G14205" s="58" t="s">
        <v>87</v>
      </c>
      <c r="H14205" s="58" t="s">
        <v>87</v>
      </c>
      <c r="I14205" s="60" t="s">
        <v>85</v>
      </c>
    </row>
    <row r="14206" spans="1:9" x14ac:dyDescent="0.2">
      <c r="A14206" t="s">
        <v>40</v>
      </c>
      <c r="B14206" t="s">
        <v>80</v>
      </c>
      <c r="C14206" t="s">
        <v>22</v>
      </c>
      <c r="D14206" s="55">
        <v>45931</v>
      </c>
      <c r="E14206">
        <v>0</v>
      </c>
      <c r="F14206">
        <v>2376523</v>
      </c>
      <c r="G14206" s="58" t="s">
        <v>87</v>
      </c>
      <c r="H14206" s="58" t="s">
        <v>87</v>
      </c>
      <c r="I14206" s="60" t="s">
        <v>85</v>
      </c>
    </row>
    <row r="14207" spans="1:9" x14ac:dyDescent="0.2">
      <c r="A14207" t="s">
        <v>40</v>
      </c>
      <c r="B14207" t="s">
        <v>81</v>
      </c>
      <c r="C14207" t="s">
        <v>22</v>
      </c>
      <c r="D14207" s="55">
        <v>45931</v>
      </c>
      <c r="E14207">
        <v>0</v>
      </c>
      <c r="F14207">
        <v>2376524</v>
      </c>
      <c r="G14207" s="58" t="s">
        <v>87</v>
      </c>
      <c r="H14207" s="58" t="s">
        <v>87</v>
      </c>
      <c r="I14207" s="60" t="s">
        <v>85</v>
      </c>
    </row>
    <row r="14208" spans="1:9" x14ac:dyDescent="0.2">
      <c r="A14208" t="s">
        <v>41</v>
      </c>
      <c r="B14208" t="s">
        <v>80</v>
      </c>
      <c r="C14208" t="s">
        <v>22</v>
      </c>
      <c r="D14208" s="55">
        <v>45931</v>
      </c>
      <c r="E14208">
        <v>0</v>
      </c>
      <c r="F14208">
        <v>2376525</v>
      </c>
      <c r="G14208" s="58" t="s">
        <v>87</v>
      </c>
      <c r="H14208" s="58" t="s">
        <v>87</v>
      </c>
      <c r="I14208" s="60" t="s">
        <v>85</v>
      </c>
    </row>
    <row r="14209" spans="1:9" x14ac:dyDescent="0.2">
      <c r="A14209" t="s">
        <v>41</v>
      </c>
      <c r="B14209" t="s">
        <v>81</v>
      </c>
      <c r="C14209" t="s">
        <v>22</v>
      </c>
      <c r="D14209" s="55">
        <v>45931</v>
      </c>
      <c r="E14209">
        <v>0</v>
      </c>
      <c r="F14209">
        <v>2376526</v>
      </c>
      <c r="G14209" s="58" t="s">
        <v>87</v>
      </c>
      <c r="H14209" s="58" t="s">
        <v>87</v>
      </c>
      <c r="I14209" s="60" t="s">
        <v>85</v>
      </c>
    </row>
    <row r="14210" spans="1:9" x14ac:dyDescent="0.2">
      <c r="A14210" t="s">
        <v>42</v>
      </c>
      <c r="B14210" t="s">
        <v>80</v>
      </c>
      <c r="C14210" t="s">
        <v>22</v>
      </c>
      <c r="D14210" s="55">
        <v>45931</v>
      </c>
      <c r="E14210">
        <v>0.17249999999999999</v>
      </c>
      <c r="F14210">
        <v>2376527</v>
      </c>
      <c r="G14210" s="58" t="s">
        <v>87</v>
      </c>
      <c r="H14210" s="58" t="s">
        <v>87</v>
      </c>
      <c r="I14210" s="60" t="s">
        <v>85</v>
      </c>
    </row>
    <row r="14211" spans="1:9" x14ac:dyDescent="0.2">
      <c r="A14211" t="s">
        <v>42</v>
      </c>
      <c r="B14211" t="s">
        <v>81</v>
      </c>
      <c r="C14211" t="s">
        <v>22</v>
      </c>
      <c r="D14211" s="55">
        <v>45931</v>
      </c>
      <c r="E14211">
        <v>1.2500000000000001E-2</v>
      </c>
      <c r="F14211">
        <v>2376528</v>
      </c>
      <c r="G14211" s="58" t="s">
        <v>87</v>
      </c>
      <c r="H14211" s="58" t="s">
        <v>87</v>
      </c>
      <c r="I14211" s="60" t="s">
        <v>85</v>
      </c>
    </row>
    <row r="14212" spans="1:9" x14ac:dyDescent="0.2">
      <c r="A14212" t="s">
        <v>43</v>
      </c>
      <c r="B14212" t="s">
        <v>80</v>
      </c>
      <c r="C14212" t="s">
        <v>22</v>
      </c>
      <c r="D14212" s="55">
        <v>45931</v>
      </c>
      <c r="E14212">
        <v>0.17249999999999999</v>
      </c>
      <c r="F14212">
        <v>2376529</v>
      </c>
      <c r="G14212" s="58" t="s">
        <v>87</v>
      </c>
      <c r="H14212" s="58" t="s">
        <v>87</v>
      </c>
      <c r="I14212" s="60" t="s">
        <v>85</v>
      </c>
    </row>
    <row r="14213" spans="1:9" x14ac:dyDescent="0.2">
      <c r="A14213" t="s">
        <v>43</v>
      </c>
      <c r="B14213" t="s">
        <v>81</v>
      </c>
      <c r="C14213" t="s">
        <v>22</v>
      </c>
      <c r="D14213" s="55">
        <v>45931</v>
      </c>
      <c r="E14213">
        <v>6.9399223570757215E-2</v>
      </c>
      <c r="F14213">
        <v>2376530</v>
      </c>
      <c r="G14213" s="58" t="s">
        <v>87</v>
      </c>
      <c r="H14213" s="58" t="s">
        <v>87</v>
      </c>
      <c r="I14213" s="60" t="s">
        <v>85</v>
      </c>
    </row>
    <row r="14214" spans="1:9" x14ac:dyDescent="0.2">
      <c r="A14214" t="s">
        <v>44</v>
      </c>
      <c r="B14214" t="s">
        <v>80</v>
      </c>
      <c r="C14214" t="s">
        <v>22</v>
      </c>
      <c r="D14214" s="55">
        <v>45931</v>
      </c>
      <c r="E14214">
        <v>0.20499999999999999</v>
      </c>
      <c r="F14214">
        <v>2376531</v>
      </c>
      <c r="G14214" s="58" t="s">
        <v>87</v>
      </c>
      <c r="H14214" s="58" t="s">
        <v>87</v>
      </c>
      <c r="I14214" s="60" t="s">
        <v>85</v>
      </c>
    </row>
    <row r="14215" spans="1:9" x14ac:dyDescent="0.2">
      <c r="A14215" t="s">
        <v>44</v>
      </c>
      <c r="B14215" t="s">
        <v>81</v>
      </c>
      <c r="C14215" t="s">
        <v>22</v>
      </c>
      <c r="D14215" s="55">
        <v>45931</v>
      </c>
      <c r="E14215">
        <v>2.5000000000000001E-3</v>
      </c>
      <c r="F14215">
        <v>2376532</v>
      </c>
      <c r="G14215" s="58" t="s">
        <v>87</v>
      </c>
      <c r="H14215" s="58" t="s">
        <v>87</v>
      </c>
      <c r="I14215" s="60" t="s">
        <v>85</v>
      </c>
    </row>
    <row r="14216" spans="1:9" x14ac:dyDescent="0.2">
      <c r="A14216" t="s">
        <v>45</v>
      </c>
      <c r="B14216" t="s">
        <v>80</v>
      </c>
      <c r="C14216" t="s">
        <v>22</v>
      </c>
      <c r="D14216" s="55">
        <v>45931</v>
      </c>
      <c r="E14216">
        <v>0.20499999999999999</v>
      </c>
      <c r="F14216">
        <v>2376533</v>
      </c>
      <c r="G14216" s="58" t="s">
        <v>87</v>
      </c>
      <c r="H14216" s="58" t="s">
        <v>87</v>
      </c>
      <c r="I14216" s="60" t="s">
        <v>85</v>
      </c>
    </row>
    <row r="14217" spans="1:9" x14ac:dyDescent="0.2">
      <c r="A14217" t="s">
        <v>45</v>
      </c>
      <c r="B14217" t="s">
        <v>81</v>
      </c>
      <c r="C14217" t="s">
        <v>22</v>
      </c>
      <c r="D14217" s="55">
        <v>45931</v>
      </c>
      <c r="E14217">
        <v>2.5000000000000001E-3</v>
      </c>
      <c r="F14217">
        <v>2376534</v>
      </c>
      <c r="G14217" s="58" t="s">
        <v>87</v>
      </c>
      <c r="H14217" s="58" t="s">
        <v>87</v>
      </c>
      <c r="I14217" s="60" t="s">
        <v>85</v>
      </c>
    </row>
    <row r="14218" spans="1:9" x14ac:dyDescent="0.2">
      <c r="A14218" t="s">
        <v>46</v>
      </c>
      <c r="B14218" t="s">
        <v>80</v>
      </c>
      <c r="C14218" t="s">
        <v>22</v>
      </c>
      <c r="D14218" s="55">
        <v>45931</v>
      </c>
      <c r="E14218">
        <v>0.20499999999999999</v>
      </c>
      <c r="F14218">
        <v>2376535</v>
      </c>
      <c r="G14218" s="58" t="s">
        <v>87</v>
      </c>
      <c r="H14218" s="58" t="s">
        <v>87</v>
      </c>
      <c r="I14218" s="60" t="s">
        <v>85</v>
      </c>
    </row>
    <row r="14219" spans="1:9" x14ac:dyDescent="0.2">
      <c r="A14219" t="s">
        <v>46</v>
      </c>
      <c r="B14219" t="s">
        <v>81</v>
      </c>
      <c r="C14219" t="s">
        <v>22</v>
      </c>
      <c r="D14219" s="55">
        <v>45931</v>
      </c>
      <c r="E14219">
        <v>0.12964138354482194</v>
      </c>
      <c r="F14219">
        <v>2376536</v>
      </c>
      <c r="G14219" s="58" t="s">
        <v>87</v>
      </c>
      <c r="H14219" s="58" t="s">
        <v>87</v>
      </c>
      <c r="I14219" s="60" t="s">
        <v>85</v>
      </c>
    </row>
    <row r="14220" spans="1:9" x14ac:dyDescent="0.2">
      <c r="A14220" t="s">
        <v>47</v>
      </c>
      <c r="B14220" t="s">
        <v>80</v>
      </c>
      <c r="C14220" t="s">
        <v>22</v>
      </c>
      <c r="D14220" s="55">
        <v>45931</v>
      </c>
      <c r="E14220">
        <v>0.20499999999999999</v>
      </c>
      <c r="F14220">
        <v>2376537</v>
      </c>
      <c r="G14220" s="58" t="s">
        <v>87</v>
      </c>
      <c r="H14220" s="58" t="s">
        <v>87</v>
      </c>
      <c r="I14220" s="60" t="s">
        <v>85</v>
      </c>
    </row>
    <row r="14221" spans="1:9" x14ac:dyDescent="0.2">
      <c r="A14221" t="s">
        <v>47</v>
      </c>
      <c r="B14221" t="s">
        <v>81</v>
      </c>
      <c r="C14221" t="s">
        <v>22</v>
      </c>
      <c r="D14221" s="55">
        <v>45931</v>
      </c>
      <c r="E14221">
        <v>2.2499999999999999E-2</v>
      </c>
      <c r="F14221">
        <v>2376538</v>
      </c>
      <c r="G14221" s="58" t="s">
        <v>87</v>
      </c>
      <c r="H14221" s="58" t="s">
        <v>87</v>
      </c>
      <c r="I14221" s="60" t="s">
        <v>85</v>
      </c>
    </row>
    <row r="14222" spans="1:9" x14ac:dyDescent="0.2">
      <c r="A14222" t="s">
        <v>48</v>
      </c>
      <c r="B14222" t="s">
        <v>80</v>
      </c>
      <c r="C14222" t="s">
        <v>22</v>
      </c>
      <c r="D14222" s="55">
        <v>45931</v>
      </c>
      <c r="E14222">
        <v>0.20499999999999999</v>
      </c>
      <c r="F14222">
        <v>2376539</v>
      </c>
      <c r="G14222" s="58" t="s">
        <v>87</v>
      </c>
      <c r="H14222" s="58" t="s">
        <v>87</v>
      </c>
      <c r="I14222" s="60" t="s">
        <v>85</v>
      </c>
    </row>
    <row r="14223" spans="1:9" x14ac:dyDescent="0.2">
      <c r="A14223" t="s">
        <v>48</v>
      </c>
      <c r="B14223" t="s">
        <v>81</v>
      </c>
      <c r="C14223" t="s">
        <v>22</v>
      </c>
      <c r="D14223" s="55">
        <v>45931</v>
      </c>
      <c r="E14223">
        <v>0.12964138354482194</v>
      </c>
      <c r="F14223">
        <v>2376540</v>
      </c>
      <c r="G14223" s="58" t="s">
        <v>87</v>
      </c>
      <c r="H14223" s="58" t="s">
        <v>87</v>
      </c>
      <c r="I14223" s="60" t="s">
        <v>85</v>
      </c>
    </row>
    <row r="14224" spans="1:9" x14ac:dyDescent="0.2">
      <c r="A14224" t="s">
        <v>50</v>
      </c>
      <c r="B14224" t="s">
        <v>80</v>
      </c>
      <c r="C14224" t="s">
        <v>22</v>
      </c>
      <c r="D14224" s="55">
        <v>45931</v>
      </c>
      <c r="E14224">
        <v>0</v>
      </c>
      <c r="F14224">
        <v>2376541</v>
      </c>
      <c r="G14224" s="58" t="s">
        <v>87</v>
      </c>
      <c r="H14224" s="58" t="s">
        <v>87</v>
      </c>
      <c r="I14224" s="60" t="s">
        <v>85</v>
      </c>
    </row>
    <row r="14225" spans="1:9" x14ac:dyDescent="0.2">
      <c r="A14225" t="s">
        <v>50</v>
      </c>
      <c r="B14225" t="s">
        <v>81</v>
      </c>
      <c r="C14225" t="s">
        <v>22</v>
      </c>
      <c r="D14225" s="55">
        <v>45931</v>
      </c>
      <c r="E14225">
        <v>0</v>
      </c>
      <c r="F14225">
        <v>2376542</v>
      </c>
      <c r="G14225" s="58" t="s">
        <v>87</v>
      </c>
      <c r="H14225" s="58" t="s">
        <v>87</v>
      </c>
      <c r="I14225" s="60" t="s">
        <v>85</v>
      </c>
    </row>
    <row r="14226" spans="1:9" x14ac:dyDescent="0.2">
      <c r="A14226" t="s">
        <v>58</v>
      </c>
      <c r="B14226" t="s">
        <v>80</v>
      </c>
      <c r="C14226" t="s">
        <v>22</v>
      </c>
      <c r="D14226" s="55">
        <v>45931</v>
      </c>
      <c r="E14226">
        <v>0.4</v>
      </c>
      <c r="F14226">
        <v>2376543</v>
      </c>
      <c r="G14226" s="58" t="s">
        <v>87</v>
      </c>
      <c r="H14226" s="58" t="s">
        <v>87</v>
      </c>
      <c r="I14226" s="60" t="s">
        <v>85</v>
      </c>
    </row>
    <row r="14227" spans="1:9" x14ac:dyDescent="0.2">
      <c r="A14227" t="s">
        <v>58</v>
      </c>
      <c r="B14227" t="s">
        <v>81</v>
      </c>
      <c r="C14227" t="s">
        <v>22</v>
      </c>
      <c r="D14227" s="55">
        <v>45931</v>
      </c>
      <c r="E14227">
        <v>1.4999999999999999E-2</v>
      </c>
      <c r="F14227">
        <v>2376544</v>
      </c>
      <c r="G14227" s="58" t="s">
        <v>87</v>
      </c>
      <c r="H14227" s="58" t="s">
        <v>87</v>
      </c>
      <c r="I14227" s="60" t="s">
        <v>85</v>
      </c>
    </row>
    <row r="14228" spans="1:9" x14ac:dyDescent="0.2">
      <c r="A14228" t="s">
        <v>59</v>
      </c>
      <c r="B14228" t="s">
        <v>80</v>
      </c>
      <c r="C14228" t="s">
        <v>22</v>
      </c>
      <c r="D14228" s="55">
        <v>45931</v>
      </c>
      <c r="E14228">
        <v>0.47</v>
      </c>
      <c r="F14228">
        <v>2376545</v>
      </c>
      <c r="G14228" s="58" t="s">
        <v>87</v>
      </c>
      <c r="H14228" s="58" t="s">
        <v>87</v>
      </c>
      <c r="I14228" s="60" t="s">
        <v>85</v>
      </c>
    </row>
    <row r="14229" spans="1:9" x14ac:dyDescent="0.2">
      <c r="A14229" t="s">
        <v>59</v>
      </c>
      <c r="B14229" t="s">
        <v>81</v>
      </c>
      <c r="C14229" t="s">
        <v>22</v>
      </c>
      <c r="D14229" s="55">
        <v>45931</v>
      </c>
      <c r="E14229">
        <v>-8.5000000000000006E-2</v>
      </c>
      <c r="F14229">
        <v>2376546</v>
      </c>
      <c r="G14229" s="58" t="s">
        <v>87</v>
      </c>
      <c r="H14229" s="58" t="s">
        <v>87</v>
      </c>
      <c r="I14229" s="60" t="s">
        <v>85</v>
      </c>
    </row>
    <row r="14230" spans="1:9" x14ac:dyDescent="0.2">
      <c r="A14230" t="s">
        <v>60</v>
      </c>
      <c r="B14230" t="s">
        <v>80</v>
      </c>
      <c r="C14230" t="s">
        <v>22</v>
      </c>
      <c r="D14230" s="55">
        <v>45931</v>
      </c>
      <c r="E14230">
        <v>0.47</v>
      </c>
      <c r="F14230">
        <v>2376547</v>
      </c>
      <c r="G14230" s="58" t="s">
        <v>87</v>
      </c>
      <c r="H14230" s="58" t="s">
        <v>87</v>
      </c>
      <c r="I14230" s="60" t="s">
        <v>85</v>
      </c>
    </row>
    <row r="14231" spans="1:9" x14ac:dyDescent="0.2">
      <c r="A14231" t="s">
        <v>60</v>
      </c>
      <c r="B14231" t="s">
        <v>81</v>
      </c>
      <c r="C14231" t="s">
        <v>22</v>
      </c>
      <c r="D14231" s="55">
        <v>45931</v>
      </c>
      <c r="E14231">
        <v>3.5000000000000003E-2</v>
      </c>
      <c r="F14231">
        <v>2376548</v>
      </c>
      <c r="G14231" s="58" t="s">
        <v>87</v>
      </c>
      <c r="H14231" s="58" t="s">
        <v>87</v>
      </c>
      <c r="I14231" s="60" t="s">
        <v>85</v>
      </c>
    </row>
    <row r="14232" spans="1:9" x14ac:dyDescent="0.2">
      <c r="A14232" t="s">
        <v>61</v>
      </c>
      <c r="B14232" t="s">
        <v>80</v>
      </c>
      <c r="C14232" t="s">
        <v>22</v>
      </c>
      <c r="D14232" s="55">
        <v>45931</v>
      </c>
      <c r="E14232">
        <v>0.47</v>
      </c>
      <c r="F14232">
        <v>2376549</v>
      </c>
      <c r="G14232" s="58" t="s">
        <v>87</v>
      </c>
      <c r="H14232" s="58" t="s">
        <v>87</v>
      </c>
      <c r="I14232" s="60" t="s">
        <v>85</v>
      </c>
    </row>
    <row r="14233" spans="1:9" x14ac:dyDescent="0.2">
      <c r="A14233" t="s">
        <v>61</v>
      </c>
      <c r="B14233" t="s">
        <v>81</v>
      </c>
      <c r="C14233" t="s">
        <v>22</v>
      </c>
      <c r="D14233" s="55">
        <v>45931</v>
      </c>
      <c r="E14233">
        <v>-5.5E-2</v>
      </c>
      <c r="F14233">
        <v>2376550</v>
      </c>
      <c r="G14233" s="58" t="s">
        <v>87</v>
      </c>
      <c r="H14233" s="58" t="s">
        <v>87</v>
      </c>
      <c r="I14233" s="60" t="s">
        <v>85</v>
      </c>
    </row>
    <row r="14234" spans="1:9" x14ac:dyDescent="0.2">
      <c r="A14234" t="s">
        <v>62</v>
      </c>
      <c r="B14234" t="s">
        <v>80</v>
      </c>
      <c r="C14234" t="s">
        <v>22</v>
      </c>
      <c r="D14234" s="55">
        <v>45931</v>
      </c>
      <c r="E14234">
        <v>0.20499999999999999</v>
      </c>
      <c r="F14234">
        <v>2376551</v>
      </c>
      <c r="G14234" s="58" t="s">
        <v>87</v>
      </c>
      <c r="H14234" s="58" t="s">
        <v>87</v>
      </c>
      <c r="I14234" s="60" t="s">
        <v>85</v>
      </c>
    </row>
    <row r="14235" spans="1:9" x14ac:dyDescent="0.2">
      <c r="A14235" t="s">
        <v>62</v>
      </c>
      <c r="B14235" t="s">
        <v>81</v>
      </c>
      <c r="C14235" t="s">
        <v>22</v>
      </c>
      <c r="D14235" s="55">
        <v>45931</v>
      </c>
      <c r="E14235">
        <v>2.5000000000000001E-3</v>
      </c>
      <c r="F14235">
        <v>2376552</v>
      </c>
      <c r="G14235" s="58" t="s">
        <v>87</v>
      </c>
      <c r="H14235" s="58" t="s">
        <v>87</v>
      </c>
      <c r="I14235" s="60" t="s">
        <v>85</v>
      </c>
    </row>
    <row r="14236" spans="1:9" x14ac:dyDescent="0.2">
      <c r="A14236" t="s">
        <v>63</v>
      </c>
      <c r="B14236" t="s">
        <v>80</v>
      </c>
      <c r="C14236" t="s">
        <v>22</v>
      </c>
      <c r="D14236" s="55">
        <v>45931</v>
      </c>
      <c r="E14236">
        <v>0</v>
      </c>
      <c r="F14236">
        <v>2376553</v>
      </c>
      <c r="G14236" s="58" t="s">
        <v>87</v>
      </c>
      <c r="H14236" s="58" t="s">
        <v>87</v>
      </c>
      <c r="I14236" s="60" t="s">
        <v>85</v>
      </c>
    </row>
    <row r="14237" spans="1:9" x14ac:dyDescent="0.2">
      <c r="A14237" t="s">
        <v>63</v>
      </c>
      <c r="B14237" t="s">
        <v>81</v>
      </c>
      <c r="C14237" t="s">
        <v>22</v>
      </c>
      <c r="D14237" s="55">
        <v>45931</v>
      </c>
      <c r="E14237">
        <v>0</v>
      </c>
      <c r="F14237">
        <v>2376554</v>
      </c>
      <c r="G14237" s="58" t="s">
        <v>87</v>
      </c>
      <c r="H14237" s="58" t="s">
        <v>87</v>
      </c>
      <c r="I14237" s="60" t="s">
        <v>85</v>
      </c>
    </row>
    <row r="14238" spans="1:9" x14ac:dyDescent="0.2">
      <c r="A14238" t="s">
        <v>64</v>
      </c>
      <c r="B14238" t="s">
        <v>80</v>
      </c>
      <c r="C14238" t="s">
        <v>22</v>
      </c>
      <c r="D14238" s="55">
        <v>45931</v>
      </c>
      <c r="E14238">
        <v>0</v>
      </c>
      <c r="F14238">
        <v>2376555</v>
      </c>
      <c r="G14238" s="58" t="s">
        <v>87</v>
      </c>
      <c r="H14238" s="58" t="s">
        <v>87</v>
      </c>
      <c r="I14238" s="60" t="s">
        <v>85</v>
      </c>
    </row>
    <row r="14239" spans="1:9" x14ac:dyDescent="0.2">
      <c r="A14239" t="s">
        <v>64</v>
      </c>
      <c r="B14239" t="s">
        <v>81</v>
      </c>
      <c r="C14239" t="s">
        <v>22</v>
      </c>
      <c r="D14239" s="55">
        <v>45931</v>
      </c>
      <c r="E14239">
        <v>0</v>
      </c>
      <c r="F14239">
        <v>2376556</v>
      </c>
      <c r="G14239" s="58" t="s">
        <v>87</v>
      </c>
      <c r="H14239" s="58" t="s">
        <v>87</v>
      </c>
      <c r="I14239" s="60" t="s">
        <v>85</v>
      </c>
    </row>
    <row r="14240" spans="1:9" x14ac:dyDescent="0.2">
      <c r="A14240" t="s">
        <v>79</v>
      </c>
      <c r="B14240" t="s">
        <v>80</v>
      </c>
      <c r="C14240" t="s">
        <v>22</v>
      </c>
      <c r="D14240" s="55">
        <v>45931</v>
      </c>
      <c r="E14240">
        <v>0</v>
      </c>
      <c r="F14240">
        <v>2376557</v>
      </c>
      <c r="G14240" s="58" t="s">
        <v>87</v>
      </c>
      <c r="H14240" s="58" t="s">
        <v>87</v>
      </c>
      <c r="I14240" s="60" t="s">
        <v>85</v>
      </c>
    </row>
    <row r="14241" spans="1:9" x14ac:dyDescent="0.2">
      <c r="A14241" t="s">
        <v>79</v>
      </c>
      <c r="B14241" t="s">
        <v>81</v>
      </c>
      <c r="C14241" t="s">
        <v>22</v>
      </c>
      <c r="D14241" s="55">
        <v>45931</v>
      </c>
      <c r="E14241">
        <v>0</v>
      </c>
      <c r="F14241">
        <v>2376558</v>
      </c>
      <c r="G14241" s="58" t="s">
        <v>87</v>
      </c>
      <c r="H14241" s="58" t="s">
        <v>87</v>
      </c>
      <c r="I14241" s="60" t="s">
        <v>85</v>
      </c>
    </row>
    <row r="14242" spans="1:9" x14ac:dyDescent="0.2">
      <c r="A14242" t="s">
        <v>65</v>
      </c>
      <c r="B14242" t="s">
        <v>80</v>
      </c>
      <c r="C14242" t="s">
        <v>22</v>
      </c>
      <c r="D14242" s="55">
        <v>45931</v>
      </c>
      <c r="E14242">
        <v>0</v>
      </c>
      <c r="F14242">
        <v>2376559</v>
      </c>
      <c r="G14242" s="58" t="s">
        <v>87</v>
      </c>
      <c r="H14242" s="58" t="s">
        <v>87</v>
      </c>
      <c r="I14242" s="60" t="s">
        <v>85</v>
      </c>
    </row>
    <row r="14243" spans="1:9" x14ac:dyDescent="0.2">
      <c r="A14243" t="s">
        <v>65</v>
      </c>
      <c r="B14243" t="s">
        <v>81</v>
      </c>
      <c r="C14243" t="s">
        <v>22</v>
      </c>
      <c r="D14243" s="55">
        <v>45931</v>
      </c>
      <c r="E14243">
        <v>0</v>
      </c>
      <c r="F14243">
        <v>2376560</v>
      </c>
      <c r="G14243" s="58" t="s">
        <v>87</v>
      </c>
      <c r="H14243" s="58" t="s">
        <v>87</v>
      </c>
      <c r="I14243" s="60" t="s">
        <v>85</v>
      </c>
    </row>
    <row r="14244" spans="1:9" x14ac:dyDescent="0.2">
      <c r="A14244" t="s">
        <v>82</v>
      </c>
      <c r="B14244" t="s">
        <v>80</v>
      </c>
      <c r="C14244" t="s">
        <v>22</v>
      </c>
      <c r="D14244" s="55">
        <v>45931</v>
      </c>
      <c r="E14244">
        <v>0</v>
      </c>
      <c r="F14244">
        <v>2376561</v>
      </c>
      <c r="G14244" s="58" t="s">
        <v>87</v>
      </c>
      <c r="H14244" s="58" t="s">
        <v>87</v>
      </c>
      <c r="I14244" s="60" t="s">
        <v>85</v>
      </c>
    </row>
    <row r="14245" spans="1:9" x14ac:dyDescent="0.2">
      <c r="A14245" t="s">
        <v>78</v>
      </c>
      <c r="B14245" t="s">
        <v>80</v>
      </c>
      <c r="C14245" t="s">
        <v>22</v>
      </c>
      <c r="D14245" s="55">
        <v>45962</v>
      </c>
      <c r="E14245">
        <v>0.64500000000000002</v>
      </c>
      <c r="F14245">
        <v>2376515</v>
      </c>
      <c r="G14245" s="58" t="s">
        <v>87</v>
      </c>
      <c r="H14245" s="58" t="s">
        <v>87</v>
      </c>
      <c r="I14245" s="60" t="s">
        <v>85</v>
      </c>
    </row>
    <row r="14246" spans="1:9" x14ac:dyDescent="0.2">
      <c r="A14246" t="s">
        <v>78</v>
      </c>
      <c r="B14246" t="s">
        <v>81</v>
      </c>
      <c r="C14246" t="s">
        <v>22</v>
      </c>
      <c r="D14246" s="55">
        <v>45962</v>
      </c>
      <c r="E14246">
        <v>0.05</v>
      </c>
      <c r="F14246">
        <v>2376516</v>
      </c>
      <c r="G14246" s="58" t="s">
        <v>87</v>
      </c>
      <c r="H14246" s="58" t="s">
        <v>87</v>
      </c>
      <c r="I14246" s="60" t="s">
        <v>85</v>
      </c>
    </row>
    <row r="14247" spans="1:9" x14ac:dyDescent="0.2">
      <c r="A14247" t="s">
        <v>35</v>
      </c>
      <c r="B14247" t="s">
        <v>80</v>
      </c>
      <c r="C14247" t="s">
        <v>22</v>
      </c>
      <c r="D14247" s="55">
        <v>45962</v>
      </c>
      <c r="E14247">
        <v>0.64500000000000002</v>
      </c>
      <c r="F14247">
        <v>2376517</v>
      </c>
      <c r="G14247" s="58" t="s">
        <v>87</v>
      </c>
      <c r="H14247" s="58" t="s">
        <v>87</v>
      </c>
      <c r="I14247" s="60" t="s">
        <v>85</v>
      </c>
    </row>
    <row r="14248" spans="1:9" x14ac:dyDescent="0.2">
      <c r="A14248" t="s">
        <v>35</v>
      </c>
      <c r="B14248" t="s">
        <v>81</v>
      </c>
      <c r="C14248" t="s">
        <v>22</v>
      </c>
      <c r="D14248" s="55">
        <v>45962</v>
      </c>
      <c r="E14248">
        <v>0.14000000000000001</v>
      </c>
      <c r="F14248">
        <v>2376518</v>
      </c>
      <c r="G14248" s="58" t="s">
        <v>87</v>
      </c>
      <c r="H14248" s="58" t="s">
        <v>87</v>
      </c>
      <c r="I14248" s="60" t="s">
        <v>85</v>
      </c>
    </row>
    <row r="14249" spans="1:9" x14ac:dyDescent="0.2">
      <c r="A14249" t="s">
        <v>36</v>
      </c>
      <c r="B14249" t="s">
        <v>80</v>
      </c>
      <c r="C14249" t="s">
        <v>22</v>
      </c>
      <c r="D14249" s="55">
        <v>45962</v>
      </c>
      <c r="E14249">
        <v>0.64500000000000002</v>
      </c>
      <c r="F14249">
        <v>2376519</v>
      </c>
      <c r="G14249" s="58" t="s">
        <v>87</v>
      </c>
      <c r="H14249" s="58" t="s">
        <v>87</v>
      </c>
      <c r="I14249" s="60" t="s">
        <v>85</v>
      </c>
    </row>
    <row r="14250" spans="1:9" x14ac:dyDescent="0.2">
      <c r="A14250" t="s">
        <v>36</v>
      </c>
      <c r="B14250" t="s">
        <v>81</v>
      </c>
      <c r="C14250" t="s">
        <v>22</v>
      </c>
      <c r="D14250" s="55">
        <v>45962</v>
      </c>
      <c r="E14250">
        <v>0.05</v>
      </c>
      <c r="F14250">
        <v>2376520</v>
      </c>
      <c r="G14250" s="58" t="s">
        <v>87</v>
      </c>
      <c r="H14250" s="58" t="s">
        <v>87</v>
      </c>
      <c r="I14250" s="60" t="s">
        <v>85</v>
      </c>
    </row>
    <row r="14251" spans="1:9" x14ac:dyDescent="0.2">
      <c r="A14251" t="s">
        <v>37</v>
      </c>
      <c r="B14251" t="s">
        <v>80</v>
      </c>
      <c r="C14251" t="s">
        <v>22</v>
      </c>
      <c r="D14251" s="55">
        <v>45962</v>
      </c>
      <c r="E14251">
        <v>0.64500000000000002</v>
      </c>
      <c r="F14251">
        <v>2376521</v>
      </c>
      <c r="G14251" s="58" t="s">
        <v>87</v>
      </c>
      <c r="H14251" s="58" t="s">
        <v>87</v>
      </c>
      <c r="I14251" s="60" t="s">
        <v>85</v>
      </c>
    </row>
    <row r="14252" spans="1:9" x14ac:dyDescent="0.2">
      <c r="A14252" t="s">
        <v>37</v>
      </c>
      <c r="B14252" t="s">
        <v>81</v>
      </c>
      <c r="C14252" t="s">
        <v>22</v>
      </c>
      <c r="D14252" s="55">
        <v>45962</v>
      </c>
      <c r="E14252">
        <v>0.14000000000000001</v>
      </c>
      <c r="F14252">
        <v>2376522</v>
      </c>
      <c r="G14252" s="58" t="s">
        <v>87</v>
      </c>
      <c r="H14252" s="58" t="s">
        <v>87</v>
      </c>
      <c r="I14252" s="60" t="s">
        <v>85</v>
      </c>
    </row>
    <row r="14253" spans="1:9" x14ac:dyDescent="0.2">
      <c r="A14253" t="s">
        <v>40</v>
      </c>
      <c r="B14253" t="s">
        <v>80</v>
      </c>
      <c r="C14253" t="s">
        <v>22</v>
      </c>
      <c r="D14253" s="55">
        <v>45962</v>
      </c>
      <c r="E14253">
        <v>0</v>
      </c>
      <c r="F14253">
        <v>2376523</v>
      </c>
      <c r="G14253" s="58" t="s">
        <v>87</v>
      </c>
      <c r="H14253" s="58" t="s">
        <v>87</v>
      </c>
      <c r="I14253" s="60" t="s">
        <v>85</v>
      </c>
    </row>
    <row r="14254" spans="1:9" x14ac:dyDescent="0.2">
      <c r="A14254" t="s">
        <v>40</v>
      </c>
      <c r="B14254" t="s">
        <v>81</v>
      </c>
      <c r="C14254" t="s">
        <v>22</v>
      </c>
      <c r="D14254" s="55">
        <v>45962</v>
      </c>
      <c r="E14254">
        <v>0</v>
      </c>
      <c r="F14254">
        <v>2376524</v>
      </c>
      <c r="G14254" s="58" t="s">
        <v>87</v>
      </c>
      <c r="H14254" s="58" t="s">
        <v>87</v>
      </c>
      <c r="I14254" s="60" t="s">
        <v>85</v>
      </c>
    </row>
    <row r="14255" spans="1:9" x14ac:dyDescent="0.2">
      <c r="A14255" t="s">
        <v>41</v>
      </c>
      <c r="B14255" t="s">
        <v>80</v>
      </c>
      <c r="C14255" t="s">
        <v>22</v>
      </c>
      <c r="D14255" s="55">
        <v>45962</v>
      </c>
      <c r="E14255">
        <v>0</v>
      </c>
      <c r="F14255">
        <v>2376525</v>
      </c>
      <c r="G14255" s="58" t="s">
        <v>87</v>
      </c>
      <c r="H14255" s="58" t="s">
        <v>87</v>
      </c>
      <c r="I14255" s="60" t="s">
        <v>85</v>
      </c>
    </row>
    <row r="14256" spans="1:9" x14ac:dyDescent="0.2">
      <c r="A14256" t="s">
        <v>41</v>
      </c>
      <c r="B14256" t="s">
        <v>81</v>
      </c>
      <c r="C14256" t="s">
        <v>22</v>
      </c>
      <c r="D14256" s="55">
        <v>45962</v>
      </c>
      <c r="E14256">
        <v>0</v>
      </c>
      <c r="F14256">
        <v>2376526</v>
      </c>
      <c r="G14256" s="58" t="s">
        <v>87</v>
      </c>
      <c r="H14256" s="58" t="s">
        <v>87</v>
      </c>
      <c r="I14256" s="60" t="s">
        <v>85</v>
      </c>
    </row>
    <row r="14257" spans="1:9" x14ac:dyDescent="0.2">
      <c r="A14257" t="s">
        <v>42</v>
      </c>
      <c r="B14257" t="s">
        <v>80</v>
      </c>
      <c r="C14257" t="s">
        <v>22</v>
      </c>
      <c r="D14257" s="55">
        <v>45962</v>
      </c>
      <c r="E14257">
        <v>0.24</v>
      </c>
      <c r="F14257">
        <v>2376527</v>
      </c>
      <c r="G14257" s="58" t="s">
        <v>87</v>
      </c>
      <c r="H14257" s="58" t="s">
        <v>87</v>
      </c>
      <c r="I14257" s="60" t="s">
        <v>85</v>
      </c>
    </row>
    <row r="14258" spans="1:9" x14ac:dyDescent="0.2">
      <c r="A14258" t="s">
        <v>42</v>
      </c>
      <c r="B14258" t="s">
        <v>81</v>
      </c>
      <c r="C14258" t="s">
        <v>22</v>
      </c>
      <c r="D14258" s="55">
        <v>45962</v>
      </c>
      <c r="E14258">
        <v>0.03</v>
      </c>
      <c r="F14258">
        <v>2376528</v>
      </c>
      <c r="G14258" s="58" t="s">
        <v>87</v>
      </c>
      <c r="H14258" s="58" t="s">
        <v>87</v>
      </c>
      <c r="I14258" s="60" t="s">
        <v>85</v>
      </c>
    </row>
    <row r="14259" spans="1:9" x14ac:dyDescent="0.2">
      <c r="A14259" t="s">
        <v>43</v>
      </c>
      <c r="B14259" t="s">
        <v>80</v>
      </c>
      <c r="C14259" t="s">
        <v>22</v>
      </c>
      <c r="D14259" s="55">
        <v>45962</v>
      </c>
      <c r="E14259">
        <v>0.24</v>
      </c>
      <c r="F14259">
        <v>2376529</v>
      </c>
      <c r="G14259" s="58" t="s">
        <v>87</v>
      </c>
      <c r="H14259" s="58" t="s">
        <v>87</v>
      </c>
      <c r="I14259" s="60" t="s">
        <v>85</v>
      </c>
    </row>
    <row r="14260" spans="1:9" x14ac:dyDescent="0.2">
      <c r="A14260" t="s">
        <v>43</v>
      </c>
      <c r="B14260" t="s">
        <v>81</v>
      </c>
      <c r="C14260" t="s">
        <v>22</v>
      </c>
      <c r="D14260" s="55">
        <v>45962</v>
      </c>
      <c r="E14260">
        <v>0.17373670467083485</v>
      </c>
      <c r="F14260">
        <v>2376530</v>
      </c>
      <c r="G14260" s="58" t="s">
        <v>87</v>
      </c>
      <c r="H14260" s="58" t="s">
        <v>87</v>
      </c>
      <c r="I14260" s="60" t="s">
        <v>85</v>
      </c>
    </row>
    <row r="14261" spans="1:9" x14ac:dyDescent="0.2">
      <c r="A14261" t="s">
        <v>44</v>
      </c>
      <c r="B14261" t="s">
        <v>80</v>
      </c>
      <c r="C14261" t="s">
        <v>22</v>
      </c>
      <c r="D14261" s="55">
        <v>45962</v>
      </c>
      <c r="E14261">
        <v>0.3</v>
      </c>
      <c r="F14261">
        <v>2376531</v>
      </c>
      <c r="G14261" s="58" t="s">
        <v>87</v>
      </c>
      <c r="H14261" s="58" t="s">
        <v>87</v>
      </c>
      <c r="I14261" s="60" t="s">
        <v>85</v>
      </c>
    </row>
    <row r="14262" spans="1:9" x14ac:dyDescent="0.2">
      <c r="A14262" t="s">
        <v>44</v>
      </c>
      <c r="B14262" t="s">
        <v>81</v>
      </c>
      <c r="C14262" t="s">
        <v>22</v>
      </c>
      <c r="D14262" s="55">
        <v>45962</v>
      </c>
      <c r="E14262">
        <v>0.05</v>
      </c>
      <c r="F14262">
        <v>2376532</v>
      </c>
      <c r="G14262" s="58" t="s">
        <v>87</v>
      </c>
      <c r="H14262" s="58" t="s">
        <v>87</v>
      </c>
      <c r="I14262" s="60" t="s">
        <v>85</v>
      </c>
    </row>
    <row r="14263" spans="1:9" x14ac:dyDescent="0.2">
      <c r="A14263" t="s">
        <v>45</v>
      </c>
      <c r="B14263" t="s">
        <v>80</v>
      </c>
      <c r="C14263" t="s">
        <v>22</v>
      </c>
      <c r="D14263" s="55">
        <v>45962</v>
      </c>
      <c r="E14263">
        <v>0.3</v>
      </c>
      <c r="F14263">
        <v>2376533</v>
      </c>
      <c r="G14263" s="58" t="s">
        <v>87</v>
      </c>
      <c r="H14263" s="58" t="s">
        <v>87</v>
      </c>
      <c r="I14263" s="60" t="s">
        <v>85</v>
      </c>
    </row>
    <row r="14264" spans="1:9" x14ac:dyDescent="0.2">
      <c r="A14264" t="s">
        <v>45</v>
      </c>
      <c r="B14264" t="s">
        <v>81</v>
      </c>
      <c r="C14264" t="s">
        <v>22</v>
      </c>
      <c r="D14264" s="55">
        <v>45962</v>
      </c>
      <c r="E14264">
        <v>0.12</v>
      </c>
      <c r="F14264">
        <v>2376534</v>
      </c>
      <c r="G14264" s="58" t="s">
        <v>87</v>
      </c>
      <c r="H14264" s="58" t="s">
        <v>87</v>
      </c>
      <c r="I14264" s="60" t="s">
        <v>85</v>
      </c>
    </row>
    <row r="14265" spans="1:9" x14ac:dyDescent="0.2">
      <c r="A14265" t="s">
        <v>46</v>
      </c>
      <c r="B14265" t="s">
        <v>80</v>
      </c>
      <c r="C14265" t="s">
        <v>22</v>
      </c>
      <c r="D14265" s="55">
        <v>45962</v>
      </c>
      <c r="E14265">
        <v>0.3</v>
      </c>
      <c r="F14265">
        <v>2376535</v>
      </c>
      <c r="G14265" s="58" t="s">
        <v>87</v>
      </c>
      <c r="H14265" s="58" t="s">
        <v>87</v>
      </c>
      <c r="I14265" s="60" t="s">
        <v>85</v>
      </c>
    </row>
    <row r="14266" spans="1:9" x14ac:dyDescent="0.2">
      <c r="A14266" t="s">
        <v>46</v>
      </c>
      <c r="B14266" t="s">
        <v>81</v>
      </c>
      <c r="C14266" t="s">
        <v>22</v>
      </c>
      <c r="D14266" s="55">
        <v>45962</v>
      </c>
      <c r="E14266">
        <v>0.38873266475644697</v>
      </c>
      <c r="F14266">
        <v>2376536</v>
      </c>
      <c r="G14266" s="58" t="s">
        <v>87</v>
      </c>
      <c r="H14266" s="58" t="s">
        <v>87</v>
      </c>
      <c r="I14266" s="60" t="s">
        <v>85</v>
      </c>
    </row>
    <row r="14267" spans="1:9" x14ac:dyDescent="0.2">
      <c r="A14267" t="s">
        <v>47</v>
      </c>
      <c r="B14267" t="s">
        <v>80</v>
      </c>
      <c r="C14267" t="s">
        <v>22</v>
      </c>
      <c r="D14267" s="55">
        <v>45962</v>
      </c>
      <c r="E14267">
        <v>0.3</v>
      </c>
      <c r="F14267">
        <v>2376537</v>
      </c>
      <c r="G14267" s="58" t="s">
        <v>87</v>
      </c>
      <c r="H14267" s="58" t="s">
        <v>87</v>
      </c>
      <c r="I14267" s="60" t="s">
        <v>85</v>
      </c>
    </row>
    <row r="14268" spans="1:9" x14ac:dyDescent="0.2">
      <c r="A14268" t="s">
        <v>47</v>
      </c>
      <c r="B14268" t="s">
        <v>81</v>
      </c>
      <c r="C14268" t="s">
        <v>22</v>
      </c>
      <c r="D14268" s="55">
        <v>45962</v>
      </c>
      <c r="E14268">
        <v>0.1</v>
      </c>
      <c r="F14268">
        <v>2376538</v>
      </c>
      <c r="G14268" s="58" t="s">
        <v>87</v>
      </c>
      <c r="H14268" s="58" t="s">
        <v>87</v>
      </c>
      <c r="I14268" s="60" t="s">
        <v>85</v>
      </c>
    </row>
    <row r="14269" spans="1:9" x14ac:dyDescent="0.2">
      <c r="A14269" t="s">
        <v>48</v>
      </c>
      <c r="B14269" t="s">
        <v>80</v>
      </c>
      <c r="C14269" t="s">
        <v>22</v>
      </c>
      <c r="D14269" s="55">
        <v>45962</v>
      </c>
      <c r="E14269">
        <v>0.3</v>
      </c>
      <c r="F14269">
        <v>2376539</v>
      </c>
      <c r="G14269" s="58" t="s">
        <v>87</v>
      </c>
      <c r="H14269" s="58" t="s">
        <v>87</v>
      </c>
      <c r="I14269" s="60" t="s">
        <v>85</v>
      </c>
    </row>
    <row r="14270" spans="1:9" x14ac:dyDescent="0.2">
      <c r="A14270" t="s">
        <v>48</v>
      </c>
      <c r="B14270" t="s">
        <v>81</v>
      </c>
      <c r="C14270" t="s">
        <v>22</v>
      </c>
      <c r="D14270" s="55">
        <v>45962</v>
      </c>
      <c r="E14270">
        <v>0.31709942693409748</v>
      </c>
      <c r="F14270">
        <v>2376540</v>
      </c>
      <c r="G14270" s="58" t="s">
        <v>87</v>
      </c>
      <c r="H14270" s="58" t="s">
        <v>87</v>
      </c>
      <c r="I14270" s="60" t="s">
        <v>85</v>
      </c>
    </row>
    <row r="14271" spans="1:9" x14ac:dyDescent="0.2">
      <c r="A14271" t="s">
        <v>50</v>
      </c>
      <c r="B14271" t="s">
        <v>80</v>
      </c>
      <c r="C14271" t="s">
        <v>22</v>
      </c>
      <c r="D14271" s="55">
        <v>45962</v>
      </c>
      <c r="E14271">
        <v>0</v>
      </c>
      <c r="F14271">
        <v>2376541</v>
      </c>
      <c r="G14271" s="58" t="s">
        <v>87</v>
      </c>
      <c r="H14271" s="58" t="s">
        <v>87</v>
      </c>
      <c r="I14271" s="60" t="s">
        <v>85</v>
      </c>
    </row>
    <row r="14272" spans="1:9" x14ac:dyDescent="0.2">
      <c r="A14272" t="s">
        <v>50</v>
      </c>
      <c r="B14272" t="s">
        <v>81</v>
      </c>
      <c r="C14272" t="s">
        <v>22</v>
      </c>
      <c r="D14272" s="55">
        <v>45962</v>
      </c>
      <c r="E14272">
        <v>0</v>
      </c>
      <c r="F14272">
        <v>2376542</v>
      </c>
      <c r="G14272" s="58" t="s">
        <v>87</v>
      </c>
      <c r="H14272" s="58" t="s">
        <v>87</v>
      </c>
      <c r="I14272" s="60" t="s">
        <v>85</v>
      </c>
    </row>
    <row r="14273" spans="1:9" x14ac:dyDescent="0.2">
      <c r="A14273" t="s">
        <v>58</v>
      </c>
      <c r="B14273" t="s">
        <v>80</v>
      </c>
      <c r="C14273" t="s">
        <v>22</v>
      </c>
      <c r="D14273" s="55">
        <v>45962</v>
      </c>
      <c r="E14273">
        <v>0.64500000000000002</v>
      </c>
      <c r="F14273">
        <v>2376543</v>
      </c>
      <c r="G14273" s="58" t="s">
        <v>87</v>
      </c>
      <c r="H14273" s="58" t="s">
        <v>87</v>
      </c>
      <c r="I14273" s="60" t="s">
        <v>85</v>
      </c>
    </row>
    <row r="14274" spans="1:9" x14ac:dyDescent="0.2">
      <c r="A14274" t="s">
        <v>58</v>
      </c>
      <c r="B14274" t="s">
        <v>81</v>
      </c>
      <c r="C14274" t="s">
        <v>22</v>
      </c>
      <c r="D14274" s="55">
        <v>45962</v>
      </c>
      <c r="E14274">
        <v>0.05</v>
      </c>
      <c r="F14274">
        <v>2376544</v>
      </c>
      <c r="G14274" s="58" t="s">
        <v>87</v>
      </c>
      <c r="H14274" s="58" t="s">
        <v>87</v>
      </c>
      <c r="I14274" s="60" t="s">
        <v>85</v>
      </c>
    </row>
    <row r="14275" spans="1:9" x14ac:dyDescent="0.2">
      <c r="A14275" t="s">
        <v>59</v>
      </c>
      <c r="B14275" t="s">
        <v>80</v>
      </c>
      <c r="C14275" t="s">
        <v>22</v>
      </c>
      <c r="D14275" s="55">
        <v>45962</v>
      </c>
      <c r="E14275">
        <v>0.86</v>
      </c>
      <c r="F14275">
        <v>2376545</v>
      </c>
      <c r="G14275" s="58" t="s">
        <v>87</v>
      </c>
      <c r="H14275" s="58" t="s">
        <v>87</v>
      </c>
      <c r="I14275" s="60" t="s">
        <v>85</v>
      </c>
    </row>
    <row r="14276" spans="1:9" x14ac:dyDescent="0.2">
      <c r="A14276" t="s">
        <v>59</v>
      </c>
      <c r="B14276" t="s">
        <v>81</v>
      </c>
      <c r="C14276" t="s">
        <v>22</v>
      </c>
      <c r="D14276" s="55">
        <v>45962</v>
      </c>
      <c r="E14276">
        <v>-0.17</v>
      </c>
      <c r="F14276">
        <v>2376546</v>
      </c>
      <c r="G14276" s="58" t="s">
        <v>87</v>
      </c>
      <c r="H14276" s="58" t="s">
        <v>87</v>
      </c>
      <c r="I14276" s="60" t="s">
        <v>85</v>
      </c>
    </row>
    <row r="14277" spans="1:9" x14ac:dyDescent="0.2">
      <c r="A14277" t="s">
        <v>60</v>
      </c>
      <c r="B14277" t="s">
        <v>80</v>
      </c>
      <c r="C14277" t="s">
        <v>22</v>
      </c>
      <c r="D14277" s="55">
        <v>45962</v>
      </c>
      <c r="E14277">
        <v>0.86</v>
      </c>
      <c r="F14277">
        <v>2376547</v>
      </c>
      <c r="G14277" s="58" t="s">
        <v>87</v>
      </c>
      <c r="H14277" s="58" t="s">
        <v>87</v>
      </c>
      <c r="I14277" s="60" t="s">
        <v>85</v>
      </c>
    </row>
    <row r="14278" spans="1:9" x14ac:dyDescent="0.2">
      <c r="A14278" t="s">
        <v>60</v>
      </c>
      <c r="B14278" t="s">
        <v>81</v>
      </c>
      <c r="C14278" t="s">
        <v>22</v>
      </c>
      <c r="D14278" s="55">
        <v>45962</v>
      </c>
      <c r="E14278">
        <v>0.1</v>
      </c>
      <c r="F14278">
        <v>2376548</v>
      </c>
      <c r="G14278" s="58" t="s">
        <v>87</v>
      </c>
      <c r="H14278" s="58" t="s">
        <v>87</v>
      </c>
      <c r="I14278" s="60" t="s">
        <v>85</v>
      </c>
    </row>
    <row r="14279" spans="1:9" x14ac:dyDescent="0.2">
      <c r="A14279" t="s">
        <v>61</v>
      </c>
      <c r="B14279" t="s">
        <v>80</v>
      </c>
      <c r="C14279" t="s">
        <v>22</v>
      </c>
      <c r="D14279" s="55">
        <v>45962</v>
      </c>
      <c r="E14279">
        <v>0.86</v>
      </c>
      <c r="F14279">
        <v>2376549</v>
      </c>
      <c r="G14279" s="58" t="s">
        <v>87</v>
      </c>
      <c r="H14279" s="58" t="s">
        <v>87</v>
      </c>
      <c r="I14279" s="60" t="s">
        <v>85</v>
      </c>
    </row>
    <row r="14280" spans="1:9" x14ac:dyDescent="0.2">
      <c r="A14280" t="s">
        <v>61</v>
      </c>
      <c r="B14280" t="s">
        <v>81</v>
      </c>
      <c r="C14280" t="s">
        <v>22</v>
      </c>
      <c r="D14280" s="55">
        <v>45962</v>
      </c>
      <c r="E14280">
        <v>-0.05</v>
      </c>
      <c r="F14280">
        <v>2376550</v>
      </c>
      <c r="G14280" s="58" t="s">
        <v>87</v>
      </c>
      <c r="H14280" s="58" t="s">
        <v>87</v>
      </c>
      <c r="I14280" s="60" t="s">
        <v>85</v>
      </c>
    </row>
    <row r="14281" spans="1:9" x14ac:dyDescent="0.2">
      <c r="A14281" t="s">
        <v>62</v>
      </c>
      <c r="B14281" t="s">
        <v>80</v>
      </c>
      <c r="C14281" t="s">
        <v>22</v>
      </c>
      <c r="D14281" s="55">
        <v>45962</v>
      </c>
      <c r="E14281">
        <v>0.64500000000000002</v>
      </c>
      <c r="F14281">
        <v>2376551</v>
      </c>
      <c r="G14281" s="58" t="s">
        <v>87</v>
      </c>
      <c r="H14281" s="58" t="s">
        <v>87</v>
      </c>
      <c r="I14281" s="60" t="s">
        <v>85</v>
      </c>
    </row>
    <row r="14282" spans="1:9" x14ac:dyDescent="0.2">
      <c r="A14282" t="s">
        <v>62</v>
      </c>
      <c r="B14282" t="s">
        <v>81</v>
      </c>
      <c r="C14282" t="s">
        <v>22</v>
      </c>
      <c r="D14282" s="55">
        <v>45962</v>
      </c>
      <c r="E14282">
        <v>0.05</v>
      </c>
      <c r="F14282">
        <v>2376552</v>
      </c>
      <c r="G14282" s="58" t="s">
        <v>87</v>
      </c>
      <c r="H14282" s="58" t="s">
        <v>87</v>
      </c>
      <c r="I14282" s="60" t="s">
        <v>85</v>
      </c>
    </row>
    <row r="14283" spans="1:9" x14ac:dyDescent="0.2">
      <c r="A14283" t="s">
        <v>63</v>
      </c>
      <c r="B14283" t="s">
        <v>80</v>
      </c>
      <c r="C14283" t="s">
        <v>22</v>
      </c>
      <c r="D14283" s="55">
        <v>45962</v>
      </c>
      <c r="E14283">
        <v>0</v>
      </c>
      <c r="F14283">
        <v>2376553</v>
      </c>
      <c r="G14283" s="58" t="s">
        <v>87</v>
      </c>
      <c r="H14283" s="58" t="s">
        <v>87</v>
      </c>
      <c r="I14283" s="60" t="s">
        <v>85</v>
      </c>
    </row>
    <row r="14284" spans="1:9" x14ac:dyDescent="0.2">
      <c r="A14284" t="s">
        <v>63</v>
      </c>
      <c r="B14284" t="s">
        <v>81</v>
      </c>
      <c r="C14284" t="s">
        <v>22</v>
      </c>
      <c r="D14284" s="55">
        <v>45962</v>
      </c>
      <c r="E14284">
        <v>0</v>
      </c>
      <c r="F14284">
        <v>2376554</v>
      </c>
      <c r="G14284" s="58" t="s">
        <v>87</v>
      </c>
      <c r="H14284" s="58" t="s">
        <v>87</v>
      </c>
      <c r="I14284" s="60" t="s">
        <v>85</v>
      </c>
    </row>
    <row r="14285" spans="1:9" x14ac:dyDescent="0.2">
      <c r="A14285" t="s">
        <v>64</v>
      </c>
      <c r="B14285" t="s">
        <v>80</v>
      </c>
      <c r="C14285" t="s">
        <v>22</v>
      </c>
      <c r="D14285" s="55">
        <v>45962</v>
      </c>
      <c r="E14285">
        <v>0</v>
      </c>
      <c r="F14285">
        <v>2376555</v>
      </c>
      <c r="G14285" s="58" t="s">
        <v>87</v>
      </c>
      <c r="H14285" s="58" t="s">
        <v>87</v>
      </c>
      <c r="I14285" s="60" t="s">
        <v>85</v>
      </c>
    </row>
    <row r="14286" spans="1:9" x14ac:dyDescent="0.2">
      <c r="A14286" t="s">
        <v>64</v>
      </c>
      <c r="B14286" t="s">
        <v>81</v>
      </c>
      <c r="C14286" t="s">
        <v>22</v>
      </c>
      <c r="D14286" s="55">
        <v>45962</v>
      </c>
      <c r="E14286">
        <v>0</v>
      </c>
      <c r="F14286">
        <v>2376556</v>
      </c>
      <c r="G14286" s="58" t="s">
        <v>87</v>
      </c>
      <c r="H14286" s="58" t="s">
        <v>87</v>
      </c>
      <c r="I14286" s="60" t="s">
        <v>85</v>
      </c>
    </row>
    <row r="14287" spans="1:9" x14ac:dyDescent="0.2">
      <c r="A14287" t="s">
        <v>79</v>
      </c>
      <c r="B14287" t="s">
        <v>80</v>
      </c>
      <c r="C14287" t="s">
        <v>22</v>
      </c>
      <c r="D14287" s="55">
        <v>45962</v>
      </c>
      <c r="E14287">
        <v>0</v>
      </c>
      <c r="F14287">
        <v>2376557</v>
      </c>
      <c r="G14287" s="58" t="s">
        <v>87</v>
      </c>
      <c r="H14287" s="58" t="s">
        <v>87</v>
      </c>
      <c r="I14287" s="60" t="s">
        <v>85</v>
      </c>
    </row>
    <row r="14288" spans="1:9" x14ac:dyDescent="0.2">
      <c r="A14288" t="s">
        <v>79</v>
      </c>
      <c r="B14288" t="s">
        <v>81</v>
      </c>
      <c r="C14288" t="s">
        <v>22</v>
      </c>
      <c r="D14288" s="55">
        <v>45962</v>
      </c>
      <c r="E14288">
        <v>0</v>
      </c>
      <c r="F14288">
        <v>2376558</v>
      </c>
      <c r="G14288" s="58" t="s">
        <v>87</v>
      </c>
      <c r="H14288" s="58" t="s">
        <v>87</v>
      </c>
      <c r="I14288" s="60" t="s">
        <v>85</v>
      </c>
    </row>
    <row r="14289" spans="1:9" x14ac:dyDescent="0.2">
      <c r="A14289" t="s">
        <v>65</v>
      </c>
      <c r="B14289" t="s">
        <v>80</v>
      </c>
      <c r="C14289" t="s">
        <v>22</v>
      </c>
      <c r="D14289" s="55">
        <v>45962</v>
      </c>
      <c r="E14289">
        <v>0</v>
      </c>
      <c r="F14289">
        <v>2376559</v>
      </c>
      <c r="G14289" s="58" t="s">
        <v>87</v>
      </c>
      <c r="H14289" s="58" t="s">
        <v>87</v>
      </c>
      <c r="I14289" s="60" t="s">
        <v>85</v>
      </c>
    </row>
    <row r="14290" spans="1:9" x14ac:dyDescent="0.2">
      <c r="A14290" t="s">
        <v>65</v>
      </c>
      <c r="B14290" t="s">
        <v>81</v>
      </c>
      <c r="C14290" t="s">
        <v>22</v>
      </c>
      <c r="D14290" s="55">
        <v>45962</v>
      </c>
      <c r="E14290">
        <v>0</v>
      </c>
      <c r="F14290">
        <v>2376560</v>
      </c>
      <c r="G14290" s="58" t="s">
        <v>87</v>
      </c>
      <c r="H14290" s="58" t="s">
        <v>87</v>
      </c>
      <c r="I14290" s="60" t="s">
        <v>85</v>
      </c>
    </row>
    <row r="14291" spans="1:9" x14ac:dyDescent="0.2">
      <c r="A14291" t="s">
        <v>82</v>
      </c>
      <c r="B14291" t="s">
        <v>80</v>
      </c>
      <c r="C14291" t="s">
        <v>22</v>
      </c>
      <c r="D14291" s="55">
        <v>45962</v>
      </c>
      <c r="E14291">
        <v>0</v>
      </c>
      <c r="F14291">
        <v>2376561</v>
      </c>
      <c r="G14291" s="58" t="s">
        <v>87</v>
      </c>
      <c r="H14291" s="58" t="s">
        <v>87</v>
      </c>
      <c r="I14291" s="60" t="s">
        <v>85</v>
      </c>
    </row>
    <row r="14292" spans="1:9" x14ac:dyDescent="0.2">
      <c r="A14292" t="s">
        <v>78</v>
      </c>
      <c r="B14292" t="s">
        <v>80</v>
      </c>
      <c r="C14292" t="s">
        <v>22</v>
      </c>
      <c r="D14292" s="55">
        <v>45992</v>
      </c>
      <c r="E14292">
        <v>0.98</v>
      </c>
      <c r="F14292">
        <v>2376515</v>
      </c>
      <c r="G14292" s="58" t="s">
        <v>87</v>
      </c>
      <c r="H14292" s="58" t="s">
        <v>87</v>
      </c>
      <c r="I14292" s="60" t="s">
        <v>85</v>
      </c>
    </row>
    <row r="14293" spans="1:9" x14ac:dyDescent="0.2">
      <c r="A14293" t="s">
        <v>78</v>
      </c>
      <c r="B14293" t="s">
        <v>81</v>
      </c>
      <c r="C14293" t="s">
        <v>22</v>
      </c>
      <c r="D14293" s="55">
        <v>45992</v>
      </c>
      <c r="E14293">
        <v>0.05</v>
      </c>
      <c r="F14293">
        <v>2376516</v>
      </c>
      <c r="G14293" s="58" t="s">
        <v>87</v>
      </c>
      <c r="H14293" s="58" t="s">
        <v>87</v>
      </c>
      <c r="I14293" s="60" t="s">
        <v>85</v>
      </c>
    </row>
    <row r="14294" spans="1:9" x14ac:dyDescent="0.2">
      <c r="A14294" t="s">
        <v>35</v>
      </c>
      <c r="B14294" t="s">
        <v>80</v>
      </c>
      <c r="C14294" t="s">
        <v>22</v>
      </c>
      <c r="D14294" s="55">
        <v>45992</v>
      </c>
      <c r="E14294">
        <v>0.98</v>
      </c>
      <c r="F14294">
        <v>2376517</v>
      </c>
      <c r="G14294" s="58" t="s">
        <v>87</v>
      </c>
      <c r="H14294" s="58" t="s">
        <v>87</v>
      </c>
      <c r="I14294" s="60" t="s">
        <v>85</v>
      </c>
    </row>
    <row r="14295" spans="1:9" x14ac:dyDescent="0.2">
      <c r="A14295" t="s">
        <v>35</v>
      </c>
      <c r="B14295" t="s">
        <v>81</v>
      </c>
      <c r="C14295" t="s">
        <v>22</v>
      </c>
      <c r="D14295" s="55">
        <v>45992</v>
      </c>
      <c r="E14295">
        <v>0.28999999999999998</v>
      </c>
      <c r="F14295">
        <v>2376518</v>
      </c>
      <c r="G14295" s="58" t="s">
        <v>87</v>
      </c>
      <c r="H14295" s="58" t="s">
        <v>87</v>
      </c>
      <c r="I14295" s="60" t="s">
        <v>85</v>
      </c>
    </row>
    <row r="14296" spans="1:9" x14ac:dyDescent="0.2">
      <c r="A14296" t="s">
        <v>36</v>
      </c>
      <c r="B14296" t="s">
        <v>80</v>
      </c>
      <c r="C14296" t="s">
        <v>22</v>
      </c>
      <c r="D14296" s="55">
        <v>45992</v>
      </c>
      <c r="E14296">
        <v>0.98</v>
      </c>
      <c r="F14296">
        <v>2376519</v>
      </c>
      <c r="G14296" s="58" t="s">
        <v>87</v>
      </c>
      <c r="H14296" s="58" t="s">
        <v>87</v>
      </c>
      <c r="I14296" s="60" t="s">
        <v>85</v>
      </c>
    </row>
    <row r="14297" spans="1:9" x14ac:dyDescent="0.2">
      <c r="A14297" t="s">
        <v>36</v>
      </c>
      <c r="B14297" t="s">
        <v>81</v>
      </c>
      <c r="C14297" t="s">
        <v>22</v>
      </c>
      <c r="D14297" s="55">
        <v>45992</v>
      </c>
      <c r="E14297">
        <v>0.05</v>
      </c>
      <c r="F14297">
        <v>2376520</v>
      </c>
      <c r="G14297" s="58" t="s">
        <v>87</v>
      </c>
      <c r="H14297" s="58" t="s">
        <v>87</v>
      </c>
      <c r="I14297" s="60" t="s">
        <v>85</v>
      </c>
    </row>
    <row r="14298" spans="1:9" x14ac:dyDescent="0.2">
      <c r="A14298" t="s">
        <v>37</v>
      </c>
      <c r="B14298" t="s">
        <v>80</v>
      </c>
      <c r="C14298" t="s">
        <v>22</v>
      </c>
      <c r="D14298" s="55">
        <v>45992</v>
      </c>
      <c r="E14298">
        <v>0.98</v>
      </c>
      <c r="F14298">
        <v>2376521</v>
      </c>
      <c r="G14298" s="58" t="s">
        <v>87</v>
      </c>
      <c r="H14298" s="58" t="s">
        <v>87</v>
      </c>
      <c r="I14298" s="60" t="s">
        <v>85</v>
      </c>
    </row>
    <row r="14299" spans="1:9" x14ac:dyDescent="0.2">
      <c r="A14299" t="s">
        <v>37</v>
      </c>
      <c r="B14299" t="s">
        <v>81</v>
      </c>
      <c r="C14299" t="s">
        <v>22</v>
      </c>
      <c r="D14299" s="55">
        <v>45992</v>
      </c>
      <c r="E14299">
        <v>0.28999999999999998</v>
      </c>
      <c r="F14299">
        <v>2376522</v>
      </c>
      <c r="G14299" s="58" t="s">
        <v>87</v>
      </c>
      <c r="H14299" s="58" t="s">
        <v>87</v>
      </c>
      <c r="I14299" s="60" t="s">
        <v>85</v>
      </c>
    </row>
    <row r="14300" spans="1:9" x14ac:dyDescent="0.2">
      <c r="A14300" t="s">
        <v>40</v>
      </c>
      <c r="B14300" t="s">
        <v>80</v>
      </c>
      <c r="C14300" t="s">
        <v>22</v>
      </c>
      <c r="D14300" s="55">
        <v>45992</v>
      </c>
      <c r="E14300">
        <v>0</v>
      </c>
      <c r="F14300">
        <v>2376523</v>
      </c>
      <c r="G14300" s="58" t="s">
        <v>87</v>
      </c>
      <c r="H14300" s="58" t="s">
        <v>87</v>
      </c>
      <c r="I14300" s="60" t="s">
        <v>85</v>
      </c>
    </row>
    <row r="14301" spans="1:9" x14ac:dyDescent="0.2">
      <c r="A14301" t="s">
        <v>40</v>
      </c>
      <c r="B14301" t="s">
        <v>81</v>
      </c>
      <c r="C14301" t="s">
        <v>22</v>
      </c>
      <c r="D14301" s="55">
        <v>45992</v>
      </c>
      <c r="E14301">
        <v>0</v>
      </c>
      <c r="F14301">
        <v>2376524</v>
      </c>
      <c r="G14301" s="58" t="s">
        <v>87</v>
      </c>
      <c r="H14301" s="58" t="s">
        <v>87</v>
      </c>
      <c r="I14301" s="60" t="s">
        <v>85</v>
      </c>
    </row>
    <row r="14302" spans="1:9" x14ac:dyDescent="0.2">
      <c r="A14302" t="s">
        <v>41</v>
      </c>
      <c r="B14302" t="s">
        <v>80</v>
      </c>
      <c r="C14302" t="s">
        <v>22</v>
      </c>
      <c r="D14302" s="55">
        <v>45992</v>
      </c>
      <c r="E14302">
        <v>0</v>
      </c>
      <c r="F14302">
        <v>2376525</v>
      </c>
      <c r="G14302" s="58" t="s">
        <v>87</v>
      </c>
      <c r="H14302" s="58" t="s">
        <v>87</v>
      </c>
      <c r="I14302" s="60" t="s">
        <v>85</v>
      </c>
    </row>
    <row r="14303" spans="1:9" x14ac:dyDescent="0.2">
      <c r="A14303" t="s">
        <v>41</v>
      </c>
      <c r="B14303" t="s">
        <v>81</v>
      </c>
      <c r="C14303" t="s">
        <v>22</v>
      </c>
      <c r="D14303" s="55">
        <v>45992</v>
      </c>
      <c r="E14303">
        <v>0</v>
      </c>
      <c r="F14303">
        <v>2376526</v>
      </c>
      <c r="G14303" s="58" t="s">
        <v>87</v>
      </c>
      <c r="H14303" s="58" t="s">
        <v>87</v>
      </c>
      <c r="I14303" s="60" t="s">
        <v>85</v>
      </c>
    </row>
    <row r="14304" spans="1:9" x14ac:dyDescent="0.2">
      <c r="A14304" t="s">
        <v>42</v>
      </c>
      <c r="B14304" t="s">
        <v>80</v>
      </c>
      <c r="C14304" t="s">
        <v>22</v>
      </c>
      <c r="D14304" s="55">
        <v>45992</v>
      </c>
      <c r="E14304">
        <v>0.26</v>
      </c>
      <c r="F14304">
        <v>2376527</v>
      </c>
      <c r="G14304" s="58" t="s">
        <v>87</v>
      </c>
      <c r="H14304" s="58" t="s">
        <v>87</v>
      </c>
      <c r="I14304" s="60" t="s">
        <v>85</v>
      </c>
    </row>
    <row r="14305" spans="1:9" x14ac:dyDescent="0.2">
      <c r="A14305" t="s">
        <v>42</v>
      </c>
      <c r="B14305" t="s">
        <v>81</v>
      </c>
      <c r="C14305" t="s">
        <v>22</v>
      </c>
      <c r="D14305" s="55">
        <v>45992</v>
      </c>
      <c r="E14305">
        <v>0.03</v>
      </c>
      <c r="F14305">
        <v>2376528</v>
      </c>
      <c r="G14305" s="58" t="s">
        <v>87</v>
      </c>
      <c r="H14305" s="58" t="s">
        <v>87</v>
      </c>
      <c r="I14305" s="60" t="s">
        <v>85</v>
      </c>
    </row>
    <row r="14306" spans="1:9" x14ac:dyDescent="0.2">
      <c r="A14306" t="s">
        <v>43</v>
      </c>
      <c r="B14306" t="s">
        <v>80</v>
      </c>
      <c r="C14306" t="s">
        <v>22</v>
      </c>
      <c r="D14306" s="55">
        <v>45992</v>
      </c>
      <c r="E14306">
        <v>0.26</v>
      </c>
      <c r="F14306">
        <v>2376529</v>
      </c>
      <c r="G14306" s="58" t="s">
        <v>87</v>
      </c>
      <c r="H14306" s="58" t="s">
        <v>87</v>
      </c>
      <c r="I14306" s="60" t="s">
        <v>85</v>
      </c>
    </row>
    <row r="14307" spans="1:9" x14ac:dyDescent="0.2">
      <c r="A14307" t="s">
        <v>43</v>
      </c>
      <c r="B14307" t="s">
        <v>81</v>
      </c>
      <c r="C14307" t="s">
        <v>22</v>
      </c>
      <c r="D14307" s="55">
        <v>45992</v>
      </c>
      <c r="E14307">
        <v>0.18416905316497079</v>
      </c>
      <c r="F14307">
        <v>2376530</v>
      </c>
      <c r="G14307" s="58" t="s">
        <v>87</v>
      </c>
      <c r="H14307" s="58" t="s">
        <v>87</v>
      </c>
      <c r="I14307" s="60" t="s">
        <v>85</v>
      </c>
    </row>
    <row r="14308" spans="1:9" x14ac:dyDescent="0.2">
      <c r="A14308" t="s">
        <v>44</v>
      </c>
      <c r="B14308" t="s">
        <v>80</v>
      </c>
      <c r="C14308" t="s">
        <v>22</v>
      </c>
      <c r="D14308" s="55">
        <v>45992</v>
      </c>
      <c r="E14308">
        <v>0.37</v>
      </c>
      <c r="F14308">
        <v>2376531</v>
      </c>
      <c r="G14308" s="58" t="s">
        <v>87</v>
      </c>
      <c r="H14308" s="58" t="s">
        <v>87</v>
      </c>
      <c r="I14308" s="60" t="s">
        <v>85</v>
      </c>
    </row>
    <row r="14309" spans="1:9" x14ac:dyDescent="0.2">
      <c r="A14309" t="s">
        <v>44</v>
      </c>
      <c r="B14309" t="s">
        <v>81</v>
      </c>
      <c r="C14309" t="s">
        <v>22</v>
      </c>
      <c r="D14309" s="55">
        <v>45992</v>
      </c>
      <c r="E14309">
        <v>0.05</v>
      </c>
      <c r="F14309">
        <v>2376532</v>
      </c>
      <c r="G14309" s="58" t="s">
        <v>87</v>
      </c>
      <c r="H14309" s="58" t="s">
        <v>87</v>
      </c>
      <c r="I14309" s="60" t="s">
        <v>85</v>
      </c>
    </row>
    <row r="14310" spans="1:9" x14ac:dyDescent="0.2">
      <c r="A14310" t="s">
        <v>45</v>
      </c>
      <c r="B14310" t="s">
        <v>80</v>
      </c>
      <c r="C14310" t="s">
        <v>22</v>
      </c>
      <c r="D14310" s="55">
        <v>45992</v>
      </c>
      <c r="E14310">
        <v>0.37</v>
      </c>
      <c r="F14310">
        <v>2376533</v>
      </c>
      <c r="G14310" s="58" t="s">
        <v>87</v>
      </c>
      <c r="H14310" s="58" t="s">
        <v>87</v>
      </c>
      <c r="I14310" s="60" t="s">
        <v>85</v>
      </c>
    </row>
    <row r="14311" spans="1:9" x14ac:dyDescent="0.2">
      <c r="A14311" t="s">
        <v>45</v>
      </c>
      <c r="B14311" t="s">
        <v>81</v>
      </c>
      <c r="C14311" t="s">
        <v>22</v>
      </c>
      <c r="D14311" s="55">
        <v>45992</v>
      </c>
      <c r="E14311">
        <v>0.15</v>
      </c>
      <c r="F14311">
        <v>2376534</v>
      </c>
      <c r="G14311" s="58" t="s">
        <v>87</v>
      </c>
      <c r="H14311" s="58" t="s">
        <v>87</v>
      </c>
      <c r="I14311" s="60" t="s">
        <v>85</v>
      </c>
    </row>
    <row r="14312" spans="1:9" x14ac:dyDescent="0.2">
      <c r="A14312" t="s">
        <v>46</v>
      </c>
      <c r="B14312" t="s">
        <v>80</v>
      </c>
      <c r="C14312" t="s">
        <v>22</v>
      </c>
      <c r="D14312" s="55">
        <v>45992</v>
      </c>
      <c r="E14312">
        <v>0.37</v>
      </c>
      <c r="F14312">
        <v>2376535</v>
      </c>
      <c r="G14312" s="58" t="s">
        <v>87</v>
      </c>
      <c r="H14312" s="58" t="s">
        <v>87</v>
      </c>
      <c r="I14312" s="60" t="s">
        <v>85</v>
      </c>
    </row>
    <row r="14313" spans="1:9" x14ac:dyDescent="0.2">
      <c r="A14313" t="s">
        <v>46</v>
      </c>
      <c r="B14313" t="s">
        <v>81</v>
      </c>
      <c r="C14313" t="s">
        <v>22</v>
      </c>
      <c r="D14313" s="55">
        <v>45992</v>
      </c>
      <c r="E14313">
        <v>0.44676582071223914</v>
      </c>
      <c r="F14313">
        <v>2376536</v>
      </c>
      <c r="G14313" s="58" t="s">
        <v>87</v>
      </c>
      <c r="H14313" s="58" t="s">
        <v>87</v>
      </c>
      <c r="I14313" s="60" t="s">
        <v>85</v>
      </c>
    </row>
    <row r="14314" spans="1:9" x14ac:dyDescent="0.2">
      <c r="A14314" t="s">
        <v>47</v>
      </c>
      <c r="B14314" t="s">
        <v>80</v>
      </c>
      <c r="C14314" t="s">
        <v>22</v>
      </c>
      <c r="D14314" s="55">
        <v>45992</v>
      </c>
      <c r="E14314">
        <v>0.37</v>
      </c>
      <c r="F14314">
        <v>2376537</v>
      </c>
      <c r="G14314" s="58" t="s">
        <v>87</v>
      </c>
      <c r="H14314" s="58" t="s">
        <v>87</v>
      </c>
      <c r="I14314" s="60" t="s">
        <v>85</v>
      </c>
    </row>
    <row r="14315" spans="1:9" x14ac:dyDescent="0.2">
      <c r="A14315" t="s">
        <v>47</v>
      </c>
      <c r="B14315" t="s">
        <v>81</v>
      </c>
      <c r="C14315" t="s">
        <v>22</v>
      </c>
      <c r="D14315" s="55">
        <v>45992</v>
      </c>
      <c r="E14315">
        <v>0.1</v>
      </c>
      <c r="F14315">
        <v>2376538</v>
      </c>
      <c r="G14315" s="58" t="s">
        <v>87</v>
      </c>
      <c r="H14315" s="58" t="s">
        <v>87</v>
      </c>
      <c r="I14315" s="60" t="s">
        <v>85</v>
      </c>
    </row>
    <row r="14316" spans="1:9" x14ac:dyDescent="0.2">
      <c r="A14316" t="s">
        <v>48</v>
      </c>
      <c r="B14316" t="s">
        <v>80</v>
      </c>
      <c r="C14316" t="s">
        <v>22</v>
      </c>
      <c r="D14316" s="55">
        <v>45992</v>
      </c>
      <c r="E14316">
        <v>0.37</v>
      </c>
      <c r="F14316">
        <v>2376539</v>
      </c>
      <c r="G14316" s="58" t="s">
        <v>87</v>
      </c>
      <c r="H14316" s="58" t="s">
        <v>87</v>
      </c>
      <c r="I14316" s="60" t="s">
        <v>85</v>
      </c>
    </row>
    <row r="14317" spans="1:9" x14ac:dyDescent="0.2">
      <c r="A14317" t="s">
        <v>48</v>
      </c>
      <c r="B14317" t="s">
        <v>81</v>
      </c>
      <c r="C14317" t="s">
        <v>22</v>
      </c>
      <c r="D14317" s="55">
        <v>45992</v>
      </c>
      <c r="E14317">
        <v>0.34443262382316825</v>
      </c>
      <c r="F14317">
        <v>2376540</v>
      </c>
      <c r="G14317" s="58" t="s">
        <v>87</v>
      </c>
      <c r="H14317" s="58" t="s">
        <v>87</v>
      </c>
      <c r="I14317" s="60" t="s">
        <v>85</v>
      </c>
    </row>
    <row r="14318" spans="1:9" x14ac:dyDescent="0.2">
      <c r="A14318" t="s">
        <v>50</v>
      </c>
      <c r="B14318" t="s">
        <v>80</v>
      </c>
      <c r="C14318" t="s">
        <v>22</v>
      </c>
      <c r="D14318" s="55">
        <v>45992</v>
      </c>
      <c r="E14318">
        <v>0</v>
      </c>
      <c r="F14318">
        <v>2376541</v>
      </c>
      <c r="G14318" s="58" t="s">
        <v>87</v>
      </c>
      <c r="H14318" s="58" t="s">
        <v>87</v>
      </c>
      <c r="I14318" s="60" t="s">
        <v>85</v>
      </c>
    </row>
    <row r="14319" spans="1:9" x14ac:dyDescent="0.2">
      <c r="A14319" t="s">
        <v>50</v>
      </c>
      <c r="B14319" t="s">
        <v>81</v>
      </c>
      <c r="C14319" t="s">
        <v>22</v>
      </c>
      <c r="D14319" s="55">
        <v>45992</v>
      </c>
      <c r="E14319">
        <v>0</v>
      </c>
      <c r="F14319">
        <v>2376542</v>
      </c>
      <c r="G14319" s="58" t="s">
        <v>87</v>
      </c>
      <c r="H14319" s="58" t="s">
        <v>87</v>
      </c>
      <c r="I14319" s="60" t="s">
        <v>85</v>
      </c>
    </row>
    <row r="14320" spans="1:9" x14ac:dyDescent="0.2">
      <c r="A14320" t="s">
        <v>58</v>
      </c>
      <c r="B14320" t="s">
        <v>80</v>
      </c>
      <c r="C14320" t="s">
        <v>22</v>
      </c>
      <c r="D14320" s="55">
        <v>45992</v>
      </c>
      <c r="E14320">
        <v>0.98</v>
      </c>
      <c r="F14320">
        <v>2376543</v>
      </c>
      <c r="G14320" s="58" t="s">
        <v>87</v>
      </c>
      <c r="H14320" s="58" t="s">
        <v>87</v>
      </c>
      <c r="I14320" s="60" t="s">
        <v>85</v>
      </c>
    </row>
    <row r="14321" spans="1:9" x14ac:dyDescent="0.2">
      <c r="A14321" t="s">
        <v>58</v>
      </c>
      <c r="B14321" t="s">
        <v>81</v>
      </c>
      <c r="C14321" t="s">
        <v>22</v>
      </c>
      <c r="D14321" s="55">
        <v>45992</v>
      </c>
      <c r="E14321">
        <v>0.05</v>
      </c>
      <c r="F14321">
        <v>2376544</v>
      </c>
      <c r="G14321" s="58" t="s">
        <v>87</v>
      </c>
      <c r="H14321" s="58" t="s">
        <v>87</v>
      </c>
      <c r="I14321" s="60" t="s">
        <v>85</v>
      </c>
    </row>
    <row r="14322" spans="1:9" x14ac:dyDescent="0.2">
      <c r="A14322" t="s">
        <v>59</v>
      </c>
      <c r="B14322" t="s">
        <v>80</v>
      </c>
      <c r="C14322" t="s">
        <v>22</v>
      </c>
      <c r="D14322" s="55">
        <v>45992</v>
      </c>
      <c r="E14322">
        <v>1.28</v>
      </c>
      <c r="F14322">
        <v>2376545</v>
      </c>
      <c r="G14322" s="58" t="s">
        <v>87</v>
      </c>
      <c r="H14322" s="58" t="s">
        <v>87</v>
      </c>
      <c r="I14322" s="60" t="s">
        <v>85</v>
      </c>
    </row>
    <row r="14323" spans="1:9" x14ac:dyDescent="0.2">
      <c r="A14323" t="s">
        <v>59</v>
      </c>
      <c r="B14323" t="s">
        <v>81</v>
      </c>
      <c r="C14323" t="s">
        <v>22</v>
      </c>
      <c r="D14323" s="55">
        <v>45992</v>
      </c>
      <c r="E14323">
        <v>-0.13</v>
      </c>
      <c r="F14323">
        <v>2376546</v>
      </c>
      <c r="G14323" s="58" t="s">
        <v>87</v>
      </c>
      <c r="H14323" s="58" t="s">
        <v>87</v>
      </c>
      <c r="I14323" s="60" t="s">
        <v>85</v>
      </c>
    </row>
    <row r="14324" spans="1:9" x14ac:dyDescent="0.2">
      <c r="A14324" t="s">
        <v>60</v>
      </c>
      <c r="B14324" t="s">
        <v>80</v>
      </c>
      <c r="C14324" t="s">
        <v>22</v>
      </c>
      <c r="D14324" s="55">
        <v>45992</v>
      </c>
      <c r="E14324">
        <v>1.28</v>
      </c>
      <c r="F14324">
        <v>2376547</v>
      </c>
      <c r="G14324" s="58" t="s">
        <v>87</v>
      </c>
      <c r="H14324" s="58" t="s">
        <v>87</v>
      </c>
      <c r="I14324" s="60" t="s">
        <v>85</v>
      </c>
    </row>
    <row r="14325" spans="1:9" x14ac:dyDescent="0.2">
      <c r="A14325" t="s">
        <v>60</v>
      </c>
      <c r="B14325" t="s">
        <v>81</v>
      </c>
      <c r="C14325" t="s">
        <v>22</v>
      </c>
      <c r="D14325" s="55">
        <v>45992</v>
      </c>
      <c r="E14325">
        <v>0.3</v>
      </c>
      <c r="F14325">
        <v>2376548</v>
      </c>
      <c r="G14325" s="58" t="s">
        <v>87</v>
      </c>
      <c r="H14325" s="58" t="s">
        <v>87</v>
      </c>
      <c r="I14325" s="60" t="s">
        <v>85</v>
      </c>
    </row>
    <row r="14326" spans="1:9" x14ac:dyDescent="0.2">
      <c r="A14326" t="s">
        <v>61</v>
      </c>
      <c r="B14326" t="s">
        <v>80</v>
      </c>
      <c r="C14326" t="s">
        <v>22</v>
      </c>
      <c r="D14326" s="55">
        <v>45992</v>
      </c>
      <c r="E14326">
        <v>1.28</v>
      </c>
      <c r="F14326">
        <v>2376549</v>
      </c>
      <c r="G14326" s="58" t="s">
        <v>87</v>
      </c>
      <c r="H14326" s="58" t="s">
        <v>87</v>
      </c>
      <c r="I14326" s="60" t="s">
        <v>85</v>
      </c>
    </row>
    <row r="14327" spans="1:9" x14ac:dyDescent="0.2">
      <c r="A14327" t="s">
        <v>61</v>
      </c>
      <c r="B14327" t="s">
        <v>81</v>
      </c>
      <c r="C14327" t="s">
        <v>22</v>
      </c>
      <c r="D14327" s="55">
        <v>45992</v>
      </c>
      <c r="E14327">
        <v>-0.05</v>
      </c>
      <c r="F14327">
        <v>2376550</v>
      </c>
      <c r="G14327" s="58" t="s">
        <v>87</v>
      </c>
      <c r="H14327" s="58" t="s">
        <v>87</v>
      </c>
      <c r="I14327" s="60" t="s">
        <v>85</v>
      </c>
    </row>
    <row r="14328" spans="1:9" x14ac:dyDescent="0.2">
      <c r="A14328" t="s">
        <v>62</v>
      </c>
      <c r="B14328" t="s">
        <v>80</v>
      </c>
      <c r="C14328" t="s">
        <v>22</v>
      </c>
      <c r="D14328" s="55">
        <v>45992</v>
      </c>
      <c r="E14328">
        <v>0.98</v>
      </c>
      <c r="F14328">
        <v>2376551</v>
      </c>
      <c r="G14328" s="58" t="s">
        <v>87</v>
      </c>
      <c r="H14328" s="58" t="s">
        <v>87</v>
      </c>
      <c r="I14328" s="60" t="s">
        <v>85</v>
      </c>
    </row>
    <row r="14329" spans="1:9" x14ac:dyDescent="0.2">
      <c r="A14329" t="s">
        <v>62</v>
      </c>
      <c r="B14329" t="s">
        <v>81</v>
      </c>
      <c r="C14329" t="s">
        <v>22</v>
      </c>
      <c r="D14329" s="55">
        <v>45992</v>
      </c>
      <c r="E14329">
        <v>0.05</v>
      </c>
      <c r="F14329">
        <v>2376552</v>
      </c>
      <c r="G14329" s="58" t="s">
        <v>87</v>
      </c>
      <c r="H14329" s="58" t="s">
        <v>87</v>
      </c>
      <c r="I14329" s="60" t="s">
        <v>85</v>
      </c>
    </row>
    <row r="14330" spans="1:9" x14ac:dyDescent="0.2">
      <c r="A14330" t="s">
        <v>63</v>
      </c>
      <c r="B14330" t="s">
        <v>80</v>
      </c>
      <c r="C14330" t="s">
        <v>22</v>
      </c>
      <c r="D14330" s="55">
        <v>45992</v>
      </c>
      <c r="E14330">
        <v>0</v>
      </c>
      <c r="F14330">
        <v>2376553</v>
      </c>
      <c r="G14330" s="58" t="s">
        <v>87</v>
      </c>
      <c r="H14330" s="58" t="s">
        <v>87</v>
      </c>
      <c r="I14330" s="60" t="s">
        <v>85</v>
      </c>
    </row>
    <row r="14331" spans="1:9" x14ac:dyDescent="0.2">
      <c r="A14331" t="s">
        <v>63</v>
      </c>
      <c r="B14331" t="s">
        <v>81</v>
      </c>
      <c r="C14331" t="s">
        <v>22</v>
      </c>
      <c r="D14331" s="55">
        <v>45992</v>
      </c>
      <c r="E14331">
        <v>0</v>
      </c>
      <c r="F14331">
        <v>2376554</v>
      </c>
      <c r="G14331" s="58" t="s">
        <v>87</v>
      </c>
      <c r="H14331" s="58" t="s">
        <v>87</v>
      </c>
      <c r="I14331" s="60" t="s">
        <v>85</v>
      </c>
    </row>
    <row r="14332" spans="1:9" x14ac:dyDescent="0.2">
      <c r="A14332" t="s">
        <v>64</v>
      </c>
      <c r="B14332" t="s">
        <v>80</v>
      </c>
      <c r="C14332" t="s">
        <v>22</v>
      </c>
      <c r="D14332" s="55">
        <v>45992</v>
      </c>
      <c r="E14332">
        <v>0</v>
      </c>
      <c r="F14332">
        <v>2376555</v>
      </c>
      <c r="G14332" s="58" t="s">
        <v>87</v>
      </c>
      <c r="H14332" s="58" t="s">
        <v>87</v>
      </c>
      <c r="I14332" s="60" t="s">
        <v>85</v>
      </c>
    </row>
    <row r="14333" spans="1:9" x14ac:dyDescent="0.2">
      <c r="A14333" t="s">
        <v>64</v>
      </c>
      <c r="B14333" t="s">
        <v>81</v>
      </c>
      <c r="C14333" t="s">
        <v>22</v>
      </c>
      <c r="D14333" s="55">
        <v>45992</v>
      </c>
      <c r="E14333">
        <v>0</v>
      </c>
      <c r="F14333">
        <v>2376556</v>
      </c>
      <c r="G14333" s="58" t="s">
        <v>87</v>
      </c>
      <c r="H14333" s="58" t="s">
        <v>87</v>
      </c>
      <c r="I14333" s="60" t="s">
        <v>85</v>
      </c>
    </row>
    <row r="14334" spans="1:9" x14ac:dyDescent="0.2">
      <c r="A14334" t="s">
        <v>79</v>
      </c>
      <c r="B14334" t="s">
        <v>80</v>
      </c>
      <c r="C14334" t="s">
        <v>22</v>
      </c>
      <c r="D14334" s="55">
        <v>45992</v>
      </c>
      <c r="E14334">
        <v>0</v>
      </c>
      <c r="F14334">
        <v>2376557</v>
      </c>
      <c r="G14334" s="58" t="s">
        <v>87</v>
      </c>
      <c r="H14334" s="58" t="s">
        <v>87</v>
      </c>
      <c r="I14334" s="60" t="s">
        <v>85</v>
      </c>
    </row>
    <row r="14335" spans="1:9" x14ac:dyDescent="0.2">
      <c r="A14335" t="s">
        <v>79</v>
      </c>
      <c r="B14335" t="s">
        <v>81</v>
      </c>
      <c r="C14335" t="s">
        <v>22</v>
      </c>
      <c r="D14335" s="55">
        <v>45992</v>
      </c>
      <c r="E14335">
        <v>0</v>
      </c>
      <c r="F14335">
        <v>2376558</v>
      </c>
      <c r="G14335" s="58" t="s">
        <v>87</v>
      </c>
      <c r="H14335" s="58" t="s">
        <v>87</v>
      </c>
      <c r="I14335" s="60" t="s">
        <v>85</v>
      </c>
    </row>
    <row r="14336" spans="1:9" x14ac:dyDescent="0.2">
      <c r="A14336" t="s">
        <v>65</v>
      </c>
      <c r="B14336" t="s">
        <v>80</v>
      </c>
      <c r="C14336" t="s">
        <v>22</v>
      </c>
      <c r="D14336" s="55">
        <v>45992</v>
      </c>
      <c r="E14336">
        <v>0</v>
      </c>
      <c r="F14336">
        <v>2376559</v>
      </c>
      <c r="G14336" s="58" t="s">
        <v>87</v>
      </c>
      <c r="H14336" s="58" t="s">
        <v>87</v>
      </c>
      <c r="I14336" s="60" t="s">
        <v>85</v>
      </c>
    </row>
    <row r="14337" spans="1:9" x14ac:dyDescent="0.2">
      <c r="A14337" t="s">
        <v>65</v>
      </c>
      <c r="B14337" t="s">
        <v>81</v>
      </c>
      <c r="C14337" t="s">
        <v>22</v>
      </c>
      <c r="D14337" s="55">
        <v>45992</v>
      </c>
      <c r="E14337">
        <v>0</v>
      </c>
      <c r="F14337">
        <v>2376560</v>
      </c>
      <c r="G14337" s="58" t="s">
        <v>87</v>
      </c>
      <c r="H14337" s="58" t="s">
        <v>87</v>
      </c>
      <c r="I14337" s="60" t="s">
        <v>85</v>
      </c>
    </row>
    <row r="14338" spans="1:9" x14ac:dyDescent="0.2">
      <c r="A14338" t="s">
        <v>82</v>
      </c>
      <c r="B14338" t="s">
        <v>80</v>
      </c>
      <c r="C14338" t="s">
        <v>22</v>
      </c>
      <c r="D14338" s="55">
        <v>45992</v>
      </c>
      <c r="E14338">
        <v>0</v>
      </c>
      <c r="F14338">
        <v>2376561</v>
      </c>
      <c r="G14338" s="58" t="s">
        <v>87</v>
      </c>
      <c r="H14338" s="58" t="s">
        <v>87</v>
      </c>
      <c r="I14338" s="60" t="s">
        <v>85</v>
      </c>
    </row>
    <row r="14339" spans="1:9" x14ac:dyDescent="0.2">
      <c r="A14339" t="s">
        <v>78</v>
      </c>
      <c r="B14339" t="s">
        <v>80</v>
      </c>
      <c r="C14339" t="s">
        <v>22</v>
      </c>
      <c r="D14339" s="55">
        <v>46023</v>
      </c>
      <c r="E14339">
        <v>1.2050000000000001</v>
      </c>
      <c r="F14339">
        <v>2376515</v>
      </c>
      <c r="G14339" s="58" t="s">
        <v>87</v>
      </c>
      <c r="H14339" s="58" t="s">
        <v>87</v>
      </c>
      <c r="I14339" s="60" t="s">
        <v>85</v>
      </c>
    </row>
    <row r="14340" spans="1:9" x14ac:dyDescent="0.2">
      <c r="A14340" t="s">
        <v>78</v>
      </c>
      <c r="B14340" t="s">
        <v>81</v>
      </c>
      <c r="C14340" t="s">
        <v>22</v>
      </c>
      <c r="D14340" s="55">
        <v>46023</v>
      </c>
      <c r="E14340">
        <v>0.05</v>
      </c>
      <c r="F14340">
        <v>2376516</v>
      </c>
      <c r="G14340" s="58" t="s">
        <v>87</v>
      </c>
      <c r="H14340" s="58" t="s">
        <v>87</v>
      </c>
      <c r="I14340" s="60" t="s">
        <v>85</v>
      </c>
    </row>
    <row r="14341" spans="1:9" x14ac:dyDescent="0.2">
      <c r="A14341" t="s">
        <v>35</v>
      </c>
      <c r="B14341" t="s">
        <v>80</v>
      </c>
      <c r="C14341" t="s">
        <v>22</v>
      </c>
      <c r="D14341" s="55">
        <v>46023</v>
      </c>
      <c r="E14341">
        <v>1.2050000000000001</v>
      </c>
      <c r="F14341">
        <v>2376517</v>
      </c>
      <c r="G14341" s="58" t="s">
        <v>87</v>
      </c>
      <c r="H14341" s="58" t="s">
        <v>87</v>
      </c>
      <c r="I14341" s="60" t="s">
        <v>85</v>
      </c>
    </row>
    <row r="14342" spans="1:9" x14ac:dyDescent="0.2">
      <c r="A14342" t="s">
        <v>35</v>
      </c>
      <c r="B14342" t="s">
        <v>81</v>
      </c>
      <c r="C14342" t="s">
        <v>22</v>
      </c>
      <c r="D14342" s="55">
        <v>46023</v>
      </c>
      <c r="E14342">
        <v>0.32</v>
      </c>
      <c r="F14342">
        <v>2376518</v>
      </c>
      <c r="G14342" s="58" t="s">
        <v>87</v>
      </c>
      <c r="H14342" s="58" t="s">
        <v>87</v>
      </c>
      <c r="I14342" s="60" t="s">
        <v>85</v>
      </c>
    </row>
    <row r="14343" spans="1:9" x14ac:dyDescent="0.2">
      <c r="A14343" t="s">
        <v>36</v>
      </c>
      <c r="B14343" t="s">
        <v>80</v>
      </c>
      <c r="C14343" t="s">
        <v>22</v>
      </c>
      <c r="D14343" s="55">
        <v>46023</v>
      </c>
      <c r="E14343">
        <v>1.2050000000000001</v>
      </c>
      <c r="F14343">
        <v>2376519</v>
      </c>
      <c r="G14343" s="58" t="s">
        <v>87</v>
      </c>
      <c r="H14343" s="58" t="s">
        <v>87</v>
      </c>
      <c r="I14343" s="60" t="s">
        <v>85</v>
      </c>
    </row>
    <row r="14344" spans="1:9" x14ac:dyDescent="0.2">
      <c r="A14344" t="s">
        <v>36</v>
      </c>
      <c r="B14344" t="s">
        <v>81</v>
      </c>
      <c r="C14344" t="s">
        <v>22</v>
      </c>
      <c r="D14344" s="55">
        <v>46023</v>
      </c>
      <c r="E14344">
        <v>0.05</v>
      </c>
      <c r="F14344">
        <v>2376520</v>
      </c>
      <c r="G14344" s="58" t="s">
        <v>87</v>
      </c>
      <c r="H14344" s="58" t="s">
        <v>87</v>
      </c>
      <c r="I14344" s="60" t="s">
        <v>85</v>
      </c>
    </row>
    <row r="14345" spans="1:9" x14ac:dyDescent="0.2">
      <c r="A14345" t="s">
        <v>37</v>
      </c>
      <c r="B14345" t="s">
        <v>80</v>
      </c>
      <c r="C14345" t="s">
        <v>22</v>
      </c>
      <c r="D14345" s="55">
        <v>46023</v>
      </c>
      <c r="E14345">
        <v>1.2050000000000001</v>
      </c>
      <c r="F14345">
        <v>2376521</v>
      </c>
      <c r="G14345" s="58" t="s">
        <v>87</v>
      </c>
      <c r="H14345" s="58" t="s">
        <v>87</v>
      </c>
      <c r="I14345" s="60" t="s">
        <v>85</v>
      </c>
    </row>
    <row r="14346" spans="1:9" x14ac:dyDescent="0.2">
      <c r="A14346" t="s">
        <v>37</v>
      </c>
      <c r="B14346" t="s">
        <v>81</v>
      </c>
      <c r="C14346" t="s">
        <v>22</v>
      </c>
      <c r="D14346" s="55">
        <v>46023</v>
      </c>
      <c r="E14346">
        <v>0.32</v>
      </c>
      <c r="F14346">
        <v>2376522</v>
      </c>
      <c r="G14346" s="58" t="s">
        <v>87</v>
      </c>
      <c r="H14346" s="58" t="s">
        <v>87</v>
      </c>
      <c r="I14346" s="60" t="s">
        <v>85</v>
      </c>
    </row>
    <row r="14347" spans="1:9" x14ac:dyDescent="0.2">
      <c r="A14347" t="s">
        <v>40</v>
      </c>
      <c r="B14347" t="s">
        <v>80</v>
      </c>
      <c r="C14347" t="s">
        <v>22</v>
      </c>
      <c r="D14347" s="55">
        <v>46023</v>
      </c>
      <c r="E14347">
        <v>0</v>
      </c>
      <c r="F14347">
        <v>2376523</v>
      </c>
      <c r="G14347" s="58" t="s">
        <v>87</v>
      </c>
      <c r="H14347" s="58" t="s">
        <v>87</v>
      </c>
      <c r="I14347" s="60" t="s">
        <v>85</v>
      </c>
    </row>
    <row r="14348" spans="1:9" x14ac:dyDescent="0.2">
      <c r="A14348" t="s">
        <v>40</v>
      </c>
      <c r="B14348" t="s">
        <v>81</v>
      </c>
      <c r="C14348" t="s">
        <v>22</v>
      </c>
      <c r="D14348" s="55">
        <v>46023</v>
      </c>
      <c r="E14348">
        <v>0</v>
      </c>
      <c r="F14348">
        <v>2376524</v>
      </c>
      <c r="G14348" s="58" t="s">
        <v>87</v>
      </c>
      <c r="H14348" s="58" t="s">
        <v>87</v>
      </c>
      <c r="I14348" s="60" t="s">
        <v>85</v>
      </c>
    </row>
    <row r="14349" spans="1:9" x14ac:dyDescent="0.2">
      <c r="A14349" t="s">
        <v>41</v>
      </c>
      <c r="B14349" t="s">
        <v>80</v>
      </c>
      <c r="C14349" t="s">
        <v>22</v>
      </c>
      <c r="D14349" s="55">
        <v>46023</v>
      </c>
      <c r="E14349">
        <v>0</v>
      </c>
      <c r="F14349">
        <v>2376525</v>
      </c>
      <c r="G14349" s="58" t="s">
        <v>87</v>
      </c>
      <c r="H14349" s="58" t="s">
        <v>87</v>
      </c>
      <c r="I14349" s="60" t="s">
        <v>85</v>
      </c>
    </row>
    <row r="14350" spans="1:9" x14ac:dyDescent="0.2">
      <c r="A14350" t="s">
        <v>41</v>
      </c>
      <c r="B14350" t="s">
        <v>81</v>
      </c>
      <c r="C14350" t="s">
        <v>22</v>
      </c>
      <c r="D14350" s="55">
        <v>46023</v>
      </c>
      <c r="E14350">
        <v>0</v>
      </c>
      <c r="F14350">
        <v>2376526</v>
      </c>
      <c r="G14350" s="58" t="s">
        <v>87</v>
      </c>
      <c r="H14350" s="58" t="s">
        <v>87</v>
      </c>
      <c r="I14350" s="60" t="s">
        <v>85</v>
      </c>
    </row>
    <row r="14351" spans="1:9" x14ac:dyDescent="0.2">
      <c r="A14351" t="s">
        <v>42</v>
      </c>
      <c r="B14351" t="s">
        <v>80</v>
      </c>
      <c r="C14351" t="s">
        <v>22</v>
      </c>
      <c r="D14351" s="55">
        <v>46023</v>
      </c>
      <c r="E14351">
        <v>0.27</v>
      </c>
      <c r="F14351">
        <v>2376527</v>
      </c>
      <c r="G14351" s="58" t="s">
        <v>87</v>
      </c>
      <c r="H14351" s="58" t="s">
        <v>87</v>
      </c>
      <c r="I14351" s="60" t="s">
        <v>85</v>
      </c>
    </row>
    <row r="14352" spans="1:9" x14ac:dyDescent="0.2">
      <c r="A14352" t="s">
        <v>42</v>
      </c>
      <c r="B14352" t="s">
        <v>81</v>
      </c>
      <c r="C14352" t="s">
        <v>22</v>
      </c>
      <c r="D14352" s="55">
        <v>46023</v>
      </c>
      <c r="E14352">
        <v>0.03</v>
      </c>
      <c r="F14352">
        <v>2376528</v>
      </c>
      <c r="G14352" s="58" t="s">
        <v>87</v>
      </c>
      <c r="H14352" s="58" t="s">
        <v>87</v>
      </c>
      <c r="I14352" s="60" t="s">
        <v>85</v>
      </c>
    </row>
    <row r="14353" spans="1:9" x14ac:dyDescent="0.2">
      <c r="A14353" t="s">
        <v>43</v>
      </c>
      <c r="B14353" t="s">
        <v>80</v>
      </c>
      <c r="C14353" t="s">
        <v>22</v>
      </c>
      <c r="D14353" s="55">
        <v>46023</v>
      </c>
      <c r="E14353">
        <v>0.27</v>
      </c>
      <c r="F14353">
        <v>2376529</v>
      </c>
      <c r="G14353" s="58" t="s">
        <v>87</v>
      </c>
      <c r="H14353" s="58" t="s">
        <v>87</v>
      </c>
      <c r="I14353" s="60" t="s">
        <v>85</v>
      </c>
    </row>
    <row r="14354" spans="1:9" x14ac:dyDescent="0.2">
      <c r="A14354" t="s">
        <v>43</v>
      </c>
      <c r="B14354" t="s">
        <v>81</v>
      </c>
      <c r="C14354" t="s">
        <v>22</v>
      </c>
      <c r="D14354" s="55">
        <v>46023</v>
      </c>
      <c r="E14354">
        <v>0.19438522741203873</v>
      </c>
      <c r="F14354">
        <v>2376530</v>
      </c>
      <c r="G14354" s="58" t="s">
        <v>87</v>
      </c>
      <c r="H14354" s="58" t="s">
        <v>87</v>
      </c>
      <c r="I14354" s="60" t="s">
        <v>85</v>
      </c>
    </row>
    <row r="14355" spans="1:9" x14ac:dyDescent="0.2">
      <c r="A14355" t="s">
        <v>44</v>
      </c>
      <c r="B14355" t="s">
        <v>80</v>
      </c>
      <c r="C14355" t="s">
        <v>22</v>
      </c>
      <c r="D14355" s="55">
        <v>46023</v>
      </c>
      <c r="E14355">
        <v>0.4</v>
      </c>
      <c r="F14355">
        <v>2376531</v>
      </c>
      <c r="G14355" s="58" t="s">
        <v>87</v>
      </c>
      <c r="H14355" s="58" t="s">
        <v>87</v>
      </c>
      <c r="I14355" s="60" t="s">
        <v>85</v>
      </c>
    </row>
    <row r="14356" spans="1:9" x14ac:dyDescent="0.2">
      <c r="A14356" t="s">
        <v>44</v>
      </c>
      <c r="B14356" t="s">
        <v>81</v>
      </c>
      <c r="C14356" t="s">
        <v>22</v>
      </c>
      <c r="D14356" s="55">
        <v>46023</v>
      </c>
      <c r="E14356">
        <v>0.08</v>
      </c>
      <c r="F14356">
        <v>2376532</v>
      </c>
      <c r="G14356" s="58" t="s">
        <v>87</v>
      </c>
      <c r="H14356" s="58" t="s">
        <v>87</v>
      </c>
      <c r="I14356" s="60" t="s">
        <v>85</v>
      </c>
    </row>
    <row r="14357" spans="1:9" x14ac:dyDescent="0.2">
      <c r="A14357" t="s">
        <v>45</v>
      </c>
      <c r="B14357" t="s">
        <v>80</v>
      </c>
      <c r="C14357" t="s">
        <v>22</v>
      </c>
      <c r="D14357" s="55">
        <v>46023</v>
      </c>
      <c r="E14357">
        <v>0.4</v>
      </c>
      <c r="F14357">
        <v>2376533</v>
      </c>
      <c r="G14357" s="58" t="s">
        <v>87</v>
      </c>
      <c r="H14357" s="58" t="s">
        <v>87</v>
      </c>
      <c r="I14357" s="60" t="s">
        <v>85</v>
      </c>
    </row>
    <row r="14358" spans="1:9" x14ac:dyDescent="0.2">
      <c r="A14358" t="s">
        <v>45</v>
      </c>
      <c r="B14358" t="s">
        <v>81</v>
      </c>
      <c r="C14358" t="s">
        <v>22</v>
      </c>
      <c r="D14358" s="55">
        <v>46023</v>
      </c>
      <c r="E14358">
        <v>0.23</v>
      </c>
      <c r="F14358">
        <v>2376534</v>
      </c>
      <c r="G14358" s="58" t="s">
        <v>87</v>
      </c>
      <c r="H14358" s="58" t="s">
        <v>87</v>
      </c>
      <c r="I14358" s="60" t="s">
        <v>85</v>
      </c>
    </row>
    <row r="14359" spans="1:9" x14ac:dyDescent="0.2">
      <c r="A14359" t="s">
        <v>46</v>
      </c>
      <c r="B14359" t="s">
        <v>80</v>
      </c>
      <c r="C14359" t="s">
        <v>22</v>
      </c>
      <c r="D14359" s="55">
        <v>46023</v>
      </c>
      <c r="E14359">
        <v>0.4</v>
      </c>
      <c r="F14359">
        <v>2376535</v>
      </c>
      <c r="G14359" s="58" t="s">
        <v>87</v>
      </c>
      <c r="H14359" s="58" t="s">
        <v>87</v>
      </c>
      <c r="I14359" s="60" t="s">
        <v>85</v>
      </c>
    </row>
    <row r="14360" spans="1:9" x14ac:dyDescent="0.2">
      <c r="A14360" t="s">
        <v>46</v>
      </c>
      <c r="B14360" t="s">
        <v>81</v>
      </c>
      <c r="C14360" t="s">
        <v>22</v>
      </c>
      <c r="D14360" s="55">
        <v>46023</v>
      </c>
      <c r="E14360">
        <v>0.53049893573475237</v>
      </c>
      <c r="F14360">
        <v>2376536</v>
      </c>
      <c r="G14360" s="58" t="s">
        <v>87</v>
      </c>
      <c r="H14360" s="58" t="s">
        <v>87</v>
      </c>
      <c r="I14360" s="60" t="s">
        <v>85</v>
      </c>
    </row>
    <row r="14361" spans="1:9" x14ac:dyDescent="0.2">
      <c r="A14361" t="s">
        <v>47</v>
      </c>
      <c r="B14361" t="s">
        <v>80</v>
      </c>
      <c r="C14361" t="s">
        <v>22</v>
      </c>
      <c r="D14361" s="55">
        <v>46023</v>
      </c>
      <c r="E14361">
        <v>0.4</v>
      </c>
      <c r="F14361">
        <v>2376537</v>
      </c>
      <c r="G14361" s="58" t="s">
        <v>87</v>
      </c>
      <c r="H14361" s="58" t="s">
        <v>87</v>
      </c>
      <c r="I14361" s="60" t="s">
        <v>85</v>
      </c>
    </row>
    <row r="14362" spans="1:9" x14ac:dyDescent="0.2">
      <c r="A14362" t="s">
        <v>47</v>
      </c>
      <c r="B14362" t="s">
        <v>81</v>
      </c>
      <c r="C14362" t="s">
        <v>22</v>
      </c>
      <c r="D14362" s="55">
        <v>46023</v>
      </c>
      <c r="E14362">
        <v>0.13</v>
      </c>
      <c r="F14362">
        <v>2376538</v>
      </c>
      <c r="G14362" s="58" t="s">
        <v>87</v>
      </c>
      <c r="H14362" s="58" t="s">
        <v>87</v>
      </c>
      <c r="I14362" s="60" t="s">
        <v>85</v>
      </c>
    </row>
    <row r="14363" spans="1:9" x14ac:dyDescent="0.2">
      <c r="A14363" t="s">
        <v>48</v>
      </c>
      <c r="B14363" t="s">
        <v>80</v>
      </c>
      <c r="C14363" t="s">
        <v>22</v>
      </c>
      <c r="D14363" s="55">
        <v>46023</v>
      </c>
      <c r="E14363">
        <v>0.4</v>
      </c>
      <c r="F14363">
        <v>2376539</v>
      </c>
      <c r="G14363" s="58" t="s">
        <v>87</v>
      </c>
      <c r="H14363" s="58" t="s">
        <v>87</v>
      </c>
      <c r="I14363" s="60" t="s">
        <v>85</v>
      </c>
    </row>
    <row r="14364" spans="1:9" x14ac:dyDescent="0.2">
      <c r="A14364" t="s">
        <v>48</v>
      </c>
      <c r="B14364" t="s">
        <v>81</v>
      </c>
      <c r="C14364" t="s">
        <v>22</v>
      </c>
      <c r="D14364" s="55">
        <v>46023</v>
      </c>
      <c r="E14364">
        <v>0.37699914040114618</v>
      </c>
      <c r="F14364">
        <v>2376540</v>
      </c>
      <c r="G14364" s="58" t="s">
        <v>87</v>
      </c>
      <c r="H14364" s="58" t="s">
        <v>87</v>
      </c>
      <c r="I14364" s="60" t="s">
        <v>85</v>
      </c>
    </row>
    <row r="14365" spans="1:9" x14ac:dyDescent="0.2">
      <c r="A14365" t="s">
        <v>50</v>
      </c>
      <c r="B14365" t="s">
        <v>80</v>
      </c>
      <c r="C14365" t="s">
        <v>22</v>
      </c>
      <c r="D14365" s="55">
        <v>46023</v>
      </c>
      <c r="E14365">
        <v>0</v>
      </c>
      <c r="F14365">
        <v>2376541</v>
      </c>
      <c r="G14365" s="58" t="s">
        <v>87</v>
      </c>
      <c r="H14365" s="58" t="s">
        <v>87</v>
      </c>
      <c r="I14365" s="60" t="s">
        <v>85</v>
      </c>
    </row>
    <row r="14366" spans="1:9" x14ac:dyDescent="0.2">
      <c r="A14366" t="s">
        <v>50</v>
      </c>
      <c r="B14366" t="s">
        <v>81</v>
      </c>
      <c r="C14366" t="s">
        <v>22</v>
      </c>
      <c r="D14366" s="55">
        <v>46023</v>
      </c>
      <c r="E14366">
        <v>0</v>
      </c>
      <c r="F14366">
        <v>2376542</v>
      </c>
      <c r="G14366" s="58" t="s">
        <v>87</v>
      </c>
      <c r="H14366" s="58" t="s">
        <v>87</v>
      </c>
      <c r="I14366" s="60" t="s">
        <v>85</v>
      </c>
    </row>
    <row r="14367" spans="1:9" x14ac:dyDescent="0.2">
      <c r="A14367" t="s">
        <v>58</v>
      </c>
      <c r="B14367" t="s">
        <v>80</v>
      </c>
      <c r="C14367" t="s">
        <v>22</v>
      </c>
      <c r="D14367" s="55">
        <v>46023</v>
      </c>
      <c r="E14367">
        <v>1.2050000000000001</v>
      </c>
      <c r="F14367">
        <v>2376543</v>
      </c>
      <c r="G14367" s="58" t="s">
        <v>87</v>
      </c>
      <c r="H14367" s="58" t="s">
        <v>87</v>
      </c>
      <c r="I14367" s="60" t="s">
        <v>85</v>
      </c>
    </row>
    <row r="14368" spans="1:9" x14ac:dyDescent="0.2">
      <c r="A14368" t="s">
        <v>58</v>
      </c>
      <c r="B14368" t="s">
        <v>81</v>
      </c>
      <c r="C14368" t="s">
        <v>22</v>
      </c>
      <c r="D14368" s="55">
        <v>46023</v>
      </c>
      <c r="E14368">
        <v>0.05</v>
      </c>
      <c r="F14368">
        <v>2376544</v>
      </c>
      <c r="G14368" s="58" t="s">
        <v>87</v>
      </c>
      <c r="H14368" s="58" t="s">
        <v>87</v>
      </c>
      <c r="I14368" s="60" t="s">
        <v>85</v>
      </c>
    </row>
    <row r="14369" spans="1:9" x14ac:dyDescent="0.2">
      <c r="A14369" t="s">
        <v>59</v>
      </c>
      <c r="B14369" t="s">
        <v>80</v>
      </c>
      <c r="C14369" t="s">
        <v>22</v>
      </c>
      <c r="D14369" s="55">
        <v>46023</v>
      </c>
      <c r="E14369">
        <v>1.61</v>
      </c>
      <c r="F14369">
        <v>2376545</v>
      </c>
      <c r="G14369" s="58" t="s">
        <v>87</v>
      </c>
      <c r="H14369" s="58" t="s">
        <v>87</v>
      </c>
      <c r="I14369" s="60" t="s">
        <v>85</v>
      </c>
    </row>
    <row r="14370" spans="1:9" x14ac:dyDescent="0.2">
      <c r="A14370" t="s">
        <v>59</v>
      </c>
      <c r="B14370" t="s">
        <v>81</v>
      </c>
      <c r="C14370" t="s">
        <v>22</v>
      </c>
      <c r="D14370" s="55">
        <v>46023</v>
      </c>
      <c r="E14370">
        <v>-0.25</v>
      </c>
      <c r="F14370">
        <v>2376546</v>
      </c>
      <c r="G14370" s="58" t="s">
        <v>87</v>
      </c>
      <c r="H14370" s="58" t="s">
        <v>87</v>
      </c>
      <c r="I14370" s="60" t="s">
        <v>85</v>
      </c>
    </row>
    <row r="14371" spans="1:9" x14ac:dyDescent="0.2">
      <c r="A14371" t="s">
        <v>60</v>
      </c>
      <c r="B14371" t="s">
        <v>80</v>
      </c>
      <c r="C14371" t="s">
        <v>22</v>
      </c>
      <c r="D14371" s="55">
        <v>46023</v>
      </c>
      <c r="E14371">
        <v>1.61</v>
      </c>
      <c r="F14371">
        <v>2376547</v>
      </c>
      <c r="G14371" s="58" t="s">
        <v>87</v>
      </c>
      <c r="H14371" s="58" t="s">
        <v>87</v>
      </c>
      <c r="I14371" s="60" t="s">
        <v>85</v>
      </c>
    </row>
    <row r="14372" spans="1:9" x14ac:dyDescent="0.2">
      <c r="A14372" t="s">
        <v>60</v>
      </c>
      <c r="B14372" t="s">
        <v>81</v>
      </c>
      <c r="C14372" t="s">
        <v>22</v>
      </c>
      <c r="D14372" s="55">
        <v>46023</v>
      </c>
      <c r="E14372">
        <v>0.5</v>
      </c>
      <c r="F14372">
        <v>2376548</v>
      </c>
      <c r="G14372" s="58" t="s">
        <v>87</v>
      </c>
      <c r="H14372" s="58" t="s">
        <v>87</v>
      </c>
      <c r="I14372" s="60" t="s">
        <v>85</v>
      </c>
    </row>
    <row r="14373" spans="1:9" x14ac:dyDescent="0.2">
      <c r="A14373" t="s">
        <v>61</v>
      </c>
      <c r="B14373" t="s">
        <v>80</v>
      </c>
      <c r="C14373" t="s">
        <v>22</v>
      </c>
      <c r="D14373" s="55">
        <v>46023</v>
      </c>
      <c r="E14373">
        <v>1.61</v>
      </c>
      <c r="F14373">
        <v>2376549</v>
      </c>
      <c r="G14373" s="58" t="s">
        <v>87</v>
      </c>
      <c r="H14373" s="58" t="s">
        <v>87</v>
      </c>
      <c r="I14373" s="60" t="s">
        <v>85</v>
      </c>
    </row>
    <row r="14374" spans="1:9" x14ac:dyDescent="0.2">
      <c r="A14374" t="s">
        <v>61</v>
      </c>
      <c r="B14374" t="s">
        <v>81</v>
      </c>
      <c r="C14374" t="s">
        <v>22</v>
      </c>
      <c r="D14374" s="55">
        <v>46023</v>
      </c>
      <c r="E14374">
        <v>-0.2</v>
      </c>
      <c r="F14374">
        <v>2376550</v>
      </c>
      <c r="G14374" s="58" t="s">
        <v>87</v>
      </c>
      <c r="H14374" s="58" t="s">
        <v>87</v>
      </c>
      <c r="I14374" s="60" t="s">
        <v>85</v>
      </c>
    </row>
    <row r="14375" spans="1:9" x14ac:dyDescent="0.2">
      <c r="A14375" t="s">
        <v>62</v>
      </c>
      <c r="B14375" t="s">
        <v>80</v>
      </c>
      <c r="C14375" t="s">
        <v>22</v>
      </c>
      <c r="D14375" s="55">
        <v>46023</v>
      </c>
      <c r="E14375">
        <v>1.2050000000000001</v>
      </c>
      <c r="F14375">
        <v>2376551</v>
      </c>
      <c r="G14375" s="58" t="s">
        <v>87</v>
      </c>
      <c r="H14375" s="58" t="s">
        <v>87</v>
      </c>
      <c r="I14375" s="60" t="s">
        <v>85</v>
      </c>
    </row>
    <row r="14376" spans="1:9" x14ac:dyDescent="0.2">
      <c r="A14376" t="s">
        <v>62</v>
      </c>
      <c r="B14376" t="s">
        <v>81</v>
      </c>
      <c r="C14376" t="s">
        <v>22</v>
      </c>
      <c r="D14376" s="55">
        <v>46023</v>
      </c>
      <c r="E14376">
        <v>0.05</v>
      </c>
      <c r="F14376">
        <v>2376552</v>
      </c>
      <c r="G14376" s="58" t="s">
        <v>87</v>
      </c>
      <c r="H14376" s="58" t="s">
        <v>87</v>
      </c>
      <c r="I14376" s="60" t="s">
        <v>85</v>
      </c>
    </row>
    <row r="14377" spans="1:9" x14ac:dyDescent="0.2">
      <c r="A14377" t="s">
        <v>63</v>
      </c>
      <c r="B14377" t="s">
        <v>80</v>
      </c>
      <c r="C14377" t="s">
        <v>22</v>
      </c>
      <c r="D14377" s="55">
        <v>46023</v>
      </c>
      <c r="E14377">
        <v>0</v>
      </c>
      <c r="F14377">
        <v>2376553</v>
      </c>
      <c r="G14377" s="58" t="s">
        <v>87</v>
      </c>
      <c r="H14377" s="58" t="s">
        <v>87</v>
      </c>
      <c r="I14377" s="60" t="s">
        <v>85</v>
      </c>
    </row>
    <row r="14378" spans="1:9" x14ac:dyDescent="0.2">
      <c r="A14378" t="s">
        <v>63</v>
      </c>
      <c r="B14378" t="s">
        <v>81</v>
      </c>
      <c r="C14378" t="s">
        <v>22</v>
      </c>
      <c r="D14378" s="55">
        <v>46023</v>
      </c>
      <c r="E14378">
        <v>0</v>
      </c>
      <c r="F14378">
        <v>2376554</v>
      </c>
      <c r="G14378" s="58" t="s">
        <v>87</v>
      </c>
      <c r="H14378" s="58" t="s">
        <v>87</v>
      </c>
      <c r="I14378" s="60" t="s">
        <v>85</v>
      </c>
    </row>
    <row r="14379" spans="1:9" x14ac:dyDescent="0.2">
      <c r="A14379" t="s">
        <v>64</v>
      </c>
      <c r="B14379" t="s">
        <v>80</v>
      </c>
      <c r="C14379" t="s">
        <v>22</v>
      </c>
      <c r="D14379" s="55">
        <v>46023</v>
      </c>
      <c r="E14379">
        <v>0</v>
      </c>
      <c r="F14379">
        <v>2376555</v>
      </c>
      <c r="G14379" s="58" t="s">
        <v>87</v>
      </c>
      <c r="H14379" s="58" t="s">
        <v>87</v>
      </c>
      <c r="I14379" s="60" t="s">
        <v>85</v>
      </c>
    </row>
    <row r="14380" spans="1:9" x14ac:dyDescent="0.2">
      <c r="A14380" t="s">
        <v>64</v>
      </c>
      <c r="B14380" t="s">
        <v>81</v>
      </c>
      <c r="C14380" t="s">
        <v>22</v>
      </c>
      <c r="D14380" s="55">
        <v>46023</v>
      </c>
      <c r="E14380">
        <v>0</v>
      </c>
      <c r="F14380">
        <v>2376556</v>
      </c>
      <c r="G14380" s="58" t="s">
        <v>87</v>
      </c>
      <c r="H14380" s="58" t="s">
        <v>87</v>
      </c>
      <c r="I14380" s="60" t="s">
        <v>85</v>
      </c>
    </row>
    <row r="14381" spans="1:9" x14ac:dyDescent="0.2">
      <c r="A14381" t="s">
        <v>79</v>
      </c>
      <c r="B14381" t="s">
        <v>80</v>
      </c>
      <c r="C14381" t="s">
        <v>22</v>
      </c>
      <c r="D14381" s="55">
        <v>46023</v>
      </c>
      <c r="E14381">
        <v>0</v>
      </c>
      <c r="F14381">
        <v>2376557</v>
      </c>
      <c r="G14381" s="58" t="s">
        <v>87</v>
      </c>
      <c r="H14381" s="58" t="s">
        <v>87</v>
      </c>
      <c r="I14381" s="60" t="s">
        <v>85</v>
      </c>
    </row>
    <row r="14382" spans="1:9" x14ac:dyDescent="0.2">
      <c r="A14382" t="s">
        <v>79</v>
      </c>
      <c r="B14382" t="s">
        <v>81</v>
      </c>
      <c r="C14382" t="s">
        <v>22</v>
      </c>
      <c r="D14382" s="55">
        <v>46023</v>
      </c>
      <c r="E14382">
        <v>0</v>
      </c>
      <c r="F14382">
        <v>2376558</v>
      </c>
      <c r="G14382" s="58" t="s">
        <v>87</v>
      </c>
      <c r="H14382" s="58" t="s">
        <v>87</v>
      </c>
      <c r="I14382" s="60" t="s">
        <v>85</v>
      </c>
    </row>
    <row r="14383" spans="1:9" x14ac:dyDescent="0.2">
      <c r="A14383" t="s">
        <v>65</v>
      </c>
      <c r="B14383" t="s">
        <v>80</v>
      </c>
      <c r="C14383" t="s">
        <v>22</v>
      </c>
      <c r="D14383" s="55">
        <v>46023</v>
      </c>
      <c r="E14383">
        <v>0</v>
      </c>
      <c r="F14383">
        <v>2376559</v>
      </c>
      <c r="G14383" s="58" t="s">
        <v>87</v>
      </c>
      <c r="H14383" s="58" t="s">
        <v>87</v>
      </c>
      <c r="I14383" s="60" t="s">
        <v>85</v>
      </c>
    </row>
    <row r="14384" spans="1:9" x14ac:dyDescent="0.2">
      <c r="A14384" t="s">
        <v>65</v>
      </c>
      <c r="B14384" t="s">
        <v>81</v>
      </c>
      <c r="C14384" t="s">
        <v>22</v>
      </c>
      <c r="D14384" s="55">
        <v>46023</v>
      </c>
      <c r="E14384">
        <v>0</v>
      </c>
      <c r="F14384">
        <v>2376560</v>
      </c>
      <c r="G14384" s="58" t="s">
        <v>87</v>
      </c>
      <c r="H14384" s="58" t="s">
        <v>87</v>
      </c>
      <c r="I14384" s="60" t="s">
        <v>85</v>
      </c>
    </row>
    <row r="14385" spans="1:9" x14ac:dyDescent="0.2">
      <c r="A14385" t="s">
        <v>82</v>
      </c>
      <c r="B14385" t="s">
        <v>80</v>
      </c>
      <c r="C14385" t="s">
        <v>22</v>
      </c>
      <c r="D14385" s="55">
        <v>46023</v>
      </c>
      <c r="E14385">
        <v>0</v>
      </c>
      <c r="F14385">
        <v>2376561</v>
      </c>
      <c r="G14385" s="58" t="s">
        <v>87</v>
      </c>
      <c r="H14385" s="58" t="s">
        <v>87</v>
      </c>
      <c r="I14385" s="60" t="s">
        <v>85</v>
      </c>
    </row>
    <row r="14386" spans="1:9" x14ac:dyDescent="0.2">
      <c r="A14386" t="s">
        <v>78</v>
      </c>
      <c r="B14386" t="s">
        <v>80</v>
      </c>
      <c r="C14386" t="s">
        <v>22</v>
      </c>
      <c r="D14386" s="55">
        <v>46054</v>
      </c>
      <c r="E14386">
        <v>1.2050000000000001</v>
      </c>
      <c r="F14386">
        <v>2376515</v>
      </c>
      <c r="G14386" s="58" t="s">
        <v>87</v>
      </c>
      <c r="H14386" s="58" t="s">
        <v>87</v>
      </c>
      <c r="I14386" s="60" t="s">
        <v>85</v>
      </c>
    </row>
    <row r="14387" spans="1:9" x14ac:dyDescent="0.2">
      <c r="A14387" t="s">
        <v>78</v>
      </c>
      <c r="B14387" t="s">
        <v>81</v>
      </c>
      <c r="C14387" t="s">
        <v>22</v>
      </c>
      <c r="D14387" s="55">
        <v>46054</v>
      </c>
      <c r="E14387">
        <v>0.05</v>
      </c>
      <c r="F14387">
        <v>2376516</v>
      </c>
      <c r="G14387" s="58" t="s">
        <v>87</v>
      </c>
      <c r="H14387" s="58" t="s">
        <v>87</v>
      </c>
      <c r="I14387" s="60" t="s">
        <v>85</v>
      </c>
    </row>
    <row r="14388" spans="1:9" x14ac:dyDescent="0.2">
      <c r="A14388" t="s">
        <v>35</v>
      </c>
      <c r="B14388" t="s">
        <v>80</v>
      </c>
      <c r="C14388" t="s">
        <v>22</v>
      </c>
      <c r="D14388" s="55">
        <v>46054</v>
      </c>
      <c r="E14388">
        <v>1.2050000000000001</v>
      </c>
      <c r="F14388">
        <v>2376517</v>
      </c>
      <c r="G14388" s="58" t="s">
        <v>87</v>
      </c>
      <c r="H14388" s="58" t="s">
        <v>87</v>
      </c>
      <c r="I14388" s="60" t="s">
        <v>85</v>
      </c>
    </row>
    <row r="14389" spans="1:9" x14ac:dyDescent="0.2">
      <c r="A14389" t="s">
        <v>35</v>
      </c>
      <c r="B14389" t="s">
        <v>81</v>
      </c>
      <c r="C14389" t="s">
        <v>22</v>
      </c>
      <c r="D14389" s="55">
        <v>46054</v>
      </c>
      <c r="E14389">
        <v>0.32</v>
      </c>
      <c r="F14389">
        <v>2376518</v>
      </c>
      <c r="G14389" s="58" t="s">
        <v>87</v>
      </c>
      <c r="H14389" s="58" t="s">
        <v>87</v>
      </c>
      <c r="I14389" s="60" t="s">
        <v>85</v>
      </c>
    </row>
    <row r="14390" spans="1:9" x14ac:dyDescent="0.2">
      <c r="A14390" t="s">
        <v>36</v>
      </c>
      <c r="B14390" t="s">
        <v>80</v>
      </c>
      <c r="C14390" t="s">
        <v>22</v>
      </c>
      <c r="D14390" s="55">
        <v>46054</v>
      </c>
      <c r="E14390">
        <v>1.2050000000000001</v>
      </c>
      <c r="F14390">
        <v>2376519</v>
      </c>
      <c r="G14390" s="58" t="s">
        <v>87</v>
      </c>
      <c r="H14390" s="58" t="s">
        <v>87</v>
      </c>
      <c r="I14390" s="60" t="s">
        <v>85</v>
      </c>
    </row>
    <row r="14391" spans="1:9" x14ac:dyDescent="0.2">
      <c r="A14391" t="s">
        <v>36</v>
      </c>
      <c r="B14391" t="s">
        <v>81</v>
      </c>
      <c r="C14391" t="s">
        <v>22</v>
      </c>
      <c r="D14391" s="55">
        <v>46054</v>
      </c>
      <c r="E14391">
        <v>0.05</v>
      </c>
      <c r="F14391">
        <v>2376520</v>
      </c>
      <c r="G14391" s="58" t="s">
        <v>87</v>
      </c>
      <c r="H14391" s="58" t="s">
        <v>87</v>
      </c>
      <c r="I14391" s="60" t="s">
        <v>85</v>
      </c>
    </row>
    <row r="14392" spans="1:9" x14ac:dyDescent="0.2">
      <c r="A14392" t="s">
        <v>37</v>
      </c>
      <c r="B14392" t="s">
        <v>80</v>
      </c>
      <c r="C14392" t="s">
        <v>22</v>
      </c>
      <c r="D14392" s="55">
        <v>46054</v>
      </c>
      <c r="E14392">
        <v>1.2050000000000001</v>
      </c>
      <c r="F14392">
        <v>2376521</v>
      </c>
      <c r="G14392" s="58" t="s">
        <v>87</v>
      </c>
      <c r="H14392" s="58" t="s">
        <v>87</v>
      </c>
      <c r="I14392" s="60" t="s">
        <v>85</v>
      </c>
    </row>
    <row r="14393" spans="1:9" x14ac:dyDescent="0.2">
      <c r="A14393" t="s">
        <v>37</v>
      </c>
      <c r="B14393" t="s">
        <v>81</v>
      </c>
      <c r="C14393" t="s">
        <v>22</v>
      </c>
      <c r="D14393" s="55">
        <v>46054</v>
      </c>
      <c r="E14393">
        <v>0.32</v>
      </c>
      <c r="F14393">
        <v>2376522</v>
      </c>
      <c r="G14393" s="58" t="s">
        <v>87</v>
      </c>
      <c r="H14393" s="58" t="s">
        <v>87</v>
      </c>
      <c r="I14393" s="60" t="s">
        <v>85</v>
      </c>
    </row>
    <row r="14394" spans="1:9" x14ac:dyDescent="0.2">
      <c r="A14394" t="s">
        <v>40</v>
      </c>
      <c r="B14394" t="s">
        <v>80</v>
      </c>
      <c r="C14394" t="s">
        <v>22</v>
      </c>
      <c r="D14394" s="55">
        <v>46054</v>
      </c>
      <c r="E14394">
        <v>0</v>
      </c>
      <c r="F14394">
        <v>2376523</v>
      </c>
      <c r="G14394" s="58" t="s">
        <v>87</v>
      </c>
      <c r="H14394" s="58" t="s">
        <v>87</v>
      </c>
      <c r="I14394" s="60" t="s">
        <v>85</v>
      </c>
    </row>
    <row r="14395" spans="1:9" x14ac:dyDescent="0.2">
      <c r="A14395" t="s">
        <v>40</v>
      </c>
      <c r="B14395" t="s">
        <v>81</v>
      </c>
      <c r="C14395" t="s">
        <v>22</v>
      </c>
      <c r="D14395" s="55">
        <v>46054</v>
      </c>
      <c r="E14395">
        <v>0</v>
      </c>
      <c r="F14395">
        <v>2376524</v>
      </c>
      <c r="G14395" s="58" t="s">
        <v>87</v>
      </c>
      <c r="H14395" s="58" t="s">
        <v>87</v>
      </c>
      <c r="I14395" s="60" t="s">
        <v>85</v>
      </c>
    </row>
    <row r="14396" spans="1:9" x14ac:dyDescent="0.2">
      <c r="A14396" t="s">
        <v>41</v>
      </c>
      <c r="B14396" t="s">
        <v>80</v>
      </c>
      <c r="C14396" t="s">
        <v>22</v>
      </c>
      <c r="D14396" s="55">
        <v>46054</v>
      </c>
      <c r="E14396">
        <v>0</v>
      </c>
      <c r="F14396">
        <v>2376525</v>
      </c>
      <c r="G14396" s="58" t="s">
        <v>87</v>
      </c>
      <c r="H14396" s="58" t="s">
        <v>87</v>
      </c>
      <c r="I14396" s="60" t="s">
        <v>85</v>
      </c>
    </row>
    <row r="14397" spans="1:9" x14ac:dyDescent="0.2">
      <c r="A14397" t="s">
        <v>41</v>
      </c>
      <c r="B14397" t="s">
        <v>81</v>
      </c>
      <c r="C14397" t="s">
        <v>22</v>
      </c>
      <c r="D14397" s="55">
        <v>46054</v>
      </c>
      <c r="E14397">
        <v>0</v>
      </c>
      <c r="F14397">
        <v>2376526</v>
      </c>
      <c r="G14397" s="58" t="s">
        <v>87</v>
      </c>
      <c r="H14397" s="58" t="s">
        <v>87</v>
      </c>
      <c r="I14397" s="60" t="s">
        <v>85</v>
      </c>
    </row>
    <row r="14398" spans="1:9" x14ac:dyDescent="0.2">
      <c r="A14398" t="s">
        <v>42</v>
      </c>
      <c r="B14398" t="s">
        <v>80</v>
      </c>
      <c r="C14398" t="s">
        <v>22</v>
      </c>
      <c r="D14398" s="55">
        <v>46054</v>
      </c>
      <c r="E14398">
        <v>0.27</v>
      </c>
      <c r="F14398">
        <v>2376527</v>
      </c>
      <c r="G14398" s="58" t="s">
        <v>87</v>
      </c>
      <c r="H14398" s="58" t="s">
        <v>87</v>
      </c>
      <c r="I14398" s="60" t="s">
        <v>85</v>
      </c>
    </row>
    <row r="14399" spans="1:9" x14ac:dyDescent="0.2">
      <c r="A14399" t="s">
        <v>42</v>
      </c>
      <c r="B14399" t="s">
        <v>81</v>
      </c>
      <c r="C14399" t="s">
        <v>22</v>
      </c>
      <c r="D14399" s="55">
        <v>46054</v>
      </c>
      <c r="E14399">
        <v>0.03</v>
      </c>
      <c r="F14399">
        <v>2376528</v>
      </c>
      <c r="G14399" s="58" t="s">
        <v>87</v>
      </c>
      <c r="H14399" s="58" t="s">
        <v>87</v>
      </c>
      <c r="I14399" s="60" t="s">
        <v>85</v>
      </c>
    </row>
    <row r="14400" spans="1:9" x14ac:dyDescent="0.2">
      <c r="A14400" t="s">
        <v>43</v>
      </c>
      <c r="B14400" t="s">
        <v>80</v>
      </c>
      <c r="C14400" t="s">
        <v>22</v>
      </c>
      <c r="D14400" s="55">
        <v>46054</v>
      </c>
      <c r="E14400">
        <v>0.27</v>
      </c>
      <c r="F14400">
        <v>2376529</v>
      </c>
      <c r="G14400" s="58" t="s">
        <v>87</v>
      </c>
      <c r="H14400" s="58" t="s">
        <v>87</v>
      </c>
      <c r="I14400" s="60" t="s">
        <v>85</v>
      </c>
    </row>
    <row r="14401" spans="1:9" x14ac:dyDescent="0.2">
      <c r="A14401" t="s">
        <v>43</v>
      </c>
      <c r="B14401" t="s">
        <v>81</v>
      </c>
      <c r="C14401" t="s">
        <v>22</v>
      </c>
      <c r="D14401" s="55">
        <v>46054</v>
      </c>
      <c r="E14401">
        <v>0.16938522741203871</v>
      </c>
      <c r="F14401">
        <v>2376530</v>
      </c>
      <c r="G14401" s="58" t="s">
        <v>87</v>
      </c>
      <c r="H14401" s="58" t="s">
        <v>87</v>
      </c>
      <c r="I14401" s="60" t="s">
        <v>85</v>
      </c>
    </row>
    <row r="14402" spans="1:9" x14ac:dyDescent="0.2">
      <c r="A14402" t="s">
        <v>44</v>
      </c>
      <c r="B14402" t="s">
        <v>80</v>
      </c>
      <c r="C14402" t="s">
        <v>22</v>
      </c>
      <c r="D14402" s="55">
        <v>46054</v>
      </c>
      <c r="E14402">
        <v>0.39</v>
      </c>
      <c r="F14402">
        <v>2376531</v>
      </c>
      <c r="G14402" s="58" t="s">
        <v>87</v>
      </c>
      <c r="H14402" s="58" t="s">
        <v>87</v>
      </c>
      <c r="I14402" s="60" t="s">
        <v>85</v>
      </c>
    </row>
    <row r="14403" spans="1:9" x14ac:dyDescent="0.2">
      <c r="A14403" t="s">
        <v>44</v>
      </c>
      <c r="B14403" t="s">
        <v>81</v>
      </c>
      <c r="C14403" t="s">
        <v>22</v>
      </c>
      <c r="D14403" s="55">
        <v>46054</v>
      </c>
      <c r="E14403">
        <v>0.08</v>
      </c>
      <c r="F14403">
        <v>2376532</v>
      </c>
      <c r="G14403" s="58" t="s">
        <v>87</v>
      </c>
      <c r="H14403" s="58" t="s">
        <v>87</v>
      </c>
      <c r="I14403" s="60" t="s">
        <v>85</v>
      </c>
    </row>
    <row r="14404" spans="1:9" x14ac:dyDescent="0.2">
      <c r="A14404" t="s">
        <v>45</v>
      </c>
      <c r="B14404" t="s">
        <v>80</v>
      </c>
      <c r="C14404" t="s">
        <v>22</v>
      </c>
      <c r="D14404" s="55">
        <v>46054</v>
      </c>
      <c r="E14404">
        <v>0.39</v>
      </c>
      <c r="F14404">
        <v>2376533</v>
      </c>
      <c r="G14404" s="58" t="s">
        <v>87</v>
      </c>
      <c r="H14404" s="58" t="s">
        <v>87</v>
      </c>
      <c r="I14404" s="60" t="s">
        <v>85</v>
      </c>
    </row>
    <row r="14405" spans="1:9" x14ac:dyDescent="0.2">
      <c r="A14405" t="s">
        <v>45</v>
      </c>
      <c r="B14405" t="s">
        <v>81</v>
      </c>
      <c r="C14405" t="s">
        <v>22</v>
      </c>
      <c r="D14405" s="55">
        <v>46054</v>
      </c>
      <c r="E14405">
        <v>0.23</v>
      </c>
      <c r="F14405">
        <v>2376534</v>
      </c>
      <c r="G14405" s="58" t="s">
        <v>87</v>
      </c>
      <c r="H14405" s="58" t="s">
        <v>87</v>
      </c>
      <c r="I14405" s="60" t="s">
        <v>85</v>
      </c>
    </row>
    <row r="14406" spans="1:9" x14ac:dyDescent="0.2">
      <c r="A14406" t="s">
        <v>46</v>
      </c>
      <c r="B14406" t="s">
        <v>80</v>
      </c>
      <c r="C14406" t="s">
        <v>22</v>
      </c>
      <c r="D14406" s="55">
        <v>46054</v>
      </c>
      <c r="E14406">
        <v>0.39</v>
      </c>
      <c r="F14406">
        <v>2376535</v>
      </c>
      <c r="G14406" s="58" t="s">
        <v>87</v>
      </c>
      <c r="H14406" s="58" t="s">
        <v>87</v>
      </c>
      <c r="I14406" s="60" t="s">
        <v>85</v>
      </c>
    </row>
    <row r="14407" spans="1:9" x14ac:dyDescent="0.2">
      <c r="A14407" t="s">
        <v>46</v>
      </c>
      <c r="B14407" t="s">
        <v>81</v>
      </c>
      <c r="C14407" t="s">
        <v>22</v>
      </c>
      <c r="D14407" s="55">
        <v>46054</v>
      </c>
      <c r="E14407">
        <v>0.53026561604584532</v>
      </c>
      <c r="F14407">
        <v>2376536</v>
      </c>
      <c r="G14407" s="58" t="s">
        <v>87</v>
      </c>
      <c r="H14407" s="58" t="s">
        <v>87</v>
      </c>
      <c r="I14407" s="60" t="s">
        <v>85</v>
      </c>
    </row>
    <row r="14408" spans="1:9" x14ac:dyDescent="0.2">
      <c r="A14408" t="s">
        <v>47</v>
      </c>
      <c r="B14408" t="s">
        <v>80</v>
      </c>
      <c r="C14408" t="s">
        <v>22</v>
      </c>
      <c r="D14408" s="55">
        <v>46054</v>
      </c>
      <c r="E14408">
        <v>0.39</v>
      </c>
      <c r="F14408">
        <v>2376537</v>
      </c>
      <c r="G14408" s="58" t="s">
        <v>87</v>
      </c>
      <c r="H14408" s="58" t="s">
        <v>87</v>
      </c>
      <c r="I14408" s="60" t="s">
        <v>85</v>
      </c>
    </row>
    <row r="14409" spans="1:9" x14ac:dyDescent="0.2">
      <c r="A14409" t="s">
        <v>47</v>
      </c>
      <c r="B14409" t="s">
        <v>81</v>
      </c>
      <c r="C14409" t="s">
        <v>22</v>
      </c>
      <c r="D14409" s="55">
        <v>46054</v>
      </c>
      <c r="E14409">
        <v>0.13</v>
      </c>
      <c r="F14409">
        <v>2376538</v>
      </c>
      <c r="G14409" s="58" t="s">
        <v>87</v>
      </c>
      <c r="H14409" s="58" t="s">
        <v>87</v>
      </c>
      <c r="I14409" s="60" t="s">
        <v>85</v>
      </c>
    </row>
    <row r="14410" spans="1:9" x14ac:dyDescent="0.2">
      <c r="A14410" t="s">
        <v>48</v>
      </c>
      <c r="B14410" t="s">
        <v>80</v>
      </c>
      <c r="C14410" t="s">
        <v>22</v>
      </c>
      <c r="D14410" s="55">
        <v>46054</v>
      </c>
      <c r="E14410">
        <v>0.39</v>
      </c>
      <c r="F14410">
        <v>2376539</v>
      </c>
      <c r="G14410" s="58" t="s">
        <v>87</v>
      </c>
      <c r="H14410" s="58" t="s">
        <v>87</v>
      </c>
      <c r="I14410" s="60" t="s">
        <v>85</v>
      </c>
    </row>
    <row r="14411" spans="1:9" x14ac:dyDescent="0.2">
      <c r="A14411" t="s">
        <v>48</v>
      </c>
      <c r="B14411" t="s">
        <v>81</v>
      </c>
      <c r="C14411" t="s">
        <v>22</v>
      </c>
      <c r="D14411" s="55">
        <v>46054</v>
      </c>
      <c r="E14411">
        <v>0.37676582071223913</v>
      </c>
      <c r="F14411">
        <v>2376540</v>
      </c>
      <c r="G14411" s="58" t="s">
        <v>87</v>
      </c>
      <c r="H14411" s="58" t="s">
        <v>87</v>
      </c>
      <c r="I14411" s="60" t="s">
        <v>85</v>
      </c>
    </row>
    <row r="14412" spans="1:9" x14ac:dyDescent="0.2">
      <c r="A14412" t="s">
        <v>50</v>
      </c>
      <c r="B14412" t="s">
        <v>80</v>
      </c>
      <c r="C14412" t="s">
        <v>22</v>
      </c>
      <c r="D14412" s="55">
        <v>46054</v>
      </c>
      <c r="E14412">
        <v>0</v>
      </c>
      <c r="F14412">
        <v>2376541</v>
      </c>
      <c r="G14412" s="58" t="s">
        <v>87</v>
      </c>
      <c r="H14412" s="58" t="s">
        <v>87</v>
      </c>
      <c r="I14412" s="60" t="s">
        <v>85</v>
      </c>
    </row>
    <row r="14413" spans="1:9" x14ac:dyDescent="0.2">
      <c r="A14413" t="s">
        <v>50</v>
      </c>
      <c r="B14413" t="s">
        <v>81</v>
      </c>
      <c r="C14413" t="s">
        <v>22</v>
      </c>
      <c r="D14413" s="55">
        <v>46054</v>
      </c>
      <c r="E14413">
        <v>0</v>
      </c>
      <c r="F14413">
        <v>2376542</v>
      </c>
      <c r="G14413" s="58" t="s">
        <v>87</v>
      </c>
      <c r="H14413" s="58" t="s">
        <v>87</v>
      </c>
      <c r="I14413" s="60" t="s">
        <v>85</v>
      </c>
    </row>
    <row r="14414" spans="1:9" x14ac:dyDescent="0.2">
      <c r="A14414" t="s">
        <v>58</v>
      </c>
      <c r="B14414" t="s">
        <v>80</v>
      </c>
      <c r="C14414" t="s">
        <v>22</v>
      </c>
      <c r="D14414" s="55">
        <v>46054</v>
      </c>
      <c r="E14414">
        <v>1.2050000000000001</v>
      </c>
      <c r="F14414">
        <v>2376543</v>
      </c>
      <c r="G14414" s="58" t="s">
        <v>87</v>
      </c>
      <c r="H14414" s="58" t="s">
        <v>87</v>
      </c>
      <c r="I14414" s="60" t="s">
        <v>85</v>
      </c>
    </row>
    <row r="14415" spans="1:9" x14ac:dyDescent="0.2">
      <c r="A14415" t="s">
        <v>58</v>
      </c>
      <c r="B14415" t="s">
        <v>81</v>
      </c>
      <c r="C14415" t="s">
        <v>22</v>
      </c>
      <c r="D14415" s="55">
        <v>46054</v>
      </c>
      <c r="E14415">
        <v>0.05</v>
      </c>
      <c r="F14415">
        <v>2376544</v>
      </c>
      <c r="G14415" s="58" t="s">
        <v>87</v>
      </c>
      <c r="H14415" s="58" t="s">
        <v>87</v>
      </c>
      <c r="I14415" s="60" t="s">
        <v>85</v>
      </c>
    </row>
    <row r="14416" spans="1:9" x14ac:dyDescent="0.2">
      <c r="A14416" t="s">
        <v>59</v>
      </c>
      <c r="B14416" t="s">
        <v>80</v>
      </c>
      <c r="C14416" t="s">
        <v>22</v>
      </c>
      <c r="D14416" s="55">
        <v>46054</v>
      </c>
      <c r="E14416">
        <v>1.57</v>
      </c>
      <c r="F14416">
        <v>2376545</v>
      </c>
      <c r="G14416" s="58" t="s">
        <v>87</v>
      </c>
      <c r="H14416" s="58" t="s">
        <v>87</v>
      </c>
      <c r="I14416" s="60" t="s">
        <v>85</v>
      </c>
    </row>
    <row r="14417" spans="1:9" x14ac:dyDescent="0.2">
      <c r="A14417" t="s">
        <v>59</v>
      </c>
      <c r="B14417" t="s">
        <v>81</v>
      </c>
      <c r="C14417" t="s">
        <v>22</v>
      </c>
      <c r="D14417" s="55">
        <v>46054</v>
      </c>
      <c r="E14417">
        <v>-0.28000000000000003</v>
      </c>
      <c r="F14417">
        <v>2376546</v>
      </c>
      <c r="G14417" s="58" t="s">
        <v>87</v>
      </c>
      <c r="H14417" s="58" t="s">
        <v>87</v>
      </c>
      <c r="I14417" s="60" t="s">
        <v>85</v>
      </c>
    </row>
    <row r="14418" spans="1:9" x14ac:dyDescent="0.2">
      <c r="A14418" t="s">
        <v>60</v>
      </c>
      <c r="B14418" t="s">
        <v>80</v>
      </c>
      <c r="C14418" t="s">
        <v>22</v>
      </c>
      <c r="D14418" s="55">
        <v>46054</v>
      </c>
      <c r="E14418">
        <v>1.57</v>
      </c>
      <c r="F14418">
        <v>2376547</v>
      </c>
      <c r="G14418" s="58" t="s">
        <v>87</v>
      </c>
      <c r="H14418" s="58" t="s">
        <v>87</v>
      </c>
      <c r="I14418" s="60" t="s">
        <v>85</v>
      </c>
    </row>
    <row r="14419" spans="1:9" x14ac:dyDescent="0.2">
      <c r="A14419" t="s">
        <v>60</v>
      </c>
      <c r="B14419" t="s">
        <v>81</v>
      </c>
      <c r="C14419" t="s">
        <v>22</v>
      </c>
      <c r="D14419" s="55">
        <v>46054</v>
      </c>
      <c r="E14419">
        <v>0.5</v>
      </c>
      <c r="F14419">
        <v>2376548</v>
      </c>
      <c r="G14419" s="58" t="s">
        <v>87</v>
      </c>
      <c r="H14419" s="58" t="s">
        <v>87</v>
      </c>
      <c r="I14419" s="60" t="s">
        <v>85</v>
      </c>
    </row>
    <row r="14420" spans="1:9" x14ac:dyDescent="0.2">
      <c r="A14420" t="s">
        <v>61</v>
      </c>
      <c r="B14420" t="s">
        <v>80</v>
      </c>
      <c r="C14420" t="s">
        <v>22</v>
      </c>
      <c r="D14420" s="55">
        <v>46054</v>
      </c>
      <c r="E14420">
        <v>1.57</v>
      </c>
      <c r="F14420">
        <v>2376549</v>
      </c>
      <c r="G14420" s="58" t="s">
        <v>87</v>
      </c>
      <c r="H14420" s="58" t="s">
        <v>87</v>
      </c>
      <c r="I14420" s="60" t="s">
        <v>85</v>
      </c>
    </row>
    <row r="14421" spans="1:9" x14ac:dyDescent="0.2">
      <c r="A14421" t="s">
        <v>61</v>
      </c>
      <c r="B14421" t="s">
        <v>81</v>
      </c>
      <c r="C14421" t="s">
        <v>22</v>
      </c>
      <c r="D14421" s="55">
        <v>46054</v>
      </c>
      <c r="E14421">
        <v>-0.2</v>
      </c>
      <c r="F14421">
        <v>2376550</v>
      </c>
      <c r="G14421" s="58" t="s">
        <v>87</v>
      </c>
      <c r="H14421" s="58" t="s">
        <v>87</v>
      </c>
      <c r="I14421" s="60" t="s">
        <v>85</v>
      </c>
    </row>
    <row r="14422" spans="1:9" x14ac:dyDescent="0.2">
      <c r="A14422" t="s">
        <v>62</v>
      </c>
      <c r="B14422" t="s">
        <v>80</v>
      </c>
      <c r="C14422" t="s">
        <v>22</v>
      </c>
      <c r="D14422" s="55">
        <v>46054</v>
      </c>
      <c r="E14422">
        <v>1.2050000000000001</v>
      </c>
      <c r="F14422">
        <v>2376551</v>
      </c>
      <c r="G14422" s="58" t="s">
        <v>87</v>
      </c>
      <c r="H14422" s="58" t="s">
        <v>87</v>
      </c>
      <c r="I14422" s="60" t="s">
        <v>85</v>
      </c>
    </row>
    <row r="14423" spans="1:9" x14ac:dyDescent="0.2">
      <c r="A14423" t="s">
        <v>62</v>
      </c>
      <c r="B14423" t="s">
        <v>81</v>
      </c>
      <c r="C14423" t="s">
        <v>22</v>
      </c>
      <c r="D14423" s="55">
        <v>46054</v>
      </c>
      <c r="E14423">
        <v>0.05</v>
      </c>
      <c r="F14423">
        <v>2376552</v>
      </c>
      <c r="G14423" s="58" t="s">
        <v>87</v>
      </c>
      <c r="H14423" s="58" t="s">
        <v>87</v>
      </c>
      <c r="I14423" s="60" t="s">
        <v>85</v>
      </c>
    </row>
    <row r="14424" spans="1:9" x14ac:dyDescent="0.2">
      <c r="A14424" t="s">
        <v>63</v>
      </c>
      <c r="B14424" t="s">
        <v>80</v>
      </c>
      <c r="C14424" t="s">
        <v>22</v>
      </c>
      <c r="D14424" s="55">
        <v>46054</v>
      </c>
      <c r="E14424">
        <v>0</v>
      </c>
      <c r="F14424">
        <v>2376553</v>
      </c>
      <c r="G14424" s="58" t="s">
        <v>87</v>
      </c>
      <c r="H14424" s="58" t="s">
        <v>87</v>
      </c>
      <c r="I14424" s="60" t="s">
        <v>85</v>
      </c>
    </row>
    <row r="14425" spans="1:9" x14ac:dyDescent="0.2">
      <c r="A14425" t="s">
        <v>63</v>
      </c>
      <c r="B14425" t="s">
        <v>81</v>
      </c>
      <c r="C14425" t="s">
        <v>22</v>
      </c>
      <c r="D14425" s="55">
        <v>46054</v>
      </c>
      <c r="E14425">
        <v>0</v>
      </c>
      <c r="F14425">
        <v>2376554</v>
      </c>
      <c r="G14425" s="58" t="s">
        <v>87</v>
      </c>
      <c r="H14425" s="58" t="s">
        <v>87</v>
      </c>
      <c r="I14425" s="60" t="s">
        <v>85</v>
      </c>
    </row>
    <row r="14426" spans="1:9" x14ac:dyDescent="0.2">
      <c r="A14426" t="s">
        <v>64</v>
      </c>
      <c r="B14426" t="s">
        <v>80</v>
      </c>
      <c r="C14426" t="s">
        <v>22</v>
      </c>
      <c r="D14426" s="55">
        <v>46054</v>
      </c>
      <c r="E14426">
        <v>0</v>
      </c>
      <c r="F14426">
        <v>2376555</v>
      </c>
      <c r="G14426" s="58" t="s">
        <v>87</v>
      </c>
      <c r="H14426" s="58" t="s">
        <v>87</v>
      </c>
      <c r="I14426" s="60" t="s">
        <v>85</v>
      </c>
    </row>
    <row r="14427" spans="1:9" x14ac:dyDescent="0.2">
      <c r="A14427" t="s">
        <v>64</v>
      </c>
      <c r="B14427" t="s">
        <v>81</v>
      </c>
      <c r="C14427" t="s">
        <v>22</v>
      </c>
      <c r="D14427" s="55">
        <v>46054</v>
      </c>
      <c r="E14427">
        <v>0</v>
      </c>
      <c r="F14427">
        <v>2376556</v>
      </c>
      <c r="G14427" s="58" t="s">
        <v>87</v>
      </c>
      <c r="H14427" s="58" t="s">
        <v>87</v>
      </c>
      <c r="I14427" s="60" t="s">
        <v>85</v>
      </c>
    </row>
    <row r="14428" spans="1:9" x14ac:dyDescent="0.2">
      <c r="A14428" t="s">
        <v>79</v>
      </c>
      <c r="B14428" t="s">
        <v>80</v>
      </c>
      <c r="C14428" t="s">
        <v>22</v>
      </c>
      <c r="D14428" s="55">
        <v>46054</v>
      </c>
      <c r="E14428">
        <v>0</v>
      </c>
      <c r="F14428">
        <v>2376557</v>
      </c>
      <c r="G14428" s="58" t="s">
        <v>87</v>
      </c>
      <c r="H14428" s="58" t="s">
        <v>87</v>
      </c>
      <c r="I14428" s="60" t="s">
        <v>85</v>
      </c>
    </row>
    <row r="14429" spans="1:9" x14ac:dyDescent="0.2">
      <c r="A14429" t="s">
        <v>79</v>
      </c>
      <c r="B14429" t="s">
        <v>81</v>
      </c>
      <c r="C14429" t="s">
        <v>22</v>
      </c>
      <c r="D14429" s="55">
        <v>46054</v>
      </c>
      <c r="E14429">
        <v>0</v>
      </c>
      <c r="F14429">
        <v>2376558</v>
      </c>
      <c r="G14429" s="58" t="s">
        <v>87</v>
      </c>
      <c r="H14429" s="58" t="s">
        <v>87</v>
      </c>
      <c r="I14429" s="60" t="s">
        <v>85</v>
      </c>
    </row>
    <row r="14430" spans="1:9" x14ac:dyDescent="0.2">
      <c r="A14430" t="s">
        <v>65</v>
      </c>
      <c r="B14430" t="s">
        <v>80</v>
      </c>
      <c r="C14430" t="s">
        <v>22</v>
      </c>
      <c r="D14430" s="55">
        <v>46054</v>
      </c>
      <c r="E14430">
        <v>0</v>
      </c>
      <c r="F14430">
        <v>2376559</v>
      </c>
      <c r="G14430" s="58" t="s">
        <v>87</v>
      </c>
      <c r="H14430" s="58" t="s">
        <v>87</v>
      </c>
      <c r="I14430" s="60" t="s">
        <v>85</v>
      </c>
    </row>
    <row r="14431" spans="1:9" x14ac:dyDescent="0.2">
      <c r="A14431" t="s">
        <v>65</v>
      </c>
      <c r="B14431" t="s">
        <v>81</v>
      </c>
      <c r="C14431" t="s">
        <v>22</v>
      </c>
      <c r="D14431" s="55">
        <v>46054</v>
      </c>
      <c r="E14431">
        <v>0</v>
      </c>
      <c r="F14431">
        <v>2376560</v>
      </c>
      <c r="G14431" s="58" t="s">
        <v>87</v>
      </c>
      <c r="H14431" s="58" t="s">
        <v>87</v>
      </c>
      <c r="I14431" s="60" t="s">
        <v>85</v>
      </c>
    </row>
    <row r="14432" spans="1:9" x14ac:dyDescent="0.2">
      <c r="A14432" t="s">
        <v>82</v>
      </c>
      <c r="B14432" t="s">
        <v>80</v>
      </c>
      <c r="C14432" t="s">
        <v>22</v>
      </c>
      <c r="D14432" s="55">
        <v>46054</v>
      </c>
      <c r="E14432">
        <v>0</v>
      </c>
      <c r="F14432">
        <v>2376561</v>
      </c>
      <c r="G14432" s="58" t="s">
        <v>87</v>
      </c>
      <c r="H14432" s="58" t="s">
        <v>87</v>
      </c>
      <c r="I14432" s="60" t="s">
        <v>85</v>
      </c>
    </row>
    <row r="14433" spans="1:9" x14ac:dyDescent="0.2">
      <c r="A14433" t="s">
        <v>78</v>
      </c>
      <c r="B14433" t="s">
        <v>80</v>
      </c>
      <c r="C14433" t="s">
        <v>22</v>
      </c>
      <c r="D14433" s="55">
        <v>46082</v>
      </c>
      <c r="E14433">
        <v>0.81499999999999995</v>
      </c>
      <c r="F14433">
        <v>2376515</v>
      </c>
      <c r="G14433" s="58" t="s">
        <v>87</v>
      </c>
      <c r="H14433" s="58" t="s">
        <v>87</v>
      </c>
      <c r="I14433" s="60" t="s">
        <v>85</v>
      </c>
    </row>
    <row r="14434" spans="1:9" x14ac:dyDescent="0.2">
      <c r="A14434" t="s">
        <v>78</v>
      </c>
      <c r="B14434" t="s">
        <v>81</v>
      </c>
      <c r="C14434" t="s">
        <v>22</v>
      </c>
      <c r="D14434" s="55">
        <v>46082</v>
      </c>
      <c r="E14434">
        <v>0.05</v>
      </c>
      <c r="F14434">
        <v>2376516</v>
      </c>
      <c r="G14434" s="58" t="s">
        <v>87</v>
      </c>
      <c r="H14434" s="58" t="s">
        <v>87</v>
      </c>
      <c r="I14434" s="60" t="s">
        <v>85</v>
      </c>
    </row>
    <row r="14435" spans="1:9" x14ac:dyDescent="0.2">
      <c r="A14435" t="s">
        <v>35</v>
      </c>
      <c r="B14435" t="s">
        <v>80</v>
      </c>
      <c r="C14435" t="s">
        <v>22</v>
      </c>
      <c r="D14435" s="55">
        <v>46082</v>
      </c>
      <c r="E14435">
        <v>0.81499999999999995</v>
      </c>
      <c r="F14435">
        <v>2376517</v>
      </c>
      <c r="G14435" s="58" t="s">
        <v>87</v>
      </c>
      <c r="H14435" s="58" t="s">
        <v>87</v>
      </c>
      <c r="I14435" s="60" t="s">
        <v>85</v>
      </c>
    </row>
    <row r="14436" spans="1:9" x14ac:dyDescent="0.2">
      <c r="A14436" t="s">
        <v>35</v>
      </c>
      <c r="B14436" t="s">
        <v>81</v>
      </c>
      <c r="C14436" t="s">
        <v>22</v>
      </c>
      <c r="D14436" s="55">
        <v>46082</v>
      </c>
      <c r="E14436">
        <v>0.15</v>
      </c>
      <c r="F14436">
        <v>2376518</v>
      </c>
      <c r="G14436" s="58" t="s">
        <v>87</v>
      </c>
      <c r="H14436" s="58" t="s">
        <v>87</v>
      </c>
      <c r="I14436" s="60" t="s">
        <v>85</v>
      </c>
    </row>
    <row r="14437" spans="1:9" x14ac:dyDescent="0.2">
      <c r="A14437" t="s">
        <v>36</v>
      </c>
      <c r="B14437" t="s">
        <v>80</v>
      </c>
      <c r="C14437" t="s">
        <v>22</v>
      </c>
      <c r="D14437" s="55">
        <v>46082</v>
      </c>
      <c r="E14437">
        <v>0.81499999999999995</v>
      </c>
      <c r="F14437">
        <v>2376519</v>
      </c>
      <c r="G14437" s="58" t="s">
        <v>87</v>
      </c>
      <c r="H14437" s="58" t="s">
        <v>87</v>
      </c>
      <c r="I14437" s="60" t="s">
        <v>85</v>
      </c>
    </row>
    <row r="14438" spans="1:9" x14ac:dyDescent="0.2">
      <c r="A14438" t="s">
        <v>36</v>
      </c>
      <c r="B14438" t="s">
        <v>81</v>
      </c>
      <c r="C14438" t="s">
        <v>22</v>
      </c>
      <c r="D14438" s="55">
        <v>46082</v>
      </c>
      <c r="E14438">
        <v>0.05</v>
      </c>
      <c r="F14438">
        <v>2376520</v>
      </c>
      <c r="G14438" s="58" t="s">
        <v>87</v>
      </c>
      <c r="H14438" s="58" t="s">
        <v>87</v>
      </c>
      <c r="I14438" s="60" t="s">
        <v>85</v>
      </c>
    </row>
    <row r="14439" spans="1:9" x14ac:dyDescent="0.2">
      <c r="A14439" t="s">
        <v>37</v>
      </c>
      <c r="B14439" t="s">
        <v>80</v>
      </c>
      <c r="C14439" t="s">
        <v>22</v>
      </c>
      <c r="D14439" s="55">
        <v>46082</v>
      </c>
      <c r="E14439">
        <v>0.81499999999999995</v>
      </c>
      <c r="F14439">
        <v>2376521</v>
      </c>
      <c r="G14439" s="58" t="s">
        <v>87</v>
      </c>
      <c r="H14439" s="58" t="s">
        <v>87</v>
      </c>
      <c r="I14439" s="60" t="s">
        <v>85</v>
      </c>
    </row>
    <row r="14440" spans="1:9" x14ac:dyDescent="0.2">
      <c r="A14440" t="s">
        <v>37</v>
      </c>
      <c r="B14440" t="s">
        <v>81</v>
      </c>
      <c r="C14440" t="s">
        <v>22</v>
      </c>
      <c r="D14440" s="55">
        <v>46082</v>
      </c>
      <c r="E14440">
        <v>0.15</v>
      </c>
      <c r="F14440">
        <v>2376522</v>
      </c>
      <c r="G14440" s="58" t="s">
        <v>87</v>
      </c>
      <c r="H14440" s="58" t="s">
        <v>87</v>
      </c>
      <c r="I14440" s="60" t="s">
        <v>85</v>
      </c>
    </row>
    <row r="14441" spans="1:9" x14ac:dyDescent="0.2">
      <c r="A14441" t="s">
        <v>40</v>
      </c>
      <c r="B14441" t="s">
        <v>80</v>
      </c>
      <c r="C14441" t="s">
        <v>22</v>
      </c>
      <c r="D14441" s="55">
        <v>46082</v>
      </c>
      <c r="E14441">
        <v>0</v>
      </c>
      <c r="F14441">
        <v>2376523</v>
      </c>
      <c r="G14441" s="58" t="s">
        <v>87</v>
      </c>
      <c r="H14441" s="58" t="s">
        <v>87</v>
      </c>
      <c r="I14441" s="60" t="s">
        <v>85</v>
      </c>
    </row>
    <row r="14442" spans="1:9" x14ac:dyDescent="0.2">
      <c r="A14442" t="s">
        <v>40</v>
      </c>
      <c r="B14442" t="s">
        <v>81</v>
      </c>
      <c r="C14442" t="s">
        <v>22</v>
      </c>
      <c r="D14442" s="55">
        <v>46082</v>
      </c>
      <c r="E14442">
        <v>0</v>
      </c>
      <c r="F14442">
        <v>2376524</v>
      </c>
      <c r="G14442" s="58" t="s">
        <v>87</v>
      </c>
      <c r="H14442" s="58" t="s">
        <v>87</v>
      </c>
      <c r="I14442" s="60" t="s">
        <v>85</v>
      </c>
    </row>
    <row r="14443" spans="1:9" x14ac:dyDescent="0.2">
      <c r="A14443" t="s">
        <v>41</v>
      </c>
      <c r="B14443" t="s">
        <v>80</v>
      </c>
      <c r="C14443" t="s">
        <v>22</v>
      </c>
      <c r="D14443" s="55">
        <v>46082</v>
      </c>
      <c r="E14443">
        <v>0</v>
      </c>
      <c r="F14443">
        <v>2376525</v>
      </c>
      <c r="G14443" s="58" t="s">
        <v>87</v>
      </c>
      <c r="H14443" s="58" t="s">
        <v>87</v>
      </c>
      <c r="I14443" s="60" t="s">
        <v>85</v>
      </c>
    </row>
    <row r="14444" spans="1:9" x14ac:dyDescent="0.2">
      <c r="A14444" t="s">
        <v>41</v>
      </c>
      <c r="B14444" t="s">
        <v>81</v>
      </c>
      <c r="C14444" t="s">
        <v>22</v>
      </c>
      <c r="D14444" s="55">
        <v>46082</v>
      </c>
      <c r="E14444">
        <v>0</v>
      </c>
      <c r="F14444">
        <v>2376526</v>
      </c>
      <c r="G14444" s="58" t="s">
        <v>87</v>
      </c>
      <c r="H14444" s="58" t="s">
        <v>87</v>
      </c>
      <c r="I14444" s="60" t="s">
        <v>85</v>
      </c>
    </row>
    <row r="14445" spans="1:9" x14ac:dyDescent="0.2">
      <c r="A14445" t="s">
        <v>42</v>
      </c>
      <c r="B14445" t="s">
        <v>80</v>
      </c>
      <c r="C14445" t="s">
        <v>22</v>
      </c>
      <c r="D14445" s="55">
        <v>46082</v>
      </c>
      <c r="E14445">
        <v>0.24</v>
      </c>
      <c r="F14445">
        <v>2376527</v>
      </c>
      <c r="G14445" s="58" t="s">
        <v>87</v>
      </c>
      <c r="H14445" s="58" t="s">
        <v>87</v>
      </c>
      <c r="I14445" s="60" t="s">
        <v>85</v>
      </c>
    </row>
    <row r="14446" spans="1:9" x14ac:dyDescent="0.2">
      <c r="A14446" t="s">
        <v>42</v>
      </c>
      <c r="B14446" t="s">
        <v>81</v>
      </c>
      <c r="C14446" t="s">
        <v>22</v>
      </c>
      <c r="D14446" s="55">
        <v>46082</v>
      </c>
      <c r="E14446">
        <v>0.03</v>
      </c>
      <c r="F14446">
        <v>2376528</v>
      </c>
      <c r="G14446" s="58" t="s">
        <v>87</v>
      </c>
      <c r="H14446" s="58" t="s">
        <v>87</v>
      </c>
      <c r="I14446" s="60" t="s">
        <v>85</v>
      </c>
    </row>
    <row r="14447" spans="1:9" x14ac:dyDescent="0.2">
      <c r="A14447" t="s">
        <v>43</v>
      </c>
      <c r="B14447" t="s">
        <v>80</v>
      </c>
      <c r="C14447" t="s">
        <v>22</v>
      </c>
      <c r="D14447" s="55">
        <v>46082</v>
      </c>
      <c r="E14447">
        <v>0.24</v>
      </c>
      <c r="F14447">
        <v>2376529</v>
      </c>
      <c r="G14447" s="58" t="s">
        <v>87</v>
      </c>
      <c r="H14447" s="58" t="s">
        <v>87</v>
      </c>
      <c r="I14447" s="60" t="s">
        <v>85</v>
      </c>
    </row>
    <row r="14448" spans="1:9" x14ac:dyDescent="0.2">
      <c r="A14448" t="s">
        <v>43</v>
      </c>
      <c r="B14448" t="s">
        <v>81</v>
      </c>
      <c r="C14448" t="s">
        <v>22</v>
      </c>
      <c r="D14448" s="55">
        <v>46082</v>
      </c>
      <c r="E14448">
        <v>0.15873670467083487</v>
      </c>
      <c r="F14448">
        <v>2376530</v>
      </c>
      <c r="G14448" s="58" t="s">
        <v>87</v>
      </c>
      <c r="H14448" s="58" t="s">
        <v>87</v>
      </c>
      <c r="I14448" s="60" t="s">
        <v>85</v>
      </c>
    </row>
    <row r="14449" spans="1:9" x14ac:dyDescent="0.2">
      <c r="A14449" t="s">
        <v>44</v>
      </c>
      <c r="B14449" t="s">
        <v>80</v>
      </c>
      <c r="C14449" t="s">
        <v>22</v>
      </c>
      <c r="D14449" s="55">
        <v>46082</v>
      </c>
      <c r="E14449">
        <v>0.39</v>
      </c>
      <c r="F14449">
        <v>2376531</v>
      </c>
      <c r="G14449" s="58" t="s">
        <v>87</v>
      </c>
      <c r="H14449" s="58" t="s">
        <v>87</v>
      </c>
      <c r="I14449" s="60" t="s">
        <v>85</v>
      </c>
    </row>
    <row r="14450" spans="1:9" x14ac:dyDescent="0.2">
      <c r="A14450" t="s">
        <v>44</v>
      </c>
      <c r="B14450" t="s">
        <v>81</v>
      </c>
      <c r="C14450" t="s">
        <v>22</v>
      </c>
      <c r="D14450" s="55">
        <v>46082</v>
      </c>
      <c r="E14450">
        <v>0.08</v>
      </c>
      <c r="F14450">
        <v>2376532</v>
      </c>
      <c r="G14450" s="58" t="s">
        <v>87</v>
      </c>
      <c r="H14450" s="58" t="s">
        <v>87</v>
      </c>
      <c r="I14450" s="60" t="s">
        <v>85</v>
      </c>
    </row>
    <row r="14451" spans="1:9" x14ac:dyDescent="0.2">
      <c r="A14451" t="s">
        <v>45</v>
      </c>
      <c r="B14451" t="s">
        <v>80</v>
      </c>
      <c r="C14451" t="s">
        <v>22</v>
      </c>
      <c r="D14451" s="55">
        <v>46082</v>
      </c>
      <c r="E14451">
        <v>0.39</v>
      </c>
      <c r="F14451">
        <v>2376533</v>
      </c>
      <c r="G14451" s="58" t="s">
        <v>87</v>
      </c>
      <c r="H14451" s="58" t="s">
        <v>87</v>
      </c>
      <c r="I14451" s="60" t="s">
        <v>85</v>
      </c>
    </row>
    <row r="14452" spans="1:9" x14ac:dyDescent="0.2">
      <c r="A14452" t="s">
        <v>45</v>
      </c>
      <c r="B14452" t="s">
        <v>81</v>
      </c>
      <c r="C14452" t="s">
        <v>22</v>
      </c>
      <c r="D14452" s="55">
        <v>46082</v>
      </c>
      <c r="E14452">
        <v>0.18</v>
      </c>
      <c r="F14452">
        <v>2376534</v>
      </c>
      <c r="G14452" s="58" t="s">
        <v>87</v>
      </c>
      <c r="H14452" s="58" t="s">
        <v>87</v>
      </c>
      <c r="I14452" s="60" t="s">
        <v>85</v>
      </c>
    </row>
    <row r="14453" spans="1:9" x14ac:dyDescent="0.2">
      <c r="A14453" t="s">
        <v>46</v>
      </c>
      <c r="B14453" t="s">
        <v>80</v>
      </c>
      <c r="C14453" t="s">
        <v>22</v>
      </c>
      <c r="D14453" s="55">
        <v>46082</v>
      </c>
      <c r="E14453">
        <v>0.39</v>
      </c>
      <c r="F14453">
        <v>2376535</v>
      </c>
      <c r="G14453" s="58" t="s">
        <v>87</v>
      </c>
      <c r="H14453" s="58" t="s">
        <v>87</v>
      </c>
      <c r="I14453" s="60" t="s">
        <v>85</v>
      </c>
    </row>
    <row r="14454" spans="1:9" x14ac:dyDescent="0.2">
      <c r="A14454" t="s">
        <v>46</v>
      </c>
      <c r="B14454" t="s">
        <v>81</v>
      </c>
      <c r="C14454" t="s">
        <v>22</v>
      </c>
      <c r="D14454" s="55">
        <v>46082</v>
      </c>
      <c r="E14454">
        <v>0.45293241915677446</v>
      </c>
      <c r="F14454">
        <v>2376536</v>
      </c>
      <c r="G14454" s="58" t="s">
        <v>87</v>
      </c>
      <c r="H14454" s="58" t="s">
        <v>87</v>
      </c>
      <c r="I14454" s="60" t="s">
        <v>85</v>
      </c>
    </row>
    <row r="14455" spans="1:9" x14ac:dyDescent="0.2">
      <c r="A14455" t="s">
        <v>47</v>
      </c>
      <c r="B14455" t="s">
        <v>80</v>
      </c>
      <c r="C14455" t="s">
        <v>22</v>
      </c>
      <c r="D14455" s="55">
        <v>46082</v>
      </c>
      <c r="E14455">
        <v>0.39</v>
      </c>
      <c r="F14455">
        <v>2376537</v>
      </c>
      <c r="G14455" s="58" t="s">
        <v>87</v>
      </c>
      <c r="H14455" s="58" t="s">
        <v>87</v>
      </c>
      <c r="I14455" s="60" t="s">
        <v>85</v>
      </c>
    </row>
    <row r="14456" spans="1:9" x14ac:dyDescent="0.2">
      <c r="A14456" t="s">
        <v>47</v>
      </c>
      <c r="B14456" t="s">
        <v>81</v>
      </c>
      <c r="C14456" t="s">
        <v>22</v>
      </c>
      <c r="D14456" s="55">
        <v>46082</v>
      </c>
      <c r="E14456">
        <v>0.13</v>
      </c>
      <c r="F14456">
        <v>2376538</v>
      </c>
      <c r="G14456" s="58" t="s">
        <v>87</v>
      </c>
      <c r="H14456" s="58" t="s">
        <v>87</v>
      </c>
      <c r="I14456" s="60" t="s">
        <v>85</v>
      </c>
    </row>
    <row r="14457" spans="1:9" x14ac:dyDescent="0.2">
      <c r="A14457" t="s">
        <v>48</v>
      </c>
      <c r="B14457" t="s">
        <v>80</v>
      </c>
      <c r="C14457" t="s">
        <v>22</v>
      </c>
      <c r="D14457" s="55">
        <v>46082</v>
      </c>
      <c r="E14457">
        <v>0.39</v>
      </c>
      <c r="F14457">
        <v>2376539</v>
      </c>
      <c r="G14457" s="58" t="s">
        <v>87</v>
      </c>
      <c r="H14457" s="58" t="s">
        <v>87</v>
      </c>
      <c r="I14457" s="60" t="s">
        <v>85</v>
      </c>
    </row>
    <row r="14458" spans="1:9" x14ac:dyDescent="0.2">
      <c r="A14458" t="s">
        <v>48</v>
      </c>
      <c r="B14458" t="s">
        <v>81</v>
      </c>
      <c r="C14458" t="s">
        <v>22</v>
      </c>
      <c r="D14458" s="55">
        <v>46082</v>
      </c>
      <c r="E14458">
        <v>0.35059922226770363</v>
      </c>
      <c r="F14458">
        <v>2376540</v>
      </c>
      <c r="G14458" s="58" t="s">
        <v>87</v>
      </c>
      <c r="H14458" s="58" t="s">
        <v>87</v>
      </c>
      <c r="I14458" s="60" t="s">
        <v>85</v>
      </c>
    </row>
    <row r="14459" spans="1:9" x14ac:dyDescent="0.2">
      <c r="A14459" t="s">
        <v>50</v>
      </c>
      <c r="B14459" t="s">
        <v>80</v>
      </c>
      <c r="C14459" t="s">
        <v>22</v>
      </c>
      <c r="D14459" s="55">
        <v>46082</v>
      </c>
      <c r="E14459">
        <v>0</v>
      </c>
      <c r="F14459">
        <v>2376541</v>
      </c>
      <c r="G14459" s="58" t="s">
        <v>87</v>
      </c>
      <c r="H14459" s="58" t="s">
        <v>87</v>
      </c>
      <c r="I14459" s="60" t="s">
        <v>85</v>
      </c>
    </row>
    <row r="14460" spans="1:9" x14ac:dyDescent="0.2">
      <c r="A14460" t="s">
        <v>50</v>
      </c>
      <c r="B14460" t="s">
        <v>81</v>
      </c>
      <c r="C14460" t="s">
        <v>22</v>
      </c>
      <c r="D14460" s="55">
        <v>46082</v>
      </c>
      <c r="E14460">
        <v>0</v>
      </c>
      <c r="F14460">
        <v>2376542</v>
      </c>
      <c r="G14460" s="58" t="s">
        <v>87</v>
      </c>
      <c r="H14460" s="58" t="s">
        <v>87</v>
      </c>
      <c r="I14460" s="60" t="s">
        <v>85</v>
      </c>
    </row>
    <row r="14461" spans="1:9" x14ac:dyDescent="0.2">
      <c r="A14461" t="s">
        <v>58</v>
      </c>
      <c r="B14461" t="s">
        <v>80</v>
      </c>
      <c r="C14461" t="s">
        <v>22</v>
      </c>
      <c r="D14461" s="55">
        <v>46082</v>
      </c>
      <c r="E14461">
        <v>0.81499999999999995</v>
      </c>
      <c r="F14461">
        <v>2376543</v>
      </c>
      <c r="G14461" s="58" t="s">
        <v>87</v>
      </c>
      <c r="H14461" s="58" t="s">
        <v>87</v>
      </c>
      <c r="I14461" s="60" t="s">
        <v>85</v>
      </c>
    </row>
    <row r="14462" spans="1:9" x14ac:dyDescent="0.2">
      <c r="A14462" t="s">
        <v>58</v>
      </c>
      <c r="B14462" t="s">
        <v>81</v>
      </c>
      <c r="C14462" t="s">
        <v>22</v>
      </c>
      <c r="D14462" s="55">
        <v>46082</v>
      </c>
      <c r="E14462">
        <v>0.05</v>
      </c>
      <c r="F14462">
        <v>2376544</v>
      </c>
      <c r="G14462" s="58" t="s">
        <v>87</v>
      </c>
      <c r="H14462" s="58" t="s">
        <v>87</v>
      </c>
      <c r="I14462" s="60" t="s">
        <v>85</v>
      </c>
    </row>
    <row r="14463" spans="1:9" x14ac:dyDescent="0.2">
      <c r="A14463" t="s">
        <v>59</v>
      </c>
      <c r="B14463" t="s">
        <v>80</v>
      </c>
      <c r="C14463" t="s">
        <v>22</v>
      </c>
      <c r="D14463" s="55">
        <v>46082</v>
      </c>
      <c r="E14463">
        <v>0.93</v>
      </c>
      <c r="F14463">
        <v>2376545</v>
      </c>
      <c r="G14463" s="58" t="s">
        <v>87</v>
      </c>
      <c r="H14463" s="58" t="s">
        <v>87</v>
      </c>
      <c r="I14463" s="60" t="s">
        <v>85</v>
      </c>
    </row>
    <row r="14464" spans="1:9" x14ac:dyDescent="0.2">
      <c r="A14464" t="s">
        <v>59</v>
      </c>
      <c r="B14464" t="s">
        <v>81</v>
      </c>
      <c r="C14464" t="s">
        <v>22</v>
      </c>
      <c r="D14464" s="55">
        <v>46082</v>
      </c>
      <c r="E14464">
        <v>-0.17</v>
      </c>
      <c r="F14464">
        <v>2376546</v>
      </c>
      <c r="G14464" s="58" t="s">
        <v>87</v>
      </c>
      <c r="H14464" s="58" t="s">
        <v>87</v>
      </c>
      <c r="I14464" s="60" t="s">
        <v>85</v>
      </c>
    </row>
    <row r="14465" spans="1:9" x14ac:dyDescent="0.2">
      <c r="A14465" t="s">
        <v>60</v>
      </c>
      <c r="B14465" t="s">
        <v>80</v>
      </c>
      <c r="C14465" t="s">
        <v>22</v>
      </c>
      <c r="D14465" s="55">
        <v>46082</v>
      </c>
      <c r="E14465">
        <v>0.93</v>
      </c>
      <c r="F14465">
        <v>2376547</v>
      </c>
      <c r="G14465" s="58" t="s">
        <v>87</v>
      </c>
      <c r="H14465" s="58" t="s">
        <v>87</v>
      </c>
      <c r="I14465" s="60" t="s">
        <v>85</v>
      </c>
    </row>
    <row r="14466" spans="1:9" x14ac:dyDescent="0.2">
      <c r="A14466" t="s">
        <v>60</v>
      </c>
      <c r="B14466" t="s">
        <v>81</v>
      </c>
      <c r="C14466" t="s">
        <v>22</v>
      </c>
      <c r="D14466" s="55">
        <v>46082</v>
      </c>
      <c r="E14466">
        <v>0.1</v>
      </c>
      <c r="F14466">
        <v>2376548</v>
      </c>
      <c r="G14466" s="58" t="s">
        <v>87</v>
      </c>
      <c r="H14466" s="58" t="s">
        <v>87</v>
      </c>
      <c r="I14466" s="60" t="s">
        <v>85</v>
      </c>
    </row>
    <row r="14467" spans="1:9" x14ac:dyDescent="0.2">
      <c r="A14467" t="s">
        <v>61</v>
      </c>
      <c r="B14467" t="s">
        <v>80</v>
      </c>
      <c r="C14467" t="s">
        <v>22</v>
      </c>
      <c r="D14467" s="55">
        <v>46082</v>
      </c>
      <c r="E14467">
        <v>0.93</v>
      </c>
      <c r="F14467">
        <v>2376549</v>
      </c>
      <c r="G14467" s="58" t="s">
        <v>87</v>
      </c>
      <c r="H14467" s="58" t="s">
        <v>87</v>
      </c>
      <c r="I14467" s="60" t="s">
        <v>85</v>
      </c>
    </row>
    <row r="14468" spans="1:9" x14ac:dyDescent="0.2">
      <c r="A14468" t="s">
        <v>61</v>
      </c>
      <c r="B14468" t="s">
        <v>81</v>
      </c>
      <c r="C14468" t="s">
        <v>22</v>
      </c>
      <c r="D14468" s="55">
        <v>46082</v>
      </c>
      <c r="E14468">
        <v>-0.05</v>
      </c>
      <c r="F14468">
        <v>2376550</v>
      </c>
      <c r="G14468" s="58" t="s">
        <v>87</v>
      </c>
      <c r="H14468" s="58" t="s">
        <v>87</v>
      </c>
      <c r="I14468" s="60" t="s">
        <v>85</v>
      </c>
    </row>
    <row r="14469" spans="1:9" x14ac:dyDescent="0.2">
      <c r="A14469" t="s">
        <v>62</v>
      </c>
      <c r="B14469" t="s">
        <v>80</v>
      </c>
      <c r="C14469" t="s">
        <v>22</v>
      </c>
      <c r="D14469" s="55">
        <v>46082</v>
      </c>
      <c r="E14469">
        <v>0.81499999999999995</v>
      </c>
      <c r="F14469">
        <v>2376551</v>
      </c>
      <c r="G14469" s="58" t="s">
        <v>87</v>
      </c>
      <c r="H14469" s="58" t="s">
        <v>87</v>
      </c>
      <c r="I14469" s="60" t="s">
        <v>85</v>
      </c>
    </row>
    <row r="14470" spans="1:9" x14ac:dyDescent="0.2">
      <c r="A14470" t="s">
        <v>62</v>
      </c>
      <c r="B14470" t="s">
        <v>81</v>
      </c>
      <c r="C14470" t="s">
        <v>22</v>
      </c>
      <c r="D14470" s="55">
        <v>46082</v>
      </c>
      <c r="E14470">
        <v>0.05</v>
      </c>
      <c r="F14470">
        <v>2376552</v>
      </c>
      <c r="G14470" s="58" t="s">
        <v>87</v>
      </c>
      <c r="H14470" s="58" t="s">
        <v>87</v>
      </c>
      <c r="I14470" s="60" t="s">
        <v>85</v>
      </c>
    </row>
    <row r="14471" spans="1:9" x14ac:dyDescent="0.2">
      <c r="A14471" t="s">
        <v>63</v>
      </c>
      <c r="B14471" t="s">
        <v>80</v>
      </c>
      <c r="C14471" t="s">
        <v>22</v>
      </c>
      <c r="D14471" s="55">
        <v>46082</v>
      </c>
      <c r="E14471">
        <v>0</v>
      </c>
      <c r="F14471">
        <v>2376553</v>
      </c>
      <c r="G14471" s="58" t="s">
        <v>87</v>
      </c>
      <c r="H14471" s="58" t="s">
        <v>87</v>
      </c>
      <c r="I14471" s="60" t="s">
        <v>85</v>
      </c>
    </row>
    <row r="14472" spans="1:9" x14ac:dyDescent="0.2">
      <c r="A14472" t="s">
        <v>63</v>
      </c>
      <c r="B14472" t="s">
        <v>81</v>
      </c>
      <c r="C14472" t="s">
        <v>22</v>
      </c>
      <c r="D14472" s="55">
        <v>46082</v>
      </c>
      <c r="E14472">
        <v>0</v>
      </c>
      <c r="F14472">
        <v>2376554</v>
      </c>
      <c r="G14472" s="58" t="s">
        <v>87</v>
      </c>
      <c r="H14472" s="58" t="s">
        <v>87</v>
      </c>
      <c r="I14472" s="60" t="s">
        <v>85</v>
      </c>
    </row>
    <row r="14473" spans="1:9" x14ac:dyDescent="0.2">
      <c r="A14473" t="s">
        <v>64</v>
      </c>
      <c r="B14473" t="s">
        <v>80</v>
      </c>
      <c r="C14473" t="s">
        <v>22</v>
      </c>
      <c r="D14473" s="55">
        <v>46082</v>
      </c>
      <c r="E14473">
        <v>0</v>
      </c>
      <c r="F14473">
        <v>2376555</v>
      </c>
      <c r="G14473" s="58" t="s">
        <v>87</v>
      </c>
      <c r="H14473" s="58" t="s">
        <v>87</v>
      </c>
      <c r="I14473" s="60" t="s">
        <v>85</v>
      </c>
    </row>
    <row r="14474" spans="1:9" x14ac:dyDescent="0.2">
      <c r="A14474" t="s">
        <v>64</v>
      </c>
      <c r="B14474" t="s">
        <v>81</v>
      </c>
      <c r="C14474" t="s">
        <v>22</v>
      </c>
      <c r="D14474" s="55">
        <v>46082</v>
      </c>
      <c r="E14474">
        <v>0</v>
      </c>
      <c r="F14474">
        <v>2376556</v>
      </c>
      <c r="G14474" s="58" t="s">
        <v>87</v>
      </c>
      <c r="H14474" s="58" t="s">
        <v>87</v>
      </c>
      <c r="I14474" s="60" t="s">
        <v>85</v>
      </c>
    </row>
    <row r="14475" spans="1:9" x14ac:dyDescent="0.2">
      <c r="A14475" t="s">
        <v>79</v>
      </c>
      <c r="B14475" t="s">
        <v>80</v>
      </c>
      <c r="C14475" t="s">
        <v>22</v>
      </c>
      <c r="D14475" s="55">
        <v>46082</v>
      </c>
      <c r="E14475">
        <v>0</v>
      </c>
      <c r="F14475">
        <v>2376557</v>
      </c>
      <c r="G14475" s="58" t="s">
        <v>87</v>
      </c>
      <c r="H14475" s="58" t="s">
        <v>87</v>
      </c>
      <c r="I14475" s="60" t="s">
        <v>85</v>
      </c>
    </row>
    <row r="14476" spans="1:9" x14ac:dyDescent="0.2">
      <c r="A14476" t="s">
        <v>79</v>
      </c>
      <c r="B14476" t="s">
        <v>81</v>
      </c>
      <c r="C14476" t="s">
        <v>22</v>
      </c>
      <c r="D14476" s="55">
        <v>46082</v>
      </c>
      <c r="E14476">
        <v>0</v>
      </c>
      <c r="F14476">
        <v>2376558</v>
      </c>
      <c r="G14476" s="58" t="s">
        <v>87</v>
      </c>
      <c r="H14476" s="58" t="s">
        <v>87</v>
      </c>
      <c r="I14476" s="60" t="s">
        <v>85</v>
      </c>
    </row>
    <row r="14477" spans="1:9" x14ac:dyDescent="0.2">
      <c r="A14477" t="s">
        <v>65</v>
      </c>
      <c r="B14477" t="s">
        <v>80</v>
      </c>
      <c r="C14477" t="s">
        <v>22</v>
      </c>
      <c r="D14477" s="55">
        <v>46082</v>
      </c>
      <c r="E14477">
        <v>0</v>
      </c>
      <c r="F14477">
        <v>2376559</v>
      </c>
      <c r="G14477" s="58" t="s">
        <v>87</v>
      </c>
      <c r="H14477" s="58" t="s">
        <v>87</v>
      </c>
      <c r="I14477" s="60" t="s">
        <v>85</v>
      </c>
    </row>
    <row r="14478" spans="1:9" x14ac:dyDescent="0.2">
      <c r="A14478" t="s">
        <v>65</v>
      </c>
      <c r="B14478" t="s">
        <v>81</v>
      </c>
      <c r="C14478" t="s">
        <v>22</v>
      </c>
      <c r="D14478" s="55">
        <v>46082</v>
      </c>
      <c r="E14478">
        <v>0</v>
      </c>
      <c r="F14478">
        <v>2376560</v>
      </c>
      <c r="G14478" s="58" t="s">
        <v>87</v>
      </c>
      <c r="H14478" s="58" t="s">
        <v>87</v>
      </c>
      <c r="I14478" s="60" t="s">
        <v>85</v>
      </c>
    </row>
    <row r="14479" spans="1:9" x14ac:dyDescent="0.2">
      <c r="A14479" t="s">
        <v>82</v>
      </c>
      <c r="B14479" t="s">
        <v>80</v>
      </c>
      <c r="C14479" t="s">
        <v>22</v>
      </c>
      <c r="D14479" s="55">
        <v>46082</v>
      </c>
      <c r="E14479">
        <v>0</v>
      </c>
      <c r="F14479">
        <v>2376561</v>
      </c>
      <c r="G14479" s="58" t="s">
        <v>87</v>
      </c>
      <c r="H14479" s="58" t="s">
        <v>87</v>
      </c>
      <c r="I14479" s="60" t="s">
        <v>85</v>
      </c>
    </row>
    <row r="14480" spans="1:9" x14ac:dyDescent="0.2">
      <c r="A14480" t="s">
        <v>78</v>
      </c>
      <c r="B14480" t="s">
        <v>80</v>
      </c>
      <c r="C14480" t="s">
        <v>22</v>
      </c>
      <c r="D14480" s="55">
        <v>46113</v>
      </c>
      <c r="E14480">
        <v>0.435</v>
      </c>
      <c r="F14480">
        <v>2376515</v>
      </c>
      <c r="G14480" s="58" t="s">
        <v>87</v>
      </c>
      <c r="H14480" s="58" t="s">
        <v>87</v>
      </c>
      <c r="I14480" s="60" t="s">
        <v>85</v>
      </c>
    </row>
    <row r="14481" spans="1:9" x14ac:dyDescent="0.2">
      <c r="A14481" t="s">
        <v>78</v>
      </c>
      <c r="B14481" t="s">
        <v>81</v>
      </c>
      <c r="C14481" t="s">
        <v>22</v>
      </c>
      <c r="D14481" s="55">
        <v>46113</v>
      </c>
      <c r="E14481">
        <v>1.4999999999999999E-2</v>
      </c>
      <c r="F14481">
        <v>2376516</v>
      </c>
      <c r="G14481" s="58" t="s">
        <v>87</v>
      </c>
      <c r="H14481" s="58" t="s">
        <v>87</v>
      </c>
      <c r="I14481" s="60" t="s">
        <v>85</v>
      </c>
    </row>
    <row r="14482" spans="1:9" x14ac:dyDescent="0.2">
      <c r="A14482" t="s">
        <v>35</v>
      </c>
      <c r="B14482" t="s">
        <v>80</v>
      </c>
      <c r="C14482" t="s">
        <v>22</v>
      </c>
      <c r="D14482" s="55">
        <v>46113</v>
      </c>
      <c r="E14482">
        <v>0.435</v>
      </c>
      <c r="F14482">
        <v>2376517</v>
      </c>
      <c r="G14482" s="58" t="s">
        <v>87</v>
      </c>
      <c r="H14482" s="58" t="s">
        <v>87</v>
      </c>
      <c r="I14482" s="60" t="s">
        <v>85</v>
      </c>
    </row>
    <row r="14483" spans="1:9" x14ac:dyDescent="0.2">
      <c r="A14483" t="s">
        <v>35</v>
      </c>
      <c r="B14483" t="s">
        <v>81</v>
      </c>
      <c r="C14483" t="s">
        <v>22</v>
      </c>
      <c r="D14483" s="55">
        <v>46113</v>
      </c>
      <c r="E14483">
        <v>4.4999999999999998E-2</v>
      </c>
      <c r="F14483">
        <v>2376518</v>
      </c>
      <c r="G14483" s="58" t="s">
        <v>87</v>
      </c>
      <c r="H14483" s="58" t="s">
        <v>87</v>
      </c>
      <c r="I14483" s="60" t="s">
        <v>85</v>
      </c>
    </row>
    <row r="14484" spans="1:9" x14ac:dyDescent="0.2">
      <c r="A14484" t="s">
        <v>36</v>
      </c>
      <c r="B14484" t="s">
        <v>80</v>
      </c>
      <c r="C14484" t="s">
        <v>22</v>
      </c>
      <c r="D14484" s="55">
        <v>46113</v>
      </c>
      <c r="E14484">
        <v>0.435</v>
      </c>
      <c r="F14484">
        <v>2376519</v>
      </c>
      <c r="G14484" s="58" t="s">
        <v>87</v>
      </c>
      <c r="H14484" s="58" t="s">
        <v>87</v>
      </c>
      <c r="I14484" s="60" t="s">
        <v>85</v>
      </c>
    </row>
    <row r="14485" spans="1:9" x14ac:dyDescent="0.2">
      <c r="A14485" t="s">
        <v>36</v>
      </c>
      <c r="B14485" t="s">
        <v>81</v>
      </c>
      <c r="C14485" t="s">
        <v>22</v>
      </c>
      <c r="D14485" s="55">
        <v>46113</v>
      </c>
      <c r="E14485">
        <v>1.4999999999999999E-2</v>
      </c>
      <c r="F14485">
        <v>2376520</v>
      </c>
      <c r="G14485" s="58" t="s">
        <v>87</v>
      </c>
      <c r="H14485" s="58" t="s">
        <v>87</v>
      </c>
      <c r="I14485" s="60" t="s">
        <v>85</v>
      </c>
    </row>
    <row r="14486" spans="1:9" x14ac:dyDescent="0.2">
      <c r="A14486" t="s">
        <v>37</v>
      </c>
      <c r="B14486" t="s">
        <v>80</v>
      </c>
      <c r="C14486" t="s">
        <v>22</v>
      </c>
      <c r="D14486" s="55">
        <v>46113</v>
      </c>
      <c r="E14486">
        <v>0.435</v>
      </c>
      <c r="F14486">
        <v>2376521</v>
      </c>
      <c r="G14486" s="58" t="s">
        <v>87</v>
      </c>
      <c r="H14486" s="58" t="s">
        <v>87</v>
      </c>
      <c r="I14486" s="60" t="s">
        <v>85</v>
      </c>
    </row>
    <row r="14487" spans="1:9" x14ac:dyDescent="0.2">
      <c r="A14487" t="s">
        <v>37</v>
      </c>
      <c r="B14487" t="s">
        <v>81</v>
      </c>
      <c r="C14487" t="s">
        <v>22</v>
      </c>
      <c r="D14487" s="55">
        <v>46113</v>
      </c>
      <c r="E14487">
        <v>4.4999999999999998E-2</v>
      </c>
      <c r="F14487">
        <v>2376522</v>
      </c>
      <c r="G14487" s="58" t="s">
        <v>87</v>
      </c>
      <c r="H14487" s="58" t="s">
        <v>87</v>
      </c>
      <c r="I14487" s="60" t="s">
        <v>85</v>
      </c>
    </row>
    <row r="14488" spans="1:9" x14ac:dyDescent="0.2">
      <c r="A14488" t="s">
        <v>40</v>
      </c>
      <c r="B14488" t="s">
        <v>80</v>
      </c>
      <c r="C14488" t="s">
        <v>22</v>
      </c>
      <c r="D14488" s="55">
        <v>46113</v>
      </c>
      <c r="E14488">
        <v>0</v>
      </c>
      <c r="F14488">
        <v>2376523</v>
      </c>
      <c r="G14488" s="58" t="s">
        <v>87</v>
      </c>
      <c r="H14488" s="58" t="s">
        <v>87</v>
      </c>
      <c r="I14488" s="60" t="s">
        <v>85</v>
      </c>
    </row>
    <row r="14489" spans="1:9" x14ac:dyDescent="0.2">
      <c r="A14489" t="s">
        <v>40</v>
      </c>
      <c r="B14489" t="s">
        <v>81</v>
      </c>
      <c r="C14489" t="s">
        <v>22</v>
      </c>
      <c r="D14489" s="55">
        <v>46113</v>
      </c>
      <c r="E14489">
        <v>0</v>
      </c>
      <c r="F14489">
        <v>2376524</v>
      </c>
      <c r="G14489" s="58" t="s">
        <v>87</v>
      </c>
      <c r="H14489" s="58" t="s">
        <v>87</v>
      </c>
      <c r="I14489" s="60" t="s">
        <v>85</v>
      </c>
    </row>
    <row r="14490" spans="1:9" x14ac:dyDescent="0.2">
      <c r="A14490" t="s">
        <v>41</v>
      </c>
      <c r="B14490" t="s">
        <v>80</v>
      </c>
      <c r="C14490" t="s">
        <v>22</v>
      </c>
      <c r="D14490" s="55">
        <v>46113</v>
      </c>
      <c r="E14490">
        <v>0</v>
      </c>
      <c r="F14490">
        <v>2376525</v>
      </c>
      <c r="G14490" s="58" t="s">
        <v>87</v>
      </c>
      <c r="H14490" s="58" t="s">
        <v>87</v>
      </c>
      <c r="I14490" s="60" t="s">
        <v>85</v>
      </c>
    </row>
    <row r="14491" spans="1:9" x14ac:dyDescent="0.2">
      <c r="A14491" t="s">
        <v>41</v>
      </c>
      <c r="B14491" t="s">
        <v>81</v>
      </c>
      <c r="C14491" t="s">
        <v>22</v>
      </c>
      <c r="D14491" s="55">
        <v>46113</v>
      </c>
      <c r="E14491">
        <v>0</v>
      </c>
      <c r="F14491">
        <v>2376526</v>
      </c>
      <c r="G14491" s="58" t="s">
        <v>87</v>
      </c>
      <c r="H14491" s="58" t="s">
        <v>87</v>
      </c>
      <c r="I14491" s="60" t="s">
        <v>85</v>
      </c>
    </row>
    <row r="14492" spans="1:9" x14ac:dyDescent="0.2">
      <c r="A14492" t="s">
        <v>42</v>
      </c>
      <c r="B14492" t="s">
        <v>80</v>
      </c>
      <c r="C14492" t="s">
        <v>22</v>
      </c>
      <c r="D14492" s="55">
        <v>46113</v>
      </c>
      <c r="E14492">
        <v>0.17</v>
      </c>
      <c r="F14492">
        <v>2376527</v>
      </c>
      <c r="G14492" s="58" t="s">
        <v>87</v>
      </c>
      <c r="H14492" s="58" t="s">
        <v>87</v>
      </c>
      <c r="I14492" s="60" t="s">
        <v>85</v>
      </c>
    </row>
    <row r="14493" spans="1:9" x14ac:dyDescent="0.2">
      <c r="A14493" t="s">
        <v>42</v>
      </c>
      <c r="B14493" t="s">
        <v>81</v>
      </c>
      <c r="C14493" t="s">
        <v>22</v>
      </c>
      <c r="D14493" s="55">
        <v>46113</v>
      </c>
      <c r="E14493">
        <v>1.7500000000000002E-2</v>
      </c>
      <c r="F14493">
        <v>2376528</v>
      </c>
      <c r="G14493" s="58" t="s">
        <v>87</v>
      </c>
      <c r="H14493" s="58" t="s">
        <v>87</v>
      </c>
      <c r="I14493" s="60" t="s">
        <v>85</v>
      </c>
    </row>
    <row r="14494" spans="1:9" x14ac:dyDescent="0.2">
      <c r="A14494" t="s">
        <v>43</v>
      </c>
      <c r="B14494" t="s">
        <v>80</v>
      </c>
      <c r="C14494" t="s">
        <v>22</v>
      </c>
      <c r="D14494" s="55">
        <v>46113</v>
      </c>
      <c r="E14494">
        <v>0.17</v>
      </c>
      <c r="F14494">
        <v>2376529</v>
      </c>
      <c r="G14494" s="58" t="s">
        <v>87</v>
      </c>
      <c r="H14494" s="58" t="s">
        <v>87</v>
      </c>
      <c r="I14494" s="60" t="s">
        <v>85</v>
      </c>
    </row>
    <row r="14495" spans="1:9" x14ac:dyDescent="0.2">
      <c r="A14495" t="s">
        <v>43</v>
      </c>
      <c r="B14495" t="s">
        <v>81</v>
      </c>
      <c r="C14495" t="s">
        <v>22</v>
      </c>
      <c r="D14495" s="55">
        <v>46113</v>
      </c>
      <c r="E14495">
        <v>8.4453267132524212E-2</v>
      </c>
      <c r="F14495">
        <v>2376530</v>
      </c>
      <c r="G14495" s="58" t="s">
        <v>87</v>
      </c>
      <c r="H14495" s="58" t="s">
        <v>87</v>
      </c>
      <c r="I14495" s="60" t="s">
        <v>85</v>
      </c>
    </row>
    <row r="14496" spans="1:9" x14ac:dyDescent="0.2">
      <c r="A14496" t="s">
        <v>44</v>
      </c>
      <c r="B14496" t="s">
        <v>80</v>
      </c>
      <c r="C14496" t="s">
        <v>22</v>
      </c>
      <c r="D14496" s="55">
        <v>46113</v>
      </c>
      <c r="E14496">
        <v>0.24</v>
      </c>
      <c r="F14496">
        <v>2376531</v>
      </c>
      <c r="G14496" s="58" t="s">
        <v>87</v>
      </c>
      <c r="H14496" s="58" t="s">
        <v>87</v>
      </c>
      <c r="I14496" s="60" t="s">
        <v>85</v>
      </c>
    </row>
    <row r="14497" spans="1:9" x14ac:dyDescent="0.2">
      <c r="A14497" t="s">
        <v>44</v>
      </c>
      <c r="B14497" t="s">
        <v>81</v>
      </c>
      <c r="C14497" t="s">
        <v>22</v>
      </c>
      <c r="D14497" s="55">
        <v>46113</v>
      </c>
      <c r="E14497">
        <v>5.0000000000000001E-3</v>
      </c>
      <c r="F14497">
        <v>2376532</v>
      </c>
      <c r="G14497" s="58" t="s">
        <v>87</v>
      </c>
      <c r="H14497" s="58" t="s">
        <v>87</v>
      </c>
      <c r="I14497" s="60" t="s">
        <v>85</v>
      </c>
    </row>
    <row r="14498" spans="1:9" x14ac:dyDescent="0.2">
      <c r="A14498" t="s">
        <v>45</v>
      </c>
      <c r="B14498" t="s">
        <v>80</v>
      </c>
      <c r="C14498" t="s">
        <v>22</v>
      </c>
      <c r="D14498" s="55">
        <v>46113</v>
      </c>
      <c r="E14498">
        <v>0.24</v>
      </c>
      <c r="F14498">
        <v>2376533</v>
      </c>
      <c r="G14498" s="58" t="s">
        <v>87</v>
      </c>
      <c r="H14498" s="58" t="s">
        <v>87</v>
      </c>
      <c r="I14498" s="60" t="s">
        <v>85</v>
      </c>
    </row>
    <row r="14499" spans="1:9" x14ac:dyDescent="0.2">
      <c r="A14499" t="s">
        <v>45</v>
      </c>
      <c r="B14499" t="s">
        <v>81</v>
      </c>
      <c r="C14499" t="s">
        <v>22</v>
      </c>
      <c r="D14499" s="55">
        <v>46113</v>
      </c>
      <c r="E14499">
        <v>5.0000000000000001E-3</v>
      </c>
      <c r="F14499">
        <v>2376534</v>
      </c>
      <c r="G14499" s="58" t="s">
        <v>87</v>
      </c>
      <c r="H14499" s="58" t="s">
        <v>87</v>
      </c>
      <c r="I14499" s="60" t="s">
        <v>85</v>
      </c>
    </row>
    <row r="14500" spans="1:9" x14ac:dyDescent="0.2">
      <c r="A14500" t="s">
        <v>46</v>
      </c>
      <c r="B14500" t="s">
        <v>80</v>
      </c>
      <c r="C14500" t="s">
        <v>22</v>
      </c>
      <c r="D14500" s="55">
        <v>46113</v>
      </c>
      <c r="E14500">
        <v>0.24</v>
      </c>
      <c r="F14500">
        <v>2376535</v>
      </c>
      <c r="G14500" s="58" t="s">
        <v>87</v>
      </c>
      <c r="H14500" s="58" t="s">
        <v>87</v>
      </c>
      <c r="I14500" s="60" t="s">
        <v>85</v>
      </c>
    </row>
    <row r="14501" spans="1:9" x14ac:dyDescent="0.2">
      <c r="A14501" t="s">
        <v>46</v>
      </c>
      <c r="B14501" t="s">
        <v>81</v>
      </c>
      <c r="C14501" t="s">
        <v>22</v>
      </c>
      <c r="D14501" s="55">
        <v>46113</v>
      </c>
      <c r="E14501">
        <v>0.14801633237822351</v>
      </c>
      <c r="F14501">
        <v>2376536</v>
      </c>
      <c r="G14501" s="58" t="s">
        <v>87</v>
      </c>
      <c r="H14501" s="58" t="s">
        <v>87</v>
      </c>
      <c r="I14501" s="60" t="s">
        <v>85</v>
      </c>
    </row>
    <row r="14502" spans="1:9" x14ac:dyDescent="0.2">
      <c r="A14502" t="s">
        <v>47</v>
      </c>
      <c r="B14502" t="s">
        <v>80</v>
      </c>
      <c r="C14502" t="s">
        <v>22</v>
      </c>
      <c r="D14502" s="55">
        <v>46113</v>
      </c>
      <c r="E14502">
        <v>0.24</v>
      </c>
      <c r="F14502">
        <v>2376537</v>
      </c>
      <c r="G14502" s="58" t="s">
        <v>87</v>
      </c>
      <c r="H14502" s="58" t="s">
        <v>87</v>
      </c>
      <c r="I14502" s="60" t="s">
        <v>85</v>
      </c>
    </row>
    <row r="14503" spans="1:9" x14ac:dyDescent="0.2">
      <c r="A14503" t="s">
        <v>47</v>
      </c>
      <c r="B14503" t="s">
        <v>81</v>
      </c>
      <c r="C14503" t="s">
        <v>22</v>
      </c>
      <c r="D14503" s="55">
        <v>46113</v>
      </c>
      <c r="E14503">
        <v>2.5000000000000001E-2</v>
      </c>
      <c r="F14503">
        <v>2376538</v>
      </c>
      <c r="G14503" s="58" t="s">
        <v>87</v>
      </c>
      <c r="H14503" s="58" t="s">
        <v>87</v>
      </c>
      <c r="I14503" s="60" t="s">
        <v>85</v>
      </c>
    </row>
    <row r="14504" spans="1:9" x14ac:dyDescent="0.2">
      <c r="A14504" t="s">
        <v>48</v>
      </c>
      <c r="B14504" t="s">
        <v>80</v>
      </c>
      <c r="C14504" t="s">
        <v>22</v>
      </c>
      <c r="D14504" s="55">
        <v>46113</v>
      </c>
      <c r="E14504">
        <v>0.24</v>
      </c>
      <c r="F14504">
        <v>2376539</v>
      </c>
      <c r="G14504" s="58" t="s">
        <v>87</v>
      </c>
      <c r="H14504" s="58" t="s">
        <v>87</v>
      </c>
      <c r="I14504" s="60" t="s">
        <v>85</v>
      </c>
    </row>
    <row r="14505" spans="1:9" x14ac:dyDescent="0.2">
      <c r="A14505" t="s">
        <v>48</v>
      </c>
      <c r="B14505" t="s">
        <v>81</v>
      </c>
      <c r="C14505" t="s">
        <v>22</v>
      </c>
      <c r="D14505" s="55">
        <v>46113</v>
      </c>
      <c r="E14505">
        <v>0.14801633237822351</v>
      </c>
      <c r="F14505">
        <v>2376540</v>
      </c>
      <c r="G14505" s="58" t="s">
        <v>87</v>
      </c>
      <c r="H14505" s="58" t="s">
        <v>87</v>
      </c>
      <c r="I14505" s="60" t="s">
        <v>85</v>
      </c>
    </row>
    <row r="14506" spans="1:9" x14ac:dyDescent="0.2">
      <c r="A14506" t="s">
        <v>50</v>
      </c>
      <c r="B14506" t="s">
        <v>80</v>
      </c>
      <c r="C14506" t="s">
        <v>22</v>
      </c>
      <c r="D14506" s="55">
        <v>46113</v>
      </c>
      <c r="E14506">
        <v>0</v>
      </c>
      <c r="F14506">
        <v>2376541</v>
      </c>
      <c r="G14506" s="58" t="s">
        <v>87</v>
      </c>
      <c r="H14506" s="58" t="s">
        <v>87</v>
      </c>
      <c r="I14506" s="60" t="s">
        <v>85</v>
      </c>
    </row>
    <row r="14507" spans="1:9" x14ac:dyDescent="0.2">
      <c r="A14507" t="s">
        <v>50</v>
      </c>
      <c r="B14507" t="s">
        <v>81</v>
      </c>
      <c r="C14507" t="s">
        <v>22</v>
      </c>
      <c r="D14507" s="55">
        <v>46113</v>
      </c>
      <c r="E14507">
        <v>0</v>
      </c>
      <c r="F14507">
        <v>2376542</v>
      </c>
      <c r="G14507" s="58" t="s">
        <v>87</v>
      </c>
      <c r="H14507" s="58" t="s">
        <v>87</v>
      </c>
      <c r="I14507" s="60" t="s">
        <v>85</v>
      </c>
    </row>
    <row r="14508" spans="1:9" x14ac:dyDescent="0.2">
      <c r="A14508" t="s">
        <v>58</v>
      </c>
      <c r="B14508" t="s">
        <v>80</v>
      </c>
      <c r="C14508" t="s">
        <v>22</v>
      </c>
      <c r="D14508" s="55">
        <v>46113</v>
      </c>
      <c r="E14508">
        <v>0.435</v>
      </c>
      <c r="F14508">
        <v>2376543</v>
      </c>
      <c r="G14508" s="58" t="s">
        <v>87</v>
      </c>
      <c r="H14508" s="58" t="s">
        <v>87</v>
      </c>
      <c r="I14508" s="60" t="s">
        <v>85</v>
      </c>
    </row>
    <row r="14509" spans="1:9" x14ac:dyDescent="0.2">
      <c r="A14509" t="s">
        <v>58</v>
      </c>
      <c r="B14509" t="s">
        <v>81</v>
      </c>
      <c r="C14509" t="s">
        <v>22</v>
      </c>
      <c r="D14509" s="55">
        <v>46113</v>
      </c>
      <c r="E14509">
        <v>1.4999999999999999E-2</v>
      </c>
      <c r="F14509">
        <v>2376544</v>
      </c>
      <c r="G14509" s="58" t="s">
        <v>87</v>
      </c>
      <c r="H14509" s="58" t="s">
        <v>87</v>
      </c>
      <c r="I14509" s="60" t="s">
        <v>85</v>
      </c>
    </row>
    <row r="14510" spans="1:9" x14ac:dyDescent="0.2">
      <c r="A14510" t="s">
        <v>59</v>
      </c>
      <c r="B14510" t="s">
        <v>80</v>
      </c>
      <c r="C14510" t="s">
        <v>22</v>
      </c>
      <c r="D14510" s="55">
        <v>46113</v>
      </c>
      <c r="E14510">
        <v>0.5</v>
      </c>
      <c r="F14510">
        <v>2376545</v>
      </c>
      <c r="G14510" s="58" t="s">
        <v>87</v>
      </c>
      <c r="H14510" s="58" t="s">
        <v>87</v>
      </c>
      <c r="I14510" s="60" t="s">
        <v>85</v>
      </c>
    </row>
    <row r="14511" spans="1:9" x14ac:dyDescent="0.2">
      <c r="A14511" t="s">
        <v>59</v>
      </c>
      <c r="B14511" t="s">
        <v>81</v>
      </c>
      <c r="C14511" t="s">
        <v>22</v>
      </c>
      <c r="D14511" s="55">
        <v>46113</v>
      </c>
      <c r="E14511">
        <v>-8.5000000000000006E-2</v>
      </c>
      <c r="F14511">
        <v>2376546</v>
      </c>
      <c r="G14511" s="58" t="s">
        <v>87</v>
      </c>
      <c r="H14511" s="58" t="s">
        <v>87</v>
      </c>
      <c r="I14511" s="60" t="s">
        <v>85</v>
      </c>
    </row>
    <row r="14512" spans="1:9" x14ac:dyDescent="0.2">
      <c r="A14512" t="s">
        <v>60</v>
      </c>
      <c r="B14512" t="s">
        <v>80</v>
      </c>
      <c r="C14512" t="s">
        <v>22</v>
      </c>
      <c r="D14512" s="55">
        <v>46113</v>
      </c>
      <c r="E14512">
        <v>0.5</v>
      </c>
      <c r="F14512">
        <v>2376547</v>
      </c>
      <c r="G14512" s="58" t="s">
        <v>87</v>
      </c>
      <c r="H14512" s="58" t="s">
        <v>87</v>
      </c>
      <c r="I14512" s="60" t="s">
        <v>85</v>
      </c>
    </row>
    <row r="14513" spans="1:9" x14ac:dyDescent="0.2">
      <c r="A14513" t="s">
        <v>60</v>
      </c>
      <c r="B14513" t="s">
        <v>81</v>
      </c>
      <c r="C14513" t="s">
        <v>22</v>
      </c>
      <c r="D14513" s="55">
        <v>46113</v>
      </c>
      <c r="E14513">
        <v>0.02</v>
      </c>
      <c r="F14513">
        <v>2376548</v>
      </c>
      <c r="G14513" s="58" t="s">
        <v>87</v>
      </c>
      <c r="H14513" s="58" t="s">
        <v>87</v>
      </c>
      <c r="I14513" s="60" t="s">
        <v>85</v>
      </c>
    </row>
    <row r="14514" spans="1:9" x14ac:dyDescent="0.2">
      <c r="A14514" t="s">
        <v>61</v>
      </c>
      <c r="B14514" t="s">
        <v>80</v>
      </c>
      <c r="C14514" t="s">
        <v>22</v>
      </c>
      <c r="D14514" s="55">
        <v>46113</v>
      </c>
      <c r="E14514">
        <v>0.5</v>
      </c>
      <c r="F14514">
        <v>2376549</v>
      </c>
      <c r="G14514" s="58" t="s">
        <v>87</v>
      </c>
      <c r="H14514" s="58" t="s">
        <v>87</v>
      </c>
      <c r="I14514" s="60" t="s">
        <v>85</v>
      </c>
    </row>
    <row r="14515" spans="1:9" x14ac:dyDescent="0.2">
      <c r="A14515" t="s">
        <v>61</v>
      </c>
      <c r="B14515" t="s">
        <v>81</v>
      </c>
      <c r="C14515" t="s">
        <v>22</v>
      </c>
      <c r="D14515" s="55">
        <v>46113</v>
      </c>
      <c r="E14515">
        <v>-4.4999999999999998E-2</v>
      </c>
      <c r="F14515">
        <v>2376550</v>
      </c>
      <c r="G14515" s="58" t="s">
        <v>87</v>
      </c>
      <c r="H14515" s="58" t="s">
        <v>87</v>
      </c>
      <c r="I14515" s="60" t="s">
        <v>85</v>
      </c>
    </row>
    <row r="14516" spans="1:9" x14ac:dyDescent="0.2">
      <c r="A14516" t="s">
        <v>62</v>
      </c>
      <c r="B14516" t="s">
        <v>80</v>
      </c>
      <c r="C14516" t="s">
        <v>22</v>
      </c>
      <c r="D14516" s="55">
        <v>46113</v>
      </c>
      <c r="E14516">
        <v>0.24</v>
      </c>
      <c r="F14516">
        <v>2376551</v>
      </c>
      <c r="G14516" s="58" t="s">
        <v>87</v>
      </c>
      <c r="H14516" s="58" t="s">
        <v>87</v>
      </c>
      <c r="I14516" s="60" t="s">
        <v>85</v>
      </c>
    </row>
    <row r="14517" spans="1:9" x14ac:dyDescent="0.2">
      <c r="A14517" t="s">
        <v>62</v>
      </c>
      <c r="B14517" t="s">
        <v>81</v>
      </c>
      <c r="C14517" t="s">
        <v>22</v>
      </c>
      <c r="D14517" s="55">
        <v>46113</v>
      </c>
      <c r="E14517">
        <v>5.0000000000000001E-3</v>
      </c>
      <c r="F14517">
        <v>2376552</v>
      </c>
      <c r="G14517" s="58" t="s">
        <v>87</v>
      </c>
      <c r="H14517" s="58" t="s">
        <v>87</v>
      </c>
      <c r="I14517" s="60" t="s">
        <v>85</v>
      </c>
    </row>
    <row r="14518" spans="1:9" x14ac:dyDescent="0.2">
      <c r="A14518" t="s">
        <v>63</v>
      </c>
      <c r="B14518" t="s">
        <v>80</v>
      </c>
      <c r="C14518" t="s">
        <v>22</v>
      </c>
      <c r="D14518" s="55">
        <v>46113</v>
      </c>
      <c r="E14518">
        <v>0</v>
      </c>
      <c r="F14518">
        <v>2376553</v>
      </c>
      <c r="G14518" s="58" t="s">
        <v>87</v>
      </c>
      <c r="H14518" s="58" t="s">
        <v>87</v>
      </c>
      <c r="I14518" s="60" t="s">
        <v>85</v>
      </c>
    </row>
    <row r="14519" spans="1:9" x14ac:dyDescent="0.2">
      <c r="A14519" t="s">
        <v>63</v>
      </c>
      <c r="B14519" t="s">
        <v>81</v>
      </c>
      <c r="C14519" t="s">
        <v>22</v>
      </c>
      <c r="D14519" s="55">
        <v>46113</v>
      </c>
      <c r="E14519">
        <v>0</v>
      </c>
      <c r="F14519">
        <v>2376554</v>
      </c>
      <c r="G14519" s="58" t="s">
        <v>87</v>
      </c>
      <c r="H14519" s="58" t="s">
        <v>87</v>
      </c>
      <c r="I14519" s="60" t="s">
        <v>85</v>
      </c>
    </row>
    <row r="14520" spans="1:9" x14ac:dyDescent="0.2">
      <c r="A14520" t="s">
        <v>64</v>
      </c>
      <c r="B14520" t="s">
        <v>80</v>
      </c>
      <c r="C14520" t="s">
        <v>22</v>
      </c>
      <c r="D14520" s="55">
        <v>46113</v>
      </c>
      <c r="E14520">
        <v>0</v>
      </c>
      <c r="F14520">
        <v>2376555</v>
      </c>
      <c r="G14520" s="58" t="s">
        <v>87</v>
      </c>
      <c r="H14520" s="58" t="s">
        <v>87</v>
      </c>
      <c r="I14520" s="60" t="s">
        <v>85</v>
      </c>
    </row>
    <row r="14521" spans="1:9" x14ac:dyDescent="0.2">
      <c r="A14521" t="s">
        <v>64</v>
      </c>
      <c r="B14521" t="s">
        <v>81</v>
      </c>
      <c r="C14521" t="s">
        <v>22</v>
      </c>
      <c r="D14521" s="55">
        <v>46113</v>
      </c>
      <c r="E14521">
        <v>0</v>
      </c>
      <c r="F14521">
        <v>2376556</v>
      </c>
      <c r="G14521" s="58" t="s">
        <v>87</v>
      </c>
      <c r="H14521" s="58" t="s">
        <v>87</v>
      </c>
      <c r="I14521" s="60" t="s">
        <v>85</v>
      </c>
    </row>
    <row r="14522" spans="1:9" x14ac:dyDescent="0.2">
      <c r="A14522" t="s">
        <v>79</v>
      </c>
      <c r="B14522" t="s">
        <v>80</v>
      </c>
      <c r="C14522" t="s">
        <v>22</v>
      </c>
      <c r="D14522" s="55">
        <v>46113</v>
      </c>
      <c r="E14522">
        <v>0</v>
      </c>
      <c r="F14522">
        <v>2376557</v>
      </c>
      <c r="G14522" s="58" t="s">
        <v>87</v>
      </c>
      <c r="H14522" s="58" t="s">
        <v>87</v>
      </c>
      <c r="I14522" s="60" t="s">
        <v>85</v>
      </c>
    </row>
    <row r="14523" spans="1:9" x14ac:dyDescent="0.2">
      <c r="A14523" t="s">
        <v>79</v>
      </c>
      <c r="B14523" t="s">
        <v>81</v>
      </c>
      <c r="C14523" t="s">
        <v>22</v>
      </c>
      <c r="D14523" s="55">
        <v>46113</v>
      </c>
      <c r="E14523">
        <v>0</v>
      </c>
      <c r="F14523">
        <v>2376558</v>
      </c>
      <c r="G14523" s="58" t="s">
        <v>87</v>
      </c>
      <c r="H14523" s="58" t="s">
        <v>87</v>
      </c>
      <c r="I14523" s="60" t="s">
        <v>85</v>
      </c>
    </row>
    <row r="14524" spans="1:9" x14ac:dyDescent="0.2">
      <c r="A14524" t="s">
        <v>65</v>
      </c>
      <c r="B14524" t="s">
        <v>80</v>
      </c>
      <c r="C14524" t="s">
        <v>22</v>
      </c>
      <c r="D14524" s="55">
        <v>46113</v>
      </c>
      <c r="E14524">
        <v>0</v>
      </c>
      <c r="F14524">
        <v>2376559</v>
      </c>
      <c r="G14524" s="58" t="s">
        <v>87</v>
      </c>
      <c r="H14524" s="58" t="s">
        <v>87</v>
      </c>
      <c r="I14524" s="60" t="s">
        <v>85</v>
      </c>
    </row>
    <row r="14525" spans="1:9" x14ac:dyDescent="0.2">
      <c r="A14525" t="s">
        <v>65</v>
      </c>
      <c r="B14525" t="s">
        <v>81</v>
      </c>
      <c r="C14525" t="s">
        <v>22</v>
      </c>
      <c r="D14525" s="55">
        <v>46113</v>
      </c>
      <c r="E14525">
        <v>0</v>
      </c>
      <c r="F14525">
        <v>2376560</v>
      </c>
      <c r="G14525" s="58" t="s">
        <v>87</v>
      </c>
      <c r="H14525" s="58" t="s">
        <v>87</v>
      </c>
      <c r="I14525" s="60" t="s">
        <v>85</v>
      </c>
    </row>
    <row r="14526" spans="1:9" x14ac:dyDescent="0.2">
      <c r="A14526" t="s">
        <v>82</v>
      </c>
      <c r="B14526" t="s">
        <v>80</v>
      </c>
      <c r="C14526" t="s">
        <v>22</v>
      </c>
      <c r="D14526" s="55">
        <v>46113</v>
      </c>
      <c r="E14526">
        <v>0</v>
      </c>
      <c r="F14526">
        <v>2376561</v>
      </c>
      <c r="G14526" s="58" t="s">
        <v>87</v>
      </c>
      <c r="H14526" s="58" t="s">
        <v>87</v>
      </c>
      <c r="I14526" s="60" t="s">
        <v>85</v>
      </c>
    </row>
    <row r="14527" spans="1:9" x14ac:dyDescent="0.2">
      <c r="A14527" t="s">
        <v>78</v>
      </c>
      <c r="B14527" t="s">
        <v>80</v>
      </c>
      <c r="C14527" t="s">
        <v>22</v>
      </c>
      <c r="D14527" s="55">
        <v>46143</v>
      </c>
      <c r="E14527">
        <v>0.38500000000000001</v>
      </c>
      <c r="F14527">
        <v>2376515</v>
      </c>
      <c r="G14527" s="58" t="s">
        <v>87</v>
      </c>
      <c r="H14527" s="58" t="s">
        <v>87</v>
      </c>
      <c r="I14527" s="60" t="s">
        <v>85</v>
      </c>
    </row>
    <row r="14528" spans="1:9" x14ac:dyDescent="0.2">
      <c r="A14528" t="s">
        <v>78</v>
      </c>
      <c r="B14528" t="s">
        <v>81</v>
      </c>
      <c r="C14528" t="s">
        <v>22</v>
      </c>
      <c r="D14528" s="55">
        <v>46143</v>
      </c>
      <c r="E14528">
        <v>1.4999999999999999E-2</v>
      </c>
      <c r="F14528">
        <v>2376516</v>
      </c>
      <c r="G14528" s="58" t="s">
        <v>87</v>
      </c>
      <c r="H14528" s="58" t="s">
        <v>87</v>
      </c>
      <c r="I14528" s="60" t="s">
        <v>85</v>
      </c>
    </row>
    <row r="14529" spans="1:9" x14ac:dyDescent="0.2">
      <c r="A14529" t="s">
        <v>35</v>
      </c>
      <c r="B14529" t="s">
        <v>80</v>
      </c>
      <c r="C14529" t="s">
        <v>22</v>
      </c>
      <c r="D14529" s="55">
        <v>46143</v>
      </c>
      <c r="E14529">
        <v>0.38500000000000001</v>
      </c>
      <c r="F14529">
        <v>2376517</v>
      </c>
      <c r="G14529" s="58" t="s">
        <v>87</v>
      </c>
      <c r="H14529" s="58" t="s">
        <v>87</v>
      </c>
      <c r="I14529" s="60" t="s">
        <v>85</v>
      </c>
    </row>
    <row r="14530" spans="1:9" x14ac:dyDescent="0.2">
      <c r="A14530" t="s">
        <v>35</v>
      </c>
      <c r="B14530" t="s">
        <v>81</v>
      </c>
      <c r="C14530" t="s">
        <v>22</v>
      </c>
      <c r="D14530" s="55">
        <v>46143</v>
      </c>
      <c r="E14530">
        <v>4.4999999999999998E-2</v>
      </c>
      <c r="F14530">
        <v>2376518</v>
      </c>
      <c r="G14530" s="58" t="s">
        <v>87</v>
      </c>
      <c r="H14530" s="58" t="s">
        <v>87</v>
      </c>
      <c r="I14530" s="60" t="s">
        <v>85</v>
      </c>
    </row>
    <row r="14531" spans="1:9" x14ac:dyDescent="0.2">
      <c r="A14531" t="s">
        <v>36</v>
      </c>
      <c r="B14531" t="s">
        <v>80</v>
      </c>
      <c r="C14531" t="s">
        <v>22</v>
      </c>
      <c r="D14531" s="55">
        <v>46143</v>
      </c>
      <c r="E14531">
        <v>0.38500000000000001</v>
      </c>
      <c r="F14531">
        <v>2376519</v>
      </c>
      <c r="G14531" s="58" t="s">
        <v>87</v>
      </c>
      <c r="H14531" s="58" t="s">
        <v>87</v>
      </c>
      <c r="I14531" s="60" t="s">
        <v>85</v>
      </c>
    </row>
    <row r="14532" spans="1:9" x14ac:dyDescent="0.2">
      <c r="A14532" t="s">
        <v>36</v>
      </c>
      <c r="B14532" t="s">
        <v>81</v>
      </c>
      <c r="C14532" t="s">
        <v>22</v>
      </c>
      <c r="D14532" s="55">
        <v>46143</v>
      </c>
      <c r="E14532">
        <v>1.4999999999999999E-2</v>
      </c>
      <c r="F14532">
        <v>2376520</v>
      </c>
      <c r="G14532" s="58" t="s">
        <v>87</v>
      </c>
      <c r="H14532" s="58" t="s">
        <v>87</v>
      </c>
      <c r="I14532" s="60" t="s">
        <v>85</v>
      </c>
    </row>
    <row r="14533" spans="1:9" x14ac:dyDescent="0.2">
      <c r="A14533" t="s">
        <v>37</v>
      </c>
      <c r="B14533" t="s">
        <v>80</v>
      </c>
      <c r="C14533" t="s">
        <v>22</v>
      </c>
      <c r="D14533" s="55">
        <v>46143</v>
      </c>
      <c r="E14533">
        <v>0.38500000000000001</v>
      </c>
      <c r="F14533">
        <v>2376521</v>
      </c>
      <c r="G14533" s="58" t="s">
        <v>87</v>
      </c>
      <c r="H14533" s="58" t="s">
        <v>87</v>
      </c>
      <c r="I14533" s="60" t="s">
        <v>85</v>
      </c>
    </row>
    <row r="14534" spans="1:9" x14ac:dyDescent="0.2">
      <c r="A14534" t="s">
        <v>37</v>
      </c>
      <c r="B14534" t="s">
        <v>81</v>
      </c>
      <c r="C14534" t="s">
        <v>22</v>
      </c>
      <c r="D14534" s="55">
        <v>46143</v>
      </c>
      <c r="E14534">
        <v>4.4999999999999998E-2</v>
      </c>
      <c r="F14534">
        <v>2376522</v>
      </c>
      <c r="G14534" s="58" t="s">
        <v>87</v>
      </c>
      <c r="H14534" s="58" t="s">
        <v>87</v>
      </c>
      <c r="I14534" s="60" t="s">
        <v>85</v>
      </c>
    </row>
    <row r="14535" spans="1:9" x14ac:dyDescent="0.2">
      <c r="A14535" t="s">
        <v>40</v>
      </c>
      <c r="B14535" t="s">
        <v>80</v>
      </c>
      <c r="C14535" t="s">
        <v>22</v>
      </c>
      <c r="D14535" s="55">
        <v>46143</v>
      </c>
      <c r="E14535">
        <v>0</v>
      </c>
      <c r="F14535">
        <v>2376523</v>
      </c>
      <c r="G14535" s="58" t="s">
        <v>87</v>
      </c>
      <c r="H14535" s="58" t="s">
        <v>87</v>
      </c>
      <c r="I14535" s="60" t="s">
        <v>85</v>
      </c>
    </row>
    <row r="14536" spans="1:9" x14ac:dyDescent="0.2">
      <c r="A14536" t="s">
        <v>40</v>
      </c>
      <c r="B14536" t="s">
        <v>81</v>
      </c>
      <c r="C14536" t="s">
        <v>22</v>
      </c>
      <c r="D14536" s="55">
        <v>46143</v>
      </c>
      <c r="E14536">
        <v>0</v>
      </c>
      <c r="F14536">
        <v>2376524</v>
      </c>
      <c r="G14536" s="58" t="s">
        <v>87</v>
      </c>
      <c r="H14536" s="58" t="s">
        <v>87</v>
      </c>
      <c r="I14536" s="60" t="s">
        <v>85</v>
      </c>
    </row>
    <row r="14537" spans="1:9" x14ac:dyDescent="0.2">
      <c r="A14537" t="s">
        <v>41</v>
      </c>
      <c r="B14537" t="s">
        <v>80</v>
      </c>
      <c r="C14537" t="s">
        <v>22</v>
      </c>
      <c r="D14537" s="55">
        <v>46143</v>
      </c>
      <c r="E14537">
        <v>0</v>
      </c>
      <c r="F14537">
        <v>2376525</v>
      </c>
      <c r="G14537" s="58" t="s">
        <v>87</v>
      </c>
      <c r="H14537" s="58" t="s">
        <v>87</v>
      </c>
      <c r="I14537" s="60" t="s">
        <v>85</v>
      </c>
    </row>
    <row r="14538" spans="1:9" x14ac:dyDescent="0.2">
      <c r="A14538" t="s">
        <v>41</v>
      </c>
      <c r="B14538" t="s">
        <v>81</v>
      </c>
      <c r="C14538" t="s">
        <v>22</v>
      </c>
      <c r="D14538" s="55">
        <v>46143</v>
      </c>
      <c r="E14538">
        <v>0</v>
      </c>
      <c r="F14538">
        <v>2376526</v>
      </c>
      <c r="G14538" s="58" t="s">
        <v>87</v>
      </c>
      <c r="H14538" s="58" t="s">
        <v>87</v>
      </c>
      <c r="I14538" s="60" t="s">
        <v>85</v>
      </c>
    </row>
    <row r="14539" spans="1:9" x14ac:dyDescent="0.2">
      <c r="A14539" t="s">
        <v>42</v>
      </c>
      <c r="B14539" t="s">
        <v>80</v>
      </c>
      <c r="C14539" t="s">
        <v>22</v>
      </c>
      <c r="D14539" s="55">
        <v>46143</v>
      </c>
      <c r="E14539">
        <v>0.16500000000000001</v>
      </c>
      <c r="F14539">
        <v>2376527</v>
      </c>
      <c r="G14539" s="58" t="s">
        <v>87</v>
      </c>
      <c r="H14539" s="58" t="s">
        <v>87</v>
      </c>
      <c r="I14539" s="60" t="s">
        <v>85</v>
      </c>
    </row>
    <row r="14540" spans="1:9" x14ac:dyDescent="0.2">
      <c r="A14540" t="s">
        <v>42</v>
      </c>
      <c r="B14540" t="s">
        <v>81</v>
      </c>
      <c r="C14540" t="s">
        <v>22</v>
      </c>
      <c r="D14540" s="55">
        <v>46143</v>
      </c>
      <c r="E14540">
        <v>0.01</v>
      </c>
      <c r="F14540">
        <v>2376528</v>
      </c>
      <c r="G14540" s="58" t="s">
        <v>87</v>
      </c>
      <c r="H14540" s="58" t="s">
        <v>87</v>
      </c>
      <c r="I14540" s="60" t="s">
        <v>85</v>
      </c>
    </row>
    <row r="14541" spans="1:9" x14ac:dyDescent="0.2">
      <c r="A14541" t="s">
        <v>43</v>
      </c>
      <c r="B14541" t="s">
        <v>80</v>
      </c>
      <c r="C14541" t="s">
        <v>22</v>
      </c>
      <c r="D14541" s="55">
        <v>46143</v>
      </c>
      <c r="E14541">
        <v>0.16500000000000001</v>
      </c>
      <c r="F14541">
        <v>2376529</v>
      </c>
      <c r="G14541" s="58" t="s">
        <v>87</v>
      </c>
      <c r="H14541" s="58" t="s">
        <v>87</v>
      </c>
      <c r="I14541" s="60" t="s">
        <v>85</v>
      </c>
    </row>
    <row r="14542" spans="1:9" x14ac:dyDescent="0.2">
      <c r="A14542" t="s">
        <v>43</v>
      </c>
      <c r="B14542" t="s">
        <v>81</v>
      </c>
      <c r="C14542" t="s">
        <v>22</v>
      </c>
      <c r="D14542" s="55">
        <v>46143</v>
      </c>
      <c r="E14542">
        <v>5.1683049323689258E-2</v>
      </c>
      <c r="F14542">
        <v>2376530</v>
      </c>
      <c r="G14542" s="58" t="s">
        <v>87</v>
      </c>
      <c r="H14542" s="58" t="s">
        <v>87</v>
      </c>
      <c r="I14542" s="60" t="s">
        <v>85</v>
      </c>
    </row>
    <row r="14543" spans="1:9" x14ac:dyDescent="0.2">
      <c r="A14543" t="s">
        <v>44</v>
      </c>
      <c r="B14543" t="s">
        <v>80</v>
      </c>
      <c r="C14543" t="s">
        <v>22</v>
      </c>
      <c r="D14543" s="55">
        <v>46143</v>
      </c>
      <c r="E14543">
        <v>0.19500000000000001</v>
      </c>
      <c r="F14543">
        <v>2376531</v>
      </c>
      <c r="G14543" s="58" t="s">
        <v>87</v>
      </c>
      <c r="H14543" s="58" t="s">
        <v>87</v>
      </c>
      <c r="I14543" s="60" t="s">
        <v>85</v>
      </c>
    </row>
    <row r="14544" spans="1:9" x14ac:dyDescent="0.2">
      <c r="A14544" t="s">
        <v>44</v>
      </c>
      <c r="B14544" t="s">
        <v>81</v>
      </c>
      <c r="C14544" t="s">
        <v>22</v>
      </c>
      <c r="D14544" s="55">
        <v>46143</v>
      </c>
      <c r="E14544">
        <v>5.0000000000000001E-3</v>
      </c>
      <c r="F14544">
        <v>2376532</v>
      </c>
      <c r="G14544" s="58" t="s">
        <v>87</v>
      </c>
      <c r="H14544" s="58" t="s">
        <v>87</v>
      </c>
      <c r="I14544" s="60" t="s">
        <v>85</v>
      </c>
    </row>
    <row r="14545" spans="1:9" x14ac:dyDescent="0.2">
      <c r="A14545" t="s">
        <v>45</v>
      </c>
      <c r="B14545" t="s">
        <v>80</v>
      </c>
      <c r="C14545" t="s">
        <v>22</v>
      </c>
      <c r="D14545" s="55">
        <v>46143</v>
      </c>
      <c r="E14545">
        <v>0.19500000000000001</v>
      </c>
      <c r="F14545">
        <v>2376533</v>
      </c>
      <c r="G14545" s="58" t="s">
        <v>87</v>
      </c>
      <c r="H14545" s="58" t="s">
        <v>87</v>
      </c>
      <c r="I14545" s="60" t="s">
        <v>85</v>
      </c>
    </row>
    <row r="14546" spans="1:9" x14ac:dyDescent="0.2">
      <c r="A14546" t="s">
        <v>45</v>
      </c>
      <c r="B14546" t="s">
        <v>81</v>
      </c>
      <c r="C14546" t="s">
        <v>22</v>
      </c>
      <c r="D14546" s="55">
        <v>46143</v>
      </c>
      <c r="E14546">
        <v>5.0000000000000001E-3</v>
      </c>
      <c r="F14546">
        <v>2376534</v>
      </c>
      <c r="G14546" s="58" t="s">
        <v>87</v>
      </c>
      <c r="H14546" s="58" t="s">
        <v>87</v>
      </c>
      <c r="I14546" s="60" t="s">
        <v>85</v>
      </c>
    </row>
    <row r="14547" spans="1:9" x14ac:dyDescent="0.2">
      <c r="A14547" t="s">
        <v>46</v>
      </c>
      <c r="B14547" t="s">
        <v>80</v>
      </c>
      <c r="C14547" t="s">
        <v>22</v>
      </c>
      <c r="D14547" s="55">
        <v>46143</v>
      </c>
      <c r="E14547">
        <v>0.19500000000000001</v>
      </c>
      <c r="F14547">
        <v>2376535</v>
      </c>
      <c r="G14547" s="58" t="s">
        <v>87</v>
      </c>
      <c r="H14547" s="58" t="s">
        <v>87</v>
      </c>
      <c r="I14547" s="60" t="s">
        <v>85</v>
      </c>
    </row>
    <row r="14548" spans="1:9" x14ac:dyDescent="0.2">
      <c r="A14548" t="s">
        <v>46</v>
      </c>
      <c r="B14548" t="s">
        <v>81</v>
      </c>
      <c r="C14548" t="s">
        <v>22</v>
      </c>
      <c r="D14548" s="55">
        <v>46143</v>
      </c>
      <c r="E14548">
        <v>0.12196639377814163</v>
      </c>
      <c r="F14548">
        <v>2376536</v>
      </c>
      <c r="G14548" s="58" t="s">
        <v>87</v>
      </c>
      <c r="H14548" s="58" t="s">
        <v>87</v>
      </c>
      <c r="I14548" s="60" t="s">
        <v>85</v>
      </c>
    </row>
    <row r="14549" spans="1:9" x14ac:dyDescent="0.2">
      <c r="A14549" t="s">
        <v>47</v>
      </c>
      <c r="B14549" t="s">
        <v>80</v>
      </c>
      <c r="C14549" t="s">
        <v>22</v>
      </c>
      <c r="D14549" s="55">
        <v>46143</v>
      </c>
      <c r="E14549">
        <v>0.19500000000000001</v>
      </c>
      <c r="F14549">
        <v>2376537</v>
      </c>
      <c r="G14549" s="58" t="s">
        <v>87</v>
      </c>
      <c r="H14549" s="58" t="s">
        <v>87</v>
      </c>
      <c r="I14549" s="60" t="s">
        <v>85</v>
      </c>
    </row>
    <row r="14550" spans="1:9" x14ac:dyDescent="0.2">
      <c r="A14550" t="s">
        <v>47</v>
      </c>
      <c r="B14550" t="s">
        <v>81</v>
      </c>
      <c r="C14550" t="s">
        <v>22</v>
      </c>
      <c r="D14550" s="55">
        <v>46143</v>
      </c>
      <c r="E14550">
        <v>2.5000000000000001E-2</v>
      </c>
      <c r="F14550">
        <v>2376538</v>
      </c>
      <c r="G14550" s="58" t="s">
        <v>87</v>
      </c>
      <c r="H14550" s="58" t="s">
        <v>87</v>
      </c>
      <c r="I14550" s="60" t="s">
        <v>85</v>
      </c>
    </row>
    <row r="14551" spans="1:9" x14ac:dyDescent="0.2">
      <c r="A14551" t="s">
        <v>48</v>
      </c>
      <c r="B14551" t="s">
        <v>80</v>
      </c>
      <c r="C14551" t="s">
        <v>22</v>
      </c>
      <c r="D14551" s="55">
        <v>46143</v>
      </c>
      <c r="E14551">
        <v>0.19500000000000001</v>
      </c>
      <c r="F14551">
        <v>2376539</v>
      </c>
      <c r="G14551" s="58" t="s">
        <v>87</v>
      </c>
      <c r="H14551" s="58" t="s">
        <v>87</v>
      </c>
      <c r="I14551" s="60" t="s">
        <v>85</v>
      </c>
    </row>
    <row r="14552" spans="1:9" x14ac:dyDescent="0.2">
      <c r="A14552" t="s">
        <v>48</v>
      </c>
      <c r="B14552" t="s">
        <v>81</v>
      </c>
      <c r="C14552" t="s">
        <v>22</v>
      </c>
      <c r="D14552" s="55">
        <v>46143</v>
      </c>
      <c r="E14552">
        <v>0.12196639377814163</v>
      </c>
      <c r="F14552">
        <v>2376540</v>
      </c>
      <c r="G14552" s="58" t="s">
        <v>87</v>
      </c>
      <c r="H14552" s="58" t="s">
        <v>87</v>
      </c>
      <c r="I14552" s="60" t="s">
        <v>85</v>
      </c>
    </row>
    <row r="14553" spans="1:9" x14ac:dyDescent="0.2">
      <c r="A14553" t="s">
        <v>50</v>
      </c>
      <c r="B14553" t="s">
        <v>80</v>
      </c>
      <c r="C14553" t="s">
        <v>22</v>
      </c>
      <c r="D14553" s="55">
        <v>46143</v>
      </c>
      <c r="E14553">
        <v>0</v>
      </c>
      <c r="F14553">
        <v>2376541</v>
      </c>
      <c r="G14553" s="58" t="s">
        <v>87</v>
      </c>
      <c r="H14553" s="58" t="s">
        <v>87</v>
      </c>
      <c r="I14553" s="60" t="s">
        <v>85</v>
      </c>
    </row>
    <row r="14554" spans="1:9" x14ac:dyDescent="0.2">
      <c r="A14554" t="s">
        <v>50</v>
      </c>
      <c r="B14554" t="s">
        <v>81</v>
      </c>
      <c r="C14554" t="s">
        <v>22</v>
      </c>
      <c r="D14554" s="55">
        <v>46143</v>
      </c>
      <c r="E14554">
        <v>0</v>
      </c>
      <c r="F14554">
        <v>2376542</v>
      </c>
      <c r="G14554" s="58" t="s">
        <v>87</v>
      </c>
      <c r="H14554" s="58" t="s">
        <v>87</v>
      </c>
      <c r="I14554" s="60" t="s">
        <v>85</v>
      </c>
    </row>
    <row r="14555" spans="1:9" x14ac:dyDescent="0.2">
      <c r="A14555" t="s">
        <v>58</v>
      </c>
      <c r="B14555" t="s">
        <v>80</v>
      </c>
      <c r="C14555" t="s">
        <v>22</v>
      </c>
      <c r="D14555" s="55">
        <v>46143</v>
      </c>
      <c r="E14555">
        <v>0.38500000000000001</v>
      </c>
      <c r="F14555">
        <v>2376543</v>
      </c>
      <c r="G14555" s="58" t="s">
        <v>87</v>
      </c>
      <c r="H14555" s="58" t="s">
        <v>87</v>
      </c>
      <c r="I14555" s="60" t="s">
        <v>85</v>
      </c>
    </row>
    <row r="14556" spans="1:9" x14ac:dyDescent="0.2">
      <c r="A14556" t="s">
        <v>58</v>
      </c>
      <c r="B14556" t="s">
        <v>81</v>
      </c>
      <c r="C14556" t="s">
        <v>22</v>
      </c>
      <c r="D14556" s="55">
        <v>46143</v>
      </c>
      <c r="E14556">
        <v>1.4999999999999999E-2</v>
      </c>
      <c r="F14556">
        <v>2376544</v>
      </c>
      <c r="G14556" s="58" t="s">
        <v>87</v>
      </c>
      <c r="H14556" s="58" t="s">
        <v>87</v>
      </c>
      <c r="I14556" s="60" t="s">
        <v>85</v>
      </c>
    </row>
    <row r="14557" spans="1:9" x14ac:dyDescent="0.2">
      <c r="A14557" t="s">
        <v>59</v>
      </c>
      <c r="B14557" t="s">
        <v>80</v>
      </c>
      <c r="C14557" t="s">
        <v>22</v>
      </c>
      <c r="D14557" s="55">
        <v>46143</v>
      </c>
      <c r="E14557">
        <v>0.44</v>
      </c>
      <c r="F14557">
        <v>2376545</v>
      </c>
      <c r="G14557" s="58" t="s">
        <v>87</v>
      </c>
      <c r="H14557" s="58" t="s">
        <v>87</v>
      </c>
      <c r="I14557" s="60" t="s">
        <v>85</v>
      </c>
    </row>
    <row r="14558" spans="1:9" x14ac:dyDescent="0.2">
      <c r="A14558" t="s">
        <v>59</v>
      </c>
      <c r="B14558" t="s">
        <v>81</v>
      </c>
      <c r="C14558" t="s">
        <v>22</v>
      </c>
      <c r="D14558" s="55">
        <v>46143</v>
      </c>
      <c r="E14558">
        <v>-6.5000000000000002E-2</v>
      </c>
      <c r="F14558">
        <v>2376546</v>
      </c>
      <c r="G14558" s="58" t="s">
        <v>87</v>
      </c>
      <c r="H14558" s="58" t="s">
        <v>87</v>
      </c>
      <c r="I14558" s="60" t="s">
        <v>85</v>
      </c>
    </row>
    <row r="14559" spans="1:9" x14ac:dyDescent="0.2">
      <c r="A14559" t="s">
        <v>60</v>
      </c>
      <c r="B14559" t="s">
        <v>80</v>
      </c>
      <c r="C14559" t="s">
        <v>22</v>
      </c>
      <c r="D14559" s="55">
        <v>46143</v>
      </c>
      <c r="E14559">
        <v>0.44</v>
      </c>
      <c r="F14559">
        <v>2376547</v>
      </c>
      <c r="G14559" s="58" t="s">
        <v>87</v>
      </c>
      <c r="H14559" s="58" t="s">
        <v>87</v>
      </c>
      <c r="I14559" s="60" t="s">
        <v>85</v>
      </c>
    </row>
    <row r="14560" spans="1:9" x14ac:dyDescent="0.2">
      <c r="A14560" t="s">
        <v>60</v>
      </c>
      <c r="B14560" t="s">
        <v>81</v>
      </c>
      <c r="C14560" t="s">
        <v>22</v>
      </c>
      <c r="D14560" s="55">
        <v>46143</v>
      </c>
      <c r="E14560">
        <v>0.02</v>
      </c>
      <c r="F14560">
        <v>2376548</v>
      </c>
      <c r="G14560" s="58" t="s">
        <v>87</v>
      </c>
      <c r="H14560" s="58" t="s">
        <v>87</v>
      </c>
      <c r="I14560" s="60" t="s">
        <v>85</v>
      </c>
    </row>
    <row r="14561" spans="1:9" x14ac:dyDescent="0.2">
      <c r="A14561" t="s">
        <v>61</v>
      </c>
      <c r="B14561" t="s">
        <v>80</v>
      </c>
      <c r="C14561" t="s">
        <v>22</v>
      </c>
      <c r="D14561" s="55">
        <v>46143</v>
      </c>
      <c r="E14561">
        <v>0.44</v>
      </c>
      <c r="F14561">
        <v>2376549</v>
      </c>
      <c r="G14561" s="58" t="s">
        <v>87</v>
      </c>
      <c r="H14561" s="58" t="s">
        <v>87</v>
      </c>
      <c r="I14561" s="60" t="s">
        <v>85</v>
      </c>
    </row>
    <row r="14562" spans="1:9" x14ac:dyDescent="0.2">
      <c r="A14562" t="s">
        <v>61</v>
      </c>
      <c r="B14562" t="s">
        <v>81</v>
      </c>
      <c r="C14562" t="s">
        <v>22</v>
      </c>
      <c r="D14562" s="55">
        <v>46143</v>
      </c>
      <c r="E14562">
        <v>-3.5000000000000003E-2</v>
      </c>
      <c r="F14562">
        <v>2376550</v>
      </c>
      <c r="G14562" s="58" t="s">
        <v>87</v>
      </c>
      <c r="H14562" s="58" t="s">
        <v>87</v>
      </c>
      <c r="I14562" s="60" t="s">
        <v>85</v>
      </c>
    </row>
    <row r="14563" spans="1:9" x14ac:dyDescent="0.2">
      <c r="A14563" t="s">
        <v>62</v>
      </c>
      <c r="B14563" t="s">
        <v>80</v>
      </c>
      <c r="C14563" t="s">
        <v>22</v>
      </c>
      <c r="D14563" s="55">
        <v>46143</v>
      </c>
      <c r="E14563">
        <v>0.19500000000000001</v>
      </c>
      <c r="F14563">
        <v>2376551</v>
      </c>
      <c r="G14563" s="58" t="s">
        <v>87</v>
      </c>
      <c r="H14563" s="58" t="s">
        <v>87</v>
      </c>
      <c r="I14563" s="60" t="s">
        <v>85</v>
      </c>
    </row>
    <row r="14564" spans="1:9" x14ac:dyDescent="0.2">
      <c r="A14564" t="s">
        <v>62</v>
      </c>
      <c r="B14564" t="s">
        <v>81</v>
      </c>
      <c r="C14564" t="s">
        <v>22</v>
      </c>
      <c r="D14564" s="55">
        <v>46143</v>
      </c>
      <c r="E14564">
        <v>5.0000000000000001E-3</v>
      </c>
      <c r="F14564">
        <v>2376552</v>
      </c>
      <c r="G14564" s="58" t="s">
        <v>87</v>
      </c>
      <c r="H14564" s="58" t="s">
        <v>87</v>
      </c>
      <c r="I14564" s="60" t="s">
        <v>85</v>
      </c>
    </row>
    <row r="14565" spans="1:9" x14ac:dyDescent="0.2">
      <c r="A14565" t="s">
        <v>63</v>
      </c>
      <c r="B14565" t="s">
        <v>80</v>
      </c>
      <c r="C14565" t="s">
        <v>22</v>
      </c>
      <c r="D14565" s="55">
        <v>46143</v>
      </c>
      <c r="E14565">
        <v>0</v>
      </c>
      <c r="F14565">
        <v>2376553</v>
      </c>
      <c r="G14565" s="58" t="s">
        <v>87</v>
      </c>
      <c r="H14565" s="58" t="s">
        <v>87</v>
      </c>
      <c r="I14565" s="60" t="s">
        <v>85</v>
      </c>
    </row>
    <row r="14566" spans="1:9" x14ac:dyDescent="0.2">
      <c r="A14566" t="s">
        <v>63</v>
      </c>
      <c r="B14566" t="s">
        <v>81</v>
      </c>
      <c r="C14566" t="s">
        <v>22</v>
      </c>
      <c r="D14566" s="55">
        <v>46143</v>
      </c>
      <c r="E14566">
        <v>0</v>
      </c>
      <c r="F14566">
        <v>2376554</v>
      </c>
      <c r="G14566" s="58" t="s">
        <v>87</v>
      </c>
      <c r="H14566" s="58" t="s">
        <v>87</v>
      </c>
      <c r="I14566" s="60" t="s">
        <v>85</v>
      </c>
    </row>
    <row r="14567" spans="1:9" x14ac:dyDescent="0.2">
      <c r="A14567" t="s">
        <v>64</v>
      </c>
      <c r="B14567" t="s">
        <v>80</v>
      </c>
      <c r="C14567" t="s">
        <v>22</v>
      </c>
      <c r="D14567" s="55">
        <v>46143</v>
      </c>
      <c r="E14567">
        <v>0</v>
      </c>
      <c r="F14567">
        <v>2376555</v>
      </c>
      <c r="G14567" s="58" t="s">
        <v>87</v>
      </c>
      <c r="H14567" s="58" t="s">
        <v>87</v>
      </c>
      <c r="I14567" s="60" t="s">
        <v>85</v>
      </c>
    </row>
    <row r="14568" spans="1:9" x14ac:dyDescent="0.2">
      <c r="A14568" t="s">
        <v>64</v>
      </c>
      <c r="B14568" t="s">
        <v>81</v>
      </c>
      <c r="C14568" t="s">
        <v>22</v>
      </c>
      <c r="D14568" s="55">
        <v>46143</v>
      </c>
      <c r="E14568">
        <v>0</v>
      </c>
      <c r="F14568">
        <v>2376556</v>
      </c>
      <c r="G14568" s="58" t="s">
        <v>87</v>
      </c>
      <c r="H14568" s="58" t="s">
        <v>87</v>
      </c>
      <c r="I14568" s="60" t="s">
        <v>85</v>
      </c>
    </row>
    <row r="14569" spans="1:9" x14ac:dyDescent="0.2">
      <c r="A14569" t="s">
        <v>79</v>
      </c>
      <c r="B14569" t="s">
        <v>80</v>
      </c>
      <c r="C14569" t="s">
        <v>22</v>
      </c>
      <c r="D14569" s="55">
        <v>46143</v>
      </c>
      <c r="E14569">
        <v>0</v>
      </c>
      <c r="F14569">
        <v>2376557</v>
      </c>
      <c r="G14569" s="58" t="s">
        <v>87</v>
      </c>
      <c r="H14569" s="58" t="s">
        <v>87</v>
      </c>
      <c r="I14569" s="60" t="s">
        <v>85</v>
      </c>
    </row>
    <row r="14570" spans="1:9" x14ac:dyDescent="0.2">
      <c r="A14570" t="s">
        <v>79</v>
      </c>
      <c r="B14570" t="s">
        <v>81</v>
      </c>
      <c r="C14570" t="s">
        <v>22</v>
      </c>
      <c r="D14570" s="55">
        <v>46143</v>
      </c>
      <c r="E14570">
        <v>0</v>
      </c>
      <c r="F14570">
        <v>2376558</v>
      </c>
      <c r="G14570" s="58" t="s">
        <v>87</v>
      </c>
      <c r="H14570" s="58" t="s">
        <v>87</v>
      </c>
      <c r="I14570" s="60" t="s">
        <v>85</v>
      </c>
    </row>
    <row r="14571" spans="1:9" x14ac:dyDescent="0.2">
      <c r="A14571" t="s">
        <v>65</v>
      </c>
      <c r="B14571" t="s">
        <v>80</v>
      </c>
      <c r="C14571" t="s">
        <v>22</v>
      </c>
      <c r="D14571" s="55">
        <v>46143</v>
      </c>
      <c r="E14571">
        <v>0</v>
      </c>
      <c r="F14571">
        <v>2376559</v>
      </c>
      <c r="G14571" s="58" t="s">
        <v>87</v>
      </c>
      <c r="H14571" s="58" t="s">
        <v>87</v>
      </c>
      <c r="I14571" s="60" t="s">
        <v>85</v>
      </c>
    </row>
    <row r="14572" spans="1:9" x14ac:dyDescent="0.2">
      <c r="A14572" t="s">
        <v>65</v>
      </c>
      <c r="B14572" t="s">
        <v>81</v>
      </c>
      <c r="C14572" t="s">
        <v>22</v>
      </c>
      <c r="D14572" s="55">
        <v>46143</v>
      </c>
      <c r="E14572">
        <v>0</v>
      </c>
      <c r="F14572">
        <v>2376560</v>
      </c>
      <c r="G14572" s="58" t="s">
        <v>87</v>
      </c>
      <c r="H14572" s="58" t="s">
        <v>87</v>
      </c>
      <c r="I14572" s="60" t="s">
        <v>85</v>
      </c>
    </row>
    <row r="14573" spans="1:9" x14ac:dyDescent="0.2">
      <c r="A14573" t="s">
        <v>82</v>
      </c>
      <c r="B14573" t="s">
        <v>80</v>
      </c>
      <c r="C14573" t="s">
        <v>22</v>
      </c>
      <c r="D14573" s="55">
        <v>46143</v>
      </c>
      <c r="E14573">
        <v>0</v>
      </c>
      <c r="F14573">
        <v>2376561</v>
      </c>
      <c r="G14573" s="58" t="s">
        <v>87</v>
      </c>
      <c r="H14573" s="58" t="s">
        <v>87</v>
      </c>
      <c r="I14573" s="60" t="s">
        <v>85</v>
      </c>
    </row>
    <row r="14574" spans="1:9" x14ac:dyDescent="0.2">
      <c r="A14574" t="s">
        <v>78</v>
      </c>
      <c r="B14574" t="s">
        <v>80</v>
      </c>
      <c r="C14574" t="s">
        <v>22</v>
      </c>
      <c r="D14574" s="55">
        <v>46174</v>
      </c>
      <c r="E14574">
        <v>0.38500000000000001</v>
      </c>
      <c r="F14574">
        <v>2376515</v>
      </c>
      <c r="G14574" s="58" t="s">
        <v>87</v>
      </c>
      <c r="H14574" s="58" t="s">
        <v>87</v>
      </c>
      <c r="I14574" s="60" t="s">
        <v>85</v>
      </c>
    </row>
    <row r="14575" spans="1:9" x14ac:dyDescent="0.2">
      <c r="A14575" t="s">
        <v>78</v>
      </c>
      <c r="B14575" t="s">
        <v>81</v>
      </c>
      <c r="C14575" t="s">
        <v>22</v>
      </c>
      <c r="D14575" s="55">
        <v>46174</v>
      </c>
      <c r="E14575">
        <v>1.4999999999999999E-2</v>
      </c>
      <c r="F14575">
        <v>2376516</v>
      </c>
      <c r="G14575" s="58" t="s">
        <v>87</v>
      </c>
      <c r="H14575" s="58" t="s">
        <v>87</v>
      </c>
      <c r="I14575" s="60" t="s">
        <v>85</v>
      </c>
    </row>
    <row r="14576" spans="1:9" x14ac:dyDescent="0.2">
      <c r="A14576" t="s">
        <v>35</v>
      </c>
      <c r="B14576" t="s">
        <v>80</v>
      </c>
      <c r="C14576" t="s">
        <v>22</v>
      </c>
      <c r="D14576" s="55">
        <v>46174</v>
      </c>
      <c r="E14576">
        <v>0.38500000000000001</v>
      </c>
      <c r="F14576">
        <v>2376517</v>
      </c>
      <c r="G14576" s="58" t="s">
        <v>87</v>
      </c>
      <c r="H14576" s="58" t="s">
        <v>87</v>
      </c>
      <c r="I14576" s="60" t="s">
        <v>85</v>
      </c>
    </row>
    <row r="14577" spans="1:9" x14ac:dyDescent="0.2">
      <c r="A14577" t="s">
        <v>35</v>
      </c>
      <c r="B14577" t="s">
        <v>81</v>
      </c>
      <c r="C14577" t="s">
        <v>22</v>
      </c>
      <c r="D14577" s="55">
        <v>46174</v>
      </c>
      <c r="E14577">
        <v>5.5E-2</v>
      </c>
      <c r="F14577">
        <v>2376518</v>
      </c>
      <c r="G14577" s="58" t="s">
        <v>87</v>
      </c>
      <c r="H14577" s="58" t="s">
        <v>87</v>
      </c>
      <c r="I14577" s="60" t="s">
        <v>85</v>
      </c>
    </row>
    <row r="14578" spans="1:9" x14ac:dyDescent="0.2">
      <c r="A14578" t="s">
        <v>36</v>
      </c>
      <c r="B14578" t="s">
        <v>80</v>
      </c>
      <c r="C14578" t="s">
        <v>22</v>
      </c>
      <c r="D14578" s="55">
        <v>46174</v>
      </c>
      <c r="E14578">
        <v>0.38500000000000001</v>
      </c>
      <c r="F14578">
        <v>2376519</v>
      </c>
      <c r="G14578" s="58" t="s">
        <v>87</v>
      </c>
      <c r="H14578" s="58" t="s">
        <v>87</v>
      </c>
      <c r="I14578" s="60" t="s">
        <v>85</v>
      </c>
    </row>
    <row r="14579" spans="1:9" x14ac:dyDescent="0.2">
      <c r="A14579" t="s">
        <v>36</v>
      </c>
      <c r="B14579" t="s">
        <v>81</v>
      </c>
      <c r="C14579" t="s">
        <v>22</v>
      </c>
      <c r="D14579" s="55">
        <v>46174</v>
      </c>
      <c r="E14579">
        <v>1.4999999999999999E-2</v>
      </c>
      <c r="F14579">
        <v>2376520</v>
      </c>
      <c r="G14579" s="58" t="s">
        <v>87</v>
      </c>
      <c r="H14579" s="58" t="s">
        <v>87</v>
      </c>
      <c r="I14579" s="60" t="s">
        <v>85</v>
      </c>
    </row>
    <row r="14580" spans="1:9" x14ac:dyDescent="0.2">
      <c r="A14580" t="s">
        <v>37</v>
      </c>
      <c r="B14580" t="s">
        <v>80</v>
      </c>
      <c r="C14580" t="s">
        <v>22</v>
      </c>
      <c r="D14580" s="55">
        <v>46174</v>
      </c>
      <c r="E14580">
        <v>0.38500000000000001</v>
      </c>
      <c r="F14580">
        <v>2376521</v>
      </c>
      <c r="G14580" s="58" t="s">
        <v>87</v>
      </c>
      <c r="H14580" s="58" t="s">
        <v>87</v>
      </c>
      <c r="I14580" s="60" t="s">
        <v>85</v>
      </c>
    </row>
    <row r="14581" spans="1:9" x14ac:dyDescent="0.2">
      <c r="A14581" t="s">
        <v>37</v>
      </c>
      <c r="B14581" t="s">
        <v>81</v>
      </c>
      <c r="C14581" t="s">
        <v>22</v>
      </c>
      <c r="D14581" s="55">
        <v>46174</v>
      </c>
      <c r="E14581">
        <v>5.5E-2</v>
      </c>
      <c r="F14581">
        <v>2376522</v>
      </c>
      <c r="G14581" s="58" t="s">
        <v>87</v>
      </c>
      <c r="H14581" s="58" t="s">
        <v>87</v>
      </c>
      <c r="I14581" s="60" t="s">
        <v>85</v>
      </c>
    </row>
    <row r="14582" spans="1:9" x14ac:dyDescent="0.2">
      <c r="A14582" t="s">
        <v>40</v>
      </c>
      <c r="B14582" t="s">
        <v>80</v>
      </c>
      <c r="C14582" t="s">
        <v>22</v>
      </c>
      <c r="D14582" s="55">
        <v>46174</v>
      </c>
      <c r="E14582">
        <v>0</v>
      </c>
      <c r="F14582">
        <v>2376523</v>
      </c>
      <c r="G14582" s="58" t="s">
        <v>87</v>
      </c>
      <c r="H14582" s="58" t="s">
        <v>87</v>
      </c>
      <c r="I14582" s="60" t="s">
        <v>85</v>
      </c>
    </row>
    <row r="14583" spans="1:9" x14ac:dyDescent="0.2">
      <c r="A14583" t="s">
        <v>40</v>
      </c>
      <c r="B14583" t="s">
        <v>81</v>
      </c>
      <c r="C14583" t="s">
        <v>22</v>
      </c>
      <c r="D14583" s="55">
        <v>46174</v>
      </c>
      <c r="E14583">
        <v>0</v>
      </c>
      <c r="F14583">
        <v>2376524</v>
      </c>
      <c r="G14583" s="58" t="s">
        <v>87</v>
      </c>
      <c r="H14583" s="58" t="s">
        <v>87</v>
      </c>
      <c r="I14583" s="60" t="s">
        <v>85</v>
      </c>
    </row>
    <row r="14584" spans="1:9" x14ac:dyDescent="0.2">
      <c r="A14584" t="s">
        <v>41</v>
      </c>
      <c r="B14584" t="s">
        <v>80</v>
      </c>
      <c r="C14584" t="s">
        <v>22</v>
      </c>
      <c r="D14584" s="55">
        <v>46174</v>
      </c>
      <c r="E14584">
        <v>0</v>
      </c>
      <c r="F14584">
        <v>2376525</v>
      </c>
      <c r="G14584" s="58" t="s">
        <v>87</v>
      </c>
      <c r="H14584" s="58" t="s">
        <v>87</v>
      </c>
      <c r="I14584" s="60" t="s">
        <v>85</v>
      </c>
    </row>
    <row r="14585" spans="1:9" x14ac:dyDescent="0.2">
      <c r="A14585" t="s">
        <v>41</v>
      </c>
      <c r="B14585" t="s">
        <v>81</v>
      </c>
      <c r="C14585" t="s">
        <v>22</v>
      </c>
      <c r="D14585" s="55">
        <v>46174</v>
      </c>
      <c r="E14585">
        <v>0</v>
      </c>
      <c r="F14585">
        <v>2376526</v>
      </c>
      <c r="G14585" s="58" t="s">
        <v>87</v>
      </c>
      <c r="H14585" s="58" t="s">
        <v>87</v>
      </c>
      <c r="I14585" s="60" t="s">
        <v>85</v>
      </c>
    </row>
    <row r="14586" spans="1:9" x14ac:dyDescent="0.2">
      <c r="A14586" t="s">
        <v>42</v>
      </c>
      <c r="B14586" t="s">
        <v>80</v>
      </c>
      <c r="C14586" t="s">
        <v>22</v>
      </c>
      <c r="D14586" s="55">
        <v>46174</v>
      </c>
      <c r="E14586">
        <v>0.17</v>
      </c>
      <c r="F14586">
        <v>2376527</v>
      </c>
      <c r="G14586" s="58" t="s">
        <v>87</v>
      </c>
      <c r="H14586" s="58" t="s">
        <v>87</v>
      </c>
      <c r="I14586" s="60" t="s">
        <v>85</v>
      </c>
    </row>
    <row r="14587" spans="1:9" x14ac:dyDescent="0.2">
      <c r="A14587" t="s">
        <v>42</v>
      </c>
      <c r="B14587" t="s">
        <v>81</v>
      </c>
      <c r="C14587" t="s">
        <v>22</v>
      </c>
      <c r="D14587" s="55">
        <v>46174</v>
      </c>
      <c r="E14587">
        <v>1.2500000000000001E-2</v>
      </c>
      <c r="F14587">
        <v>2376528</v>
      </c>
      <c r="G14587" s="58" t="s">
        <v>87</v>
      </c>
      <c r="H14587" s="58" t="s">
        <v>87</v>
      </c>
      <c r="I14587" s="60" t="s">
        <v>85</v>
      </c>
    </row>
    <row r="14588" spans="1:9" x14ac:dyDescent="0.2">
      <c r="A14588" t="s">
        <v>43</v>
      </c>
      <c r="B14588" t="s">
        <v>80</v>
      </c>
      <c r="C14588" t="s">
        <v>22</v>
      </c>
      <c r="D14588" s="55">
        <v>46174</v>
      </c>
      <c r="E14588">
        <v>0.17</v>
      </c>
      <c r="F14588">
        <v>2376529</v>
      </c>
      <c r="G14588" s="58" t="s">
        <v>87</v>
      </c>
      <c r="H14588" s="58" t="s">
        <v>87</v>
      </c>
      <c r="I14588" s="60" t="s">
        <v>85</v>
      </c>
    </row>
    <row r="14589" spans="1:9" x14ac:dyDescent="0.2">
      <c r="A14589" t="s">
        <v>43</v>
      </c>
      <c r="B14589" t="s">
        <v>81</v>
      </c>
      <c r="C14589" t="s">
        <v>22</v>
      </c>
      <c r="D14589" s="55">
        <v>46174</v>
      </c>
      <c r="E14589">
        <v>4.9345180008990214E-2</v>
      </c>
      <c r="F14589">
        <v>2376530</v>
      </c>
      <c r="G14589" s="58" t="s">
        <v>87</v>
      </c>
      <c r="H14589" s="58" t="s">
        <v>87</v>
      </c>
      <c r="I14589" s="60" t="s">
        <v>85</v>
      </c>
    </row>
    <row r="14590" spans="1:9" x14ac:dyDescent="0.2">
      <c r="A14590" t="s">
        <v>44</v>
      </c>
      <c r="B14590" t="s">
        <v>80</v>
      </c>
      <c r="C14590" t="s">
        <v>22</v>
      </c>
      <c r="D14590" s="55">
        <v>46174</v>
      </c>
      <c r="E14590">
        <v>0.19500000000000001</v>
      </c>
      <c r="F14590">
        <v>2376531</v>
      </c>
      <c r="G14590" s="58" t="s">
        <v>87</v>
      </c>
      <c r="H14590" s="58" t="s">
        <v>87</v>
      </c>
      <c r="I14590" s="60" t="s">
        <v>85</v>
      </c>
    </row>
    <row r="14591" spans="1:9" x14ac:dyDescent="0.2">
      <c r="A14591" t="s">
        <v>44</v>
      </c>
      <c r="B14591" t="s">
        <v>81</v>
      </c>
      <c r="C14591" t="s">
        <v>22</v>
      </c>
      <c r="D14591" s="55">
        <v>46174</v>
      </c>
      <c r="E14591">
        <v>5.0000000000000001E-3</v>
      </c>
      <c r="F14591">
        <v>2376532</v>
      </c>
      <c r="G14591" s="58" t="s">
        <v>87</v>
      </c>
      <c r="H14591" s="58" t="s">
        <v>87</v>
      </c>
      <c r="I14591" s="60" t="s">
        <v>85</v>
      </c>
    </row>
    <row r="14592" spans="1:9" x14ac:dyDescent="0.2">
      <c r="A14592" t="s">
        <v>45</v>
      </c>
      <c r="B14592" t="s">
        <v>80</v>
      </c>
      <c r="C14592" t="s">
        <v>22</v>
      </c>
      <c r="D14592" s="55">
        <v>46174</v>
      </c>
      <c r="E14592">
        <v>0.19500000000000001</v>
      </c>
      <c r="F14592">
        <v>2376533</v>
      </c>
      <c r="G14592" s="58" t="s">
        <v>87</v>
      </c>
      <c r="H14592" s="58" t="s">
        <v>87</v>
      </c>
      <c r="I14592" s="60" t="s">
        <v>85</v>
      </c>
    </row>
    <row r="14593" spans="1:9" x14ac:dyDescent="0.2">
      <c r="A14593" t="s">
        <v>45</v>
      </c>
      <c r="B14593" t="s">
        <v>81</v>
      </c>
      <c r="C14593" t="s">
        <v>22</v>
      </c>
      <c r="D14593" s="55">
        <v>46174</v>
      </c>
      <c r="E14593">
        <v>5.0000000000000001E-3</v>
      </c>
      <c r="F14593">
        <v>2376534</v>
      </c>
      <c r="G14593" s="58" t="s">
        <v>87</v>
      </c>
      <c r="H14593" s="58" t="s">
        <v>87</v>
      </c>
      <c r="I14593" s="60" t="s">
        <v>85</v>
      </c>
    </row>
    <row r="14594" spans="1:9" x14ac:dyDescent="0.2">
      <c r="A14594" t="s">
        <v>46</v>
      </c>
      <c r="B14594" t="s">
        <v>80</v>
      </c>
      <c r="C14594" t="s">
        <v>22</v>
      </c>
      <c r="D14594" s="55">
        <v>46174</v>
      </c>
      <c r="E14594">
        <v>0.19500000000000001</v>
      </c>
      <c r="F14594">
        <v>2376535</v>
      </c>
      <c r="G14594" s="58" t="s">
        <v>87</v>
      </c>
      <c r="H14594" s="58" t="s">
        <v>87</v>
      </c>
      <c r="I14594" s="60" t="s">
        <v>85</v>
      </c>
    </row>
    <row r="14595" spans="1:9" x14ac:dyDescent="0.2">
      <c r="A14595" t="s">
        <v>46</v>
      </c>
      <c r="B14595" t="s">
        <v>81</v>
      </c>
      <c r="C14595" t="s">
        <v>22</v>
      </c>
      <c r="D14595" s="55">
        <v>46174</v>
      </c>
      <c r="E14595">
        <v>0.11696639377814162</v>
      </c>
      <c r="F14595">
        <v>2376536</v>
      </c>
      <c r="G14595" s="58" t="s">
        <v>87</v>
      </c>
      <c r="H14595" s="58" t="s">
        <v>87</v>
      </c>
      <c r="I14595" s="60" t="s">
        <v>85</v>
      </c>
    </row>
    <row r="14596" spans="1:9" x14ac:dyDescent="0.2">
      <c r="A14596" t="s">
        <v>47</v>
      </c>
      <c r="B14596" t="s">
        <v>80</v>
      </c>
      <c r="C14596" t="s">
        <v>22</v>
      </c>
      <c r="D14596" s="55">
        <v>46174</v>
      </c>
      <c r="E14596">
        <v>0.19500000000000001</v>
      </c>
      <c r="F14596">
        <v>2376537</v>
      </c>
      <c r="G14596" s="58" t="s">
        <v>87</v>
      </c>
      <c r="H14596" s="58" t="s">
        <v>87</v>
      </c>
      <c r="I14596" s="60" t="s">
        <v>85</v>
      </c>
    </row>
    <row r="14597" spans="1:9" x14ac:dyDescent="0.2">
      <c r="A14597" t="s">
        <v>47</v>
      </c>
      <c r="B14597" t="s">
        <v>81</v>
      </c>
      <c r="C14597" t="s">
        <v>22</v>
      </c>
      <c r="D14597" s="55">
        <v>46174</v>
      </c>
      <c r="E14597">
        <v>2.5000000000000001E-2</v>
      </c>
      <c r="F14597">
        <v>2376538</v>
      </c>
      <c r="G14597" s="58" t="s">
        <v>87</v>
      </c>
      <c r="H14597" s="58" t="s">
        <v>87</v>
      </c>
      <c r="I14597" s="60" t="s">
        <v>85</v>
      </c>
    </row>
    <row r="14598" spans="1:9" x14ac:dyDescent="0.2">
      <c r="A14598" t="s">
        <v>48</v>
      </c>
      <c r="B14598" t="s">
        <v>80</v>
      </c>
      <c r="C14598" t="s">
        <v>22</v>
      </c>
      <c r="D14598" s="55">
        <v>46174</v>
      </c>
      <c r="E14598">
        <v>0.19500000000000001</v>
      </c>
      <c r="F14598">
        <v>2376539</v>
      </c>
      <c r="G14598" s="58" t="s">
        <v>87</v>
      </c>
      <c r="H14598" s="58" t="s">
        <v>87</v>
      </c>
      <c r="I14598" s="60" t="s">
        <v>85</v>
      </c>
    </row>
    <row r="14599" spans="1:9" x14ac:dyDescent="0.2">
      <c r="A14599" t="s">
        <v>48</v>
      </c>
      <c r="B14599" t="s">
        <v>81</v>
      </c>
      <c r="C14599" t="s">
        <v>22</v>
      </c>
      <c r="D14599" s="55">
        <v>46174</v>
      </c>
      <c r="E14599">
        <v>0.11696639377814162</v>
      </c>
      <c r="F14599">
        <v>2376540</v>
      </c>
      <c r="G14599" s="58" t="s">
        <v>87</v>
      </c>
      <c r="H14599" s="58" t="s">
        <v>87</v>
      </c>
      <c r="I14599" s="60" t="s">
        <v>85</v>
      </c>
    </row>
    <row r="14600" spans="1:9" x14ac:dyDescent="0.2">
      <c r="A14600" t="s">
        <v>50</v>
      </c>
      <c r="B14600" t="s">
        <v>80</v>
      </c>
      <c r="C14600" t="s">
        <v>22</v>
      </c>
      <c r="D14600" s="55">
        <v>46174</v>
      </c>
      <c r="E14600">
        <v>0</v>
      </c>
      <c r="F14600">
        <v>2376541</v>
      </c>
      <c r="G14600" s="58" t="s">
        <v>87</v>
      </c>
      <c r="H14600" s="58" t="s">
        <v>87</v>
      </c>
      <c r="I14600" s="60" t="s">
        <v>85</v>
      </c>
    </row>
    <row r="14601" spans="1:9" x14ac:dyDescent="0.2">
      <c r="A14601" t="s">
        <v>50</v>
      </c>
      <c r="B14601" t="s">
        <v>81</v>
      </c>
      <c r="C14601" t="s">
        <v>22</v>
      </c>
      <c r="D14601" s="55">
        <v>46174</v>
      </c>
      <c r="E14601">
        <v>0</v>
      </c>
      <c r="F14601">
        <v>2376542</v>
      </c>
      <c r="G14601" s="58" t="s">
        <v>87</v>
      </c>
      <c r="H14601" s="58" t="s">
        <v>87</v>
      </c>
      <c r="I14601" s="60" t="s">
        <v>85</v>
      </c>
    </row>
    <row r="14602" spans="1:9" x14ac:dyDescent="0.2">
      <c r="A14602" t="s">
        <v>58</v>
      </c>
      <c r="B14602" t="s">
        <v>80</v>
      </c>
      <c r="C14602" t="s">
        <v>22</v>
      </c>
      <c r="D14602" s="55">
        <v>46174</v>
      </c>
      <c r="E14602">
        <v>0.38500000000000001</v>
      </c>
      <c r="F14602">
        <v>2376543</v>
      </c>
      <c r="G14602" s="58" t="s">
        <v>87</v>
      </c>
      <c r="H14602" s="58" t="s">
        <v>87</v>
      </c>
      <c r="I14602" s="60" t="s">
        <v>85</v>
      </c>
    </row>
    <row r="14603" spans="1:9" x14ac:dyDescent="0.2">
      <c r="A14603" t="s">
        <v>58</v>
      </c>
      <c r="B14603" t="s">
        <v>81</v>
      </c>
      <c r="C14603" t="s">
        <v>22</v>
      </c>
      <c r="D14603" s="55">
        <v>46174</v>
      </c>
      <c r="E14603">
        <v>1.4999999999999999E-2</v>
      </c>
      <c r="F14603">
        <v>2376544</v>
      </c>
      <c r="G14603" s="58" t="s">
        <v>87</v>
      </c>
      <c r="H14603" s="58" t="s">
        <v>87</v>
      </c>
      <c r="I14603" s="60" t="s">
        <v>85</v>
      </c>
    </row>
    <row r="14604" spans="1:9" x14ac:dyDescent="0.2">
      <c r="A14604" t="s">
        <v>59</v>
      </c>
      <c r="B14604" t="s">
        <v>80</v>
      </c>
      <c r="C14604" t="s">
        <v>22</v>
      </c>
      <c r="D14604" s="55">
        <v>46174</v>
      </c>
      <c r="E14604">
        <v>0.44</v>
      </c>
      <c r="F14604">
        <v>2376545</v>
      </c>
      <c r="G14604" s="58" t="s">
        <v>87</v>
      </c>
      <c r="H14604" s="58" t="s">
        <v>87</v>
      </c>
      <c r="I14604" s="60" t="s">
        <v>85</v>
      </c>
    </row>
    <row r="14605" spans="1:9" x14ac:dyDescent="0.2">
      <c r="A14605" t="s">
        <v>59</v>
      </c>
      <c r="B14605" t="s">
        <v>81</v>
      </c>
      <c r="C14605" t="s">
        <v>22</v>
      </c>
      <c r="D14605" s="55">
        <v>46174</v>
      </c>
      <c r="E14605">
        <v>-5.5E-2</v>
      </c>
      <c r="F14605">
        <v>2376546</v>
      </c>
      <c r="G14605" s="58" t="s">
        <v>87</v>
      </c>
      <c r="H14605" s="58" t="s">
        <v>87</v>
      </c>
      <c r="I14605" s="60" t="s">
        <v>85</v>
      </c>
    </row>
    <row r="14606" spans="1:9" x14ac:dyDescent="0.2">
      <c r="A14606" t="s">
        <v>60</v>
      </c>
      <c r="B14606" t="s">
        <v>80</v>
      </c>
      <c r="C14606" t="s">
        <v>22</v>
      </c>
      <c r="D14606" s="55">
        <v>46174</v>
      </c>
      <c r="E14606">
        <v>0.44</v>
      </c>
      <c r="F14606">
        <v>2376547</v>
      </c>
      <c r="G14606" s="58" t="s">
        <v>87</v>
      </c>
      <c r="H14606" s="58" t="s">
        <v>87</v>
      </c>
      <c r="I14606" s="60" t="s">
        <v>85</v>
      </c>
    </row>
    <row r="14607" spans="1:9" x14ac:dyDescent="0.2">
      <c r="A14607" t="s">
        <v>60</v>
      </c>
      <c r="B14607" t="s">
        <v>81</v>
      </c>
      <c r="C14607" t="s">
        <v>22</v>
      </c>
      <c r="D14607" s="55">
        <v>46174</v>
      </c>
      <c r="E14607">
        <v>3.5000000000000003E-2</v>
      </c>
      <c r="F14607">
        <v>2376548</v>
      </c>
      <c r="G14607" s="58" t="s">
        <v>87</v>
      </c>
      <c r="H14607" s="58" t="s">
        <v>87</v>
      </c>
      <c r="I14607" s="60" t="s">
        <v>85</v>
      </c>
    </row>
    <row r="14608" spans="1:9" x14ac:dyDescent="0.2">
      <c r="A14608" t="s">
        <v>61</v>
      </c>
      <c r="B14608" t="s">
        <v>80</v>
      </c>
      <c r="C14608" t="s">
        <v>22</v>
      </c>
      <c r="D14608" s="55">
        <v>46174</v>
      </c>
      <c r="E14608">
        <v>0.44</v>
      </c>
      <c r="F14608">
        <v>2376549</v>
      </c>
      <c r="G14608" s="58" t="s">
        <v>87</v>
      </c>
      <c r="H14608" s="58" t="s">
        <v>87</v>
      </c>
      <c r="I14608" s="60" t="s">
        <v>85</v>
      </c>
    </row>
    <row r="14609" spans="1:9" x14ac:dyDescent="0.2">
      <c r="A14609" t="s">
        <v>61</v>
      </c>
      <c r="B14609" t="s">
        <v>81</v>
      </c>
      <c r="C14609" t="s">
        <v>22</v>
      </c>
      <c r="D14609" s="55">
        <v>46174</v>
      </c>
      <c r="E14609">
        <v>-3.5000000000000003E-2</v>
      </c>
      <c r="F14609">
        <v>2376550</v>
      </c>
      <c r="G14609" s="58" t="s">
        <v>87</v>
      </c>
      <c r="H14609" s="58" t="s">
        <v>87</v>
      </c>
      <c r="I14609" s="60" t="s">
        <v>85</v>
      </c>
    </row>
    <row r="14610" spans="1:9" x14ac:dyDescent="0.2">
      <c r="A14610" t="s">
        <v>62</v>
      </c>
      <c r="B14610" t="s">
        <v>80</v>
      </c>
      <c r="C14610" t="s">
        <v>22</v>
      </c>
      <c r="D14610" s="55">
        <v>46174</v>
      </c>
      <c r="E14610">
        <v>0.19500000000000001</v>
      </c>
      <c r="F14610">
        <v>2376551</v>
      </c>
      <c r="G14610" s="58" t="s">
        <v>87</v>
      </c>
      <c r="H14610" s="58" t="s">
        <v>87</v>
      </c>
      <c r="I14610" s="60" t="s">
        <v>85</v>
      </c>
    </row>
    <row r="14611" spans="1:9" x14ac:dyDescent="0.2">
      <c r="A14611" t="s">
        <v>62</v>
      </c>
      <c r="B14611" t="s">
        <v>81</v>
      </c>
      <c r="C14611" t="s">
        <v>22</v>
      </c>
      <c r="D14611" s="55">
        <v>46174</v>
      </c>
      <c r="E14611">
        <v>5.0000000000000001E-3</v>
      </c>
      <c r="F14611">
        <v>2376552</v>
      </c>
      <c r="G14611" s="58" t="s">
        <v>87</v>
      </c>
      <c r="H14611" s="58" t="s">
        <v>87</v>
      </c>
      <c r="I14611" s="60" t="s">
        <v>85</v>
      </c>
    </row>
    <row r="14612" spans="1:9" x14ac:dyDescent="0.2">
      <c r="A14612" t="s">
        <v>63</v>
      </c>
      <c r="B14612" t="s">
        <v>80</v>
      </c>
      <c r="C14612" t="s">
        <v>22</v>
      </c>
      <c r="D14612" s="55">
        <v>46174</v>
      </c>
      <c r="E14612">
        <v>0</v>
      </c>
      <c r="F14612">
        <v>2376553</v>
      </c>
      <c r="G14612" s="58" t="s">
        <v>87</v>
      </c>
      <c r="H14612" s="58" t="s">
        <v>87</v>
      </c>
      <c r="I14612" s="60" t="s">
        <v>85</v>
      </c>
    </row>
    <row r="14613" spans="1:9" x14ac:dyDescent="0.2">
      <c r="A14613" t="s">
        <v>63</v>
      </c>
      <c r="B14613" t="s">
        <v>81</v>
      </c>
      <c r="C14613" t="s">
        <v>22</v>
      </c>
      <c r="D14613" s="55">
        <v>46174</v>
      </c>
      <c r="E14613">
        <v>0</v>
      </c>
      <c r="F14613">
        <v>2376554</v>
      </c>
      <c r="G14613" s="58" t="s">
        <v>87</v>
      </c>
      <c r="H14613" s="58" t="s">
        <v>87</v>
      </c>
      <c r="I14613" s="60" t="s">
        <v>85</v>
      </c>
    </row>
    <row r="14614" spans="1:9" x14ac:dyDescent="0.2">
      <c r="A14614" t="s">
        <v>64</v>
      </c>
      <c r="B14614" t="s">
        <v>80</v>
      </c>
      <c r="C14614" t="s">
        <v>22</v>
      </c>
      <c r="D14614" s="55">
        <v>46174</v>
      </c>
      <c r="E14614">
        <v>0</v>
      </c>
      <c r="F14614">
        <v>2376555</v>
      </c>
      <c r="G14614" s="58" t="s">
        <v>87</v>
      </c>
      <c r="H14614" s="58" t="s">
        <v>87</v>
      </c>
      <c r="I14614" s="60" t="s">
        <v>85</v>
      </c>
    </row>
    <row r="14615" spans="1:9" x14ac:dyDescent="0.2">
      <c r="A14615" t="s">
        <v>64</v>
      </c>
      <c r="B14615" t="s">
        <v>81</v>
      </c>
      <c r="C14615" t="s">
        <v>22</v>
      </c>
      <c r="D14615" s="55">
        <v>46174</v>
      </c>
      <c r="E14615">
        <v>0</v>
      </c>
      <c r="F14615">
        <v>2376556</v>
      </c>
      <c r="G14615" s="58" t="s">
        <v>87</v>
      </c>
      <c r="H14615" s="58" t="s">
        <v>87</v>
      </c>
      <c r="I14615" s="60" t="s">
        <v>85</v>
      </c>
    </row>
    <row r="14616" spans="1:9" x14ac:dyDescent="0.2">
      <c r="A14616" t="s">
        <v>79</v>
      </c>
      <c r="B14616" t="s">
        <v>80</v>
      </c>
      <c r="C14616" t="s">
        <v>22</v>
      </c>
      <c r="D14616" s="55">
        <v>46174</v>
      </c>
      <c r="E14616">
        <v>0</v>
      </c>
      <c r="F14616">
        <v>2376557</v>
      </c>
      <c r="G14616" s="58" t="s">
        <v>87</v>
      </c>
      <c r="H14616" s="58" t="s">
        <v>87</v>
      </c>
      <c r="I14616" s="60" t="s">
        <v>85</v>
      </c>
    </row>
    <row r="14617" spans="1:9" x14ac:dyDescent="0.2">
      <c r="A14617" t="s">
        <v>79</v>
      </c>
      <c r="B14617" t="s">
        <v>81</v>
      </c>
      <c r="C14617" t="s">
        <v>22</v>
      </c>
      <c r="D14617" s="55">
        <v>46174</v>
      </c>
      <c r="E14617">
        <v>0</v>
      </c>
      <c r="F14617">
        <v>2376558</v>
      </c>
      <c r="G14617" s="58" t="s">
        <v>87</v>
      </c>
      <c r="H14617" s="58" t="s">
        <v>87</v>
      </c>
      <c r="I14617" s="60" t="s">
        <v>85</v>
      </c>
    </row>
    <row r="14618" spans="1:9" x14ac:dyDescent="0.2">
      <c r="A14618" t="s">
        <v>65</v>
      </c>
      <c r="B14618" t="s">
        <v>80</v>
      </c>
      <c r="C14618" t="s">
        <v>22</v>
      </c>
      <c r="D14618" s="55">
        <v>46174</v>
      </c>
      <c r="E14618">
        <v>0</v>
      </c>
      <c r="F14618">
        <v>2376559</v>
      </c>
      <c r="G14618" s="58" t="s">
        <v>87</v>
      </c>
      <c r="H14618" s="58" t="s">
        <v>87</v>
      </c>
      <c r="I14618" s="60" t="s">
        <v>85</v>
      </c>
    </row>
    <row r="14619" spans="1:9" x14ac:dyDescent="0.2">
      <c r="A14619" t="s">
        <v>65</v>
      </c>
      <c r="B14619" t="s">
        <v>81</v>
      </c>
      <c r="C14619" t="s">
        <v>22</v>
      </c>
      <c r="D14619" s="55">
        <v>46174</v>
      </c>
      <c r="E14619">
        <v>0</v>
      </c>
      <c r="F14619">
        <v>2376560</v>
      </c>
      <c r="G14619" s="58" t="s">
        <v>87</v>
      </c>
      <c r="H14619" s="58" t="s">
        <v>87</v>
      </c>
      <c r="I14619" s="60" t="s">
        <v>85</v>
      </c>
    </row>
    <row r="14620" spans="1:9" x14ac:dyDescent="0.2">
      <c r="A14620" t="s">
        <v>82</v>
      </c>
      <c r="B14620" t="s">
        <v>80</v>
      </c>
      <c r="C14620" t="s">
        <v>22</v>
      </c>
      <c r="D14620" s="55">
        <v>46174</v>
      </c>
      <c r="E14620">
        <v>0</v>
      </c>
      <c r="F14620">
        <v>2376561</v>
      </c>
      <c r="G14620" s="58" t="s">
        <v>87</v>
      </c>
      <c r="H14620" s="58" t="s">
        <v>87</v>
      </c>
      <c r="I14620" s="60" t="s">
        <v>85</v>
      </c>
    </row>
    <row r="14621" spans="1:9" x14ac:dyDescent="0.2">
      <c r="A14621" t="s">
        <v>78</v>
      </c>
      <c r="B14621" t="s">
        <v>80</v>
      </c>
      <c r="C14621" t="s">
        <v>22</v>
      </c>
      <c r="D14621" s="55">
        <v>46204</v>
      </c>
      <c r="E14621">
        <v>0.39750000000000002</v>
      </c>
      <c r="F14621">
        <v>2376515</v>
      </c>
      <c r="G14621" s="58" t="s">
        <v>87</v>
      </c>
      <c r="H14621" s="58" t="s">
        <v>87</v>
      </c>
      <c r="I14621" s="60" t="s">
        <v>85</v>
      </c>
    </row>
    <row r="14622" spans="1:9" x14ac:dyDescent="0.2">
      <c r="A14622" t="s">
        <v>78</v>
      </c>
      <c r="B14622" t="s">
        <v>81</v>
      </c>
      <c r="C14622" t="s">
        <v>22</v>
      </c>
      <c r="D14622" s="55">
        <v>46204</v>
      </c>
      <c r="E14622">
        <v>1.4999999999999999E-2</v>
      </c>
      <c r="F14622">
        <v>2376516</v>
      </c>
      <c r="G14622" s="58" t="s">
        <v>87</v>
      </c>
      <c r="H14622" s="58" t="s">
        <v>87</v>
      </c>
      <c r="I14622" s="60" t="s">
        <v>85</v>
      </c>
    </row>
    <row r="14623" spans="1:9" x14ac:dyDescent="0.2">
      <c r="A14623" t="s">
        <v>35</v>
      </c>
      <c r="B14623" t="s">
        <v>80</v>
      </c>
      <c r="C14623" t="s">
        <v>22</v>
      </c>
      <c r="D14623" s="55">
        <v>46204</v>
      </c>
      <c r="E14623">
        <v>0.39750000000000002</v>
      </c>
      <c r="F14623">
        <v>2376517</v>
      </c>
      <c r="G14623" s="58" t="s">
        <v>87</v>
      </c>
      <c r="H14623" s="58" t="s">
        <v>87</v>
      </c>
      <c r="I14623" s="60" t="s">
        <v>85</v>
      </c>
    </row>
    <row r="14624" spans="1:9" x14ac:dyDescent="0.2">
      <c r="A14624" t="s">
        <v>35</v>
      </c>
      <c r="B14624" t="s">
        <v>81</v>
      </c>
      <c r="C14624" t="s">
        <v>22</v>
      </c>
      <c r="D14624" s="55">
        <v>46204</v>
      </c>
      <c r="E14624">
        <v>6.5000000000000002E-2</v>
      </c>
      <c r="F14624">
        <v>2376518</v>
      </c>
      <c r="G14624" s="58" t="s">
        <v>87</v>
      </c>
      <c r="H14624" s="58" t="s">
        <v>87</v>
      </c>
      <c r="I14624" s="60" t="s">
        <v>85</v>
      </c>
    </row>
    <row r="14625" spans="1:9" x14ac:dyDescent="0.2">
      <c r="A14625" t="s">
        <v>36</v>
      </c>
      <c r="B14625" t="s">
        <v>80</v>
      </c>
      <c r="C14625" t="s">
        <v>22</v>
      </c>
      <c r="D14625" s="55">
        <v>46204</v>
      </c>
      <c r="E14625">
        <v>0.39750000000000002</v>
      </c>
      <c r="F14625">
        <v>2376519</v>
      </c>
      <c r="G14625" s="58" t="s">
        <v>87</v>
      </c>
      <c r="H14625" s="58" t="s">
        <v>87</v>
      </c>
      <c r="I14625" s="60" t="s">
        <v>85</v>
      </c>
    </row>
    <row r="14626" spans="1:9" x14ac:dyDescent="0.2">
      <c r="A14626" t="s">
        <v>36</v>
      </c>
      <c r="B14626" t="s">
        <v>81</v>
      </c>
      <c r="C14626" t="s">
        <v>22</v>
      </c>
      <c r="D14626" s="55">
        <v>46204</v>
      </c>
      <c r="E14626">
        <v>1.4999999999999999E-2</v>
      </c>
      <c r="F14626">
        <v>2376520</v>
      </c>
      <c r="G14626" s="58" t="s">
        <v>87</v>
      </c>
      <c r="H14626" s="58" t="s">
        <v>87</v>
      </c>
      <c r="I14626" s="60" t="s">
        <v>85</v>
      </c>
    </row>
    <row r="14627" spans="1:9" x14ac:dyDescent="0.2">
      <c r="A14627" t="s">
        <v>37</v>
      </c>
      <c r="B14627" t="s">
        <v>80</v>
      </c>
      <c r="C14627" t="s">
        <v>22</v>
      </c>
      <c r="D14627" s="55">
        <v>46204</v>
      </c>
      <c r="E14627">
        <v>0.39750000000000002</v>
      </c>
      <c r="F14627">
        <v>2376521</v>
      </c>
      <c r="G14627" s="58" t="s">
        <v>87</v>
      </c>
      <c r="H14627" s="58" t="s">
        <v>87</v>
      </c>
      <c r="I14627" s="60" t="s">
        <v>85</v>
      </c>
    </row>
    <row r="14628" spans="1:9" x14ac:dyDescent="0.2">
      <c r="A14628" t="s">
        <v>37</v>
      </c>
      <c r="B14628" t="s">
        <v>81</v>
      </c>
      <c r="C14628" t="s">
        <v>22</v>
      </c>
      <c r="D14628" s="55">
        <v>46204</v>
      </c>
      <c r="E14628">
        <v>6.5000000000000002E-2</v>
      </c>
      <c r="F14628">
        <v>2376522</v>
      </c>
      <c r="G14628" s="58" t="s">
        <v>87</v>
      </c>
      <c r="H14628" s="58" t="s">
        <v>87</v>
      </c>
      <c r="I14628" s="60" t="s">
        <v>85</v>
      </c>
    </row>
    <row r="14629" spans="1:9" x14ac:dyDescent="0.2">
      <c r="A14629" t="s">
        <v>40</v>
      </c>
      <c r="B14629" t="s">
        <v>80</v>
      </c>
      <c r="C14629" t="s">
        <v>22</v>
      </c>
      <c r="D14629" s="55">
        <v>46204</v>
      </c>
      <c r="E14629">
        <v>0</v>
      </c>
      <c r="F14629">
        <v>2376523</v>
      </c>
      <c r="G14629" s="58" t="s">
        <v>87</v>
      </c>
      <c r="H14629" s="58" t="s">
        <v>87</v>
      </c>
      <c r="I14629" s="60" t="s">
        <v>85</v>
      </c>
    </row>
    <row r="14630" spans="1:9" x14ac:dyDescent="0.2">
      <c r="A14630" t="s">
        <v>40</v>
      </c>
      <c r="B14630" t="s">
        <v>81</v>
      </c>
      <c r="C14630" t="s">
        <v>22</v>
      </c>
      <c r="D14630" s="55">
        <v>46204</v>
      </c>
      <c r="E14630">
        <v>0</v>
      </c>
      <c r="F14630">
        <v>2376524</v>
      </c>
      <c r="G14630" s="58" t="s">
        <v>87</v>
      </c>
      <c r="H14630" s="58" t="s">
        <v>87</v>
      </c>
      <c r="I14630" s="60" t="s">
        <v>85</v>
      </c>
    </row>
    <row r="14631" spans="1:9" x14ac:dyDescent="0.2">
      <c r="A14631" t="s">
        <v>41</v>
      </c>
      <c r="B14631" t="s">
        <v>80</v>
      </c>
      <c r="C14631" t="s">
        <v>22</v>
      </c>
      <c r="D14631" s="55">
        <v>46204</v>
      </c>
      <c r="E14631">
        <v>0</v>
      </c>
      <c r="F14631">
        <v>2376525</v>
      </c>
      <c r="G14631" s="58" t="s">
        <v>87</v>
      </c>
      <c r="H14631" s="58" t="s">
        <v>87</v>
      </c>
      <c r="I14631" s="60" t="s">
        <v>85</v>
      </c>
    </row>
    <row r="14632" spans="1:9" x14ac:dyDescent="0.2">
      <c r="A14632" t="s">
        <v>41</v>
      </c>
      <c r="B14632" t="s">
        <v>81</v>
      </c>
      <c r="C14632" t="s">
        <v>22</v>
      </c>
      <c r="D14632" s="55">
        <v>46204</v>
      </c>
      <c r="E14632">
        <v>0</v>
      </c>
      <c r="F14632">
        <v>2376526</v>
      </c>
      <c r="G14632" s="58" t="s">
        <v>87</v>
      </c>
      <c r="H14632" s="58" t="s">
        <v>87</v>
      </c>
      <c r="I14632" s="60" t="s">
        <v>85</v>
      </c>
    </row>
    <row r="14633" spans="1:9" x14ac:dyDescent="0.2">
      <c r="A14633" t="s">
        <v>42</v>
      </c>
      <c r="B14633" t="s">
        <v>80</v>
      </c>
      <c r="C14633" t="s">
        <v>22</v>
      </c>
      <c r="D14633" s="55">
        <v>46204</v>
      </c>
      <c r="E14633">
        <v>0.17499999999999999</v>
      </c>
      <c r="F14633">
        <v>2376527</v>
      </c>
      <c r="G14633" s="58" t="s">
        <v>87</v>
      </c>
      <c r="H14633" s="58" t="s">
        <v>87</v>
      </c>
      <c r="I14633" s="60" t="s">
        <v>85</v>
      </c>
    </row>
    <row r="14634" spans="1:9" x14ac:dyDescent="0.2">
      <c r="A14634" t="s">
        <v>42</v>
      </c>
      <c r="B14634" t="s">
        <v>81</v>
      </c>
      <c r="C14634" t="s">
        <v>22</v>
      </c>
      <c r="D14634" s="55">
        <v>46204</v>
      </c>
      <c r="E14634">
        <v>1.2500000000000001E-2</v>
      </c>
      <c r="F14634">
        <v>2376528</v>
      </c>
      <c r="G14634" s="58" t="s">
        <v>87</v>
      </c>
      <c r="H14634" s="58" t="s">
        <v>87</v>
      </c>
      <c r="I14634" s="60" t="s">
        <v>85</v>
      </c>
    </row>
    <row r="14635" spans="1:9" x14ac:dyDescent="0.2">
      <c r="A14635" t="s">
        <v>43</v>
      </c>
      <c r="B14635" t="s">
        <v>80</v>
      </c>
      <c r="C14635" t="s">
        <v>22</v>
      </c>
      <c r="D14635" s="55">
        <v>46204</v>
      </c>
      <c r="E14635">
        <v>0.17499999999999999</v>
      </c>
      <c r="F14635">
        <v>2376529</v>
      </c>
      <c r="G14635" s="58" t="s">
        <v>87</v>
      </c>
      <c r="H14635" s="58" t="s">
        <v>87</v>
      </c>
      <c r="I14635" s="60" t="s">
        <v>85</v>
      </c>
    </row>
    <row r="14636" spans="1:9" x14ac:dyDescent="0.2">
      <c r="A14636" t="s">
        <v>43</v>
      </c>
      <c r="B14636" t="s">
        <v>81</v>
      </c>
      <c r="C14636" t="s">
        <v>22</v>
      </c>
      <c r="D14636" s="55">
        <v>46204</v>
      </c>
      <c r="E14636">
        <v>4.9453267132524209E-2</v>
      </c>
      <c r="F14636">
        <v>2376530</v>
      </c>
      <c r="G14636" s="58" t="s">
        <v>87</v>
      </c>
      <c r="H14636" s="58" t="s">
        <v>87</v>
      </c>
      <c r="I14636" s="60" t="s">
        <v>85</v>
      </c>
    </row>
    <row r="14637" spans="1:9" x14ac:dyDescent="0.2">
      <c r="A14637" t="s">
        <v>44</v>
      </c>
      <c r="B14637" t="s">
        <v>80</v>
      </c>
      <c r="C14637" t="s">
        <v>22</v>
      </c>
      <c r="D14637" s="55">
        <v>46204</v>
      </c>
      <c r="E14637">
        <v>0.26500000000000001</v>
      </c>
      <c r="F14637">
        <v>2376531</v>
      </c>
      <c r="G14637" s="58" t="s">
        <v>87</v>
      </c>
      <c r="H14637" s="58" t="s">
        <v>87</v>
      </c>
      <c r="I14637" s="60" t="s">
        <v>85</v>
      </c>
    </row>
    <row r="14638" spans="1:9" x14ac:dyDescent="0.2">
      <c r="A14638" t="s">
        <v>44</v>
      </c>
      <c r="B14638" t="s">
        <v>81</v>
      </c>
      <c r="C14638" t="s">
        <v>22</v>
      </c>
      <c r="D14638" s="55">
        <v>46204</v>
      </c>
      <c r="E14638">
        <v>7.4999999999999997E-3</v>
      </c>
      <c r="F14638">
        <v>2376532</v>
      </c>
      <c r="G14638" s="58" t="s">
        <v>87</v>
      </c>
      <c r="H14638" s="58" t="s">
        <v>87</v>
      </c>
      <c r="I14638" s="60" t="s">
        <v>85</v>
      </c>
    </row>
    <row r="14639" spans="1:9" x14ac:dyDescent="0.2">
      <c r="A14639" t="s">
        <v>45</v>
      </c>
      <c r="B14639" t="s">
        <v>80</v>
      </c>
      <c r="C14639" t="s">
        <v>22</v>
      </c>
      <c r="D14639" s="55">
        <v>46204</v>
      </c>
      <c r="E14639">
        <v>0.26500000000000001</v>
      </c>
      <c r="F14639">
        <v>2376533</v>
      </c>
      <c r="G14639" s="58" t="s">
        <v>87</v>
      </c>
      <c r="H14639" s="58" t="s">
        <v>87</v>
      </c>
      <c r="I14639" s="60" t="s">
        <v>85</v>
      </c>
    </row>
    <row r="14640" spans="1:9" x14ac:dyDescent="0.2">
      <c r="A14640" t="s">
        <v>45</v>
      </c>
      <c r="B14640" t="s">
        <v>81</v>
      </c>
      <c r="C14640" t="s">
        <v>22</v>
      </c>
      <c r="D14640" s="55">
        <v>46204</v>
      </c>
      <c r="E14640">
        <v>7.4999999999999997E-3</v>
      </c>
      <c r="F14640">
        <v>2376534</v>
      </c>
      <c r="G14640" s="58" t="s">
        <v>87</v>
      </c>
      <c r="H14640" s="58" t="s">
        <v>87</v>
      </c>
      <c r="I14640" s="60" t="s">
        <v>85</v>
      </c>
    </row>
    <row r="14641" spans="1:9" x14ac:dyDescent="0.2">
      <c r="A14641" t="s">
        <v>46</v>
      </c>
      <c r="B14641" t="s">
        <v>80</v>
      </c>
      <c r="C14641" t="s">
        <v>22</v>
      </c>
      <c r="D14641" s="55">
        <v>46204</v>
      </c>
      <c r="E14641">
        <v>0.26500000000000001</v>
      </c>
      <c r="F14641">
        <v>2376535</v>
      </c>
      <c r="G14641" s="58" t="s">
        <v>87</v>
      </c>
      <c r="H14641" s="58" t="s">
        <v>87</v>
      </c>
      <c r="I14641" s="60" t="s">
        <v>85</v>
      </c>
    </row>
    <row r="14642" spans="1:9" x14ac:dyDescent="0.2">
      <c r="A14642" t="s">
        <v>46</v>
      </c>
      <c r="B14642" t="s">
        <v>81</v>
      </c>
      <c r="C14642" t="s">
        <v>22</v>
      </c>
      <c r="D14642" s="55">
        <v>46204</v>
      </c>
      <c r="E14642">
        <v>0.12115796152271802</v>
      </c>
      <c r="F14642">
        <v>2376536</v>
      </c>
      <c r="G14642" s="58" t="s">
        <v>87</v>
      </c>
      <c r="H14642" s="58" t="s">
        <v>87</v>
      </c>
      <c r="I14642" s="60" t="s">
        <v>85</v>
      </c>
    </row>
    <row r="14643" spans="1:9" x14ac:dyDescent="0.2">
      <c r="A14643" t="s">
        <v>47</v>
      </c>
      <c r="B14643" t="s">
        <v>80</v>
      </c>
      <c r="C14643" t="s">
        <v>22</v>
      </c>
      <c r="D14643" s="55">
        <v>46204</v>
      </c>
      <c r="E14643">
        <v>0.26500000000000001</v>
      </c>
      <c r="F14643">
        <v>2376537</v>
      </c>
      <c r="G14643" s="58" t="s">
        <v>87</v>
      </c>
      <c r="H14643" s="58" t="s">
        <v>87</v>
      </c>
      <c r="I14643" s="60" t="s">
        <v>85</v>
      </c>
    </row>
    <row r="14644" spans="1:9" x14ac:dyDescent="0.2">
      <c r="A14644" t="s">
        <v>47</v>
      </c>
      <c r="B14644" t="s">
        <v>81</v>
      </c>
      <c r="C14644" t="s">
        <v>22</v>
      </c>
      <c r="D14644" s="55">
        <v>46204</v>
      </c>
      <c r="E14644">
        <v>2.75E-2</v>
      </c>
      <c r="F14644">
        <v>2376538</v>
      </c>
      <c r="G14644" s="58" t="s">
        <v>87</v>
      </c>
      <c r="H14644" s="58" t="s">
        <v>87</v>
      </c>
      <c r="I14644" s="60" t="s">
        <v>85</v>
      </c>
    </row>
    <row r="14645" spans="1:9" x14ac:dyDescent="0.2">
      <c r="A14645" t="s">
        <v>48</v>
      </c>
      <c r="B14645" t="s">
        <v>80</v>
      </c>
      <c r="C14645" t="s">
        <v>22</v>
      </c>
      <c r="D14645" s="55">
        <v>46204</v>
      </c>
      <c r="E14645">
        <v>0.26500000000000001</v>
      </c>
      <c r="F14645">
        <v>2376539</v>
      </c>
      <c r="G14645" s="58" t="s">
        <v>87</v>
      </c>
      <c r="H14645" s="58" t="s">
        <v>87</v>
      </c>
      <c r="I14645" s="60" t="s">
        <v>85</v>
      </c>
    </row>
    <row r="14646" spans="1:9" x14ac:dyDescent="0.2">
      <c r="A14646" t="s">
        <v>48</v>
      </c>
      <c r="B14646" t="s">
        <v>81</v>
      </c>
      <c r="C14646" t="s">
        <v>22</v>
      </c>
      <c r="D14646" s="55">
        <v>46204</v>
      </c>
      <c r="E14646">
        <v>0.12115796152271799</v>
      </c>
      <c r="F14646">
        <v>2376540</v>
      </c>
      <c r="G14646" s="58" t="s">
        <v>87</v>
      </c>
      <c r="H14646" s="58" t="s">
        <v>87</v>
      </c>
      <c r="I14646" s="60" t="s">
        <v>85</v>
      </c>
    </row>
    <row r="14647" spans="1:9" x14ac:dyDescent="0.2">
      <c r="A14647" t="s">
        <v>50</v>
      </c>
      <c r="B14647" t="s">
        <v>80</v>
      </c>
      <c r="C14647" t="s">
        <v>22</v>
      </c>
      <c r="D14647" s="55">
        <v>46204</v>
      </c>
      <c r="E14647">
        <v>0</v>
      </c>
      <c r="F14647">
        <v>2376541</v>
      </c>
      <c r="G14647" s="58" t="s">
        <v>87</v>
      </c>
      <c r="H14647" s="58" t="s">
        <v>87</v>
      </c>
      <c r="I14647" s="60" t="s">
        <v>85</v>
      </c>
    </row>
    <row r="14648" spans="1:9" x14ac:dyDescent="0.2">
      <c r="A14648" t="s">
        <v>50</v>
      </c>
      <c r="B14648" t="s">
        <v>81</v>
      </c>
      <c r="C14648" t="s">
        <v>22</v>
      </c>
      <c r="D14648" s="55">
        <v>46204</v>
      </c>
      <c r="E14648">
        <v>0</v>
      </c>
      <c r="F14648">
        <v>2376542</v>
      </c>
      <c r="G14648" s="58" t="s">
        <v>87</v>
      </c>
      <c r="H14648" s="58" t="s">
        <v>87</v>
      </c>
      <c r="I14648" s="60" t="s">
        <v>85</v>
      </c>
    </row>
    <row r="14649" spans="1:9" x14ac:dyDescent="0.2">
      <c r="A14649" t="s">
        <v>58</v>
      </c>
      <c r="B14649" t="s">
        <v>80</v>
      </c>
      <c r="C14649" t="s">
        <v>22</v>
      </c>
      <c r="D14649" s="55">
        <v>46204</v>
      </c>
      <c r="E14649">
        <v>0.39750000000000002</v>
      </c>
      <c r="F14649">
        <v>2376543</v>
      </c>
      <c r="G14649" s="58" t="s">
        <v>87</v>
      </c>
      <c r="H14649" s="58" t="s">
        <v>87</v>
      </c>
      <c r="I14649" s="60" t="s">
        <v>85</v>
      </c>
    </row>
    <row r="14650" spans="1:9" x14ac:dyDescent="0.2">
      <c r="A14650" t="s">
        <v>58</v>
      </c>
      <c r="B14650" t="s">
        <v>81</v>
      </c>
      <c r="C14650" t="s">
        <v>22</v>
      </c>
      <c r="D14650" s="55">
        <v>46204</v>
      </c>
      <c r="E14650">
        <v>1.4999999999999999E-2</v>
      </c>
      <c r="F14650">
        <v>2376544</v>
      </c>
      <c r="G14650" s="58" t="s">
        <v>87</v>
      </c>
      <c r="H14650" s="58" t="s">
        <v>87</v>
      </c>
      <c r="I14650" s="60" t="s">
        <v>85</v>
      </c>
    </row>
    <row r="14651" spans="1:9" x14ac:dyDescent="0.2">
      <c r="A14651" t="s">
        <v>59</v>
      </c>
      <c r="B14651" t="s">
        <v>80</v>
      </c>
      <c r="C14651" t="s">
        <v>22</v>
      </c>
      <c r="D14651" s="55">
        <v>46204</v>
      </c>
      <c r="E14651">
        <v>0.5</v>
      </c>
      <c r="F14651">
        <v>2376545</v>
      </c>
      <c r="G14651" s="58" t="s">
        <v>87</v>
      </c>
      <c r="H14651" s="58" t="s">
        <v>87</v>
      </c>
      <c r="I14651" s="60" t="s">
        <v>85</v>
      </c>
    </row>
    <row r="14652" spans="1:9" x14ac:dyDescent="0.2">
      <c r="A14652" t="s">
        <v>59</v>
      </c>
      <c r="B14652" t="s">
        <v>81</v>
      </c>
      <c r="C14652" t="s">
        <v>22</v>
      </c>
      <c r="D14652" s="55">
        <v>46204</v>
      </c>
      <c r="E14652">
        <v>-0.02</v>
      </c>
      <c r="F14652">
        <v>2376546</v>
      </c>
      <c r="G14652" s="58" t="s">
        <v>87</v>
      </c>
      <c r="H14652" s="58" t="s">
        <v>87</v>
      </c>
      <c r="I14652" s="60" t="s">
        <v>85</v>
      </c>
    </row>
    <row r="14653" spans="1:9" x14ac:dyDescent="0.2">
      <c r="A14653" t="s">
        <v>60</v>
      </c>
      <c r="B14653" t="s">
        <v>80</v>
      </c>
      <c r="C14653" t="s">
        <v>22</v>
      </c>
      <c r="D14653" s="55">
        <v>46204</v>
      </c>
      <c r="E14653">
        <v>0.5</v>
      </c>
      <c r="F14653">
        <v>2376547</v>
      </c>
      <c r="G14653" s="58" t="s">
        <v>87</v>
      </c>
      <c r="H14653" s="58" t="s">
        <v>87</v>
      </c>
      <c r="I14653" s="60" t="s">
        <v>85</v>
      </c>
    </row>
    <row r="14654" spans="1:9" x14ac:dyDescent="0.2">
      <c r="A14654" t="s">
        <v>60</v>
      </c>
      <c r="B14654" t="s">
        <v>81</v>
      </c>
      <c r="C14654" t="s">
        <v>22</v>
      </c>
      <c r="D14654" s="55">
        <v>46204</v>
      </c>
      <c r="E14654">
        <v>3.5000000000000003E-2</v>
      </c>
      <c r="F14654">
        <v>2376548</v>
      </c>
      <c r="G14654" s="58" t="s">
        <v>87</v>
      </c>
      <c r="H14654" s="58" t="s">
        <v>87</v>
      </c>
      <c r="I14654" s="60" t="s">
        <v>85</v>
      </c>
    </row>
    <row r="14655" spans="1:9" x14ac:dyDescent="0.2">
      <c r="A14655" t="s">
        <v>61</v>
      </c>
      <c r="B14655" t="s">
        <v>80</v>
      </c>
      <c r="C14655" t="s">
        <v>22</v>
      </c>
      <c r="D14655" s="55">
        <v>46204</v>
      </c>
      <c r="E14655">
        <v>0.5</v>
      </c>
      <c r="F14655">
        <v>2376549</v>
      </c>
      <c r="G14655" s="58" t="s">
        <v>87</v>
      </c>
      <c r="H14655" s="58" t="s">
        <v>87</v>
      </c>
      <c r="I14655" s="60" t="s">
        <v>85</v>
      </c>
    </row>
    <row r="14656" spans="1:9" x14ac:dyDescent="0.2">
      <c r="A14656" t="s">
        <v>61</v>
      </c>
      <c r="B14656" t="s">
        <v>81</v>
      </c>
      <c r="C14656" t="s">
        <v>22</v>
      </c>
      <c r="D14656" s="55">
        <v>46204</v>
      </c>
      <c r="E14656">
        <v>-0.02</v>
      </c>
      <c r="F14656">
        <v>2376550</v>
      </c>
      <c r="G14656" s="58" t="s">
        <v>87</v>
      </c>
      <c r="H14656" s="58" t="s">
        <v>87</v>
      </c>
      <c r="I14656" s="60" t="s">
        <v>85</v>
      </c>
    </row>
    <row r="14657" spans="1:9" x14ac:dyDescent="0.2">
      <c r="A14657" t="s">
        <v>62</v>
      </c>
      <c r="B14657" t="s">
        <v>80</v>
      </c>
      <c r="C14657" t="s">
        <v>22</v>
      </c>
      <c r="D14657" s="55">
        <v>46204</v>
      </c>
      <c r="E14657">
        <v>0.26500000000000001</v>
      </c>
      <c r="F14657">
        <v>2376551</v>
      </c>
      <c r="G14657" s="58" t="s">
        <v>87</v>
      </c>
      <c r="H14657" s="58" t="s">
        <v>87</v>
      </c>
      <c r="I14657" s="60" t="s">
        <v>85</v>
      </c>
    </row>
    <row r="14658" spans="1:9" x14ac:dyDescent="0.2">
      <c r="A14658" t="s">
        <v>62</v>
      </c>
      <c r="B14658" t="s">
        <v>81</v>
      </c>
      <c r="C14658" t="s">
        <v>22</v>
      </c>
      <c r="D14658" s="55">
        <v>46204</v>
      </c>
      <c r="E14658">
        <v>7.4999999999999997E-3</v>
      </c>
      <c r="F14658">
        <v>2376552</v>
      </c>
      <c r="G14658" s="58" t="s">
        <v>87</v>
      </c>
      <c r="H14658" s="58" t="s">
        <v>87</v>
      </c>
      <c r="I14658" s="60" t="s">
        <v>85</v>
      </c>
    </row>
    <row r="14659" spans="1:9" x14ac:dyDescent="0.2">
      <c r="A14659" t="s">
        <v>63</v>
      </c>
      <c r="B14659" t="s">
        <v>80</v>
      </c>
      <c r="C14659" t="s">
        <v>22</v>
      </c>
      <c r="D14659" s="55">
        <v>46204</v>
      </c>
      <c r="E14659">
        <v>0</v>
      </c>
      <c r="F14659">
        <v>2376553</v>
      </c>
      <c r="G14659" s="58" t="s">
        <v>87</v>
      </c>
      <c r="H14659" s="58" t="s">
        <v>87</v>
      </c>
      <c r="I14659" s="60" t="s">
        <v>85</v>
      </c>
    </row>
    <row r="14660" spans="1:9" x14ac:dyDescent="0.2">
      <c r="A14660" t="s">
        <v>63</v>
      </c>
      <c r="B14660" t="s">
        <v>81</v>
      </c>
      <c r="C14660" t="s">
        <v>22</v>
      </c>
      <c r="D14660" s="55">
        <v>46204</v>
      </c>
      <c r="E14660">
        <v>0</v>
      </c>
      <c r="F14660">
        <v>2376554</v>
      </c>
      <c r="G14660" s="58" t="s">
        <v>87</v>
      </c>
      <c r="H14660" s="58" t="s">
        <v>87</v>
      </c>
      <c r="I14660" s="60" t="s">
        <v>85</v>
      </c>
    </row>
    <row r="14661" spans="1:9" x14ac:dyDescent="0.2">
      <c r="A14661" t="s">
        <v>64</v>
      </c>
      <c r="B14661" t="s">
        <v>80</v>
      </c>
      <c r="C14661" t="s">
        <v>22</v>
      </c>
      <c r="D14661" s="55">
        <v>46204</v>
      </c>
      <c r="E14661">
        <v>0</v>
      </c>
      <c r="F14661">
        <v>2376555</v>
      </c>
      <c r="G14661" s="58" t="s">
        <v>87</v>
      </c>
      <c r="H14661" s="58" t="s">
        <v>87</v>
      </c>
      <c r="I14661" s="60" t="s">
        <v>85</v>
      </c>
    </row>
    <row r="14662" spans="1:9" x14ac:dyDescent="0.2">
      <c r="A14662" t="s">
        <v>64</v>
      </c>
      <c r="B14662" t="s">
        <v>81</v>
      </c>
      <c r="C14662" t="s">
        <v>22</v>
      </c>
      <c r="D14662" s="55">
        <v>46204</v>
      </c>
      <c r="E14662">
        <v>0</v>
      </c>
      <c r="F14662">
        <v>2376556</v>
      </c>
      <c r="G14662" s="58" t="s">
        <v>87</v>
      </c>
      <c r="H14662" s="58" t="s">
        <v>87</v>
      </c>
      <c r="I14662" s="60" t="s">
        <v>85</v>
      </c>
    </row>
    <row r="14663" spans="1:9" x14ac:dyDescent="0.2">
      <c r="A14663" t="s">
        <v>79</v>
      </c>
      <c r="B14663" t="s">
        <v>80</v>
      </c>
      <c r="C14663" t="s">
        <v>22</v>
      </c>
      <c r="D14663" s="55">
        <v>46204</v>
      </c>
      <c r="E14663">
        <v>0</v>
      </c>
      <c r="F14663">
        <v>2376557</v>
      </c>
      <c r="G14663" s="58" t="s">
        <v>87</v>
      </c>
      <c r="H14663" s="58" t="s">
        <v>87</v>
      </c>
      <c r="I14663" s="60" t="s">
        <v>85</v>
      </c>
    </row>
    <row r="14664" spans="1:9" x14ac:dyDescent="0.2">
      <c r="A14664" t="s">
        <v>79</v>
      </c>
      <c r="B14664" t="s">
        <v>81</v>
      </c>
      <c r="C14664" t="s">
        <v>22</v>
      </c>
      <c r="D14664" s="55">
        <v>46204</v>
      </c>
      <c r="E14664">
        <v>0</v>
      </c>
      <c r="F14664">
        <v>2376558</v>
      </c>
      <c r="G14664" s="58" t="s">
        <v>87</v>
      </c>
      <c r="H14664" s="58" t="s">
        <v>87</v>
      </c>
      <c r="I14664" s="60" t="s">
        <v>85</v>
      </c>
    </row>
    <row r="14665" spans="1:9" x14ac:dyDescent="0.2">
      <c r="A14665" t="s">
        <v>65</v>
      </c>
      <c r="B14665" t="s">
        <v>80</v>
      </c>
      <c r="C14665" t="s">
        <v>22</v>
      </c>
      <c r="D14665" s="55">
        <v>46204</v>
      </c>
      <c r="E14665">
        <v>0</v>
      </c>
      <c r="F14665">
        <v>2376559</v>
      </c>
      <c r="G14665" s="58" t="s">
        <v>87</v>
      </c>
      <c r="H14665" s="58" t="s">
        <v>87</v>
      </c>
      <c r="I14665" s="60" t="s">
        <v>85</v>
      </c>
    </row>
    <row r="14666" spans="1:9" x14ac:dyDescent="0.2">
      <c r="A14666" t="s">
        <v>65</v>
      </c>
      <c r="B14666" t="s">
        <v>81</v>
      </c>
      <c r="C14666" t="s">
        <v>22</v>
      </c>
      <c r="D14666" s="55">
        <v>46204</v>
      </c>
      <c r="E14666">
        <v>0</v>
      </c>
      <c r="F14666">
        <v>2376560</v>
      </c>
      <c r="G14666" s="58" t="s">
        <v>87</v>
      </c>
      <c r="H14666" s="58" t="s">
        <v>87</v>
      </c>
      <c r="I14666" s="60" t="s">
        <v>85</v>
      </c>
    </row>
    <row r="14667" spans="1:9" x14ac:dyDescent="0.2">
      <c r="A14667" t="s">
        <v>82</v>
      </c>
      <c r="B14667" t="s">
        <v>80</v>
      </c>
      <c r="C14667" t="s">
        <v>22</v>
      </c>
      <c r="D14667" s="55">
        <v>46204</v>
      </c>
      <c r="E14667">
        <v>0</v>
      </c>
      <c r="F14667">
        <v>2376561</v>
      </c>
      <c r="G14667" s="58" t="s">
        <v>87</v>
      </c>
      <c r="H14667" s="58" t="s">
        <v>87</v>
      </c>
      <c r="I14667" s="60" t="s">
        <v>85</v>
      </c>
    </row>
    <row r="14668" spans="1:9" x14ac:dyDescent="0.2">
      <c r="A14668" t="s">
        <v>78</v>
      </c>
      <c r="B14668" t="s">
        <v>80</v>
      </c>
      <c r="C14668" t="s">
        <v>22</v>
      </c>
      <c r="D14668" s="55">
        <v>46235</v>
      </c>
      <c r="E14668">
        <v>0.4</v>
      </c>
      <c r="F14668">
        <v>2376515</v>
      </c>
      <c r="G14668" s="58" t="s">
        <v>87</v>
      </c>
      <c r="H14668" s="58" t="s">
        <v>87</v>
      </c>
      <c r="I14668" s="60" t="s">
        <v>85</v>
      </c>
    </row>
    <row r="14669" spans="1:9" x14ac:dyDescent="0.2">
      <c r="A14669" t="s">
        <v>78</v>
      </c>
      <c r="B14669" t="s">
        <v>81</v>
      </c>
      <c r="C14669" t="s">
        <v>22</v>
      </c>
      <c r="D14669" s="55">
        <v>46235</v>
      </c>
      <c r="E14669">
        <v>1.4999999999999999E-2</v>
      </c>
      <c r="F14669">
        <v>2376516</v>
      </c>
      <c r="G14669" s="58" t="s">
        <v>87</v>
      </c>
      <c r="H14669" s="58" t="s">
        <v>87</v>
      </c>
      <c r="I14669" s="60" t="s">
        <v>85</v>
      </c>
    </row>
    <row r="14670" spans="1:9" x14ac:dyDescent="0.2">
      <c r="A14670" t="s">
        <v>35</v>
      </c>
      <c r="B14670" t="s">
        <v>80</v>
      </c>
      <c r="C14670" t="s">
        <v>22</v>
      </c>
      <c r="D14670" s="55">
        <v>46235</v>
      </c>
      <c r="E14670">
        <v>0.4</v>
      </c>
      <c r="F14670">
        <v>2376517</v>
      </c>
      <c r="G14670" s="58" t="s">
        <v>87</v>
      </c>
      <c r="H14670" s="58" t="s">
        <v>87</v>
      </c>
      <c r="I14670" s="60" t="s">
        <v>85</v>
      </c>
    </row>
    <row r="14671" spans="1:9" x14ac:dyDescent="0.2">
      <c r="A14671" t="s">
        <v>35</v>
      </c>
      <c r="B14671" t="s">
        <v>81</v>
      </c>
      <c r="C14671" t="s">
        <v>22</v>
      </c>
      <c r="D14671" s="55">
        <v>46235</v>
      </c>
      <c r="E14671">
        <v>6.5000000000000002E-2</v>
      </c>
      <c r="F14671">
        <v>2376518</v>
      </c>
      <c r="G14671" s="58" t="s">
        <v>87</v>
      </c>
      <c r="H14671" s="58" t="s">
        <v>87</v>
      </c>
      <c r="I14671" s="60" t="s">
        <v>85</v>
      </c>
    </row>
    <row r="14672" spans="1:9" x14ac:dyDescent="0.2">
      <c r="A14672" t="s">
        <v>36</v>
      </c>
      <c r="B14672" t="s">
        <v>80</v>
      </c>
      <c r="C14672" t="s">
        <v>22</v>
      </c>
      <c r="D14672" s="55">
        <v>46235</v>
      </c>
      <c r="E14672">
        <v>0.4</v>
      </c>
      <c r="F14672">
        <v>2376519</v>
      </c>
      <c r="G14672" s="58" t="s">
        <v>87</v>
      </c>
      <c r="H14672" s="58" t="s">
        <v>87</v>
      </c>
      <c r="I14672" s="60" t="s">
        <v>85</v>
      </c>
    </row>
    <row r="14673" spans="1:9" x14ac:dyDescent="0.2">
      <c r="A14673" t="s">
        <v>36</v>
      </c>
      <c r="B14673" t="s">
        <v>81</v>
      </c>
      <c r="C14673" t="s">
        <v>22</v>
      </c>
      <c r="D14673" s="55">
        <v>46235</v>
      </c>
      <c r="E14673">
        <v>1.4999999999999999E-2</v>
      </c>
      <c r="F14673">
        <v>2376520</v>
      </c>
      <c r="G14673" s="58" t="s">
        <v>87</v>
      </c>
      <c r="H14673" s="58" t="s">
        <v>87</v>
      </c>
      <c r="I14673" s="60" t="s">
        <v>85</v>
      </c>
    </row>
    <row r="14674" spans="1:9" x14ac:dyDescent="0.2">
      <c r="A14674" t="s">
        <v>37</v>
      </c>
      <c r="B14674" t="s">
        <v>80</v>
      </c>
      <c r="C14674" t="s">
        <v>22</v>
      </c>
      <c r="D14674" s="55">
        <v>46235</v>
      </c>
      <c r="E14674">
        <v>0.4</v>
      </c>
      <c r="F14674">
        <v>2376521</v>
      </c>
      <c r="G14674" s="58" t="s">
        <v>87</v>
      </c>
      <c r="H14674" s="58" t="s">
        <v>87</v>
      </c>
      <c r="I14674" s="60" t="s">
        <v>85</v>
      </c>
    </row>
    <row r="14675" spans="1:9" x14ac:dyDescent="0.2">
      <c r="A14675" t="s">
        <v>37</v>
      </c>
      <c r="B14675" t="s">
        <v>81</v>
      </c>
      <c r="C14675" t="s">
        <v>22</v>
      </c>
      <c r="D14675" s="55">
        <v>46235</v>
      </c>
      <c r="E14675">
        <v>6.5000000000000002E-2</v>
      </c>
      <c r="F14675">
        <v>2376522</v>
      </c>
      <c r="G14675" s="58" t="s">
        <v>87</v>
      </c>
      <c r="H14675" s="58" t="s">
        <v>87</v>
      </c>
      <c r="I14675" s="60" t="s">
        <v>85</v>
      </c>
    </row>
    <row r="14676" spans="1:9" x14ac:dyDescent="0.2">
      <c r="A14676" t="s">
        <v>40</v>
      </c>
      <c r="B14676" t="s">
        <v>80</v>
      </c>
      <c r="C14676" t="s">
        <v>22</v>
      </c>
      <c r="D14676" s="55">
        <v>46235</v>
      </c>
      <c r="E14676">
        <v>0</v>
      </c>
      <c r="F14676">
        <v>2376523</v>
      </c>
      <c r="G14676" s="58" t="s">
        <v>87</v>
      </c>
      <c r="H14676" s="58" t="s">
        <v>87</v>
      </c>
      <c r="I14676" s="60" t="s">
        <v>85</v>
      </c>
    </row>
    <row r="14677" spans="1:9" x14ac:dyDescent="0.2">
      <c r="A14677" t="s">
        <v>40</v>
      </c>
      <c r="B14677" t="s">
        <v>81</v>
      </c>
      <c r="C14677" t="s">
        <v>22</v>
      </c>
      <c r="D14677" s="55">
        <v>46235</v>
      </c>
      <c r="E14677">
        <v>0</v>
      </c>
      <c r="F14677">
        <v>2376524</v>
      </c>
      <c r="G14677" s="58" t="s">
        <v>87</v>
      </c>
      <c r="H14677" s="58" t="s">
        <v>87</v>
      </c>
      <c r="I14677" s="60" t="s">
        <v>85</v>
      </c>
    </row>
    <row r="14678" spans="1:9" x14ac:dyDescent="0.2">
      <c r="A14678" t="s">
        <v>41</v>
      </c>
      <c r="B14678" t="s">
        <v>80</v>
      </c>
      <c r="C14678" t="s">
        <v>22</v>
      </c>
      <c r="D14678" s="55">
        <v>46235</v>
      </c>
      <c r="E14678">
        <v>0</v>
      </c>
      <c r="F14678">
        <v>2376525</v>
      </c>
      <c r="G14678" s="58" t="s">
        <v>87</v>
      </c>
      <c r="H14678" s="58" t="s">
        <v>87</v>
      </c>
      <c r="I14678" s="60" t="s">
        <v>85</v>
      </c>
    </row>
    <row r="14679" spans="1:9" x14ac:dyDescent="0.2">
      <c r="A14679" t="s">
        <v>41</v>
      </c>
      <c r="B14679" t="s">
        <v>81</v>
      </c>
      <c r="C14679" t="s">
        <v>22</v>
      </c>
      <c r="D14679" s="55">
        <v>46235</v>
      </c>
      <c r="E14679">
        <v>0</v>
      </c>
      <c r="F14679">
        <v>2376526</v>
      </c>
      <c r="G14679" s="58" t="s">
        <v>87</v>
      </c>
      <c r="H14679" s="58" t="s">
        <v>87</v>
      </c>
      <c r="I14679" s="60" t="s">
        <v>85</v>
      </c>
    </row>
    <row r="14680" spans="1:9" x14ac:dyDescent="0.2">
      <c r="A14680" t="s">
        <v>42</v>
      </c>
      <c r="B14680" t="s">
        <v>80</v>
      </c>
      <c r="C14680" t="s">
        <v>22</v>
      </c>
      <c r="D14680" s="55">
        <v>46235</v>
      </c>
      <c r="E14680">
        <v>0.17499999999999999</v>
      </c>
      <c r="F14680">
        <v>2376527</v>
      </c>
      <c r="G14680" s="58" t="s">
        <v>87</v>
      </c>
      <c r="H14680" s="58" t="s">
        <v>87</v>
      </c>
      <c r="I14680" s="60" t="s">
        <v>85</v>
      </c>
    </row>
    <row r="14681" spans="1:9" x14ac:dyDescent="0.2">
      <c r="A14681" t="s">
        <v>42</v>
      </c>
      <c r="B14681" t="s">
        <v>81</v>
      </c>
      <c r="C14681" t="s">
        <v>22</v>
      </c>
      <c r="D14681" s="55">
        <v>46235</v>
      </c>
      <c r="E14681">
        <v>1.2500000000000001E-2</v>
      </c>
      <c r="F14681">
        <v>2376528</v>
      </c>
      <c r="G14681" s="58" t="s">
        <v>87</v>
      </c>
      <c r="H14681" s="58" t="s">
        <v>87</v>
      </c>
      <c r="I14681" s="60" t="s">
        <v>85</v>
      </c>
    </row>
    <row r="14682" spans="1:9" x14ac:dyDescent="0.2">
      <c r="A14682" t="s">
        <v>43</v>
      </c>
      <c r="B14682" t="s">
        <v>80</v>
      </c>
      <c r="C14682" t="s">
        <v>22</v>
      </c>
      <c r="D14682" s="55">
        <v>46235</v>
      </c>
      <c r="E14682">
        <v>0.17499999999999999</v>
      </c>
      <c r="F14682">
        <v>2376529</v>
      </c>
      <c r="G14682" s="58" t="s">
        <v>87</v>
      </c>
      <c r="H14682" s="58" t="s">
        <v>87</v>
      </c>
      <c r="I14682" s="60" t="s">
        <v>85</v>
      </c>
    </row>
    <row r="14683" spans="1:9" x14ac:dyDescent="0.2">
      <c r="A14683" t="s">
        <v>43</v>
      </c>
      <c r="B14683" t="s">
        <v>81</v>
      </c>
      <c r="C14683" t="s">
        <v>22</v>
      </c>
      <c r="D14683" s="55">
        <v>46235</v>
      </c>
      <c r="E14683">
        <v>4.9453267132524209E-2</v>
      </c>
      <c r="F14683">
        <v>2376530</v>
      </c>
      <c r="G14683" s="58" t="s">
        <v>87</v>
      </c>
      <c r="H14683" s="58" t="s">
        <v>87</v>
      </c>
      <c r="I14683" s="60" t="s">
        <v>85</v>
      </c>
    </row>
    <row r="14684" spans="1:9" x14ac:dyDescent="0.2">
      <c r="A14684" t="s">
        <v>44</v>
      </c>
      <c r="B14684" t="s">
        <v>80</v>
      </c>
      <c r="C14684" t="s">
        <v>22</v>
      </c>
      <c r="D14684" s="55">
        <v>46235</v>
      </c>
      <c r="E14684">
        <v>0.20499999999999999</v>
      </c>
      <c r="F14684">
        <v>2376531</v>
      </c>
      <c r="G14684" s="58" t="s">
        <v>87</v>
      </c>
      <c r="H14684" s="58" t="s">
        <v>87</v>
      </c>
      <c r="I14684" s="60" t="s">
        <v>85</v>
      </c>
    </row>
    <row r="14685" spans="1:9" x14ac:dyDescent="0.2">
      <c r="A14685" t="s">
        <v>44</v>
      </c>
      <c r="B14685" t="s">
        <v>81</v>
      </c>
      <c r="C14685" t="s">
        <v>22</v>
      </c>
      <c r="D14685" s="55">
        <v>46235</v>
      </c>
      <c r="E14685">
        <v>7.4999999999999997E-3</v>
      </c>
      <c r="F14685">
        <v>2376532</v>
      </c>
      <c r="G14685" s="58" t="s">
        <v>87</v>
      </c>
      <c r="H14685" s="58" t="s">
        <v>87</v>
      </c>
      <c r="I14685" s="60" t="s">
        <v>85</v>
      </c>
    </row>
    <row r="14686" spans="1:9" x14ac:dyDescent="0.2">
      <c r="A14686" t="s">
        <v>45</v>
      </c>
      <c r="B14686" t="s">
        <v>80</v>
      </c>
      <c r="C14686" t="s">
        <v>22</v>
      </c>
      <c r="D14686" s="55">
        <v>46235</v>
      </c>
      <c r="E14686">
        <v>0.20499999999999999</v>
      </c>
      <c r="F14686">
        <v>2376533</v>
      </c>
      <c r="G14686" s="58" t="s">
        <v>87</v>
      </c>
      <c r="H14686" s="58" t="s">
        <v>87</v>
      </c>
      <c r="I14686" s="60" t="s">
        <v>85</v>
      </c>
    </row>
    <row r="14687" spans="1:9" x14ac:dyDescent="0.2">
      <c r="A14687" t="s">
        <v>45</v>
      </c>
      <c r="B14687" t="s">
        <v>81</v>
      </c>
      <c r="C14687" t="s">
        <v>22</v>
      </c>
      <c r="D14687" s="55">
        <v>46235</v>
      </c>
      <c r="E14687">
        <v>7.4999999999999997E-3</v>
      </c>
      <c r="F14687">
        <v>2376534</v>
      </c>
      <c r="G14687" s="58" t="s">
        <v>87</v>
      </c>
      <c r="H14687" s="58" t="s">
        <v>87</v>
      </c>
      <c r="I14687" s="60" t="s">
        <v>85</v>
      </c>
    </row>
    <row r="14688" spans="1:9" x14ac:dyDescent="0.2">
      <c r="A14688" t="s">
        <v>46</v>
      </c>
      <c r="B14688" t="s">
        <v>80</v>
      </c>
      <c r="C14688" t="s">
        <v>22</v>
      </c>
      <c r="D14688" s="55">
        <v>46235</v>
      </c>
      <c r="E14688">
        <v>0.20499999999999999</v>
      </c>
      <c r="F14688">
        <v>2376535</v>
      </c>
      <c r="G14688" s="58" t="s">
        <v>87</v>
      </c>
      <c r="H14688" s="58" t="s">
        <v>87</v>
      </c>
      <c r="I14688" s="60" t="s">
        <v>85</v>
      </c>
    </row>
    <row r="14689" spans="1:9" x14ac:dyDescent="0.2">
      <c r="A14689" t="s">
        <v>46</v>
      </c>
      <c r="B14689" t="s">
        <v>81</v>
      </c>
      <c r="C14689" t="s">
        <v>22</v>
      </c>
      <c r="D14689" s="55">
        <v>46235</v>
      </c>
      <c r="E14689">
        <v>0.11975804338927548</v>
      </c>
      <c r="F14689">
        <v>2376536</v>
      </c>
      <c r="G14689" s="58" t="s">
        <v>87</v>
      </c>
      <c r="H14689" s="58" t="s">
        <v>87</v>
      </c>
      <c r="I14689" s="60" t="s">
        <v>85</v>
      </c>
    </row>
    <row r="14690" spans="1:9" x14ac:dyDescent="0.2">
      <c r="A14690" t="s">
        <v>47</v>
      </c>
      <c r="B14690" t="s">
        <v>80</v>
      </c>
      <c r="C14690" t="s">
        <v>22</v>
      </c>
      <c r="D14690" s="55">
        <v>46235</v>
      </c>
      <c r="E14690">
        <v>0.20499999999999999</v>
      </c>
      <c r="F14690">
        <v>2376537</v>
      </c>
      <c r="G14690" s="58" t="s">
        <v>87</v>
      </c>
      <c r="H14690" s="58" t="s">
        <v>87</v>
      </c>
      <c r="I14690" s="60" t="s">
        <v>85</v>
      </c>
    </row>
    <row r="14691" spans="1:9" x14ac:dyDescent="0.2">
      <c r="A14691" t="s">
        <v>47</v>
      </c>
      <c r="B14691" t="s">
        <v>81</v>
      </c>
      <c r="C14691" t="s">
        <v>22</v>
      </c>
      <c r="D14691" s="55">
        <v>46235</v>
      </c>
      <c r="E14691">
        <v>2.75E-2</v>
      </c>
      <c r="F14691">
        <v>2376538</v>
      </c>
      <c r="G14691" s="58" t="s">
        <v>87</v>
      </c>
      <c r="H14691" s="58" t="s">
        <v>87</v>
      </c>
      <c r="I14691" s="60" t="s">
        <v>85</v>
      </c>
    </row>
    <row r="14692" spans="1:9" x14ac:dyDescent="0.2">
      <c r="A14692" t="s">
        <v>48</v>
      </c>
      <c r="B14692" t="s">
        <v>80</v>
      </c>
      <c r="C14692" t="s">
        <v>22</v>
      </c>
      <c r="D14692" s="55">
        <v>46235</v>
      </c>
      <c r="E14692">
        <v>0.20499999999999999</v>
      </c>
      <c r="F14692">
        <v>2376539</v>
      </c>
      <c r="G14692" s="58" t="s">
        <v>87</v>
      </c>
      <c r="H14692" s="58" t="s">
        <v>87</v>
      </c>
      <c r="I14692" s="60" t="s">
        <v>85</v>
      </c>
    </row>
    <row r="14693" spans="1:9" x14ac:dyDescent="0.2">
      <c r="A14693" t="s">
        <v>48</v>
      </c>
      <c r="B14693" t="s">
        <v>81</v>
      </c>
      <c r="C14693" t="s">
        <v>22</v>
      </c>
      <c r="D14693" s="55">
        <v>46235</v>
      </c>
      <c r="E14693">
        <v>0.11975804338927548</v>
      </c>
      <c r="F14693">
        <v>2376540</v>
      </c>
      <c r="G14693" s="58" t="s">
        <v>87</v>
      </c>
      <c r="H14693" s="58" t="s">
        <v>87</v>
      </c>
      <c r="I14693" s="60" t="s">
        <v>85</v>
      </c>
    </row>
    <row r="14694" spans="1:9" x14ac:dyDescent="0.2">
      <c r="A14694" t="s">
        <v>50</v>
      </c>
      <c r="B14694" t="s">
        <v>80</v>
      </c>
      <c r="C14694" t="s">
        <v>22</v>
      </c>
      <c r="D14694" s="55">
        <v>46235</v>
      </c>
      <c r="E14694">
        <v>0</v>
      </c>
      <c r="F14694">
        <v>2376541</v>
      </c>
      <c r="G14694" s="58" t="s">
        <v>87</v>
      </c>
      <c r="H14694" s="58" t="s">
        <v>87</v>
      </c>
      <c r="I14694" s="60" t="s">
        <v>85</v>
      </c>
    </row>
    <row r="14695" spans="1:9" x14ac:dyDescent="0.2">
      <c r="A14695" t="s">
        <v>50</v>
      </c>
      <c r="B14695" t="s">
        <v>81</v>
      </c>
      <c r="C14695" t="s">
        <v>22</v>
      </c>
      <c r="D14695" s="55">
        <v>46235</v>
      </c>
      <c r="E14695">
        <v>0</v>
      </c>
      <c r="F14695">
        <v>2376542</v>
      </c>
      <c r="G14695" s="58" t="s">
        <v>87</v>
      </c>
      <c r="H14695" s="58" t="s">
        <v>87</v>
      </c>
      <c r="I14695" s="60" t="s">
        <v>85</v>
      </c>
    </row>
    <row r="14696" spans="1:9" x14ac:dyDescent="0.2">
      <c r="A14696" t="s">
        <v>58</v>
      </c>
      <c r="B14696" t="s">
        <v>80</v>
      </c>
      <c r="C14696" t="s">
        <v>22</v>
      </c>
      <c r="D14696" s="55">
        <v>46235</v>
      </c>
      <c r="E14696">
        <v>0.4</v>
      </c>
      <c r="F14696">
        <v>2376543</v>
      </c>
      <c r="G14696" s="58" t="s">
        <v>87</v>
      </c>
      <c r="H14696" s="58" t="s">
        <v>87</v>
      </c>
      <c r="I14696" s="60" t="s">
        <v>85</v>
      </c>
    </row>
    <row r="14697" spans="1:9" x14ac:dyDescent="0.2">
      <c r="A14697" t="s">
        <v>58</v>
      </c>
      <c r="B14697" t="s">
        <v>81</v>
      </c>
      <c r="C14697" t="s">
        <v>22</v>
      </c>
      <c r="D14697" s="55">
        <v>46235</v>
      </c>
      <c r="E14697">
        <v>1.4999999999999999E-2</v>
      </c>
      <c r="F14697">
        <v>2376544</v>
      </c>
      <c r="G14697" s="58" t="s">
        <v>87</v>
      </c>
      <c r="H14697" s="58" t="s">
        <v>87</v>
      </c>
      <c r="I14697" s="60" t="s">
        <v>85</v>
      </c>
    </row>
    <row r="14698" spans="1:9" x14ac:dyDescent="0.2">
      <c r="A14698" t="s">
        <v>59</v>
      </c>
      <c r="B14698" t="s">
        <v>80</v>
      </c>
      <c r="C14698" t="s">
        <v>22</v>
      </c>
      <c r="D14698" s="55">
        <v>46235</v>
      </c>
      <c r="E14698">
        <v>0.5</v>
      </c>
      <c r="F14698">
        <v>2376545</v>
      </c>
      <c r="G14698" s="58" t="s">
        <v>87</v>
      </c>
      <c r="H14698" s="58" t="s">
        <v>87</v>
      </c>
      <c r="I14698" s="60" t="s">
        <v>85</v>
      </c>
    </row>
    <row r="14699" spans="1:9" x14ac:dyDescent="0.2">
      <c r="A14699" t="s">
        <v>59</v>
      </c>
      <c r="B14699" t="s">
        <v>81</v>
      </c>
      <c r="C14699" t="s">
        <v>22</v>
      </c>
      <c r="D14699" s="55">
        <v>46235</v>
      </c>
      <c r="E14699">
        <v>-0.02</v>
      </c>
      <c r="F14699">
        <v>2376546</v>
      </c>
      <c r="G14699" s="58" t="s">
        <v>87</v>
      </c>
      <c r="H14699" s="58" t="s">
        <v>87</v>
      </c>
      <c r="I14699" s="60" t="s">
        <v>85</v>
      </c>
    </row>
    <row r="14700" spans="1:9" x14ac:dyDescent="0.2">
      <c r="A14700" t="s">
        <v>60</v>
      </c>
      <c r="B14700" t="s">
        <v>80</v>
      </c>
      <c r="C14700" t="s">
        <v>22</v>
      </c>
      <c r="D14700" s="55">
        <v>46235</v>
      </c>
      <c r="E14700">
        <v>0.5</v>
      </c>
      <c r="F14700">
        <v>2376547</v>
      </c>
      <c r="G14700" s="58" t="s">
        <v>87</v>
      </c>
      <c r="H14700" s="58" t="s">
        <v>87</v>
      </c>
      <c r="I14700" s="60" t="s">
        <v>85</v>
      </c>
    </row>
    <row r="14701" spans="1:9" x14ac:dyDescent="0.2">
      <c r="A14701" t="s">
        <v>60</v>
      </c>
      <c r="B14701" t="s">
        <v>81</v>
      </c>
      <c r="C14701" t="s">
        <v>22</v>
      </c>
      <c r="D14701" s="55">
        <v>46235</v>
      </c>
      <c r="E14701">
        <v>3.5000000000000003E-2</v>
      </c>
      <c r="F14701">
        <v>2376548</v>
      </c>
      <c r="G14701" s="58" t="s">
        <v>87</v>
      </c>
      <c r="H14701" s="58" t="s">
        <v>87</v>
      </c>
      <c r="I14701" s="60" t="s">
        <v>85</v>
      </c>
    </row>
    <row r="14702" spans="1:9" x14ac:dyDescent="0.2">
      <c r="A14702" t="s">
        <v>61</v>
      </c>
      <c r="B14702" t="s">
        <v>80</v>
      </c>
      <c r="C14702" t="s">
        <v>22</v>
      </c>
      <c r="D14702" s="55">
        <v>46235</v>
      </c>
      <c r="E14702">
        <v>0.5</v>
      </c>
      <c r="F14702">
        <v>2376549</v>
      </c>
      <c r="G14702" s="58" t="s">
        <v>87</v>
      </c>
      <c r="H14702" s="58" t="s">
        <v>87</v>
      </c>
      <c r="I14702" s="60" t="s">
        <v>85</v>
      </c>
    </row>
    <row r="14703" spans="1:9" x14ac:dyDescent="0.2">
      <c r="A14703" t="s">
        <v>61</v>
      </c>
      <c r="B14703" t="s">
        <v>81</v>
      </c>
      <c r="C14703" t="s">
        <v>22</v>
      </c>
      <c r="D14703" s="55">
        <v>46235</v>
      </c>
      <c r="E14703">
        <v>-0.02</v>
      </c>
      <c r="F14703">
        <v>2376550</v>
      </c>
      <c r="G14703" s="58" t="s">
        <v>87</v>
      </c>
      <c r="H14703" s="58" t="s">
        <v>87</v>
      </c>
      <c r="I14703" s="60" t="s">
        <v>85</v>
      </c>
    </row>
    <row r="14704" spans="1:9" x14ac:dyDescent="0.2">
      <c r="A14704" t="s">
        <v>62</v>
      </c>
      <c r="B14704" t="s">
        <v>80</v>
      </c>
      <c r="C14704" t="s">
        <v>22</v>
      </c>
      <c r="D14704" s="55">
        <v>46235</v>
      </c>
      <c r="E14704">
        <v>0.20499999999999999</v>
      </c>
      <c r="F14704">
        <v>2376551</v>
      </c>
      <c r="G14704" s="58" t="s">
        <v>87</v>
      </c>
      <c r="H14704" s="58" t="s">
        <v>87</v>
      </c>
      <c r="I14704" s="60" t="s">
        <v>85</v>
      </c>
    </row>
    <row r="14705" spans="1:9" x14ac:dyDescent="0.2">
      <c r="A14705" t="s">
        <v>62</v>
      </c>
      <c r="B14705" t="s">
        <v>81</v>
      </c>
      <c r="C14705" t="s">
        <v>22</v>
      </c>
      <c r="D14705" s="55">
        <v>46235</v>
      </c>
      <c r="E14705">
        <v>7.4999999999999997E-3</v>
      </c>
      <c r="F14705">
        <v>2376552</v>
      </c>
      <c r="G14705" s="58" t="s">
        <v>87</v>
      </c>
      <c r="H14705" s="58" t="s">
        <v>87</v>
      </c>
      <c r="I14705" s="60" t="s">
        <v>85</v>
      </c>
    </row>
    <row r="14706" spans="1:9" x14ac:dyDescent="0.2">
      <c r="A14706" t="s">
        <v>63</v>
      </c>
      <c r="B14706" t="s">
        <v>80</v>
      </c>
      <c r="C14706" t="s">
        <v>22</v>
      </c>
      <c r="D14706" s="55">
        <v>46235</v>
      </c>
      <c r="E14706">
        <v>0</v>
      </c>
      <c r="F14706">
        <v>2376553</v>
      </c>
      <c r="G14706" s="58" t="s">
        <v>87</v>
      </c>
      <c r="H14706" s="58" t="s">
        <v>87</v>
      </c>
      <c r="I14706" s="60" t="s">
        <v>85</v>
      </c>
    </row>
    <row r="14707" spans="1:9" x14ac:dyDescent="0.2">
      <c r="A14707" t="s">
        <v>63</v>
      </c>
      <c r="B14707" t="s">
        <v>81</v>
      </c>
      <c r="C14707" t="s">
        <v>22</v>
      </c>
      <c r="D14707" s="55">
        <v>46235</v>
      </c>
      <c r="E14707">
        <v>0</v>
      </c>
      <c r="F14707">
        <v>2376554</v>
      </c>
      <c r="G14707" s="58" t="s">
        <v>87</v>
      </c>
      <c r="H14707" s="58" t="s">
        <v>87</v>
      </c>
      <c r="I14707" s="60" t="s">
        <v>85</v>
      </c>
    </row>
    <row r="14708" spans="1:9" x14ac:dyDescent="0.2">
      <c r="A14708" t="s">
        <v>64</v>
      </c>
      <c r="B14708" t="s">
        <v>80</v>
      </c>
      <c r="C14708" t="s">
        <v>22</v>
      </c>
      <c r="D14708" s="55">
        <v>46235</v>
      </c>
      <c r="E14708">
        <v>0</v>
      </c>
      <c r="F14708">
        <v>2376555</v>
      </c>
      <c r="G14708" s="58" t="s">
        <v>87</v>
      </c>
      <c r="H14708" s="58" t="s">
        <v>87</v>
      </c>
      <c r="I14708" s="60" t="s">
        <v>85</v>
      </c>
    </row>
    <row r="14709" spans="1:9" x14ac:dyDescent="0.2">
      <c r="A14709" t="s">
        <v>64</v>
      </c>
      <c r="B14709" t="s">
        <v>81</v>
      </c>
      <c r="C14709" t="s">
        <v>22</v>
      </c>
      <c r="D14709" s="55">
        <v>46235</v>
      </c>
      <c r="E14709">
        <v>0</v>
      </c>
      <c r="F14709">
        <v>2376556</v>
      </c>
      <c r="G14709" s="58" t="s">
        <v>87</v>
      </c>
      <c r="H14709" s="58" t="s">
        <v>87</v>
      </c>
      <c r="I14709" s="60" t="s">
        <v>85</v>
      </c>
    </row>
    <row r="14710" spans="1:9" x14ac:dyDescent="0.2">
      <c r="A14710" t="s">
        <v>79</v>
      </c>
      <c r="B14710" t="s">
        <v>80</v>
      </c>
      <c r="C14710" t="s">
        <v>22</v>
      </c>
      <c r="D14710" s="55">
        <v>46235</v>
      </c>
      <c r="E14710">
        <v>0</v>
      </c>
      <c r="F14710">
        <v>2376557</v>
      </c>
      <c r="G14710" s="58" t="s">
        <v>87</v>
      </c>
      <c r="H14710" s="58" t="s">
        <v>87</v>
      </c>
      <c r="I14710" s="60" t="s">
        <v>85</v>
      </c>
    </row>
    <row r="14711" spans="1:9" x14ac:dyDescent="0.2">
      <c r="A14711" t="s">
        <v>79</v>
      </c>
      <c r="B14711" t="s">
        <v>81</v>
      </c>
      <c r="C14711" t="s">
        <v>22</v>
      </c>
      <c r="D14711" s="55">
        <v>46235</v>
      </c>
      <c r="E14711">
        <v>0</v>
      </c>
      <c r="F14711">
        <v>2376558</v>
      </c>
      <c r="G14711" s="58" t="s">
        <v>87</v>
      </c>
      <c r="H14711" s="58" t="s">
        <v>87</v>
      </c>
      <c r="I14711" s="60" t="s">
        <v>85</v>
      </c>
    </row>
    <row r="14712" spans="1:9" x14ac:dyDescent="0.2">
      <c r="A14712" t="s">
        <v>65</v>
      </c>
      <c r="B14712" t="s">
        <v>80</v>
      </c>
      <c r="C14712" t="s">
        <v>22</v>
      </c>
      <c r="D14712" s="55">
        <v>46235</v>
      </c>
      <c r="E14712">
        <v>0</v>
      </c>
      <c r="F14712">
        <v>2376559</v>
      </c>
      <c r="G14712" s="58" t="s">
        <v>87</v>
      </c>
      <c r="H14712" s="58" t="s">
        <v>87</v>
      </c>
      <c r="I14712" s="60" t="s">
        <v>85</v>
      </c>
    </row>
    <row r="14713" spans="1:9" x14ac:dyDescent="0.2">
      <c r="A14713" t="s">
        <v>65</v>
      </c>
      <c r="B14713" t="s">
        <v>81</v>
      </c>
      <c r="C14713" t="s">
        <v>22</v>
      </c>
      <c r="D14713" s="55">
        <v>46235</v>
      </c>
      <c r="E14713">
        <v>0</v>
      </c>
      <c r="F14713">
        <v>2376560</v>
      </c>
      <c r="G14713" s="58" t="s">
        <v>87</v>
      </c>
      <c r="H14713" s="58" t="s">
        <v>87</v>
      </c>
      <c r="I14713" s="60" t="s">
        <v>85</v>
      </c>
    </row>
    <row r="14714" spans="1:9" x14ac:dyDescent="0.2">
      <c r="A14714" t="s">
        <v>82</v>
      </c>
      <c r="B14714" t="s">
        <v>80</v>
      </c>
      <c r="C14714" t="s">
        <v>22</v>
      </c>
      <c r="D14714" s="55">
        <v>46235</v>
      </c>
      <c r="E14714">
        <v>0</v>
      </c>
      <c r="F14714">
        <v>2376561</v>
      </c>
      <c r="G14714" s="58" t="s">
        <v>87</v>
      </c>
      <c r="H14714" s="58" t="s">
        <v>87</v>
      </c>
      <c r="I14714" s="60" t="s">
        <v>85</v>
      </c>
    </row>
    <row r="14715" spans="1:9" x14ac:dyDescent="0.2">
      <c r="A14715" t="s">
        <v>78</v>
      </c>
      <c r="B14715" t="s">
        <v>80</v>
      </c>
      <c r="C14715" t="s">
        <v>22</v>
      </c>
      <c r="D14715" s="55">
        <v>46266</v>
      </c>
      <c r="E14715">
        <v>0.39750000000000002</v>
      </c>
      <c r="F14715">
        <v>2376515</v>
      </c>
      <c r="G14715" s="58" t="s">
        <v>87</v>
      </c>
      <c r="H14715" s="58" t="s">
        <v>87</v>
      </c>
      <c r="I14715" s="60" t="s">
        <v>85</v>
      </c>
    </row>
    <row r="14716" spans="1:9" x14ac:dyDescent="0.2">
      <c r="A14716" t="s">
        <v>78</v>
      </c>
      <c r="B14716" t="s">
        <v>81</v>
      </c>
      <c r="C14716" t="s">
        <v>22</v>
      </c>
      <c r="D14716" s="55">
        <v>46266</v>
      </c>
      <c r="E14716">
        <v>1.4999999999999999E-2</v>
      </c>
      <c r="F14716">
        <v>2376516</v>
      </c>
      <c r="G14716" s="58" t="s">
        <v>87</v>
      </c>
      <c r="H14716" s="58" t="s">
        <v>87</v>
      </c>
      <c r="I14716" s="60" t="s">
        <v>85</v>
      </c>
    </row>
    <row r="14717" spans="1:9" x14ac:dyDescent="0.2">
      <c r="A14717" t="s">
        <v>35</v>
      </c>
      <c r="B14717" t="s">
        <v>80</v>
      </c>
      <c r="C14717" t="s">
        <v>22</v>
      </c>
      <c r="D14717" s="55">
        <v>46266</v>
      </c>
      <c r="E14717">
        <v>0.39750000000000002</v>
      </c>
      <c r="F14717">
        <v>2376517</v>
      </c>
      <c r="G14717" s="58" t="s">
        <v>87</v>
      </c>
      <c r="H14717" s="58" t="s">
        <v>87</v>
      </c>
      <c r="I14717" s="60" t="s">
        <v>85</v>
      </c>
    </row>
    <row r="14718" spans="1:9" x14ac:dyDescent="0.2">
      <c r="A14718" t="s">
        <v>35</v>
      </c>
      <c r="B14718" t="s">
        <v>81</v>
      </c>
      <c r="C14718" t="s">
        <v>22</v>
      </c>
      <c r="D14718" s="55">
        <v>46266</v>
      </c>
      <c r="E14718">
        <v>4.4999999999999998E-2</v>
      </c>
      <c r="F14718">
        <v>2376518</v>
      </c>
      <c r="G14718" s="58" t="s">
        <v>87</v>
      </c>
      <c r="H14718" s="58" t="s">
        <v>87</v>
      </c>
      <c r="I14718" s="60" t="s">
        <v>85</v>
      </c>
    </row>
    <row r="14719" spans="1:9" x14ac:dyDescent="0.2">
      <c r="A14719" t="s">
        <v>36</v>
      </c>
      <c r="B14719" t="s">
        <v>80</v>
      </c>
      <c r="C14719" t="s">
        <v>22</v>
      </c>
      <c r="D14719" s="55">
        <v>46266</v>
      </c>
      <c r="E14719">
        <v>0.39750000000000002</v>
      </c>
      <c r="F14719">
        <v>2376519</v>
      </c>
      <c r="G14719" s="58" t="s">
        <v>87</v>
      </c>
      <c r="H14719" s="58" t="s">
        <v>87</v>
      </c>
      <c r="I14719" s="60" t="s">
        <v>85</v>
      </c>
    </row>
    <row r="14720" spans="1:9" x14ac:dyDescent="0.2">
      <c r="A14720" t="s">
        <v>36</v>
      </c>
      <c r="B14720" t="s">
        <v>81</v>
      </c>
      <c r="C14720" t="s">
        <v>22</v>
      </c>
      <c r="D14720" s="55">
        <v>46266</v>
      </c>
      <c r="E14720">
        <v>1.4999999999999999E-2</v>
      </c>
      <c r="F14720">
        <v>2376520</v>
      </c>
      <c r="G14720" s="58" t="s">
        <v>87</v>
      </c>
      <c r="H14720" s="58" t="s">
        <v>87</v>
      </c>
      <c r="I14720" s="60" t="s">
        <v>85</v>
      </c>
    </row>
    <row r="14721" spans="1:9" x14ac:dyDescent="0.2">
      <c r="A14721" t="s">
        <v>37</v>
      </c>
      <c r="B14721" t="s">
        <v>80</v>
      </c>
      <c r="C14721" t="s">
        <v>22</v>
      </c>
      <c r="D14721" s="55">
        <v>46266</v>
      </c>
      <c r="E14721">
        <v>0.39750000000000002</v>
      </c>
      <c r="F14721">
        <v>2376521</v>
      </c>
      <c r="G14721" s="58" t="s">
        <v>87</v>
      </c>
      <c r="H14721" s="58" t="s">
        <v>87</v>
      </c>
      <c r="I14721" s="60" t="s">
        <v>85</v>
      </c>
    </row>
    <row r="14722" spans="1:9" x14ac:dyDescent="0.2">
      <c r="A14722" t="s">
        <v>37</v>
      </c>
      <c r="B14722" t="s">
        <v>81</v>
      </c>
      <c r="C14722" t="s">
        <v>22</v>
      </c>
      <c r="D14722" s="55">
        <v>46266</v>
      </c>
      <c r="E14722">
        <v>4.4999999999999998E-2</v>
      </c>
      <c r="F14722">
        <v>2376522</v>
      </c>
      <c r="G14722" s="58" t="s">
        <v>87</v>
      </c>
      <c r="H14722" s="58" t="s">
        <v>87</v>
      </c>
      <c r="I14722" s="60" t="s">
        <v>85</v>
      </c>
    </row>
    <row r="14723" spans="1:9" x14ac:dyDescent="0.2">
      <c r="A14723" t="s">
        <v>40</v>
      </c>
      <c r="B14723" t="s">
        <v>80</v>
      </c>
      <c r="C14723" t="s">
        <v>22</v>
      </c>
      <c r="D14723" s="55">
        <v>46266</v>
      </c>
      <c r="E14723">
        <v>0</v>
      </c>
      <c r="F14723">
        <v>2376523</v>
      </c>
      <c r="G14723" s="58" t="s">
        <v>87</v>
      </c>
      <c r="H14723" s="58" t="s">
        <v>87</v>
      </c>
      <c r="I14723" s="60" t="s">
        <v>85</v>
      </c>
    </row>
    <row r="14724" spans="1:9" x14ac:dyDescent="0.2">
      <c r="A14724" t="s">
        <v>40</v>
      </c>
      <c r="B14724" t="s">
        <v>81</v>
      </c>
      <c r="C14724" t="s">
        <v>22</v>
      </c>
      <c r="D14724" s="55">
        <v>46266</v>
      </c>
      <c r="E14724">
        <v>0</v>
      </c>
      <c r="F14724">
        <v>2376524</v>
      </c>
      <c r="G14724" s="58" t="s">
        <v>87</v>
      </c>
      <c r="H14724" s="58" t="s">
        <v>87</v>
      </c>
      <c r="I14724" s="60" t="s">
        <v>85</v>
      </c>
    </row>
    <row r="14725" spans="1:9" x14ac:dyDescent="0.2">
      <c r="A14725" t="s">
        <v>41</v>
      </c>
      <c r="B14725" t="s">
        <v>80</v>
      </c>
      <c r="C14725" t="s">
        <v>22</v>
      </c>
      <c r="D14725" s="55">
        <v>46266</v>
      </c>
      <c r="E14725">
        <v>0</v>
      </c>
      <c r="F14725">
        <v>2376525</v>
      </c>
      <c r="G14725" s="58" t="s">
        <v>87</v>
      </c>
      <c r="H14725" s="58" t="s">
        <v>87</v>
      </c>
      <c r="I14725" s="60" t="s">
        <v>85</v>
      </c>
    </row>
    <row r="14726" spans="1:9" x14ac:dyDescent="0.2">
      <c r="A14726" t="s">
        <v>41</v>
      </c>
      <c r="B14726" t="s">
        <v>81</v>
      </c>
      <c r="C14726" t="s">
        <v>22</v>
      </c>
      <c r="D14726" s="55">
        <v>46266</v>
      </c>
      <c r="E14726">
        <v>0</v>
      </c>
      <c r="F14726">
        <v>2376526</v>
      </c>
      <c r="G14726" s="58" t="s">
        <v>87</v>
      </c>
      <c r="H14726" s="58" t="s">
        <v>87</v>
      </c>
      <c r="I14726" s="60" t="s">
        <v>85</v>
      </c>
    </row>
    <row r="14727" spans="1:9" x14ac:dyDescent="0.2">
      <c r="A14727" t="s">
        <v>42</v>
      </c>
      <c r="B14727" t="s">
        <v>80</v>
      </c>
      <c r="C14727" t="s">
        <v>22</v>
      </c>
      <c r="D14727" s="55">
        <v>46266</v>
      </c>
      <c r="E14727">
        <v>0.16500000000000001</v>
      </c>
      <c r="F14727">
        <v>2376527</v>
      </c>
      <c r="G14727" s="58" t="s">
        <v>87</v>
      </c>
      <c r="H14727" s="58" t="s">
        <v>87</v>
      </c>
      <c r="I14727" s="60" t="s">
        <v>85</v>
      </c>
    </row>
    <row r="14728" spans="1:9" x14ac:dyDescent="0.2">
      <c r="A14728" t="s">
        <v>42</v>
      </c>
      <c r="B14728" t="s">
        <v>81</v>
      </c>
      <c r="C14728" t="s">
        <v>22</v>
      </c>
      <c r="D14728" s="55">
        <v>46266</v>
      </c>
      <c r="E14728">
        <v>1.2500000000000001E-2</v>
      </c>
      <c r="F14728">
        <v>2376528</v>
      </c>
      <c r="G14728" s="58" t="s">
        <v>87</v>
      </c>
      <c r="H14728" s="58" t="s">
        <v>87</v>
      </c>
      <c r="I14728" s="60" t="s">
        <v>85</v>
      </c>
    </row>
    <row r="14729" spans="1:9" x14ac:dyDescent="0.2">
      <c r="A14729" t="s">
        <v>43</v>
      </c>
      <c r="B14729" t="s">
        <v>80</v>
      </c>
      <c r="C14729" t="s">
        <v>22</v>
      </c>
      <c r="D14729" s="55">
        <v>46266</v>
      </c>
      <c r="E14729">
        <v>0.16500000000000001</v>
      </c>
      <c r="F14729">
        <v>2376529</v>
      </c>
      <c r="G14729" s="58" t="s">
        <v>87</v>
      </c>
      <c r="H14729" s="58" t="s">
        <v>87</v>
      </c>
      <c r="I14729" s="60" t="s">
        <v>85</v>
      </c>
    </row>
    <row r="14730" spans="1:9" x14ac:dyDescent="0.2">
      <c r="A14730" t="s">
        <v>43</v>
      </c>
      <c r="B14730" t="s">
        <v>81</v>
      </c>
      <c r="C14730" t="s">
        <v>22</v>
      </c>
      <c r="D14730" s="55">
        <v>46266</v>
      </c>
      <c r="E14730">
        <v>4.9237092885456246E-2</v>
      </c>
      <c r="F14730">
        <v>2376530</v>
      </c>
      <c r="G14730" s="58" t="s">
        <v>87</v>
      </c>
      <c r="H14730" s="58" t="s">
        <v>87</v>
      </c>
      <c r="I14730" s="60" t="s">
        <v>85</v>
      </c>
    </row>
    <row r="14731" spans="1:9" x14ac:dyDescent="0.2">
      <c r="A14731" t="s">
        <v>44</v>
      </c>
      <c r="B14731" t="s">
        <v>80</v>
      </c>
      <c r="C14731" t="s">
        <v>22</v>
      </c>
      <c r="D14731" s="55">
        <v>46266</v>
      </c>
      <c r="E14731">
        <v>0.185</v>
      </c>
      <c r="F14731">
        <v>2376531</v>
      </c>
      <c r="G14731" s="58" t="s">
        <v>87</v>
      </c>
      <c r="H14731" s="58" t="s">
        <v>87</v>
      </c>
      <c r="I14731" s="60" t="s">
        <v>85</v>
      </c>
    </row>
    <row r="14732" spans="1:9" x14ac:dyDescent="0.2">
      <c r="A14732" t="s">
        <v>44</v>
      </c>
      <c r="B14732" t="s">
        <v>81</v>
      </c>
      <c r="C14732" t="s">
        <v>22</v>
      </c>
      <c r="D14732" s="55">
        <v>46266</v>
      </c>
      <c r="E14732">
        <v>5.0000000000000001E-3</v>
      </c>
      <c r="F14732">
        <v>2376532</v>
      </c>
      <c r="G14732" s="58" t="s">
        <v>87</v>
      </c>
      <c r="H14732" s="58" t="s">
        <v>87</v>
      </c>
      <c r="I14732" s="60" t="s">
        <v>85</v>
      </c>
    </row>
    <row r="14733" spans="1:9" x14ac:dyDescent="0.2">
      <c r="A14733" t="s">
        <v>45</v>
      </c>
      <c r="B14733" t="s">
        <v>80</v>
      </c>
      <c r="C14733" t="s">
        <v>22</v>
      </c>
      <c r="D14733" s="55">
        <v>46266</v>
      </c>
      <c r="E14733">
        <v>0.185</v>
      </c>
      <c r="F14733">
        <v>2376533</v>
      </c>
      <c r="G14733" s="58" t="s">
        <v>87</v>
      </c>
      <c r="H14733" s="58" t="s">
        <v>87</v>
      </c>
      <c r="I14733" s="60" t="s">
        <v>85</v>
      </c>
    </row>
    <row r="14734" spans="1:9" x14ac:dyDescent="0.2">
      <c r="A14734" t="s">
        <v>45</v>
      </c>
      <c r="B14734" t="s">
        <v>81</v>
      </c>
      <c r="C14734" t="s">
        <v>22</v>
      </c>
      <c r="D14734" s="55">
        <v>46266</v>
      </c>
      <c r="E14734">
        <v>5.0000000000000001E-3</v>
      </c>
      <c r="F14734">
        <v>2376534</v>
      </c>
      <c r="G14734" s="58" t="s">
        <v>87</v>
      </c>
      <c r="H14734" s="58" t="s">
        <v>87</v>
      </c>
      <c r="I14734" s="60" t="s">
        <v>85</v>
      </c>
    </row>
    <row r="14735" spans="1:9" x14ac:dyDescent="0.2">
      <c r="A14735" t="s">
        <v>46</v>
      </c>
      <c r="B14735" t="s">
        <v>80</v>
      </c>
      <c r="C14735" t="s">
        <v>22</v>
      </c>
      <c r="D14735" s="55">
        <v>46266</v>
      </c>
      <c r="E14735">
        <v>0.185</v>
      </c>
      <c r="F14735">
        <v>2376535</v>
      </c>
      <c r="G14735" s="58" t="s">
        <v>87</v>
      </c>
      <c r="H14735" s="58" t="s">
        <v>87</v>
      </c>
      <c r="I14735" s="60" t="s">
        <v>85</v>
      </c>
    </row>
    <row r="14736" spans="1:9" x14ac:dyDescent="0.2">
      <c r="A14736" t="s">
        <v>46</v>
      </c>
      <c r="B14736" t="s">
        <v>81</v>
      </c>
      <c r="C14736" t="s">
        <v>22</v>
      </c>
      <c r="D14736" s="55">
        <v>46266</v>
      </c>
      <c r="E14736">
        <v>0.12173307408923455</v>
      </c>
      <c r="F14736">
        <v>2376536</v>
      </c>
      <c r="G14736" s="58" t="s">
        <v>87</v>
      </c>
      <c r="H14736" s="58" t="s">
        <v>87</v>
      </c>
      <c r="I14736" s="60" t="s">
        <v>85</v>
      </c>
    </row>
    <row r="14737" spans="1:9" x14ac:dyDescent="0.2">
      <c r="A14737" t="s">
        <v>47</v>
      </c>
      <c r="B14737" t="s">
        <v>80</v>
      </c>
      <c r="C14737" t="s">
        <v>22</v>
      </c>
      <c r="D14737" s="55">
        <v>46266</v>
      </c>
      <c r="E14737">
        <v>0.185</v>
      </c>
      <c r="F14737">
        <v>2376537</v>
      </c>
      <c r="G14737" s="58" t="s">
        <v>87</v>
      </c>
      <c r="H14737" s="58" t="s">
        <v>87</v>
      </c>
      <c r="I14737" s="60" t="s">
        <v>85</v>
      </c>
    </row>
    <row r="14738" spans="1:9" x14ac:dyDescent="0.2">
      <c r="A14738" t="s">
        <v>47</v>
      </c>
      <c r="B14738" t="s">
        <v>81</v>
      </c>
      <c r="C14738" t="s">
        <v>22</v>
      </c>
      <c r="D14738" s="55">
        <v>46266</v>
      </c>
      <c r="E14738">
        <v>2.5000000000000001E-2</v>
      </c>
      <c r="F14738">
        <v>2376538</v>
      </c>
      <c r="G14738" s="58" t="s">
        <v>87</v>
      </c>
      <c r="H14738" s="58" t="s">
        <v>87</v>
      </c>
      <c r="I14738" s="60" t="s">
        <v>85</v>
      </c>
    </row>
    <row r="14739" spans="1:9" x14ac:dyDescent="0.2">
      <c r="A14739" t="s">
        <v>48</v>
      </c>
      <c r="B14739" t="s">
        <v>80</v>
      </c>
      <c r="C14739" t="s">
        <v>22</v>
      </c>
      <c r="D14739" s="55">
        <v>46266</v>
      </c>
      <c r="E14739">
        <v>0.185</v>
      </c>
      <c r="F14739">
        <v>2376539</v>
      </c>
      <c r="G14739" s="58" t="s">
        <v>87</v>
      </c>
      <c r="H14739" s="58" t="s">
        <v>87</v>
      </c>
      <c r="I14739" s="60" t="s">
        <v>85</v>
      </c>
    </row>
    <row r="14740" spans="1:9" x14ac:dyDescent="0.2">
      <c r="A14740" t="s">
        <v>48</v>
      </c>
      <c r="B14740" t="s">
        <v>81</v>
      </c>
      <c r="C14740" t="s">
        <v>22</v>
      </c>
      <c r="D14740" s="55">
        <v>46266</v>
      </c>
      <c r="E14740">
        <v>0.12173307408923455</v>
      </c>
      <c r="F14740">
        <v>2376540</v>
      </c>
      <c r="G14740" s="58" t="s">
        <v>87</v>
      </c>
      <c r="H14740" s="58" t="s">
        <v>87</v>
      </c>
      <c r="I14740" s="60" t="s">
        <v>85</v>
      </c>
    </row>
    <row r="14741" spans="1:9" x14ac:dyDescent="0.2">
      <c r="A14741" t="s">
        <v>50</v>
      </c>
      <c r="B14741" t="s">
        <v>80</v>
      </c>
      <c r="C14741" t="s">
        <v>22</v>
      </c>
      <c r="D14741" s="55">
        <v>46266</v>
      </c>
      <c r="E14741">
        <v>0</v>
      </c>
      <c r="F14741">
        <v>2376541</v>
      </c>
      <c r="G14741" s="58" t="s">
        <v>87</v>
      </c>
      <c r="H14741" s="58" t="s">
        <v>87</v>
      </c>
      <c r="I14741" s="60" t="s">
        <v>85</v>
      </c>
    </row>
    <row r="14742" spans="1:9" x14ac:dyDescent="0.2">
      <c r="A14742" t="s">
        <v>50</v>
      </c>
      <c r="B14742" t="s">
        <v>81</v>
      </c>
      <c r="C14742" t="s">
        <v>22</v>
      </c>
      <c r="D14742" s="55">
        <v>46266</v>
      </c>
      <c r="E14742">
        <v>0</v>
      </c>
      <c r="F14742">
        <v>2376542</v>
      </c>
      <c r="G14742" s="58" t="s">
        <v>87</v>
      </c>
      <c r="H14742" s="58" t="s">
        <v>87</v>
      </c>
      <c r="I14742" s="60" t="s">
        <v>85</v>
      </c>
    </row>
    <row r="14743" spans="1:9" x14ac:dyDescent="0.2">
      <c r="A14743" t="s">
        <v>58</v>
      </c>
      <c r="B14743" t="s">
        <v>80</v>
      </c>
      <c r="C14743" t="s">
        <v>22</v>
      </c>
      <c r="D14743" s="55">
        <v>46266</v>
      </c>
      <c r="E14743">
        <v>0.39750000000000002</v>
      </c>
      <c r="F14743">
        <v>2376543</v>
      </c>
      <c r="G14743" s="58" t="s">
        <v>87</v>
      </c>
      <c r="H14743" s="58" t="s">
        <v>87</v>
      </c>
      <c r="I14743" s="60" t="s">
        <v>85</v>
      </c>
    </row>
    <row r="14744" spans="1:9" x14ac:dyDescent="0.2">
      <c r="A14744" t="s">
        <v>58</v>
      </c>
      <c r="B14744" t="s">
        <v>81</v>
      </c>
      <c r="C14744" t="s">
        <v>22</v>
      </c>
      <c r="D14744" s="55">
        <v>46266</v>
      </c>
      <c r="E14744">
        <v>1.4999999999999999E-2</v>
      </c>
      <c r="F14744">
        <v>2376544</v>
      </c>
      <c r="G14744" s="58" t="s">
        <v>87</v>
      </c>
      <c r="H14744" s="58" t="s">
        <v>87</v>
      </c>
      <c r="I14744" s="60" t="s">
        <v>85</v>
      </c>
    </row>
    <row r="14745" spans="1:9" x14ac:dyDescent="0.2">
      <c r="A14745" t="s">
        <v>59</v>
      </c>
      <c r="B14745" t="s">
        <v>80</v>
      </c>
      <c r="C14745" t="s">
        <v>22</v>
      </c>
      <c r="D14745" s="55">
        <v>46266</v>
      </c>
      <c r="E14745">
        <v>0.46</v>
      </c>
      <c r="F14745">
        <v>2376545</v>
      </c>
      <c r="G14745" s="58" t="s">
        <v>87</v>
      </c>
      <c r="H14745" s="58" t="s">
        <v>87</v>
      </c>
      <c r="I14745" s="60" t="s">
        <v>85</v>
      </c>
    </row>
    <row r="14746" spans="1:9" x14ac:dyDescent="0.2">
      <c r="A14746" t="s">
        <v>59</v>
      </c>
      <c r="B14746" t="s">
        <v>81</v>
      </c>
      <c r="C14746" t="s">
        <v>22</v>
      </c>
      <c r="D14746" s="55">
        <v>46266</v>
      </c>
      <c r="E14746">
        <v>-0.04</v>
      </c>
      <c r="F14746">
        <v>2376546</v>
      </c>
      <c r="G14746" s="58" t="s">
        <v>87</v>
      </c>
      <c r="H14746" s="58" t="s">
        <v>87</v>
      </c>
      <c r="I14746" s="60" t="s">
        <v>85</v>
      </c>
    </row>
    <row r="14747" spans="1:9" x14ac:dyDescent="0.2">
      <c r="A14747" t="s">
        <v>60</v>
      </c>
      <c r="B14747" t="s">
        <v>80</v>
      </c>
      <c r="C14747" t="s">
        <v>22</v>
      </c>
      <c r="D14747" s="55">
        <v>46266</v>
      </c>
      <c r="E14747">
        <v>0.46</v>
      </c>
      <c r="F14747">
        <v>2376547</v>
      </c>
      <c r="G14747" s="58" t="s">
        <v>87</v>
      </c>
      <c r="H14747" s="58" t="s">
        <v>87</v>
      </c>
      <c r="I14747" s="60" t="s">
        <v>85</v>
      </c>
    </row>
    <row r="14748" spans="1:9" x14ac:dyDescent="0.2">
      <c r="A14748" t="s">
        <v>60</v>
      </c>
      <c r="B14748" t="s">
        <v>81</v>
      </c>
      <c r="C14748" t="s">
        <v>22</v>
      </c>
      <c r="D14748" s="55">
        <v>46266</v>
      </c>
      <c r="E14748">
        <v>3.5000000000000003E-2</v>
      </c>
      <c r="F14748">
        <v>2376548</v>
      </c>
      <c r="G14748" s="58" t="s">
        <v>87</v>
      </c>
      <c r="H14748" s="58" t="s">
        <v>87</v>
      </c>
      <c r="I14748" s="60" t="s">
        <v>85</v>
      </c>
    </row>
    <row r="14749" spans="1:9" x14ac:dyDescent="0.2">
      <c r="A14749" t="s">
        <v>61</v>
      </c>
      <c r="B14749" t="s">
        <v>80</v>
      </c>
      <c r="C14749" t="s">
        <v>22</v>
      </c>
      <c r="D14749" s="55">
        <v>46266</v>
      </c>
      <c r="E14749">
        <v>0.46</v>
      </c>
      <c r="F14749">
        <v>2376549</v>
      </c>
      <c r="G14749" s="58" t="s">
        <v>87</v>
      </c>
      <c r="H14749" s="58" t="s">
        <v>87</v>
      </c>
      <c r="I14749" s="60" t="s">
        <v>85</v>
      </c>
    </row>
    <row r="14750" spans="1:9" x14ac:dyDescent="0.2">
      <c r="A14750" t="s">
        <v>61</v>
      </c>
      <c r="B14750" t="s">
        <v>81</v>
      </c>
      <c r="C14750" t="s">
        <v>22</v>
      </c>
      <c r="D14750" s="55">
        <v>46266</v>
      </c>
      <c r="E14750">
        <v>-0.02</v>
      </c>
      <c r="F14750">
        <v>2376550</v>
      </c>
      <c r="G14750" s="58" t="s">
        <v>87</v>
      </c>
      <c r="H14750" s="58" t="s">
        <v>87</v>
      </c>
      <c r="I14750" s="60" t="s">
        <v>85</v>
      </c>
    </row>
    <row r="14751" spans="1:9" x14ac:dyDescent="0.2">
      <c r="A14751" t="s">
        <v>62</v>
      </c>
      <c r="B14751" t="s">
        <v>80</v>
      </c>
      <c r="C14751" t="s">
        <v>22</v>
      </c>
      <c r="D14751" s="55">
        <v>46266</v>
      </c>
      <c r="E14751">
        <v>0.185</v>
      </c>
      <c r="F14751">
        <v>2376551</v>
      </c>
      <c r="G14751" s="58" t="s">
        <v>87</v>
      </c>
      <c r="H14751" s="58" t="s">
        <v>87</v>
      </c>
      <c r="I14751" s="60" t="s">
        <v>85</v>
      </c>
    </row>
    <row r="14752" spans="1:9" x14ac:dyDescent="0.2">
      <c r="A14752" t="s">
        <v>62</v>
      </c>
      <c r="B14752" t="s">
        <v>81</v>
      </c>
      <c r="C14752" t="s">
        <v>22</v>
      </c>
      <c r="D14752" s="55">
        <v>46266</v>
      </c>
      <c r="E14752">
        <v>5.0000000000000001E-3</v>
      </c>
      <c r="F14752">
        <v>2376552</v>
      </c>
      <c r="G14752" s="58" t="s">
        <v>87</v>
      </c>
      <c r="H14752" s="58" t="s">
        <v>87</v>
      </c>
      <c r="I14752" s="60" t="s">
        <v>85</v>
      </c>
    </row>
    <row r="14753" spans="1:9" x14ac:dyDescent="0.2">
      <c r="A14753" t="s">
        <v>63</v>
      </c>
      <c r="B14753" t="s">
        <v>80</v>
      </c>
      <c r="C14753" t="s">
        <v>22</v>
      </c>
      <c r="D14753" s="55">
        <v>46266</v>
      </c>
      <c r="E14753">
        <v>0</v>
      </c>
      <c r="F14753">
        <v>2376553</v>
      </c>
      <c r="G14753" s="58" t="s">
        <v>87</v>
      </c>
      <c r="H14753" s="58" t="s">
        <v>87</v>
      </c>
      <c r="I14753" s="60" t="s">
        <v>85</v>
      </c>
    </row>
    <row r="14754" spans="1:9" x14ac:dyDescent="0.2">
      <c r="A14754" t="s">
        <v>63</v>
      </c>
      <c r="B14754" t="s">
        <v>81</v>
      </c>
      <c r="C14754" t="s">
        <v>22</v>
      </c>
      <c r="D14754" s="55">
        <v>46266</v>
      </c>
      <c r="E14754">
        <v>0</v>
      </c>
      <c r="F14754">
        <v>2376554</v>
      </c>
      <c r="G14754" s="58" t="s">
        <v>87</v>
      </c>
      <c r="H14754" s="58" t="s">
        <v>87</v>
      </c>
      <c r="I14754" s="60" t="s">
        <v>85</v>
      </c>
    </row>
    <row r="14755" spans="1:9" x14ac:dyDescent="0.2">
      <c r="A14755" t="s">
        <v>64</v>
      </c>
      <c r="B14755" t="s">
        <v>80</v>
      </c>
      <c r="C14755" t="s">
        <v>22</v>
      </c>
      <c r="D14755" s="55">
        <v>46266</v>
      </c>
      <c r="E14755">
        <v>0</v>
      </c>
      <c r="F14755">
        <v>2376555</v>
      </c>
      <c r="G14755" s="58" t="s">
        <v>87</v>
      </c>
      <c r="H14755" s="58" t="s">
        <v>87</v>
      </c>
      <c r="I14755" s="60" t="s">
        <v>85</v>
      </c>
    </row>
    <row r="14756" spans="1:9" x14ac:dyDescent="0.2">
      <c r="A14756" t="s">
        <v>64</v>
      </c>
      <c r="B14756" t="s">
        <v>81</v>
      </c>
      <c r="C14756" t="s">
        <v>22</v>
      </c>
      <c r="D14756" s="55">
        <v>46266</v>
      </c>
      <c r="E14756">
        <v>0</v>
      </c>
      <c r="F14756">
        <v>2376556</v>
      </c>
      <c r="G14756" s="58" t="s">
        <v>87</v>
      </c>
      <c r="H14756" s="58" t="s">
        <v>87</v>
      </c>
      <c r="I14756" s="60" t="s">
        <v>85</v>
      </c>
    </row>
    <row r="14757" spans="1:9" x14ac:dyDescent="0.2">
      <c r="A14757" t="s">
        <v>79</v>
      </c>
      <c r="B14757" t="s">
        <v>80</v>
      </c>
      <c r="C14757" t="s">
        <v>22</v>
      </c>
      <c r="D14757" s="55">
        <v>46266</v>
      </c>
      <c r="E14757">
        <v>0</v>
      </c>
      <c r="F14757">
        <v>2376557</v>
      </c>
      <c r="G14757" s="58" t="s">
        <v>87</v>
      </c>
      <c r="H14757" s="58" t="s">
        <v>87</v>
      </c>
      <c r="I14757" s="60" t="s">
        <v>85</v>
      </c>
    </row>
    <row r="14758" spans="1:9" x14ac:dyDescent="0.2">
      <c r="A14758" t="s">
        <v>79</v>
      </c>
      <c r="B14758" t="s">
        <v>81</v>
      </c>
      <c r="C14758" t="s">
        <v>22</v>
      </c>
      <c r="D14758" s="55">
        <v>46266</v>
      </c>
      <c r="E14758">
        <v>0</v>
      </c>
      <c r="F14758">
        <v>2376558</v>
      </c>
      <c r="G14758" s="58" t="s">
        <v>87</v>
      </c>
      <c r="H14758" s="58" t="s">
        <v>87</v>
      </c>
      <c r="I14758" s="60" t="s">
        <v>85</v>
      </c>
    </row>
    <row r="14759" spans="1:9" x14ac:dyDescent="0.2">
      <c r="A14759" t="s">
        <v>65</v>
      </c>
      <c r="B14759" t="s">
        <v>80</v>
      </c>
      <c r="C14759" t="s">
        <v>22</v>
      </c>
      <c r="D14759" s="55">
        <v>46266</v>
      </c>
      <c r="E14759">
        <v>0</v>
      </c>
      <c r="F14759">
        <v>2376559</v>
      </c>
      <c r="G14759" s="58" t="s">
        <v>87</v>
      </c>
      <c r="H14759" s="58" t="s">
        <v>87</v>
      </c>
      <c r="I14759" s="60" t="s">
        <v>85</v>
      </c>
    </row>
    <row r="14760" spans="1:9" x14ac:dyDescent="0.2">
      <c r="A14760" t="s">
        <v>65</v>
      </c>
      <c r="B14760" t="s">
        <v>81</v>
      </c>
      <c r="C14760" t="s">
        <v>22</v>
      </c>
      <c r="D14760" s="55">
        <v>46266</v>
      </c>
      <c r="E14760">
        <v>0</v>
      </c>
      <c r="F14760">
        <v>2376560</v>
      </c>
      <c r="G14760" s="58" t="s">
        <v>87</v>
      </c>
      <c r="H14760" s="58" t="s">
        <v>87</v>
      </c>
      <c r="I14760" s="60" t="s">
        <v>85</v>
      </c>
    </row>
    <row r="14761" spans="1:9" x14ac:dyDescent="0.2">
      <c r="A14761" t="s">
        <v>82</v>
      </c>
      <c r="B14761" t="s">
        <v>80</v>
      </c>
      <c r="C14761" t="s">
        <v>22</v>
      </c>
      <c r="D14761" s="55">
        <v>46266</v>
      </c>
      <c r="E14761">
        <v>0</v>
      </c>
      <c r="F14761">
        <v>2376561</v>
      </c>
      <c r="G14761" s="58" t="s">
        <v>87</v>
      </c>
      <c r="H14761" s="58" t="s">
        <v>87</v>
      </c>
      <c r="I14761" s="60" t="s">
        <v>85</v>
      </c>
    </row>
    <row r="14762" spans="1:9" x14ac:dyDescent="0.2">
      <c r="A14762" t="s">
        <v>78</v>
      </c>
      <c r="B14762" t="s">
        <v>80</v>
      </c>
      <c r="C14762" t="s">
        <v>22</v>
      </c>
      <c r="D14762" s="55">
        <v>46296</v>
      </c>
      <c r="E14762">
        <v>0.4</v>
      </c>
      <c r="F14762">
        <v>2376515</v>
      </c>
      <c r="G14762" s="58" t="s">
        <v>87</v>
      </c>
      <c r="H14762" s="58" t="s">
        <v>87</v>
      </c>
      <c r="I14762" s="60" t="s">
        <v>85</v>
      </c>
    </row>
    <row r="14763" spans="1:9" x14ac:dyDescent="0.2">
      <c r="A14763" t="s">
        <v>78</v>
      </c>
      <c r="B14763" t="s">
        <v>81</v>
      </c>
      <c r="C14763" t="s">
        <v>22</v>
      </c>
      <c r="D14763" s="55">
        <v>46296</v>
      </c>
      <c r="E14763">
        <v>1.4999999999999999E-2</v>
      </c>
      <c r="F14763">
        <v>2376516</v>
      </c>
      <c r="G14763" s="58" t="s">
        <v>87</v>
      </c>
      <c r="H14763" s="58" t="s">
        <v>87</v>
      </c>
      <c r="I14763" s="60" t="s">
        <v>85</v>
      </c>
    </row>
    <row r="14764" spans="1:9" x14ac:dyDescent="0.2">
      <c r="A14764" t="s">
        <v>35</v>
      </c>
      <c r="B14764" t="s">
        <v>80</v>
      </c>
      <c r="C14764" t="s">
        <v>22</v>
      </c>
      <c r="D14764" s="55">
        <v>46296</v>
      </c>
      <c r="E14764">
        <v>0.4</v>
      </c>
      <c r="F14764">
        <v>2376517</v>
      </c>
      <c r="G14764" s="58" t="s">
        <v>87</v>
      </c>
      <c r="H14764" s="58" t="s">
        <v>87</v>
      </c>
      <c r="I14764" s="60" t="s">
        <v>85</v>
      </c>
    </row>
    <row r="14765" spans="1:9" x14ac:dyDescent="0.2">
      <c r="A14765" t="s">
        <v>35</v>
      </c>
      <c r="B14765" t="s">
        <v>81</v>
      </c>
      <c r="C14765" t="s">
        <v>22</v>
      </c>
      <c r="D14765" s="55">
        <v>46296</v>
      </c>
      <c r="E14765">
        <v>4.4999999999999998E-2</v>
      </c>
      <c r="F14765">
        <v>2376518</v>
      </c>
      <c r="G14765" s="58" t="s">
        <v>87</v>
      </c>
      <c r="H14765" s="58" t="s">
        <v>87</v>
      </c>
      <c r="I14765" s="60" t="s">
        <v>85</v>
      </c>
    </row>
    <row r="14766" spans="1:9" x14ac:dyDescent="0.2">
      <c r="A14766" t="s">
        <v>36</v>
      </c>
      <c r="B14766" t="s">
        <v>80</v>
      </c>
      <c r="C14766" t="s">
        <v>22</v>
      </c>
      <c r="D14766" s="55">
        <v>46296</v>
      </c>
      <c r="E14766">
        <v>0.4</v>
      </c>
      <c r="F14766">
        <v>2376519</v>
      </c>
      <c r="G14766" s="58" t="s">
        <v>87</v>
      </c>
      <c r="H14766" s="58" t="s">
        <v>87</v>
      </c>
      <c r="I14766" s="60" t="s">
        <v>85</v>
      </c>
    </row>
    <row r="14767" spans="1:9" x14ac:dyDescent="0.2">
      <c r="A14767" t="s">
        <v>36</v>
      </c>
      <c r="B14767" t="s">
        <v>81</v>
      </c>
      <c r="C14767" t="s">
        <v>22</v>
      </c>
      <c r="D14767" s="55">
        <v>46296</v>
      </c>
      <c r="E14767">
        <v>1.4999999999999999E-2</v>
      </c>
      <c r="F14767">
        <v>2376520</v>
      </c>
      <c r="G14767" s="58" t="s">
        <v>87</v>
      </c>
      <c r="H14767" s="58" t="s">
        <v>87</v>
      </c>
      <c r="I14767" s="60" t="s">
        <v>85</v>
      </c>
    </row>
    <row r="14768" spans="1:9" x14ac:dyDescent="0.2">
      <c r="A14768" t="s">
        <v>37</v>
      </c>
      <c r="B14768" t="s">
        <v>80</v>
      </c>
      <c r="C14768" t="s">
        <v>22</v>
      </c>
      <c r="D14768" s="55">
        <v>46296</v>
      </c>
      <c r="E14768">
        <v>0.4</v>
      </c>
      <c r="F14768">
        <v>2376521</v>
      </c>
      <c r="G14768" s="58" t="s">
        <v>87</v>
      </c>
      <c r="H14768" s="58" t="s">
        <v>87</v>
      </c>
      <c r="I14768" s="60" t="s">
        <v>85</v>
      </c>
    </row>
    <row r="14769" spans="1:9" x14ac:dyDescent="0.2">
      <c r="A14769" t="s">
        <v>37</v>
      </c>
      <c r="B14769" t="s">
        <v>81</v>
      </c>
      <c r="C14769" t="s">
        <v>22</v>
      </c>
      <c r="D14769" s="55">
        <v>46296</v>
      </c>
      <c r="E14769">
        <v>4.4999999999999998E-2</v>
      </c>
      <c r="F14769">
        <v>2376522</v>
      </c>
      <c r="G14769" s="58" t="s">
        <v>87</v>
      </c>
      <c r="H14769" s="58" t="s">
        <v>87</v>
      </c>
      <c r="I14769" s="60" t="s">
        <v>85</v>
      </c>
    </row>
    <row r="14770" spans="1:9" x14ac:dyDescent="0.2">
      <c r="A14770" t="s">
        <v>40</v>
      </c>
      <c r="B14770" t="s">
        <v>80</v>
      </c>
      <c r="C14770" t="s">
        <v>22</v>
      </c>
      <c r="D14770" s="55">
        <v>46296</v>
      </c>
      <c r="E14770">
        <v>0</v>
      </c>
      <c r="F14770">
        <v>2376523</v>
      </c>
      <c r="G14770" s="58" t="s">
        <v>87</v>
      </c>
      <c r="H14770" s="58" t="s">
        <v>87</v>
      </c>
      <c r="I14770" s="60" t="s">
        <v>85</v>
      </c>
    </row>
    <row r="14771" spans="1:9" x14ac:dyDescent="0.2">
      <c r="A14771" t="s">
        <v>40</v>
      </c>
      <c r="B14771" t="s">
        <v>81</v>
      </c>
      <c r="C14771" t="s">
        <v>22</v>
      </c>
      <c r="D14771" s="55">
        <v>46296</v>
      </c>
      <c r="E14771">
        <v>0</v>
      </c>
      <c r="F14771">
        <v>2376524</v>
      </c>
      <c r="G14771" s="58" t="s">
        <v>87</v>
      </c>
      <c r="H14771" s="58" t="s">
        <v>87</v>
      </c>
      <c r="I14771" s="60" t="s">
        <v>85</v>
      </c>
    </row>
    <row r="14772" spans="1:9" x14ac:dyDescent="0.2">
      <c r="A14772" t="s">
        <v>41</v>
      </c>
      <c r="B14772" t="s">
        <v>80</v>
      </c>
      <c r="C14772" t="s">
        <v>22</v>
      </c>
      <c r="D14772" s="55">
        <v>46296</v>
      </c>
      <c r="E14772">
        <v>0</v>
      </c>
      <c r="F14772">
        <v>2376525</v>
      </c>
      <c r="G14772" s="58" t="s">
        <v>87</v>
      </c>
      <c r="H14772" s="58" t="s">
        <v>87</v>
      </c>
      <c r="I14772" s="60" t="s">
        <v>85</v>
      </c>
    </row>
    <row r="14773" spans="1:9" x14ac:dyDescent="0.2">
      <c r="A14773" t="s">
        <v>41</v>
      </c>
      <c r="B14773" t="s">
        <v>81</v>
      </c>
      <c r="C14773" t="s">
        <v>22</v>
      </c>
      <c r="D14773" s="55">
        <v>46296</v>
      </c>
      <c r="E14773">
        <v>0</v>
      </c>
      <c r="F14773">
        <v>2376526</v>
      </c>
      <c r="G14773" s="58" t="s">
        <v>87</v>
      </c>
      <c r="H14773" s="58" t="s">
        <v>87</v>
      </c>
      <c r="I14773" s="60" t="s">
        <v>85</v>
      </c>
    </row>
    <row r="14774" spans="1:9" x14ac:dyDescent="0.2">
      <c r="A14774" t="s">
        <v>42</v>
      </c>
      <c r="B14774" t="s">
        <v>80</v>
      </c>
      <c r="C14774" t="s">
        <v>22</v>
      </c>
      <c r="D14774" s="55">
        <v>46296</v>
      </c>
      <c r="E14774">
        <v>0.17249999999999999</v>
      </c>
      <c r="F14774">
        <v>2376527</v>
      </c>
      <c r="G14774" s="58" t="s">
        <v>87</v>
      </c>
      <c r="H14774" s="58" t="s">
        <v>87</v>
      </c>
      <c r="I14774" s="60" t="s">
        <v>85</v>
      </c>
    </row>
    <row r="14775" spans="1:9" x14ac:dyDescent="0.2">
      <c r="A14775" t="s">
        <v>42</v>
      </c>
      <c r="B14775" t="s">
        <v>81</v>
      </c>
      <c r="C14775" t="s">
        <v>22</v>
      </c>
      <c r="D14775" s="55">
        <v>46296</v>
      </c>
      <c r="E14775">
        <v>1.2500000000000001E-2</v>
      </c>
      <c r="F14775">
        <v>2376528</v>
      </c>
      <c r="G14775" s="58" t="s">
        <v>87</v>
      </c>
      <c r="H14775" s="58" t="s">
        <v>87</v>
      </c>
      <c r="I14775" s="60" t="s">
        <v>85</v>
      </c>
    </row>
    <row r="14776" spans="1:9" x14ac:dyDescent="0.2">
      <c r="A14776" t="s">
        <v>43</v>
      </c>
      <c r="B14776" t="s">
        <v>80</v>
      </c>
      <c r="C14776" t="s">
        <v>22</v>
      </c>
      <c r="D14776" s="55">
        <v>46296</v>
      </c>
      <c r="E14776">
        <v>0.17249999999999999</v>
      </c>
      <c r="F14776">
        <v>2376529</v>
      </c>
      <c r="G14776" s="58" t="s">
        <v>87</v>
      </c>
      <c r="H14776" s="58" t="s">
        <v>87</v>
      </c>
      <c r="I14776" s="60" t="s">
        <v>85</v>
      </c>
    </row>
    <row r="14777" spans="1:9" x14ac:dyDescent="0.2">
      <c r="A14777" t="s">
        <v>43</v>
      </c>
      <c r="B14777" t="s">
        <v>81</v>
      </c>
      <c r="C14777" t="s">
        <v>22</v>
      </c>
      <c r="D14777" s="55">
        <v>46296</v>
      </c>
      <c r="E14777">
        <v>6.9399223570757215E-2</v>
      </c>
      <c r="F14777">
        <v>2376530</v>
      </c>
      <c r="G14777" s="58" t="s">
        <v>87</v>
      </c>
      <c r="H14777" s="58" t="s">
        <v>87</v>
      </c>
      <c r="I14777" s="60" t="s">
        <v>85</v>
      </c>
    </row>
    <row r="14778" spans="1:9" x14ac:dyDescent="0.2">
      <c r="A14778" t="s">
        <v>44</v>
      </c>
      <c r="B14778" t="s">
        <v>80</v>
      </c>
      <c r="C14778" t="s">
        <v>22</v>
      </c>
      <c r="D14778" s="55">
        <v>46296</v>
      </c>
      <c r="E14778">
        <v>0.20499999999999999</v>
      </c>
      <c r="F14778">
        <v>2376531</v>
      </c>
      <c r="G14778" s="58" t="s">
        <v>87</v>
      </c>
      <c r="H14778" s="58" t="s">
        <v>87</v>
      </c>
      <c r="I14778" s="60" t="s">
        <v>85</v>
      </c>
    </row>
    <row r="14779" spans="1:9" x14ac:dyDescent="0.2">
      <c r="A14779" t="s">
        <v>44</v>
      </c>
      <c r="B14779" t="s">
        <v>81</v>
      </c>
      <c r="C14779" t="s">
        <v>22</v>
      </c>
      <c r="D14779" s="55">
        <v>46296</v>
      </c>
      <c r="E14779">
        <v>2.5000000000000001E-3</v>
      </c>
      <c r="F14779">
        <v>2376532</v>
      </c>
      <c r="G14779" s="58" t="s">
        <v>87</v>
      </c>
      <c r="H14779" s="58" t="s">
        <v>87</v>
      </c>
      <c r="I14779" s="60" t="s">
        <v>85</v>
      </c>
    </row>
    <row r="14780" spans="1:9" x14ac:dyDescent="0.2">
      <c r="A14780" t="s">
        <v>45</v>
      </c>
      <c r="B14780" t="s">
        <v>80</v>
      </c>
      <c r="C14780" t="s">
        <v>22</v>
      </c>
      <c r="D14780" s="55">
        <v>46296</v>
      </c>
      <c r="E14780">
        <v>0.20499999999999999</v>
      </c>
      <c r="F14780">
        <v>2376533</v>
      </c>
      <c r="G14780" s="58" t="s">
        <v>87</v>
      </c>
      <c r="H14780" s="58" t="s">
        <v>87</v>
      </c>
      <c r="I14780" s="60" t="s">
        <v>85</v>
      </c>
    </row>
    <row r="14781" spans="1:9" x14ac:dyDescent="0.2">
      <c r="A14781" t="s">
        <v>45</v>
      </c>
      <c r="B14781" t="s">
        <v>81</v>
      </c>
      <c r="C14781" t="s">
        <v>22</v>
      </c>
      <c r="D14781" s="55">
        <v>46296</v>
      </c>
      <c r="E14781">
        <v>2.5000000000000001E-3</v>
      </c>
      <c r="F14781">
        <v>2376534</v>
      </c>
      <c r="G14781" s="58" t="s">
        <v>87</v>
      </c>
      <c r="H14781" s="58" t="s">
        <v>87</v>
      </c>
      <c r="I14781" s="60" t="s">
        <v>85</v>
      </c>
    </row>
    <row r="14782" spans="1:9" x14ac:dyDescent="0.2">
      <c r="A14782" t="s">
        <v>46</v>
      </c>
      <c r="B14782" t="s">
        <v>80</v>
      </c>
      <c r="C14782" t="s">
        <v>22</v>
      </c>
      <c r="D14782" s="55">
        <v>46296</v>
      </c>
      <c r="E14782">
        <v>0.20499999999999999</v>
      </c>
      <c r="F14782">
        <v>2376535</v>
      </c>
      <c r="G14782" s="58" t="s">
        <v>87</v>
      </c>
      <c r="H14782" s="58" t="s">
        <v>87</v>
      </c>
      <c r="I14782" s="60" t="s">
        <v>85</v>
      </c>
    </row>
    <row r="14783" spans="1:9" x14ac:dyDescent="0.2">
      <c r="A14783" t="s">
        <v>46</v>
      </c>
      <c r="B14783" t="s">
        <v>81</v>
      </c>
      <c r="C14783" t="s">
        <v>22</v>
      </c>
      <c r="D14783" s="55">
        <v>46296</v>
      </c>
      <c r="E14783">
        <v>0.12964138354482194</v>
      </c>
      <c r="F14783">
        <v>2376536</v>
      </c>
      <c r="G14783" s="58" t="s">
        <v>87</v>
      </c>
      <c r="H14783" s="58" t="s">
        <v>87</v>
      </c>
      <c r="I14783" s="60" t="s">
        <v>85</v>
      </c>
    </row>
    <row r="14784" spans="1:9" x14ac:dyDescent="0.2">
      <c r="A14784" t="s">
        <v>47</v>
      </c>
      <c r="B14784" t="s">
        <v>80</v>
      </c>
      <c r="C14784" t="s">
        <v>22</v>
      </c>
      <c r="D14784" s="55">
        <v>46296</v>
      </c>
      <c r="E14784">
        <v>0.20499999999999999</v>
      </c>
      <c r="F14784">
        <v>2376537</v>
      </c>
      <c r="G14784" s="58" t="s">
        <v>87</v>
      </c>
      <c r="H14784" s="58" t="s">
        <v>87</v>
      </c>
      <c r="I14784" s="60" t="s">
        <v>85</v>
      </c>
    </row>
    <row r="14785" spans="1:9" x14ac:dyDescent="0.2">
      <c r="A14785" t="s">
        <v>47</v>
      </c>
      <c r="B14785" t="s">
        <v>81</v>
      </c>
      <c r="C14785" t="s">
        <v>22</v>
      </c>
      <c r="D14785" s="55">
        <v>46296</v>
      </c>
      <c r="E14785">
        <v>2.2499999999999999E-2</v>
      </c>
      <c r="F14785">
        <v>2376538</v>
      </c>
      <c r="G14785" s="58" t="s">
        <v>87</v>
      </c>
      <c r="H14785" s="58" t="s">
        <v>87</v>
      </c>
      <c r="I14785" s="60" t="s">
        <v>85</v>
      </c>
    </row>
    <row r="14786" spans="1:9" x14ac:dyDescent="0.2">
      <c r="A14786" t="s">
        <v>48</v>
      </c>
      <c r="B14786" t="s">
        <v>80</v>
      </c>
      <c r="C14786" t="s">
        <v>22</v>
      </c>
      <c r="D14786" s="55">
        <v>46296</v>
      </c>
      <c r="E14786">
        <v>0.20499999999999999</v>
      </c>
      <c r="F14786">
        <v>2376539</v>
      </c>
      <c r="G14786" s="58" t="s">
        <v>87</v>
      </c>
      <c r="H14786" s="58" t="s">
        <v>87</v>
      </c>
      <c r="I14786" s="60" t="s">
        <v>85</v>
      </c>
    </row>
    <row r="14787" spans="1:9" x14ac:dyDescent="0.2">
      <c r="A14787" t="s">
        <v>48</v>
      </c>
      <c r="B14787" t="s">
        <v>81</v>
      </c>
      <c r="C14787" t="s">
        <v>22</v>
      </c>
      <c r="D14787" s="55">
        <v>46296</v>
      </c>
      <c r="E14787">
        <v>0.12964138354482194</v>
      </c>
      <c r="F14787">
        <v>2376540</v>
      </c>
      <c r="G14787" s="58" t="s">
        <v>87</v>
      </c>
      <c r="H14787" s="58" t="s">
        <v>87</v>
      </c>
      <c r="I14787" s="60" t="s">
        <v>85</v>
      </c>
    </row>
    <row r="14788" spans="1:9" x14ac:dyDescent="0.2">
      <c r="A14788" t="s">
        <v>50</v>
      </c>
      <c r="B14788" t="s">
        <v>80</v>
      </c>
      <c r="C14788" t="s">
        <v>22</v>
      </c>
      <c r="D14788" s="55">
        <v>46296</v>
      </c>
      <c r="E14788">
        <v>0</v>
      </c>
      <c r="F14788">
        <v>2376541</v>
      </c>
      <c r="G14788" s="58" t="s">
        <v>87</v>
      </c>
      <c r="H14788" s="58" t="s">
        <v>87</v>
      </c>
      <c r="I14788" s="60" t="s">
        <v>85</v>
      </c>
    </row>
    <row r="14789" spans="1:9" x14ac:dyDescent="0.2">
      <c r="A14789" t="s">
        <v>50</v>
      </c>
      <c r="B14789" t="s">
        <v>81</v>
      </c>
      <c r="C14789" t="s">
        <v>22</v>
      </c>
      <c r="D14789" s="55">
        <v>46296</v>
      </c>
      <c r="E14789">
        <v>0</v>
      </c>
      <c r="F14789">
        <v>2376542</v>
      </c>
      <c r="G14789" s="58" t="s">
        <v>87</v>
      </c>
      <c r="H14789" s="58" t="s">
        <v>87</v>
      </c>
      <c r="I14789" s="60" t="s">
        <v>85</v>
      </c>
    </row>
    <row r="14790" spans="1:9" x14ac:dyDescent="0.2">
      <c r="A14790" t="s">
        <v>58</v>
      </c>
      <c r="B14790" t="s">
        <v>80</v>
      </c>
      <c r="C14790" t="s">
        <v>22</v>
      </c>
      <c r="D14790" s="55">
        <v>46296</v>
      </c>
      <c r="E14790">
        <v>0.4</v>
      </c>
      <c r="F14790">
        <v>2376543</v>
      </c>
      <c r="G14790" s="58" t="s">
        <v>87</v>
      </c>
      <c r="H14790" s="58" t="s">
        <v>87</v>
      </c>
      <c r="I14790" s="60" t="s">
        <v>85</v>
      </c>
    </row>
    <row r="14791" spans="1:9" x14ac:dyDescent="0.2">
      <c r="A14791" t="s">
        <v>58</v>
      </c>
      <c r="B14791" t="s">
        <v>81</v>
      </c>
      <c r="C14791" t="s">
        <v>22</v>
      </c>
      <c r="D14791" s="55">
        <v>46296</v>
      </c>
      <c r="E14791">
        <v>1.4999999999999999E-2</v>
      </c>
      <c r="F14791">
        <v>2376544</v>
      </c>
      <c r="G14791" s="58" t="s">
        <v>87</v>
      </c>
      <c r="H14791" s="58" t="s">
        <v>87</v>
      </c>
      <c r="I14791" s="60" t="s">
        <v>85</v>
      </c>
    </row>
    <row r="14792" spans="1:9" x14ac:dyDescent="0.2">
      <c r="A14792" t="s">
        <v>59</v>
      </c>
      <c r="B14792" t="s">
        <v>80</v>
      </c>
      <c r="C14792" t="s">
        <v>22</v>
      </c>
      <c r="D14792" s="55">
        <v>46296</v>
      </c>
      <c r="E14792">
        <v>0.47</v>
      </c>
      <c r="F14792">
        <v>2376545</v>
      </c>
      <c r="G14792" s="58" t="s">
        <v>87</v>
      </c>
      <c r="H14792" s="58" t="s">
        <v>87</v>
      </c>
      <c r="I14792" s="60" t="s">
        <v>85</v>
      </c>
    </row>
    <row r="14793" spans="1:9" x14ac:dyDescent="0.2">
      <c r="A14793" t="s">
        <v>59</v>
      </c>
      <c r="B14793" t="s">
        <v>81</v>
      </c>
      <c r="C14793" t="s">
        <v>22</v>
      </c>
      <c r="D14793" s="55">
        <v>46296</v>
      </c>
      <c r="E14793">
        <v>-8.5000000000000006E-2</v>
      </c>
      <c r="F14793">
        <v>2376546</v>
      </c>
      <c r="G14793" s="58" t="s">
        <v>87</v>
      </c>
      <c r="H14793" s="58" t="s">
        <v>87</v>
      </c>
      <c r="I14793" s="60" t="s">
        <v>85</v>
      </c>
    </row>
    <row r="14794" spans="1:9" x14ac:dyDescent="0.2">
      <c r="A14794" t="s">
        <v>60</v>
      </c>
      <c r="B14794" t="s">
        <v>80</v>
      </c>
      <c r="C14794" t="s">
        <v>22</v>
      </c>
      <c r="D14794" s="55">
        <v>46296</v>
      </c>
      <c r="E14794">
        <v>0.47</v>
      </c>
      <c r="F14794">
        <v>2376547</v>
      </c>
      <c r="G14794" s="58" t="s">
        <v>87</v>
      </c>
      <c r="H14794" s="58" t="s">
        <v>87</v>
      </c>
      <c r="I14794" s="60" t="s">
        <v>85</v>
      </c>
    </row>
    <row r="14795" spans="1:9" x14ac:dyDescent="0.2">
      <c r="A14795" t="s">
        <v>60</v>
      </c>
      <c r="B14795" t="s">
        <v>81</v>
      </c>
      <c r="C14795" t="s">
        <v>22</v>
      </c>
      <c r="D14795" s="55">
        <v>46296</v>
      </c>
      <c r="E14795">
        <v>3.5000000000000003E-2</v>
      </c>
      <c r="F14795">
        <v>2376548</v>
      </c>
      <c r="G14795" s="58" t="s">
        <v>87</v>
      </c>
      <c r="H14795" s="58" t="s">
        <v>87</v>
      </c>
      <c r="I14795" s="60" t="s">
        <v>85</v>
      </c>
    </row>
    <row r="14796" spans="1:9" x14ac:dyDescent="0.2">
      <c r="A14796" t="s">
        <v>61</v>
      </c>
      <c r="B14796" t="s">
        <v>80</v>
      </c>
      <c r="C14796" t="s">
        <v>22</v>
      </c>
      <c r="D14796" s="55">
        <v>46296</v>
      </c>
      <c r="E14796">
        <v>0.47</v>
      </c>
      <c r="F14796">
        <v>2376549</v>
      </c>
      <c r="G14796" s="58" t="s">
        <v>87</v>
      </c>
      <c r="H14796" s="58" t="s">
        <v>87</v>
      </c>
      <c r="I14796" s="60" t="s">
        <v>85</v>
      </c>
    </row>
    <row r="14797" spans="1:9" x14ac:dyDescent="0.2">
      <c r="A14797" t="s">
        <v>61</v>
      </c>
      <c r="B14797" t="s">
        <v>81</v>
      </c>
      <c r="C14797" t="s">
        <v>22</v>
      </c>
      <c r="D14797" s="55">
        <v>46296</v>
      </c>
      <c r="E14797">
        <v>-5.5E-2</v>
      </c>
      <c r="F14797">
        <v>2376550</v>
      </c>
      <c r="G14797" s="58" t="s">
        <v>87</v>
      </c>
      <c r="H14797" s="58" t="s">
        <v>87</v>
      </c>
      <c r="I14797" s="60" t="s">
        <v>85</v>
      </c>
    </row>
    <row r="14798" spans="1:9" x14ac:dyDescent="0.2">
      <c r="A14798" t="s">
        <v>62</v>
      </c>
      <c r="B14798" t="s">
        <v>80</v>
      </c>
      <c r="C14798" t="s">
        <v>22</v>
      </c>
      <c r="D14798" s="55">
        <v>46296</v>
      </c>
      <c r="E14798">
        <v>0.20499999999999999</v>
      </c>
      <c r="F14798">
        <v>2376551</v>
      </c>
      <c r="G14798" s="58" t="s">
        <v>87</v>
      </c>
      <c r="H14798" s="58" t="s">
        <v>87</v>
      </c>
      <c r="I14798" s="60" t="s">
        <v>85</v>
      </c>
    </row>
    <row r="14799" spans="1:9" x14ac:dyDescent="0.2">
      <c r="A14799" t="s">
        <v>62</v>
      </c>
      <c r="B14799" t="s">
        <v>81</v>
      </c>
      <c r="C14799" t="s">
        <v>22</v>
      </c>
      <c r="D14799" s="55">
        <v>46296</v>
      </c>
      <c r="E14799">
        <v>2.5000000000000001E-3</v>
      </c>
      <c r="F14799">
        <v>2376552</v>
      </c>
      <c r="G14799" s="58" t="s">
        <v>87</v>
      </c>
      <c r="H14799" s="58" t="s">
        <v>87</v>
      </c>
      <c r="I14799" s="60" t="s">
        <v>85</v>
      </c>
    </row>
    <row r="14800" spans="1:9" x14ac:dyDescent="0.2">
      <c r="A14800" t="s">
        <v>63</v>
      </c>
      <c r="B14800" t="s">
        <v>80</v>
      </c>
      <c r="C14800" t="s">
        <v>22</v>
      </c>
      <c r="D14800" s="55">
        <v>46296</v>
      </c>
      <c r="E14800">
        <v>0</v>
      </c>
      <c r="F14800">
        <v>2376553</v>
      </c>
      <c r="G14800" s="58" t="s">
        <v>87</v>
      </c>
      <c r="H14800" s="58" t="s">
        <v>87</v>
      </c>
      <c r="I14800" s="60" t="s">
        <v>85</v>
      </c>
    </row>
    <row r="14801" spans="1:9" x14ac:dyDescent="0.2">
      <c r="A14801" t="s">
        <v>63</v>
      </c>
      <c r="B14801" t="s">
        <v>81</v>
      </c>
      <c r="C14801" t="s">
        <v>22</v>
      </c>
      <c r="D14801" s="55">
        <v>46296</v>
      </c>
      <c r="E14801">
        <v>0</v>
      </c>
      <c r="F14801">
        <v>2376554</v>
      </c>
      <c r="G14801" s="58" t="s">
        <v>87</v>
      </c>
      <c r="H14801" s="58" t="s">
        <v>87</v>
      </c>
      <c r="I14801" s="60" t="s">
        <v>85</v>
      </c>
    </row>
    <row r="14802" spans="1:9" x14ac:dyDescent="0.2">
      <c r="A14802" t="s">
        <v>64</v>
      </c>
      <c r="B14802" t="s">
        <v>80</v>
      </c>
      <c r="C14802" t="s">
        <v>22</v>
      </c>
      <c r="D14802" s="55">
        <v>46296</v>
      </c>
      <c r="E14802">
        <v>0</v>
      </c>
      <c r="F14802">
        <v>2376555</v>
      </c>
      <c r="G14802" s="58" t="s">
        <v>87</v>
      </c>
      <c r="H14802" s="58" t="s">
        <v>87</v>
      </c>
      <c r="I14802" s="60" t="s">
        <v>85</v>
      </c>
    </row>
    <row r="14803" spans="1:9" x14ac:dyDescent="0.2">
      <c r="A14803" t="s">
        <v>64</v>
      </c>
      <c r="B14803" t="s">
        <v>81</v>
      </c>
      <c r="C14803" t="s">
        <v>22</v>
      </c>
      <c r="D14803" s="55">
        <v>46296</v>
      </c>
      <c r="E14803">
        <v>0</v>
      </c>
      <c r="F14803">
        <v>2376556</v>
      </c>
      <c r="G14803" s="58" t="s">
        <v>87</v>
      </c>
      <c r="H14803" s="58" t="s">
        <v>87</v>
      </c>
      <c r="I14803" s="60" t="s">
        <v>85</v>
      </c>
    </row>
    <row r="14804" spans="1:9" x14ac:dyDescent="0.2">
      <c r="A14804" t="s">
        <v>79</v>
      </c>
      <c r="B14804" t="s">
        <v>80</v>
      </c>
      <c r="C14804" t="s">
        <v>22</v>
      </c>
      <c r="D14804" s="55">
        <v>46296</v>
      </c>
      <c r="E14804">
        <v>0</v>
      </c>
      <c r="F14804">
        <v>2376557</v>
      </c>
      <c r="G14804" s="58" t="s">
        <v>87</v>
      </c>
      <c r="H14804" s="58" t="s">
        <v>87</v>
      </c>
      <c r="I14804" s="60" t="s">
        <v>85</v>
      </c>
    </row>
    <row r="14805" spans="1:9" x14ac:dyDescent="0.2">
      <c r="A14805" t="s">
        <v>79</v>
      </c>
      <c r="B14805" t="s">
        <v>81</v>
      </c>
      <c r="C14805" t="s">
        <v>22</v>
      </c>
      <c r="D14805" s="55">
        <v>46296</v>
      </c>
      <c r="E14805">
        <v>0</v>
      </c>
      <c r="F14805">
        <v>2376558</v>
      </c>
      <c r="G14805" s="58" t="s">
        <v>87</v>
      </c>
      <c r="H14805" s="58" t="s">
        <v>87</v>
      </c>
      <c r="I14805" s="60" t="s">
        <v>85</v>
      </c>
    </row>
    <row r="14806" spans="1:9" x14ac:dyDescent="0.2">
      <c r="A14806" t="s">
        <v>65</v>
      </c>
      <c r="B14806" t="s">
        <v>80</v>
      </c>
      <c r="C14806" t="s">
        <v>22</v>
      </c>
      <c r="D14806" s="55">
        <v>46296</v>
      </c>
      <c r="E14806">
        <v>0</v>
      </c>
      <c r="F14806">
        <v>2376559</v>
      </c>
      <c r="G14806" s="58" t="s">
        <v>87</v>
      </c>
      <c r="H14806" s="58" t="s">
        <v>87</v>
      </c>
      <c r="I14806" s="60" t="s">
        <v>85</v>
      </c>
    </row>
    <row r="14807" spans="1:9" x14ac:dyDescent="0.2">
      <c r="A14807" t="s">
        <v>65</v>
      </c>
      <c r="B14807" t="s">
        <v>81</v>
      </c>
      <c r="C14807" t="s">
        <v>22</v>
      </c>
      <c r="D14807" s="55">
        <v>46296</v>
      </c>
      <c r="E14807">
        <v>0</v>
      </c>
      <c r="F14807">
        <v>2376560</v>
      </c>
      <c r="G14807" s="58" t="s">
        <v>87</v>
      </c>
      <c r="H14807" s="58" t="s">
        <v>87</v>
      </c>
      <c r="I14807" s="60" t="s">
        <v>85</v>
      </c>
    </row>
    <row r="14808" spans="1:9" x14ac:dyDescent="0.2">
      <c r="A14808" t="s">
        <v>82</v>
      </c>
      <c r="B14808" t="s">
        <v>80</v>
      </c>
      <c r="C14808" t="s">
        <v>22</v>
      </c>
      <c r="D14808" s="55">
        <v>46296</v>
      </c>
      <c r="E14808">
        <v>0</v>
      </c>
      <c r="F14808">
        <v>2376561</v>
      </c>
      <c r="G14808" s="58" t="s">
        <v>87</v>
      </c>
      <c r="H14808" s="58" t="s">
        <v>87</v>
      </c>
      <c r="I14808" s="60" t="s">
        <v>85</v>
      </c>
    </row>
    <row r="14809" spans="1:9" x14ac:dyDescent="0.2">
      <c r="A14809" t="s">
        <v>78</v>
      </c>
      <c r="B14809" t="s">
        <v>80</v>
      </c>
      <c r="C14809" t="s">
        <v>22</v>
      </c>
      <c r="D14809" s="55">
        <v>46327</v>
      </c>
      <c r="E14809">
        <v>0.64500000000000002</v>
      </c>
      <c r="F14809">
        <v>2376515</v>
      </c>
      <c r="G14809" s="58" t="s">
        <v>87</v>
      </c>
      <c r="H14809" s="58" t="s">
        <v>87</v>
      </c>
      <c r="I14809" s="60" t="s">
        <v>85</v>
      </c>
    </row>
    <row r="14810" spans="1:9" x14ac:dyDescent="0.2">
      <c r="A14810" t="s">
        <v>78</v>
      </c>
      <c r="B14810" t="s">
        <v>81</v>
      </c>
      <c r="C14810" t="s">
        <v>22</v>
      </c>
      <c r="D14810" s="55">
        <v>46327</v>
      </c>
      <c r="E14810">
        <v>0.05</v>
      </c>
      <c r="F14810">
        <v>2376516</v>
      </c>
      <c r="G14810" s="58" t="s">
        <v>87</v>
      </c>
      <c r="H14810" s="58" t="s">
        <v>87</v>
      </c>
      <c r="I14810" s="60" t="s">
        <v>85</v>
      </c>
    </row>
    <row r="14811" spans="1:9" x14ac:dyDescent="0.2">
      <c r="A14811" t="s">
        <v>35</v>
      </c>
      <c r="B14811" t="s">
        <v>80</v>
      </c>
      <c r="C14811" t="s">
        <v>22</v>
      </c>
      <c r="D14811" s="55">
        <v>46327</v>
      </c>
      <c r="E14811">
        <v>0.64500000000000002</v>
      </c>
      <c r="F14811">
        <v>2376517</v>
      </c>
      <c r="G14811" s="58" t="s">
        <v>87</v>
      </c>
      <c r="H14811" s="58" t="s">
        <v>87</v>
      </c>
      <c r="I14811" s="60" t="s">
        <v>85</v>
      </c>
    </row>
    <row r="14812" spans="1:9" x14ac:dyDescent="0.2">
      <c r="A14812" t="s">
        <v>35</v>
      </c>
      <c r="B14812" t="s">
        <v>81</v>
      </c>
      <c r="C14812" t="s">
        <v>22</v>
      </c>
      <c r="D14812" s="55">
        <v>46327</v>
      </c>
      <c r="E14812">
        <v>0.14000000000000001</v>
      </c>
      <c r="F14812">
        <v>2376518</v>
      </c>
      <c r="G14812" s="58" t="s">
        <v>87</v>
      </c>
      <c r="H14812" s="58" t="s">
        <v>87</v>
      </c>
      <c r="I14812" s="60" t="s">
        <v>85</v>
      </c>
    </row>
    <row r="14813" spans="1:9" x14ac:dyDescent="0.2">
      <c r="A14813" t="s">
        <v>36</v>
      </c>
      <c r="B14813" t="s">
        <v>80</v>
      </c>
      <c r="C14813" t="s">
        <v>22</v>
      </c>
      <c r="D14813" s="55">
        <v>46327</v>
      </c>
      <c r="E14813">
        <v>0.64500000000000002</v>
      </c>
      <c r="F14813">
        <v>2376519</v>
      </c>
      <c r="G14813" s="58" t="s">
        <v>87</v>
      </c>
      <c r="H14813" s="58" t="s">
        <v>87</v>
      </c>
      <c r="I14813" s="60" t="s">
        <v>85</v>
      </c>
    </row>
    <row r="14814" spans="1:9" x14ac:dyDescent="0.2">
      <c r="A14814" t="s">
        <v>36</v>
      </c>
      <c r="B14814" t="s">
        <v>81</v>
      </c>
      <c r="C14814" t="s">
        <v>22</v>
      </c>
      <c r="D14814" s="55">
        <v>46327</v>
      </c>
      <c r="E14814">
        <v>0.05</v>
      </c>
      <c r="F14814">
        <v>2376520</v>
      </c>
      <c r="G14814" s="58" t="s">
        <v>87</v>
      </c>
      <c r="H14814" s="58" t="s">
        <v>87</v>
      </c>
      <c r="I14814" s="60" t="s">
        <v>85</v>
      </c>
    </row>
    <row r="14815" spans="1:9" x14ac:dyDescent="0.2">
      <c r="A14815" t="s">
        <v>37</v>
      </c>
      <c r="B14815" t="s">
        <v>80</v>
      </c>
      <c r="C14815" t="s">
        <v>22</v>
      </c>
      <c r="D14815" s="55">
        <v>46327</v>
      </c>
      <c r="E14815">
        <v>0.64500000000000002</v>
      </c>
      <c r="F14815">
        <v>2376521</v>
      </c>
      <c r="G14815" s="58" t="s">
        <v>87</v>
      </c>
      <c r="H14815" s="58" t="s">
        <v>87</v>
      </c>
      <c r="I14815" s="60" t="s">
        <v>85</v>
      </c>
    </row>
    <row r="14816" spans="1:9" x14ac:dyDescent="0.2">
      <c r="A14816" t="s">
        <v>37</v>
      </c>
      <c r="B14816" t="s">
        <v>81</v>
      </c>
      <c r="C14816" t="s">
        <v>22</v>
      </c>
      <c r="D14816" s="55">
        <v>46327</v>
      </c>
      <c r="E14816">
        <v>0.14000000000000001</v>
      </c>
      <c r="F14816">
        <v>2376522</v>
      </c>
      <c r="G14816" s="58" t="s">
        <v>87</v>
      </c>
      <c r="H14816" s="58" t="s">
        <v>87</v>
      </c>
      <c r="I14816" s="60" t="s">
        <v>85</v>
      </c>
    </row>
    <row r="14817" spans="1:9" x14ac:dyDescent="0.2">
      <c r="A14817" t="s">
        <v>40</v>
      </c>
      <c r="B14817" t="s">
        <v>80</v>
      </c>
      <c r="C14817" t="s">
        <v>22</v>
      </c>
      <c r="D14817" s="55">
        <v>46327</v>
      </c>
      <c r="E14817">
        <v>0</v>
      </c>
      <c r="F14817">
        <v>2376523</v>
      </c>
      <c r="G14817" s="58" t="s">
        <v>87</v>
      </c>
      <c r="H14817" s="58" t="s">
        <v>87</v>
      </c>
      <c r="I14817" s="60" t="s">
        <v>85</v>
      </c>
    </row>
    <row r="14818" spans="1:9" x14ac:dyDescent="0.2">
      <c r="A14818" t="s">
        <v>40</v>
      </c>
      <c r="B14818" t="s">
        <v>81</v>
      </c>
      <c r="C14818" t="s">
        <v>22</v>
      </c>
      <c r="D14818" s="55">
        <v>46327</v>
      </c>
      <c r="E14818">
        <v>0</v>
      </c>
      <c r="F14818">
        <v>2376524</v>
      </c>
      <c r="G14818" s="58" t="s">
        <v>87</v>
      </c>
      <c r="H14818" s="58" t="s">
        <v>87</v>
      </c>
      <c r="I14818" s="60" t="s">
        <v>85</v>
      </c>
    </row>
    <row r="14819" spans="1:9" x14ac:dyDescent="0.2">
      <c r="A14819" t="s">
        <v>41</v>
      </c>
      <c r="B14819" t="s">
        <v>80</v>
      </c>
      <c r="C14819" t="s">
        <v>22</v>
      </c>
      <c r="D14819" s="55">
        <v>46327</v>
      </c>
      <c r="E14819">
        <v>0</v>
      </c>
      <c r="F14819">
        <v>2376525</v>
      </c>
      <c r="G14819" s="58" t="s">
        <v>87</v>
      </c>
      <c r="H14819" s="58" t="s">
        <v>87</v>
      </c>
      <c r="I14819" s="60" t="s">
        <v>85</v>
      </c>
    </row>
    <row r="14820" spans="1:9" x14ac:dyDescent="0.2">
      <c r="A14820" t="s">
        <v>41</v>
      </c>
      <c r="B14820" t="s">
        <v>81</v>
      </c>
      <c r="C14820" t="s">
        <v>22</v>
      </c>
      <c r="D14820" s="55">
        <v>46327</v>
      </c>
      <c r="E14820">
        <v>0</v>
      </c>
      <c r="F14820">
        <v>2376526</v>
      </c>
      <c r="G14820" s="58" t="s">
        <v>87</v>
      </c>
      <c r="H14820" s="58" t="s">
        <v>87</v>
      </c>
      <c r="I14820" s="60" t="s">
        <v>85</v>
      </c>
    </row>
    <row r="14821" spans="1:9" x14ac:dyDescent="0.2">
      <c r="A14821" t="s">
        <v>42</v>
      </c>
      <c r="B14821" t="s">
        <v>80</v>
      </c>
      <c r="C14821" t="s">
        <v>22</v>
      </c>
      <c r="D14821" s="55">
        <v>46327</v>
      </c>
      <c r="E14821">
        <v>0.24</v>
      </c>
      <c r="F14821">
        <v>2376527</v>
      </c>
      <c r="G14821" s="58" t="s">
        <v>87</v>
      </c>
      <c r="H14821" s="58" t="s">
        <v>87</v>
      </c>
      <c r="I14821" s="60" t="s">
        <v>85</v>
      </c>
    </row>
    <row r="14822" spans="1:9" x14ac:dyDescent="0.2">
      <c r="A14822" t="s">
        <v>42</v>
      </c>
      <c r="B14822" t="s">
        <v>81</v>
      </c>
      <c r="C14822" t="s">
        <v>22</v>
      </c>
      <c r="D14822" s="55">
        <v>46327</v>
      </c>
      <c r="E14822">
        <v>0.03</v>
      </c>
      <c r="F14822">
        <v>2376528</v>
      </c>
      <c r="G14822" s="58" t="s">
        <v>87</v>
      </c>
      <c r="H14822" s="58" t="s">
        <v>87</v>
      </c>
      <c r="I14822" s="60" t="s">
        <v>85</v>
      </c>
    </row>
    <row r="14823" spans="1:9" x14ac:dyDescent="0.2">
      <c r="A14823" t="s">
        <v>43</v>
      </c>
      <c r="B14823" t="s">
        <v>80</v>
      </c>
      <c r="C14823" t="s">
        <v>22</v>
      </c>
      <c r="D14823" s="55">
        <v>46327</v>
      </c>
      <c r="E14823">
        <v>0.24</v>
      </c>
      <c r="F14823">
        <v>2376529</v>
      </c>
      <c r="G14823" s="58" t="s">
        <v>87</v>
      </c>
      <c r="H14823" s="58" t="s">
        <v>87</v>
      </c>
      <c r="I14823" s="60" t="s">
        <v>85</v>
      </c>
    </row>
    <row r="14824" spans="1:9" x14ac:dyDescent="0.2">
      <c r="A14824" t="s">
        <v>43</v>
      </c>
      <c r="B14824" t="s">
        <v>81</v>
      </c>
      <c r="C14824" t="s">
        <v>22</v>
      </c>
      <c r="D14824" s="55">
        <v>46327</v>
      </c>
      <c r="E14824">
        <v>0.17373670467083485</v>
      </c>
      <c r="F14824">
        <v>2376530</v>
      </c>
      <c r="G14824" s="58" t="s">
        <v>87</v>
      </c>
      <c r="H14824" s="58" t="s">
        <v>87</v>
      </c>
      <c r="I14824" s="60" t="s">
        <v>85</v>
      </c>
    </row>
    <row r="14825" spans="1:9" x14ac:dyDescent="0.2">
      <c r="A14825" t="s">
        <v>44</v>
      </c>
      <c r="B14825" t="s">
        <v>80</v>
      </c>
      <c r="C14825" t="s">
        <v>22</v>
      </c>
      <c r="D14825" s="55">
        <v>46327</v>
      </c>
      <c r="E14825">
        <v>0.3</v>
      </c>
      <c r="F14825">
        <v>2376531</v>
      </c>
      <c r="G14825" s="58" t="s">
        <v>87</v>
      </c>
      <c r="H14825" s="58" t="s">
        <v>87</v>
      </c>
      <c r="I14825" s="60" t="s">
        <v>85</v>
      </c>
    </row>
    <row r="14826" spans="1:9" x14ac:dyDescent="0.2">
      <c r="A14826" t="s">
        <v>44</v>
      </c>
      <c r="B14826" t="s">
        <v>81</v>
      </c>
      <c r="C14826" t="s">
        <v>22</v>
      </c>
      <c r="D14826" s="55">
        <v>46327</v>
      </c>
      <c r="E14826">
        <v>0.05</v>
      </c>
      <c r="F14826">
        <v>2376532</v>
      </c>
      <c r="G14826" s="58" t="s">
        <v>87</v>
      </c>
      <c r="H14826" s="58" t="s">
        <v>87</v>
      </c>
      <c r="I14826" s="60" t="s">
        <v>85</v>
      </c>
    </row>
    <row r="14827" spans="1:9" x14ac:dyDescent="0.2">
      <c r="A14827" t="s">
        <v>45</v>
      </c>
      <c r="B14827" t="s">
        <v>80</v>
      </c>
      <c r="C14827" t="s">
        <v>22</v>
      </c>
      <c r="D14827" s="55">
        <v>46327</v>
      </c>
      <c r="E14827">
        <v>0.3</v>
      </c>
      <c r="F14827">
        <v>2376533</v>
      </c>
      <c r="G14827" s="58" t="s">
        <v>87</v>
      </c>
      <c r="H14827" s="58" t="s">
        <v>87</v>
      </c>
      <c r="I14827" s="60" t="s">
        <v>85</v>
      </c>
    </row>
    <row r="14828" spans="1:9" x14ac:dyDescent="0.2">
      <c r="A14828" t="s">
        <v>45</v>
      </c>
      <c r="B14828" t="s">
        <v>81</v>
      </c>
      <c r="C14828" t="s">
        <v>22</v>
      </c>
      <c r="D14828" s="55">
        <v>46327</v>
      </c>
      <c r="E14828">
        <v>0.12</v>
      </c>
      <c r="F14828">
        <v>2376534</v>
      </c>
      <c r="G14828" s="58" t="s">
        <v>87</v>
      </c>
      <c r="H14828" s="58" t="s">
        <v>87</v>
      </c>
      <c r="I14828" s="60" t="s">
        <v>85</v>
      </c>
    </row>
    <row r="14829" spans="1:9" x14ac:dyDescent="0.2">
      <c r="A14829" t="s">
        <v>46</v>
      </c>
      <c r="B14829" t="s">
        <v>80</v>
      </c>
      <c r="C14829" t="s">
        <v>22</v>
      </c>
      <c r="D14829" s="55">
        <v>46327</v>
      </c>
      <c r="E14829">
        <v>0.3</v>
      </c>
      <c r="F14829">
        <v>2376535</v>
      </c>
      <c r="G14829" s="58" t="s">
        <v>87</v>
      </c>
      <c r="H14829" s="58" t="s">
        <v>87</v>
      </c>
      <c r="I14829" s="60" t="s">
        <v>85</v>
      </c>
    </row>
    <row r="14830" spans="1:9" x14ac:dyDescent="0.2">
      <c r="A14830" t="s">
        <v>46</v>
      </c>
      <c r="B14830" t="s">
        <v>81</v>
      </c>
      <c r="C14830" t="s">
        <v>22</v>
      </c>
      <c r="D14830" s="55">
        <v>46327</v>
      </c>
      <c r="E14830">
        <v>0.38873266475644697</v>
      </c>
      <c r="F14830">
        <v>2376536</v>
      </c>
      <c r="G14830" s="58" t="s">
        <v>87</v>
      </c>
      <c r="H14830" s="58" t="s">
        <v>87</v>
      </c>
      <c r="I14830" s="60" t="s">
        <v>85</v>
      </c>
    </row>
    <row r="14831" spans="1:9" x14ac:dyDescent="0.2">
      <c r="A14831" t="s">
        <v>47</v>
      </c>
      <c r="B14831" t="s">
        <v>80</v>
      </c>
      <c r="C14831" t="s">
        <v>22</v>
      </c>
      <c r="D14831" s="55">
        <v>46327</v>
      </c>
      <c r="E14831">
        <v>0.3</v>
      </c>
      <c r="F14831">
        <v>2376537</v>
      </c>
      <c r="G14831" s="58" t="s">
        <v>87</v>
      </c>
      <c r="H14831" s="58" t="s">
        <v>87</v>
      </c>
      <c r="I14831" s="60" t="s">
        <v>85</v>
      </c>
    </row>
    <row r="14832" spans="1:9" x14ac:dyDescent="0.2">
      <c r="A14832" t="s">
        <v>47</v>
      </c>
      <c r="B14832" t="s">
        <v>81</v>
      </c>
      <c r="C14832" t="s">
        <v>22</v>
      </c>
      <c r="D14832" s="55">
        <v>46327</v>
      </c>
      <c r="E14832">
        <v>0.1</v>
      </c>
      <c r="F14832">
        <v>2376538</v>
      </c>
      <c r="G14832" s="58" t="s">
        <v>87</v>
      </c>
      <c r="H14832" s="58" t="s">
        <v>87</v>
      </c>
      <c r="I14832" s="60" t="s">
        <v>85</v>
      </c>
    </row>
    <row r="14833" spans="1:9" x14ac:dyDescent="0.2">
      <c r="A14833" t="s">
        <v>48</v>
      </c>
      <c r="B14833" t="s">
        <v>80</v>
      </c>
      <c r="C14833" t="s">
        <v>22</v>
      </c>
      <c r="D14833" s="55">
        <v>46327</v>
      </c>
      <c r="E14833">
        <v>0.3</v>
      </c>
      <c r="F14833">
        <v>2376539</v>
      </c>
      <c r="G14833" s="58" t="s">
        <v>87</v>
      </c>
      <c r="H14833" s="58" t="s">
        <v>87</v>
      </c>
      <c r="I14833" s="60" t="s">
        <v>85</v>
      </c>
    </row>
    <row r="14834" spans="1:9" x14ac:dyDescent="0.2">
      <c r="A14834" t="s">
        <v>48</v>
      </c>
      <c r="B14834" t="s">
        <v>81</v>
      </c>
      <c r="C14834" t="s">
        <v>22</v>
      </c>
      <c r="D14834" s="55">
        <v>46327</v>
      </c>
      <c r="E14834">
        <v>0.31709942693409748</v>
      </c>
      <c r="F14834">
        <v>2376540</v>
      </c>
      <c r="G14834" s="58" t="s">
        <v>87</v>
      </c>
      <c r="H14834" s="58" t="s">
        <v>87</v>
      </c>
      <c r="I14834" s="60" t="s">
        <v>85</v>
      </c>
    </row>
    <row r="14835" spans="1:9" x14ac:dyDescent="0.2">
      <c r="A14835" t="s">
        <v>50</v>
      </c>
      <c r="B14835" t="s">
        <v>80</v>
      </c>
      <c r="C14835" t="s">
        <v>22</v>
      </c>
      <c r="D14835" s="55">
        <v>46327</v>
      </c>
      <c r="E14835">
        <v>0</v>
      </c>
      <c r="F14835">
        <v>2376541</v>
      </c>
      <c r="G14835" s="58" t="s">
        <v>87</v>
      </c>
      <c r="H14835" s="58" t="s">
        <v>87</v>
      </c>
      <c r="I14835" s="60" t="s">
        <v>85</v>
      </c>
    </row>
    <row r="14836" spans="1:9" x14ac:dyDescent="0.2">
      <c r="A14836" t="s">
        <v>50</v>
      </c>
      <c r="B14836" t="s">
        <v>81</v>
      </c>
      <c r="C14836" t="s">
        <v>22</v>
      </c>
      <c r="D14836" s="55">
        <v>46327</v>
      </c>
      <c r="E14836">
        <v>0</v>
      </c>
      <c r="F14836">
        <v>2376542</v>
      </c>
      <c r="G14836" s="58" t="s">
        <v>87</v>
      </c>
      <c r="H14836" s="58" t="s">
        <v>87</v>
      </c>
      <c r="I14836" s="60" t="s">
        <v>85</v>
      </c>
    </row>
    <row r="14837" spans="1:9" x14ac:dyDescent="0.2">
      <c r="A14837" t="s">
        <v>58</v>
      </c>
      <c r="B14837" t="s">
        <v>80</v>
      </c>
      <c r="C14837" t="s">
        <v>22</v>
      </c>
      <c r="D14837" s="55">
        <v>46327</v>
      </c>
      <c r="E14837">
        <v>0.64500000000000002</v>
      </c>
      <c r="F14837">
        <v>2376543</v>
      </c>
      <c r="G14837" s="58" t="s">
        <v>87</v>
      </c>
      <c r="H14837" s="58" t="s">
        <v>87</v>
      </c>
      <c r="I14837" s="60" t="s">
        <v>85</v>
      </c>
    </row>
    <row r="14838" spans="1:9" x14ac:dyDescent="0.2">
      <c r="A14838" t="s">
        <v>58</v>
      </c>
      <c r="B14838" t="s">
        <v>81</v>
      </c>
      <c r="C14838" t="s">
        <v>22</v>
      </c>
      <c r="D14838" s="55">
        <v>46327</v>
      </c>
      <c r="E14838">
        <v>0.05</v>
      </c>
      <c r="F14838">
        <v>2376544</v>
      </c>
      <c r="G14838" s="58" t="s">
        <v>87</v>
      </c>
      <c r="H14838" s="58" t="s">
        <v>87</v>
      </c>
      <c r="I14838" s="60" t="s">
        <v>85</v>
      </c>
    </row>
    <row r="14839" spans="1:9" x14ac:dyDescent="0.2">
      <c r="A14839" t="s">
        <v>59</v>
      </c>
      <c r="B14839" t="s">
        <v>80</v>
      </c>
      <c r="C14839" t="s">
        <v>22</v>
      </c>
      <c r="D14839" s="55">
        <v>46327</v>
      </c>
      <c r="E14839">
        <v>0.86</v>
      </c>
      <c r="F14839">
        <v>2376545</v>
      </c>
      <c r="G14839" s="58" t="s">
        <v>87</v>
      </c>
      <c r="H14839" s="58" t="s">
        <v>87</v>
      </c>
      <c r="I14839" s="60" t="s">
        <v>85</v>
      </c>
    </row>
    <row r="14840" spans="1:9" x14ac:dyDescent="0.2">
      <c r="A14840" t="s">
        <v>59</v>
      </c>
      <c r="B14840" t="s">
        <v>81</v>
      </c>
      <c r="C14840" t="s">
        <v>22</v>
      </c>
      <c r="D14840" s="55">
        <v>46327</v>
      </c>
      <c r="E14840">
        <v>-0.17</v>
      </c>
      <c r="F14840">
        <v>2376546</v>
      </c>
      <c r="G14840" s="58" t="s">
        <v>87</v>
      </c>
      <c r="H14840" s="58" t="s">
        <v>87</v>
      </c>
      <c r="I14840" s="60" t="s">
        <v>85</v>
      </c>
    </row>
    <row r="14841" spans="1:9" x14ac:dyDescent="0.2">
      <c r="A14841" t="s">
        <v>60</v>
      </c>
      <c r="B14841" t="s">
        <v>80</v>
      </c>
      <c r="C14841" t="s">
        <v>22</v>
      </c>
      <c r="D14841" s="55">
        <v>46327</v>
      </c>
      <c r="E14841">
        <v>0.86</v>
      </c>
      <c r="F14841">
        <v>2376547</v>
      </c>
      <c r="G14841" s="58" t="s">
        <v>87</v>
      </c>
      <c r="H14841" s="58" t="s">
        <v>87</v>
      </c>
      <c r="I14841" s="60" t="s">
        <v>85</v>
      </c>
    </row>
    <row r="14842" spans="1:9" x14ac:dyDescent="0.2">
      <c r="A14842" t="s">
        <v>60</v>
      </c>
      <c r="B14842" t="s">
        <v>81</v>
      </c>
      <c r="C14842" t="s">
        <v>22</v>
      </c>
      <c r="D14842" s="55">
        <v>46327</v>
      </c>
      <c r="E14842">
        <v>0.1</v>
      </c>
      <c r="F14842">
        <v>2376548</v>
      </c>
      <c r="G14842" s="58" t="s">
        <v>87</v>
      </c>
      <c r="H14842" s="58" t="s">
        <v>87</v>
      </c>
      <c r="I14842" s="60" t="s">
        <v>85</v>
      </c>
    </row>
    <row r="14843" spans="1:9" x14ac:dyDescent="0.2">
      <c r="A14843" t="s">
        <v>61</v>
      </c>
      <c r="B14843" t="s">
        <v>80</v>
      </c>
      <c r="C14843" t="s">
        <v>22</v>
      </c>
      <c r="D14843" s="55">
        <v>46327</v>
      </c>
      <c r="E14843">
        <v>0.86</v>
      </c>
      <c r="F14843">
        <v>2376549</v>
      </c>
      <c r="G14843" s="58" t="s">
        <v>87</v>
      </c>
      <c r="H14843" s="58" t="s">
        <v>87</v>
      </c>
      <c r="I14843" s="60" t="s">
        <v>85</v>
      </c>
    </row>
    <row r="14844" spans="1:9" x14ac:dyDescent="0.2">
      <c r="A14844" t="s">
        <v>61</v>
      </c>
      <c r="B14844" t="s">
        <v>81</v>
      </c>
      <c r="C14844" t="s">
        <v>22</v>
      </c>
      <c r="D14844" s="55">
        <v>46327</v>
      </c>
      <c r="E14844">
        <v>-0.05</v>
      </c>
      <c r="F14844">
        <v>2376550</v>
      </c>
      <c r="G14844" s="58" t="s">
        <v>87</v>
      </c>
      <c r="H14844" s="58" t="s">
        <v>87</v>
      </c>
      <c r="I14844" s="60" t="s">
        <v>85</v>
      </c>
    </row>
    <row r="14845" spans="1:9" x14ac:dyDescent="0.2">
      <c r="A14845" t="s">
        <v>62</v>
      </c>
      <c r="B14845" t="s">
        <v>80</v>
      </c>
      <c r="C14845" t="s">
        <v>22</v>
      </c>
      <c r="D14845" s="55">
        <v>46327</v>
      </c>
      <c r="E14845">
        <v>0.64500000000000002</v>
      </c>
      <c r="F14845">
        <v>2376551</v>
      </c>
      <c r="G14845" s="58" t="s">
        <v>87</v>
      </c>
      <c r="H14845" s="58" t="s">
        <v>87</v>
      </c>
      <c r="I14845" s="60" t="s">
        <v>85</v>
      </c>
    </row>
    <row r="14846" spans="1:9" x14ac:dyDescent="0.2">
      <c r="A14846" t="s">
        <v>62</v>
      </c>
      <c r="B14846" t="s">
        <v>81</v>
      </c>
      <c r="C14846" t="s">
        <v>22</v>
      </c>
      <c r="D14846" s="55">
        <v>46327</v>
      </c>
      <c r="E14846">
        <v>0.05</v>
      </c>
      <c r="F14846">
        <v>2376552</v>
      </c>
      <c r="G14846" s="58" t="s">
        <v>87</v>
      </c>
      <c r="H14846" s="58" t="s">
        <v>87</v>
      </c>
      <c r="I14846" s="60" t="s">
        <v>85</v>
      </c>
    </row>
    <row r="14847" spans="1:9" x14ac:dyDescent="0.2">
      <c r="A14847" t="s">
        <v>63</v>
      </c>
      <c r="B14847" t="s">
        <v>80</v>
      </c>
      <c r="C14847" t="s">
        <v>22</v>
      </c>
      <c r="D14847" s="55">
        <v>46327</v>
      </c>
      <c r="E14847">
        <v>0</v>
      </c>
      <c r="F14847">
        <v>2376553</v>
      </c>
      <c r="G14847" s="58" t="s">
        <v>87</v>
      </c>
      <c r="H14847" s="58" t="s">
        <v>87</v>
      </c>
      <c r="I14847" s="60" t="s">
        <v>85</v>
      </c>
    </row>
    <row r="14848" spans="1:9" x14ac:dyDescent="0.2">
      <c r="A14848" t="s">
        <v>63</v>
      </c>
      <c r="B14848" t="s">
        <v>81</v>
      </c>
      <c r="C14848" t="s">
        <v>22</v>
      </c>
      <c r="D14848" s="55">
        <v>46327</v>
      </c>
      <c r="E14848">
        <v>0</v>
      </c>
      <c r="F14848">
        <v>2376554</v>
      </c>
      <c r="G14848" s="58" t="s">
        <v>87</v>
      </c>
      <c r="H14848" s="58" t="s">
        <v>87</v>
      </c>
      <c r="I14848" s="60" t="s">
        <v>85</v>
      </c>
    </row>
    <row r="14849" spans="1:9" x14ac:dyDescent="0.2">
      <c r="A14849" t="s">
        <v>64</v>
      </c>
      <c r="B14849" t="s">
        <v>80</v>
      </c>
      <c r="C14849" t="s">
        <v>22</v>
      </c>
      <c r="D14849" s="55">
        <v>46327</v>
      </c>
      <c r="E14849">
        <v>0</v>
      </c>
      <c r="F14849">
        <v>2376555</v>
      </c>
      <c r="G14849" s="58" t="s">
        <v>87</v>
      </c>
      <c r="H14849" s="58" t="s">
        <v>87</v>
      </c>
      <c r="I14849" s="60" t="s">
        <v>85</v>
      </c>
    </row>
    <row r="14850" spans="1:9" x14ac:dyDescent="0.2">
      <c r="A14850" t="s">
        <v>64</v>
      </c>
      <c r="B14850" t="s">
        <v>81</v>
      </c>
      <c r="C14850" t="s">
        <v>22</v>
      </c>
      <c r="D14850" s="55">
        <v>46327</v>
      </c>
      <c r="E14850">
        <v>0</v>
      </c>
      <c r="F14850">
        <v>2376556</v>
      </c>
      <c r="G14850" s="58" t="s">
        <v>87</v>
      </c>
      <c r="H14850" s="58" t="s">
        <v>87</v>
      </c>
      <c r="I14850" s="60" t="s">
        <v>85</v>
      </c>
    </row>
    <row r="14851" spans="1:9" x14ac:dyDescent="0.2">
      <c r="A14851" t="s">
        <v>79</v>
      </c>
      <c r="B14851" t="s">
        <v>80</v>
      </c>
      <c r="C14851" t="s">
        <v>22</v>
      </c>
      <c r="D14851" s="55">
        <v>46327</v>
      </c>
      <c r="E14851">
        <v>0</v>
      </c>
      <c r="F14851">
        <v>2376557</v>
      </c>
      <c r="G14851" s="58" t="s">
        <v>87</v>
      </c>
      <c r="H14851" s="58" t="s">
        <v>87</v>
      </c>
      <c r="I14851" s="60" t="s">
        <v>85</v>
      </c>
    </row>
    <row r="14852" spans="1:9" x14ac:dyDescent="0.2">
      <c r="A14852" t="s">
        <v>79</v>
      </c>
      <c r="B14852" t="s">
        <v>81</v>
      </c>
      <c r="C14852" t="s">
        <v>22</v>
      </c>
      <c r="D14852" s="55">
        <v>46327</v>
      </c>
      <c r="E14852">
        <v>0</v>
      </c>
      <c r="F14852">
        <v>2376558</v>
      </c>
      <c r="G14852" s="58" t="s">
        <v>87</v>
      </c>
      <c r="H14852" s="58" t="s">
        <v>87</v>
      </c>
      <c r="I14852" s="60" t="s">
        <v>85</v>
      </c>
    </row>
    <row r="14853" spans="1:9" x14ac:dyDescent="0.2">
      <c r="A14853" t="s">
        <v>65</v>
      </c>
      <c r="B14853" t="s">
        <v>80</v>
      </c>
      <c r="C14853" t="s">
        <v>22</v>
      </c>
      <c r="D14853" s="55">
        <v>46327</v>
      </c>
      <c r="E14853">
        <v>0</v>
      </c>
      <c r="F14853">
        <v>2376559</v>
      </c>
      <c r="G14853" s="58" t="s">
        <v>87</v>
      </c>
      <c r="H14853" s="58" t="s">
        <v>87</v>
      </c>
      <c r="I14853" s="60" t="s">
        <v>85</v>
      </c>
    </row>
    <row r="14854" spans="1:9" x14ac:dyDescent="0.2">
      <c r="A14854" t="s">
        <v>65</v>
      </c>
      <c r="B14854" t="s">
        <v>81</v>
      </c>
      <c r="C14854" t="s">
        <v>22</v>
      </c>
      <c r="D14854" s="55">
        <v>46327</v>
      </c>
      <c r="E14854">
        <v>0</v>
      </c>
      <c r="F14854">
        <v>2376560</v>
      </c>
      <c r="G14854" s="58" t="s">
        <v>87</v>
      </c>
      <c r="H14854" s="58" t="s">
        <v>87</v>
      </c>
      <c r="I14854" s="60" t="s">
        <v>85</v>
      </c>
    </row>
    <row r="14855" spans="1:9" x14ac:dyDescent="0.2">
      <c r="A14855" t="s">
        <v>82</v>
      </c>
      <c r="B14855" t="s">
        <v>80</v>
      </c>
      <c r="C14855" t="s">
        <v>22</v>
      </c>
      <c r="D14855" s="55">
        <v>46327</v>
      </c>
      <c r="E14855">
        <v>0</v>
      </c>
      <c r="F14855">
        <v>2376561</v>
      </c>
      <c r="G14855" s="58" t="s">
        <v>87</v>
      </c>
      <c r="H14855" s="58" t="s">
        <v>87</v>
      </c>
      <c r="I14855" s="60" t="s">
        <v>85</v>
      </c>
    </row>
    <row r="14856" spans="1:9" x14ac:dyDescent="0.2">
      <c r="A14856" t="s">
        <v>78</v>
      </c>
      <c r="B14856" t="s">
        <v>80</v>
      </c>
      <c r="C14856" t="s">
        <v>22</v>
      </c>
      <c r="D14856" s="55">
        <v>46357</v>
      </c>
      <c r="E14856">
        <v>0.98</v>
      </c>
      <c r="F14856">
        <v>2376515</v>
      </c>
      <c r="G14856" s="58" t="s">
        <v>87</v>
      </c>
      <c r="H14856" s="58" t="s">
        <v>87</v>
      </c>
      <c r="I14856" s="60" t="s">
        <v>85</v>
      </c>
    </row>
    <row r="14857" spans="1:9" x14ac:dyDescent="0.2">
      <c r="A14857" t="s">
        <v>78</v>
      </c>
      <c r="B14857" t="s">
        <v>81</v>
      </c>
      <c r="C14857" t="s">
        <v>22</v>
      </c>
      <c r="D14857" s="55">
        <v>46357</v>
      </c>
      <c r="E14857">
        <v>0.05</v>
      </c>
      <c r="F14857">
        <v>2376516</v>
      </c>
      <c r="G14857" s="58" t="s">
        <v>87</v>
      </c>
      <c r="H14857" s="58" t="s">
        <v>87</v>
      </c>
      <c r="I14857" s="60" t="s">
        <v>85</v>
      </c>
    </row>
    <row r="14858" spans="1:9" x14ac:dyDescent="0.2">
      <c r="A14858" t="s">
        <v>35</v>
      </c>
      <c r="B14858" t="s">
        <v>80</v>
      </c>
      <c r="C14858" t="s">
        <v>22</v>
      </c>
      <c r="D14858" s="55">
        <v>46357</v>
      </c>
      <c r="E14858">
        <v>0.98</v>
      </c>
      <c r="F14858">
        <v>2376517</v>
      </c>
      <c r="G14858" s="58" t="s">
        <v>87</v>
      </c>
      <c r="H14858" s="58" t="s">
        <v>87</v>
      </c>
      <c r="I14858" s="60" t="s">
        <v>85</v>
      </c>
    </row>
    <row r="14859" spans="1:9" x14ac:dyDescent="0.2">
      <c r="A14859" t="s">
        <v>35</v>
      </c>
      <c r="B14859" t="s">
        <v>81</v>
      </c>
      <c r="C14859" t="s">
        <v>22</v>
      </c>
      <c r="D14859" s="55">
        <v>46357</v>
      </c>
      <c r="E14859">
        <v>0.28999999999999998</v>
      </c>
      <c r="F14859">
        <v>2376518</v>
      </c>
      <c r="G14859" s="58" t="s">
        <v>87</v>
      </c>
      <c r="H14859" s="58" t="s">
        <v>87</v>
      </c>
      <c r="I14859" s="60" t="s">
        <v>85</v>
      </c>
    </row>
    <row r="14860" spans="1:9" x14ac:dyDescent="0.2">
      <c r="A14860" t="s">
        <v>36</v>
      </c>
      <c r="B14860" t="s">
        <v>80</v>
      </c>
      <c r="C14860" t="s">
        <v>22</v>
      </c>
      <c r="D14860" s="55">
        <v>46357</v>
      </c>
      <c r="E14860">
        <v>0.98</v>
      </c>
      <c r="F14860">
        <v>2376519</v>
      </c>
      <c r="G14860" s="58" t="s">
        <v>87</v>
      </c>
      <c r="H14860" s="58" t="s">
        <v>87</v>
      </c>
      <c r="I14860" s="60" t="s">
        <v>85</v>
      </c>
    </row>
    <row r="14861" spans="1:9" x14ac:dyDescent="0.2">
      <c r="A14861" t="s">
        <v>36</v>
      </c>
      <c r="B14861" t="s">
        <v>81</v>
      </c>
      <c r="C14861" t="s">
        <v>22</v>
      </c>
      <c r="D14861" s="55">
        <v>46357</v>
      </c>
      <c r="E14861">
        <v>0.05</v>
      </c>
      <c r="F14861">
        <v>2376520</v>
      </c>
      <c r="G14861" s="58" t="s">
        <v>87</v>
      </c>
      <c r="H14861" s="58" t="s">
        <v>87</v>
      </c>
      <c r="I14861" s="60" t="s">
        <v>85</v>
      </c>
    </row>
    <row r="14862" spans="1:9" x14ac:dyDescent="0.2">
      <c r="A14862" t="s">
        <v>37</v>
      </c>
      <c r="B14862" t="s">
        <v>80</v>
      </c>
      <c r="C14862" t="s">
        <v>22</v>
      </c>
      <c r="D14862" s="55">
        <v>46357</v>
      </c>
      <c r="E14862">
        <v>0.98</v>
      </c>
      <c r="F14862">
        <v>2376521</v>
      </c>
      <c r="G14862" s="58" t="s">
        <v>87</v>
      </c>
      <c r="H14862" s="58" t="s">
        <v>87</v>
      </c>
      <c r="I14862" s="60" t="s">
        <v>85</v>
      </c>
    </row>
    <row r="14863" spans="1:9" x14ac:dyDescent="0.2">
      <c r="A14863" t="s">
        <v>37</v>
      </c>
      <c r="B14863" t="s">
        <v>81</v>
      </c>
      <c r="C14863" t="s">
        <v>22</v>
      </c>
      <c r="D14863" s="55">
        <v>46357</v>
      </c>
      <c r="E14863">
        <v>0.28999999999999998</v>
      </c>
      <c r="F14863">
        <v>2376522</v>
      </c>
      <c r="G14863" s="58" t="s">
        <v>87</v>
      </c>
      <c r="H14863" s="58" t="s">
        <v>87</v>
      </c>
      <c r="I14863" s="60" t="s">
        <v>85</v>
      </c>
    </row>
    <row r="14864" spans="1:9" x14ac:dyDescent="0.2">
      <c r="A14864" t="s">
        <v>40</v>
      </c>
      <c r="B14864" t="s">
        <v>80</v>
      </c>
      <c r="C14864" t="s">
        <v>22</v>
      </c>
      <c r="D14864" s="55">
        <v>46357</v>
      </c>
      <c r="E14864">
        <v>0</v>
      </c>
      <c r="F14864">
        <v>2376523</v>
      </c>
      <c r="G14864" s="58" t="s">
        <v>87</v>
      </c>
      <c r="H14864" s="58" t="s">
        <v>87</v>
      </c>
      <c r="I14864" s="60" t="s">
        <v>85</v>
      </c>
    </row>
    <row r="14865" spans="1:9" x14ac:dyDescent="0.2">
      <c r="A14865" t="s">
        <v>40</v>
      </c>
      <c r="B14865" t="s">
        <v>81</v>
      </c>
      <c r="C14865" t="s">
        <v>22</v>
      </c>
      <c r="D14865" s="55">
        <v>46357</v>
      </c>
      <c r="E14865">
        <v>0</v>
      </c>
      <c r="F14865">
        <v>2376524</v>
      </c>
      <c r="G14865" s="58" t="s">
        <v>87</v>
      </c>
      <c r="H14865" s="58" t="s">
        <v>87</v>
      </c>
      <c r="I14865" s="60" t="s">
        <v>85</v>
      </c>
    </row>
    <row r="14866" spans="1:9" x14ac:dyDescent="0.2">
      <c r="A14866" t="s">
        <v>41</v>
      </c>
      <c r="B14866" t="s">
        <v>80</v>
      </c>
      <c r="C14866" t="s">
        <v>22</v>
      </c>
      <c r="D14866" s="55">
        <v>46357</v>
      </c>
      <c r="E14866">
        <v>0</v>
      </c>
      <c r="F14866">
        <v>2376525</v>
      </c>
      <c r="G14866" s="58" t="s">
        <v>87</v>
      </c>
      <c r="H14866" s="58" t="s">
        <v>87</v>
      </c>
      <c r="I14866" s="60" t="s">
        <v>85</v>
      </c>
    </row>
    <row r="14867" spans="1:9" x14ac:dyDescent="0.2">
      <c r="A14867" t="s">
        <v>41</v>
      </c>
      <c r="B14867" t="s">
        <v>81</v>
      </c>
      <c r="C14867" t="s">
        <v>22</v>
      </c>
      <c r="D14867" s="55">
        <v>46357</v>
      </c>
      <c r="E14867">
        <v>0</v>
      </c>
      <c r="F14867">
        <v>2376526</v>
      </c>
      <c r="G14867" s="58" t="s">
        <v>87</v>
      </c>
      <c r="H14867" s="58" t="s">
        <v>87</v>
      </c>
      <c r="I14867" s="60" t="s">
        <v>85</v>
      </c>
    </row>
    <row r="14868" spans="1:9" x14ac:dyDescent="0.2">
      <c r="A14868" t="s">
        <v>42</v>
      </c>
      <c r="B14868" t="s">
        <v>80</v>
      </c>
      <c r="C14868" t="s">
        <v>22</v>
      </c>
      <c r="D14868" s="55">
        <v>46357</v>
      </c>
      <c r="E14868">
        <v>0.26</v>
      </c>
      <c r="F14868">
        <v>2376527</v>
      </c>
      <c r="G14868" s="58" t="s">
        <v>87</v>
      </c>
      <c r="H14868" s="58" t="s">
        <v>87</v>
      </c>
      <c r="I14868" s="60" t="s">
        <v>85</v>
      </c>
    </row>
    <row r="14869" spans="1:9" x14ac:dyDescent="0.2">
      <c r="A14869" t="s">
        <v>42</v>
      </c>
      <c r="B14869" t="s">
        <v>81</v>
      </c>
      <c r="C14869" t="s">
        <v>22</v>
      </c>
      <c r="D14869" s="55">
        <v>46357</v>
      </c>
      <c r="E14869">
        <v>0.03</v>
      </c>
      <c r="F14869">
        <v>2376528</v>
      </c>
      <c r="G14869" s="58" t="s">
        <v>87</v>
      </c>
      <c r="H14869" s="58" t="s">
        <v>87</v>
      </c>
      <c r="I14869" s="60" t="s">
        <v>85</v>
      </c>
    </row>
    <row r="14870" spans="1:9" x14ac:dyDescent="0.2">
      <c r="A14870" t="s">
        <v>43</v>
      </c>
      <c r="B14870" t="s">
        <v>80</v>
      </c>
      <c r="C14870" t="s">
        <v>22</v>
      </c>
      <c r="D14870" s="55">
        <v>46357</v>
      </c>
      <c r="E14870">
        <v>0.26</v>
      </c>
      <c r="F14870">
        <v>2376529</v>
      </c>
      <c r="G14870" s="58" t="s">
        <v>87</v>
      </c>
      <c r="H14870" s="58" t="s">
        <v>87</v>
      </c>
      <c r="I14870" s="60" t="s">
        <v>85</v>
      </c>
    </row>
    <row r="14871" spans="1:9" x14ac:dyDescent="0.2">
      <c r="A14871" t="s">
        <v>43</v>
      </c>
      <c r="B14871" t="s">
        <v>81</v>
      </c>
      <c r="C14871" t="s">
        <v>22</v>
      </c>
      <c r="D14871" s="55">
        <v>46357</v>
      </c>
      <c r="E14871">
        <v>0.18416905316497079</v>
      </c>
      <c r="F14871">
        <v>2376530</v>
      </c>
      <c r="G14871" s="58" t="s">
        <v>87</v>
      </c>
      <c r="H14871" s="58" t="s">
        <v>87</v>
      </c>
      <c r="I14871" s="60" t="s">
        <v>85</v>
      </c>
    </row>
    <row r="14872" spans="1:9" x14ac:dyDescent="0.2">
      <c r="A14872" t="s">
        <v>44</v>
      </c>
      <c r="B14872" t="s">
        <v>80</v>
      </c>
      <c r="C14872" t="s">
        <v>22</v>
      </c>
      <c r="D14872" s="55">
        <v>46357</v>
      </c>
      <c r="E14872">
        <v>0.37</v>
      </c>
      <c r="F14872">
        <v>2376531</v>
      </c>
      <c r="G14872" s="58" t="s">
        <v>87</v>
      </c>
      <c r="H14872" s="58" t="s">
        <v>87</v>
      </c>
      <c r="I14872" s="60" t="s">
        <v>85</v>
      </c>
    </row>
    <row r="14873" spans="1:9" x14ac:dyDescent="0.2">
      <c r="A14873" t="s">
        <v>44</v>
      </c>
      <c r="B14873" t="s">
        <v>81</v>
      </c>
      <c r="C14873" t="s">
        <v>22</v>
      </c>
      <c r="D14873" s="55">
        <v>46357</v>
      </c>
      <c r="E14873">
        <v>0.05</v>
      </c>
      <c r="F14873">
        <v>2376532</v>
      </c>
      <c r="G14873" s="58" t="s">
        <v>87</v>
      </c>
      <c r="H14873" s="58" t="s">
        <v>87</v>
      </c>
      <c r="I14873" s="60" t="s">
        <v>85</v>
      </c>
    </row>
    <row r="14874" spans="1:9" x14ac:dyDescent="0.2">
      <c r="A14874" t="s">
        <v>45</v>
      </c>
      <c r="B14874" t="s">
        <v>80</v>
      </c>
      <c r="C14874" t="s">
        <v>22</v>
      </c>
      <c r="D14874" s="55">
        <v>46357</v>
      </c>
      <c r="E14874">
        <v>0.37</v>
      </c>
      <c r="F14874">
        <v>2376533</v>
      </c>
      <c r="G14874" s="58" t="s">
        <v>87</v>
      </c>
      <c r="H14874" s="58" t="s">
        <v>87</v>
      </c>
      <c r="I14874" s="60" t="s">
        <v>85</v>
      </c>
    </row>
    <row r="14875" spans="1:9" x14ac:dyDescent="0.2">
      <c r="A14875" t="s">
        <v>45</v>
      </c>
      <c r="B14875" t="s">
        <v>81</v>
      </c>
      <c r="C14875" t="s">
        <v>22</v>
      </c>
      <c r="D14875" s="55">
        <v>46357</v>
      </c>
      <c r="E14875">
        <v>0.15</v>
      </c>
      <c r="F14875">
        <v>2376534</v>
      </c>
      <c r="G14875" s="58" t="s">
        <v>87</v>
      </c>
      <c r="H14875" s="58" t="s">
        <v>87</v>
      </c>
      <c r="I14875" s="60" t="s">
        <v>85</v>
      </c>
    </row>
    <row r="14876" spans="1:9" x14ac:dyDescent="0.2">
      <c r="A14876" t="s">
        <v>46</v>
      </c>
      <c r="B14876" t="s">
        <v>80</v>
      </c>
      <c r="C14876" t="s">
        <v>22</v>
      </c>
      <c r="D14876" s="55">
        <v>46357</v>
      </c>
      <c r="E14876">
        <v>0.37</v>
      </c>
      <c r="F14876">
        <v>2376535</v>
      </c>
      <c r="G14876" s="58" t="s">
        <v>87</v>
      </c>
      <c r="H14876" s="58" t="s">
        <v>87</v>
      </c>
      <c r="I14876" s="60" t="s">
        <v>85</v>
      </c>
    </row>
    <row r="14877" spans="1:9" x14ac:dyDescent="0.2">
      <c r="A14877" t="s">
        <v>46</v>
      </c>
      <c r="B14877" t="s">
        <v>81</v>
      </c>
      <c r="C14877" t="s">
        <v>22</v>
      </c>
      <c r="D14877" s="55">
        <v>46357</v>
      </c>
      <c r="E14877">
        <v>0.44676582071223914</v>
      </c>
      <c r="F14877">
        <v>2376536</v>
      </c>
      <c r="G14877" s="58" t="s">
        <v>87</v>
      </c>
      <c r="H14877" s="58" t="s">
        <v>87</v>
      </c>
      <c r="I14877" s="60" t="s">
        <v>85</v>
      </c>
    </row>
    <row r="14878" spans="1:9" x14ac:dyDescent="0.2">
      <c r="A14878" t="s">
        <v>47</v>
      </c>
      <c r="B14878" t="s">
        <v>80</v>
      </c>
      <c r="C14878" t="s">
        <v>22</v>
      </c>
      <c r="D14878" s="55">
        <v>46357</v>
      </c>
      <c r="E14878">
        <v>0.37</v>
      </c>
      <c r="F14878">
        <v>2376537</v>
      </c>
      <c r="G14878" s="58" t="s">
        <v>87</v>
      </c>
      <c r="H14878" s="58" t="s">
        <v>87</v>
      </c>
      <c r="I14878" s="60" t="s">
        <v>85</v>
      </c>
    </row>
    <row r="14879" spans="1:9" x14ac:dyDescent="0.2">
      <c r="A14879" t="s">
        <v>47</v>
      </c>
      <c r="B14879" t="s">
        <v>81</v>
      </c>
      <c r="C14879" t="s">
        <v>22</v>
      </c>
      <c r="D14879" s="55">
        <v>46357</v>
      </c>
      <c r="E14879">
        <v>0.1</v>
      </c>
      <c r="F14879">
        <v>2376538</v>
      </c>
      <c r="G14879" s="58" t="s">
        <v>87</v>
      </c>
      <c r="H14879" s="58" t="s">
        <v>87</v>
      </c>
      <c r="I14879" s="60" t="s">
        <v>85</v>
      </c>
    </row>
    <row r="14880" spans="1:9" x14ac:dyDescent="0.2">
      <c r="A14880" t="s">
        <v>48</v>
      </c>
      <c r="B14880" t="s">
        <v>80</v>
      </c>
      <c r="C14880" t="s">
        <v>22</v>
      </c>
      <c r="D14880" s="55">
        <v>46357</v>
      </c>
      <c r="E14880">
        <v>0.37</v>
      </c>
      <c r="F14880">
        <v>2376539</v>
      </c>
      <c r="G14880" s="58" t="s">
        <v>87</v>
      </c>
      <c r="H14880" s="58" t="s">
        <v>87</v>
      </c>
      <c r="I14880" s="60" t="s">
        <v>85</v>
      </c>
    </row>
    <row r="14881" spans="1:9" x14ac:dyDescent="0.2">
      <c r="A14881" t="s">
        <v>48</v>
      </c>
      <c r="B14881" t="s">
        <v>81</v>
      </c>
      <c r="C14881" t="s">
        <v>22</v>
      </c>
      <c r="D14881" s="55">
        <v>46357</v>
      </c>
      <c r="E14881">
        <v>0.34443262382316825</v>
      </c>
      <c r="F14881">
        <v>2376540</v>
      </c>
      <c r="G14881" s="58" t="s">
        <v>87</v>
      </c>
      <c r="H14881" s="58" t="s">
        <v>87</v>
      </c>
      <c r="I14881" s="60" t="s">
        <v>85</v>
      </c>
    </row>
    <row r="14882" spans="1:9" x14ac:dyDescent="0.2">
      <c r="A14882" t="s">
        <v>50</v>
      </c>
      <c r="B14882" t="s">
        <v>80</v>
      </c>
      <c r="C14882" t="s">
        <v>22</v>
      </c>
      <c r="D14882" s="55">
        <v>46357</v>
      </c>
      <c r="E14882">
        <v>0</v>
      </c>
      <c r="F14882">
        <v>2376541</v>
      </c>
      <c r="G14882" s="58" t="s">
        <v>87</v>
      </c>
      <c r="H14882" s="58" t="s">
        <v>87</v>
      </c>
      <c r="I14882" s="60" t="s">
        <v>85</v>
      </c>
    </row>
    <row r="14883" spans="1:9" x14ac:dyDescent="0.2">
      <c r="A14883" t="s">
        <v>50</v>
      </c>
      <c r="B14883" t="s">
        <v>81</v>
      </c>
      <c r="C14883" t="s">
        <v>22</v>
      </c>
      <c r="D14883" s="55">
        <v>46357</v>
      </c>
      <c r="E14883">
        <v>0</v>
      </c>
      <c r="F14883">
        <v>2376542</v>
      </c>
      <c r="G14883" s="58" t="s">
        <v>87</v>
      </c>
      <c r="H14883" s="58" t="s">
        <v>87</v>
      </c>
      <c r="I14883" s="60" t="s">
        <v>85</v>
      </c>
    </row>
    <row r="14884" spans="1:9" x14ac:dyDescent="0.2">
      <c r="A14884" t="s">
        <v>58</v>
      </c>
      <c r="B14884" t="s">
        <v>80</v>
      </c>
      <c r="C14884" t="s">
        <v>22</v>
      </c>
      <c r="D14884" s="55">
        <v>46357</v>
      </c>
      <c r="E14884">
        <v>0.98</v>
      </c>
      <c r="F14884">
        <v>2376543</v>
      </c>
      <c r="G14884" s="58" t="s">
        <v>87</v>
      </c>
      <c r="H14884" s="58" t="s">
        <v>87</v>
      </c>
      <c r="I14884" s="60" t="s">
        <v>85</v>
      </c>
    </row>
    <row r="14885" spans="1:9" x14ac:dyDescent="0.2">
      <c r="A14885" t="s">
        <v>58</v>
      </c>
      <c r="B14885" t="s">
        <v>81</v>
      </c>
      <c r="C14885" t="s">
        <v>22</v>
      </c>
      <c r="D14885" s="55">
        <v>46357</v>
      </c>
      <c r="E14885">
        <v>0.05</v>
      </c>
      <c r="F14885">
        <v>2376544</v>
      </c>
      <c r="G14885" s="58" t="s">
        <v>87</v>
      </c>
      <c r="H14885" s="58" t="s">
        <v>87</v>
      </c>
      <c r="I14885" s="60" t="s">
        <v>85</v>
      </c>
    </row>
    <row r="14886" spans="1:9" x14ac:dyDescent="0.2">
      <c r="A14886" t="s">
        <v>59</v>
      </c>
      <c r="B14886" t="s">
        <v>80</v>
      </c>
      <c r="C14886" t="s">
        <v>22</v>
      </c>
      <c r="D14886" s="55">
        <v>46357</v>
      </c>
      <c r="E14886">
        <v>1.28</v>
      </c>
      <c r="F14886">
        <v>2376545</v>
      </c>
      <c r="G14886" s="58" t="s">
        <v>87</v>
      </c>
      <c r="H14886" s="58" t="s">
        <v>87</v>
      </c>
      <c r="I14886" s="60" t="s">
        <v>85</v>
      </c>
    </row>
    <row r="14887" spans="1:9" x14ac:dyDescent="0.2">
      <c r="A14887" t="s">
        <v>59</v>
      </c>
      <c r="B14887" t="s">
        <v>81</v>
      </c>
      <c r="C14887" t="s">
        <v>22</v>
      </c>
      <c r="D14887" s="55">
        <v>46357</v>
      </c>
      <c r="E14887">
        <v>-0.13</v>
      </c>
      <c r="F14887">
        <v>2376546</v>
      </c>
      <c r="G14887" s="58" t="s">
        <v>87</v>
      </c>
      <c r="H14887" s="58" t="s">
        <v>87</v>
      </c>
      <c r="I14887" s="60" t="s">
        <v>85</v>
      </c>
    </row>
    <row r="14888" spans="1:9" x14ac:dyDescent="0.2">
      <c r="A14888" t="s">
        <v>60</v>
      </c>
      <c r="B14888" t="s">
        <v>80</v>
      </c>
      <c r="C14888" t="s">
        <v>22</v>
      </c>
      <c r="D14888" s="55">
        <v>46357</v>
      </c>
      <c r="E14888">
        <v>1.28</v>
      </c>
      <c r="F14888">
        <v>2376547</v>
      </c>
      <c r="G14888" s="58" t="s">
        <v>87</v>
      </c>
      <c r="H14888" s="58" t="s">
        <v>87</v>
      </c>
      <c r="I14888" s="60" t="s">
        <v>85</v>
      </c>
    </row>
    <row r="14889" spans="1:9" x14ac:dyDescent="0.2">
      <c r="A14889" t="s">
        <v>60</v>
      </c>
      <c r="B14889" t="s">
        <v>81</v>
      </c>
      <c r="C14889" t="s">
        <v>22</v>
      </c>
      <c r="D14889" s="55">
        <v>46357</v>
      </c>
      <c r="E14889">
        <v>0.3</v>
      </c>
      <c r="F14889">
        <v>2376548</v>
      </c>
      <c r="G14889" s="58" t="s">
        <v>87</v>
      </c>
      <c r="H14889" s="58" t="s">
        <v>87</v>
      </c>
      <c r="I14889" s="60" t="s">
        <v>85</v>
      </c>
    </row>
    <row r="14890" spans="1:9" x14ac:dyDescent="0.2">
      <c r="A14890" t="s">
        <v>61</v>
      </c>
      <c r="B14890" t="s">
        <v>80</v>
      </c>
      <c r="C14890" t="s">
        <v>22</v>
      </c>
      <c r="D14890" s="55">
        <v>46357</v>
      </c>
      <c r="E14890">
        <v>1.28</v>
      </c>
      <c r="F14890">
        <v>2376549</v>
      </c>
      <c r="G14890" s="58" t="s">
        <v>87</v>
      </c>
      <c r="H14890" s="58" t="s">
        <v>87</v>
      </c>
      <c r="I14890" s="60" t="s">
        <v>85</v>
      </c>
    </row>
    <row r="14891" spans="1:9" x14ac:dyDescent="0.2">
      <c r="A14891" t="s">
        <v>61</v>
      </c>
      <c r="B14891" t="s">
        <v>81</v>
      </c>
      <c r="C14891" t="s">
        <v>22</v>
      </c>
      <c r="D14891" s="55">
        <v>46357</v>
      </c>
      <c r="E14891">
        <v>-0.05</v>
      </c>
      <c r="F14891">
        <v>2376550</v>
      </c>
      <c r="G14891" s="58" t="s">
        <v>87</v>
      </c>
      <c r="H14891" s="58" t="s">
        <v>87</v>
      </c>
      <c r="I14891" s="60" t="s">
        <v>85</v>
      </c>
    </row>
    <row r="14892" spans="1:9" x14ac:dyDescent="0.2">
      <c r="A14892" t="s">
        <v>62</v>
      </c>
      <c r="B14892" t="s">
        <v>80</v>
      </c>
      <c r="C14892" t="s">
        <v>22</v>
      </c>
      <c r="D14892" s="55">
        <v>46357</v>
      </c>
      <c r="E14892">
        <v>0.98</v>
      </c>
      <c r="F14892">
        <v>2376551</v>
      </c>
      <c r="G14892" s="58" t="s">
        <v>87</v>
      </c>
      <c r="H14892" s="58" t="s">
        <v>87</v>
      </c>
      <c r="I14892" s="60" t="s">
        <v>85</v>
      </c>
    </row>
    <row r="14893" spans="1:9" x14ac:dyDescent="0.2">
      <c r="A14893" t="s">
        <v>62</v>
      </c>
      <c r="B14893" t="s">
        <v>81</v>
      </c>
      <c r="C14893" t="s">
        <v>22</v>
      </c>
      <c r="D14893" s="55">
        <v>46357</v>
      </c>
      <c r="E14893">
        <v>0.05</v>
      </c>
      <c r="F14893">
        <v>2376552</v>
      </c>
      <c r="G14893" s="58" t="s">
        <v>87</v>
      </c>
      <c r="H14893" s="58" t="s">
        <v>87</v>
      </c>
      <c r="I14893" s="60" t="s">
        <v>85</v>
      </c>
    </row>
    <row r="14894" spans="1:9" x14ac:dyDescent="0.2">
      <c r="A14894" t="s">
        <v>63</v>
      </c>
      <c r="B14894" t="s">
        <v>80</v>
      </c>
      <c r="C14894" t="s">
        <v>22</v>
      </c>
      <c r="D14894" s="55">
        <v>46357</v>
      </c>
      <c r="E14894">
        <v>0</v>
      </c>
      <c r="F14894">
        <v>2376553</v>
      </c>
      <c r="G14894" s="58" t="s">
        <v>87</v>
      </c>
      <c r="H14894" s="58" t="s">
        <v>87</v>
      </c>
      <c r="I14894" s="60" t="s">
        <v>85</v>
      </c>
    </row>
    <row r="14895" spans="1:9" x14ac:dyDescent="0.2">
      <c r="A14895" t="s">
        <v>63</v>
      </c>
      <c r="B14895" t="s">
        <v>81</v>
      </c>
      <c r="C14895" t="s">
        <v>22</v>
      </c>
      <c r="D14895" s="55">
        <v>46357</v>
      </c>
      <c r="E14895">
        <v>0</v>
      </c>
      <c r="F14895">
        <v>2376554</v>
      </c>
      <c r="G14895" s="58" t="s">
        <v>87</v>
      </c>
      <c r="H14895" s="58" t="s">
        <v>87</v>
      </c>
      <c r="I14895" s="60" t="s">
        <v>85</v>
      </c>
    </row>
    <row r="14896" spans="1:9" x14ac:dyDescent="0.2">
      <c r="A14896" t="s">
        <v>64</v>
      </c>
      <c r="B14896" t="s">
        <v>80</v>
      </c>
      <c r="C14896" t="s">
        <v>22</v>
      </c>
      <c r="D14896" s="55">
        <v>46357</v>
      </c>
      <c r="E14896">
        <v>0</v>
      </c>
      <c r="F14896">
        <v>2376555</v>
      </c>
      <c r="G14896" s="58" t="s">
        <v>87</v>
      </c>
      <c r="H14896" s="58" t="s">
        <v>87</v>
      </c>
      <c r="I14896" s="60" t="s">
        <v>85</v>
      </c>
    </row>
    <row r="14897" spans="1:9" x14ac:dyDescent="0.2">
      <c r="A14897" t="s">
        <v>64</v>
      </c>
      <c r="B14897" t="s">
        <v>81</v>
      </c>
      <c r="C14897" t="s">
        <v>22</v>
      </c>
      <c r="D14897" s="55">
        <v>46357</v>
      </c>
      <c r="E14897">
        <v>0</v>
      </c>
      <c r="F14897">
        <v>2376556</v>
      </c>
      <c r="G14897" s="58" t="s">
        <v>87</v>
      </c>
      <c r="H14897" s="58" t="s">
        <v>87</v>
      </c>
      <c r="I14897" s="60" t="s">
        <v>85</v>
      </c>
    </row>
    <row r="14898" spans="1:9" x14ac:dyDescent="0.2">
      <c r="A14898" t="s">
        <v>79</v>
      </c>
      <c r="B14898" t="s">
        <v>80</v>
      </c>
      <c r="C14898" t="s">
        <v>22</v>
      </c>
      <c r="D14898" s="55">
        <v>46357</v>
      </c>
      <c r="E14898">
        <v>0</v>
      </c>
      <c r="F14898">
        <v>2376557</v>
      </c>
      <c r="G14898" s="58" t="s">
        <v>87</v>
      </c>
      <c r="H14898" s="58" t="s">
        <v>87</v>
      </c>
      <c r="I14898" s="60" t="s">
        <v>85</v>
      </c>
    </row>
    <row r="14899" spans="1:9" x14ac:dyDescent="0.2">
      <c r="A14899" t="s">
        <v>79</v>
      </c>
      <c r="B14899" t="s">
        <v>81</v>
      </c>
      <c r="C14899" t="s">
        <v>22</v>
      </c>
      <c r="D14899" s="55">
        <v>46357</v>
      </c>
      <c r="E14899">
        <v>0</v>
      </c>
      <c r="F14899">
        <v>2376558</v>
      </c>
      <c r="G14899" s="58" t="s">
        <v>87</v>
      </c>
      <c r="H14899" s="58" t="s">
        <v>87</v>
      </c>
      <c r="I14899" s="60" t="s">
        <v>85</v>
      </c>
    </row>
    <row r="14900" spans="1:9" x14ac:dyDescent="0.2">
      <c r="A14900" t="s">
        <v>65</v>
      </c>
      <c r="B14900" t="s">
        <v>80</v>
      </c>
      <c r="C14900" t="s">
        <v>22</v>
      </c>
      <c r="D14900" s="55">
        <v>46357</v>
      </c>
      <c r="E14900">
        <v>0</v>
      </c>
      <c r="F14900">
        <v>2376559</v>
      </c>
      <c r="G14900" s="58" t="s">
        <v>87</v>
      </c>
      <c r="H14900" s="58" t="s">
        <v>87</v>
      </c>
      <c r="I14900" s="60" t="s">
        <v>85</v>
      </c>
    </row>
    <row r="14901" spans="1:9" x14ac:dyDescent="0.2">
      <c r="A14901" t="s">
        <v>65</v>
      </c>
      <c r="B14901" t="s">
        <v>81</v>
      </c>
      <c r="C14901" t="s">
        <v>22</v>
      </c>
      <c r="D14901" s="55">
        <v>46357</v>
      </c>
      <c r="E14901">
        <v>0</v>
      </c>
      <c r="F14901">
        <v>2376560</v>
      </c>
      <c r="G14901" s="58" t="s">
        <v>87</v>
      </c>
      <c r="H14901" s="58" t="s">
        <v>87</v>
      </c>
      <c r="I14901" s="60" t="s">
        <v>85</v>
      </c>
    </row>
    <row r="14902" spans="1:9" x14ac:dyDescent="0.2">
      <c r="A14902" t="s">
        <v>82</v>
      </c>
      <c r="B14902" t="s">
        <v>80</v>
      </c>
      <c r="C14902" t="s">
        <v>22</v>
      </c>
      <c r="D14902" s="55">
        <v>46357</v>
      </c>
      <c r="E14902">
        <v>0</v>
      </c>
      <c r="F14902">
        <v>2376561</v>
      </c>
      <c r="G14902" s="58" t="s">
        <v>87</v>
      </c>
      <c r="H14902" s="58" t="s">
        <v>87</v>
      </c>
      <c r="I14902" s="60" t="s">
        <v>85</v>
      </c>
    </row>
    <row r="14903" spans="1:9" x14ac:dyDescent="0.2">
      <c r="A14903" t="s">
        <v>78</v>
      </c>
      <c r="B14903" t="s">
        <v>80</v>
      </c>
      <c r="C14903" t="s">
        <v>22</v>
      </c>
      <c r="D14903" s="55">
        <v>46388</v>
      </c>
      <c r="E14903">
        <v>1.2050000000000001</v>
      </c>
      <c r="F14903">
        <v>2376515</v>
      </c>
      <c r="G14903" s="58" t="s">
        <v>87</v>
      </c>
      <c r="H14903" s="58" t="s">
        <v>87</v>
      </c>
      <c r="I14903" s="60" t="s">
        <v>85</v>
      </c>
    </row>
    <row r="14904" spans="1:9" x14ac:dyDescent="0.2">
      <c r="A14904" t="s">
        <v>78</v>
      </c>
      <c r="B14904" t="s">
        <v>81</v>
      </c>
      <c r="C14904" t="s">
        <v>22</v>
      </c>
      <c r="D14904" s="55">
        <v>46388</v>
      </c>
      <c r="E14904">
        <v>0.05</v>
      </c>
      <c r="F14904">
        <v>2376516</v>
      </c>
      <c r="G14904" s="58" t="s">
        <v>87</v>
      </c>
      <c r="H14904" s="58" t="s">
        <v>87</v>
      </c>
      <c r="I14904" s="60" t="s">
        <v>85</v>
      </c>
    </row>
    <row r="14905" spans="1:9" x14ac:dyDescent="0.2">
      <c r="A14905" t="s">
        <v>35</v>
      </c>
      <c r="B14905" t="s">
        <v>80</v>
      </c>
      <c r="C14905" t="s">
        <v>22</v>
      </c>
      <c r="D14905" s="55">
        <v>46388</v>
      </c>
      <c r="E14905">
        <v>1.2050000000000001</v>
      </c>
      <c r="F14905">
        <v>2376517</v>
      </c>
      <c r="G14905" s="58" t="s">
        <v>87</v>
      </c>
      <c r="H14905" s="58" t="s">
        <v>87</v>
      </c>
      <c r="I14905" s="60" t="s">
        <v>85</v>
      </c>
    </row>
    <row r="14906" spans="1:9" x14ac:dyDescent="0.2">
      <c r="A14906" t="s">
        <v>35</v>
      </c>
      <c r="B14906" t="s">
        <v>81</v>
      </c>
      <c r="C14906" t="s">
        <v>22</v>
      </c>
      <c r="D14906" s="55">
        <v>46388</v>
      </c>
      <c r="E14906">
        <v>0.32</v>
      </c>
      <c r="F14906">
        <v>2376518</v>
      </c>
      <c r="G14906" s="58" t="s">
        <v>87</v>
      </c>
      <c r="H14906" s="58" t="s">
        <v>87</v>
      </c>
      <c r="I14906" s="60" t="s">
        <v>85</v>
      </c>
    </row>
    <row r="14907" spans="1:9" x14ac:dyDescent="0.2">
      <c r="A14907" t="s">
        <v>36</v>
      </c>
      <c r="B14907" t="s">
        <v>80</v>
      </c>
      <c r="C14907" t="s">
        <v>22</v>
      </c>
      <c r="D14907" s="55">
        <v>46388</v>
      </c>
      <c r="E14907">
        <v>1.2050000000000001</v>
      </c>
      <c r="F14907">
        <v>2376519</v>
      </c>
      <c r="G14907" s="58" t="s">
        <v>87</v>
      </c>
      <c r="H14907" s="58" t="s">
        <v>87</v>
      </c>
      <c r="I14907" s="60" t="s">
        <v>85</v>
      </c>
    </row>
    <row r="14908" spans="1:9" x14ac:dyDescent="0.2">
      <c r="A14908" t="s">
        <v>36</v>
      </c>
      <c r="B14908" t="s">
        <v>81</v>
      </c>
      <c r="C14908" t="s">
        <v>22</v>
      </c>
      <c r="D14908" s="55">
        <v>46388</v>
      </c>
      <c r="E14908">
        <v>0.05</v>
      </c>
      <c r="F14908">
        <v>2376520</v>
      </c>
      <c r="G14908" s="58" t="s">
        <v>87</v>
      </c>
      <c r="H14908" s="58" t="s">
        <v>87</v>
      </c>
      <c r="I14908" s="60" t="s">
        <v>85</v>
      </c>
    </row>
    <row r="14909" spans="1:9" x14ac:dyDescent="0.2">
      <c r="A14909" t="s">
        <v>37</v>
      </c>
      <c r="B14909" t="s">
        <v>80</v>
      </c>
      <c r="C14909" t="s">
        <v>22</v>
      </c>
      <c r="D14909" s="55">
        <v>46388</v>
      </c>
      <c r="E14909">
        <v>1.2050000000000001</v>
      </c>
      <c r="F14909">
        <v>2376521</v>
      </c>
      <c r="G14909" s="58" t="s">
        <v>87</v>
      </c>
      <c r="H14909" s="58" t="s">
        <v>87</v>
      </c>
      <c r="I14909" s="60" t="s">
        <v>85</v>
      </c>
    </row>
    <row r="14910" spans="1:9" x14ac:dyDescent="0.2">
      <c r="A14910" t="s">
        <v>37</v>
      </c>
      <c r="B14910" t="s">
        <v>81</v>
      </c>
      <c r="C14910" t="s">
        <v>22</v>
      </c>
      <c r="D14910" s="55">
        <v>46388</v>
      </c>
      <c r="E14910">
        <v>0.32</v>
      </c>
      <c r="F14910">
        <v>2376522</v>
      </c>
      <c r="G14910" s="58" t="s">
        <v>87</v>
      </c>
      <c r="H14910" s="58" t="s">
        <v>87</v>
      </c>
      <c r="I14910" s="60" t="s">
        <v>85</v>
      </c>
    </row>
    <row r="14911" spans="1:9" x14ac:dyDescent="0.2">
      <c r="A14911" t="s">
        <v>40</v>
      </c>
      <c r="B14911" t="s">
        <v>80</v>
      </c>
      <c r="C14911" t="s">
        <v>22</v>
      </c>
      <c r="D14911" s="55">
        <v>46388</v>
      </c>
      <c r="E14911">
        <v>0</v>
      </c>
      <c r="F14911">
        <v>2376523</v>
      </c>
      <c r="G14911" s="58" t="s">
        <v>87</v>
      </c>
      <c r="H14911" s="58" t="s">
        <v>87</v>
      </c>
      <c r="I14911" s="60" t="s">
        <v>85</v>
      </c>
    </row>
    <row r="14912" spans="1:9" x14ac:dyDescent="0.2">
      <c r="A14912" t="s">
        <v>40</v>
      </c>
      <c r="B14912" t="s">
        <v>81</v>
      </c>
      <c r="C14912" t="s">
        <v>22</v>
      </c>
      <c r="D14912" s="55">
        <v>46388</v>
      </c>
      <c r="E14912">
        <v>0</v>
      </c>
      <c r="F14912">
        <v>2376524</v>
      </c>
      <c r="G14912" s="58" t="s">
        <v>87</v>
      </c>
      <c r="H14912" s="58" t="s">
        <v>87</v>
      </c>
      <c r="I14912" s="60" t="s">
        <v>85</v>
      </c>
    </row>
    <row r="14913" spans="1:9" x14ac:dyDescent="0.2">
      <c r="A14913" t="s">
        <v>41</v>
      </c>
      <c r="B14913" t="s">
        <v>80</v>
      </c>
      <c r="C14913" t="s">
        <v>22</v>
      </c>
      <c r="D14913" s="55">
        <v>46388</v>
      </c>
      <c r="E14913">
        <v>0</v>
      </c>
      <c r="F14913">
        <v>2376525</v>
      </c>
      <c r="G14913" s="58" t="s">
        <v>87</v>
      </c>
      <c r="H14913" s="58" t="s">
        <v>87</v>
      </c>
      <c r="I14913" s="60" t="s">
        <v>85</v>
      </c>
    </row>
    <row r="14914" spans="1:9" x14ac:dyDescent="0.2">
      <c r="A14914" t="s">
        <v>41</v>
      </c>
      <c r="B14914" t="s">
        <v>81</v>
      </c>
      <c r="C14914" t="s">
        <v>22</v>
      </c>
      <c r="D14914" s="55">
        <v>46388</v>
      </c>
      <c r="E14914">
        <v>0</v>
      </c>
      <c r="F14914">
        <v>2376526</v>
      </c>
      <c r="G14914" s="58" t="s">
        <v>87</v>
      </c>
      <c r="H14914" s="58" t="s">
        <v>87</v>
      </c>
      <c r="I14914" s="60" t="s">
        <v>85</v>
      </c>
    </row>
    <row r="14915" spans="1:9" x14ac:dyDescent="0.2">
      <c r="A14915" t="s">
        <v>42</v>
      </c>
      <c r="B14915" t="s">
        <v>80</v>
      </c>
      <c r="C14915" t="s">
        <v>22</v>
      </c>
      <c r="D14915" s="55">
        <v>46388</v>
      </c>
      <c r="E14915">
        <v>0.27</v>
      </c>
      <c r="F14915">
        <v>2376527</v>
      </c>
      <c r="G14915" s="58" t="s">
        <v>87</v>
      </c>
      <c r="H14915" s="58" t="s">
        <v>87</v>
      </c>
      <c r="I14915" s="60" t="s">
        <v>85</v>
      </c>
    </row>
    <row r="14916" spans="1:9" x14ac:dyDescent="0.2">
      <c r="A14916" t="s">
        <v>42</v>
      </c>
      <c r="B14916" t="s">
        <v>81</v>
      </c>
      <c r="C14916" t="s">
        <v>22</v>
      </c>
      <c r="D14916" s="55">
        <v>46388</v>
      </c>
      <c r="E14916">
        <v>0.03</v>
      </c>
      <c r="F14916">
        <v>2376528</v>
      </c>
      <c r="G14916" s="58" t="s">
        <v>87</v>
      </c>
      <c r="H14916" s="58" t="s">
        <v>87</v>
      </c>
      <c r="I14916" s="60" t="s">
        <v>85</v>
      </c>
    </row>
    <row r="14917" spans="1:9" x14ac:dyDescent="0.2">
      <c r="A14917" t="s">
        <v>43</v>
      </c>
      <c r="B14917" t="s">
        <v>80</v>
      </c>
      <c r="C14917" t="s">
        <v>22</v>
      </c>
      <c r="D14917" s="55">
        <v>46388</v>
      </c>
      <c r="E14917">
        <v>0.27</v>
      </c>
      <c r="F14917">
        <v>2376529</v>
      </c>
      <c r="G14917" s="58" t="s">
        <v>87</v>
      </c>
      <c r="H14917" s="58" t="s">
        <v>87</v>
      </c>
      <c r="I14917" s="60" t="s">
        <v>85</v>
      </c>
    </row>
    <row r="14918" spans="1:9" x14ac:dyDescent="0.2">
      <c r="A14918" t="s">
        <v>43</v>
      </c>
      <c r="B14918" t="s">
        <v>81</v>
      </c>
      <c r="C14918" t="s">
        <v>22</v>
      </c>
      <c r="D14918" s="55">
        <v>46388</v>
      </c>
      <c r="E14918">
        <v>0.19438522741203873</v>
      </c>
      <c r="F14918">
        <v>2376530</v>
      </c>
      <c r="G14918" s="58" t="s">
        <v>87</v>
      </c>
      <c r="H14918" s="58" t="s">
        <v>87</v>
      </c>
      <c r="I14918" s="60" t="s">
        <v>85</v>
      </c>
    </row>
    <row r="14919" spans="1:9" x14ac:dyDescent="0.2">
      <c r="A14919" t="s">
        <v>44</v>
      </c>
      <c r="B14919" t="s">
        <v>80</v>
      </c>
      <c r="C14919" t="s">
        <v>22</v>
      </c>
      <c r="D14919" s="55">
        <v>46388</v>
      </c>
      <c r="E14919">
        <v>0.4</v>
      </c>
      <c r="F14919">
        <v>2376531</v>
      </c>
      <c r="G14919" s="58" t="s">
        <v>87</v>
      </c>
      <c r="H14919" s="58" t="s">
        <v>87</v>
      </c>
      <c r="I14919" s="60" t="s">
        <v>85</v>
      </c>
    </row>
    <row r="14920" spans="1:9" x14ac:dyDescent="0.2">
      <c r="A14920" t="s">
        <v>44</v>
      </c>
      <c r="B14920" t="s">
        <v>81</v>
      </c>
      <c r="C14920" t="s">
        <v>22</v>
      </c>
      <c r="D14920" s="55">
        <v>46388</v>
      </c>
      <c r="E14920">
        <v>0.08</v>
      </c>
      <c r="F14920">
        <v>2376532</v>
      </c>
      <c r="G14920" s="58" t="s">
        <v>87</v>
      </c>
      <c r="H14920" s="58" t="s">
        <v>87</v>
      </c>
      <c r="I14920" s="60" t="s">
        <v>85</v>
      </c>
    </row>
    <row r="14921" spans="1:9" x14ac:dyDescent="0.2">
      <c r="A14921" t="s">
        <v>45</v>
      </c>
      <c r="B14921" t="s">
        <v>80</v>
      </c>
      <c r="C14921" t="s">
        <v>22</v>
      </c>
      <c r="D14921" s="55">
        <v>46388</v>
      </c>
      <c r="E14921">
        <v>0.4</v>
      </c>
      <c r="F14921">
        <v>2376533</v>
      </c>
      <c r="G14921" s="58" t="s">
        <v>87</v>
      </c>
      <c r="H14921" s="58" t="s">
        <v>87</v>
      </c>
      <c r="I14921" s="60" t="s">
        <v>85</v>
      </c>
    </row>
    <row r="14922" spans="1:9" x14ac:dyDescent="0.2">
      <c r="A14922" t="s">
        <v>45</v>
      </c>
      <c r="B14922" t="s">
        <v>81</v>
      </c>
      <c r="C14922" t="s">
        <v>22</v>
      </c>
      <c r="D14922" s="55">
        <v>46388</v>
      </c>
      <c r="E14922">
        <v>0.23</v>
      </c>
      <c r="F14922">
        <v>2376534</v>
      </c>
      <c r="G14922" s="58" t="s">
        <v>87</v>
      </c>
      <c r="H14922" s="58" t="s">
        <v>87</v>
      </c>
      <c r="I14922" s="60" t="s">
        <v>85</v>
      </c>
    </row>
    <row r="14923" spans="1:9" x14ac:dyDescent="0.2">
      <c r="A14923" t="s">
        <v>46</v>
      </c>
      <c r="B14923" t="s">
        <v>80</v>
      </c>
      <c r="C14923" t="s">
        <v>22</v>
      </c>
      <c r="D14923" s="55">
        <v>46388</v>
      </c>
      <c r="E14923">
        <v>0.4</v>
      </c>
      <c r="F14923">
        <v>2376535</v>
      </c>
      <c r="G14923" s="58" t="s">
        <v>87</v>
      </c>
      <c r="H14923" s="58" t="s">
        <v>87</v>
      </c>
      <c r="I14923" s="60" t="s">
        <v>85</v>
      </c>
    </row>
    <row r="14924" spans="1:9" x14ac:dyDescent="0.2">
      <c r="A14924" t="s">
        <v>46</v>
      </c>
      <c r="B14924" t="s">
        <v>81</v>
      </c>
      <c r="C14924" t="s">
        <v>22</v>
      </c>
      <c r="D14924" s="55">
        <v>46388</v>
      </c>
      <c r="E14924">
        <v>0.53049893573475237</v>
      </c>
      <c r="F14924">
        <v>2376536</v>
      </c>
      <c r="G14924" s="58" t="s">
        <v>87</v>
      </c>
      <c r="H14924" s="58" t="s">
        <v>87</v>
      </c>
      <c r="I14924" s="60" t="s">
        <v>85</v>
      </c>
    </row>
    <row r="14925" spans="1:9" x14ac:dyDescent="0.2">
      <c r="A14925" t="s">
        <v>47</v>
      </c>
      <c r="B14925" t="s">
        <v>80</v>
      </c>
      <c r="C14925" t="s">
        <v>22</v>
      </c>
      <c r="D14925" s="55">
        <v>46388</v>
      </c>
      <c r="E14925">
        <v>0.4</v>
      </c>
      <c r="F14925">
        <v>2376537</v>
      </c>
      <c r="G14925" s="58" t="s">
        <v>87</v>
      </c>
      <c r="H14925" s="58" t="s">
        <v>87</v>
      </c>
      <c r="I14925" s="60" t="s">
        <v>85</v>
      </c>
    </row>
    <row r="14926" spans="1:9" x14ac:dyDescent="0.2">
      <c r="A14926" t="s">
        <v>47</v>
      </c>
      <c r="B14926" t="s">
        <v>81</v>
      </c>
      <c r="C14926" t="s">
        <v>22</v>
      </c>
      <c r="D14926" s="55">
        <v>46388</v>
      </c>
      <c r="E14926">
        <v>0.13</v>
      </c>
      <c r="F14926">
        <v>2376538</v>
      </c>
      <c r="G14926" s="58" t="s">
        <v>87</v>
      </c>
      <c r="H14926" s="58" t="s">
        <v>87</v>
      </c>
      <c r="I14926" s="60" t="s">
        <v>85</v>
      </c>
    </row>
    <row r="14927" spans="1:9" x14ac:dyDescent="0.2">
      <c r="A14927" t="s">
        <v>48</v>
      </c>
      <c r="B14927" t="s">
        <v>80</v>
      </c>
      <c r="C14927" t="s">
        <v>22</v>
      </c>
      <c r="D14927" s="55">
        <v>46388</v>
      </c>
      <c r="E14927">
        <v>0.4</v>
      </c>
      <c r="F14927">
        <v>2376539</v>
      </c>
      <c r="G14927" s="58" t="s">
        <v>87</v>
      </c>
      <c r="H14927" s="58" t="s">
        <v>87</v>
      </c>
      <c r="I14927" s="60" t="s">
        <v>85</v>
      </c>
    </row>
    <row r="14928" spans="1:9" x14ac:dyDescent="0.2">
      <c r="A14928" t="s">
        <v>48</v>
      </c>
      <c r="B14928" t="s">
        <v>81</v>
      </c>
      <c r="C14928" t="s">
        <v>22</v>
      </c>
      <c r="D14928" s="55">
        <v>46388</v>
      </c>
      <c r="E14928">
        <v>0.37699914040114618</v>
      </c>
      <c r="F14928">
        <v>2376540</v>
      </c>
      <c r="G14928" s="58" t="s">
        <v>87</v>
      </c>
      <c r="H14928" s="58" t="s">
        <v>87</v>
      </c>
      <c r="I14928" s="60" t="s">
        <v>85</v>
      </c>
    </row>
    <row r="14929" spans="1:9" x14ac:dyDescent="0.2">
      <c r="A14929" t="s">
        <v>50</v>
      </c>
      <c r="B14929" t="s">
        <v>80</v>
      </c>
      <c r="C14929" t="s">
        <v>22</v>
      </c>
      <c r="D14929" s="55">
        <v>46388</v>
      </c>
      <c r="E14929">
        <v>0</v>
      </c>
      <c r="F14929">
        <v>2376541</v>
      </c>
      <c r="G14929" s="58" t="s">
        <v>87</v>
      </c>
      <c r="H14929" s="58" t="s">
        <v>87</v>
      </c>
      <c r="I14929" s="60" t="s">
        <v>85</v>
      </c>
    </row>
    <row r="14930" spans="1:9" x14ac:dyDescent="0.2">
      <c r="A14930" t="s">
        <v>50</v>
      </c>
      <c r="B14930" t="s">
        <v>81</v>
      </c>
      <c r="C14930" t="s">
        <v>22</v>
      </c>
      <c r="D14930" s="55">
        <v>46388</v>
      </c>
      <c r="E14930">
        <v>0</v>
      </c>
      <c r="F14930">
        <v>2376542</v>
      </c>
      <c r="G14930" s="58" t="s">
        <v>87</v>
      </c>
      <c r="H14930" s="58" t="s">
        <v>87</v>
      </c>
      <c r="I14930" s="60" t="s">
        <v>85</v>
      </c>
    </row>
    <row r="14931" spans="1:9" x14ac:dyDescent="0.2">
      <c r="A14931" t="s">
        <v>58</v>
      </c>
      <c r="B14931" t="s">
        <v>80</v>
      </c>
      <c r="C14931" t="s">
        <v>22</v>
      </c>
      <c r="D14931" s="55">
        <v>46388</v>
      </c>
      <c r="E14931">
        <v>1.2050000000000001</v>
      </c>
      <c r="F14931">
        <v>2376543</v>
      </c>
      <c r="G14931" s="58" t="s">
        <v>87</v>
      </c>
      <c r="H14931" s="58" t="s">
        <v>87</v>
      </c>
      <c r="I14931" s="60" t="s">
        <v>85</v>
      </c>
    </row>
    <row r="14932" spans="1:9" x14ac:dyDescent="0.2">
      <c r="A14932" t="s">
        <v>58</v>
      </c>
      <c r="B14932" t="s">
        <v>81</v>
      </c>
      <c r="C14932" t="s">
        <v>22</v>
      </c>
      <c r="D14932" s="55">
        <v>46388</v>
      </c>
      <c r="E14932">
        <v>0.05</v>
      </c>
      <c r="F14932">
        <v>2376544</v>
      </c>
      <c r="G14932" s="58" t="s">
        <v>87</v>
      </c>
      <c r="H14932" s="58" t="s">
        <v>87</v>
      </c>
      <c r="I14932" s="60" t="s">
        <v>85</v>
      </c>
    </row>
    <row r="14933" spans="1:9" x14ac:dyDescent="0.2">
      <c r="A14933" t="s">
        <v>59</v>
      </c>
      <c r="B14933" t="s">
        <v>80</v>
      </c>
      <c r="C14933" t="s">
        <v>22</v>
      </c>
      <c r="D14933" s="55">
        <v>46388</v>
      </c>
      <c r="E14933">
        <v>1.61</v>
      </c>
      <c r="F14933">
        <v>2376545</v>
      </c>
      <c r="G14933" s="58" t="s">
        <v>87</v>
      </c>
      <c r="H14933" s="58" t="s">
        <v>87</v>
      </c>
      <c r="I14933" s="60" t="s">
        <v>85</v>
      </c>
    </row>
    <row r="14934" spans="1:9" x14ac:dyDescent="0.2">
      <c r="A14934" t="s">
        <v>59</v>
      </c>
      <c r="B14934" t="s">
        <v>81</v>
      </c>
      <c r="C14934" t="s">
        <v>22</v>
      </c>
      <c r="D14934" s="55">
        <v>46388</v>
      </c>
      <c r="E14934">
        <v>-0.25</v>
      </c>
      <c r="F14934">
        <v>2376546</v>
      </c>
      <c r="G14934" s="58" t="s">
        <v>87</v>
      </c>
      <c r="H14934" s="58" t="s">
        <v>87</v>
      </c>
      <c r="I14934" s="60" t="s">
        <v>85</v>
      </c>
    </row>
    <row r="14935" spans="1:9" x14ac:dyDescent="0.2">
      <c r="A14935" t="s">
        <v>60</v>
      </c>
      <c r="B14935" t="s">
        <v>80</v>
      </c>
      <c r="C14935" t="s">
        <v>22</v>
      </c>
      <c r="D14935" s="55">
        <v>46388</v>
      </c>
      <c r="E14935">
        <v>1.61</v>
      </c>
      <c r="F14935">
        <v>2376547</v>
      </c>
      <c r="G14935" s="58" t="s">
        <v>87</v>
      </c>
      <c r="H14935" s="58" t="s">
        <v>87</v>
      </c>
      <c r="I14935" s="60" t="s">
        <v>85</v>
      </c>
    </row>
    <row r="14936" spans="1:9" x14ac:dyDescent="0.2">
      <c r="A14936" t="s">
        <v>60</v>
      </c>
      <c r="B14936" t="s">
        <v>81</v>
      </c>
      <c r="C14936" t="s">
        <v>22</v>
      </c>
      <c r="D14936" s="55">
        <v>46388</v>
      </c>
      <c r="E14936">
        <v>0.5</v>
      </c>
      <c r="F14936">
        <v>2376548</v>
      </c>
      <c r="G14936" s="58" t="s">
        <v>87</v>
      </c>
      <c r="H14936" s="58" t="s">
        <v>87</v>
      </c>
      <c r="I14936" s="60" t="s">
        <v>85</v>
      </c>
    </row>
    <row r="14937" spans="1:9" x14ac:dyDescent="0.2">
      <c r="A14937" t="s">
        <v>61</v>
      </c>
      <c r="B14937" t="s">
        <v>80</v>
      </c>
      <c r="C14937" t="s">
        <v>22</v>
      </c>
      <c r="D14937" s="55">
        <v>46388</v>
      </c>
      <c r="E14937">
        <v>1.61</v>
      </c>
      <c r="F14937">
        <v>2376549</v>
      </c>
      <c r="G14937" s="58" t="s">
        <v>87</v>
      </c>
      <c r="H14937" s="58" t="s">
        <v>87</v>
      </c>
      <c r="I14937" s="60" t="s">
        <v>85</v>
      </c>
    </row>
    <row r="14938" spans="1:9" x14ac:dyDescent="0.2">
      <c r="A14938" t="s">
        <v>61</v>
      </c>
      <c r="B14938" t="s">
        <v>81</v>
      </c>
      <c r="C14938" t="s">
        <v>22</v>
      </c>
      <c r="D14938" s="55">
        <v>46388</v>
      </c>
      <c r="E14938">
        <v>-0.2</v>
      </c>
      <c r="F14938">
        <v>2376550</v>
      </c>
      <c r="G14938" s="58" t="s">
        <v>87</v>
      </c>
      <c r="H14938" s="58" t="s">
        <v>87</v>
      </c>
      <c r="I14938" s="60" t="s">
        <v>85</v>
      </c>
    </row>
    <row r="14939" spans="1:9" x14ac:dyDescent="0.2">
      <c r="A14939" t="s">
        <v>62</v>
      </c>
      <c r="B14939" t="s">
        <v>80</v>
      </c>
      <c r="C14939" t="s">
        <v>22</v>
      </c>
      <c r="D14939" s="55">
        <v>46388</v>
      </c>
      <c r="E14939">
        <v>1.2050000000000001</v>
      </c>
      <c r="F14939">
        <v>2376551</v>
      </c>
      <c r="G14939" s="58" t="s">
        <v>87</v>
      </c>
      <c r="H14939" s="58" t="s">
        <v>87</v>
      </c>
      <c r="I14939" s="60" t="s">
        <v>85</v>
      </c>
    </row>
    <row r="14940" spans="1:9" x14ac:dyDescent="0.2">
      <c r="A14940" t="s">
        <v>62</v>
      </c>
      <c r="B14940" t="s">
        <v>81</v>
      </c>
      <c r="C14940" t="s">
        <v>22</v>
      </c>
      <c r="D14940" s="55">
        <v>46388</v>
      </c>
      <c r="E14940">
        <v>0.05</v>
      </c>
      <c r="F14940">
        <v>2376552</v>
      </c>
      <c r="G14940" s="58" t="s">
        <v>87</v>
      </c>
      <c r="H14940" s="58" t="s">
        <v>87</v>
      </c>
      <c r="I14940" s="60" t="s">
        <v>85</v>
      </c>
    </row>
    <row r="14941" spans="1:9" x14ac:dyDescent="0.2">
      <c r="A14941" t="s">
        <v>63</v>
      </c>
      <c r="B14941" t="s">
        <v>80</v>
      </c>
      <c r="C14941" t="s">
        <v>22</v>
      </c>
      <c r="D14941" s="55">
        <v>46388</v>
      </c>
      <c r="E14941">
        <v>0</v>
      </c>
      <c r="F14941">
        <v>2376553</v>
      </c>
      <c r="G14941" s="58" t="s">
        <v>87</v>
      </c>
      <c r="H14941" s="58" t="s">
        <v>87</v>
      </c>
      <c r="I14941" s="60" t="s">
        <v>85</v>
      </c>
    </row>
    <row r="14942" spans="1:9" x14ac:dyDescent="0.2">
      <c r="A14942" t="s">
        <v>63</v>
      </c>
      <c r="B14942" t="s">
        <v>81</v>
      </c>
      <c r="C14942" t="s">
        <v>22</v>
      </c>
      <c r="D14942" s="55">
        <v>46388</v>
      </c>
      <c r="E14942">
        <v>0</v>
      </c>
      <c r="F14942">
        <v>2376554</v>
      </c>
      <c r="G14942" s="58" t="s">
        <v>87</v>
      </c>
      <c r="H14942" s="58" t="s">
        <v>87</v>
      </c>
      <c r="I14942" s="60" t="s">
        <v>85</v>
      </c>
    </row>
    <row r="14943" spans="1:9" x14ac:dyDescent="0.2">
      <c r="A14943" t="s">
        <v>64</v>
      </c>
      <c r="B14943" t="s">
        <v>80</v>
      </c>
      <c r="C14943" t="s">
        <v>22</v>
      </c>
      <c r="D14943" s="55">
        <v>46388</v>
      </c>
      <c r="E14943">
        <v>0</v>
      </c>
      <c r="F14943">
        <v>2376555</v>
      </c>
      <c r="G14943" s="58" t="s">
        <v>87</v>
      </c>
      <c r="H14943" s="58" t="s">
        <v>87</v>
      </c>
      <c r="I14943" s="60" t="s">
        <v>85</v>
      </c>
    </row>
    <row r="14944" spans="1:9" x14ac:dyDescent="0.2">
      <c r="A14944" t="s">
        <v>64</v>
      </c>
      <c r="B14944" t="s">
        <v>81</v>
      </c>
      <c r="C14944" t="s">
        <v>22</v>
      </c>
      <c r="D14944" s="55">
        <v>46388</v>
      </c>
      <c r="E14944">
        <v>0</v>
      </c>
      <c r="F14944">
        <v>2376556</v>
      </c>
      <c r="G14944" s="58" t="s">
        <v>87</v>
      </c>
      <c r="H14944" s="58" t="s">
        <v>87</v>
      </c>
      <c r="I14944" s="60" t="s">
        <v>85</v>
      </c>
    </row>
    <row r="14945" spans="1:9" x14ac:dyDescent="0.2">
      <c r="A14945" t="s">
        <v>79</v>
      </c>
      <c r="B14945" t="s">
        <v>80</v>
      </c>
      <c r="C14945" t="s">
        <v>22</v>
      </c>
      <c r="D14945" s="55">
        <v>46388</v>
      </c>
      <c r="E14945">
        <v>0</v>
      </c>
      <c r="F14945">
        <v>2376557</v>
      </c>
      <c r="G14945" s="58" t="s">
        <v>87</v>
      </c>
      <c r="H14945" s="58" t="s">
        <v>87</v>
      </c>
      <c r="I14945" s="60" t="s">
        <v>85</v>
      </c>
    </row>
    <row r="14946" spans="1:9" x14ac:dyDescent="0.2">
      <c r="A14946" t="s">
        <v>79</v>
      </c>
      <c r="B14946" t="s">
        <v>81</v>
      </c>
      <c r="C14946" t="s">
        <v>22</v>
      </c>
      <c r="D14946" s="55">
        <v>46388</v>
      </c>
      <c r="E14946">
        <v>0</v>
      </c>
      <c r="F14946">
        <v>2376558</v>
      </c>
      <c r="G14946" s="58" t="s">
        <v>87</v>
      </c>
      <c r="H14946" s="58" t="s">
        <v>87</v>
      </c>
      <c r="I14946" s="60" t="s">
        <v>85</v>
      </c>
    </row>
    <row r="14947" spans="1:9" x14ac:dyDescent="0.2">
      <c r="A14947" t="s">
        <v>65</v>
      </c>
      <c r="B14947" t="s">
        <v>80</v>
      </c>
      <c r="C14947" t="s">
        <v>22</v>
      </c>
      <c r="D14947" s="55">
        <v>46388</v>
      </c>
      <c r="E14947">
        <v>0</v>
      </c>
      <c r="F14947">
        <v>2376559</v>
      </c>
      <c r="G14947" s="58" t="s">
        <v>87</v>
      </c>
      <c r="H14947" s="58" t="s">
        <v>87</v>
      </c>
      <c r="I14947" s="60" t="s">
        <v>85</v>
      </c>
    </row>
    <row r="14948" spans="1:9" x14ac:dyDescent="0.2">
      <c r="A14948" t="s">
        <v>65</v>
      </c>
      <c r="B14948" t="s">
        <v>81</v>
      </c>
      <c r="C14948" t="s">
        <v>22</v>
      </c>
      <c r="D14948" s="55">
        <v>46388</v>
      </c>
      <c r="E14948">
        <v>0</v>
      </c>
      <c r="F14948">
        <v>2376560</v>
      </c>
      <c r="G14948" s="58" t="s">
        <v>87</v>
      </c>
      <c r="H14948" s="58" t="s">
        <v>87</v>
      </c>
      <c r="I14948" s="60" t="s">
        <v>85</v>
      </c>
    </row>
    <row r="14949" spans="1:9" x14ac:dyDescent="0.2">
      <c r="A14949" t="s">
        <v>82</v>
      </c>
      <c r="B14949" t="s">
        <v>80</v>
      </c>
      <c r="C14949" t="s">
        <v>22</v>
      </c>
      <c r="D14949" s="55">
        <v>46388</v>
      </c>
      <c r="E14949">
        <v>0</v>
      </c>
      <c r="F14949">
        <v>2376561</v>
      </c>
      <c r="G14949" s="58" t="s">
        <v>87</v>
      </c>
      <c r="H14949" s="58" t="s">
        <v>87</v>
      </c>
      <c r="I14949" s="60" t="s">
        <v>85</v>
      </c>
    </row>
    <row r="14950" spans="1:9" x14ac:dyDescent="0.2">
      <c r="A14950" t="s">
        <v>78</v>
      </c>
      <c r="B14950" t="s">
        <v>80</v>
      </c>
      <c r="C14950" t="s">
        <v>22</v>
      </c>
      <c r="D14950" s="55">
        <v>46419</v>
      </c>
      <c r="E14950">
        <v>1.2050000000000001</v>
      </c>
      <c r="F14950">
        <v>2376515</v>
      </c>
      <c r="G14950" s="58" t="s">
        <v>87</v>
      </c>
      <c r="H14950" s="58" t="s">
        <v>87</v>
      </c>
      <c r="I14950" s="60" t="s">
        <v>85</v>
      </c>
    </row>
    <row r="14951" spans="1:9" x14ac:dyDescent="0.2">
      <c r="A14951" t="s">
        <v>78</v>
      </c>
      <c r="B14951" t="s">
        <v>81</v>
      </c>
      <c r="C14951" t="s">
        <v>22</v>
      </c>
      <c r="D14951" s="55">
        <v>46419</v>
      </c>
      <c r="E14951">
        <v>0.05</v>
      </c>
      <c r="F14951">
        <v>2376516</v>
      </c>
      <c r="G14951" s="58" t="s">
        <v>87</v>
      </c>
      <c r="H14951" s="58" t="s">
        <v>87</v>
      </c>
      <c r="I14951" s="60" t="s">
        <v>85</v>
      </c>
    </row>
    <row r="14952" spans="1:9" x14ac:dyDescent="0.2">
      <c r="A14952" t="s">
        <v>35</v>
      </c>
      <c r="B14952" t="s">
        <v>80</v>
      </c>
      <c r="C14952" t="s">
        <v>22</v>
      </c>
      <c r="D14952" s="55">
        <v>46419</v>
      </c>
      <c r="E14952">
        <v>1.2050000000000001</v>
      </c>
      <c r="F14952">
        <v>2376517</v>
      </c>
      <c r="G14952" s="58" t="s">
        <v>87</v>
      </c>
      <c r="H14952" s="58" t="s">
        <v>87</v>
      </c>
      <c r="I14952" s="60" t="s">
        <v>85</v>
      </c>
    </row>
    <row r="14953" spans="1:9" x14ac:dyDescent="0.2">
      <c r="A14953" t="s">
        <v>35</v>
      </c>
      <c r="B14953" t="s">
        <v>81</v>
      </c>
      <c r="C14953" t="s">
        <v>22</v>
      </c>
      <c r="D14953" s="55">
        <v>46419</v>
      </c>
      <c r="E14953">
        <v>0.32</v>
      </c>
      <c r="F14953">
        <v>2376518</v>
      </c>
      <c r="G14953" s="58" t="s">
        <v>87</v>
      </c>
      <c r="H14953" s="58" t="s">
        <v>87</v>
      </c>
      <c r="I14953" s="60" t="s">
        <v>85</v>
      </c>
    </row>
    <row r="14954" spans="1:9" x14ac:dyDescent="0.2">
      <c r="A14954" t="s">
        <v>36</v>
      </c>
      <c r="B14954" t="s">
        <v>80</v>
      </c>
      <c r="C14954" t="s">
        <v>22</v>
      </c>
      <c r="D14954" s="55">
        <v>46419</v>
      </c>
      <c r="E14954">
        <v>1.2050000000000001</v>
      </c>
      <c r="F14954">
        <v>2376519</v>
      </c>
      <c r="G14954" s="58" t="s">
        <v>87</v>
      </c>
      <c r="H14954" s="58" t="s">
        <v>87</v>
      </c>
      <c r="I14954" s="60" t="s">
        <v>85</v>
      </c>
    </row>
    <row r="14955" spans="1:9" x14ac:dyDescent="0.2">
      <c r="A14955" t="s">
        <v>36</v>
      </c>
      <c r="B14955" t="s">
        <v>81</v>
      </c>
      <c r="C14955" t="s">
        <v>22</v>
      </c>
      <c r="D14955" s="55">
        <v>46419</v>
      </c>
      <c r="E14955">
        <v>0.05</v>
      </c>
      <c r="F14955">
        <v>2376520</v>
      </c>
      <c r="G14955" s="58" t="s">
        <v>87</v>
      </c>
      <c r="H14955" s="58" t="s">
        <v>87</v>
      </c>
      <c r="I14955" s="60" t="s">
        <v>85</v>
      </c>
    </row>
    <row r="14956" spans="1:9" x14ac:dyDescent="0.2">
      <c r="A14956" t="s">
        <v>37</v>
      </c>
      <c r="B14956" t="s">
        <v>80</v>
      </c>
      <c r="C14956" t="s">
        <v>22</v>
      </c>
      <c r="D14956" s="55">
        <v>46419</v>
      </c>
      <c r="E14956">
        <v>1.2050000000000001</v>
      </c>
      <c r="F14956">
        <v>2376521</v>
      </c>
      <c r="G14956" s="58" t="s">
        <v>87</v>
      </c>
      <c r="H14956" s="58" t="s">
        <v>87</v>
      </c>
      <c r="I14956" s="60" t="s">
        <v>85</v>
      </c>
    </row>
    <row r="14957" spans="1:9" x14ac:dyDescent="0.2">
      <c r="A14957" t="s">
        <v>37</v>
      </c>
      <c r="B14957" t="s">
        <v>81</v>
      </c>
      <c r="C14957" t="s">
        <v>22</v>
      </c>
      <c r="D14957" s="55">
        <v>46419</v>
      </c>
      <c r="E14957">
        <v>0.32</v>
      </c>
      <c r="F14957">
        <v>2376522</v>
      </c>
      <c r="G14957" s="58" t="s">
        <v>87</v>
      </c>
      <c r="H14957" s="58" t="s">
        <v>87</v>
      </c>
      <c r="I14957" s="60" t="s">
        <v>85</v>
      </c>
    </row>
    <row r="14958" spans="1:9" x14ac:dyDescent="0.2">
      <c r="A14958" t="s">
        <v>40</v>
      </c>
      <c r="B14958" t="s">
        <v>80</v>
      </c>
      <c r="C14958" t="s">
        <v>22</v>
      </c>
      <c r="D14958" s="55">
        <v>46419</v>
      </c>
      <c r="E14958">
        <v>0</v>
      </c>
      <c r="F14958">
        <v>2376523</v>
      </c>
      <c r="G14958" s="58" t="s">
        <v>87</v>
      </c>
      <c r="H14958" s="58" t="s">
        <v>87</v>
      </c>
      <c r="I14958" s="60" t="s">
        <v>85</v>
      </c>
    </row>
    <row r="14959" spans="1:9" x14ac:dyDescent="0.2">
      <c r="A14959" t="s">
        <v>40</v>
      </c>
      <c r="B14959" t="s">
        <v>81</v>
      </c>
      <c r="C14959" t="s">
        <v>22</v>
      </c>
      <c r="D14959" s="55">
        <v>46419</v>
      </c>
      <c r="E14959">
        <v>0</v>
      </c>
      <c r="F14959">
        <v>2376524</v>
      </c>
      <c r="G14959" s="58" t="s">
        <v>87</v>
      </c>
      <c r="H14959" s="58" t="s">
        <v>87</v>
      </c>
      <c r="I14959" s="60" t="s">
        <v>85</v>
      </c>
    </row>
    <row r="14960" spans="1:9" x14ac:dyDescent="0.2">
      <c r="A14960" t="s">
        <v>41</v>
      </c>
      <c r="B14960" t="s">
        <v>80</v>
      </c>
      <c r="C14960" t="s">
        <v>22</v>
      </c>
      <c r="D14960" s="55">
        <v>46419</v>
      </c>
      <c r="E14960">
        <v>0</v>
      </c>
      <c r="F14960">
        <v>2376525</v>
      </c>
      <c r="G14960" s="58" t="s">
        <v>87</v>
      </c>
      <c r="H14960" s="58" t="s">
        <v>87</v>
      </c>
      <c r="I14960" s="60" t="s">
        <v>85</v>
      </c>
    </row>
    <row r="14961" spans="1:9" x14ac:dyDescent="0.2">
      <c r="A14961" t="s">
        <v>41</v>
      </c>
      <c r="B14961" t="s">
        <v>81</v>
      </c>
      <c r="C14961" t="s">
        <v>22</v>
      </c>
      <c r="D14961" s="55">
        <v>46419</v>
      </c>
      <c r="E14961">
        <v>0</v>
      </c>
      <c r="F14961">
        <v>2376526</v>
      </c>
      <c r="G14961" s="58" t="s">
        <v>87</v>
      </c>
      <c r="H14961" s="58" t="s">
        <v>87</v>
      </c>
      <c r="I14961" s="60" t="s">
        <v>85</v>
      </c>
    </row>
    <row r="14962" spans="1:9" x14ac:dyDescent="0.2">
      <c r="A14962" t="s">
        <v>42</v>
      </c>
      <c r="B14962" t="s">
        <v>80</v>
      </c>
      <c r="C14962" t="s">
        <v>22</v>
      </c>
      <c r="D14962" s="55">
        <v>46419</v>
      </c>
      <c r="E14962">
        <v>0.27</v>
      </c>
      <c r="F14962">
        <v>2376527</v>
      </c>
      <c r="G14962" s="58" t="s">
        <v>87</v>
      </c>
      <c r="H14962" s="58" t="s">
        <v>87</v>
      </c>
      <c r="I14962" s="60" t="s">
        <v>85</v>
      </c>
    </row>
    <row r="14963" spans="1:9" x14ac:dyDescent="0.2">
      <c r="A14963" t="s">
        <v>42</v>
      </c>
      <c r="B14963" t="s">
        <v>81</v>
      </c>
      <c r="C14963" t="s">
        <v>22</v>
      </c>
      <c r="D14963" s="55">
        <v>46419</v>
      </c>
      <c r="E14963">
        <v>0.03</v>
      </c>
      <c r="F14963">
        <v>2376528</v>
      </c>
      <c r="G14963" s="58" t="s">
        <v>87</v>
      </c>
      <c r="H14963" s="58" t="s">
        <v>87</v>
      </c>
      <c r="I14963" s="60" t="s">
        <v>85</v>
      </c>
    </row>
    <row r="14964" spans="1:9" x14ac:dyDescent="0.2">
      <c r="A14964" t="s">
        <v>43</v>
      </c>
      <c r="B14964" t="s">
        <v>80</v>
      </c>
      <c r="C14964" t="s">
        <v>22</v>
      </c>
      <c r="D14964" s="55">
        <v>46419</v>
      </c>
      <c r="E14964">
        <v>0.27</v>
      </c>
      <c r="F14964">
        <v>2376529</v>
      </c>
      <c r="G14964" s="58" t="s">
        <v>87</v>
      </c>
      <c r="H14964" s="58" t="s">
        <v>87</v>
      </c>
      <c r="I14964" s="60" t="s">
        <v>85</v>
      </c>
    </row>
    <row r="14965" spans="1:9" x14ac:dyDescent="0.2">
      <c r="A14965" t="s">
        <v>43</v>
      </c>
      <c r="B14965" t="s">
        <v>81</v>
      </c>
      <c r="C14965" t="s">
        <v>22</v>
      </c>
      <c r="D14965" s="55">
        <v>46419</v>
      </c>
      <c r="E14965">
        <v>0.16938522741203871</v>
      </c>
      <c r="F14965">
        <v>2376530</v>
      </c>
      <c r="G14965" s="58" t="s">
        <v>87</v>
      </c>
      <c r="H14965" s="58" t="s">
        <v>87</v>
      </c>
      <c r="I14965" s="60" t="s">
        <v>85</v>
      </c>
    </row>
    <row r="14966" spans="1:9" x14ac:dyDescent="0.2">
      <c r="A14966" t="s">
        <v>44</v>
      </c>
      <c r="B14966" t="s">
        <v>80</v>
      </c>
      <c r="C14966" t="s">
        <v>22</v>
      </c>
      <c r="D14966" s="55">
        <v>46419</v>
      </c>
      <c r="E14966">
        <v>0.39</v>
      </c>
      <c r="F14966">
        <v>2376531</v>
      </c>
      <c r="G14966" s="58" t="s">
        <v>87</v>
      </c>
      <c r="H14966" s="58" t="s">
        <v>87</v>
      </c>
      <c r="I14966" s="60" t="s">
        <v>85</v>
      </c>
    </row>
    <row r="14967" spans="1:9" x14ac:dyDescent="0.2">
      <c r="A14967" t="s">
        <v>44</v>
      </c>
      <c r="B14967" t="s">
        <v>81</v>
      </c>
      <c r="C14967" t="s">
        <v>22</v>
      </c>
      <c r="D14967" s="55">
        <v>46419</v>
      </c>
      <c r="E14967">
        <v>0.08</v>
      </c>
      <c r="F14967">
        <v>2376532</v>
      </c>
      <c r="G14967" s="58" t="s">
        <v>87</v>
      </c>
      <c r="H14967" s="58" t="s">
        <v>87</v>
      </c>
      <c r="I14967" s="60" t="s">
        <v>85</v>
      </c>
    </row>
    <row r="14968" spans="1:9" x14ac:dyDescent="0.2">
      <c r="A14968" t="s">
        <v>45</v>
      </c>
      <c r="B14968" t="s">
        <v>80</v>
      </c>
      <c r="C14968" t="s">
        <v>22</v>
      </c>
      <c r="D14968" s="55">
        <v>46419</v>
      </c>
      <c r="E14968">
        <v>0.39</v>
      </c>
      <c r="F14968">
        <v>2376533</v>
      </c>
      <c r="G14968" s="58" t="s">
        <v>87</v>
      </c>
      <c r="H14968" s="58" t="s">
        <v>87</v>
      </c>
      <c r="I14968" s="60" t="s">
        <v>85</v>
      </c>
    </row>
    <row r="14969" spans="1:9" x14ac:dyDescent="0.2">
      <c r="A14969" t="s">
        <v>45</v>
      </c>
      <c r="B14969" t="s">
        <v>81</v>
      </c>
      <c r="C14969" t="s">
        <v>22</v>
      </c>
      <c r="D14969" s="55">
        <v>46419</v>
      </c>
      <c r="E14969">
        <v>0.23</v>
      </c>
      <c r="F14969">
        <v>2376534</v>
      </c>
      <c r="G14969" s="58" t="s">
        <v>87</v>
      </c>
      <c r="H14969" s="58" t="s">
        <v>87</v>
      </c>
      <c r="I14969" s="60" t="s">
        <v>85</v>
      </c>
    </row>
    <row r="14970" spans="1:9" x14ac:dyDescent="0.2">
      <c r="A14970" t="s">
        <v>46</v>
      </c>
      <c r="B14970" t="s">
        <v>80</v>
      </c>
      <c r="C14970" t="s">
        <v>22</v>
      </c>
      <c r="D14970" s="55">
        <v>46419</v>
      </c>
      <c r="E14970">
        <v>0.39</v>
      </c>
      <c r="F14970">
        <v>2376535</v>
      </c>
      <c r="G14970" s="58" t="s">
        <v>87</v>
      </c>
      <c r="H14970" s="58" t="s">
        <v>87</v>
      </c>
      <c r="I14970" s="60" t="s">
        <v>85</v>
      </c>
    </row>
    <row r="14971" spans="1:9" x14ac:dyDescent="0.2">
      <c r="A14971" t="s">
        <v>46</v>
      </c>
      <c r="B14971" t="s">
        <v>81</v>
      </c>
      <c r="C14971" t="s">
        <v>22</v>
      </c>
      <c r="D14971" s="55">
        <v>46419</v>
      </c>
      <c r="E14971">
        <v>0.53026561604584532</v>
      </c>
      <c r="F14971">
        <v>2376536</v>
      </c>
      <c r="G14971" s="58" t="s">
        <v>87</v>
      </c>
      <c r="H14971" s="58" t="s">
        <v>87</v>
      </c>
      <c r="I14971" s="60" t="s">
        <v>85</v>
      </c>
    </row>
    <row r="14972" spans="1:9" x14ac:dyDescent="0.2">
      <c r="A14972" t="s">
        <v>47</v>
      </c>
      <c r="B14972" t="s">
        <v>80</v>
      </c>
      <c r="C14972" t="s">
        <v>22</v>
      </c>
      <c r="D14972" s="55">
        <v>46419</v>
      </c>
      <c r="E14972">
        <v>0.39</v>
      </c>
      <c r="F14972">
        <v>2376537</v>
      </c>
      <c r="G14972" s="58" t="s">
        <v>87</v>
      </c>
      <c r="H14972" s="58" t="s">
        <v>87</v>
      </c>
      <c r="I14972" s="60" t="s">
        <v>85</v>
      </c>
    </row>
    <row r="14973" spans="1:9" x14ac:dyDescent="0.2">
      <c r="A14973" t="s">
        <v>47</v>
      </c>
      <c r="B14973" t="s">
        <v>81</v>
      </c>
      <c r="C14973" t="s">
        <v>22</v>
      </c>
      <c r="D14973" s="55">
        <v>46419</v>
      </c>
      <c r="E14973">
        <v>0.13</v>
      </c>
      <c r="F14973">
        <v>2376538</v>
      </c>
      <c r="G14973" s="58" t="s">
        <v>87</v>
      </c>
      <c r="H14973" s="58" t="s">
        <v>87</v>
      </c>
      <c r="I14973" s="60" t="s">
        <v>85</v>
      </c>
    </row>
    <row r="14974" spans="1:9" x14ac:dyDescent="0.2">
      <c r="A14974" t="s">
        <v>48</v>
      </c>
      <c r="B14974" t="s">
        <v>80</v>
      </c>
      <c r="C14974" t="s">
        <v>22</v>
      </c>
      <c r="D14974" s="55">
        <v>46419</v>
      </c>
      <c r="E14974">
        <v>0.39</v>
      </c>
      <c r="F14974">
        <v>2376539</v>
      </c>
      <c r="G14974" s="58" t="s">
        <v>87</v>
      </c>
      <c r="H14974" s="58" t="s">
        <v>87</v>
      </c>
      <c r="I14974" s="60" t="s">
        <v>85</v>
      </c>
    </row>
    <row r="14975" spans="1:9" x14ac:dyDescent="0.2">
      <c r="A14975" t="s">
        <v>48</v>
      </c>
      <c r="B14975" t="s">
        <v>81</v>
      </c>
      <c r="C14975" t="s">
        <v>22</v>
      </c>
      <c r="D14975" s="55">
        <v>46419</v>
      </c>
      <c r="E14975">
        <v>0.37676582071223913</v>
      </c>
      <c r="F14975">
        <v>2376540</v>
      </c>
      <c r="G14975" s="58" t="s">
        <v>87</v>
      </c>
      <c r="H14975" s="58" t="s">
        <v>87</v>
      </c>
      <c r="I14975" s="60" t="s">
        <v>85</v>
      </c>
    </row>
    <row r="14976" spans="1:9" x14ac:dyDescent="0.2">
      <c r="A14976" t="s">
        <v>50</v>
      </c>
      <c r="B14976" t="s">
        <v>80</v>
      </c>
      <c r="C14976" t="s">
        <v>22</v>
      </c>
      <c r="D14976" s="55">
        <v>46419</v>
      </c>
      <c r="E14976">
        <v>0</v>
      </c>
      <c r="F14976">
        <v>2376541</v>
      </c>
      <c r="G14976" s="58" t="s">
        <v>87</v>
      </c>
      <c r="H14976" s="58" t="s">
        <v>87</v>
      </c>
      <c r="I14976" s="60" t="s">
        <v>85</v>
      </c>
    </row>
    <row r="14977" spans="1:9" x14ac:dyDescent="0.2">
      <c r="A14977" t="s">
        <v>50</v>
      </c>
      <c r="B14977" t="s">
        <v>81</v>
      </c>
      <c r="C14977" t="s">
        <v>22</v>
      </c>
      <c r="D14977" s="55">
        <v>46419</v>
      </c>
      <c r="E14977">
        <v>0</v>
      </c>
      <c r="F14977">
        <v>2376542</v>
      </c>
      <c r="G14977" s="58" t="s">
        <v>87</v>
      </c>
      <c r="H14977" s="58" t="s">
        <v>87</v>
      </c>
      <c r="I14977" s="60" t="s">
        <v>85</v>
      </c>
    </row>
    <row r="14978" spans="1:9" x14ac:dyDescent="0.2">
      <c r="A14978" t="s">
        <v>58</v>
      </c>
      <c r="B14978" t="s">
        <v>80</v>
      </c>
      <c r="C14978" t="s">
        <v>22</v>
      </c>
      <c r="D14978" s="55">
        <v>46419</v>
      </c>
      <c r="E14978">
        <v>1.2050000000000001</v>
      </c>
      <c r="F14978">
        <v>2376543</v>
      </c>
      <c r="G14978" s="58" t="s">
        <v>87</v>
      </c>
      <c r="H14978" s="58" t="s">
        <v>87</v>
      </c>
      <c r="I14978" s="60" t="s">
        <v>85</v>
      </c>
    </row>
    <row r="14979" spans="1:9" x14ac:dyDescent="0.2">
      <c r="A14979" t="s">
        <v>58</v>
      </c>
      <c r="B14979" t="s">
        <v>81</v>
      </c>
      <c r="C14979" t="s">
        <v>22</v>
      </c>
      <c r="D14979" s="55">
        <v>46419</v>
      </c>
      <c r="E14979">
        <v>0.05</v>
      </c>
      <c r="F14979">
        <v>2376544</v>
      </c>
      <c r="G14979" s="58" t="s">
        <v>87</v>
      </c>
      <c r="H14979" s="58" t="s">
        <v>87</v>
      </c>
      <c r="I14979" s="60" t="s">
        <v>85</v>
      </c>
    </row>
    <row r="14980" spans="1:9" x14ac:dyDescent="0.2">
      <c r="A14980" t="s">
        <v>59</v>
      </c>
      <c r="B14980" t="s">
        <v>80</v>
      </c>
      <c r="C14980" t="s">
        <v>22</v>
      </c>
      <c r="D14980" s="55">
        <v>46419</v>
      </c>
      <c r="E14980">
        <v>1.57</v>
      </c>
      <c r="F14980">
        <v>2376545</v>
      </c>
      <c r="G14980" s="58" t="s">
        <v>87</v>
      </c>
      <c r="H14980" s="58" t="s">
        <v>87</v>
      </c>
      <c r="I14980" s="60" t="s">
        <v>85</v>
      </c>
    </row>
    <row r="14981" spans="1:9" x14ac:dyDescent="0.2">
      <c r="A14981" t="s">
        <v>59</v>
      </c>
      <c r="B14981" t="s">
        <v>81</v>
      </c>
      <c r="C14981" t="s">
        <v>22</v>
      </c>
      <c r="D14981" s="55">
        <v>46419</v>
      </c>
      <c r="E14981">
        <v>-0.28000000000000003</v>
      </c>
      <c r="F14981">
        <v>2376546</v>
      </c>
      <c r="G14981" s="58" t="s">
        <v>87</v>
      </c>
      <c r="H14981" s="58" t="s">
        <v>87</v>
      </c>
      <c r="I14981" s="60" t="s">
        <v>85</v>
      </c>
    </row>
    <row r="14982" spans="1:9" x14ac:dyDescent="0.2">
      <c r="A14982" t="s">
        <v>60</v>
      </c>
      <c r="B14982" t="s">
        <v>80</v>
      </c>
      <c r="C14982" t="s">
        <v>22</v>
      </c>
      <c r="D14982" s="55">
        <v>46419</v>
      </c>
      <c r="E14982">
        <v>1.57</v>
      </c>
      <c r="F14982">
        <v>2376547</v>
      </c>
      <c r="G14982" s="58" t="s">
        <v>87</v>
      </c>
      <c r="H14982" s="58" t="s">
        <v>87</v>
      </c>
      <c r="I14982" s="60" t="s">
        <v>85</v>
      </c>
    </row>
    <row r="14983" spans="1:9" x14ac:dyDescent="0.2">
      <c r="A14983" t="s">
        <v>60</v>
      </c>
      <c r="B14983" t="s">
        <v>81</v>
      </c>
      <c r="C14983" t="s">
        <v>22</v>
      </c>
      <c r="D14983" s="55">
        <v>46419</v>
      </c>
      <c r="E14983">
        <v>0.5</v>
      </c>
      <c r="F14983">
        <v>2376548</v>
      </c>
      <c r="G14983" s="58" t="s">
        <v>87</v>
      </c>
      <c r="H14983" s="58" t="s">
        <v>87</v>
      </c>
      <c r="I14983" s="60" t="s">
        <v>85</v>
      </c>
    </row>
    <row r="14984" spans="1:9" x14ac:dyDescent="0.2">
      <c r="A14984" t="s">
        <v>61</v>
      </c>
      <c r="B14984" t="s">
        <v>80</v>
      </c>
      <c r="C14984" t="s">
        <v>22</v>
      </c>
      <c r="D14984" s="55">
        <v>46419</v>
      </c>
      <c r="E14984">
        <v>1.57</v>
      </c>
      <c r="F14984">
        <v>2376549</v>
      </c>
      <c r="G14984" s="58" t="s">
        <v>87</v>
      </c>
      <c r="H14984" s="58" t="s">
        <v>87</v>
      </c>
      <c r="I14984" s="60" t="s">
        <v>85</v>
      </c>
    </row>
    <row r="14985" spans="1:9" x14ac:dyDescent="0.2">
      <c r="A14985" t="s">
        <v>61</v>
      </c>
      <c r="B14985" t="s">
        <v>81</v>
      </c>
      <c r="C14985" t="s">
        <v>22</v>
      </c>
      <c r="D14985" s="55">
        <v>46419</v>
      </c>
      <c r="E14985">
        <v>-0.2</v>
      </c>
      <c r="F14985">
        <v>2376550</v>
      </c>
      <c r="G14985" s="58" t="s">
        <v>87</v>
      </c>
      <c r="H14985" s="58" t="s">
        <v>87</v>
      </c>
      <c r="I14985" s="60" t="s">
        <v>85</v>
      </c>
    </row>
    <row r="14986" spans="1:9" x14ac:dyDescent="0.2">
      <c r="A14986" t="s">
        <v>62</v>
      </c>
      <c r="B14986" t="s">
        <v>80</v>
      </c>
      <c r="C14986" t="s">
        <v>22</v>
      </c>
      <c r="D14986" s="55">
        <v>46419</v>
      </c>
      <c r="E14986">
        <v>1.2050000000000001</v>
      </c>
      <c r="F14986">
        <v>2376551</v>
      </c>
      <c r="G14986" s="58" t="s">
        <v>87</v>
      </c>
      <c r="H14986" s="58" t="s">
        <v>87</v>
      </c>
      <c r="I14986" s="60" t="s">
        <v>85</v>
      </c>
    </row>
    <row r="14987" spans="1:9" x14ac:dyDescent="0.2">
      <c r="A14987" t="s">
        <v>62</v>
      </c>
      <c r="B14987" t="s">
        <v>81</v>
      </c>
      <c r="C14987" t="s">
        <v>22</v>
      </c>
      <c r="D14987" s="55">
        <v>46419</v>
      </c>
      <c r="E14987">
        <v>0.05</v>
      </c>
      <c r="F14987">
        <v>2376552</v>
      </c>
      <c r="G14987" s="58" t="s">
        <v>87</v>
      </c>
      <c r="H14987" s="58" t="s">
        <v>87</v>
      </c>
      <c r="I14987" s="60" t="s">
        <v>85</v>
      </c>
    </row>
    <row r="14988" spans="1:9" x14ac:dyDescent="0.2">
      <c r="A14988" t="s">
        <v>63</v>
      </c>
      <c r="B14988" t="s">
        <v>80</v>
      </c>
      <c r="C14988" t="s">
        <v>22</v>
      </c>
      <c r="D14988" s="55">
        <v>46419</v>
      </c>
      <c r="E14988">
        <v>0</v>
      </c>
      <c r="F14988">
        <v>2376553</v>
      </c>
      <c r="G14988" s="58" t="s">
        <v>87</v>
      </c>
      <c r="H14988" s="58" t="s">
        <v>87</v>
      </c>
      <c r="I14988" s="60" t="s">
        <v>85</v>
      </c>
    </row>
    <row r="14989" spans="1:9" x14ac:dyDescent="0.2">
      <c r="A14989" t="s">
        <v>63</v>
      </c>
      <c r="B14989" t="s">
        <v>81</v>
      </c>
      <c r="C14989" t="s">
        <v>22</v>
      </c>
      <c r="D14989" s="55">
        <v>46419</v>
      </c>
      <c r="E14989">
        <v>0</v>
      </c>
      <c r="F14989">
        <v>2376554</v>
      </c>
      <c r="G14989" s="58" t="s">
        <v>87</v>
      </c>
      <c r="H14989" s="58" t="s">
        <v>87</v>
      </c>
      <c r="I14989" s="60" t="s">
        <v>85</v>
      </c>
    </row>
    <row r="14990" spans="1:9" x14ac:dyDescent="0.2">
      <c r="A14990" t="s">
        <v>64</v>
      </c>
      <c r="B14990" t="s">
        <v>80</v>
      </c>
      <c r="C14990" t="s">
        <v>22</v>
      </c>
      <c r="D14990" s="55">
        <v>46419</v>
      </c>
      <c r="E14990">
        <v>0</v>
      </c>
      <c r="F14990">
        <v>2376555</v>
      </c>
      <c r="G14990" s="58" t="s">
        <v>87</v>
      </c>
      <c r="H14990" s="58" t="s">
        <v>87</v>
      </c>
      <c r="I14990" s="60" t="s">
        <v>85</v>
      </c>
    </row>
    <row r="14991" spans="1:9" x14ac:dyDescent="0.2">
      <c r="A14991" t="s">
        <v>64</v>
      </c>
      <c r="B14991" t="s">
        <v>81</v>
      </c>
      <c r="C14991" t="s">
        <v>22</v>
      </c>
      <c r="D14991" s="55">
        <v>46419</v>
      </c>
      <c r="E14991">
        <v>0</v>
      </c>
      <c r="F14991">
        <v>2376556</v>
      </c>
      <c r="G14991" s="58" t="s">
        <v>87</v>
      </c>
      <c r="H14991" s="58" t="s">
        <v>87</v>
      </c>
      <c r="I14991" s="60" t="s">
        <v>85</v>
      </c>
    </row>
    <row r="14992" spans="1:9" x14ac:dyDescent="0.2">
      <c r="A14992" t="s">
        <v>79</v>
      </c>
      <c r="B14992" t="s">
        <v>80</v>
      </c>
      <c r="C14992" t="s">
        <v>22</v>
      </c>
      <c r="D14992" s="55">
        <v>46419</v>
      </c>
      <c r="E14992">
        <v>0</v>
      </c>
      <c r="F14992">
        <v>2376557</v>
      </c>
      <c r="G14992" s="58" t="s">
        <v>87</v>
      </c>
      <c r="H14992" s="58" t="s">
        <v>87</v>
      </c>
      <c r="I14992" s="60" t="s">
        <v>85</v>
      </c>
    </row>
    <row r="14993" spans="1:9" x14ac:dyDescent="0.2">
      <c r="A14993" t="s">
        <v>79</v>
      </c>
      <c r="B14993" t="s">
        <v>81</v>
      </c>
      <c r="C14993" t="s">
        <v>22</v>
      </c>
      <c r="D14993" s="55">
        <v>46419</v>
      </c>
      <c r="E14993">
        <v>0</v>
      </c>
      <c r="F14993">
        <v>2376558</v>
      </c>
      <c r="G14993" s="58" t="s">
        <v>87</v>
      </c>
      <c r="H14993" s="58" t="s">
        <v>87</v>
      </c>
      <c r="I14993" s="60" t="s">
        <v>85</v>
      </c>
    </row>
    <row r="14994" spans="1:9" x14ac:dyDescent="0.2">
      <c r="A14994" t="s">
        <v>65</v>
      </c>
      <c r="B14994" t="s">
        <v>80</v>
      </c>
      <c r="C14994" t="s">
        <v>22</v>
      </c>
      <c r="D14994" s="55">
        <v>46419</v>
      </c>
      <c r="E14994">
        <v>0</v>
      </c>
      <c r="F14994">
        <v>2376559</v>
      </c>
      <c r="G14994" s="58" t="s">
        <v>87</v>
      </c>
      <c r="H14994" s="58" t="s">
        <v>87</v>
      </c>
      <c r="I14994" s="60" t="s">
        <v>85</v>
      </c>
    </row>
    <row r="14995" spans="1:9" x14ac:dyDescent="0.2">
      <c r="A14995" t="s">
        <v>65</v>
      </c>
      <c r="B14995" t="s">
        <v>81</v>
      </c>
      <c r="C14995" t="s">
        <v>22</v>
      </c>
      <c r="D14995" s="55">
        <v>46419</v>
      </c>
      <c r="E14995">
        <v>0</v>
      </c>
      <c r="F14995">
        <v>2376560</v>
      </c>
      <c r="G14995" s="58" t="s">
        <v>87</v>
      </c>
      <c r="H14995" s="58" t="s">
        <v>87</v>
      </c>
      <c r="I14995" s="60" t="s">
        <v>85</v>
      </c>
    </row>
    <row r="14996" spans="1:9" x14ac:dyDescent="0.2">
      <c r="A14996" t="s">
        <v>82</v>
      </c>
      <c r="B14996" t="s">
        <v>80</v>
      </c>
      <c r="C14996" t="s">
        <v>22</v>
      </c>
      <c r="D14996" s="55">
        <v>46419</v>
      </c>
      <c r="E14996">
        <v>0</v>
      </c>
      <c r="F14996">
        <v>2376561</v>
      </c>
      <c r="G14996" s="58" t="s">
        <v>87</v>
      </c>
      <c r="H14996" s="58" t="s">
        <v>87</v>
      </c>
      <c r="I14996" s="60" t="s">
        <v>85</v>
      </c>
    </row>
    <row r="14997" spans="1:9" x14ac:dyDescent="0.2">
      <c r="A14997" t="s">
        <v>78</v>
      </c>
      <c r="B14997" t="s">
        <v>80</v>
      </c>
      <c r="C14997" t="s">
        <v>22</v>
      </c>
      <c r="D14997" s="55">
        <v>46447</v>
      </c>
      <c r="E14997">
        <v>0.81499999999999995</v>
      </c>
      <c r="F14997">
        <v>2376515</v>
      </c>
      <c r="G14997" s="58" t="s">
        <v>87</v>
      </c>
      <c r="H14997" s="58" t="s">
        <v>87</v>
      </c>
      <c r="I14997" s="60" t="s">
        <v>85</v>
      </c>
    </row>
    <row r="14998" spans="1:9" x14ac:dyDescent="0.2">
      <c r="A14998" t="s">
        <v>78</v>
      </c>
      <c r="B14998" t="s">
        <v>81</v>
      </c>
      <c r="C14998" t="s">
        <v>22</v>
      </c>
      <c r="D14998" s="55">
        <v>46447</v>
      </c>
      <c r="E14998">
        <v>0.05</v>
      </c>
      <c r="F14998">
        <v>2376516</v>
      </c>
      <c r="G14998" s="58" t="s">
        <v>87</v>
      </c>
      <c r="H14998" s="58" t="s">
        <v>87</v>
      </c>
      <c r="I14998" s="60" t="s">
        <v>85</v>
      </c>
    </row>
    <row r="14999" spans="1:9" x14ac:dyDescent="0.2">
      <c r="A14999" t="s">
        <v>35</v>
      </c>
      <c r="B14999" t="s">
        <v>80</v>
      </c>
      <c r="C14999" t="s">
        <v>22</v>
      </c>
      <c r="D14999" s="55">
        <v>46447</v>
      </c>
      <c r="E14999">
        <v>0.81499999999999995</v>
      </c>
      <c r="F14999">
        <v>2376517</v>
      </c>
      <c r="G14999" s="58" t="s">
        <v>87</v>
      </c>
      <c r="H14999" s="58" t="s">
        <v>87</v>
      </c>
      <c r="I14999" s="60" t="s">
        <v>85</v>
      </c>
    </row>
    <row r="15000" spans="1:9" x14ac:dyDescent="0.2">
      <c r="A15000" t="s">
        <v>35</v>
      </c>
      <c r="B15000" t="s">
        <v>81</v>
      </c>
      <c r="C15000" t="s">
        <v>22</v>
      </c>
      <c r="D15000" s="55">
        <v>46447</v>
      </c>
      <c r="E15000">
        <v>0.15</v>
      </c>
      <c r="F15000">
        <v>2376518</v>
      </c>
      <c r="G15000" s="58" t="s">
        <v>87</v>
      </c>
      <c r="H15000" s="58" t="s">
        <v>87</v>
      </c>
      <c r="I15000" s="60" t="s">
        <v>85</v>
      </c>
    </row>
    <row r="15001" spans="1:9" x14ac:dyDescent="0.2">
      <c r="A15001" t="s">
        <v>36</v>
      </c>
      <c r="B15001" t="s">
        <v>80</v>
      </c>
      <c r="C15001" t="s">
        <v>22</v>
      </c>
      <c r="D15001" s="55">
        <v>46447</v>
      </c>
      <c r="E15001">
        <v>0.81499999999999995</v>
      </c>
      <c r="F15001">
        <v>2376519</v>
      </c>
      <c r="G15001" s="58" t="s">
        <v>87</v>
      </c>
      <c r="H15001" s="58" t="s">
        <v>87</v>
      </c>
      <c r="I15001" s="60" t="s">
        <v>85</v>
      </c>
    </row>
    <row r="15002" spans="1:9" x14ac:dyDescent="0.2">
      <c r="A15002" t="s">
        <v>36</v>
      </c>
      <c r="B15002" t="s">
        <v>81</v>
      </c>
      <c r="C15002" t="s">
        <v>22</v>
      </c>
      <c r="D15002" s="55">
        <v>46447</v>
      </c>
      <c r="E15002">
        <v>0.05</v>
      </c>
      <c r="F15002">
        <v>2376520</v>
      </c>
      <c r="G15002" s="58" t="s">
        <v>87</v>
      </c>
      <c r="H15002" s="58" t="s">
        <v>87</v>
      </c>
      <c r="I15002" s="60" t="s">
        <v>85</v>
      </c>
    </row>
    <row r="15003" spans="1:9" x14ac:dyDescent="0.2">
      <c r="A15003" t="s">
        <v>37</v>
      </c>
      <c r="B15003" t="s">
        <v>80</v>
      </c>
      <c r="C15003" t="s">
        <v>22</v>
      </c>
      <c r="D15003" s="55">
        <v>46447</v>
      </c>
      <c r="E15003">
        <v>0.81499999999999995</v>
      </c>
      <c r="F15003">
        <v>2376521</v>
      </c>
      <c r="G15003" s="58" t="s">
        <v>87</v>
      </c>
      <c r="H15003" s="58" t="s">
        <v>87</v>
      </c>
      <c r="I15003" s="60" t="s">
        <v>85</v>
      </c>
    </row>
    <row r="15004" spans="1:9" x14ac:dyDescent="0.2">
      <c r="A15004" t="s">
        <v>37</v>
      </c>
      <c r="B15004" t="s">
        <v>81</v>
      </c>
      <c r="C15004" t="s">
        <v>22</v>
      </c>
      <c r="D15004" s="55">
        <v>46447</v>
      </c>
      <c r="E15004">
        <v>0.15</v>
      </c>
      <c r="F15004">
        <v>2376522</v>
      </c>
      <c r="G15004" s="58" t="s">
        <v>87</v>
      </c>
      <c r="H15004" s="58" t="s">
        <v>87</v>
      </c>
      <c r="I15004" s="60" t="s">
        <v>85</v>
      </c>
    </row>
    <row r="15005" spans="1:9" x14ac:dyDescent="0.2">
      <c r="A15005" t="s">
        <v>40</v>
      </c>
      <c r="B15005" t="s">
        <v>80</v>
      </c>
      <c r="C15005" t="s">
        <v>22</v>
      </c>
      <c r="D15005" s="55">
        <v>46447</v>
      </c>
      <c r="E15005">
        <v>0</v>
      </c>
      <c r="F15005">
        <v>2376523</v>
      </c>
      <c r="G15005" s="58" t="s">
        <v>87</v>
      </c>
      <c r="H15005" s="58" t="s">
        <v>87</v>
      </c>
      <c r="I15005" s="60" t="s">
        <v>85</v>
      </c>
    </row>
    <row r="15006" spans="1:9" x14ac:dyDescent="0.2">
      <c r="A15006" t="s">
        <v>40</v>
      </c>
      <c r="B15006" t="s">
        <v>81</v>
      </c>
      <c r="C15006" t="s">
        <v>22</v>
      </c>
      <c r="D15006" s="55">
        <v>46447</v>
      </c>
      <c r="E15006">
        <v>0</v>
      </c>
      <c r="F15006">
        <v>2376524</v>
      </c>
      <c r="G15006" s="58" t="s">
        <v>87</v>
      </c>
      <c r="H15006" s="58" t="s">
        <v>87</v>
      </c>
      <c r="I15006" s="60" t="s">
        <v>85</v>
      </c>
    </row>
    <row r="15007" spans="1:9" x14ac:dyDescent="0.2">
      <c r="A15007" t="s">
        <v>41</v>
      </c>
      <c r="B15007" t="s">
        <v>80</v>
      </c>
      <c r="C15007" t="s">
        <v>22</v>
      </c>
      <c r="D15007" s="55">
        <v>46447</v>
      </c>
      <c r="E15007">
        <v>0</v>
      </c>
      <c r="F15007">
        <v>2376525</v>
      </c>
      <c r="G15007" s="58" t="s">
        <v>87</v>
      </c>
      <c r="H15007" s="58" t="s">
        <v>87</v>
      </c>
      <c r="I15007" s="60" t="s">
        <v>85</v>
      </c>
    </row>
    <row r="15008" spans="1:9" x14ac:dyDescent="0.2">
      <c r="A15008" t="s">
        <v>41</v>
      </c>
      <c r="B15008" t="s">
        <v>81</v>
      </c>
      <c r="C15008" t="s">
        <v>22</v>
      </c>
      <c r="D15008" s="55">
        <v>46447</v>
      </c>
      <c r="E15008">
        <v>0</v>
      </c>
      <c r="F15008">
        <v>2376526</v>
      </c>
      <c r="G15008" s="58" t="s">
        <v>87</v>
      </c>
      <c r="H15008" s="58" t="s">
        <v>87</v>
      </c>
      <c r="I15008" s="60" t="s">
        <v>85</v>
      </c>
    </row>
    <row r="15009" spans="1:9" x14ac:dyDescent="0.2">
      <c r="A15009" t="s">
        <v>42</v>
      </c>
      <c r="B15009" t="s">
        <v>80</v>
      </c>
      <c r="C15009" t="s">
        <v>22</v>
      </c>
      <c r="D15009" s="55">
        <v>46447</v>
      </c>
      <c r="E15009">
        <v>0.24</v>
      </c>
      <c r="F15009">
        <v>2376527</v>
      </c>
      <c r="G15009" s="58" t="s">
        <v>87</v>
      </c>
      <c r="H15009" s="58" t="s">
        <v>87</v>
      </c>
      <c r="I15009" s="60" t="s">
        <v>85</v>
      </c>
    </row>
    <row r="15010" spans="1:9" x14ac:dyDescent="0.2">
      <c r="A15010" t="s">
        <v>42</v>
      </c>
      <c r="B15010" t="s">
        <v>81</v>
      </c>
      <c r="C15010" t="s">
        <v>22</v>
      </c>
      <c r="D15010" s="55">
        <v>46447</v>
      </c>
      <c r="E15010">
        <v>0.03</v>
      </c>
      <c r="F15010">
        <v>2376528</v>
      </c>
      <c r="G15010" s="58" t="s">
        <v>87</v>
      </c>
      <c r="H15010" s="58" t="s">
        <v>87</v>
      </c>
      <c r="I15010" s="60" t="s">
        <v>85</v>
      </c>
    </row>
    <row r="15011" spans="1:9" x14ac:dyDescent="0.2">
      <c r="A15011" t="s">
        <v>43</v>
      </c>
      <c r="B15011" t="s">
        <v>80</v>
      </c>
      <c r="C15011" t="s">
        <v>22</v>
      </c>
      <c r="D15011" s="55">
        <v>46447</v>
      </c>
      <c r="E15011">
        <v>0.24</v>
      </c>
      <c r="F15011">
        <v>2376529</v>
      </c>
      <c r="G15011" s="58" t="s">
        <v>87</v>
      </c>
      <c r="H15011" s="58" t="s">
        <v>87</v>
      </c>
      <c r="I15011" s="60" t="s">
        <v>85</v>
      </c>
    </row>
    <row r="15012" spans="1:9" x14ac:dyDescent="0.2">
      <c r="A15012" t="s">
        <v>43</v>
      </c>
      <c r="B15012" t="s">
        <v>81</v>
      </c>
      <c r="C15012" t="s">
        <v>22</v>
      </c>
      <c r="D15012" s="55">
        <v>46447</v>
      </c>
      <c r="E15012">
        <v>0.15873670467083487</v>
      </c>
      <c r="F15012">
        <v>2376530</v>
      </c>
      <c r="G15012" s="58" t="s">
        <v>87</v>
      </c>
      <c r="H15012" s="58" t="s">
        <v>87</v>
      </c>
      <c r="I15012" s="60" t="s">
        <v>85</v>
      </c>
    </row>
    <row r="15013" spans="1:9" x14ac:dyDescent="0.2">
      <c r="A15013" t="s">
        <v>44</v>
      </c>
      <c r="B15013" t="s">
        <v>80</v>
      </c>
      <c r="C15013" t="s">
        <v>22</v>
      </c>
      <c r="D15013" s="55">
        <v>46447</v>
      </c>
      <c r="E15013">
        <v>0.39</v>
      </c>
      <c r="F15013">
        <v>2376531</v>
      </c>
      <c r="G15013" s="58" t="s">
        <v>87</v>
      </c>
      <c r="H15013" s="58" t="s">
        <v>87</v>
      </c>
      <c r="I15013" s="60" t="s">
        <v>85</v>
      </c>
    </row>
    <row r="15014" spans="1:9" x14ac:dyDescent="0.2">
      <c r="A15014" t="s">
        <v>44</v>
      </c>
      <c r="B15014" t="s">
        <v>81</v>
      </c>
      <c r="C15014" t="s">
        <v>22</v>
      </c>
      <c r="D15014" s="55">
        <v>46447</v>
      </c>
      <c r="E15014">
        <v>0.08</v>
      </c>
      <c r="F15014">
        <v>2376532</v>
      </c>
      <c r="G15014" s="58" t="s">
        <v>87</v>
      </c>
      <c r="H15014" s="58" t="s">
        <v>87</v>
      </c>
      <c r="I15014" s="60" t="s">
        <v>85</v>
      </c>
    </row>
    <row r="15015" spans="1:9" x14ac:dyDescent="0.2">
      <c r="A15015" t="s">
        <v>45</v>
      </c>
      <c r="B15015" t="s">
        <v>80</v>
      </c>
      <c r="C15015" t="s">
        <v>22</v>
      </c>
      <c r="D15015" s="55">
        <v>46447</v>
      </c>
      <c r="E15015">
        <v>0.39</v>
      </c>
      <c r="F15015">
        <v>2376533</v>
      </c>
      <c r="G15015" s="58" t="s">
        <v>87</v>
      </c>
      <c r="H15015" s="58" t="s">
        <v>87</v>
      </c>
      <c r="I15015" s="60" t="s">
        <v>85</v>
      </c>
    </row>
    <row r="15016" spans="1:9" x14ac:dyDescent="0.2">
      <c r="A15016" t="s">
        <v>45</v>
      </c>
      <c r="B15016" t="s">
        <v>81</v>
      </c>
      <c r="C15016" t="s">
        <v>22</v>
      </c>
      <c r="D15016" s="55">
        <v>46447</v>
      </c>
      <c r="E15016">
        <v>0.18</v>
      </c>
      <c r="F15016">
        <v>2376534</v>
      </c>
      <c r="G15016" s="58" t="s">
        <v>87</v>
      </c>
      <c r="H15016" s="58" t="s">
        <v>87</v>
      </c>
      <c r="I15016" s="60" t="s">
        <v>85</v>
      </c>
    </row>
    <row r="15017" spans="1:9" x14ac:dyDescent="0.2">
      <c r="A15017" t="s">
        <v>46</v>
      </c>
      <c r="B15017" t="s">
        <v>80</v>
      </c>
      <c r="C15017" t="s">
        <v>22</v>
      </c>
      <c r="D15017" s="55">
        <v>46447</v>
      </c>
      <c r="E15017">
        <v>0.39</v>
      </c>
      <c r="F15017">
        <v>2376535</v>
      </c>
      <c r="G15017" s="58" t="s">
        <v>87</v>
      </c>
      <c r="H15017" s="58" t="s">
        <v>87</v>
      </c>
      <c r="I15017" s="60" t="s">
        <v>85</v>
      </c>
    </row>
    <row r="15018" spans="1:9" x14ac:dyDescent="0.2">
      <c r="A15018" t="s">
        <v>46</v>
      </c>
      <c r="B15018" t="s">
        <v>81</v>
      </c>
      <c r="C15018" t="s">
        <v>22</v>
      </c>
      <c r="D15018" s="55">
        <v>46447</v>
      </c>
      <c r="E15018">
        <v>0.45293241915677446</v>
      </c>
      <c r="F15018">
        <v>2376536</v>
      </c>
      <c r="G15018" s="58" t="s">
        <v>87</v>
      </c>
      <c r="H15018" s="58" t="s">
        <v>87</v>
      </c>
      <c r="I15018" s="60" t="s">
        <v>85</v>
      </c>
    </row>
    <row r="15019" spans="1:9" x14ac:dyDescent="0.2">
      <c r="A15019" t="s">
        <v>47</v>
      </c>
      <c r="B15019" t="s">
        <v>80</v>
      </c>
      <c r="C15019" t="s">
        <v>22</v>
      </c>
      <c r="D15019" s="55">
        <v>46447</v>
      </c>
      <c r="E15019">
        <v>0.39</v>
      </c>
      <c r="F15019">
        <v>2376537</v>
      </c>
      <c r="G15019" s="58" t="s">
        <v>87</v>
      </c>
      <c r="H15019" s="58" t="s">
        <v>87</v>
      </c>
      <c r="I15019" s="60" t="s">
        <v>85</v>
      </c>
    </row>
    <row r="15020" spans="1:9" x14ac:dyDescent="0.2">
      <c r="A15020" t="s">
        <v>47</v>
      </c>
      <c r="B15020" t="s">
        <v>81</v>
      </c>
      <c r="C15020" t="s">
        <v>22</v>
      </c>
      <c r="D15020" s="55">
        <v>46447</v>
      </c>
      <c r="E15020">
        <v>0.13</v>
      </c>
      <c r="F15020">
        <v>2376538</v>
      </c>
      <c r="G15020" s="58" t="s">
        <v>87</v>
      </c>
      <c r="H15020" s="58" t="s">
        <v>87</v>
      </c>
      <c r="I15020" s="60" t="s">
        <v>85</v>
      </c>
    </row>
    <row r="15021" spans="1:9" x14ac:dyDescent="0.2">
      <c r="A15021" t="s">
        <v>48</v>
      </c>
      <c r="B15021" t="s">
        <v>80</v>
      </c>
      <c r="C15021" t="s">
        <v>22</v>
      </c>
      <c r="D15021" s="55">
        <v>46447</v>
      </c>
      <c r="E15021">
        <v>0.39</v>
      </c>
      <c r="F15021">
        <v>2376539</v>
      </c>
      <c r="G15021" s="58" t="s">
        <v>87</v>
      </c>
      <c r="H15021" s="58" t="s">
        <v>87</v>
      </c>
      <c r="I15021" s="60" t="s">
        <v>85</v>
      </c>
    </row>
    <row r="15022" spans="1:9" x14ac:dyDescent="0.2">
      <c r="A15022" t="s">
        <v>48</v>
      </c>
      <c r="B15022" t="s">
        <v>81</v>
      </c>
      <c r="C15022" t="s">
        <v>22</v>
      </c>
      <c r="D15022" s="55">
        <v>46447</v>
      </c>
      <c r="E15022">
        <v>0.35059922226770363</v>
      </c>
      <c r="F15022">
        <v>2376540</v>
      </c>
      <c r="G15022" s="58" t="s">
        <v>87</v>
      </c>
      <c r="H15022" s="58" t="s">
        <v>87</v>
      </c>
      <c r="I15022" s="60" t="s">
        <v>85</v>
      </c>
    </row>
    <row r="15023" spans="1:9" x14ac:dyDescent="0.2">
      <c r="A15023" t="s">
        <v>50</v>
      </c>
      <c r="B15023" t="s">
        <v>80</v>
      </c>
      <c r="C15023" t="s">
        <v>22</v>
      </c>
      <c r="D15023" s="55">
        <v>46447</v>
      </c>
      <c r="E15023">
        <v>0</v>
      </c>
      <c r="F15023">
        <v>2376541</v>
      </c>
      <c r="G15023" s="58" t="s">
        <v>87</v>
      </c>
      <c r="H15023" s="58" t="s">
        <v>87</v>
      </c>
      <c r="I15023" s="60" t="s">
        <v>85</v>
      </c>
    </row>
    <row r="15024" spans="1:9" x14ac:dyDescent="0.2">
      <c r="A15024" t="s">
        <v>50</v>
      </c>
      <c r="B15024" t="s">
        <v>81</v>
      </c>
      <c r="C15024" t="s">
        <v>22</v>
      </c>
      <c r="D15024" s="55">
        <v>46447</v>
      </c>
      <c r="E15024">
        <v>0</v>
      </c>
      <c r="F15024">
        <v>2376542</v>
      </c>
      <c r="G15024" s="58" t="s">
        <v>87</v>
      </c>
      <c r="H15024" s="58" t="s">
        <v>87</v>
      </c>
      <c r="I15024" s="60" t="s">
        <v>85</v>
      </c>
    </row>
    <row r="15025" spans="1:9" x14ac:dyDescent="0.2">
      <c r="A15025" t="s">
        <v>58</v>
      </c>
      <c r="B15025" t="s">
        <v>80</v>
      </c>
      <c r="C15025" t="s">
        <v>22</v>
      </c>
      <c r="D15025" s="55">
        <v>46447</v>
      </c>
      <c r="E15025">
        <v>0.81499999999999995</v>
      </c>
      <c r="F15025">
        <v>2376543</v>
      </c>
      <c r="G15025" s="58" t="s">
        <v>87</v>
      </c>
      <c r="H15025" s="58" t="s">
        <v>87</v>
      </c>
      <c r="I15025" s="60" t="s">
        <v>85</v>
      </c>
    </row>
    <row r="15026" spans="1:9" x14ac:dyDescent="0.2">
      <c r="A15026" t="s">
        <v>58</v>
      </c>
      <c r="B15026" t="s">
        <v>81</v>
      </c>
      <c r="C15026" t="s">
        <v>22</v>
      </c>
      <c r="D15026" s="55">
        <v>46447</v>
      </c>
      <c r="E15026">
        <v>0.05</v>
      </c>
      <c r="F15026">
        <v>2376544</v>
      </c>
      <c r="G15026" s="58" t="s">
        <v>87</v>
      </c>
      <c r="H15026" s="58" t="s">
        <v>87</v>
      </c>
      <c r="I15026" s="60" t="s">
        <v>85</v>
      </c>
    </row>
    <row r="15027" spans="1:9" x14ac:dyDescent="0.2">
      <c r="A15027" t="s">
        <v>59</v>
      </c>
      <c r="B15027" t="s">
        <v>80</v>
      </c>
      <c r="C15027" t="s">
        <v>22</v>
      </c>
      <c r="D15027" s="55">
        <v>46447</v>
      </c>
      <c r="E15027">
        <v>0.93</v>
      </c>
      <c r="F15027">
        <v>2376545</v>
      </c>
      <c r="G15027" s="58" t="s">
        <v>87</v>
      </c>
      <c r="H15027" s="58" t="s">
        <v>87</v>
      </c>
      <c r="I15027" s="60" t="s">
        <v>85</v>
      </c>
    </row>
    <row r="15028" spans="1:9" x14ac:dyDescent="0.2">
      <c r="A15028" t="s">
        <v>59</v>
      </c>
      <c r="B15028" t="s">
        <v>81</v>
      </c>
      <c r="C15028" t="s">
        <v>22</v>
      </c>
      <c r="D15028" s="55">
        <v>46447</v>
      </c>
      <c r="E15028">
        <v>-0.17</v>
      </c>
      <c r="F15028">
        <v>2376546</v>
      </c>
      <c r="G15028" s="58" t="s">
        <v>87</v>
      </c>
      <c r="H15028" s="58" t="s">
        <v>87</v>
      </c>
      <c r="I15028" s="60" t="s">
        <v>85</v>
      </c>
    </row>
    <row r="15029" spans="1:9" x14ac:dyDescent="0.2">
      <c r="A15029" t="s">
        <v>60</v>
      </c>
      <c r="B15029" t="s">
        <v>80</v>
      </c>
      <c r="C15029" t="s">
        <v>22</v>
      </c>
      <c r="D15029" s="55">
        <v>46447</v>
      </c>
      <c r="E15029">
        <v>0.93</v>
      </c>
      <c r="F15029">
        <v>2376547</v>
      </c>
      <c r="G15029" s="58" t="s">
        <v>87</v>
      </c>
      <c r="H15029" s="58" t="s">
        <v>87</v>
      </c>
      <c r="I15029" s="60" t="s">
        <v>85</v>
      </c>
    </row>
    <row r="15030" spans="1:9" x14ac:dyDescent="0.2">
      <c r="A15030" t="s">
        <v>60</v>
      </c>
      <c r="B15030" t="s">
        <v>81</v>
      </c>
      <c r="C15030" t="s">
        <v>22</v>
      </c>
      <c r="D15030" s="55">
        <v>46447</v>
      </c>
      <c r="E15030">
        <v>0.1</v>
      </c>
      <c r="F15030">
        <v>2376548</v>
      </c>
      <c r="G15030" s="58" t="s">
        <v>87</v>
      </c>
      <c r="H15030" s="58" t="s">
        <v>87</v>
      </c>
      <c r="I15030" s="60" t="s">
        <v>85</v>
      </c>
    </row>
    <row r="15031" spans="1:9" x14ac:dyDescent="0.2">
      <c r="A15031" t="s">
        <v>61</v>
      </c>
      <c r="B15031" t="s">
        <v>80</v>
      </c>
      <c r="C15031" t="s">
        <v>22</v>
      </c>
      <c r="D15031" s="55">
        <v>46447</v>
      </c>
      <c r="E15031">
        <v>0.93</v>
      </c>
      <c r="F15031">
        <v>2376549</v>
      </c>
      <c r="G15031" s="58" t="s">
        <v>87</v>
      </c>
      <c r="H15031" s="58" t="s">
        <v>87</v>
      </c>
      <c r="I15031" s="60" t="s">
        <v>85</v>
      </c>
    </row>
    <row r="15032" spans="1:9" x14ac:dyDescent="0.2">
      <c r="A15032" t="s">
        <v>61</v>
      </c>
      <c r="B15032" t="s">
        <v>81</v>
      </c>
      <c r="C15032" t="s">
        <v>22</v>
      </c>
      <c r="D15032" s="55">
        <v>46447</v>
      </c>
      <c r="E15032">
        <v>-0.05</v>
      </c>
      <c r="F15032">
        <v>2376550</v>
      </c>
      <c r="G15032" s="58" t="s">
        <v>87</v>
      </c>
      <c r="H15032" s="58" t="s">
        <v>87</v>
      </c>
      <c r="I15032" s="60" t="s">
        <v>85</v>
      </c>
    </row>
    <row r="15033" spans="1:9" x14ac:dyDescent="0.2">
      <c r="A15033" t="s">
        <v>62</v>
      </c>
      <c r="B15033" t="s">
        <v>80</v>
      </c>
      <c r="C15033" t="s">
        <v>22</v>
      </c>
      <c r="D15033" s="55">
        <v>46447</v>
      </c>
      <c r="E15033">
        <v>0.81499999999999995</v>
      </c>
      <c r="F15033">
        <v>2376551</v>
      </c>
      <c r="G15033" s="58" t="s">
        <v>87</v>
      </c>
      <c r="H15033" s="58" t="s">
        <v>87</v>
      </c>
      <c r="I15033" s="60" t="s">
        <v>85</v>
      </c>
    </row>
    <row r="15034" spans="1:9" x14ac:dyDescent="0.2">
      <c r="A15034" t="s">
        <v>62</v>
      </c>
      <c r="B15034" t="s">
        <v>81</v>
      </c>
      <c r="C15034" t="s">
        <v>22</v>
      </c>
      <c r="D15034" s="55">
        <v>46447</v>
      </c>
      <c r="E15034">
        <v>0.05</v>
      </c>
      <c r="F15034">
        <v>2376552</v>
      </c>
      <c r="G15034" s="58" t="s">
        <v>87</v>
      </c>
      <c r="H15034" s="58" t="s">
        <v>87</v>
      </c>
      <c r="I15034" s="60" t="s">
        <v>85</v>
      </c>
    </row>
    <row r="15035" spans="1:9" x14ac:dyDescent="0.2">
      <c r="A15035" t="s">
        <v>63</v>
      </c>
      <c r="B15035" t="s">
        <v>80</v>
      </c>
      <c r="C15035" t="s">
        <v>22</v>
      </c>
      <c r="D15035" s="55">
        <v>46447</v>
      </c>
      <c r="E15035">
        <v>0</v>
      </c>
      <c r="F15035">
        <v>2376553</v>
      </c>
      <c r="G15035" s="58" t="s">
        <v>87</v>
      </c>
      <c r="H15035" s="58" t="s">
        <v>87</v>
      </c>
      <c r="I15035" s="60" t="s">
        <v>85</v>
      </c>
    </row>
    <row r="15036" spans="1:9" x14ac:dyDescent="0.2">
      <c r="A15036" t="s">
        <v>63</v>
      </c>
      <c r="B15036" t="s">
        <v>81</v>
      </c>
      <c r="C15036" t="s">
        <v>22</v>
      </c>
      <c r="D15036" s="55">
        <v>46447</v>
      </c>
      <c r="E15036">
        <v>0</v>
      </c>
      <c r="F15036">
        <v>2376554</v>
      </c>
      <c r="G15036" s="58" t="s">
        <v>87</v>
      </c>
      <c r="H15036" s="58" t="s">
        <v>87</v>
      </c>
      <c r="I15036" s="60" t="s">
        <v>85</v>
      </c>
    </row>
    <row r="15037" spans="1:9" x14ac:dyDescent="0.2">
      <c r="A15037" t="s">
        <v>64</v>
      </c>
      <c r="B15037" t="s">
        <v>80</v>
      </c>
      <c r="C15037" t="s">
        <v>22</v>
      </c>
      <c r="D15037" s="55">
        <v>46447</v>
      </c>
      <c r="E15037">
        <v>0</v>
      </c>
      <c r="F15037">
        <v>2376555</v>
      </c>
      <c r="G15037" s="58" t="s">
        <v>87</v>
      </c>
      <c r="H15037" s="58" t="s">
        <v>87</v>
      </c>
      <c r="I15037" s="60" t="s">
        <v>85</v>
      </c>
    </row>
    <row r="15038" spans="1:9" x14ac:dyDescent="0.2">
      <c r="A15038" t="s">
        <v>64</v>
      </c>
      <c r="B15038" t="s">
        <v>81</v>
      </c>
      <c r="C15038" t="s">
        <v>22</v>
      </c>
      <c r="D15038" s="55">
        <v>46447</v>
      </c>
      <c r="E15038">
        <v>0</v>
      </c>
      <c r="F15038">
        <v>2376556</v>
      </c>
      <c r="G15038" s="58" t="s">
        <v>87</v>
      </c>
      <c r="H15038" s="58" t="s">
        <v>87</v>
      </c>
      <c r="I15038" s="60" t="s">
        <v>85</v>
      </c>
    </row>
    <row r="15039" spans="1:9" x14ac:dyDescent="0.2">
      <c r="A15039" t="s">
        <v>79</v>
      </c>
      <c r="B15039" t="s">
        <v>80</v>
      </c>
      <c r="C15039" t="s">
        <v>22</v>
      </c>
      <c r="D15039" s="55">
        <v>46447</v>
      </c>
      <c r="E15039">
        <v>0</v>
      </c>
      <c r="F15039">
        <v>2376557</v>
      </c>
      <c r="G15039" s="58" t="s">
        <v>87</v>
      </c>
      <c r="H15039" s="58" t="s">
        <v>87</v>
      </c>
      <c r="I15039" s="60" t="s">
        <v>85</v>
      </c>
    </row>
    <row r="15040" spans="1:9" x14ac:dyDescent="0.2">
      <c r="A15040" t="s">
        <v>79</v>
      </c>
      <c r="B15040" t="s">
        <v>81</v>
      </c>
      <c r="C15040" t="s">
        <v>22</v>
      </c>
      <c r="D15040" s="55">
        <v>46447</v>
      </c>
      <c r="E15040">
        <v>0</v>
      </c>
      <c r="F15040">
        <v>2376558</v>
      </c>
      <c r="G15040" s="58" t="s">
        <v>87</v>
      </c>
      <c r="H15040" s="58" t="s">
        <v>87</v>
      </c>
      <c r="I15040" s="60" t="s">
        <v>85</v>
      </c>
    </row>
    <row r="15041" spans="1:9" x14ac:dyDescent="0.2">
      <c r="A15041" t="s">
        <v>65</v>
      </c>
      <c r="B15041" t="s">
        <v>80</v>
      </c>
      <c r="C15041" t="s">
        <v>22</v>
      </c>
      <c r="D15041" s="55">
        <v>46447</v>
      </c>
      <c r="E15041">
        <v>0</v>
      </c>
      <c r="F15041">
        <v>2376559</v>
      </c>
      <c r="G15041" s="58" t="s">
        <v>87</v>
      </c>
      <c r="H15041" s="58" t="s">
        <v>87</v>
      </c>
      <c r="I15041" s="60" t="s">
        <v>85</v>
      </c>
    </row>
    <row r="15042" spans="1:9" x14ac:dyDescent="0.2">
      <c r="A15042" t="s">
        <v>65</v>
      </c>
      <c r="B15042" t="s">
        <v>81</v>
      </c>
      <c r="C15042" t="s">
        <v>22</v>
      </c>
      <c r="D15042" s="55">
        <v>46447</v>
      </c>
      <c r="E15042">
        <v>0</v>
      </c>
      <c r="F15042">
        <v>2376560</v>
      </c>
      <c r="G15042" s="58" t="s">
        <v>87</v>
      </c>
      <c r="H15042" s="58" t="s">
        <v>87</v>
      </c>
      <c r="I15042" s="60" t="s">
        <v>85</v>
      </c>
    </row>
    <row r="15043" spans="1:9" x14ac:dyDescent="0.2">
      <c r="A15043" t="s">
        <v>82</v>
      </c>
      <c r="B15043" t="s">
        <v>80</v>
      </c>
      <c r="C15043" t="s">
        <v>22</v>
      </c>
      <c r="D15043" s="55">
        <v>46447</v>
      </c>
      <c r="E15043">
        <v>0</v>
      </c>
      <c r="F15043">
        <v>2376561</v>
      </c>
      <c r="G15043" s="58" t="s">
        <v>87</v>
      </c>
      <c r="H15043" s="58" t="s">
        <v>87</v>
      </c>
      <c r="I15043" s="60" t="s">
        <v>85</v>
      </c>
    </row>
    <row r="15044" spans="1:9" x14ac:dyDescent="0.2">
      <c r="A15044" t="s">
        <v>78</v>
      </c>
      <c r="B15044" t="s">
        <v>80</v>
      </c>
      <c r="C15044" t="s">
        <v>22</v>
      </c>
      <c r="D15044" s="55">
        <v>46478</v>
      </c>
      <c r="E15044">
        <v>0.435</v>
      </c>
      <c r="F15044">
        <v>2376515</v>
      </c>
      <c r="G15044" s="58" t="s">
        <v>87</v>
      </c>
      <c r="H15044" s="58" t="s">
        <v>87</v>
      </c>
      <c r="I15044" s="60" t="s">
        <v>85</v>
      </c>
    </row>
    <row r="15045" spans="1:9" x14ac:dyDescent="0.2">
      <c r="A15045" t="s">
        <v>78</v>
      </c>
      <c r="B15045" t="s">
        <v>81</v>
      </c>
      <c r="C15045" t="s">
        <v>22</v>
      </c>
      <c r="D15045" s="55">
        <v>46478</v>
      </c>
      <c r="E15045">
        <v>1.4999999999999999E-2</v>
      </c>
      <c r="F15045">
        <v>2376516</v>
      </c>
      <c r="G15045" s="58" t="s">
        <v>87</v>
      </c>
      <c r="H15045" s="58" t="s">
        <v>87</v>
      </c>
      <c r="I15045" s="60" t="s">
        <v>85</v>
      </c>
    </row>
    <row r="15046" spans="1:9" x14ac:dyDescent="0.2">
      <c r="A15046" t="s">
        <v>35</v>
      </c>
      <c r="B15046" t="s">
        <v>80</v>
      </c>
      <c r="C15046" t="s">
        <v>22</v>
      </c>
      <c r="D15046" s="55">
        <v>46478</v>
      </c>
      <c r="E15046">
        <v>0.435</v>
      </c>
      <c r="F15046">
        <v>2376517</v>
      </c>
      <c r="G15046" s="58" t="s">
        <v>87</v>
      </c>
      <c r="H15046" s="58" t="s">
        <v>87</v>
      </c>
      <c r="I15046" s="60" t="s">
        <v>85</v>
      </c>
    </row>
    <row r="15047" spans="1:9" x14ac:dyDescent="0.2">
      <c r="A15047" t="s">
        <v>35</v>
      </c>
      <c r="B15047" t="s">
        <v>81</v>
      </c>
      <c r="C15047" t="s">
        <v>22</v>
      </c>
      <c r="D15047" s="55">
        <v>46478</v>
      </c>
      <c r="E15047">
        <v>4.4999999999999998E-2</v>
      </c>
      <c r="F15047">
        <v>2376518</v>
      </c>
      <c r="G15047" s="58" t="s">
        <v>87</v>
      </c>
      <c r="H15047" s="58" t="s">
        <v>87</v>
      </c>
      <c r="I15047" s="60" t="s">
        <v>85</v>
      </c>
    </row>
    <row r="15048" spans="1:9" x14ac:dyDescent="0.2">
      <c r="A15048" t="s">
        <v>36</v>
      </c>
      <c r="B15048" t="s">
        <v>80</v>
      </c>
      <c r="C15048" t="s">
        <v>22</v>
      </c>
      <c r="D15048" s="55">
        <v>46478</v>
      </c>
      <c r="E15048">
        <v>0.435</v>
      </c>
      <c r="F15048">
        <v>2376519</v>
      </c>
      <c r="G15048" s="58" t="s">
        <v>87</v>
      </c>
      <c r="H15048" s="58" t="s">
        <v>87</v>
      </c>
      <c r="I15048" s="60" t="s">
        <v>85</v>
      </c>
    </row>
    <row r="15049" spans="1:9" x14ac:dyDescent="0.2">
      <c r="A15049" t="s">
        <v>36</v>
      </c>
      <c r="B15049" t="s">
        <v>81</v>
      </c>
      <c r="C15049" t="s">
        <v>22</v>
      </c>
      <c r="D15049" s="55">
        <v>46478</v>
      </c>
      <c r="E15049">
        <v>1.4999999999999999E-2</v>
      </c>
      <c r="F15049">
        <v>2376520</v>
      </c>
      <c r="G15049" s="58" t="s">
        <v>87</v>
      </c>
      <c r="H15049" s="58" t="s">
        <v>87</v>
      </c>
      <c r="I15049" s="60" t="s">
        <v>85</v>
      </c>
    </row>
    <row r="15050" spans="1:9" x14ac:dyDescent="0.2">
      <c r="A15050" t="s">
        <v>37</v>
      </c>
      <c r="B15050" t="s">
        <v>80</v>
      </c>
      <c r="C15050" t="s">
        <v>22</v>
      </c>
      <c r="D15050" s="55">
        <v>46478</v>
      </c>
      <c r="E15050">
        <v>0.435</v>
      </c>
      <c r="F15050">
        <v>2376521</v>
      </c>
      <c r="G15050" s="58" t="s">
        <v>87</v>
      </c>
      <c r="H15050" s="58" t="s">
        <v>87</v>
      </c>
      <c r="I15050" s="60" t="s">
        <v>85</v>
      </c>
    </row>
    <row r="15051" spans="1:9" x14ac:dyDescent="0.2">
      <c r="A15051" t="s">
        <v>37</v>
      </c>
      <c r="B15051" t="s">
        <v>81</v>
      </c>
      <c r="C15051" t="s">
        <v>22</v>
      </c>
      <c r="D15051" s="55">
        <v>46478</v>
      </c>
      <c r="E15051">
        <v>4.4999999999999998E-2</v>
      </c>
      <c r="F15051">
        <v>2376522</v>
      </c>
      <c r="G15051" s="58" t="s">
        <v>87</v>
      </c>
      <c r="H15051" s="58" t="s">
        <v>87</v>
      </c>
      <c r="I15051" s="60" t="s">
        <v>85</v>
      </c>
    </row>
    <row r="15052" spans="1:9" x14ac:dyDescent="0.2">
      <c r="A15052" t="s">
        <v>40</v>
      </c>
      <c r="B15052" t="s">
        <v>80</v>
      </c>
      <c r="C15052" t="s">
        <v>22</v>
      </c>
      <c r="D15052" s="55">
        <v>46478</v>
      </c>
      <c r="E15052">
        <v>0</v>
      </c>
      <c r="F15052">
        <v>2376523</v>
      </c>
      <c r="G15052" s="58" t="s">
        <v>87</v>
      </c>
      <c r="H15052" s="58" t="s">
        <v>87</v>
      </c>
      <c r="I15052" s="60" t="s">
        <v>85</v>
      </c>
    </row>
    <row r="15053" spans="1:9" x14ac:dyDescent="0.2">
      <c r="A15053" t="s">
        <v>40</v>
      </c>
      <c r="B15053" t="s">
        <v>81</v>
      </c>
      <c r="C15053" t="s">
        <v>22</v>
      </c>
      <c r="D15053" s="55">
        <v>46478</v>
      </c>
      <c r="E15053">
        <v>0</v>
      </c>
      <c r="F15053">
        <v>2376524</v>
      </c>
      <c r="G15053" s="58" t="s">
        <v>87</v>
      </c>
      <c r="H15053" s="58" t="s">
        <v>87</v>
      </c>
      <c r="I15053" s="60" t="s">
        <v>85</v>
      </c>
    </row>
    <row r="15054" spans="1:9" x14ac:dyDescent="0.2">
      <c r="A15054" t="s">
        <v>41</v>
      </c>
      <c r="B15054" t="s">
        <v>80</v>
      </c>
      <c r="C15054" t="s">
        <v>22</v>
      </c>
      <c r="D15054" s="55">
        <v>46478</v>
      </c>
      <c r="E15054">
        <v>0</v>
      </c>
      <c r="F15054">
        <v>2376525</v>
      </c>
      <c r="G15054" s="58" t="s">
        <v>87</v>
      </c>
      <c r="H15054" s="58" t="s">
        <v>87</v>
      </c>
      <c r="I15054" s="60" t="s">
        <v>85</v>
      </c>
    </row>
    <row r="15055" spans="1:9" x14ac:dyDescent="0.2">
      <c r="A15055" t="s">
        <v>41</v>
      </c>
      <c r="B15055" t="s">
        <v>81</v>
      </c>
      <c r="C15055" t="s">
        <v>22</v>
      </c>
      <c r="D15055" s="55">
        <v>46478</v>
      </c>
      <c r="E15055">
        <v>0</v>
      </c>
      <c r="F15055">
        <v>2376526</v>
      </c>
      <c r="G15055" s="58" t="s">
        <v>87</v>
      </c>
      <c r="H15055" s="58" t="s">
        <v>87</v>
      </c>
      <c r="I15055" s="60" t="s">
        <v>85</v>
      </c>
    </row>
    <row r="15056" spans="1:9" x14ac:dyDescent="0.2">
      <c r="A15056" t="s">
        <v>42</v>
      </c>
      <c r="B15056" t="s">
        <v>80</v>
      </c>
      <c r="C15056" t="s">
        <v>22</v>
      </c>
      <c r="D15056" s="55">
        <v>46478</v>
      </c>
      <c r="E15056">
        <v>0.17</v>
      </c>
      <c r="F15056">
        <v>2376527</v>
      </c>
      <c r="G15056" s="58" t="s">
        <v>87</v>
      </c>
      <c r="H15056" s="58" t="s">
        <v>87</v>
      </c>
      <c r="I15056" s="60" t="s">
        <v>85</v>
      </c>
    </row>
    <row r="15057" spans="1:9" x14ac:dyDescent="0.2">
      <c r="A15057" t="s">
        <v>42</v>
      </c>
      <c r="B15057" t="s">
        <v>81</v>
      </c>
      <c r="C15057" t="s">
        <v>22</v>
      </c>
      <c r="D15057" s="55">
        <v>46478</v>
      </c>
      <c r="E15057">
        <v>0</v>
      </c>
      <c r="F15057">
        <v>2376528</v>
      </c>
      <c r="G15057" s="58" t="s">
        <v>87</v>
      </c>
      <c r="H15057" s="58" t="s">
        <v>87</v>
      </c>
      <c r="I15057" s="60" t="s">
        <v>85</v>
      </c>
    </row>
    <row r="15058" spans="1:9" x14ac:dyDescent="0.2">
      <c r="A15058" t="s">
        <v>43</v>
      </c>
      <c r="B15058" t="s">
        <v>80</v>
      </c>
      <c r="C15058" t="s">
        <v>22</v>
      </c>
      <c r="D15058" s="55">
        <v>46478</v>
      </c>
      <c r="E15058">
        <v>0.17</v>
      </c>
      <c r="F15058">
        <v>2376529</v>
      </c>
      <c r="G15058" s="58" t="s">
        <v>87</v>
      </c>
      <c r="H15058" s="58" t="s">
        <v>87</v>
      </c>
      <c r="I15058" s="60" t="s">
        <v>85</v>
      </c>
    </row>
    <row r="15059" spans="1:9" x14ac:dyDescent="0.2">
      <c r="A15059" t="s">
        <v>43</v>
      </c>
      <c r="B15059" t="s">
        <v>81</v>
      </c>
      <c r="C15059" t="s">
        <v>22</v>
      </c>
      <c r="D15059" s="55">
        <v>46478</v>
      </c>
      <c r="E15059">
        <v>0</v>
      </c>
      <c r="F15059">
        <v>2376530</v>
      </c>
      <c r="G15059" s="58" t="s">
        <v>87</v>
      </c>
      <c r="H15059" s="58" t="s">
        <v>87</v>
      </c>
      <c r="I15059" s="60" t="s">
        <v>85</v>
      </c>
    </row>
    <row r="15060" spans="1:9" x14ac:dyDescent="0.2">
      <c r="A15060" t="s">
        <v>44</v>
      </c>
      <c r="B15060" t="s">
        <v>80</v>
      </c>
      <c r="C15060" t="s">
        <v>22</v>
      </c>
      <c r="D15060" s="55">
        <v>46478</v>
      </c>
      <c r="E15060">
        <v>0.24</v>
      </c>
      <c r="F15060">
        <v>2376531</v>
      </c>
      <c r="G15060" s="58" t="s">
        <v>87</v>
      </c>
      <c r="H15060" s="58" t="s">
        <v>87</v>
      </c>
      <c r="I15060" s="60" t="s">
        <v>85</v>
      </c>
    </row>
    <row r="15061" spans="1:9" x14ac:dyDescent="0.2">
      <c r="A15061" t="s">
        <v>44</v>
      </c>
      <c r="B15061" t="s">
        <v>81</v>
      </c>
      <c r="C15061" t="s">
        <v>22</v>
      </c>
      <c r="D15061" s="55">
        <v>46478</v>
      </c>
      <c r="E15061">
        <v>5.0000000000000001E-3</v>
      </c>
      <c r="F15061">
        <v>2376532</v>
      </c>
      <c r="G15061" s="58" t="s">
        <v>87</v>
      </c>
      <c r="H15061" s="58" t="s">
        <v>87</v>
      </c>
      <c r="I15061" s="60" t="s">
        <v>85</v>
      </c>
    </row>
    <row r="15062" spans="1:9" x14ac:dyDescent="0.2">
      <c r="A15062" t="s">
        <v>45</v>
      </c>
      <c r="B15062" t="s">
        <v>80</v>
      </c>
      <c r="C15062" t="s">
        <v>22</v>
      </c>
      <c r="D15062" s="55">
        <v>46478</v>
      </c>
      <c r="E15062">
        <v>0.24</v>
      </c>
      <c r="F15062">
        <v>2376533</v>
      </c>
      <c r="G15062" s="58" t="s">
        <v>87</v>
      </c>
      <c r="H15062" s="58" t="s">
        <v>87</v>
      </c>
      <c r="I15062" s="60" t="s">
        <v>85</v>
      </c>
    </row>
    <row r="15063" spans="1:9" x14ac:dyDescent="0.2">
      <c r="A15063" t="s">
        <v>45</v>
      </c>
      <c r="B15063" t="s">
        <v>81</v>
      </c>
      <c r="C15063" t="s">
        <v>22</v>
      </c>
      <c r="D15063" s="55">
        <v>46478</v>
      </c>
      <c r="E15063">
        <v>5.0000000000000001E-3</v>
      </c>
      <c r="F15063">
        <v>2376534</v>
      </c>
      <c r="G15063" s="58" t="s">
        <v>87</v>
      </c>
      <c r="H15063" s="58" t="s">
        <v>87</v>
      </c>
      <c r="I15063" s="60" t="s">
        <v>85</v>
      </c>
    </row>
    <row r="15064" spans="1:9" x14ac:dyDescent="0.2">
      <c r="A15064" t="s">
        <v>46</v>
      </c>
      <c r="B15064" t="s">
        <v>80</v>
      </c>
      <c r="C15064" t="s">
        <v>22</v>
      </c>
      <c r="D15064" s="55">
        <v>46478</v>
      </c>
      <c r="E15064">
        <v>0.24</v>
      </c>
      <c r="F15064">
        <v>2376535</v>
      </c>
      <c r="G15064" s="58" t="s">
        <v>87</v>
      </c>
      <c r="H15064" s="58" t="s">
        <v>87</v>
      </c>
      <c r="I15064" s="60" t="s">
        <v>85</v>
      </c>
    </row>
    <row r="15065" spans="1:9" x14ac:dyDescent="0.2">
      <c r="A15065" t="s">
        <v>46</v>
      </c>
      <c r="B15065" t="s">
        <v>81</v>
      </c>
      <c r="C15065" t="s">
        <v>22</v>
      </c>
      <c r="D15065" s="55">
        <v>46478</v>
      </c>
      <c r="E15065">
        <v>5.0000000000000001E-3</v>
      </c>
      <c r="F15065">
        <v>2376536</v>
      </c>
      <c r="G15065" s="58" t="s">
        <v>87</v>
      </c>
      <c r="H15065" s="58" t="s">
        <v>87</v>
      </c>
      <c r="I15065" s="60" t="s">
        <v>85</v>
      </c>
    </row>
    <row r="15066" spans="1:9" x14ac:dyDescent="0.2">
      <c r="A15066" t="s">
        <v>47</v>
      </c>
      <c r="B15066" t="s">
        <v>80</v>
      </c>
      <c r="C15066" t="s">
        <v>22</v>
      </c>
      <c r="D15066" s="55">
        <v>46478</v>
      </c>
      <c r="E15066">
        <v>0.24</v>
      </c>
      <c r="F15066">
        <v>2376537</v>
      </c>
      <c r="G15066" s="58" t="s">
        <v>87</v>
      </c>
      <c r="H15066" s="58" t="s">
        <v>87</v>
      </c>
      <c r="I15066" s="60" t="s">
        <v>85</v>
      </c>
    </row>
    <row r="15067" spans="1:9" x14ac:dyDescent="0.2">
      <c r="A15067" t="s">
        <v>47</v>
      </c>
      <c r="B15067" t="s">
        <v>81</v>
      </c>
      <c r="C15067" t="s">
        <v>22</v>
      </c>
      <c r="D15067" s="55">
        <v>46478</v>
      </c>
      <c r="E15067">
        <v>5.0000000000000001E-3</v>
      </c>
      <c r="F15067">
        <v>2376538</v>
      </c>
      <c r="G15067" s="58" t="s">
        <v>87</v>
      </c>
      <c r="H15067" s="58" t="s">
        <v>87</v>
      </c>
      <c r="I15067" s="60" t="s">
        <v>85</v>
      </c>
    </row>
    <row r="15068" spans="1:9" x14ac:dyDescent="0.2">
      <c r="A15068" t="s">
        <v>48</v>
      </c>
      <c r="B15068" t="s">
        <v>80</v>
      </c>
      <c r="C15068" t="s">
        <v>22</v>
      </c>
      <c r="D15068" s="55">
        <v>46478</v>
      </c>
      <c r="E15068">
        <v>0.24</v>
      </c>
      <c r="F15068">
        <v>2376539</v>
      </c>
      <c r="G15068" s="58" t="s">
        <v>87</v>
      </c>
      <c r="H15068" s="58" t="s">
        <v>87</v>
      </c>
      <c r="I15068" s="60" t="s">
        <v>85</v>
      </c>
    </row>
    <row r="15069" spans="1:9" x14ac:dyDescent="0.2">
      <c r="A15069" t="s">
        <v>48</v>
      </c>
      <c r="B15069" t="s">
        <v>81</v>
      </c>
      <c r="C15069" t="s">
        <v>22</v>
      </c>
      <c r="D15069" s="55">
        <v>46478</v>
      </c>
      <c r="E15069">
        <v>5.0000000000000001E-3</v>
      </c>
      <c r="F15069">
        <v>2376540</v>
      </c>
      <c r="G15069" s="58" t="s">
        <v>87</v>
      </c>
      <c r="H15069" s="58" t="s">
        <v>87</v>
      </c>
      <c r="I15069" s="60" t="s">
        <v>85</v>
      </c>
    </row>
    <row r="15070" spans="1:9" x14ac:dyDescent="0.2">
      <c r="A15070" t="s">
        <v>50</v>
      </c>
      <c r="B15070" t="s">
        <v>80</v>
      </c>
      <c r="C15070" t="s">
        <v>22</v>
      </c>
      <c r="D15070" s="55">
        <v>46478</v>
      </c>
      <c r="E15070">
        <v>0</v>
      </c>
      <c r="F15070">
        <v>2376541</v>
      </c>
      <c r="G15070" s="58" t="s">
        <v>87</v>
      </c>
      <c r="H15070" s="58" t="s">
        <v>87</v>
      </c>
      <c r="I15070" s="60" t="s">
        <v>85</v>
      </c>
    </row>
    <row r="15071" spans="1:9" x14ac:dyDescent="0.2">
      <c r="A15071" t="s">
        <v>50</v>
      </c>
      <c r="B15071" t="s">
        <v>81</v>
      </c>
      <c r="C15071" t="s">
        <v>22</v>
      </c>
      <c r="D15071" s="55">
        <v>46478</v>
      </c>
      <c r="E15071">
        <v>0</v>
      </c>
      <c r="F15071">
        <v>2376542</v>
      </c>
      <c r="G15071" s="58" t="s">
        <v>87</v>
      </c>
      <c r="H15071" s="58" t="s">
        <v>87</v>
      </c>
      <c r="I15071" s="60" t="s">
        <v>85</v>
      </c>
    </row>
    <row r="15072" spans="1:9" x14ac:dyDescent="0.2">
      <c r="A15072" t="s">
        <v>58</v>
      </c>
      <c r="B15072" t="s">
        <v>80</v>
      </c>
      <c r="C15072" t="s">
        <v>22</v>
      </c>
      <c r="D15072" s="55">
        <v>46478</v>
      </c>
      <c r="E15072">
        <v>0.435</v>
      </c>
      <c r="F15072">
        <v>2376543</v>
      </c>
      <c r="G15072" s="58" t="s">
        <v>87</v>
      </c>
      <c r="H15072" s="58" t="s">
        <v>87</v>
      </c>
      <c r="I15072" s="60" t="s">
        <v>85</v>
      </c>
    </row>
    <row r="15073" spans="1:9" x14ac:dyDescent="0.2">
      <c r="A15073" t="s">
        <v>58</v>
      </c>
      <c r="B15073" t="s">
        <v>81</v>
      </c>
      <c r="C15073" t="s">
        <v>22</v>
      </c>
      <c r="D15073" s="55">
        <v>46478</v>
      </c>
      <c r="E15073">
        <v>1.4999999999999999E-2</v>
      </c>
      <c r="F15073">
        <v>2376544</v>
      </c>
      <c r="G15073" s="58" t="s">
        <v>87</v>
      </c>
      <c r="H15073" s="58" t="s">
        <v>87</v>
      </c>
      <c r="I15073" s="60" t="s">
        <v>85</v>
      </c>
    </row>
    <row r="15074" spans="1:9" x14ac:dyDescent="0.2">
      <c r="A15074" t="s">
        <v>59</v>
      </c>
      <c r="B15074" t="s">
        <v>80</v>
      </c>
      <c r="C15074" t="s">
        <v>22</v>
      </c>
      <c r="D15074" s="55">
        <v>46478</v>
      </c>
      <c r="E15074">
        <v>0.5</v>
      </c>
      <c r="F15074">
        <v>2376545</v>
      </c>
      <c r="G15074" s="58" t="s">
        <v>87</v>
      </c>
      <c r="H15074" s="58" t="s">
        <v>87</v>
      </c>
      <c r="I15074" s="60" t="s">
        <v>85</v>
      </c>
    </row>
    <row r="15075" spans="1:9" x14ac:dyDescent="0.2">
      <c r="A15075" t="s">
        <v>59</v>
      </c>
      <c r="B15075" t="s">
        <v>81</v>
      </c>
      <c r="C15075" t="s">
        <v>22</v>
      </c>
      <c r="D15075" s="55">
        <v>46478</v>
      </c>
      <c r="E15075">
        <v>-8.5000000000000006E-2</v>
      </c>
      <c r="F15075">
        <v>2376546</v>
      </c>
      <c r="G15075" s="58" t="s">
        <v>87</v>
      </c>
      <c r="H15075" s="58" t="s">
        <v>87</v>
      </c>
      <c r="I15075" s="60" t="s">
        <v>85</v>
      </c>
    </row>
    <row r="15076" spans="1:9" x14ac:dyDescent="0.2">
      <c r="A15076" t="s">
        <v>60</v>
      </c>
      <c r="B15076" t="s">
        <v>80</v>
      </c>
      <c r="C15076" t="s">
        <v>22</v>
      </c>
      <c r="D15076" s="55">
        <v>46478</v>
      </c>
      <c r="E15076">
        <v>0.5</v>
      </c>
      <c r="F15076">
        <v>2376547</v>
      </c>
      <c r="G15076" s="58" t="s">
        <v>87</v>
      </c>
      <c r="H15076" s="58" t="s">
        <v>87</v>
      </c>
      <c r="I15076" s="60" t="s">
        <v>85</v>
      </c>
    </row>
    <row r="15077" spans="1:9" x14ac:dyDescent="0.2">
      <c r="A15077" t="s">
        <v>60</v>
      </c>
      <c r="B15077" t="s">
        <v>81</v>
      </c>
      <c r="C15077" t="s">
        <v>22</v>
      </c>
      <c r="D15077" s="55">
        <v>46478</v>
      </c>
      <c r="E15077">
        <v>0.02</v>
      </c>
      <c r="F15077">
        <v>2376548</v>
      </c>
      <c r="G15077" s="58" t="s">
        <v>87</v>
      </c>
      <c r="H15077" s="58" t="s">
        <v>87</v>
      </c>
      <c r="I15077" s="60" t="s">
        <v>85</v>
      </c>
    </row>
    <row r="15078" spans="1:9" x14ac:dyDescent="0.2">
      <c r="A15078" t="s">
        <v>61</v>
      </c>
      <c r="B15078" t="s">
        <v>80</v>
      </c>
      <c r="C15078" t="s">
        <v>22</v>
      </c>
      <c r="D15078" s="55">
        <v>46478</v>
      </c>
      <c r="E15078">
        <v>0.5</v>
      </c>
      <c r="F15078">
        <v>2376549</v>
      </c>
      <c r="G15078" s="58" t="s">
        <v>87</v>
      </c>
      <c r="H15078" s="58" t="s">
        <v>87</v>
      </c>
      <c r="I15078" s="60" t="s">
        <v>85</v>
      </c>
    </row>
    <row r="15079" spans="1:9" x14ac:dyDescent="0.2">
      <c r="A15079" t="s">
        <v>61</v>
      </c>
      <c r="B15079" t="s">
        <v>81</v>
      </c>
      <c r="C15079" t="s">
        <v>22</v>
      </c>
      <c r="D15079" s="55">
        <v>46478</v>
      </c>
      <c r="E15079">
        <v>-4.4999999999999998E-2</v>
      </c>
      <c r="F15079">
        <v>2376550</v>
      </c>
      <c r="G15079" s="58" t="s">
        <v>87</v>
      </c>
      <c r="H15079" s="58" t="s">
        <v>87</v>
      </c>
      <c r="I15079" s="60" t="s">
        <v>85</v>
      </c>
    </row>
    <row r="15080" spans="1:9" x14ac:dyDescent="0.2">
      <c r="A15080" t="s">
        <v>62</v>
      </c>
      <c r="B15080" t="s">
        <v>80</v>
      </c>
      <c r="C15080" t="s">
        <v>22</v>
      </c>
      <c r="D15080" s="55">
        <v>46478</v>
      </c>
      <c r="E15080">
        <v>0.24</v>
      </c>
      <c r="F15080">
        <v>2376551</v>
      </c>
      <c r="G15080" s="58" t="s">
        <v>87</v>
      </c>
      <c r="H15080" s="58" t="s">
        <v>87</v>
      </c>
      <c r="I15080" s="60" t="s">
        <v>85</v>
      </c>
    </row>
    <row r="15081" spans="1:9" x14ac:dyDescent="0.2">
      <c r="A15081" t="s">
        <v>62</v>
      </c>
      <c r="B15081" t="s">
        <v>81</v>
      </c>
      <c r="C15081" t="s">
        <v>22</v>
      </c>
      <c r="D15081" s="55">
        <v>46478</v>
      </c>
      <c r="E15081">
        <v>5.0000000000000001E-3</v>
      </c>
      <c r="F15081">
        <v>2376552</v>
      </c>
      <c r="G15081" s="58" t="s">
        <v>87</v>
      </c>
      <c r="H15081" s="58" t="s">
        <v>87</v>
      </c>
      <c r="I15081" s="60" t="s">
        <v>85</v>
      </c>
    </row>
    <row r="15082" spans="1:9" x14ac:dyDescent="0.2">
      <c r="A15082" t="s">
        <v>63</v>
      </c>
      <c r="B15082" t="s">
        <v>80</v>
      </c>
      <c r="C15082" t="s">
        <v>22</v>
      </c>
      <c r="D15082" s="55">
        <v>46478</v>
      </c>
      <c r="E15082">
        <v>0</v>
      </c>
      <c r="F15082">
        <v>2376553</v>
      </c>
      <c r="G15082" s="58" t="s">
        <v>87</v>
      </c>
      <c r="H15082" s="58" t="s">
        <v>87</v>
      </c>
      <c r="I15082" s="60" t="s">
        <v>85</v>
      </c>
    </row>
    <row r="15083" spans="1:9" x14ac:dyDescent="0.2">
      <c r="A15083" t="s">
        <v>63</v>
      </c>
      <c r="B15083" t="s">
        <v>81</v>
      </c>
      <c r="C15083" t="s">
        <v>22</v>
      </c>
      <c r="D15083" s="55">
        <v>46478</v>
      </c>
      <c r="E15083">
        <v>0</v>
      </c>
      <c r="F15083">
        <v>2376554</v>
      </c>
      <c r="G15083" s="58" t="s">
        <v>87</v>
      </c>
      <c r="H15083" s="58" t="s">
        <v>87</v>
      </c>
      <c r="I15083" s="60" t="s">
        <v>85</v>
      </c>
    </row>
    <row r="15084" spans="1:9" x14ac:dyDescent="0.2">
      <c r="A15084" t="s">
        <v>64</v>
      </c>
      <c r="B15084" t="s">
        <v>80</v>
      </c>
      <c r="C15084" t="s">
        <v>22</v>
      </c>
      <c r="D15084" s="55">
        <v>46478</v>
      </c>
      <c r="E15084">
        <v>0</v>
      </c>
      <c r="F15084">
        <v>2376555</v>
      </c>
      <c r="G15084" s="58" t="s">
        <v>87</v>
      </c>
      <c r="H15084" s="58" t="s">
        <v>87</v>
      </c>
      <c r="I15084" s="60" t="s">
        <v>85</v>
      </c>
    </row>
    <row r="15085" spans="1:9" x14ac:dyDescent="0.2">
      <c r="A15085" t="s">
        <v>64</v>
      </c>
      <c r="B15085" t="s">
        <v>81</v>
      </c>
      <c r="C15085" t="s">
        <v>22</v>
      </c>
      <c r="D15085" s="55">
        <v>46478</v>
      </c>
      <c r="E15085">
        <v>0</v>
      </c>
      <c r="F15085">
        <v>2376556</v>
      </c>
      <c r="G15085" s="58" t="s">
        <v>87</v>
      </c>
      <c r="H15085" s="58" t="s">
        <v>87</v>
      </c>
      <c r="I15085" s="60" t="s">
        <v>85</v>
      </c>
    </row>
    <row r="15086" spans="1:9" x14ac:dyDescent="0.2">
      <c r="A15086" t="s">
        <v>79</v>
      </c>
      <c r="B15086" t="s">
        <v>80</v>
      </c>
      <c r="C15086" t="s">
        <v>22</v>
      </c>
      <c r="D15086" s="55">
        <v>46478</v>
      </c>
      <c r="E15086">
        <v>0</v>
      </c>
      <c r="F15086">
        <v>2376557</v>
      </c>
      <c r="G15086" s="58" t="s">
        <v>87</v>
      </c>
      <c r="H15086" s="58" t="s">
        <v>87</v>
      </c>
      <c r="I15086" s="60" t="s">
        <v>85</v>
      </c>
    </row>
    <row r="15087" spans="1:9" x14ac:dyDescent="0.2">
      <c r="A15087" t="s">
        <v>79</v>
      </c>
      <c r="B15087" t="s">
        <v>81</v>
      </c>
      <c r="C15087" t="s">
        <v>22</v>
      </c>
      <c r="D15087" s="55">
        <v>46478</v>
      </c>
      <c r="E15087">
        <v>0</v>
      </c>
      <c r="F15087">
        <v>2376558</v>
      </c>
      <c r="G15087" s="58" t="s">
        <v>87</v>
      </c>
      <c r="H15087" s="58" t="s">
        <v>87</v>
      </c>
      <c r="I15087" s="60" t="s">
        <v>85</v>
      </c>
    </row>
    <row r="15088" spans="1:9" x14ac:dyDescent="0.2">
      <c r="A15088" t="s">
        <v>65</v>
      </c>
      <c r="B15088" t="s">
        <v>80</v>
      </c>
      <c r="C15088" t="s">
        <v>22</v>
      </c>
      <c r="D15088" s="55">
        <v>46478</v>
      </c>
      <c r="E15088">
        <v>0</v>
      </c>
      <c r="F15088">
        <v>2376559</v>
      </c>
      <c r="G15088" s="58" t="s">
        <v>87</v>
      </c>
      <c r="H15088" s="58" t="s">
        <v>87</v>
      </c>
      <c r="I15088" s="60" t="s">
        <v>85</v>
      </c>
    </row>
    <row r="15089" spans="1:9" x14ac:dyDescent="0.2">
      <c r="A15089" t="s">
        <v>65</v>
      </c>
      <c r="B15089" t="s">
        <v>81</v>
      </c>
      <c r="C15089" t="s">
        <v>22</v>
      </c>
      <c r="D15089" s="55">
        <v>46478</v>
      </c>
      <c r="E15089">
        <v>0</v>
      </c>
      <c r="F15089">
        <v>2376560</v>
      </c>
      <c r="G15089" s="58" t="s">
        <v>87</v>
      </c>
      <c r="H15089" s="58" t="s">
        <v>87</v>
      </c>
      <c r="I15089" s="60" t="s">
        <v>85</v>
      </c>
    </row>
    <row r="15090" spans="1:9" x14ac:dyDescent="0.2">
      <c r="A15090" t="s">
        <v>82</v>
      </c>
      <c r="B15090" t="s">
        <v>80</v>
      </c>
      <c r="C15090" t="s">
        <v>22</v>
      </c>
      <c r="D15090" s="55">
        <v>46478</v>
      </c>
      <c r="E15090">
        <v>0</v>
      </c>
      <c r="F15090">
        <v>2376561</v>
      </c>
      <c r="G15090" s="58" t="s">
        <v>87</v>
      </c>
      <c r="H15090" s="58" t="s">
        <v>87</v>
      </c>
      <c r="I15090" s="60" t="s">
        <v>85</v>
      </c>
    </row>
    <row r="15091" spans="1:9" x14ac:dyDescent="0.2">
      <c r="A15091" t="s">
        <v>78</v>
      </c>
      <c r="B15091" t="s">
        <v>80</v>
      </c>
      <c r="C15091" t="s">
        <v>22</v>
      </c>
      <c r="D15091" s="55">
        <v>46508</v>
      </c>
      <c r="E15091">
        <v>0.38500000000000001</v>
      </c>
      <c r="F15091">
        <v>2376515</v>
      </c>
      <c r="G15091" s="58" t="s">
        <v>87</v>
      </c>
      <c r="H15091" s="58" t="s">
        <v>87</v>
      </c>
      <c r="I15091" s="60" t="s">
        <v>85</v>
      </c>
    </row>
    <row r="15092" spans="1:9" x14ac:dyDescent="0.2">
      <c r="A15092" t="s">
        <v>78</v>
      </c>
      <c r="B15092" t="s">
        <v>81</v>
      </c>
      <c r="C15092" t="s">
        <v>22</v>
      </c>
      <c r="D15092" s="55">
        <v>46508</v>
      </c>
      <c r="E15092">
        <v>1.4999999999999999E-2</v>
      </c>
      <c r="F15092">
        <v>2376516</v>
      </c>
      <c r="G15092" s="58" t="s">
        <v>87</v>
      </c>
      <c r="H15092" s="58" t="s">
        <v>87</v>
      </c>
      <c r="I15092" s="60" t="s">
        <v>85</v>
      </c>
    </row>
    <row r="15093" spans="1:9" x14ac:dyDescent="0.2">
      <c r="A15093" t="s">
        <v>35</v>
      </c>
      <c r="B15093" t="s">
        <v>80</v>
      </c>
      <c r="C15093" t="s">
        <v>22</v>
      </c>
      <c r="D15093" s="55">
        <v>46508</v>
      </c>
      <c r="E15093">
        <v>0.38500000000000001</v>
      </c>
      <c r="F15093">
        <v>2376517</v>
      </c>
      <c r="G15093" s="58" t="s">
        <v>87</v>
      </c>
      <c r="H15093" s="58" t="s">
        <v>87</v>
      </c>
      <c r="I15093" s="60" t="s">
        <v>85</v>
      </c>
    </row>
    <row r="15094" spans="1:9" x14ac:dyDescent="0.2">
      <c r="A15094" t="s">
        <v>35</v>
      </c>
      <c r="B15094" t="s">
        <v>81</v>
      </c>
      <c r="C15094" t="s">
        <v>22</v>
      </c>
      <c r="D15094" s="55">
        <v>46508</v>
      </c>
      <c r="E15094">
        <v>4.4999999999999998E-2</v>
      </c>
      <c r="F15094">
        <v>2376518</v>
      </c>
      <c r="G15094" s="58" t="s">
        <v>87</v>
      </c>
      <c r="H15094" s="58" t="s">
        <v>87</v>
      </c>
      <c r="I15094" s="60" t="s">
        <v>85</v>
      </c>
    </row>
    <row r="15095" spans="1:9" x14ac:dyDescent="0.2">
      <c r="A15095" t="s">
        <v>36</v>
      </c>
      <c r="B15095" t="s">
        <v>80</v>
      </c>
      <c r="C15095" t="s">
        <v>22</v>
      </c>
      <c r="D15095" s="55">
        <v>46508</v>
      </c>
      <c r="E15095">
        <v>0.38500000000000001</v>
      </c>
      <c r="F15095">
        <v>2376519</v>
      </c>
      <c r="G15095" s="58" t="s">
        <v>87</v>
      </c>
      <c r="H15095" s="58" t="s">
        <v>87</v>
      </c>
      <c r="I15095" s="60" t="s">
        <v>85</v>
      </c>
    </row>
    <row r="15096" spans="1:9" x14ac:dyDescent="0.2">
      <c r="A15096" t="s">
        <v>36</v>
      </c>
      <c r="B15096" t="s">
        <v>81</v>
      </c>
      <c r="C15096" t="s">
        <v>22</v>
      </c>
      <c r="D15096" s="55">
        <v>46508</v>
      </c>
      <c r="E15096">
        <v>1.4999999999999999E-2</v>
      </c>
      <c r="F15096">
        <v>2376520</v>
      </c>
      <c r="G15096" s="58" t="s">
        <v>87</v>
      </c>
      <c r="H15096" s="58" t="s">
        <v>87</v>
      </c>
      <c r="I15096" s="60" t="s">
        <v>85</v>
      </c>
    </row>
    <row r="15097" spans="1:9" x14ac:dyDescent="0.2">
      <c r="A15097" t="s">
        <v>37</v>
      </c>
      <c r="B15097" t="s">
        <v>80</v>
      </c>
      <c r="C15097" t="s">
        <v>22</v>
      </c>
      <c r="D15097" s="55">
        <v>46508</v>
      </c>
      <c r="E15097">
        <v>0.38500000000000001</v>
      </c>
      <c r="F15097">
        <v>2376521</v>
      </c>
      <c r="G15097" s="58" t="s">
        <v>87</v>
      </c>
      <c r="H15097" s="58" t="s">
        <v>87</v>
      </c>
      <c r="I15097" s="60" t="s">
        <v>85</v>
      </c>
    </row>
    <row r="15098" spans="1:9" x14ac:dyDescent="0.2">
      <c r="A15098" t="s">
        <v>37</v>
      </c>
      <c r="B15098" t="s">
        <v>81</v>
      </c>
      <c r="C15098" t="s">
        <v>22</v>
      </c>
      <c r="D15098" s="55">
        <v>46508</v>
      </c>
      <c r="E15098">
        <v>4.4999999999999998E-2</v>
      </c>
      <c r="F15098">
        <v>2376522</v>
      </c>
      <c r="G15098" s="58" t="s">
        <v>87</v>
      </c>
      <c r="H15098" s="58" t="s">
        <v>87</v>
      </c>
      <c r="I15098" s="60" t="s">
        <v>85</v>
      </c>
    </row>
    <row r="15099" spans="1:9" x14ac:dyDescent="0.2">
      <c r="A15099" t="s">
        <v>40</v>
      </c>
      <c r="B15099" t="s">
        <v>80</v>
      </c>
      <c r="C15099" t="s">
        <v>22</v>
      </c>
      <c r="D15099" s="55">
        <v>46508</v>
      </c>
      <c r="E15099">
        <v>0</v>
      </c>
      <c r="F15099">
        <v>2376523</v>
      </c>
      <c r="G15099" s="58" t="s">
        <v>87</v>
      </c>
      <c r="H15099" s="58" t="s">
        <v>87</v>
      </c>
      <c r="I15099" s="60" t="s">
        <v>85</v>
      </c>
    </row>
    <row r="15100" spans="1:9" x14ac:dyDescent="0.2">
      <c r="A15100" t="s">
        <v>40</v>
      </c>
      <c r="B15100" t="s">
        <v>81</v>
      </c>
      <c r="C15100" t="s">
        <v>22</v>
      </c>
      <c r="D15100" s="55">
        <v>46508</v>
      </c>
      <c r="E15100">
        <v>0</v>
      </c>
      <c r="F15100">
        <v>2376524</v>
      </c>
      <c r="G15100" s="58" t="s">
        <v>87</v>
      </c>
      <c r="H15100" s="58" t="s">
        <v>87</v>
      </c>
      <c r="I15100" s="60" t="s">
        <v>85</v>
      </c>
    </row>
    <row r="15101" spans="1:9" x14ac:dyDescent="0.2">
      <c r="A15101" t="s">
        <v>41</v>
      </c>
      <c r="B15101" t="s">
        <v>80</v>
      </c>
      <c r="C15101" t="s">
        <v>22</v>
      </c>
      <c r="D15101" s="55">
        <v>46508</v>
      </c>
      <c r="E15101">
        <v>0</v>
      </c>
      <c r="F15101">
        <v>2376525</v>
      </c>
      <c r="G15101" s="58" t="s">
        <v>87</v>
      </c>
      <c r="H15101" s="58" t="s">
        <v>87</v>
      </c>
      <c r="I15101" s="60" t="s">
        <v>85</v>
      </c>
    </row>
    <row r="15102" spans="1:9" x14ac:dyDescent="0.2">
      <c r="A15102" t="s">
        <v>41</v>
      </c>
      <c r="B15102" t="s">
        <v>81</v>
      </c>
      <c r="C15102" t="s">
        <v>22</v>
      </c>
      <c r="D15102" s="55">
        <v>46508</v>
      </c>
      <c r="E15102">
        <v>0</v>
      </c>
      <c r="F15102">
        <v>2376526</v>
      </c>
      <c r="G15102" s="58" t="s">
        <v>87</v>
      </c>
      <c r="H15102" s="58" t="s">
        <v>87</v>
      </c>
      <c r="I15102" s="60" t="s">
        <v>85</v>
      </c>
    </row>
    <row r="15103" spans="1:9" x14ac:dyDescent="0.2">
      <c r="A15103" t="s">
        <v>42</v>
      </c>
      <c r="B15103" t="s">
        <v>80</v>
      </c>
      <c r="C15103" t="s">
        <v>22</v>
      </c>
      <c r="D15103" s="55">
        <v>46508</v>
      </c>
      <c r="E15103">
        <v>0.16500000000000001</v>
      </c>
      <c r="F15103">
        <v>2376527</v>
      </c>
      <c r="G15103" s="58" t="s">
        <v>87</v>
      </c>
      <c r="H15103" s="58" t="s">
        <v>87</v>
      </c>
      <c r="I15103" s="60" t="s">
        <v>85</v>
      </c>
    </row>
    <row r="15104" spans="1:9" x14ac:dyDescent="0.2">
      <c r="A15104" t="s">
        <v>42</v>
      </c>
      <c r="B15104" t="s">
        <v>81</v>
      </c>
      <c r="C15104" t="s">
        <v>22</v>
      </c>
      <c r="D15104" s="55">
        <v>46508</v>
      </c>
      <c r="E15104">
        <v>0</v>
      </c>
      <c r="F15104">
        <v>2376528</v>
      </c>
      <c r="G15104" s="58" t="s">
        <v>87</v>
      </c>
      <c r="H15104" s="58" t="s">
        <v>87</v>
      </c>
      <c r="I15104" s="60" t="s">
        <v>85</v>
      </c>
    </row>
    <row r="15105" spans="1:9" x14ac:dyDescent="0.2">
      <c r="A15105" t="s">
        <v>43</v>
      </c>
      <c r="B15105" t="s">
        <v>80</v>
      </c>
      <c r="C15105" t="s">
        <v>22</v>
      </c>
      <c r="D15105" s="55">
        <v>46508</v>
      </c>
      <c r="E15105">
        <v>0.16500000000000001</v>
      </c>
      <c r="F15105">
        <v>2376529</v>
      </c>
      <c r="G15105" s="58" t="s">
        <v>87</v>
      </c>
      <c r="H15105" s="58" t="s">
        <v>87</v>
      </c>
      <c r="I15105" s="60" t="s">
        <v>85</v>
      </c>
    </row>
    <row r="15106" spans="1:9" x14ac:dyDescent="0.2">
      <c r="A15106" t="s">
        <v>43</v>
      </c>
      <c r="B15106" t="s">
        <v>81</v>
      </c>
      <c r="C15106" t="s">
        <v>22</v>
      </c>
      <c r="D15106" s="55">
        <v>46508</v>
      </c>
      <c r="E15106">
        <v>0</v>
      </c>
      <c r="F15106">
        <v>2376530</v>
      </c>
      <c r="G15106" s="58" t="s">
        <v>87</v>
      </c>
      <c r="H15106" s="58" t="s">
        <v>87</v>
      </c>
      <c r="I15106" s="60" t="s">
        <v>85</v>
      </c>
    </row>
    <row r="15107" spans="1:9" x14ac:dyDescent="0.2">
      <c r="A15107" t="s">
        <v>44</v>
      </c>
      <c r="B15107" t="s">
        <v>80</v>
      </c>
      <c r="C15107" t="s">
        <v>22</v>
      </c>
      <c r="D15107" s="55">
        <v>46508</v>
      </c>
      <c r="E15107">
        <v>0.19500000000000001</v>
      </c>
      <c r="F15107">
        <v>2376531</v>
      </c>
      <c r="G15107" s="58" t="s">
        <v>87</v>
      </c>
      <c r="H15107" s="58" t="s">
        <v>87</v>
      </c>
      <c r="I15107" s="60" t="s">
        <v>85</v>
      </c>
    </row>
    <row r="15108" spans="1:9" x14ac:dyDescent="0.2">
      <c r="A15108" t="s">
        <v>44</v>
      </c>
      <c r="B15108" t="s">
        <v>81</v>
      </c>
      <c r="C15108" t="s">
        <v>22</v>
      </c>
      <c r="D15108" s="55">
        <v>46508</v>
      </c>
      <c r="E15108">
        <v>5.0000000000000001E-3</v>
      </c>
      <c r="F15108">
        <v>2376532</v>
      </c>
      <c r="G15108" s="58" t="s">
        <v>87</v>
      </c>
      <c r="H15108" s="58" t="s">
        <v>87</v>
      </c>
      <c r="I15108" s="60" t="s">
        <v>85</v>
      </c>
    </row>
    <row r="15109" spans="1:9" x14ac:dyDescent="0.2">
      <c r="A15109" t="s">
        <v>45</v>
      </c>
      <c r="B15109" t="s">
        <v>80</v>
      </c>
      <c r="C15109" t="s">
        <v>22</v>
      </c>
      <c r="D15109" s="55">
        <v>46508</v>
      </c>
      <c r="E15109">
        <v>0.19500000000000001</v>
      </c>
      <c r="F15109">
        <v>2376533</v>
      </c>
      <c r="G15109" s="58" t="s">
        <v>87</v>
      </c>
      <c r="H15109" s="58" t="s">
        <v>87</v>
      </c>
      <c r="I15109" s="60" t="s">
        <v>85</v>
      </c>
    </row>
    <row r="15110" spans="1:9" x14ac:dyDescent="0.2">
      <c r="A15110" t="s">
        <v>45</v>
      </c>
      <c r="B15110" t="s">
        <v>81</v>
      </c>
      <c r="C15110" t="s">
        <v>22</v>
      </c>
      <c r="D15110" s="55">
        <v>46508</v>
      </c>
      <c r="E15110">
        <v>5.0000000000000001E-3</v>
      </c>
      <c r="F15110">
        <v>2376534</v>
      </c>
      <c r="G15110" s="58" t="s">
        <v>87</v>
      </c>
      <c r="H15110" s="58" t="s">
        <v>87</v>
      </c>
      <c r="I15110" s="60" t="s">
        <v>85</v>
      </c>
    </row>
    <row r="15111" spans="1:9" x14ac:dyDescent="0.2">
      <c r="A15111" t="s">
        <v>46</v>
      </c>
      <c r="B15111" t="s">
        <v>80</v>
      </c>
      <c r="C15111" t="s">
        <v>22</v>
      </c>
      <c r="D15111" s="55">
        <v>46508</v>
      </c>
      <c r="E15111">
        <v>0.19500000000000001</v>
      </c>
      <c r="F15111">
        <v>2376535</v>
      </c>
      <c r="G15111" s="58" t="s">
        <v>87</v>
      </c>
      <c r="H15111" s="58" t="s">
        <v>87</v>
      </c>
      <c r="I15111" s="60" t="s">
        <v>85</v>
      </c>
    </row>
    <row r="15112" spans="1:9" x14ac:dyDescent="0.2">
      <c r="A15112" t="s">
        <v>46</v>
      </c>
      <c r="B15112" t="s">
        <v>81</v>
      </c>
      <c r="C15112" t="s">
        <v>22</v>
      </c>
      <c r="D15112" s="55">
        <v>46508</v>
      </c>
      <c r="E15112">
        <v>5.0000000000000001E-3</v>
      </c>
      <c r="F15112">
        <v>2376536</v>
      </c>
      <c r="G15112" s="58" t="s">
        <v>87</v>
      </c>
      <c r="H15112" s="58" t="s">
        <v>87</v>
      </c>
      <c r="I15112" s="60" t="s">
        <v>85</v>
      </c>
    </row>
    <row r="15113" spans="1:9" x14ac:dyDescent="0.2">
      <c r="A15113" t="s">
        <v>47</v>
      </c>
      <c r="B15113" t="s">
        <v>80</v>
      </c>
      <c r="C15113" t="s">
        <v>22</v>
      </c>
      <c r="D15113" s="55">
        <v>46508</v>
      </c>
      <c r="E15113">
        <v>0.19500000000000001</v>
      </c>
      <c r="F15113">
        <v>2376537</v>
      </c>
      <c r="G15113" s="58" t="s">
        <v>87</v>
      </c>
      <c r="H15113" s="58" t="s">
        <v>87</v>
      </c>
      <c r="I15113" s="60" t="s">
        <v>85</v>
      </c>
    </row>
    <row r="15114" spans="1:9" x14ac:dyDescent="0.2">
      <c r="A15114" t="s">
        <v>47</v>
      </c>
      <c r="B15114" t="s">
        <v>81</v>
      </c>
      <c r="C15114" t="s">
        <v>22</v>
      </c>
      <c r="D15114" s="55">
        <v>46508</v>
      </c>
      <c r="E15114">
        <v>5.0000000000000001E-3</v>
      </c>
      <c r="F15114">
        <v>2376538</v>
      </c>
      <c r="G15114" s="58" t="s">
        <v>87</v>
      </c>
      <c r="H15114" s="58" t="s">
        <v>87</v>
      </c>
      <c r="I15114" s="60" t="s">
        <v>85</v>
      </c>
    </row>
    <row r="15115" spans="1:9" x14ac:dyDescent="0.2">
      <c r="A15115" t="s">
        <v>48</v>
      </c>
      <c r="B15115" t="s">
        <v>80</v>
      </c>
      <c r="C15115" t="s">
        <v>22</v>
      </c>
      <c r="D15115" s="55">
        <v>46508</v>
      </c>
      <c r="E15115">
        <v>0.19500000000000001</v>
      </c>
      <c r="F15115">
        <v>2376539</v>
      </c>
      <c r="G15115" s="58" t="s">
        <v>87</v>
      </c>
      <c r="H15115" s="58" t="s">
        <v>87</v>
      </c>
      <c r="I15115" s="60" t="s">
        <v>85</v>
      </c>
    </row>
    <row r="15116" spans="1:9" x14ac:dyDescent="0.2">
      <c r="A15116" t="s">
        <v>48</v>
      </c>
      <c r="B15116" t="s">
        <v>81</v>
      </c>
      <c r="C15116" t="s">
        <v>22</v>
      </c>
      <c r="D15116" s="55">
        <v>46508</v>
      </c>
      <c r="E15116">
        <v>5.0000000000000001E-3</v>
      </c>
      <c r="F15116">
        <v>2376540</v>
      </c>
      <c r="G15116" s="58" t="s">
        <v>87</v>
      </c>
      <c r="H15116" s="58" t="s">
        <v>87</v>
      </c>
      <c r="I15116" s="60" t="s">
        <v>85</v>
      </c>
    </row>
    <row r="15117" spans="1:9" x14ac:dyDescent="0.2">
      <c r="A15117" t="s">
        <v>50</v>
      </c>
      <c r="B15117" t="s">
        <v>80</v>
      </c>
      <c r="C15117" t="s">
        <v>22</v>
      </c>
      <c r="D15117" s="55">
        <v>46508</v>
      </c>
      <c r="E15117">
        <v>0</v>
      </c>
      <c r="F15117">
        <v>2376541</v>
      </c>
      <c r="G15117" s="58" t="s">
        <v>87</v>
      </c>
      <c r="H15117" s="58" t="s">
        <v>87</v>
      </c>
      <c r="I15117" s="60" t="s">
        <v>85</v>
      </c>
    </row>
    <row r="15118" spans="1:9" x14ac:dyDescent="0.2">
      <c r="A15118" t="s">
        <v>50</v>
      </c>
      <c r="B15118" t="s">
        <v>81</v>
      </c>
      <c r="C15118" t="s">
        <v>22</v>
      </c>
      <c r="D15118" s="55">
        <v>46508</v>
      </c>
      <c r="E15118">
        <v>0</v>
      </c>
      <c r="F15118">
        <v>2376542</v>
      </c>
      <c r="G15118" s="58" t="s">
        <v>87</v>
      </c>
      <c r="H15118" s="58" t="s">
        <v>87</v>
      </c>
      <c r="I15118" s="60" t="s">
        <v>85</v>
      </c>
    </row>
    <row r="15119" spans="1:9" x14ac:dyDescent="0.2">
      <c r="A15119" t="s">
        <v>58</v>
      </c>
      <c r="B15119" t="s">
        <v>80</v>
      </c>
      <c r="C15119" t="s">
        <v>22</v>
      </c>
      <c r="D15119" s="55">
        <v>46508</v>
      </c>
      <c r="E15119">
        <v>0.38500000000000001</v>
      </c>
      <c r="F15119">
        <v>2376543</v>
      </c>
      <c r="G15119" s="58" t="s">
        <v>87</v>
      </c>
      <c r="H15119" s="58" t="s">
        <v>87</v>
      </c>
      <c r="I15119" s="60" t="s">
        <v>85</v>
      </c>
    </row>
    <row r="15120" spans="1:9" x14ac:dyDescent="0.2">
      <c r="A15120" t="s">
        <v>58</v>
      </c>
      <c r="B15120" t="s">
        <v>81</v>
      </c>
      <c r="C15120" t="s">
        <v>22</v>
      </c>
      <c r="D15120" s="55">
        <v>46508</v>
      </c>
      <c r="E15120">
        <v>1.4999999999999999E-2</v>
      </c>
      <c r="F15120">
        <v>2376544</v>
      </c>
      <c r="G15120" s="58" t="s">
        <v>87</v>
      </c>
      <c r="H15120" s="58" t="s">
        <v>87</v>
      </c>
      <c r="I15120" s="60" t="s">
        <v>85</v>
      </c>
    </row>
    <row r="15121" spans="1:9" x14ac:dyDescent="0.2">
      <c r="A15121" t="s">
        <v>59</v>
      </c>
      <c r="B15121" t="s">
        <v>80</v>
      </c>
      <c r="C15121" t="s">
        <v>22</v>
      </c>
      <c r="D15121" s="55">
        <v>46508</v>
      </c>
      <c r="E15121">
        <v>0.44</v>
      </c>
      <c r="F15121">
        <v>2376545</v>
      </c>
      <c r="G15121" s="58" t="s">
        <v>87</v>
      </c>
      <c r="H15121" s="58" t="s">
        <v>87</v>
      </c>
      <c r="I15121" s="60" t="s">
        <v>85</v>
      </c>
    </row>
    <row r="15122" spans="1:9" x14ac:dyDescent="0.2">
      <c r="A15122" t="s">
        <v>59</v>
      </c>
      <c r="B15122" t="s">
        <v>81</v>
      </c>
      <c r="C15122" t="s">
        <v>22</v>
      </c>
      <c r="D15122" s="55">
        <v>46508</v>
      </c>
      <c r="E15122">
        <v>-6.5000000000000002E-2</v>
      </c>
      <c r="F15122">
        <v>2376546</v>
      </c>
      <c r="G15122" s="58" t="s">
        <v>87</v>
      </c>
      <c r="H15122" s="58" t="s">
        <v>87</v>
      </c>
      <c r="I15122" s="60" t="s">
        <v>85</v>
      </c>
    </row>
    <row r="15123" spans="1:9" x14ac:dyDescent="0.2">
      <c r="A15123" t="s">
        <v>60</v>
      </c>
      <c r="B15123" t="s">
        <v>80</v>
      </c>
      <c r="C15123" t="s">
        <v>22</v>
      </c>
      <c r="D15123" s="55">
        <v>46508</v>
      </c>
      <c r="E15123">
        <v>0.44</v>
      </c>
      <c r="F15123">
        <v>2376547</v>
      </c>
      <c r="G15123" s="58" t="s">
        <v>87</v>
      </c>
      <c r="H15123" s="58" t="s">
        <v>87</v>
      </c>
      <c r="I15123" s="60" t="s">
        <v>85</v>
      </c>
    </row>
    <row r="15124" spans="1:9" x14ac:dyDescent="0.2">
      <c r="A15124" t="s">
        <v>60</v>
      </c>
      <c r="B15124" t="s">
        <v>81</v>
      </c>
      <c r="C15124" t="s">
        <v>22</v>
      </c>
      <c r="D15124" s="55">
        <v>46508</v>
      </c>
      <c r="E15124">
        <v>0.02</v>
      </c>
      <c r="F15124">
        <v>2376548</v>
      </c>
      <c r="G15124" s="58" t="s">
        <v>87</v>
      </c>
      <c r="H15124" s="58" t="s">
        <v>87</v>
      </c>
      <c r="I15124" s="60" t="s">
        <v>85</v>
      </c>
    </row>
    <row r="15125" spans="1:9" x14ac:dyDescent="0.2">
      <c r="A15125" t="s">
        <v>61</v>
      </c>
      <c r="B15125" t="s">
        <v>80</v>
      </c>
      <c r="C15125" t="s">
        <v>22</v>
      </c>
      <c r="D15125" s="55">
        <v>46508</v>
      </c>
      <c r="E15125">
        <v>0.44</v>
      </c>
      <c r="F15125">
        <v>2376549</v>
      </c>
      <c r="G15125" s="58" t="s">
        <v>87</v>
      </c>
      <c r="H15125" s="58" t="s">
        <v>87</v>
      </c>
      <c r="I15125" s="60" t="s">
        <v>85</v>
      </c>
    </row>
    <row r="15126" spans="1:9" x14ac:dyDescent="0.2">
      <c r="A15126" t="s">
        <v>61</v>
      </c>
      <c r="B15126" t="s">
        <v>81</v>
      </c>
      <c r="C15126" t="s">
        <v>22</v>
      </c>
      <c r="D15126" s="55">
        <v>46508</v>
      </c>
      <c r="E15126">
        <v>-3.5000000000000003E-2</v>
      </c>
      <c r="F15126">
        <v>2376550</v>
      </c>
      <c r="G15126" s="58" t="s">
        <v>87</v>
      </c>
      <c r="H15126" s="58" t="s">
        <v>87</v>
      </c>
      <c r="I15126" s="60" t="s">
        <v>85</v>
      </c>
    </row>
    <row r="15127" spans="1:9" x14ac:dyDescent="0.2">
      <c r="A15127" t="s">
        <v>62</v>
      </c>
      <c r="B15127" t="s">
        <v>80</v>
      </c>
      <c r="C15127" t="s">
        <v>22</v>
      </c>
      <c r="D15127" s="55">
        <v>46508</v>
      </c>
      <c r="E15127">
        <v>0.19500000000000001</v>
      </c>
      <c r="F15127">
        <v>2376551</v>
      </c>
      <c r="G15127" s="58" t="s">
        <v>87</v>
      </c>
      <c r="H15127" s="58" t="s">
        <v>87</v>
      </c>
      <c r="I15127" s="60" t="s">
        <v>85</v>
      </c>
    </row>
    <row r="15128" spans="1:9" x14ac:dyDescent="0.2">
      <c r="A15128" t="s">
        <v>62</v>
      </c>
      <c r="B15128" t="s">
        <v>81</v>
      </c>
      <c r="C15128" t="s">
        <v>22</v>
      </c>
      <c r="D15128" s="55">
        <v>46508</v>
      </c>
      <c r="E15128">
        <v>5.0000000000000001E-3</v>
      </c>
      <c r="F15128">
        <v>2376552</v>
      </c>
      <c r="G15128" s="58" t="s">
        <v>87</v>
      </c>
      <c r="H15128" s="58" t="s">
        <v>87</v>
      </c>
      <c r="I15128" s="60" t="s">
        <v>85</v>
      </c>
    </row>
    <row r="15129" spans="1:9" x14ac:dyDescent="0.2">
      <c r="A15129" t="s">
        <v>63</v>
      </c>
      <c r="B15129" t="s">
        <v>80</v>
      </c>
      <c r="C15129" t="s">
        <v>22</v>
      </c>
      <c r="D15129" s="55">
        <v>46508</v>
      </c>
      <c r="E15129">
        <v>0</v>
      </c>
      <c r="F15129">
        <v>2376553</v>
      </c>
      <c r="G15129" s="58" t="s">
        <v>87</v>
      </c>
      <c r="H15129" s="58" t="s">
        <v>87</v>
      </c>
      <c r="I15129" s="60" t="s">
        <v>85</v>
      </c>
    </row>
    <row r="15130" spans="1:9" x14ac:dyDescent="0.2">
      <c r="A15130" t="s">
        <v>63</v>
      </c>
      <c r="B15130" t="s">
        <v>81</v>
      </c>
      <c r="C15130" t="s">
        <v>22</v>
      </c>
      <c r="D15130" s="55">
        <v>46508</v>
      </c>
      <c r="E15130">
        <v>0</v>
      </c>
      <c r="F15130">
        <v>2376554</v>
      </c>
      <c r="G15130" s="58" t="s">
        <v>87</v>
      </c>
      <c r="H15130" s="58" t="s">
        <v>87</v>
      </c>
      <c r="I15130" s="60" t="s">
        <v>85</v>
      </c>
    </row>
    <row r="15131" spans="1:9" x14ac:dyDescent="0.2">
      <c r="A15131" t="s">
        <v>64</v>
      </c>
      <c r="B15131" t="s">
        <v>80</v>
      </c>
      <c r="C15131" t="s">
        <v>22</v>
      </c>
      <c r="D15131" s="55">
        <v>46508</v>
      </c>
      <c r="E15131">
        <v>0</v>
      </c>
      <c r="F15131">
        <v>2376555</v>
      </c>
      <c r="G15131" s="58" t="s">
        <v>87</v>
      </c>
      <c r="H15131" s="58" t="s">
        <v>87</v>
      </c>
      <c r="I15131" s="60" t="s">
        <v>85</v>
      </c>
    </row>
    <row r="15132" spans="1:9" x14ac:dyDescent="0.2">
      <c r="A15132" t="s">
        <v>64</v>
      </c>
      <c r="B15132" t="s">
        <v>81</v>
      </c>
      <c r="C15132" t="s">
        <v>22</v>
      </c>
      <c r="D15132" s="55">
        <v>46508</v>
      </c>
      <c r="E15132">
        <v>0</v>
      </c>
      <c r="F15132">
        <v>2376556</v>
      </c>
      <c r="G15132" s="58" t="s">
        <v>87</v>
      </c>
      <c r="H15132" s="58" t="s">
        <v>87</v>
      </c>
      <c r="I15132" s="60" t="s">
        <v>85</v>
      </c>
    </row>
    <row r="15133" spans="1:9" x14ac:dyDescent="0.2">
      <c r="A15133" t="s">
        <v>79</v>
      </c>
      <c r="B15133" t="s">
        <v>80</v>
      </c>
      <c r="C15133" t="s">
        <v>22</v>
      </c>
      <c r="D15133" s="55">
        <v>46508</v>
      </c>
      <c r="E15133">
        <v>0</v>
      </c>
      <c r="F15133">
        <v>2376557</v>
      </c>
      <c r="G15133" s="58" t="s">
        <v>87</v>
      </c>
      <c r="H15133" s="58" t="s">
        <v>87</v>
      </c>
      <c r="I15133" s="60" t="s">
        <v>85</v>
      </c>
    </row>
    <row r="15134" spans="1:9" x14ac:dyDescent="0.2">
      <c r="A15134" t="s">
        <v>79</v>
      </c>
      <c r="B15134" t="s">
        <v>81</v>
      </c>
      <c r="C15134" t="s">
        <v>22</v>
      </c>
      <c r="D15134" s="55">
        <v>46508</v>
      </c>
      <c r="E15134">
        <v>0</v>
      </c>
      <c r="F15134">
        <v>2376558</v>
      </c>
      <c r="G15134" s="58" t="s">
        <v>87</v>
      </c>
      <c r="H15134" s="58" t="s">
        <v>87</v>
      </c>
      <c r="I15134" s="60" t="s">
        <v>85</v>
      </c>
    </row>
    <row r="15135" spans="1:9" x14ac:dyDescent="0.2">
      <c r="A15135" t="s">
        <v>65</v>
      </c>
      <c r="B15135" t="s">
        <v>80</v>
      </c>
      <c r="C15135" t="s">
        <v>22</v>
      </c>
      <c r="D15135" s="55">
        <v>46508</v>
      </c>
      <c r="E15135">
        <v>0</v>
      </c>
      <c r="F15135">
        <v>2376559</v>
      </c>
      <c r="G15135" s="58" t="s">
        <v>87</v>
      </c>
      <c r="H15135" s="58" t="s">
        <v>87</v>
      </c>
      <c r="I15135" s="60" t="s">
        <v>85</v>
      </c>
    </row>
    <row r="15136" spans="1:9" x14ac:dyDescent="0.2">
      <c r="A15136" t="s">
        <v>65</v>
      </c>
      <c r="B15136" t="s">
        <v>81</v>
      </c>
      <c r="C15136" t="s">
        <v>22</v>
      </c>
      <c r="D15136" s="55">
        <v>46508</v>
      </c>
      <c r="E15136">
        <v>0</v>
      </c>
      <c r="F15136">
        <v>2376560</v>
      </c>
      <c r="G15136" s="58" t="s">
        <v>87</v>
      </c>
      <c r="H15136" s="58" t="s">
        <v>87</v>
      </c>
      <c r="I15136" s="60" t="s">
        <v>85</v>
      </c>
    </row>
    <row r="15137" spans="1:9" x14ac:dyDescent="0.2">
      <c r="A15137" t="s">
        <v>82</v>
      </c>
      <c r="B15137" t="s">
        <v>80</v>
      </c>
      <c r="C15137" t="s">
        <v>22</v>
      </c>
      <c r="D15137" s="55">
        <v>46508</v>
      </c>
      <c r="E15137">
        <v>0</v>
      </c>
      <c r="F15137">
        <v>2376561</v>
      </c>
      <c r="G15137" s="58" t="s">
        <v>87</v>
      </c>
      <c r="H15137" s="58" t="s">
        <v>87</v>
      </c>
      <c r="I15137" s="60" t="s">
        <v>85</v>
      </c>
    </row>
    <row r="15138" spans="1:9" x14ac:dyDescent="0.2">
      <c r="A15138" t="s">
        <v>78</v>
      </c>
      <c r="B15138" t="s">
        <v>80</v>
      </c>
      <c r="C15138" t="s">
        <v>22</v>
      </c>
      <c r="D15138" s="55">
        <v>46539</v>
      </c>
      <c r="E15138">
        <v>0.38500000000000001</v>
      </c>
      <c r="F15138">
        <v>2376515</v>
      </c>
      <c r="G15138" s="58" t="s">
        <v>87</v>
      </c>
      <c r="H15138" s="58" t="s">
        <v>87</v>
      </c>
      <c r="I15138" s="60" t="s">
        <v>85</v>
      </c>
    </row>
    <row r="15139" spans="1:9" x14ac:dyDescent="0.2">
      <c r="A15139" t="s">
        <v>78</v>
      </c>
      <c r="B15139" t="s">
        <v>81</v>
      </c>
      <c r="C15139" t="s">
        <v>22</v>
      </c>
      <c r="D15139" s="55">
        <v>46539</v>
      </c>
      <c r="E15139">
        <v>1.4999999999999999E-2</v>
      </c>
      <c r="F15139">
        <v>2376516</v>
      </c>
      <c r="G15139" s="58" t="s">
        <v>87</v>
      </c>
      <c r="H15139" s="58" t="s">
        <v>87</v>
      </c>
      <c r="I15139" s="60" t="s">
        <v>85</v>
      </c>
    </row>
    <row r="15140" spans="1:9" x14ac:dyDescent="0.2">
      <c r="A15140" t="s">
        <v>35</v>
      </c>
      <c r="B15140" t="s">
        <v>80</v>
      </c>
      <c r="C15140" t="s">
        <v>22</v>
      </c>
      <c r="D15140" s="55">
        <v>46539</v>
      </c>
      <c r="E15140">
        <v>0.38500000000000001</v>
      </c>
      <c r="F15140">
        <v>2376517</v>
      </c>
      <c r="G15140" s="58" t="s">
        <v>87</v>
      </c>
      <c r="H15140" s="58" t="s">
        <v>87</v>
      </c>
      <c r="I15140" s="60" t="s">
        <v>85</v>
      </c>
    </row>
    <row r="15141" spans="1:9" x14ac:dyDescent="0.2">
      <c r="A15141" t="s">
        <v>35</v>
      </c>
      <c r="B15141" t="s">
        <v>81</v>
      </c>
      <c r="C15141" t="s">
        <v>22</v>
      </c>
      <c r="D15141" s="55">
        <v>46539</v>
      </c>
      <c r="E15141">
        <v>5.5E-2</v>
      </c>
      <c r="F15141">
        <v>2376518</v>
      </c>
      <c r="G15141" s="58" t="s">
        <v>87</v>
      </c>
      <c r="H15141" s="58" t="s">
        <v>87</v>
      </c>
      <c r="I15141" s="60" t="s">
        <v>85</v>
      </c>
    </row>
    <row r="15142" spans="1:9" x14ac:dyDescent="0.2">
      <c r="A15142" t="s">
        <v>36</v>
      </c>
      <c r="B15142" t="s">
        <v>80</v>
      </c>
      <c r="C15142" t="s">
        <v>22</v>
      </c>
      <c r="D15142" s="55">
        <v>46539</v>
      </c>
      <c r="E15142">
        <v>0.38500000000000001</v>
      </c>
      <c r="F15142">
        <v>2376519</v>
      </c>
      <c r="G15142" s="58" t="s">
        <v>87</v>
      </c>
      <c r="H15142" s="58" t="s">
        <v>87</v>
      </c>
      <c r="I15142" s="60" t="s">
        <v>85</v>
      </c>
    </row>
    <row r="15143" spans="1:9" x14ac:dyDescent="0.2">
      <c r="A15143" t="s">
        <v>36</v>
      </c>
      <c r="B15143" t="s">
        <v>81</v>
      </c>
      <c r="C15143" t="s">
        <v>22</v>
      </c>
      <c r="D15143" s="55">
        <v>46539</v>
      </c>
      <c r="E15143">
        <v>1.4999999999999999E-2</v>
      </c>
      <c r="F15143">
        <v>2376520</v>
      </c>
      <c r="G15143" s="58" t="s">
        <v>87</v>
      </c>
      <c r="H15143" s="58" t="s">
        <v>87</v>
      </c>
      <c r="I15143" s="60" t="s">
        <v>85</v>
      </c>
    </row>
    <row r="15144" spans="1:9" x14ac:dyDescent="0.2">
      <c r="A15144" t="s">
        <v>37</v>
      </c>
      <c r="B15144" t="s">
        <v>80</v>
      </c>
      <c r="C15144" t="s">
        <v>22</v>
      </c>
      <c r="D15144" s="55">
        <v>46539</v>
      </c>
      <c r="E15144">
        <v>0.38500000000000001</v>
      </c>
      <c r="F15144">
        <v>2376521</v>
      </c>
      <c r="G15144" s="58" t="s">
        <v>87</v>
      </c>
      <c r="H15144" s="58" t="s">
        <v>87</v>
      </c>
      <c r="I15144" s="60" t="s">
        <v>85</v>
      </c>
    </row>
    <row r="15145" spans="1:9" x14ac:dyDescent="0.2">
      <c r="A15145" t="s">
        <v>37</v>
      </c>
      <c r="B15145" t="s">
        <v>81</v>
      </c>
      <c r="C15145" t="s">
        <v>22</v>
      </c>
      <c r="D15145" s="55">
        <v>46539</v>
      </c>
      <c r="E15145">
        <v>5.5E-2</v>
      </c>
      <c r="F15145">
        <v>2376522</v>
      </c>
      <c r="G15145" s="58" t="s">
        <v>87</v>
      </c>
      <c r="H15145" s="58" t="s">
        <v>87</v>
      </c>
      <c r="I15145" s="60" t="s">
        <v>85</v>
      </c>
    </row>
    <row r="15146" spans="1:9" x14ac:dyDescent="0.2">
      <c r="A15146" t="s">
        <v>40</v>
      </c>
      <c r="B15146" t="s">
        <v>80</v>
      </c>
      <c r="C15146" t="s">
        <v>22</v>
      </c>
      <c r="D15146" s="55">
        <v>46539</v>
      </c>
      <c r="E15146">
        <v>0</v>
      </c>
      <c r="F15146">
        <v>2376523</v>
      </c>
      <c r="G15146" s="58" t="s">
        <v>87</v>
      </c>
      <c r="H15146" s="58" t="s">
        <v>87</v>
      </c>
      <c r="I15146" s="60" t="s">
        <v>85</v>
      </c>
    </row>
    <row r="15147" spans="1:9" x14ac:dyDescent="0.2">
      <c r="A15147" t="s">
        <v>40</v>
      </c>
      <c r="B15147" t="s">
        <v>81</v>
      </c>
      <c r="C15147" t="s">
        <v>22</v>
      </c>
      <c r="D15147" s="55">
        <v>46539</v>
      </c>
      <c r="E15147">
        <v>0</v>
      </c>
      <c r="F15147">
        <v>2376524</v>
      </c>
      <c r="G15147" s="58" t="s">
        <v>87</v>
      </c>
      <c r="H15147" s="58" t="s">
        <v>87</v>
      </c>
      <c r="I15147" s="60" t="s">
        <v>85</v>
      </c>
    </row>
    <row r="15148" spans="1:9" x14ac:dyDescent="0.2">
      <c r="A15148" t="s">
        <v>41</v>
      </c>
      <c r="B15148" t="s">
        <v>80</v>
      </c>
      <c r="C15148" t="s">
        <v>22</v>
      </c>
      <c r="D15148" s="55">
        <v>46539</v>
      </c>
      <c r="E15148">
        <v>0</v>
      </c>
      <c r="F15148">
        <v>2376525</v>
      </c>
      <c r="G15148" s="58" t="s">
        <v>87</v>
      </c>
      <c r="H15148" s="58" t="s">
        <v>87</v>
      </c>
      <c r="I15148" s="60" t="s">
        <v>85</v>
      </c>
    </row>
    <row r="15149" spans="1:9" x14ac:dyDescent="0.2">
      <c r="A15149" t="s">
        <v>41</v>
      </c>
      <c r="B15149" t="s">
        <v>81</v>
      </c>
      <c r="C15149" t="s">
        <v>22</v>
      </c>
      <c r="D15149" s="55">
        <v>46539</v>
      </c>
      <c r="E15149">
        <v>0</v>
      </c>
      <c r="F15149">
        <v>2376526</v>
      </c>
      <c r="G15149" s="58" t="s">
        <v>87</v>
      </c>
      <c r="H15149" s="58" t="s">
        <v>87</v>
      </c>
      <c r="I15149" s="60" t="s">
        <v>85</v>
      </c>
    </row>
    <row r="15150" spans="1:9" x14ac:dyDescent="0.2">
      <c r="A15150" t="s">
        <v>42</v>
      </c>
      <c r="B15150" t="s">
        <v>80</v>
      </c>
      <c r="C15150" t="s">
        <v>22</v>
      </c>
      <c r="D15150" s="55">
        <v>46539</v>
      </c>
      <c r="E15150">
        <v>0.17</v>
      </c>
      <c r="F15150">
        <v>2376527</v>
      </c>
      <c r="G15150" s="58" t="s">
        <v>87</v>
      </c>
      <c r="H15150" s="58" t="s">
        <v>87</v>
      </c>
      <c r="I15150" s="60" t="s">
        <v>85</v>
      </c>
    </row>
    <row r="15151" spans="1:9" x14ac:dyDescent="0.2">
      <c r="A15151" t="s">
        <v>42</v>
      </c>
      <c r="B15151" t="s">
        <v>81</v>
      </c>
      <c r="C15151" t="s">
        <v>22</v>
      </c>
      <c r="D15151" s="55">
        <v>46539</v>
      </c>
      <c r="E15151">
        <v>0</v>
      </c>
      <c r="F15151">
        <v>2376528</v>
      </c>
      <c r="G15151" s="58" t="s">
        <v>87</v>
      </c>
      <c r="H15151" s="58" t="s">
        <v>87</v>
      </c>
      <c r="I15151" s="60" t="s">
        <v>85</v>
      </c>
    </row>
    <row r="15152" spans="1:9" x14ac:dyDescent="0.2">
      <c r="A15152" t="s">
        <v>43</v>
      </c>
      <c r="B15152" t="s">
        <v>80</v>
      </c>
      <c r="C15152" t="s">
        <v>22</v>
      </c>
      <c r="D15152" s="55">
        <v>46539</v>
      </c>
      <c r="E15152">
        <v>0.17</v>
      </c>
      <c r="F15152">
        <v>2376529</v>
      </c>
      <c r="G15152" s="58" t="s">
        <v>87</v>
      </c>
      <c r="H15152" s="58" t="s">
        <v>87</v>
      </c>
      <c r="I15152" s="60" t="s">
        <v>85</v>
      </c>
    </row>
    <row r="15153" spans="1:9" x14ac:dyDescent="0.2">
      <c r="A15153" t="s">
        <v>43</v>
      </c>
      <c r="B15153" t="s">
        <v>81</v>
      </c>
      <c r="C15153" t="s">
        <v>22</v>
      </c>
      <c r="D15153" s="55">
        <v>46539</v>
      </c>
      <c r="E15153">
        <v>0</v>
      </c>
      <c r="F15153">
        <v>2376530</v>
      </c>
      <c r="G15153" s="58" t="s">
        <v>87</v>
      </c>
      <c r="H15153" s="58" t="s">
        <v>87</v>
      </c>
      <c r="I15153" s="60" t="s">
        <v>85</v>
      </c>
    </row>
    <row r="15154" spans="1:9" x14ac:dyDescent="0.2">
      <c r="A15154" t="s">
        <v>44</v>
      </c>
      <c r="B15154" t="s">
        <v>80</v>
      </c>
      <c r="C15154" t="s">
        <v>22</v>
      </c>
      <c r="D15154" s="55">
        <v>46539</v>
      </c>
      <c r="E15154">
        <v>0.19500000000000001</v>
      </c>
      <c r="F15154">
        <v>2376531</v>
      </c>
      <c r="G15154" s="58" t="s">
        <v>87</v>
      </c>
      <c r="H15154" s="58" t="s">
        <v>87</v>
      </c>
      <c r="I15154" s="60" t="s">
        <v>85</v>
      </c>
    </row>
    <row r="15155" spans="1:9" x14ac:dyDescent="0.2">
      <c r="A15155" t="s">
        <v>44</v>
      </c>
      <c r="B15155" t="s">
        <v>81</v>
      </c>
      <c r="C15155" t="s">
        <v>22</v>
      </c>
      <c r="D15155" s="55">
        <v>46539</v>
      </c>
      <c r="E15155">
        <v>5.0000000000000001E-3</v>
      </c>
      <c r="F15155">
        <v>2376532</v>
      </c>
      <c r="G15155" s="58" t="s">
        <v>87</v>
      </c>
      <c r="H15155" s="58" t="s">
        <v>87</v>
      </c>
      <c r="I15155" s="60" t="s">
        <v>85</v>
      </c>
    </row>
    <row r="15156" spans="1:9" x14ac:dyDescent="0.2">
      <c r="A15156" t="s">
        <v>45</v>
      </c>
      <c r="B15156" t="s">
        <v>80</v>
      </c>
      <c r="C15156" t="s">
        <v>22</v>
      </c>
      <c r="D15156" s="55">
        <v>46539</v>
      </c>
      <c r="E15156">
        <v>0.19500000000000001</v>
      </c>
      <c r="F15156">
        <v>2376533</v>
      </c>
      <c r="G15156" s="58" t="s">
        <v>87</v>
      </c>
      <c r="H15156" s="58" t="s">
        <v>87</v>
      </c>
      <c r="I15156" s="60" t="s">
        <v>85</v>
      </c>
    </row>
    <row r="15157" spans="1:9" x14ac:dyDescent="0.2">
      <c r="A15157" t="s">
        <v>45</v>
      </c>
      <c r="B15157" t="s">
        <v>81</v>
      </c>
      <c r="C15157" t="s">
        <v>22</v>
      </c>
      <c r="D15157" s="55">
        <v>46539</v>
      </c>
      <c r="E15157">
        <v>5.0000000000000001E-3</v>
      </c>
      <c r="F15157">
        <v>2376534</v>
      </c>
      <c r="G15157" s="58" t="s">
        <v>87</v>
      </c>
      <c r="H15157" s="58" t="s">
        <v>87</v>
      </c>
      <c r="I15157" s="60" t="s">
        <v>85</v>
      </c>
    </row>
    <row r="15158" spans="1:9" x14ac:dyDescent="0.2">
      <c r="A15158" t="s">
        <v>46</v>
      </c>
      <c r="B15158" t="s">
        <v>80</v>
      </c>
      <c r="C15158" t="s">
        <v>22</v>
      </c>
      <c r="D15158" s="55">
        <v>46539</v>
      </c>
      <c r="E15158">
        <v>0.19500000000000001</v>
      </c>
      <c r="F15158">
        <v>2376535</v>
      </c>
      <c r="G15158" s="58" t="s">
        <v>87</v>
      </c>
      <c r="H15158" s="58" t="s">
        <v>87</v>
      </c>
      <c r="I15158" s="60" t="s">
        <v>85</v>
      </c>
    </row>
    <row r="15159" spans="1:9" x14ac:dyDescent="0.2">
      <c r="A15159" t="s">
        <v>46</v>
      </c>
      <c r="B15159" t="s">
        <v>81</v>
      </c>
      <c r="C15159" t="s">
        <v>22</v>
      </c>
      <c r="D15159" s="55">
        <v>46539</v>
      </c>
      <c r="E15159">
        <v>5.0000000000000001E-3</v>
      </c>
      <c r="F15159">
        <v>2376536</v>
      </c>
      <c r="G15159" s="58" t="s">
        <v>87</v>
      </c>
      <c r="H15159" s="58" t="s">
        <v>87</v>
      </c>
      <c r="I15159" s="60" t="s">
        <v>85</v>
      </c>
    </row>
    <row r="15160" spans="1:9" x14ac:dyDescent="0.2">
      <c r="A15160" t="s">
        <v>47</v>
      </c>
      <c r="B15160" t="s">
        <v>80</v>
      </c>
      <c r="C15160" t="s">
        <v>22</v>
      </c>
      <c r="D15160" s="55">
        <v>46539</v>
      </c>
      <c r="E15160">
        <v>0.19500000000000001</v>
      </c>
      <c r="F15160">
        <v>2376537</v>
      </c>
      <c r="G15160" s="58" t="s">
        <v>87</v>
      </c>
      <c r="H15160" s="58" t="s">
        <v>87</v>
      </c>
      <c r="I15160" s="60" t="s">
        <v>85</v>
      </c>
    </row>
    <row r="15161" spans="1:9" x14ac:dyDescent="0.2">
      <c r="A15161" t="s">
        <v>47</v>
      </c>
      <c r="B15161" t="s">
        <v>81</v>
      </c>
      <c r="C15161" t="s">
        <v>22</v>
      </c>
      <c r="D15161" s="55">
        <v>46539</v>
      </c>
      <c r="E15161">
        <v>5.0000000000000001E-3</v>
      </c>
      <c r="F15161">
        <v>2376538</v>
      </c>
      <c r="G15161" s="58" t="s">
        <v>87</v>
      </c>
      <c r="H15161" s="58" t="s">
        <v>87</v>
      </c>
      <c r="I15161" s="60" t="s">
        <v>85</v>
      </c>
    </row>
    <row r="15162" spans="1:9" x14ac:dyDescent="0.2">
      <c r="A15162" t="s">
        <v>48</v>
      </c>
      <c r="B15162" t="s">
        <v>80</v>
      </c>
      <c r="C15162" t="s">
        <v>22</v>
      </c>
      <c r="D15162" s="55">
        <v>46539</v>
      </c>
      <c r="E15162">
        <v>0.19500000000000001</v>
      </c>
      <c r="F15162">
        <v>2376539</v>
      </c>
      <c r="G15162" s="58" t="s">
        <v>87</v>
      </c>
      <c r="H15162" s="58" t="s">
        <v>87</v>
      </c>
      <c r="I15162" s="60" t="s">
        <v>85</v>
      </c>
    </row>
    <row r="15163" spans="1:9" x14ac:dyDescent="0.2">
      <c r="A15163" t="s">
        <v>48</v>
      </c>
      <c r="B15163" t="s">
        <v>81</v>
      </c>
      <c r="C15163" t="s">
        <v>22</v>
      </c>
      <c r="D15163" s="55">
        <v>46539</v>
      </c>
      <c r="E15163">
        <v>5.0000000000000001E-3</v>
      </c>
      <c r="F15163">
        <v>2376540</v>
      </c>
      <c r="G15163" s="58" t="s">
        <v>87</v>
      </c>
      <c r="H15163" s="58" t="s">
        <v>87</v>
      </c>
      <c r="I15163" s="60" t="s">
        <v>85</v>
      </c>
    </row>
    <row r="15164" spans="1:9" x14ac:dyDescent="0.2">
      <c r="A15164" t="s">
        <v>50</v>
      </c>
      <c r="B15164" t="s">
        <v>80</v>
      </c>
      <c r="C15164" t="s">
        <v>22</v>
      </c>
      <c r="D15164" s="55">
        <v>46539</v>
      </c>
      <c r="E15164">
        <v>0</v>
      </c>
      <c r="F15164">
        <v>2376541</v>
      </c>
      <c r="G15164" s="58" t="s">
        <v>87</v>
      </c>
      <c r="H15164" s="58" t="s">
        <v>87</v>
      </c>
      <c r="I15164" s="60" t="s">
        <v>85</v>
      </c>
    </row>
    <row r="15165" spans="1:9" x14ac:dyDescent="0.2">
      <c r="A15165" t="s">
        <v>50</v>
      </c>
      <c r="B15165" t="s">
        <v>81</v>
      </c>
      <c r="C15165" t="s">
        <v>22</v>
      </c>
      <c r="D15165" s="55">
        <v>46539</v>
      </c>
      <c r="E15165">
        <v>0</v>
      </c>
      <c r="F15165">
        <v>2376542</v>
      </c>
      <c r="G15165" s="58" t="s">
        <v>87</v>
      </c>
      <c r="H15165" s="58" t="s">
        <v>87</v>
      </c>
      <c r="I15165" s="60" t="s">
        <v>85</v>
      </c>
    </row>
    <row r="15166" spans="1:9" x14ac:dyDescent="0.2">
      <c r="A15166" t="s">
        <v>58</v>
      </c>
      <c r="B15166" t="s">
        <v>80</v>
      </c>
      <c r="C15166" t="s">
        <v>22</v>
      </c>
      <c r="D15166" s="55">
        <v>46539</v>
      </c>
      <c r="E15166">
        <v>0.38500000000000001</v>
      </c>
      <c r="F15166">
        <v>2376543</v>
      </c>
      <c r="G15166" s="58" t="s">
        <v>87</v>
      </c>
      <c r="H15166" s="58" t="s">
        <v>87</v>
      </c>
      <c r="I15166" s="60" t="s">
        <v>85</v>
      </c>
    </row>
    <row r="15167" spans="1:9" x14ac:dyDescent="0.2">
      <c r="A15167" t="s">
        <v>58</v>
      </c>
      <c r="B15167" t="s">
        <v>81</v>
      </c>
      <c r="C15167" t="s">
        <v>22</v>
      </c>
      <c r="D15167" s="55">
        <v>46539</v>
      </c>
      <c r="E15167">
        <v>1.4999999999999999E-2</v>
      </c>
      <c r="F15167">
        <v>2376544</v>
      </c>
      <c r="G15167" s="58" t="s">
        <v>87</v>
      </c>
      <c r="H15167" s="58" t="s">
        <v>87</v>
      </c>
      <c r="I15167" s="60" t="s">
        <v>85</v>
      </c>
    </row>
    <row r="15168" spans="1:9" x14ac:dyDescent="0.2">
      <c r="A15168" t="s">
        <v>59</v>
      </c>
      <c r="B15168" t="s">
        <v>80</v>
      </c>
      <c r="C15168" t="s">
        <v>22</v>
      </c>
      <c r="D15168" s="55">
        <v>46539</v>
      </c>
      <c r="E15168">
        <v>0.44</v>
      </c>
      <c r="F15168">
        <v>2376545</v>
      </c>
      <c r="G15168" s="58" t="s">
        <v>87</v>
      </c>
      <c r="H15168" s="58" t="s">
        <v>87</v>
      </c>
      <c r="I15168" s="60" t="s">
        <v>85</v>
      </c>
    </row>
    <row r="15169" spans="1:9" x14ac:dyDescent="0.2">
      <c r="A15169" t="s">
        <v>59</v>
      </c>
      <c r="B15169" t="s">
        <v>81</v>
      </c>
      <c r="C15169" t="s">
        <v>22</v>
      </c>
      <c r="D15169" s="55">
        <v>46539</v>
      </c>
      <c r="E15169">
        <v>-5.5E-2</v>
      </c>
      <c r="F15169">
        <v>2376546</v>
      </c>
      <c r="G15169" s="58" t="s">
        <v>87</v>
      </c>
      <c r="H15169" s="58" t="s">
        <v>87</v>
      </c>
      <c r="I15169" s="60" t="s">
        <v>85</v>
      </c>
    </row>
    <row r="15170" spans="1:9" x14ac:dyDescent="0.2">
      <c r="A15170" t="s">
        <v>60</v>
      </c>
      <c r="B15170" t="s">
        <v>80</v>
      </c>
      <c r="C15170" t="s">
        <v>22</v>
      </c>
      <c r="D15170" s="55">
        <v>46539</v>
      </c>
      <c r="E15170">
        <v>0.44</v>
      </c>
      <c r="F15170">
        <v>2376547</v>
      </c>
      <c r="G15170" s="58" t="s">
        <v>87</v>
      </c>
      <c r="H15170" s="58" t="s">
        <v>87</v>
      </c>
      <c r="I15170" s="60" t="s">
        <v>85</v>
      </c>
    </row>
    <row r="15171" spans="1:9" x14ac:dyDescent="0.2">
      <c r="A15171" t="s">
        <v>60</v>
      </c>
      <c r="B15171" t="s">
        <v>81</v>
      </c>
      <c r="C15171" t="s">
        <v>22</v>
      </c>
      <c r="D15171" s="55">
        <v>46539</v>
      </c>
      <c r="E15171">
        <v>3.5000000000000003E-2</v>
      </c>
      <c r="F15171">
        <v>2376548</v>
      </c>
      <c r="G15171" s="58" t="s">
        <v>87</v>
      </c>
      <c r="H15171" s="58" t="s">
        <v>87</v>
      </c>
      <c r="I15171" s="60" t="s">
        <v>85</v>
      </c>
    </row>
    <row r="15172" spans="1:9" x14ac:dyDescent="0.2">
      <c r="A15172" t="s">
        <v>61</v>
      </c>
      <c r="B15172" t="s">
        <v>80</v>
      </c>
      <c r="C15172" t="s">
        <v>22</v>
      </c>
      <c r="D15172" s="55">
        <v>46539</v>
      </c>
      <c r="E15172">
        <v>0.44</v>
      </c>
      <c r="F15172">
        <v>2376549</v>
      </c>
      <c r="G15172" s="58" t="s">
        <v>87</v>
      </c>
      <c r="H15172" s="58" t="s">
        <v>87</v>
      </c>
      <c r="I15172" s="60" t="s">
        <v>85</v>
      </c>
    </row>
    <row r="15173" spans="1:9" x14ac:dyDescent="0.2">
      <c r="A15173" t="s">
        <v>61</v>
      </c>
      <c r="B15173" t="s">
        <v>81</v>
      </c>
      <c r="C15173" t="s">
        <v>22</v>
      </c>
      <c r="D15173" s="55">
        <v>46539</v>
      </c>
      <c r="E15173">
        <v>-3.5000000000000003E-2</v>
      </c>
      <c r="F15173">
        <v>2376550</v>
      </c>
      <c r="G15173" s="58" t="s">
        <v>87</v>
      </c>
      <c r="H15173" s="58" t="s">
        <v>87</v>
      </c>
      <c r="I15173" s="60" t="s">
        <v>85</v>
      </c>
    </row>
    <row r="15174" spans="1:9" x14ac:dyDescent="0.2">
      <c r="A15174" t="s">
        <v>62</v>
      </c>
      <c r="B15174" t="s">
        <v>80</v>
      </c>
      <c r="C15174" t="s">
        <v>22</v>
      </c>
      <c r="D15174" s="55">
        <v>46539</v>
      </c>
      <c r="E15174">
        <v>0.19500000000000001</v>
      </c>
      <c r="F15174">
        <v>2376551</v>
      </c>
      <c r="G15174" s="58" t="s">
        <v>87</v>
      </c>
      <c r="H15174" s="58" t="s">
        <v>87</v>
      </c>
      <c r="I15174" s="60" t="s">
        <v>85</v>
      </c>
    </row>
    <row r="15175" spans="1:9" x14ac:dyDescent="0.2">
      <c r="A15175" t="s">
        <v>62</v>
      </c>
      <c r="B15175" t="s">
        <v>81</v>
      </c>
      <c r="C15175" t="s">
        <v>22</v>
      </c>
      <c r="D15175" s="55">
        <v>46539</v>
      </c>
      <c r="E15175">
        <v>5.0000000000000001E-3</v>
      </c>
      <c r="F15175">
        <v>2376552</v>
      </c>
      <c r="G15175" s="58" t="s">
        <v>87</v>
      </c>
      <c r="H15175" s="58" t="s">
        <v>87</v>
      </c>
      <c r="I15175" s="60" t="s">
        <v>85</v>
      </c>
    </row>
    <row r="15176" spans="1:9" x14ac:dyDescent="0.2">
      <c r="A15176" t="s">
        <v>63</v>
      </c>
      <c r="B15176" t="s">
        <v>80</v>
      </c>
      <c r="C15176" t="s">
        <v>22</v>
      </c>
      <c r="D15176" s="55">
        <v>46539</v>
      </c>
      <c r="E15176">
        <v>0</v>
      </c>
      <c r="F15176">
        <v>2376553</v>
      </c>
      <c r="G15176" s="58" t="s">
        <v>87</v>
      </c>
      <c r="H15176" s="58" t="s">
        <v>87</v>
      </c>
      <c r="I15176" s="60" t="s">
        <v>85</v>
      </c>
    </row>
    <row r="15177" spans="1:9" x14ac:dyDescent="0.2">
      <c r="A15177" t="s">
        <v>63</v>
      </c>
      <c r="B15177" t="s">
        <v>81</v>
      </c>
      <c r="C15177" t="s">
        <v>22</v>
      </c>
      <c r="D15177" s="55">
        <v>46539</v>
      </c>
      <c r="E15177">
        <v>0</v>
      </c>
      <c r="F15177">
        <v>2376554</v>
      </c>
      <c r="G15177" s="58" t="s">
        <v>87</v>
      </c>
      <c r="H15177" s="58" t="s">
        <v>87</v>
      </c>
      <c r="I15177" s="60" t="s">
        <v>85</v>
      </c>
    </row>
    <row r="15178" spans="1:9" x14ac:dyDescent="0.2">
      <c r="A15178" t="s">
        <v>64</v>
      </c>
      <c r="B15178" t="s">
        <v>80</v>
      </c>
      <c r="C15178" t="s">
        <v>22</v>
      </c>
      <c r="D15178" s="55">
        <v>46539</v>
      </c>
      <c r="E15178">
        <v>0</v>
      </c>
      <c r="F15178">
        <v>2376555</v>
      </c>
      <c r="G15178" s="58" t="s">
        <v>87</v>
      </c>
      <c r="H15178" s="58" t="s">
        <v>87</v>
      </c>
      <c r="I15178" s="60" t="s">
        <v>85</v>
      </c>
    </row>
    <row r="15179" spans="1:9" x14ac:dyDescent="0.2">
      <c r="A15179" t="s">
        <v>64</v>
      </c>
      <c r="B15179" t="s">
        <v>81</v>
      </c>
      <c r="C15179" t="s">
        <v>22</v>
      </c>
      <c r="D15179" s="55">
        <v>46539</v>
      </c>
      <c r="E15179">
        <v>0</v>
      </c>
      <c r="F15179">
        <v>2376556</v>
      </c>
      <c r="G15179" s="58" t="s">
        <v>87</v>
      </c>
      <c r="H15179" s="58" t="s">
        <v>87</v>
      </c>
      <c r="I15179" s="60" t="s">
        <v>85</v>
      </c>
    </row>
    <row r="15180" spans="1:9" x14ac:dyDescent="0.2">
      <c r="A15180" t="s">
        <v>79</v>
      </c>
      <c r="B15180" t="s">
        <v>80</v>
      </c>
      <c r="C15180" t="s">
        <v>22</v>
      </c>
      <c r="D15180" s="55">
        <v>46539</v>
      </c>
      <c r="E15180">
        <v>0</v>
      </c>
      <c r="F15180">
        <v>2376557</v>
      </c>
      <c r="G15180" s="58" t="s">
        <v>87</v>
      </c>
      <c r="H15180" s="58" t="s">
        <v>87</v>
      </c>
      <c r="I15180" s="60" t="s">
        <v>85</v>
      </c>
    </row>
    <row r="15181" spans="1:9" x14ac:dyDescent="0.2">
      <c r="A15181" t="s">
        <v>79</v>
      </c>
      <c r="B15181" t="s">
        <v>81</v>
      </c>
      <c r="C15181" t="s">
        <v>22</v>
      </c>
      <c r="D15181" s="55">
        <v>46539</v>
      </c>
      <c r="E15181">
        <v>0</v>
      </c>
      <c r="F15181">
        <v>2376558</v>
      </c>
      <c r="G15181" s="58" t="s">
        <v>87</v>
      </c>
      <c r="H15181" s="58" t="s">
        <v>87</v>
      </c>
      <c r="I15181" s="60" t="s">
        <v>85</v>
      </c>
    </row>
    <row r="15182" spans="1:9" x14ac:dyDescent="0.2">
      <c r="A15182" t="s">
        <v>65</v>
      </c>
      <c r="B15182" t="s">
        <v>80</v>
      </c>
      <c r="C15182" t="s">
        <v>22</v>
      </c>
      <c r="D15182" s="55">
        <v>46539</v>
      </c>
      <c r="E15182">
        <v>0</v>
      </c>
      <c r="F15182">
        <v>2376559</v>
      </c>
      <c r="G15182" s="58" t="s">
        <v>87</v>
      </c>
      <c r="H15182" s="58" t="s">
        <v>87</v>
      </c>
      <c r="I15182" s="60" t="s">
        <v>85</v>
      </c>
    </row>
    <row r="15183" spans="1:9" x14ac:dyDescent="0.2">
      <c r="A15183" t="s">
        <v>65</v>
      </c>
      <c r="B15183" t="s">
        <v>81</v>
      </c>
      <c r="C15183" t="s">
        <v>22</v>
      </c>
      <c r="D15183" s="55">
        <v>46539</v>
      </c>
      <c r="E15183">
        <v>0</v>
      </c>
      <c r="F15183">
        <v>2376560</v>
      </c>
      <c r="G15183" s="58" t="s">
        <v>87</v>
      </c>
      <c r="H15183" s="58" t="s">
        <v>87</v>
      </c>
      <c r="I15183" s="60" t="s">
        <v>85</v>
      </c>
    </row>
    <row r="15184" spans="1:9" x14ac:dyDescent="0.2">
      <c r="A15184" t="s">
        <v>82</v>
      </c>
      <c r="B15184" t="s">
        <v>80</v>
      </c>
      <c r="C15184" t="s">
        <v>22</v>
      </c>
      <c r="D15184" s="55">
        <v>46539</v>
      </c>
      <c r="E15184">
        <v>0</v>
      </c>
      <c r="F15184">
        <v>2376561</v>
      </c>
      <c r="G15184" s="58" t="s">
        <v>87</v>
      </c>
      <c r="H15184" s="58" t="s">
        <v>87</v>
      </c>
      <c r="I15184" s="60" t="s">
        <v>85</v>
      </c>
    </row>
    <row r="15185" spans="1:9" x14ac:dyDescent="0.2">
      <c r="A15185" t="s">
        <v>78</v>
      </c>
      <c r="B15185" t="s">
        <v>80</v>
      </c>
      <c r="C15185" t="s">
        <v>22</v>
      </c>
      <c r="D15185" s="55">
        <v>46569</v>
      </c>
      <c r="E15185">
        <v>0.39750000000000002</v>
      </c>
      <c r="F15185">
        <v>2376515</v>
      </c>
      <c r="G15185" s="58" t="s">
        <v>87</v>
      </c>
      <c r="H15185" s="58" t="s">
        <v>87</v>
      </c>
      <c r="I15185" s="60" t="s">
        <v>85</v>
      </c>
    </row>
    <row r="15186" spans="1:9" x14ac:dyDescent="0.2">
      <c r="A15186" t="s">
        <v>78</v>
      </c>
      <c r="B15186" t="s">
        <v>81</v>
      </c>
      <c r="C15186" t="s">
        <v>22</v>
      </c>
      <c r="D15186" s="55">
        <v>46569</v>
      </c>
      <c r="E15186">
        <v>1.4999999999999999E-2</v>
      </c>
      <c r="F15186">
        <v>2376516</v>
      </c>
      <c r="G15186" s="58" t="s">
        <v>87</v>
      </c>
      <c r="H15186" s="58" t="s">
        <v>87</v>
      </c>
      <c r="I15186" s="60" t="s">
        <v>85</v>
      </c>
    </row>
    <row r="15187" spans="1:9" x14ac:dyDescent="0.2">
      <c r="A15187" t="s">
        <v>35</v>
      </c>
      <c r="B15187" t="s">
        <v>80</v>
      </c>
      <c r="C15187" t="s">
        <v>22</v>
      </c>
      <c r="D15187" s="55">
        <v>46569</v>
      </c>
      <c r="E15187">
        <v>0.39750000000000002</v>
      </c>
      <c r="F15187">
        <v>2376517</v>
      </c>
      <c r="G15187" s="58" t="s">
        <v>87</v>
      </c>
      <c r="H15187" s="58" t="s">
        <v>87</v>
      </c>
      <c r="I15187" s="60" t="s">
        <v>85</v>
      </c>
    </row>
    <row r="15188" spans="1:9" x14ac:dyDescent="0.2">
      <c r="A15188" t="s">
        <v>35</v>
      </c>
      <c r="B15188" t="s">
        <v>81</v>
      </c>
      <c r="C15188" t="s">
        <v>22</v>
      </c>
      <c r="D15188" s="55">
        <v>46569</v>
      </c>
      <c r="E15188">
        <v>6.5000000000000002E-2</v>
      </c>
      <c r="F15188">
        <v>2376518</v>
      </c>
      <c r="G15188" s="58" t="s">
        <v>87</v>
      </c>
      <c r="H15188" s="58" t="s">
        <v>87</v>
      </c>
      <c r="I15188" s="60" t="s">
        <v>85</v>
      </c>
    </row>
    <row r="15189" spans="1:9" x14ac:dyDescent="0.2">
      <c r="A15189" t="s">
        <v>36</v>
      </c>
      <c r="B15189" t="s">
        <v>80</v>
      </c>
      <c r="C15189" t="s">
        <v>22</v>
      </c>
      <c r="D15189" s="55">
        <v>46569</v>
      </c>
      <c r="E15189">
        <v>0.39750000000000002</v>
      </c>
      <c r="F15189">
        <v>2376519</v>
      </c>
      <c r="G15189" s="58" t="s">
        <v>87</v>
      </c>
      <c r="H15189" s="58" t="s">
        <v>87</v>
      </c>
      <c r="I15189" s="60" t="s">
        <v>85</v>
      </c>
    </row>
    <row r="15190" spans="1:9" x14ac:dyDescent="0.2">
      <c r="A15190" t="s">
        <v>36</v>
      </c>
      <c r="B15190" t="s">
        <v>81</v>
      </c>
      <c r="C15190" t="s">
        <v>22</v>
      </c>
      <c r="D15190" s="55">
        <v>46569</v>
      </c>
      <c r="E15190">
        <v>1.4999999999999999E-2</v>
      </c>
      <c r="F15190">
        <v>2376520</v>
      </c>
      <c r="G15190" s="58" t="s">
        <v>87</v>
      </c>
      <c r="H15190" s="58" t="s">
        <v>87</v>
      </c>
      <c r="I15190" s="60" t="s">
        <v>85</v>
      </c>
    </row>
    <row r="15191" spans="1:9" x14ac:dyDescent="0.2">
      <c r="A15191" t="s">
        <v>37</v>
      </c>
      <c r="B15191" t="s">
        <v>80</v>
      </c>
      <c r="C15191" t="s">
        <v>22</v>
      </c>
      <c r="D15191" s="55">
        <v>46569</v>
      </c>
      <c r="E15191">
        <v>0.39750000000000002</v>
      </c>
      <c r="F15191">
        <v>2376521</v>
      </c>
      <c r="G15191" s="58" t="s">
        <v>87</v>
      </c>
      <c r="H15191" s="58" t="s">
        <v>87</v>
      </c>
      <c r="I15191" s="60" t="s">
        <v>85</v>
      </c>
    </row>
    <row r="15192" spans="1:9" x14ac:dyDescent="0.2">
      <c r="A15192" t="s">
        <v>37</v>
      </c>
      <c r="B15192" t="s">
        <v>81</v>
      </c>
      <c r="C15192" t="s">
        <v>22</v>
      </c>
      <c r="D15192" s="55">
        <v>46569</v>
      </c>
      <c r="E15192">
        <v>6.5000000000000002E-2</v>
      </c>
      <c r="F15192">
        <v>2376522</v>
      </c>
      <c r="G15192" s="58" t="s">
        <v>87</v>
      </c>
      <c r="H15192" s="58" t="s">
        <v>87</v>
      </c>
      <c r="I15192" s="60" t="s">
        <v>85</v>
      </c>
    </row>
    <row r="15193" spans="1:9" x14ac:dyDescent="0.2">
      <c r="A15193" t="s">
        <v>40</v>
      </c>
      <c r="B15193" t="s">
        <v>80</v>
      </c>
      <c r="C15193" t="s">
        <v>22</v>
      </c>
      <c r="D15193" s="55">
        <v>46569</v>
      </c>
      <c r="E15193">
        <v>0</v>
      </c>
      <c r="F15193">
        <v>2376523</v>
      </c>
      <c r="G15193" s="58" t="s">
        <v>87</v>
      </c>
      <c r="H15193" s="58" t="s">
        <v>87</v>
      </c>
      <c r="I15193" s="60" t="s">
        <v>85</v>
      </c>
    </row>
    <row r="15194" spans="1:9" x14ac:dyDescent="0.2">
      <c r="A15194" t="s">
        <v>40</v>
      </c>
      <c r="B15194" t="s">
        <v>81</v>
      </c>
      <c r="C15194" t="s">
        <v>22</v>
      </c>
      <c r="D15194" s="55">
        <v>46569</v>
      </c>
      <c r="E15194">
        <v>0</v>
      </c>
      <c r="F15194">
        <v>2376524</v>
      </c>
      <c r="G15194" s="58" t="s">
        <v>87</v>
      </c>
      <c r="H15194" s="58" t="s">
        <v>87</v>
      </c>
      <c r="I15194" s="60" t="s">
        <v>85</v>
      </c>
    </row>
    <row r="15195" spans="1:9" x14ac:dyDescent="0.2">
      <c r="A15195" t="s">
        <v>41</v>
      </c>
      <c r="B15195" t="s">
        <v>80</v>
      </c>
      <c r="C15195" t="s">
        <v>22</v>
      </c>
      <c r="D15195" s="55">
        <v>46569</v>
      </c>
      <c r="E15195">
        <v>0</v>
      </c>
      <c r="F15195">
        <v>2376525</v>
      </c>
      <c r="G15195" s="58" t="s">
        <v>87</v>
      </c>
      <c r="H15195" s="58" t="s">
        <v>87</v>
      </c>
      <c r="I15195" s="60" t="s">
        <v>85</v>
      </c>
    </row>
    <row r="15196" spans="1:9" x14ac:dyDescent="0.2">
      <c r="A15196" t="s">
        <v>41</v>
      </c>
      <c r="B15196" t="s">
        <v>81</v>
      </c>
      <c r="C15196" t="s">
        <v>22</v>
      </c>
      <c r="D15196" s="55">
        <v>46569</v>
      </c>
      <c r="E15196">
        <v>0</v>
      </c>
      <c r="F15196">
        <v>2376526</v>
      </c>
      <c r="G15196" s="58" t="s">
        <v>87</v>
      </c>
      <c r="H15196" s="58" t="s">
        <v>87</v>
      </c>
      <c r="I15196" s="60" t="s">
        <v>85</v>
      </c>
    </row>
    <row r="15197" spans="1:9" x14ac:dyDescent="0.2">
      <c r="A15197" t="s">
        <v>42</v>
      </c>
      <c r="B15197" t="s">
        <v>80</v>
      </c>
      <c r="C15197" t="s">
        <v>22</v>
      </c>
      <c r="D15197" s="55">
        <v>46569</v>
      </c>
      <c r="E15197">
        <v>0.17499999999999999</v>
      </c>
      <c r="F15197">
        <v>2376527</v>
      </c>
      <c r="G15197" s="58" t="s">
        <v>87</v>
      </c>
      <c r="H15197" s="58" t="s">
        <v>87</v>
      </c>
      <c r="I15197" s="60" t="s">
        <v>85</v>
      </c>
    </row>
    <row r="15198" spans="1:9" x14ac:dyDescent="0.2">
      <c r="A15198" t="s">
        <v>42</v>
      </c>
      <c r="B15198" t="s">
        <v>81</v>
      </c>
      <c r="C15198" t="s">
        <v>22</v>
      </c>
      <c r="D15198" s="55">
        <v>46569</v>
      </c>
      <c r="E15198">
        <v>0</v>
      </c>
      <c r="F15198">
        <v>2376528</v>
      </c>
      <c r="G15198" s="58" t="s">
        <v>87</v>
      </c>
      <c r="H15198" s="58" t="s">
        <v>87</v>
      </c>
      <c r="I15198" s="60" t="s">
        <v>85</v>
      </c>
    </row>
    <row r="15199" spans="1:9" x14ac:dyDescent="0.2">
      <c r="A15199" t="s">
        <v>43</v>
      </c>
      <c r="B15199" t="s">
        <v>80</v>
      </c>
      <c r="C15199" t="s">
        <v>22</v>
      </c>
      <c r="D15199" s="55">
        <v>46569</v>
      </c>
      <c r="E15199">
        <v>0.17499999999999999</v>
      </c>
      <c r="F15199">
        <v>2376529</v>
      </c>
      <c r="G15199" s="58" t="s">
        <v>87</v>
      </c>
      <c r="H15199" s="58" t="s">
        <v>87</v>
      </c>
      <c r="I15199" s="60" t="s">
        <v>85</v>
      </c>
    </row>
    <row r="15200" spans="1:9" x14ac:dyDescent="0.2">
      <c r="A15200" t="s">
        <v>43</v>
      </c>
      <c r="B15200" t="s">
        <v>81</v>
      </c>
      <c r="C15200" t="s">
        <v>22</v>
      </c>
      <c r="D15200" s="55">
        <v>46569</v>
      </c>
      <c r="E15200">
        <v>0</v>
      </c>
      <c r="F15200">
        <v>2376530</v>
      </c>
      <c r="G15200" s="58" t="s">
        <v>87</v>
      </c>
      <c r="H15200" s="58" t="s">
        <v>87</v>
      </c>
      <c r="I15200" s="60" t="s">
        <v>85</v>
      </c>
    </row>
    <row r="15201" spans="1:9" x14ac:dyDescent="0.2">
      <c r="A15201" t="s">
        <v>44</v>
      </c>
      <c r="B15201" t="s">
        <v>80</v>
      </c>
      <c r="C15201" t="s">
        <v>22</v>
      </c>
      <c r="D15201" s="55">
        <v>46569</v>
      </c>
      <c r="E15201">
        <v>0.26500000000000001</v>
      </c>
      <c r="F15201">
        <v>2376531</v>
      </c>
      <c r="G15201" s="58" t="s">
        <v>87</v>
      </c>
      <c r="H15201" s="58" t="s">
        <v>87</v>
      </c>
      <c r="I15201" s="60" t="s">
        <v>85</v>
      </c>
    </row>
    <row r="15202" spans="1:9" x14ac:dyDescent="0.2">
      <c r="A15202" t="s">
        <v>44</v>
      </c>
      <c r="B15202" t="s">
        <v>81</v>
      </c>
      <c r="C15202" t="s">
        <v>22</v>
      </c>
      <c r="D15202" s="55">
        <v>46569</v>
      </c>
      <c r="E15202">
        <v>7.4999999999999997E-3</v>
      </c>
      <c r="F15202">
        <v>2376532</v>
      </c>
      <c r="G15202" s="58" t="s">
        <v>87</v>
      </c>
      <c r="H15202" s="58" t="s">
        <v>87</v>
      </c>
      <c r="I15202" s="60" t="s">
        <v>85</v>
      </c>
    </row>
    <row r="15203" spans="1:9" x14ac:dyDescent="0.2">
      <c r="A15203" t="s">
        <v>45</v>
      </c>
      <c r="B15203" t="s">
        <v>80</v>
      </c>
      <c r="C15203" t="s">
        <v>22</v>
      </c>
      <c r="D15203" s="55">
        <v>46569</v>
      </c>
      <c r="E15203">
        <v>0.26500000000000001</v>
      </c>
      <c r="F15203">
        <v>2376533</v>
      </c>
      <c r="G15203" s="58" t="s">
        <v>87</v>
      </c>
      <c r="H15203" s="58" t="s">
        <v>87</v>
      </c>
      <c r="I15203" s="60" t="s">
        <v>85</v>
      </c>
    </row>
    <row r="15204" spans="1:9" x14ac:dyDescent="0.2">
      <c r="A15204" t="s">
        <v>45</v>
      </c>
      <c r="B15204" t="s">
        <v>81</v>
      </c>
      <c r="C15204" t="s">
        <v>22</v>
      </c>
      <c r="D15204" s="55">
        <v>46569</v>
      </c>
      <c r="E15204">
        <v>7.4999999999999997E-3</v>
      </c>
      <c r="F15204">
        <v>2376534</v>
      </c>
      <c r="G15204" s="58" t="s">
        <v>87</v>
      </c>
      <c r="H15204" s="58" t="s">
        <v>87</v>
      </c>
      <c r="I15204" s="60" t="s">
        <v>85</v>
      </c>
    </row>
    <row r="15205" spans="1:9" x14ac:dyDescent="0.2">
      <c r="A15205" t="s">
        <v>46</v>
      </c>
      <c r="B15205" t="s">
        <v>80</v>
      </c>
      <c r="C15205" t="s">
        <v>22</v>
      </c>
      <c r="D15205" s="55">
        <v>46569</v>
      </c>
      <c r="E15205">
        <v>0.26500000000000001</v>
      </c>
      <c r="F15205">
        <v>2376535</v>
      </c>
      <c r="G15205" s="58" t="s">
        <v>87</v>
      </c>
      <c r="H15205" s="58" t="s">
        <v>87</v>
      </c>
      <c r="I15205" s="60" t="s">
        <v>85</v>
      </c>
    </row>
    <row r="15206" spans="1:9" x14ac:dyDescent="0.2">
      <c r="A15206" t="s">
        <v>46</v>
      </c>
      <c r="B15206" t="s">
        <v>81</v>
      </c>
      <c r="C15206" t="s">
        <v>22</v>
      </c>
      <c r="D15206" s="55">
        <v>46569</v>
      </c>
      <c r="E15206">
        <v>7.4999999999999997E-3</v>
      </c>
      <c r="F15206">
        <v>2376536</v>
      </c>
      <c r="G15206" s="58" t="s">
        <v>87</v>
      </c>
      <c r="H15206" s="58" t="s">
        <v>87</v>
      </c>
      <c r="I15206" s="60" t="s">
        <v>85</v>
      </c>
    </row>
    <row r="15207" spans="1:9" x14ac:dyDescent="0.2">
      <c r="A15207" t="s">
        <v>47</v>
      </c>
      <c r="B15207" t="s">
        <v>80</v>
      </c>
      <c r="C15207" t="s">
        <v>22</v>
      </c>
      <c r="D15207" s="55">
        <v>46569</v>
      </c>
      <c r="E15207">
        <v>0.26500000000000001</v>
      </c>
      <c r="F15207">
        <v>2376537</v>
      </c>
      <c r="G15207" s="58" t="s">
        <v>87</v>
      </c>
      <c r="H15207" s="58" t="s">
        <v>87</v>
      </c>
      <c r="I15207" s="60" t="s">
        <v>85</v>
      </c>
    </row>
    <row r="15208" spans="1:9" x14ac:dyDescent="0.2">
      <c r="A15208" t="s">
        <v>47</v>
      </c>
      <c r="B15208" t="s">
        <v>81</v>
      </c>
      <c r="C15208" t="s">
        <v>22</v>
      </c>
      <c r="D15208" s="55">
        <v>46569</v>
      </c>
      <c r="E15208">
        <v>7.4999999999999997E-3</v>
      </c>
      <c r="F15208">
        <v>2376538</v>
      </c>
      <c r="G15208" s="58" t="s">
        <v>87</v>
      </c>
      <c r="H15208" s="58" t="s">
        <v>87</v>
      </c>
      <c r="I15208" s="60" t="s">
        <v>85</v>
      </c>
    </row>
    <row r="15209" spans="1:9" x14ac:dyDescent="0.2">
      <c r="A15209" t="s">
        <v>48</v>
      </c>
      <c r="B15209" t="s">
        <v>80</v>
      </c>
      <c r="C15209" t="s">
        <v>22</v>
      </c>
      <c r="D15209" s="55">
        <v>46569</v>
      </c>
      <c r="E15209">
        <v>0.26500000000000001</v>
      </c>
      <c r="F15209">
        <v>2376539</v>
      </c>
      <c r="G15209" s="58" t="s">
        <v>87</v>
      </c>
      <c r="H15209" s="58" t="s">
        <v>87</v>
      </c>
      <c r="I15209" s="60" t="s">
        <v>85</v>
      </c>
    </row>
    <row r="15210" spans="1:9" x14ac:dyDescent="0.2">
      <c r="A15210" t="s">
        <v>48</v>
      </c>
      <c r="B15210" t="s">
        <v>81</v>
      </c>
      <c r="C15210" t="s">
        <v>22</v>
      </c>
      <c r="D15210" s="55">
        <v>46569</v>
      </c>
      <c r="E15210">
        <v>7.4999999999999997E-3</v>
      </c>
      <c r="F15210">
        <v>2376540</v>
      </c>
      <c r="G15210" s="58" t="s">
        <v>87</v>
      </c>
      <c r="H15210" s="58" t="s">
        <v>87</v>
      </c>
      <c r="I15210" s="60" t="s">
        <v>85</v>
      </c>
    </row>
    <row r="15211" spans="1:9" x14ac:dyDescent="0.2">
      <c r="A15211" t="s">
        <v>50</v>
      </c>
      <c r="B15211" t="s">
        <v>80</v>
      </c>
      <c r="C15211" t="s">
        <v>22</v>
      </c>
      <c r="D15211" s="55">
        <v>46569</v>
      </c>
      <c r="E15211">
        <v>0</v>
      </c>
      <c r="F15211">
        <v>2376541</v>
      </c>
      <c r="G15211" s="58" t="s">
        <v>87</v>
      </c>
      <c r="H15211" s="58" t="s">
        <v>87</v>
      </c>
      <c r="I15211" s="60" t="s">
        <v>85</v>
      </c>
    </row>
    <row r="15212" spans="1:9" x14ac:dyDescent="0.2">
      <c r="A15212" t="s">
        <v>50</v>
      </c>
      <c r="B15212" t="s">
        <v>81</v>
      </c>
      <c r="C15212" t="s">
        <v>22</v>
      </c>
      <c r="D15212" s="55">
        <v>46569</v>
      </c>
      <c r="E15212">
        <v>0</v>
      </c>
      <c r="F15212">
        <v>2376542</v>
      </c>
      <c r="G15212" s="58" t="s">
        <v>87</v>
      </c>
      <c r="H15212" s="58" t="s">
        <v>87</v>
      </c>
      <c r="I15212" s="60" t="s">
        <v>85</v>
      </c>
    </row>
    <row r="15213" spans="1:9" x14ac:dyDescent="0.2">
      <c r="A15213" t="s">
        <v>58</v>
      </c>
      <c r="B15213" t="s">
        <v>80</v>
      </c>
      <c r="C15213" t="s">
        <v>22</v>
      </c>
      <c r="D15213" s="55">
        <v>46569</v>
      </c>
      <c r="E15213">
        <v>0.39750000000000002</v>
      </c>
      <c r="F15213">
        <v>2376543</v>
      </c>
      <c r="G15213" s="58" t="s">
        <v>87</v>
      </c>
      <c r="H15213" s="58" t="s">
        <v>87</v>
      </c>
      <c r="I15213" s="60" t="s">
        <v>85</v>
      </c>
    </row>
    <row r="15214" spans="1:9" x14ac:dyDescent="0.2">
      <c r="A15214" t="s">
        <v>58</v>
      </c>
      <c r="B15214" t="s">
        <v>81</v>
      </c>
      <c r="C15214" t="s">
        <v>22</v>
      </c>
      <c r="D15214" s="55">
        <v>46569</v>
      </c>
      <c r="E15214">
        <v>1.4999999999999999E-2</v>
      </c>
      <c r="F15214">
        <v>2376544</v>
      </c>
      <c r="G15214" s="58" t="s">
        <v>87</v>
      </c>
      <c r="H15214" s="58" t="s">
        <v>87</v>
      </c>
      <c r="I15214" s="60" t="s">
        <v>85</v>
      </c>
    </row>
    <row r="15215" spans="1:9" x14ac:dyDescent="0.2">
      <c r="A15215" t="s">
        <v>59</v>
      </c>
      <c r="B15215" t="s">
        <v>80</v>
      </c>
      <c r="C15215" t="s">
        <v>22</v>
      </c>
      <c r="D15215" s="55">
        <v>46569</v>
      </c>
      <c r="E15215">
        <v>0.5</v>
      </c>
      <c r="F15215">
        <v>2376545</v>
      </c>
      <c r="G15215" s="58" t="s">
        <v>87</v>
      </c>
      <c r="H15215" s="58" t="s">
        <v>87</v>
      </c>
      <c r="I15215" s="60" t="s">
        <v>85</v>
      </c>
    </row>
    <row r="15216" spans="1:9" x14ac:dyDescent="0.2">
      <c r="A15216" t="s">
        <v>59</v>
      </c>
      <c r="B15216" t="s">
        <v>81</v>
      </c>
      <c r="C15216" t="s">
        <v>22</v>
      </c>
      <c r="D15216" s="55">
        <v>46569</v>
      </c>
      <c r="E15216">
        <v>-0.02</v>
      </c>
      <c r="F15216">
        <v>2376546</v>
      </c>
      <c r="G15216" s="58" t="s">
        <v>87</v>
      </c>
      <c r="H15216" s="58" t="s">
        <v>87</v>
      </c>
      <c r="I15216" s="60" t="s">
        <v>85</v>
      </c>
    </row>
    <row r="15217" spans="1:9" x14ac:dyDescent="0.2">
      <c r="A15217" t="s">
        <v>60</v>
      </c>
      <c r="B15217" t="s">
        <v>80</v>
      </c>
      <c r="C15217" t="s">
        <v>22</v>
      </c>
      <c r="D15217" s="55">
        <v>46569</v>
      </c>
      <c r="E15217">
        <v>0.5</v>
      </c>
      <c r="F15217">
        <v>2376547</v>
      </c>
      <c r="G15217" s="58" t="s">
        <v>87</v>
      </c>
      <c r="H15217" s="58" t="s">
        <v>87</v>
      </c>
      <c r="I15217" s="60" t="s">
        <v>85</v>
      </c>
    </row>
    <row r="15218" spans="1:9" x14ac:dyDescent="0.2">
      <c r="A15218" t="s">
        <v>60</v>
      </c>
      <c r="B15218" t="s">
        <v>81</v>
      </c>
      <c r="C15218" t="s">
        <v>22</v>
      </c>
      <c r="D15218" s="55">
        <v>46569</v>
      </c>
      <c r="E15218">
        <v>3.5000000000000003E-2</v>
      </c>
      <c r="F15218">
        <v>2376548</v>
      </c>
      <c r="G15218" s="58" t="s">
        <v>87</v>
      </c>
      <c r="H15218" s="58" t="s">
        <v>87</v>
      </c>
      <c r="I15218" s="60" t="s">
        <v>85</v>
      </c>
    </row>
    <row r="15219" spans="1:9" x14ac:dyDescent="0.2">
      <c r="A15219" t="s">
        <v>61</v>
      </c>
      <c r="B15219" t="s">
        <v>80</v>
      </c>
      <c r="C15219" t="s">
        <v>22</v>
      </c>
      <c r="D15219" s="55">
        <v>46569</v>
      </c>
      <c r="E15219">
        <v>0.5</v>
      </c>
      <c r="F15219">
        <v>2376549</v>
      </c>
      <c r="G15219" s="58" t="s">
        <v>87</v>
      </c>
      <c r="H15219" s="58" t="s">
        <v>87</v>
      </c>
      <c r="I15219" s="60" t="s">
        <v>85</v>
      </c>
    </row>
    <row r="15220" spans="1:9" x14ac:dyDescent="0.2">
      <c r="A15220" t="s">
        <v>61</v>
      </c>
      <c r="B15220" t="s">
        <v>81</v>
      </c>
      <c r="C15220" t="s">
        <v>22</v>
      </c>
      <c r="D15220" s="55">
        <v>46569</v>
      </c>
      <c r="E15220">
        <v>-0.02</v>
      </c>
      <c r="F15220">
        <v>2376550</v>
      </c>
      <c r="G15220" s="58" t="s">
        <v>87</v>
      </c>
      <c r="H15220" s="58" t="s">
        <v>87</v>
      </c>
      <c r="I15220" s="60" t="s">
        <v>85</v>
      </c>
    </row>
    <row r="15221" spans="1:9" x14ac:dyDescent="0.2">
      <c r="A15221" t="s">
        <v>62</v>
      </c>
      <c r="B15221" t="s">
        <v>80</v>
      </c>
      <c r="C15221" t="s">
        <v>22</v>
      </c>
      <c r="D15221" s="55">
        <v>46569</v>
      </c>
      <c r="E15221">
        <v>0.26500000000000001</v>
      </c>
      <c r="F15221">
        <v>2376551</v>
      </c>
      <c r="G15221" s="58" t="s">
        <v>87</v>
      </c>
      <c r="H15221" s="58" t="s">
        <v>87</v>
      </c>
      <c r="I15221" s="60" t="s">
        <v>85</v>
      </c>
    </row>
    <row r="15222" spans="1:9" x14ac:dyDescent="0.2">
      <c r="A15222" t="s">
        <v>62</v>
      </c>
      <c r="B15222" t="s">
        <v>81</v>
      </c>
      <c r="C15222" t="s">
        <v>22</v>
      </c>
      <c r="D15222" s="55">
        <v>46569</v>
      </c>
      <c r="E15222">
        <v>7.4999999999999997E-3</v>
      </c>
      <c r="F15222">
        <v>2376552</v>
      </c>
      <c r="G15222" s="58" t="s">
        <v>87</v>
      </c>
      <c r="H15222" s="58" t="s">
        <v>87</v>
      </c>
      <c r="I15222" s="60" t="s">
        <v>85</v>
      </c>
    </row>
    <row r="15223" spans="1:9" x14ac:dyDescent="0.2">
      <c r="A15223" t="s">
        <v>63</v>
      </c>
      <c r="B15223" t="s">
        <v>80</v>
      </c>
      <c r="C15223" t="s">
        <v>22</v>
      </c>
      <c r="D15223" s="55">
        <v>46569</v>
      </c>
      <c r="E15223">
        <v>0</v>
      </c>
      <c r="F15223">
        <v>2376553</v>
      </c>
      <c r="G15223" s="58" t="s">
        <v>87</v>
      </c>
      <c r="H15223" s="58" t="s">
        <v>87</v>
      </c>
      <c r="I15223" s="60" t="s">
        <v>85</v>
      </c>
    </row>
    <row r="15224" spans="1:9" x14ac:dyDescent="0.2">
      <c r="A15224" t="s">
        <v>63</v>
      </c>
      <c r="B15224" t="s">
        <v>81</v>
      </c>
      <c r="C15224" t="s">
        <v>22</v>
      </c>
      <c r="D15224" s="55">
        <v>46569</v>
      </c>
      <c r="E15224">
        <v>0</v>
      </c>
      <c r="F15224">
        <v>2376554</v>
      </c>
      <c r="G15224" s="58" t="s">
        <v>87</v>
      </c>
      <c r="H15224" s="58" t="s">
        <v>87</v>
      </c>
      <c r="I15224" s="60" t="s">
        <v>85</v>
      </c>
    </row>
    <row r="15225" spans="1:9" x14ac:dyDescent="0.2">
      <c r="A15225" t="s">
        <v>64</v>
      </c>
      <c r="B15225" t="s">
        <v>80</v>
      </c>
      <c r="C15225" t="s">
        <v>22</v>
      </c>
      <c r="D15225" s="55">
        <v>46569</v>
      </c>
      <c r="E15225">
        <v>0</v>
      </c>
      <c r="F15225">
        <v>2376555</v>
      </c>
      <c r="G15225" s="58" t="s">
        <v>87</v>
      </c>
      <c r="H15225" s="58" t="s">
        <v>87</v>
      </c>
      <c r="I15225" s="60" t="s">
        <v>85</v>
      </c>
    </row>
    <row r="15226" spans="1:9" x14ac:dyDescent="0.2">
      <c r="A15226" t="s">
        <v>64</v>
      </c>
      <c r="B15226" t="s">
        <v>81</v>
      </c>
      <c r="C15226" t="s">
        <v>22</v>
      </c>
      <c r="D15226" s="55">
        <v>46569</v>
      </c>
      <c r="E15226">
        <v>0</v>
      </c>
      <c r="F15226">
        <v>2376556</v>
      </c>
      <c r="G15226" s="58" t="s">
        <v>87</v>
      </c>
      <c r="H15226" s="58" t="s">
        <v>87</v>
      </c>
      <c r="I15226" s="60" t="s">
        <v>85</v>
      </c>
    </row>
    <row r="15227" spans="1:9" x14ac:dyDescent="0.2">
      <c r="A15227" t="s">
        <v>79</v>
      </c>
      <c r="B15227" t="s">
        <v>80</v>
      </c>
      <c r="C15227" t="s">
        <v>22</v>
      </c>
      <c r="D15227" s="55">
        <v>46569</v>
      </c>
      <c r="E15227">
        <v>0</v>
      </c>
      <c r="F15227">
        <v>2376557</v>
      </c>
      <c r="G15227" s="58" t="s">
        <v>87</v>
      </c>
      <c r="H15227" s="58" t="s">
        <v>87</v>
      </c>
      <c r="I15227" s="60" t="s">
        <v>85</v>
      </c>
    </row>
    <row r="15228" spans="1:9" x14ac:dyDescent="0.2">
      <c r="A15228" t="s">
        <v>79</v>
      </c>
      <c r="B15228" t="s">
        <v>81</v>
      </c>
      <c r="C15228" t="s">
        <v>22</v>
      </c>
      <c r="D15228" s="55">
        <v>46569</v>
      </c>
      <c r="E15228">
        <v>0</v>
      </c>
      <c r="F15228">
        <v>2376558</v>
      </c>
      <c r="G15228" s="58" t="s">
        <v>87</v>
      </c>
      <c r="H15228" s="58" t="s">
        <v>87</v>
      </c>
      <c r="I15228" s="60" t="s">
        <v>85</v>
      </c>
    </row>
    <row r="15229" spans="1:9" x14ac:dyDescent="0.2">
      <c r="A15229" t="s">
        <v>65</v>
      </c>
      <c r="B15229" t="s">
        <v>80</v>
      </c>
      <c r="C15229" t="s">
        <v>22</v>
      </c>
      <c r="D15229" s="55">
        <v>46569</v>
      </c>
      <c r="E15229">
        <v>0</v>
      </c>
      <c r="F15229">
        <v>2376559</v>
      </c>
      <c r="G15229" s="58" t="s">
        <v>87</v>
      </c>
      <c r="H15229" s="58" t="s">
        <v>87</v>
      </c>
      <c r="I15229" s="60" t="s">
        <v>85</v>
      </c>
    </row>
    <row r="15230" spans="1:9" x14ac:dyDescent="0.2">
      <c r="A15230" t="s">
        <v>65</v>
      </c>
      <c r="B15230" t="s">
        <v>81</v>
      </c>
      <c r="C15230" t="s">
        <v>22</v>
      </c>
      <c r="D15230" s="55">
        <v>46569</v>
      </c>
      <c r="E15230">
        <v>0</v>
      </c>
      <c r="F15230">
        <v>2376560</v>
      </c>
      <c r="G15230" s="58" t="s">
        <v>87</v>
      </c>
      <c r="H15230" s="58" t="s">
        <v>87</v>
      </c>
      <c r="I15230" s="60" t="s">
        <v>85</v>
      </c>
    </row>
    <row r="15231" spans="1:9" x14ac:dyDescent="0.2">
      <c r="A15231" t="s">
        <v>82</v>
      </c>
      <c r="B15231" t="s">
        <v>80</v>
      </c>
      <c r="C15231" t="s">
        <v>22</v>
      </c>
      <c r="D15231" s="55">
        <v>46569</v>
      </c>
      <c r="E15231">
        <v>0</v>
      </c>
      <c r="F15231">
        <v>2376561</v>
      </c>
      <c r="G15231" s="58" t="s">
        <v>87</v>
      </c>
      <c r="H15231" s="58" t="s">
        <v>87</v>
      </c>
      <c r="I15231" s="60" t="s">
        <v>85</v>
      </c>
    </row>
    <row r="15232" spans="1:9" x14ac:dyDescent="0.2">
      <c r="A15232" t="s">
        <v>78</v>
      </c>
      <c r="B15232" t="s">
        <v>80</v>
      </c>
      <c r="C15232" t="s">
        <v>22</v>
      </c>
      <c r="D15232" s="55">
        <v>46600</v>
      </c>
      <c r="E15232">
        <v>0.4</v>
      </c>
      <c r="F15232">
        <v>2376515</v>
      </c>
      <c r="G15232" s="58" t="s">
        <v>87</v>
      </c>
      <c r="H15232" s="58" t="s">
        <v>87</v>
      </c>
      <c r="I15232" s="60" t="s">
        <v>85</v>
      </c>
    </row>
    <row r="15233" spans="1:9" x14ac:dyDescent="0.2">
      <c r="A15233" t="s">
        <v>78</v>
      </c>
      <c r="B15233" t="s">
        <v>81</v>
      </c>
      <c r="C15233" t="s">
        <v>22</v>
      </c>
      <c r="D15233" s="55">
        <v>46600</v>
      </c>
      <c r="E15233">
        <v>1.4999999999999999E-2</v>
      </c>
      <c r="F15233">
        <v>2376516</v>
      </c>
      <c r="G15233" s="58" t="s">
        <v>87</v>
      </c>
      <c r="H15233" s="58" t="s">
        <v>87</v>
      </c>
      <c r="I15233" s="60" t="s">
        <v>85</v>
      </c>
    </row>
    <row r="15234" spans="1:9" x14ac:dyDescent="0.2">
      <c r="A15234" t="s">
        <v>35</v>
      </c>
      <c r="B15234" t="s">
        <v>80</v>
      </c>
      <c r="C15234" t="s">
        <v>22</v>
      </c>
      <c r="D15234" s="55">
        <v>46600</v>
      </c>
      <c r="E15234">
        <v>0.4</v>
      </c>
      <c r="F15234">
        <v>2376517</v>
      </c>
      <c r="G15234" s="58" t="s">
        <v>87</v>
      </c>
      <c r="H15234" s="58" t="s">
        <v>87</v>
      </c>
      <c r="I15234" s="60" t="s">
        <v>85</v>
      </c>
    </row>
    <row r="15235" spans="1:9" x14ac:dyDescent="0.2">
      <c r="A15235" t="s">
        <v>35</v>
      </c>
      <c r="B15235" t="s">
        <v>81</v>
      </c>
      <c r="C15235" t="s">
        <v>22</v>
      </c>
      <c r="D15235" s="55">
        <v>46600</v>
      </c>
      <c r="E15235">
        <v>6.5000000000000002E-2</v>
      </c>
      <c r="F15235">
        <v>2376518</v>
      </c>
      <c r="G15235" s="58" t="s">
        <v>87</v>
      </c>
      <c r="H15235" s="58" t="s">
        <v>87</v>
      </c>
      <c r="I15235" s="60" t="s">
        <v>85</v>
      </c>
    </row>
    <row r="15236" spans="1:9" x14ac:dyDescent="0.2">
      <c r="A15236" t="s">
        <v>36</v>
      </c>
      <c r="B15236" t="s">
        <v>80</v>
      </c>
      <c r="C15236" t="s">
        <v>22</v>
      </c>
      <c r="D15236" s="55">
        <v>46600</v>
      </c>
      <c r="E15236">
        <v>0.4</v>
      </c>
      <c r="F15236">
        <v>2376519</v>
      </c>
      <c r="G15236" s="58" t="s">
        <v>87</v>
      </c>
      <c r="H15236" s="58" t="s">
        <v>87</v>
      </c>
      <c r="I15236" s="60" t="s">
        <v>85</v>
      </c>
    </row>
    <row r="15237" spans="1:9" x14ac:dyDescent="0.2">
      <c r="A15237" t="s">
        <v>36</v>
      </c>
      <c r="B15237" t="s">
        <v>81</v>
      </c>
      <c r="C15237" t="s">
        <v>22</v>
      </c>
      <c r="D15237" s="55">
        <v>46600</v>
      </c>
      <c r="E15237">
        <v>1.4999999999999999E-2</v>
      </c>
      <c r="F15237">
        <v>2376520</v>
      </c>
      <c r="G15237" s="58" t="s">
        <v>87</v>
      </c>
      <c r="H15237" s="58" t="s">
        <v>87</v>
      </c>
      <c r="I15237" s="60" t="s">
        <v>85</v>
      </c>
    </row>
    <row r="15238" spans="1:9" x14ac:dyDescent="0.2">
      <c r="A15238" t="s">
        <v>37</v>
      </c>
      <c r="B15238" t="s">
        <v>80</v>
      </c>
      <c r="C15238" t="s">
        <v>22</v>
      </c>
      <c r="D15238" s="55">
        <v>46600</v>
      </c>
      <c r="E15238">
        <v>0.4</v>
      </c>
      <c r="F15238">
        <v>2376521</v>
      </c>
      <c r="G15238" s="58" t="s">
        <v>87</v>
      </c>
      <c r="H15238" s="58" t="s">
        <v>87</v>
      </c>
      <c r="I15238" s="60" t="s">
        <v>85</v>
      </c>
    </row>
    <row r="15239" spans="1:9" x14ac:dyDescent="0.2">
      <c r="A15239" t="s">
        <v>37</v>
      </c>
      <c r="B15239" t="s">
        <v>81</v>
      </c>
      <c r="C15239" t="s">
        <v>22</v>
      </c>
      <c r="D15239" s="55">
        <v>46600</v>
      </c>
      <c r="E15239">
        <v>6.5000000000000002E-2</v>
      </c>
      <c r="F15239">
        <v>2376522</v>
      </c>
      <c r="G15239" s="58" t="s">
        <v>87</v>
      </c>
      <c r="H15239" s="58" t="s">
        <v>87</v>
      </c>
      <c r="I15239" s="60" t="s">
        <v>85</v>
      </c>
    </row>
    <row r="15240" spans="1:9" x14ac:dyDescent="0.2">
      <c r="A15240" t="s">
        <v>40</v>
      </c>
      <c r="B15240" t="s">
        <v>80</v>
      </c>
      <c r="C15240" t="s">
        <v>22</v>
      </c>
      <c r="D15240" s="55">
        <v>46600</v>
      </c>
      <c r="E15240">
        <v>0</v>
      </c>
      <c r="F15240">
        <v>2376523</v>
      </c>
      <c r="G15240" s="58" t="s">
        <v>87</v>
      </c>
      <c r="H15240" s="58" t="s">
        <v>87</v>
      </c>
      <c r="I15240" s="60" t="s">
        <v>85</v>
      </c>
    </row>
    <row r="15241" spans="1:9" x14ac:dyDescent="0.2">
      <c r="A15241" t="s">
        <v>40</v>
      </c>
      <c r="B15241" t="s">
        <v>81</v>
      </c>
      <c r="C15241" t="s">
        <v>22</v>
      </c>
      <c r="D15241" s="55">
        <v>46600</v>
      </c>
      <c r="E15241">
        <v>0</v>
      </c>
      <c r="F15241">
        <v>2376524</v>
      </c>
      <c r="G15241" s="58" t="s">
        <v>87</v>
      </c>
      <c r="H15241" s="58" t="s">
        <v>87</v>
      </c>
      <c r="I15241" s="60" t="s">
        <v>85</v>
      </c>
    </row>
    <row r="15242" spans="1:9" x14ac:dyDescent="0.2">
      <c r="A15242" t="s">
        <v>41</v>
      </c>
      <c r="B15242" t="s">
        <v>80</v>
      </c>
      <c r="C15242" t="s">
        <v>22</v>
      </c>
      <c r="D15242" s="55">
        <v>46600</v>
      </c>
      <c r="E15242">
        <v>0</v>
      </c>
      <c r="F15242">
        <v>2376525</v>
      </c>
      <c r="G15242" s="58" t="s">
        <v>87</v>
      </c>
      <c r="H15242" s="58" t="s">
        <v>87</v>
      </c>
      <c r="I15242" s="60" t="s">
        <v>85</v>
      </c>
    </row>
    <row r="15243" spans="1:9" x14ac:dyDescent="0.2">
      <c r="A15243" t="s">
        <v>41</v>
      </c>
      <c r="B15243" t="s">
        <v>81</v>
      </c>
      <c r="C15243" t="s">
        <v>22</v>
      </c>
      <c r="D15243" s="55">
        <v>46600</v>
      </c>
      <c r="E15243">
        <v>0</v>
      </c>
      <c r="F15243">
        <v>2376526</v>
      </c>
      <c r="G15243" s="58" t="s">
        <v>87</v>
      </c>
      <c r="H15243" s="58" t="s">
        <v>87</v>
      </c>
      <c r="I15243" s="60" t="s">
        <v>85</v>
      </c>
    </row>
    <row r="15244" spans="1:9" x14ac:dyDescent="0.2">
      <c r="A15244" t="s">
        <v>42</v>
      </c>
      <c r="B15244" t="s">
        <v>80</v>
      </c>
      <c r="C15244" t="s">
        <v>22</v>
      </c>
      <c r="D15244" s="55">
        <v>46600</v>
      </c>
      <c r="E15244">
        <v>0.17499999999999999</v>
      </c>
      <c r="F15244">
        <v>2376527</v>
      </c>
      <c r="G15244" s="58" t="s">
        <v>87</v>
      </c>
      <c r="H15244" s="58" t="s">
        <v>87</v>
      </c>
      <c r="I15244" s="60" t="s">
        <v>85</v>
      </c>
    </row>
    <row r="15245" spans="1:9" x14ac:dyDescent="0.2">
      <c r="A15245" t="s">
        <v>42</v>
      </c>
      <c r="B15245" t="s">
        <v>81</v>
      </c>
      <c r="C15245" t="s">
        <v>22</v>
      </c>
      <c r="D15245" s="55">
        <v>46600</v>
      </c>
      <c r="E15245">
        <v>0</v>
      </c>
      <c r="F15245">
        <v>2376528</v>
      </c>
      <c r="G15245" s="58" t="s">
        <v>87</v>
      </c>
      <c r="H15245" s="58" t="s">
        <v>87</v>
      </c>
      <c r="I15245" s="60" t="s">
        <v>85</v>
      </c>
    </row>
    <row r="15246" spans="1:9" x14ac:dyDescent="0.2">
      <c r="A15246" t="s">
        <v>43</v>
      </c>
      <c r="B15246" t="s">
        <v>80</v>
      </c>
      <c r="C15246" t="s">
        <v>22</v>
      </c>
      <c r="D15246" s="55">
        <v>46600</v>
      </c>
      <c r="E15246">
        <v>0.17499999999999999</v>
      </c>
      <c r="F15246">
        <v>2376529</v>
      </c>
      <c r="G15246" s="58" t="s">
        <v>87</v>
      </c>
      <c r="H15246" s="58" t="s">
        <v>87</v>
      </c>
      <c r="I15246" s="60" t="s">
        <v>85</v>
      </c>
    </row>
    <row r="15247" spans="1:9" x14ac:dyDescent="0.2">
      <c r="A15247" t="s">
        <v>43</v>
      </c>
      <c r="B15247" t="s">
        <v>81</v>
      </c>
      <c r="C15247" t="s">
        <v>22</v>
      </c>
      <c r="D15247" s="55">
        <v>46600</v>
      </c>
      <c r="E15247">
        <v>0</v>
      </c>
      <c r="F15247">
        <v>2376530</v>
      </c>
      <c r="G15247" s="58" t="s">
        <v>87</v>
      </c>
      <c r="H15247" s="58" t="s">
        <v>87</v>
      </c>
      <c r="I15247" s="60" t="s">
        <v>85</v>
      </c>
    </row>
    <row r="15248" spans="1:9" x14ac:dyDescent="0.2">
      <c r="A15248" t="s">
        <v>44</v>
      </c>
      <c r="B15248" t="s">
        <v>80</v>
      </c>
      <c r="C15248" t="s">
        <v>22</v>
      </c>
      <c r="D15248" s="55">
        <v>46600</v>
      </c>
      <c r="E15248">
        <v>0.20499999999999999</v>
      </c>
      <c r="F15248">
        <v>2376531</v>
      </c>
      <c r="G15248" s="58" t="s">
        <v>87</v>
      </c>
      <c r="H15248" s="58" t="s">
        <v>87</v>
      </c>
      <c r="I15248" s="60" t="s">
        <v>85</v>
      </c>
    </row>
    <row r="15249" spans="1:9" x14ac:dyDescent="0.2">
      <c r="A15249" t="s">
        <v>44</v>
      </c>
      <c r="B15249" t="s">
        <v>81</v>
      </c>
      <c r="C15249" t="s">
        <v>22</v>
      </c>
      <c r="D15249" s="55">
        <v>46600</v>
      </c>
      <c r="E15249">
        <v>7.4999999999999997E-3</v>
      </c>
      <c r="F15249">
        <v>2376532</v>
      </c>
      <c r="G15249" s="58" t="s">
        <v>87</v>
      </c>
      <c r="H15249" s="58" t="s">
        <v>87</v>
      </c>
      <c r="I15249" s="60" t="s">
        <v>85</v>
      </c>
    </row>
    <row r="15250" spans="1:9" x14ac:dyDescent="0.2">
      <c r="A15250" t="s">
        <v>45</v>
      </c>
      <c r="B15250" t="s">
        <v>80</v>
      </c>
      <c r="C15250" t="s">
        <v>22</v>
      </c>
      <c r="D15250" s="55">
        <v>46600</v>
      </c>
      <c r="E15250">
        <v>0.20499999999999999</v>
      </c>
      <c r="F15250">
        <v>2376533</v>
      </c>
      <c r="G15250" s="58" t="s">
        <v>87</v>
      </c>
      <c r="H15250" s="58" t="s">
        <v>87</v>
      </c>
      <c r="I15250" s="60" t="s">
        <v>85</v>
      </c>
    </row>
    <row r="15251" spans="1:9" x14ac:dyDescent="0.2">
      <c r="A15251" t="s">
        <v>45</v>
      </c>
      <c r="B15251" t="s">
        <v>81</v>
      </c>
      <c r="C15251" t="s">
        <v>22</v>
      </c>
      <c r="D15251" s="55">
        <v>46600</v>
      </c>
      <c r="E15251">
        <v>7.4999999999999997E-3</v>
      </c>
      <c r="F15251">
        <v>2376534</v>
      </c>
      <c r="G15251" s="58" t="s">
        <v>87</v>
      </c>
      <c r="H15251" s="58" t="s">
        <v>87</v>
      </c>
      <c r="I15251" s="60" t="s">
        <v>85</v>
      </c>
    </row>
    <row r="15252" spans="1:9" x14ac:dyDescent="0.2">
      <c r="A15252" t="s">
        <v>46</v>
      </c>
      <c r="B15252" t="s">
        <v>80</v>
      </c>
      <c r="C15252" t="s">
        <v>22</v>
      </c>
      <c r="D15252" s="55">
        <v>46600</v>
      </c>
      <c r="E15252">
        <v>0.20499999999999999</v>
      </c>
      <c r="F15252">
        <v>2376535</v>
      </c>
      <c r="G15252" s="58" t="s">
        <v>87</v>
      </c>
      <c r="H15252" s="58" t="s">
        <v>87</v>
      </c>
      <c r="I15252" s="60" t="s">
        <v>85</v>
      </c>
    </row>
    <row r="15253" spans="1:9" x14ac:dyDescent="0.2">
      <c r="A15253" t="s">
        <v>46</v>
      </c>
      <c r="B15253" t="s">
        <v>81</v>
      </c>
      <c r="C15253" t="s">
        <v>22</v>
      </c>
      <c r="D15253" s="55">
        <v>46600</v>
      </c>
      <c r="E15253">
        <v>7.4999999999999997E-3</v>
      </c>
      <c r="F15253">
        <v>2376536</v>
      </c>
      <c r="G15253" s="58" t="s">
        <v>87</v>
      </c>
      <c r="H15253" s="58" t="s">
        <v>87</v>
      </c>
      <c r="I15253" s="60" t="s">
        <v>85</v>
      </c>
    </row>
    <row r="15254" spans="1:9" x14ac:dyDescent="0.2">
      <c r="A15254" t="s">
        <v>47</v>
      </c>
      <c r="B15254" t="s">
        <v>80</v>
      </c>
      <c r="C15254" t="s">
        <v>22</v>
      </c>
      <c r="D15254" s="55">
        <v>46600</v>
      </c>
      <c r="E15254">
        <v>0.20499999999999999</v>
      </c>
      <c r="F15254">
        <v>2376537</v>
      </c>
      <c r="G15254" s="58" t="s">
        <v>87</v>
      </c>
      <c r="H15254" s="58" t="s">
        <v>87</v>
      </c>
      <c r="I15254" s="60" t="s">
        <v>85</v>
      </c>
    </row>
    <row r="15255" spans="1:9" x14ac:dyDescent="0.2">
      <c r="A15255" t="s">
        <v>47</v>
      </c>
      <c r="B15255" t="s">
        <v>81</v>
      </c>
      <c r="C15255" t="s">
        <v>22</v>
      </c>
      <c r="D15255" s="55">
        <v>46600</v>
      </c>
      <c r="E15255">
        <v>7.4999999999999997E-3</v>
      </c>
      <c r="F15255">
        <v>2376538</v>
      </c>
      <c r="G15255" s="58" t="s">
        <v>87</v>
      </c>
      <c r="H15255" s="58" t="s">
        <v>87</v>
      </c>
      <c r="I15255" s="60" t="s">
        <v>85</v>
      </c>
    </row>
    <row r="15256" spans="1:9" x14ac:dyDescent="0.2">
      <c r="A15256" t="s">
        <v>48</v>
      </c>
      <c r="B15256" t="s">
        <v>80</v>
      </c>
      <c r="C15256" t="s">
        <v>22</v>
      </c>
      <c r="D15256" s="55">
        <v>46600</v>
      </c>
      <c r="E15256">
        <v>0.20499999999999999</v>
      </c>
      <c r="F15256">
        <v>2376539</v>
      </c>
      <c r="G15256" s="58" t="s">
        <v>87</v>
      </c>
      <c r="H15256" s="58" t="s">
        <v>87</v>
      </c>
      <c r="I15256" s="60" t="s">
        <v>85</v>
      </c>
    </row>
    <row r="15257" spans="1:9" x14ac:dyDescent="0.2">
      <c r="A15257" t="s">
        <v>48</v>
      </c>
      <c r="B15257" t="s">
        <v>81</v>
      </c>
      <c r="C15257" t="s">
        <v>22</v>
      </c>
      <c r="D15257" s="55">
        <v>46600</v>
      </c>
      <c r="E15257">
        <v>7.4999999999999997E-3</v>
      </c>
      <c r="F15257">
        <v>2376540</v>
      </c>
      <c r="G15257" s="58" t="s">
        <v>87</v>
      </c>
      <c r="H15257" s="58" t="s">
        <v>87</v>
      </c>
      <c r="I15257" s="60" t="s">
        <v>85</v>
      </c>
    </row>
    <row r="15258" spans="1:9" x14ac:dyDescent="0.2">
      <c r="A15258" t="s">
        <v>50</v>
      </c>
      <c r="B15258" t="s">
        <v>80</v>
      </c>
      <c r="C15258" t="s">
        <v>22</v>
      </c>
      <c r="D15258" s="55">
        <v>46600</v>
      </c>
      <c r="E15258">
        <v>0</v>
      </c>
      <c r="F15258">
        <v>2376541</v>
      </c>
      <c r="G15258" s="58" t="s">
        <v>87</v>
      </c>
      <c r="H15258" s="58" t="s">
        <v>87</v>
      </c>
      <c r="I15258" s="60" t="s">
        <v>85</v>
      </c>
    </row>
    <row r="15259" spans="1:9" x14ac:dyDescent="0.2">
      <c r="A15259" t="s">
        <v>50</v>
      </c>
      <c r="B15259" t="s">
        <v>81</v>
      </c>
      <c r="C15259" t="s">
        <v>22</v>
      </c>
      <c r="D15259" s="55">
        <v>46600</v>
      </c>
      <c r="E15259">
        <v>0</v>
      </c>
      <c r="F15259">
        <v>2376542</v>
      </c>
      <c r="G15259" s="58" t="s">
        <v>87</v>
      </c>
      <c r="H15259" s="58" t="s">
        <v>87</v>
      </c>
      <c r="I15259" s="60" t="s">
        <v>85</v>
      </c>
    </row>
    <row r="15260" spans="1:9" x14ac:dyDescent="0.2">
      <c r="A15260" t="s">
        <v>58</v>
      </c>
      <c r="B15260" t="s">
        <v>80</v>
      </c>
      <c r="C15260" t="s">
        <v>22</v>
      </c>
      <c r="D15260" s="55">
        <v>46600</v>
      </c>
      <c r="E15260">
        <v>0.4</v>
      </c>
      <c r="F15260">
        <v>2376543</v>
      </c>
      <c r="G15260" s="58" t="s">
        <v>87</v>
      </c>
      <c r="H15260" s="58" t="s">
        <v>87</v>
      </c>
      <c r="I15260" s="60" t="s">
        <v>85</v>
      </c>
    </row>
    <row r="15261" spans="1:9" x14ac:dyDescent="0.2">
      <c r="A15261" t="s">
        <v>58</v>
      </c>
      <c r="B15261" t="s">
        <v>81</v>
      </c>
      <c r="C15261" t="s">
        <v>22</v>
      </c>
      <c r="D15261" s="55">
        <v>46600</v>
      </c>
      <c r="E15261">
        <v>1.4999999999999999E-2</v>
      </c>
      <c r="F15261">
        <v>2376544</v>
      </c>
      <c r="G15261" s="58" t="s">
        <v>87</v>
      </c>
      <c r="H15261" s="58" t="s">
        <v>87</v>
      </c>
      <c r="I15261" s="60" t="s">
        <v>85</v>
      </c>
    </row>
    <row r="15262" spans="1:9" x14ac:dyDescent="0.2">
      <c r="A15262" t="s">
        <v>59</v>
      </c>
      <c r="B15262" t="s">
        <v>80</v>
      </c>
      <c r="C15262" t="s">
        <v>22</v>
      </c>
      <c r="D15262" s="55">
        <v>46600</v>
      </c>
      <c r="E15262">
        <v>0.5</v>
      </c>
      <c r="F15262">
        <v>2376545</v>
      </c>
      <c r="G15262" s="58" t="s">
        <v>87</v>
      </c>
      <c r="H15262" s="58" t="s">
        <v>87</v>
      </c>
      <c r="I15262" s="60" t="s">
        <v>85</v>
      </c>
    </row>
    <row r="15263" spans="1:9" x14ac:dyDescent="0.2">
      <c r="A15263" t="s">
        <v>59</v>
      </c>
      <c r="B15263" t="s">
        <v>81</v>
      </c>
      <c r="C15263" t="s">
        <v>22</v>
      </c>
      <c r="D15263" s="55">
        <v>46600</v>
      </c>
      <c r="E15263">
        <v>-0.02</v>
      </c>
      <c r="F15263">
        <v>2376546</v>
      </c>
      <c r="G15263" s="58" t="s">
        <v>87</v>
      </c>
      <c r="H15263" s="58" t="s">
        <v>87</v>
      </c>
      <c r="I15263" s="60" t="s">
        <v>85</v>
      </c>
    </row>
    <row r="15264" spans="1:9" x14ac:dyDescent="0.2">
      <c r="A15264" t="s">
        <v>60</v>
      </c>
      <c r="B15264" t="s">
        <v>80</v>
      </c>
      <c r="C15264" t="s">
        <v>22</v>
      </c>
      <c r="D15264" s="55">
        <v>46600</v>
      </c>
      <c r="E15264">
        <v>0.5</v>
      </c>
      <c r="F15264">
        <v>2376547</v>
      </c>
      <c r="G15264" s="58" t="s">
        <v>87</v>
      </c>
      <c r="H15264" s="58" t="s">
        <v>87</v>
      </c>
      <c r="I15264" s="60" t="s">
        <v>85</v>
      </c>
    </row>
    <row r="15265" spans="1:9" x14ac:dyDescent="0.2">
      <c r="A15265" t="s">
        <v>60</v>
      </c>
      <c r="B15265" t="s">
        <v>81</v>
      </c>
      <c r="C15265" t="s">
        <v>22</v>
      </c>
      <c r="D15265" s="55">
        <v>46600</v>
      </c>
      <c r="E15265">
        <v>3.5000000000000003E-2</v>
      </c>
      <c r="F15265">
        <v>2376548</v>
      </c>
      <c r="G15265" s="58" t="s">
        <v>87</v>
      </c>
      <c r="H15265" s="58" t="s">
        <v>87</v>
      </c>
      <c r="I15265" s="60" t="s">
        <v>85</v>
      </c>
    </row>
    <row r="15266" spans="1:9" x14ac:dyDescent="0.2">
      <c r="A15266" t="s">
        <v>61</v>
      </c>
      <c r="B15266" t="s">
        <v>80</v>
      </c>
      <c r="C15266" t="s">
        <v>22</v>
      </c>
      <c r="D15266" s="55">
        <v>46600</v>
      </c>
      <c r="E15266">
        <v>0.5</v>
      </c>
      <c r="F15266">
        <v>2376549</v>
      </c>
      <c r="G15266" s="58" t="s">
        <v>87</v>
      </c>
      <c r="H15266" s="58" t="s">
        <v>87</v>
      </c>
      <c r="I15266" s="60" t="s">
        <v>85</v>
      </c>
    </row>
    <row r="15267" spans="1:9" x14ac:dyDescent="0.2">
      <c r="A15267" t="s">
        <v>61</v>
      </c>
      <c r="B15267" t="s">
        <v>81</v>
      </c>
      <c r="C15267" t="s">
        <v>22</v>
      </c>
      <c r="D15267" s="55">
        <v>46600</v>
      </c>
      <c r="E15267">
        <v>-0.02</v>
      </c>
      <c r="F15267">
        <v>2376550</v>
      </c>
      <c r="G15267" s="58" t="s">
        <v>87</v>
      </c>
      <c r="H15267" s="58" t="s">
        <v>87</v>
      </c>
      <c r="I15267" s="60" t="s">
        <v>85</v>
      </c>
    </row>
    <row r="15268" spans="1:9" x14ac:dyDescent="0.2">
      <c r="A15268" t="s">
        <v>62</v>
      </c>
      <c r="B15268" t="s">
        <v>80</v>
      </c>
      <c r="C15268" t="s">
        <v>22</v>
      </c>
      <c r="D15268" s="55">
        <v>46600</v>
      </c>
      <c r="E15268">
        <v>0.20499999999999999</v>
      </c>
      <c r="F15268">
        <v>2376551</v>
      </c>
      <c r="G15268" s="58" t="s">
        <v>87</v>
      </c>
      <c r="H15268" s="58" t="s">
        <v>87</v>
      </c>
      <c r="I15268" s="60" t="s">
        <v>85</v>
      </c>
    </row>
    <row r="15269" spans="1:9" x14ac:dyDescent="0.2">
      <c r="A15269" t="s">
        <v>62</v>
      </c>
      <c r="B15269" t="s">
        <v>81</v>
      </c>
      <c r="C15269" t="s">
        <v>22</v>
      </c>
      <c r="D15269" s="55">
        <v>46600</v>
      </c>
      <c r="E15269">
        <v>7.4999999999999997E-3</v>
      </c>
      <c r="F15269">
        <v>2376552</v>
      </c>
      <c r="G15269" s="58" t="s">
        <v>87</v>
      </c>
      <c r="H15269" s="58" t="s">
        <v>87</v>
      </c>
      <c r="I15269" s="60" t="s">
        <v>85</v>
      </c>
    </row>
    <row r="15270" spans="1:9" x14ac:dyDescent="0.2">
      <c r="A15270" t="s">
        <v>63</v>
      </c>
      <c r="B15270" t="s">
        <v>80</v>
      </c>
      <c r="C15270" t="s">
        <v>22</v>
      </c>
      <c r="D15270" s="55">
        <v>46600</v>
      </c>
      <c r="E15270">
        <v>0</v>
      </c>
      <c r="F15270">
        <v>2376553</v>
      </c>
      <c r="G15270" s="58" t="s">
        <v>87</v>
      </c>
      <c r="H15270" s="58" t="s">
        <v>87</v>
      </c>
      <c r="I15270" s="60" t="s">
        <v>85</v>
      </c>
    </row>
    <row r="15271" spans="1:9" x14ac:dyDescent="0.2">
      <c r="A15271" t="s">
        <v>63</v>
      </c>
      <c r="B15271" t="s">
        <v>81</v>
      </c>
      <c r="C15271" t="s">
        <v>22</v>
      </c>
      <c r="D15271" s="55">
        <v>46600</v>
      </c>
      <c r="E15271">
        <v>0</v>
      </c>
      <c r="F15271">
        <v>2376554</v>
      </c>
      <c r="G15271" s="58" t="s">
        <v>87</v>
      </c>
      <c r="H15271" s="58" t="s">
        <v>87</v>
      </c>
      <c r="I15271" s="60" t="s">
        <v>85</v>
      </c>
    </row>
    <row r="15272" spans="1:9" x14ac:dyDescent="0.2">
      <c r="A15272" t="s">
        <v>64</v>
      </c>
      <c r="B15272" t="s">
        <v>80</v>
      </c>
      <c r="C15272" t="s">
        <v>22</v>
      </c>
      <c r="D15272" s="55">
        <v>46600</v>
      </c>
      <c r="E15272">
        <v>0</v>
      </c>
      <c r="F15272">
        <v>2376555</v>
      </c>
      <c r="G15272" s="58" t="s">
        <v>87</v>
      </c>
      <c r="H15272" s="58" t="s">
        <v>87</v>
      </c>
      <c r="I15272" s="60" t="s">
        <v>85</v>
      </c>
    </row>
    <row r="15273" spans="1:9" x14ac:dyDescent="0.2">
      <c r="A15273" t="s">
        <v>64</v>
      </c>
      <c r="B15273" t="s">
        <v>81</v>
      </c>
      <c r="C15273" t="s">
        <v>22</v>
      </c>
      <c r="D15273" s="55">
        <v>46600</v>
      </c>
      <c r="E15273">
        <v>0</v>
      </c>
      <c r="F15273">
        <v>2376556</v>
      </c>
      <c r="G15273" s="58" t="s">
        <v>87</v>
      </c>
      <c r="H15273" s="58" t="s">
        <v>87</v>
      </c>
      <c r="I15273" s="60" t="s">
        <v>85</v>
      </c>
    </row>
    <row r="15274" spans="1:9" x14ac:dyDescent="0.2">
      <c r="A15274" t="s">
        <v>79</v>
      </c>
      <c r="B15274" t="s">
        <v>80</v>
      </c>
      <c r="C15274" t="s">
        <v>22</v>
      </c>
      <c r="D15274" s="55">
        <v>46600</v>
      </c>
      <c r="E15274">
        <v>0</v>
      </c>
      <c r="F15274">
        <v>2376557</v>
      </c>
      <c r="G15274" s="58" t="s">
        <v>87</v>
      </c>
      <c r="H15274" s="58" t="s">
        <v>87</v>
      </c>
      <c r="I15274" s="60" t="s">
        <v>85</v>
      </c>
    </row>
    <row r="15275" spans="1:9" x14ac:dyDescent="0.2">
      <c r="A15275" t="s">
        <v>79</v>
      </c>
      <c r="B15275" t="s">
        <v>81</v>
      </c>
      <c r="C15275" t="s">
        <v>22</v>
      </c>
      <c r="D15275" s="55">
        <v>46600</v>
      </c>
      <c r="E15275">
        <v>0</v>
      </c>
      <c r="F15275">
        <v>2376558</v>
      </c>
      <c r="G15275" s="58" t="s">
        <v>87</v>
      </c>
      <c r="H15275" s="58" t="s">
        <v>87</v>
      </c>
      <c r="I15275" s="60" t="s">
        <v>85</v>
      </c>
    </row>
    <row r="15276" spans="1:9" x14ac:dyDescent="0.2">
      <c r="A15276" t="s">
        <v>65</v>
      </c>
      <c r="B15276" t="s">
        <v>80</v>
      </c>
      <c r="C15276" t="s">
        <v>22</v>
      </c>
      <c r="D15276" s="55">
        <v>46600</v>
      </c>
      <c r="E15276">
        <v>0</v>
      </c>
      <c r="F15276">
        <v>2376559</v>
      </c>
      <c r="G15276" s="58" t="s">
        <v>87</v>
      </c>
      <c r="H15276" s="58" t="s">
        <v>87</v>
      </c>
      <c r="I15276" s="60" t="s">
        <v>85</v>
      </c>
    </row>
    <row r="15277" spans="1:9" x14ac:dyDescent="0.2">
      <c r="A15277" t="s">
        <v>65</v>
      </c>
      <c r="B15277" t="s">
        <v>81</v>
      </c>
      <c r="C15277" t="s">
        <v>22</v>
      </c>
      <c r="D15277" s="55">
        <v>46600</v>
      </c>
      <c r="E15277">
        <v>0</v>
      </c>
      <c r="F15277">
        <v>2376560</v>
      </c>
      <c r="G15277" s="58" t="s">
        <v>87</v>
      </c>
      <c r="H15277" s="58" t="s">
        <v>87</v>
      </c>
      <c r="I15277" s="60" t="s">
        <v>85</v>
      </c>
    </row>
    <row r="15278" spans="1:9" x14ac:dyDescent="0.2">
      <c r="A15278" t="s">
        <v>82</v>
      </c>
      <c r="B15278" t="s">
        <v>80</v>
      </c>
      <c r="C15278" t="s">
        <v>22</v>
      </c>
      <c r="D15278" s="55">
        <v>46600</v>
      </c>
      <c r="E15278">
        <v>0</v>
      </c>
      <c r="F15278">
        <v>2376561</v>
      </c>
      <c r="G15278" s="58" t="s">
        <v>87</v>
      </c>
      <c r="H15278" s="58" t="s">
        <v>87</v>
      </c>
      <c r="I15278" s="60" t="s">
        <v>85</v>
      </c>
    </row>
    <row r="15279" spans="1:9" x14ac:dyDescent="0.2">
      <c r="A15279" t="s">
        <v>78</v>
      </c>
      <c r="B15279" t="s">
        <v>80</v>
      </c>
      <c r="C15279" t="s">
        <v>22</v>
      </c>
      <c r="D15279" s="55">
        <v>46631</v>
      </c>
      <c r="E15279">
        <v>0.39750000000000002</v>
      </c>
      <c r="F15279">
        <v>2376515</v>
      </c>
      <c r="G15279" s="58" t="s">
        <v>87</v>
      </c>
      <c r="H15279" s="58" t="s">
        <v>87</v>
      </c>
      <c r="I15279" s="60" t="s">
        <v>85</v>
      </c>
    </row>
    <row r="15280" spans="1:9" x14ac:dyDescent="0.2">
      <c r="A15280" t="s">
        <v>78</v>
      </c>
      <c r="B15280" t="s">
        <v>81</v>
      </c>
      <c r="C15280" t="s">
        <v>22</v>
      </c>
      <c r="D15280" s="55">
        <v>46631</v>
      </c>
      <c r="E15280">
        <v>1.4999999999999999E-2</v>
      </c>
      <c r="F15280">
        <v>2376516</v>
      </c>
      <c r="G15280" s="58" t="s">
        <v>87</v>
      </c>
      <c r="H15280" s="58" t="s">
        <v>87</v>
      </c>
      <c r="I15280" s="60" t="s">
        <v>85</v>
      </c>
    </row>
    <row r="15281" spans="1:9" x14ac:dyDescent="0.2">
      <c r="A15281" t="s">
        <v>35</v>
      </c>
      <c r="B15281" t="s">
        <v>80</v>
      </c>
      <c r="C15281" t="s">
        <v>22</v>
      </c>
      <c r="D15281" s="55">
        <v>46631</v>
      </c>
      <c r="E15281">
        <v>0.39750000000000002</v>
      </c>
      <c r="F15281">
        <v>2376517</v>
      </c>
      <c r="G15281" s="58" t="s">
        <v>87</v>
      </c>
      <c r="H15281" s="58" t="s">
        <v>87</v>
      </c>
      <c r="I15281" s="60" t="s">
        <v>85</v>
      </c>
    </row>
    <row r="15282" spans="1:9" x14ac:dyDescent="0.2">
      <c r="A15282" t="s">
        <v>35</v>
      </c>
      <c r="B15282" t="s">
        <v>81</v>
      </c>
      <c r="C15282" t="s">
        <v>22</v>
      </c>
      <c r="D15282" s="55">
        <v>46631</v>
      </c>
      <c r="E15282">
        <v>4.4999999999999998E-2</v>
      </c>
      <c r="F15282">
        <v>2376518</v>
      </c>
      <c r="G15282" s="58" t="s">
        <v>87</v>
      </c>
      <c r="H15282" s="58" t="s">
        <v>87</v>
      </c>
      <c r="I15282" s="60" t="s">
        <v>85</v>
      </c>
    </row>
    <row r="15283" spans="1:9" x14ac:dyDescent="0.2">
      <c r="A15283" t="s">
        <v>36</v>
      </c>
      <c r="B15283" t="s">
        <v>80</v>
      </c>
      <c r="C15283" t="s">
        <v>22</v>
      </c>
      <c r="D15283" s="55">
        <v>46631</v>
      </c>
      <c r="E15283">
        <v>0.39750000000000002</v>
      </c>
      <c r="F15283">
        <v>2376519</v>
      </c>
      <c r="G15283" s="58" t="s">
        <v>87</v>
      </c>
      <c r="H15283" s="58" t="s">
        <v>87</v>
      </c>
      <c r="I15283" s="60" t="s">
        <v>85</v>
      </c>
    </row>
    <row r="15284" spans="1:9" x14ac:dyDescent="0.2">
      <c r="A15284" t="s">
        <v>36</v>
      </c>
      <c r="B15284" t="s">
        <v>81</v>
      </c>
      <c r="C15284" t="s">
        <v>22</v>
      </c>
      <c r="D15284" s="55">
        <v>46631</v>
      </c>
      <c r="E15284">
        <v>1.4999999999999999E-2</v>
      </c>
      <c r="F15284">
        <v>2376520</v>
      </c>
      <c r="G15284" s="58" t="s">
        <v>87</v>
      </c>
      <c r="H15284" s="58" t="s">
        <v>87</v>
      </c>
      <c r="I15284" s="60" t="s">
        <v>85</v>
      </c>
    </row>
    <row r="15285" spans="1:9" x14ac:dyDescent="0.2">
      <c r="A15285" t="s">
        <v>37</v>
      </c>
      <c r="B15285" t="s">
        <v>80</v>
      </c>
      <c r="C15285" t="s">
        <v>22</v>
      </c>
      <c r="D15285" s="55">
        <v>46631</v>
      </c>
      <c r="E15285">
        <v>0.39750000000000002</v>
      </c>
      <c r="F15285">
        <v>2376521</v>
      </c>
      <c r="G15285" s="58" t="s">
        <v>87</v>
      </c>
      <c r="H15285" s="58" t="s">
        <v>87</v>
      </c>
      <c r="I15285" s="60" t="s">
        <v>85</v>
      </c>
    </row>
    <row r="15286" spans="1:9" x14ac:dyDescent="0.2">
      <c r="A15286" t="s">
        <v>37</v>
      </c>
      <c r="B15286" t="s">
        <v>81</v>
      </c>
      <c r="C15286" t="s">
        <v>22</v>
      </c>
      <c r="D15286" s="55">
        <v>46631</v>
      </c>
      <c r="E15286">
        <v>4.4999999999999998E-2</v>
      </c>
      <c r="F15286">
        <v>2376522</v>
      </c>
      <c r="G15286" s="58" t="s">
        <v>87</v>
      </c>
      <c r="H15286" s="58" t="s">
        <v>87</v>
      </c>
      <c r="I15286" s="60" t="s">
        <v>85</v>
      </c>
    </row>
    <row r="15287" spans="1:9" x14ac:dyDescent="0.2">
      <c r="A15287" t="s">
        <v>40</v>
      </c>
      <c r="B15287" t="s">
        <v>80</v>
      </c>
      <c r="C15287" t="s">
        <v>22</v>
      </c>
      <c r="D15287" s="55">
        <v>46631</v>
      </c>
      <c r="E15287">
        <v>0</v>
      </c>
      <c r="F15287">
        <v>2376523</v>
      </c>
      <c r="G15287" s="58" t="s">
        <v>87</v>
      </c>
      <c r="H15287" s="58" t="s">
        <v>87</v>
      </c>
      <c r="I15287" s="60" t="s">
        <v>85</v>
      </c>
    </row>
    <row r="15288" spans="1:9" x14ac:dyDescent="0.2">
      <c r="A15288" t="s">
        <v>40</v>
      </c>
      <c r="B15288" t="s">
        <v>81</v>
      </c>
      <c r="C15288" t="s">
        <v>22</v>
      </c>
      <c r="D15288" s="55">
        <v>46631</v>
      </c>
      <c r="E15288">
        <v>0</v>
      </c>
      <c r="F15288">
        <v>2376524</v>
      </c>
      <c r="G15288" s="58" t="s">
        <v>87</v>
      </c>
      <c r="H15288" s="58" t="s">
        <v>87</v>
      </c>
      <c r="I15288" s="60" t="s">
        <v>85</v>
      </c>
    </row>
    <row r="15289" spans="1:9" x14ac:dyDescent="0.2">
      <c r="A15289" t="s">
        <v>41</v>
      </c>
      <c r="B15289" t="s">
        <v>80</v>
      </c>
      <c r="C15289" t="s">
        <v>22</v>
      </c>
      <c r="D15289" s="55">
        <v>46631</v>
      </c>
      <c r="E15289">
        <v>0</v>
      </c>
      <c r="F15289">
        <v>2376525</v>
      </c>
      <c r="G15289" s="58" t="s">
        <v>87</v>
      </c>
      <c r="H15289" s="58" t="s">
        <v>87</v>
      </c>
      <c r="I15289" s="60" t="s">
        <v>85</v>
      </c>
    </row>
    <row r="15290" spans="1:9" x14ac:dyDescent="0.2">
      <c r="A15290" t="s">
        <v>41</v>
      </c>
      <c r="B15290" t="s">
        <v>81</v>
      </c>
      <c r="C15290" t="s">
        <v>22</v>
      </c>
      <c r="D15290" s="55">
        <v>46631</v>
      </c>
      <c r="E15290">
        <v>0</v>
      </c>
      <c r="F15290">
        <v>2376526</v>
      </c>
      <c r="G15290" s="58" t="s">
        <v>87</v>
      </c>
      <c r="H15290" s="58" t="s">
        <v>87</v>
      </c>
      <c r="I15290" s="60" t="s">
        <v>85</v>
      </c>
    </row>
    <row r="15291" spans="1:9" x14ac:dyDescent="0.2">
      <c r="A15291" t="s">
        <v>42</v>
      </c>
      <c r="B15291" t="s">
        <v>80</v>
      </c>
      <c r="C15291" t="s">
        <v>22</v>
      </c>
      <c r="D15291" s="55">
        <v>46631</v>
      </c>
      <c r="E15291">
        <v>0.16500000000000001</v>
      </c>
      <c r="F15291">
        <v>2376527</v>
      </c>
      <c r="G15291" s="58" t="s">
        <v>87</v>
      </c>
      <c r="H15291" s="58" t="s">
        <v>87</v>
      </c>
      <c r="I15291" s="60" t="s">
        <v>85</v>
      </c>
    </row>
    <row r="15292" spans="1:9" x14ac:dyDescent="0.2">
      <c r="A15292" t="s">
        <v>42</v>
      </c>
      <c r="B15292" t="s">
        <v>81</v>
      </c>
      <c r="C15292" t="s">
        <v>22</v>
      </c>
      <c r="D15292" s="55">
        <v>46631</v>
      </c>
      <c r="E15292">
        <v>0</v>
      </c>
      <c r="F15292">
        <v>2376528</v>
      </c>
      <c r="G15292" s="58" t="s">
        <v>87</v>
      </c>
      <c r="H15292" s="58" t="s">
        <v>87</v>
      </c>
      <c r="I15292" s="60" t="s">
        <v>85</v>
      </c>
    </row>
    <row r="15293" spans="1:9" x14ac:dyDescent="0.2">
      <c r="A15293" t="s">
        <v>43</v>
      </c>
      <c r="B15293" t="s">
        <v>80</v>
      </c>
      <c r="C15293" t="s">
        <v>22</v>
      </c>
      <c r="D15293" s="55">
        <v>46631</v>
      </c>
      <c r="E15293">
        <v>0.16500000000000001</v>
      </c>
      <c r="F15293">
        <v>2376529</v>
      </c>
      <c r="G15293" s="58" t="s">
        <v>87</v>
      </c>
      <c r="H15293" s="58" t="s">
        <v>87</v>
      </c>
      <c r="I15293" s="60" t="s">
        <v>85</v>
      </c>
    </row>
    <row r="15294" spans="1:9" x14ac:dyDescent="0.2">
      <c r="A15294" t="s">
        <v>43</v>
      </c>
      <c r="B15294" t="s">
        <v>81</v>
      </c>
      <c r="C15294" t="s">
        <v>22</v>
      </c>
      <c r="D15294" s="55">
        <v>46631</v>
      </c>
      <c r="E15294">
        <v>0</v>
      </c>
      <c r="F15294">
        <v>2376530</v>
      </c>
      <c r="G15294" s="58" t="s">
        <v>87</v>
      </c>
      <c r="H15294" s="58" t="s">
        <v>87</v>
      </c>
      <c r="I15294" s="60" t="s">
        <v>85</v>
      </c>
    </row>
    <row r="15295" spans="1:9" x14ac:dyDescent="0.2">
      <c r="A15295" t="s">
        <v>44</v>
      </c>
      <c r="B15295" t="s">
        <v>80</v>
      </c>
      <c r="C15295" t="s">
        <v>22</v>
      </c>
      <c r="D15295" s="55">
        <v>46631</v>
      </c>
      <c r="E15295">
        <v>0.185</v>
      </c>
      <c r="F15295">
        <v>2376531</v>
      </c>
      <c r="G15295" s="58" t="s">
        <v>87</v>
      </c>
      <c r="H15295" s="58" t="s">
        <v>87</v>
      </c>
      <c r="I15295" s="60" t="s">
        <v>85</v>
      </c>
    </row>
    <row r="15296" spans="1:9" x14ac:dyDescent="0.2">
      <c r="A15296" t="s">
        <v>44</v>
      </c>
      <c r="B15296" t="s">
        <v>81</v>
      </c>
      <c r="C15296" t="s">
        <v>22</v>
      </c>
      <c r="D15296" s="55">
        <v>46631</v>
      </c>
      <c r="E15296">
        <v>5.0000000000000001E-3</v>
      </c>
      <c r="F15296">
        <v>2376532</v>
      </c>
      <c r="G15296" s="58" t="s">
        <v>87</v>
      </c>
      <c r="H15296" s="58" t="s">
        <v>87</v>
      </c>
      <c r="I15296" s="60" t="s">
        <v>85</v>
      </c>
    </row>
    <row r="15297" spans="1:9" x14ac:dyDescent="0.2">
      <c r="A15297" t="s">
        <v>45</v>
      </c>
      <c r="B15297" t="s">
        <v>80</v>
      </c>
      <c r="C15297" t="s">
        <v>22</v>
      </c>
      <c r="D15297" s="55">
        <v>46631</v>
      </c>
      <c r="E15297">
        <v>0.185</v>
      </c>
      <c r="F15297">
        <v>2376533</v>
      </c>
      <c r="G15297" s="58" t="s">
        <v>87</v>
      </c>
      <c r="H15297" s="58" t="s">
        <v>87</v>
      </c>
      <c r="I15297" s="60" t="s">
        <v>85</v>
      </c>
    </row>
    <row r="15298" spans="1:9" x14ac:dyDescent="0.2">
      <c r="A15298" t="s">
        <v>45</v>
      </c>
      <c r="B15298" t="s">
        <v>81</v>
      </c>
      <c r="C15298" t="s">
        <v>22</v>
      </c>
      <c r="D15298" s="55">
        <v>46631</v>
      </c>
      <c r="E15298">
        <v>5.0000000000000001E-3</v>
      </c>
      <c r="F15298">
        <v>2376534</v>
      </c>
      <c r="G15298" s="58" t="s">
        <v>87</v>
      </c>
      <c r="H15298" s="58" t="s">
        <v>87</v>
      </c>
      <c r="I15298" s="60" t="s">
        <v>85</v>
      </c>
    </row>
    <row r="15299" spans="1:9" x14ac:dyDescent="0.2">
      <c r="A15299" t="s">
        <v>46</v>
      </c>
      <c r="B15299" t="s">
        <v>80</v>
      </c>
      <c r="C15299" t="s">
        <v>22</v>
      </c>
      <c r="D15299" s="55">
        <v>46631</v>
      </c>
      <c r="E15299">
        <v>0.185</v>
      </c>
      <c r="F15299">
        <v>2376535</v>
      </c>
      <c r="G15299" s="58" t="s">
        <v>87</v>
      </c>
      <c r="H15299" s="58" t="s">
        <v>87</v>
      </c>
      <c r="I15299" s="60" t="s">
        <v>85</v>
      </c>
    </row>
    <row r="15300" spans="1:9" x14ac:dyDescent="0.2">
      <c r="A15300" t="s">
        <v>46</v>
      </c>
      <c r="B15300" t="s">
        <v>81</v>
      </c>
      <c r="C15300" t="s">
        <v>22</v>
      </c>
      <c r="D15300" s="55">
        <v>46631</v>
      </c>
      <c r="E15300">
        <v>5.0000000000000001E-3</v>
      </c>
      <c r="F15300">
        <v>2376536</v>
      </c>
      <c r="G15300" s="58" t="s">
        <v>87</v>
      </c>
      <c r="H15300" s="58" t="s">
        <v>87</v>
      </c>
      <c r="I15300" s="60" t="s">
        <v>85</v>
      </c>
    </row>
    <row r="15301" spans="1:9" x14ac:dyDescent="0.2">
      <c r="A15301" t="s">
        <v>47</v>
      </c>
      <c r="B15301" t="s">
        <v>80</v>
      </c>
      <c r="C15301" t="s">
        <v>22</v>
      </c>
      <c r="D15301" s="55">
        <v>46631</v>
      </c>
      <c r="E15301">
        <v>0.185</v>
      </c>
      <c r="F15301">
        <v>2376537</v>
      </c>
      <c r="G15301" s="58" t="s">
        <v>87</v>
      </c>
      <c r="H15301" s="58" t="s">
        <v>87</v>
      </c>
      <c r="I15301" s="60" t="s">
        <v>85</v>
      </c>
    </row>
    <row r="15302" spans="1:9" x14ac:dyDescent="0.2">
      <c r="A15302" t="s">
        <v>47</v>
      </c>
      <c r="B15302" t="s">
        <v>81</v>
      </c>
      <c r="C15302" t="s">
        <v>22</v>
      </c>
      <c r="D15302" s="55">
        <v>46631</v>
      </c>
      <c r="E15302">
        <v>5.0000000000000001E-3</v>
      </c>
      <c r="F15302">
        <v>2376538</v>
      </c>
      <c r="G15302" s="58" t="s">
        <v>87</v>
      </c>
      <c r="H15302" s="58" t="s">
        <v>87</v>
      </c>
      <c r="I15302" s="60" t="s">
        <v>85</v>
      </c>
    </row>
    <row r="15303" spans="1:9" x14ac:dyDescent="0.2">
      <c r="A15303" t="s">
        <v>48</v>
      </c>
      <c r="B15303" t="s">
        <v>80</v>
      </c>
      <c r="C15303" t="s">
        <v>22</v>
      </c>
      <c r="D15303" s="55">
        <v>46631</v>
      </c>
      <c r="E15303">
        <v>0.185</v>
      </c>
      <c r="F15303">
        <v>2376539</v>
      </c>
      <c r="G15303" s="58" t="s">
        <v>87</v>
      </c>
      <c r="H15303" s="58" t="s">
        <v>87</v>
      </c>
      <c r="I15303" s="60" t="s">
        <v>85</v>
      </c>
    </row>
    <row r="15304" spans="1:9" x14ac:dyDescent="0.2">
      <c r="A15304" t="s">
        <v>48</v>
      </c>
      <c r="B15304" t="s">
        <v>81</v>
      </c>
      <c r="C15304" t="s">
        <v>22</v>
      </c>
      <c r="D15304" s="55">
        <v>46631</v>
      </c>
      <c r="E15304">
        <v>5.0000000000000001E-3</v>
      </c>
      <c r="F15304">
        <v>2376540</v>
      </c>
      <c r="G15304" s="58" t="s">
        <v>87</v>
      </c>
      <c r="H15304" s="58" t="s">
        <v>87</v>
      </c>
      <c r="I15304" s="60" t="s">
        <v>85</v>
      </c>
    </row>
    <row r="15305" spans="1:9" x14ac:dyDescent="0.2">
      <c r="A15305" t="s">
        <v>50</v>
      </c>
      <c r="B15305" t="s">
        <v>80</v>
      </c>
      <c r="C15305" t="s">
        <v>22</v>
      </c>
      <c r="D15305" s="55">
        <v>46631</v>
      </c>
      <c r="E15305">
        <v>0</v>
      </c>
      <c r="F15305">
        <v>2376541</v>
      </c>
      <c r="G15305" s="58" t="s">
        <v>87</v>
      </c>
      <c r="H15305" s="58" t="s">
        <v>87</v>
      </c>
      <c r="I15305" s="60" t="s">
        <v>85</v>
      </c>
    </row>
    <row r="15306" spans="1:9" x14ac:dyDescent="0.2">
      <c r="A15306" t="s">
        <v>50</v>
      </c>
      <c r="B15306" t="s">
        <v>81</v>
      </c>
      <c r="C15306" t="s">
        <v>22</v>
      </c>
      <c r="D15306" s="55">
        <v>46631</v>
      </c>
      <c r="E15306">
        <v>0</v>
      </c>
      <c r="F15306">
        <v>2376542</v>
      </c>
      <c r="G15306" s="58" t="s">
        <v>87</v>
      </c>
      <c r="H15306" s="58" t="s">
        <v>87</v>
      </c>
      <c r="I15306" s="60" t="s">
        <v>85</v>
      </c>
    </row>
    <row r="15307" spans="1:9" x14ac:dyDescent="0.2">
      <c r="A15307" t="s">
        <v>58</v>
      </c>
      <c r="B15307" t="s">
        <v>80</v>
      </c>
      <c r="C15307" t="s">
        <v>22</v>
      </c>
      <c r="D15307" s="55">
        <v>46631</v>
      </c>
      <c r="E15307">
        <v>0.39750000000000002</v>
      </c>
      <c r="F15307">
        <v>2376543</v>
      </c>
      <c r="G15307" s="58" t="s">
        <v>87</v>
      </c>
      <c r="H15307" s="58" t="s">
        <v>87</v>
      </c>
      <c r="I15307" s="60" t="s">
        <v>85</v>
      </c>
    </row>
    <row r="15308" spans="1:9" x14ac:dyDescent="0.2">
      <c r="A15308" t="s">
        <v>58</v>
      </c>
      <c r="B15308" t="s">
        <v>81</v>
      </c>
      <c r="C15308" t="s">
        <v>22</v>
      </c>
      <c r="D15308" s="55">
        <v>46631</v>
      </c>
      <c r="E15308">
        <v>1.4999999999999999E-2</v>
      </c>
      <c r="F15308">
        <v>2376544</v>
      </c>
      <c r="G15308" s="58" t="s">
        <v>87</v>
      </c>
      <c r="H15308" s="58" t="s">
        <v>87</v>
      </c>
      <c r="I15308" s="60" t="s">
        <v>85</v>
      </c>
    </row>
    <row r="15309" spans="1:9" x14ac:dyDescent="0.2">
      <c r="A15309" t="s">
        <v>59</v>
      </c>
      <c r="B15309" t="s">
        <v>80</v>
      </c>
      <c r="C15309" t="s">
        <v>22</v>
      </c>
      <c r="D15309" s="55">
        <v>46631</v>
      </c>
      <c r="E15309">
        <v>0.46</v>
      </c>
      <c r="F15309">
        <v>2376545</v>
      </c>
      <c r="G15309" s="58" t="s">
        <v>87</v>
      </c>
      <c r="H15309" s="58" t="s">
        <v>87</v>
      </c>
      <c r="I15309" s="60" t="s">
        <v>85</v>
      </c>
    </row>
    <row r="15310" spans="1:9" x14ac:dyDescent="0.2">
      <c r="A15310" t="s">
        <v>59</v>
      </c>
      <c r="B15310" t="s">
        <v>81</v>
      </c>
      <c r="C15310" t="s">
        <v>22</v>
      </c>
      <c r="D15310" s="55">
        <v>46631</v>
      </c>
      <c r="E15310">
        <v>-0.04</v>
      </c>
      <c r="F15310">
        <v>2376546</v>
      </c>
      <c r="G15310" s="58" t="s">
        <v>87</v>
      </c>
      <c r="H15310" s="58" t="s">
        <v>87</v>
      </c>
      <c r="I15310" s="60" t="s">
        <v>85</v>
      </c>
    </row>
    <row r="15311" spans="1:9" x14ac:dyDescent="0.2">
      <c r="A15311" t="s">
        <v>60</v>
      </c>
      <c r="B15311" t="s">
        <v>80</v>
      </c>
      <c r="C15311" t="s">
        <v>22</v>
      </c>
      <c r="D15311" s="55">
        <v>46631</v>
      </c>
      <c r="E15311">
        <v>0.46</v>
      </c>
      <c r="F15311">
        <v>2376547</v>
      </c>
      <c r="G15311" s="58" t="s">
        <v>87</v>
      </c>
      <c r="H15311" s="58" t="s">
        <v>87</v>
      </c>
      <c r="I15311" s="60" t="s">
        <v>85</v>
      </c>
    </row>
    <row r="15312" spans="1:9" x14ac:dyDescent="0.2">
      <c r="A15312" t="s">
        <v>60</v>
      </c>
      <c r="B15312" t="s">
        <v>81</v>
      </c>
      <c r="C15312" t="s">
        <v>22</v>
      </c>
      <c r="D15312" s="55">
        <v>46631</v>
      </c>
      <c r="E15312">
        <v>3.5000000000000003E-2</v>
      </c>
      <c r="F15312">
        <v>2376548</v>
      </c>
      <c r="G15312" s="58" t="s">
        <v>87</v>
      </c>
      <c r="H15312" s="58" t="s">
        <v>87</v>
      </c>
      <c r="I15312" s="60" t="s">
        <v>85</v>
      </c>
    </row>
    <row r="15313" spans="1:9" x14ac:dyDescent="0.2">
      <c r="A15313" t="s">
        <v>61</v>
      </c>
      <c r="B15313" t="s">
        <v>80</v>
      </c>
      <c r="C15313" t="s">
        <v>22</v>
      </c>
      <c r="D15313" s="55">
        <v>46631</v>
      </c>
      <c r="E15313">
        <v>0.46</v>
      </c>
      <c r="F15313">
        <v>2376549</v>
      </c>
      <c r="G15313" s="58" t="s">
        <v>87</v>
      </c>
      <c r="H15313" s="58" t="s">
        <v>87</v>
      </c>
      <c r="I15313" s="60" t="s">
        <v>85</v>
      </c>
    </row>
    <row r="15314" spans="1:9" x14ac:dyDescent="0.2">
      <c r="A15314" t="s">
        <v>61</v>
      </c>
      <c r="B15314" t="s">
        <v>81</v>
      </c>
      <c r="C15314" t="s">
        <v>22</v>
      </c>
      <c r="D15314" s="55">
        <v>46631</v>
      </c>
      <c r="E15314">
        <v>-0.02</v>
      </c>
      <c r="F15314">
        <v>2376550</v>
      </c>
      <c r="G15314" s="58" t="s">
        <v>87</v>
      </c>
      <c r="H15314" s="58" t="s">
        <v>87</v>
      </c>
      <c r="I15314" s="60" t="s">
        <v>85</v>
      </c>
    </row>
    <row r="15315" spans="1:9" x14ac:dyDescent="0.2">
      <c r="A15315" t="s">
        <v>62</v>
      </c>
      <c r="B15315" t="s">
        <v>80</v>
      </c>
      <c r="C15315" t="s">
        <v>22</v>
      </c>
      <c r="D15315" s="55">
        <v>46631</v>
      </c>
      <c r="E15315">
        <v>0.185</v>
      </c>
      <c r="F15315">
        <v>2376551</v>
      </c>
      <c r="G15315" s="58" t="s">
        <v>87</v>
      </c>
      <c r="H15315" s="58" t="s">
        <v>87</v>
      </c>
      <c r="I15315" s="60" t="s">
        <v>85</v>
      </c>
    </row>
    <row r="15316" spans="1:9" x14ac:dyDescent="0.2">
      <c r="A15316" t="s">
        <v>62</v>
      </c>
      <c r="B15316" t="s">
        <v>81</v>
      </c>
      <c r="C15316" t="s">
        <v>22</v>
      </c>
      <c r="D15316" s="55">
        <v>46631</v>
      </c>
      <c r="E15316">
        <v>5.0000000000000001E-3</v>
      </c>
      <c r="F15316">
        <v>2376552</v>
      </c>
      <c r="G15316" s="58" t="s">
        <v>87</v>
      </c>
      <c r="H15316" s="58" t="s">
        <v>87</v>
      </c>
      <c r="I15316" s="60" t="s">
        <v>85</v>
      </c>
    </row>
    <row r="15317" spans="1:9" x14ac:dyDescent="0.2">
      <c r="A15317" t="s">
        <v>63</v>
      </c>
      <c r="B15317" t="s">
        <v>80</v>
      </c>
      <c r="C15317" t="s">
        <v>22</v>
      </c>
      <c r="D15317" s="55">
        <v>46631</v>
      </c>
      <c r="E15317">
        <v>0</v>
      </c>
      <c r="F15317">
        <v>2376553</v>
      </c>
      <c r="G15317" s="58" t="s">
        <v>87</v>
      </c>
      <c r="H15317" s="58" t="s">
        <v>87</v>
      </c>
      <c r="I15317" s="60" t="s">
        <v>85</v>
      </c>
    </row>
    <row r="15318" spans="1:9" x14ac:dyDescent="0.2">
      <c r="A15318" t="s">
        <v>63</v>
      </c>
      <c r="B15318" t="s">
        <v>81</v>
      </c>
      <c r="C15318" t="s">
        <v>22</v>
      </c>
      <c r="D15318" s="55">
        <v>46631</v>
      </c>
      <c r="E15318">
        <v>0</v>
      </c>
      <c r="F15318">
        <v>2376554</v>
      </c>
      <c r="G15318" s="58" t="s">
        <v>87</v>
      </c>
      <c r="H15318" s="58" t="s">
        <v>87</v>
      </c>
      <c r="I15318" s="60" t="s">
        <v>85</v>
      </c>
    </row>
    <row r="15319" spans="1:9" x14ac:dyDescent="0.2">
      <c r="A15319" t="s">
        <v>64</v>
      </c>
      <c r="B15319" t="s">
        <v>80</v>
      </c>
      <c r="C15319" t="s">
        <v>22</v>
      </c>
      <c r="D15319" s="55">
        <v>46631</v>
      </c>
      <c r="E15319">
        <v>0</v>
      </c>
      <c r="F15319">
        <v>2376555</v>
      </c>
      <c r="G15319" s="58" t="s">
        <v>87</v>
      </c>
      <c r="H15319" s="58" t="s">
        <v>87</v>
      </c>
      <c r="I15319" s="60" t="s">
        <v>85</v>
      </c>
    </row>
    <row r="15320" spans="1:9" x14ac:dyDescent="0.2">
      <c r="A15320" t="s">
        <v>64</v>
      </c>
      <c r="B15320" t="s">
        <v>81</v>
      </c>
      <c r="C15320" t="s">
        <v>22</v>
      </c>
      <c r="D15320" s="55">
        <v>46631</v>
      </c>
      <c r="E15320">
        <v>0</v>
      </c>
      <c r="F15320">
        <v>2376556</v>
      </c>
      <c r="G15320" s="58" t="s">
        <v>87</v>
      </c>
      <c r="H15320" s="58" t="s">
        <v>87</v>
      </c>
      <c r="I15320" s="60" t="s">
        <v>85</v>
      </c>
    </row>
    <row r="15321" spans="1:9" x14ac:dyDescent="0.2">
      <c r="A15321" t="s">
        <v>79</v>
      </c>
      <c r="B15321" t="s">
        <v>80</v>
      </c>
      <c r="C15321" t="s">
        <v>22</v>
      </c>
      <c r="D15321" s="55">
        <v>46631</v>
      </c>
      <c r="E15321">
        <v>0</v>
      </c>
      <c r="F15321">
        <v>2376557</v>
      </c>
      <c r="G15321" s="58" t="s">
        <v>87</v>
      </c>
      <c r="H15321" s="58" t="s">
        <v>87</v>
      </c>
      <c r="I15321" s="60" t="s">
        <v>85</v>
      </c>
    </row>
    <row r="15322" spans="1:9" x14ac:dyDescent="0.2">
      <c r="A15322" t="s">
        <v>79</v>
      </c>
      <c r="B15322" t="s">
        <v>81</v>
      </c>
      <c r="C15322" t="s">
        <v>22</v>
      </c>
      <c r="D15322" s="55">
        <v>46631</v>
      </c>
      <c r="E15322">
        <v>0</v>
      </c>
      <c r="F15322">
        <v>2376558</v>
      </c>
      <c r="G15322" s="58" t="s">
        <v>87</v>
      </c>
      <c r="H15322" s="58" t="s">
        <v>87</v>
      </c>
      <c r="I15322" s="60" t="s">
        <v>85</v>
      </c>
    </row>
    <row r="15323" spans="1:9" x14ac:dyDescent="0.2">
      <c r="A15323" t="s">
        <v>65</v>
      </c>
      <c r="B15323" t="s">
        <v>80</v>
      </c>
      <c r="C15323" t="s">
        <v>22</v>
      </c>
      <c r="D15323" s="55">
        <v>46631</v>
      </c>
      <c r="E15323">
        <v>0</v>
      </c>
      <c r="F15323">
        <v>2376559</v>
      </c>
      <c r="G15323" s="58" t="s">
        <v>87</v>
      </c>
      <c r="H15323" s="58" t="s">
        <v>87</v>
      </c>
      <c r="I15323" s="60" t="s">
        <v>85</v>
      </c>
    </row>
    <row r="15324" spans="1:9" x14ac:dyDescent="0.2">
      <c r="A15324" t="s">
        <v>65</v>
      </c>
      <c r="B15324" t="s">
        <v>81</v>
      </c>
      <c r="C15324" t="s">
        <v>22</v>
      </c>
      <c r="D15324" s="55">
        <v>46631</v>
      </c>
      <c r="E15324">
        <v>0</v>
      </c>
      <c r="F15324">
        <v>2376560</v>
      </c>
      <c r="G15324" s="58" t="s">
        <v>87</v>
      </c>
      <c r="H15324" s="58" t="s">
        <v>87</v>
      </c>
      <c r="I15324" s="60" t="s">
        <v>85</v>
      </c>
    </row>
    <row r="15325" spans="1:9" x14ac:dyDescent="0.2">
      <c r="A15325" t="s">
        <v>82</v>
      </c>
      <c r="B15325" t="s">
        <v>80</v>
      </c>
      <c r="C15325" t="s">
        <v>22</v>
      </c>
      <c r="D15325" s="55">
        <v>46631</v>
      </c>
      <c r="E15325">
        <v>0</v>
      </c>
      <c r="F15325">
        <v>2376561</v>
      </c>
      <c r="G15325" s="58" t="s">
        <v>87</v>
      </c>
      <c r="H15325" s="58" t="s">
        <v>87</v>
      </c>
      <c r="I15325" s="60" t="s">
        <v>85</v>
      </c>
    </row>
    <row r="15326" spans="1:9" x14ac:dyDescent="0.2">
      <c r="A15326" t="s">
        <v>78</v>
      </c>
      <c r="B15326" t="s">
        <v>80</v>
      </c>
      <c r="C15326" t="s">
        <v>22</v>
      </c>
      <c r="D15326" s="55">
        <v>46661</v>
      </c>
      <c r="E15326">
        <v>0.4</v>
      </c>
      <c r="F15326">
        <v>2376515</v>
      </c>
      <c r="G15326" s="58" t="s">
        <v>87</v>
      </c>
      <c r="H15326" s="58" t="s">
        <v>87</v>
      </c>
      <c r="I15326" s="60" t="s">
        <v>85</v>
      </c>
    </row>
    <row r="15327" spans="1:9" x14ac:dyDescent="0.2">
      <c r="A15327" t="s">
        <v>78</v>
      </c>
      <c r="B15327" t="s">
        <v>81</v>
      </c>
      <c r="C15327" t="s">
        <v>22</v>
      </c>
      <c r="D15327" s="55">
        <v>46661</v>
      </c>
      <c r="E15327">
        <v>1.4999999999999999E-2</v>
      </c>
      <c r="F15327">
        <v>2376516</v>
      </c>
      <c r="G15327" s="58" t="s">
        <v>87</v>
      </c>
      <c r="H15327" s="58" t="s">
        <v>87</v>
      </c>
      <c r="I15327" s="60" t="s">
        <v>85</v>
      </c>
    </row>
    <row r="15328" spans="1:9" x14ac:dyDescent="0.2">
      <c r="A15328" t="s">
        <v>35</v>
      </c>
      <c r="B15328" t="s">
        <v>80</v>
      </c>
      <c r="C15328" t="s">
        <v>22</v>
      </c>
      <c r="D15328" s="55">
        <v>46661</v>
      </c>
      <c r="E15328">
        <v>0.4</v>
      </c>
      <c r="F15328">
        <v>2376517</v>
      </c>
      <c r="G15328" s="58" t="s">
        <v>87</v>
      </c>
      <c r="H15328" s="58" t="s">
        <v>87</v>
      </c>
      <c r="I15328" s="60" t="s">
        <v>85</v>
      </c>
    </row>
    <row r="15329" spans="1:9" x14ac:dyDescent="0.2">
      <c r="A15329" t="s">
        <v>35</v>
      </c>
      <c r="B15329" t="s">
        <v>81</v>
      </c>
      <c r="C15329" t="s">
        <v>22</v>
      </c>
      <c r="D15329" s="55">
        <v>46661</v>
      </c>
      <c r="E15329">
        <v>4.4999999999999998E-2</v>
      </c>
      <c r="F15329">
        <v>2376518</v>
      </c>
      <c r="G15329" s="58" t="s">
        <v>87</v>
      </c>
      <c r="H15329" s="58" t="s">
        <v>87</v>
      </c>
      <c r="I15329" s="60" t="s">
        <v>85</v>
      </c>
    </row>
    <row r="15330" spans="1:9" x14ac:dyDescent="0.2">
      <c r="A15330" t="s">
        <v>36</v>
      </c>
      <c r="B15330" t="s">
        <v>80</v>
      </c>
      <c r="C15330" t="s">
        <v>22</v>
      </c>
      <c r="D15330" s="55">
        <v>46661</v>
      </c>
      <c r="E15330">
        <v>0.4</v>
      </c>
      <c r="F15330">
        <v>2376519</v>
      </c>
      <c r="G15330" s="58" t="s">
        <v>87</v>
      </c>
      <c r="H15330" s="58" t="s">
        <v>87</v>
      </c>
      <c r="I15330" s="60" t="s">
        <v>85</v>
      </c>
    </row>
    <row r="15331" spans="1:9" x14ac:dyDescent="0.2">
      <c r="A15331" t="s">
        <v>36</v>
      </c>
      <c r="B15331" t="s">
        <v>81</v>
      </c>
      <c r="C15331" t="s">
        <v>22</v>
      </c>
      <c r="D15331" s="55">
        <v>46661</v>
      </c>
      <c r="E15331">
        <v>1.4999999999999999E-2</v>
      </c>
      <c r="F15331">
        <v>2376520</v>
      </c>
      <c r="G15331" s="58" t="s">
        <v>87</v>
      </c>
      <c r="H15331" s="58" t="s">
        <v>87</v>
      </c>
      <c r="I15331" s="60" t="s">
        <v>85</v>
      </c>
    </row>
    <row r="15332" spans="1:9" x14ac:dyDescent="0.2">
      <c r="A15332" t="s">
        <v>37</v>
      </c>
      <c r="B15332" t="s">
        <v>80</v>
      </c>
      <c r="C15332" t="s">
        <v>22</v>
      </c>
      <c r="D15332" s="55">
        <v>46661</v>
      </c>
      <c r="E15332">
        <v>0.4</v>
      </c>
      <c r="F15332">
        <v>2376521</v>
      </c>
      <c r="G15332" s="58" t="s">
        <v>87</v>
      </c>
      <c r="H15332" s="58" t="s">
        <v>87</v>
      </c>
      <c r="I15332" s="60" t="s">
        <v>85</v>
      </c>
    </row>
    <row r="15333" spans="1:9" x14ac:dyDescent="0.2">
      <c r="A15333" t="s">
        <v>37</v>
      </c>
      <c r="B15333" t="s">
        <v>81</v>
      </c>
      <c r="C15333" t="s">
        <v>22</v>
      </c>
      <c r="D15333" s="55">
        <v>46661</v>
      </c>
      <c r="E15333">
        <v>4.4999999999999998E-2</v>
      </c>
      <c r="F15333">
        <v>2376522</v>
      </c>
      <c r="G15333" s="58" t="s">
        <v>87</v>
      </c>
      <c r="H15333" s="58" t="s">
        <v>87</v>
      </c>
      <c r="I15333" s="60" t="s">
        <v>85</v>
      </c>
    </row>
    <row r="15334" spans="1:9" x14ac:dyDescent="0.2">
      <c r="A15334" t="s">
        <v>40</v>
      </c>
      <c r="B15334" t="s">
        <v>80</v>
      </c>
      <c r="C15334" t="s">
        <v>22</v>
      </c>
      <c r="D15334" s="55">
        <v>46661</v>
      </c>
      <c r="E15334">
        <v>0</v>
      </c>
      <c r="F15334">
        <v>2376523</v>
      </c>
      <c r="G15334" s="58" t="s">
        <v>87</v>
      </c>
      <c r="H15334" s="58" t="s">
        <v>87</v>
      </c>
      <c r="I15334" s="60" t="s">
        <v>85</v>
      </c>
    </row>
    <row r="15335" spans="1:9" x14ac:dyDescent="0.2">
      <c r="A15335" t="s">
        <v>40</v>
      </c>
      <c r="B15335" t="s">
        <v>81</v>
      </c>
      <c r="C15335" t="s">
        <v>22</v>
      </c>
      <c r="D15335" s="55">
        <v>46661</v>
      </c>
      <c r="E15335">
        <v>0</v>
      </c>
      <c r="F15335">
        <v>2376524</v>
      </c>
      <c r="G15335" s="58" t="s">
        <v>87</v>
      </c>
      <c r="H15335" s="58" t="s">
        <v>87</v>
      </c>
      <c r="I15335" s="60" t="s">
        <v>85</v>
      </c>
    </row>
    <row r="15336" spans="1:9" x14ac:dyDescent="0.2">
      <c r="A15336" t="s">
        <v>41</v>
      </c>
      <c r="B15336" t="s">
        <v>80</v>
      </c>
      <c r="C15336" t="s">
        <v>22</v>
      </c>
      <c r="D15336" s="55">
        <v>46661</v>
      </c>
      <c r="E15336">
        <v>0</v>
      </c>
      <c r="F15336">
        <v>2376525</v>
      </c>
      <c r="G15336" s="58" t="s">
        <v>87</v>
      </c>
      <c r="H15336" s="58" t="s">
        <v>87</v>
      </c>
      <c r="I15336" s="60" t="s">
        <v>85</v>
      </c>
    </row>
    <row r="15337" spans="1:9" x14ac:dyDescent="0.2">
      <c r="A15337" t="s">
        <v>41</v>
      </c>
      <c r="B15337" t="s">
        <v>81</v>
      </c>
      <c r="C15337" t="s">
        <v>22</v>
      </c>
      <c r="D15337" s="55">
        <v>46661</v>
      </c>
      <c r="E15337">
        <v>0</v>
      </c>
      <c r="F15337">
        <v>2376526</v>
      </c>
      <c r="G15337" s="58" t="s">
        <v>87</v>
      </c>
      <c r="H15337" s="58" t="s">
        <v>87</v>
      </c>
      <c r="I15337" s="60" t="s">
        <v>85</v>
      </c>
    </row>
    <row r="15338" spans="1:9" x14ac:dyDescent="0.2">
      <c r="A15338" t="s">
        <v>42</v>
      </c>
      <c r="B15338" t="s">
        <v>80</v>
      </c>
      <c r="C15338" t="s">
        <v>22</v>
      </c>
      <c r="D15338" s="55">
        <v>46661</v>
      </c>
      <c r="E15338">
        <v>0.17249999999999999</v>
      </c>
      <c r="F15338">
        <v>2376527</v>
      </c>
      <c r="G15338" s="58" t="s">
        <v>87</v>
      </c>
      <c r="H15338" s="58" t="s">
        <v>87</v>
      </c>
      <c r="I15338" s="60" t="s">
        <v>85</v>
      </c>
    </row>
    <row r="15339" spans="1:9" x14ac:dyDescent="0.2">
      <c r="A15339" t="s">
        <v>42</v>
      </c>
      <c r="B15339" t="s">
        <v>81</v>
      </c>
      <c r="C15339" t="s">
        <v>22</v>
      </c>
      <c r="D15339" s="55">
        <v>46661</v>
      </c>
      <c r="E15339">
        <v>0</v>
      </c>
      <c r="F15339">
        <v>2376528</v>
      </c>
      <c r="G15339" s="58" t="s">
        <v>87</v>
      </c>
      <c r="H15339" s="58" t="s">
        <v>87</v>
      </c>
      <c r="I15339" s="60" t="s">
        <v>85</v>
      </c>
    </row>
    <row r="15340" spans="1:9" x14ac:dyDescent="0.2">
      <c r="A15340" t="s">
        <v>43</v>
      </c>
      <c r="B15340" t="s">
        <v>80</v>
      </c>
      <c r="C15340" t="s">
        <v>22</v>
      </c>
      <c r="D15340" s="55">
        <v>46661</v>
      </c>
      <c r="E15340">
        <v>0.17249999999999999</v>
      </c>
      <c r="F15340">
        <v>2376529</v>
      </c>
      <c r="G15340" s="58" t="s">
        <v>87</v>
      </c>
      <c r="H15340" s="58" t="s">
        <v>87</v>
      </c>
      <c r="I15340" s="60" t="s">
        <v>85</v>
      </c>
    </row>
    <row r="15341" spans="1:9" x14ac:dyDescent="0.2">
      <c r="A15341" t="s">
        <v>43</v>
      </c>
      <c r="B15341" t="s">
        <v>81</v>
      </c>
      <c r="C15341" t="s">
        <v>22</v>
      </c>
      <c r="D15341" s="55">
        <v>46661</v>
      </c>
      <c r="E15341">
        <v>0</v>
      </c>
      <c r="F15341">
        <v>2376530</v>
      </c>
      <c r="G15341" s="58" t="s">
        <v>87</v>
      </c>
      <c r="H15341" s="58" t="s">
        <v>87</v>
      </c>
      <c r="I15341" s="60" t="s">
        <v>85</v>
      </c>
    </row>
    <row r="15342" spans="1:9" x14ac:dyDescent="0.2">
      <c r="A15342" t="s">
        <v>44</v>
      </c>
      <c r="B15342" t="s">
        <v>80</v>
      </c>
      <c r="C15342" t="s">
        <v>22</v>
      </c>
      <c r="D15342" s="55">
        <v>46661</v>
      </c>
      <c r="E15342">
        <v>0.20499999999999999</v>
      </c>
      <c r="F15342">
        <v>2376531</v>
      </c>
      <c r="G15342" s="58" t="s">
        <v>87</v>
      </c>
      <c r="H15342" s="58" t="s">
        <v>87</v>
      </c>
      <c r="I15342" s="60" t="s">
        <v>85</v>
      </c>
    </row>
    <row r="15343" spans="1:9" x14ac:dyDescent="0.2">
      <c r="A15343" t="s">
        <v>44</v>
      </c>
      <c r="B15343" t="s">
        <v>81</v>
      </c>
      <c r="C15343" t="s">
        <v>22</v>
      </c>
      <c r="D15343" s="55">
        <v>46661</v>
      </c>
      <c r="E15343">
        <v>2.5000000000000001E-3</v>
      </c>
      <c r="F15343">
        <v>2376532</v>
      </c>
      <c r="G15343" s="58" t="s">
        <v>87</v>
      </c>
      <c r="H15343" s="58" t="s">
        <v>87</v>
      </c>
      <c r="I15343" s="60" t="s">
        <v>85</v>
      </c>
    </row>
    <row r="15344" spans="1:9" x14ac:dyDescent="0.2">
      <c r="A15344" t="s">
        <v>45</v>
      </c>
      <c r="B15344" t="s">
        <v>80</v>
      </c>
      <c r="C15344" t="s">
        <v>22</v>
      </c>
      <c r="D15344" s="55">
        <v>46661</v>
      </c>
      <c r="E15344">
        <v>0.20499999999999999</v>
      </c>
      <c r="F15344">
        <v>2376533</v>
      </c>
      <c r="G15344" s="58" t="s">
        <v>87</v>
      </c>
      <c r="H15344" s="58" t="s">
        <v>87</v>
      </c>
      <c r="I15344" s="60" t="s">
        <v>85</v>
      </c>
    </row>
    <row r="15345" spans="1:9" x14ac:dyDescent="0.2">
      <c r="A15345" t="s">
        <v>45</v>
      </c>
      <c r="B15345" t="s">
        <v>81</v>
      </c>
      <c r="C15345" t="s">
        <v>22</v>
      </c>
      <c r="D15345" s="55">
        <v>46661</v>
      </c>
      <c r="E15345">
        <v>2.5000000000000001E-3</v>
      </c>
      <c r="F15345">
        <v>2376534</v>
      </c>
      <c r="G15345" s="58" t="s">
        <v>87</v>
      </c>
      <c r="H15345" s="58" t="s">
        <v>87</v>
      </c>
      <c r="I15345" s="60" t="s">
        <v>85</v>
      </c>
    </row>
    <row r="15346" spans="1:9" x14ac:dyDescent="0.2">
      <c r="A15346" t="s">
        <v>46</v>
      </c>
      <c r="B15346" t="s">
        <v>80</v>
      </c>
      <c r="C15346" t="s">
        <v>22</v>
      </c>
      <c r="D15346" s="55">
        <v>46661</v>
      </c>
      <c r="E15346">
        <v>0.20499999999999999</v>
      </c>
      <c r="F15346">
        <v>2376535</v>
      </c>
      <c r="G15346" s="58" t="s">
        <v>87</v>
      </c>
      <c r="H15346" s="58" t="s">
        <v>87</v>
      </c>
      <c r="I15346" s="60" t="s">
        <v>85</v>
      </c>
    </row>
    <row r="15347" spans="1:9" x14ac:dyDescent="0.2">
      <c r="A15347" t="s">
        <v>46</v>
      </c>
      <c r="B15347" t="s">
        <v>81</v>
      </c>
      <c r="C15347" t="s">
        <v>22</v>
      </c>
      <c r="D15347" s="55">
        <v>46661</v>
      </c>
      <c r="E15347">
        <v>2.5000000000000001E-3</v>
      </c>
      <c r="F15347">
        <v>2376536</v>
      </c>
      <c r="G15347" s="58" t="s">
        <v>87</v>
      </c>
      <c r="H15347" s="58" t="s">
        <v>87</v>
      </c>
      <c r="I15347" s="60" t="s">
        <v>85</v>
      </c>
    </row>
    <row r="15348" spans="1:9" x14ac:dyDescent="0.2">
      <c r="A15348" t="s">
        <v>47</v>
      </c>
      <c r="B15348" t="s">
        <v>80</v>
      </c>
      <c r="C15348" t="s">
        <v>22</v>
      </c>
      <c r="D15348" s="55">
        <v>46661</v>
      </c>
      <c r="E15348">
        <v>0.20499999999999999</v>
      </c>
      <c r="F15348">
        <v>2376537</v>
      </c>
      <c r="G15348" s="58" t="s">
        <v>87</v>
      </c>
      <c r="H15348" s="58" t="s">
        <v>87</v>
      </c>
      <c r="I15348" s="60" t="s">
        <v>85</v>
      </c>
    </row>
    <row r="15349" spans="1:9" x14ac:dyDescent="0.2">
      <c r="A15349" t="s">
        <v>47</v>
      </c>
      <c r="B15349" t="s">
        <v>81</v>
      </c>
      <c r="C15349" t="s">
        <v>22</v>
      </c>
      <c r="D15349" s="55">
        <v>46661</v>
      </c>
      <c r="E15349">
        <v>2.5000000000000001E-3</v>
      </c>
      <c r="F15349">
        <v>2376538</v>
      </c>
      <c r="G15349" s="58" t="s">
        <v>87</v>
      </c>
      <c r="H15349" s="58" t="s">
        <v>87</v>
      </c>
      <c r="I15349" s="60" t="s">
        <v>85</v>
      </c>
    </row>
    <row r="15350" spans="1:9" x14ac:dyDescent="0.2">
      <c r="A15350" t="s">
        <v>48</v>
      </c>
      <c r="B15350" t="s">
        <v>80</v>
      </c>
      <c r="C15350" t="s">
        <v>22</v>
      </c>
      <c r="D15350" s="55">
        <v>46661</v>
      </c>
      <c r="E15350">
        <v>0.20499999999999999</v>
      </c>
      <c r="F15350">
        <v>2376539</v>
      </c>
      <c r="G15350" s="58" t="s">
        <v>87</v>
      </c>
      <c r="H15350" s="58" t="s">
        <v>87</v>
      </c>
      <c r="I15350" s="60" t="s">
        <v>85</v>
      </c>
    </row>
    <row r="15351" spans="1:9" x14ac:dyDescent="0.2">
      <c r="A15351" t="s">
        <v>48</v>
      </c>
      <c r="B15351" t="s">
        <v>81</v>
      </c>
      <c r="C15351" t="s">
        <v>22</v>
      </c>
      <c r="D15351" s="55">
        <v>46661</v>
      </c>
      <c r="E15351">
        <v>2.5000000000000001E-3</v>
      </c>
      <c r="F15351">
        <v>2376540</v>
      </c>
      <c r="G15351" s="58" t="s">
        <v>87</v>
      </c>
      <c r="H15351" s="58" t="s">
        <v>87</v>
      </c>
      <c r="I15351" s="60" t="s">
        <v>85</v>
      </c>
    </row>
    <row r="15352" spans="1:9" x14ac:dyDescent="0.2">
      <c r="A15352" t="s">
        <v>50</v>
      </c>
      <c r="B15352" t="s">
        <v>80</v>
      </c>
      <c r="C15352" t="s">
        <v>22</v>
      </c>
      <c r="D15352" s="55">
        <v>46661</v>
      </c>
      <c r="E15352">
        <v>0</v>
      </c>
      <c r="F15352">
        <v>2376541</v>
      </c>
      <c r="G15352" s="58" t="s">
        <v>87</v>
      </c>
      <c r="H15352" s="58" t="s">
        <v>87</v>
      </c>
      <c r="I15352" s="60" t="s">
        <v>85</v>
      </c>
    </row>
    <row r="15353" spans="1:9" x14ac:dyDescent="0.2">
      <c r="A15353" t="s">
        <v>50</v>
      </c>
      <c r="B15353" t="s">
        <v>81</v>
      </c>
      <c r="C15353" t="s">
        <v>22</v>
      </c>
      <c r="D15353" s="55">
        <v>46661</v>
      </c>
      <c r="E15353">
        <v>0</v>
      </c>
      <c r="F15353">
        <v>2376542</v>
      </c>
      <c r="G15353" s="58" t="s">
        <v>87</v>
      </c>
      <c r="H15353" s="58" t="s">
        <v>87</v>
      </c>
      <c r="I15353" s="60" t="s">
        <v>85</v>
      </c>
    </row>
    <row r="15354" spans="1:9" x14ac:dyDescent="0.2">
      <c r="A15354" t="s">
        <v>58</v>
      </c>
      <c r="B15354" t="s">
        <v>80</v>
      </c>
      <c r="C15354" t="s">
        <v>22</v>
      </c>
      <c r="D15354" s="55">
        <v>46661</v>
      </c>
      <c r="E15354">
        <v>0.4</v>
      </c>
      <c r="F15354">
        <v>2376543</v>
      </c>
      <c r="G15354" s="58" t="s">
        <v>87</v>
      </c>
      <c r="H15354" s="58" t="s">
        <v>87</v>
      </c>
      <c r="I15354" s="60" t="s">
        <v>85</v>
      </c>
    </row>
    <row r="15355" spans="1:9" x14ac:dyDescent="0.2">
      <c r="A15355" t="s">
        <v>58</v>
      </c>
      <c r="B15355" t="s">
        <v>81</v>
      </c>
      <c r="C15355" t="s">
        <v>22</v>
      </c>
      <c r="D15355" s="55">
        <v>46661</v>
      </c>
      <c r="E15355">
        <v>1.4999999999999999E-2</v>
      </c>
      <c r="F15355">
        <v>2376544</v>
      </c>
      <c r="G15355" s="58" t="s">
        <v>87</v>
      </c>
      <c r="H15355" s="58" t="s">
        <v>87</v>
      </c>
      <c r="I15355" s="60" t="s">
        <v>85</v>
      </c>
    </row>
    <row r="15356" spans="1:9" x14ac:dyDescent="0.2">
      <c r="A15356" t="s">
        <v>59</v>
      </c>
      <c r="B15356" t="s">
        <v>80</v>
      </c>
      <c r="C15356" t="s">
        <v>22</v>
      </c>
      <c r="D15356" s="55">
        <v>46661</v>
      </c>
      <c r="E15356">
        <v>0.47</v>
      </c>
      <c r="F15356">
        <v>2376545</v>
      </c>
      <c r="G15356" s="58" t="s">
        <v>87</v>
      </c>
      <c r="H15356" s="58" t="s">
        <v>87</v>
      </c>
      <c r="I15356" s="60" t="s">
        <v>85</v>
      </c>
    </row>
    <row r="15357" spans="1:9" x14ac:dyDescent="0.2">
      <c r="A15357" t="s">
        <v>59</v>
      </c>
      <c r="B15357" t="s">
        <v>81</v>
      </c>
      <c r="C15357" t="s">
        <v>22</v>
      </c>
      <c r="D15357" s="55">
        <v>46661</v>
      </c>
      <c r="E15357">
        <v>-8.5000000000000006E-2</v>
      </c>
      <c r="F15357">
        <v>2376546</v>
      </c>
      <c r="G15357" s="58" t="s">
        <v>87</v>
      </c>
      <c r="H15357" s="58" t="s">
        <v>87</v>
      </c>
      <c r="I15357" s="60" t="s">
        <v>85</v>
      </c>
    </row>
    <row r="15358" spans="1:9" x14ac:dyDescent="0.2">
      <c r="A15358" t="s">
        <v>60</v>
      </c>
      <c r="B15358" t="s">
        <v>80</v>
      </c>
      <c r="C15358" t="s">
        <v>22</v>
      </c>
      <c r="D15358" s="55">
        <v>46661</v>
      </c>
      <c r="E15358">
        <v>0.47</v>
      </c>
      <c r="F15358">
        <v>2376547</v>
      </c>
      <c r="G15358" s="58" t="s">
        <v>87</v>
      </c>
      <c r="H15358" s="58" t="s">
        <v>87</v>
      </c>
      <c r="I15358" s="60" t="s">
        <v>85</v>
      </c>
    </row>
    <row r="15359" spans="1:9" x14ac:dyDescent="0.2">
      <c r="A15359" t="s">
        <v>60</v>
      </c>
      <c r="B15359" t="s">
        <v>81</v>
      </c>
      <c r="C15359" t="s">
        <v>22</v>
      </c>
      <c r="D15359" s="55">
        <v>46661</v>
      </c>
      <c r="E15359">
        <v>3.5000000000000003E-2</v>
      </c>
      <c r="F15359">
        <v>2376548</v>
      </c>
      <c r="G15359" s="58" t="s">
        <v>87</v>
      </c>
      <c r="H15359" s="58" t="s">
        <v>87</v>
      </c>
      <c r="I15359" s="60" t="s">
        <v>85</v>
      </c>
    </row>
    <row r="15360" spans="1:9" x14ac:dyDescent="0.2">
      <c r="A15360" t="s">
        <v>61</v>
      </c>
      <c r="B15360" t="s">
        <v>80</v>
      </c>
      <c r="C15360" t="s">
        <v>22</v>
      </c>
      <c r="D15360" s="55">
        <v>46661</v>
      </c>
      <c r="E15360">
        <v>0.47</v>
      </c>
      <c r="F15360">
        <v>2376549</v>
      </c>
      <c r="G15360" s="58" t="s">
        <v>87</v>
      </c>
      <c r="H15360" s="58" t="s">
        <v>87</v>
      </c>
      <c r="I15360" s="60" t="s">
        <v>85</v>
      </c>
    </row>
    <row r="15361" spans="1:9" x14ac:dyDescent="0.2">
      <c r="A15361" t="s">
        <v>61</v>
      </c>
      <c r="B15361" t="s">
        <v>81</v>
      </c>
      <c r="C15361" t="s">
        <v>22</v>
      </c>
      <c r="D15361" s="55">
        <v>46661</v>
      </c>
      <c r="E15361">
        <v>-5.5E-2</v>
      </c>
      <c r="F15361">
        <v>2376550</v>
      </c>
      <c r="G15361" s="58" t="s">
        <v>87</v>
      </c>
      <c r="H15361" s="58" t="s">
        <v>87</v>
      </c>
      <c r="I15361" s="60" t="s">
        <v>85</v>
      </c>
    </row>
    <row r="15362" spans="1:9" x14ac:dyDescent="0.2">
      <c r="A15362" t="s">
        <v>62</v>
      </c>
      <c r="B15362" t="s">
        <v>80</v>
      </c>
      <c r="C15362" t="s">
        <v>22</v>
      </c>
      <c r="D15362" s="55">
        <v>46661</v>
      </c>
      <c r="E15362">
        <v>0.20499999999999999</v>
      </c>
      <c r="F15362">
        <v>2376551</v>
      </c>
      <c r="G15362" s="58" t="s">
        <v>87</v>
      </c>
      <c r="H15362" s="58" t="s">
        <v>87</v>
      </c>
      <c r="I15362" s="60" t="s">
        <v>85</v>
      </c>
    </row>
    <row r="15363" spans="1:9" x14ac:dyDescent="0.2">
      <c r="A15363" t="s">
        <v>62</v>
      </c>
      <c r="B15363" t="s">
        <v>81</v>
      </c>
      <c r="C15363" t="s">
        <v>22</v>
      </c>
      <c r="D15363" s="55">
        <v>46661</v>
      </c>
      <c r="E15363">
        <v>2.5000000000000001E-3</v>
      </c>
      <c r="F15363">
        <v>2376552</v>
      </c>
      <c r="G15363" s="58" t="s">
        <v>87</v>
      </c>
      <c r="H15363" s="58" t="s">
        <v>87</v>
      </c>
      <c r="I15363" s="60" t="s">
        <v>85</v>
      </c>
    </row>
    <row r="15364" spans="1:9" x14ac:dyDescent="0.2">
      <c r="A15364" t="s">
        <v>63</v>
      </c>
      <c r="B15364" t="s">
        <v>80</v>
      </c>
      <c r="C15364" t="s">
        <v>22</v>
      </c>
      <c r="D15364" s="55">
        <v>46661</v>
      </c>
      <c r="E15364">
        <v>0</v>
      </c>
      <c r="F15364">
        <v>2376553</v>
      </c>
      <c r="G15364" s="58" t="s">
        <v>87</v>
      </c>
      <c r="H15364" s="58" t="s">
        <v>87</v>
      </c>
      <c r="I15364" s="60" t="s">
        <v>85</v>
      </c>
    </row>
    <row r="15365" spans="1:9" x14ac:dyDescent="0.2">
      <c r="A15365" t="s">
        <v>63</v>
      </c>
      <c r="B15365" t="s">
        <v>81</v>
      </c>
      <c r="C15365" t="s">
        <v>22</v>
      </c>
      <c r="D15365" s="55">
        <v>46661</v>
      </c>
      <c r="E15365">
        <v>0</v>
      </c>
      <c r="F15365">
        <v>2376554</v>
      </c>
      <c r="G15365" s="58" t="s">
        <v>87</v>
      </c>
      <c r="H15365" s="58" t="s">
        <v>87</v>
      </c>
      <c r="I15365" s="60" t="s">
        <v>85</v>
      </c>
    </row>
    <row r="15366" spans="1:9" x14ac:dyDescent="0.2">
      <c r="A15366" t="s">
        <v>64</v>
      </c>
      <c r="B15366" t="s">
        <v>80</v>
      </c>
      <c r="C15366" t="s">
        <v>22</v>
      </c>
      <c r="D15366" s="55">
        <v>46661</v>
      </c>
      <c r="E15366">
        <v>0</v>
      </c>
      <c r="F15366">
        <v>2376555</v>
      </c>
      <c r="G15366" s="58" t="s">
        <v>87</v>
      </c>
      <c r="H15366" s="58" t="s">
        <v>87</v>
      </c>
      <c r="I15366" s="60" t="s">
        <v>85</v>
      </c>
    </row>
    <row r="15367" spans="1:9" x14ac:dyDescent="0.2">
      <c r="A15367" t="s">
        <v>64</v>
      </c>
      <c r="B15367" t="s">
        <v>81</v>
      </c>
      <c r="C15367" t="s">
        <v>22</v>
      </c>
      <c r="D15367" s="55">
        <v>46661</v>
      </c>
      <c r="E15367">
        <v>0</v>
      </c>
      <c r="F15367">
        <v>2376556</v>
      </c>
      <c r="G15367" s="58" t="s">
        <v>87</v>
      </c>
      <c r="H15367" s="58" t="s">
        <v>87</v>
      </c>
      <c r="I15367" s="60" t="s">
        <v>85</v>
      </c>
    </row>
    <row r="15368" spans="1:9" x14ac:dyDescent="0.2">
      <c r="A15368" t="s">
        <v>79</v>
      </c>
      <c r="B15368" t="s">
        <v>80</v>
      </c>
      <c r="C15368" t="s">
        <v>22</v>
      </c>
      <c r="D15368" s="55">
        <v>46661</v>
      </c>
      <c r="E15368">
        <v>0</v>
      </c>
      <c r="F15368">
        <v>2376557</v>
      </c>
      <c r="G15368" s="58" t="s">
        <v>87</v>
      </c>
      <c r="H15368" s="58" t="s">
        <v>87</v>
      </c>
      <c r="I15368" s="60" t="s">
        <v>85</v>
      </c>
    </row>
    <row r="15369" spans="1:9" x14ac:dyDescent="0.2">
      <c r="A15369" t="s">
        <v>79</v>
      </c>
      <c r="B15369" t="s">
        <v>81</v>
      </c>
      <c r="C15369" t="s">
        <v>22</v>
      </c>
      <c r="D15369" s="55">
        <v>46661</v>
      </c>
      <c r="E15369">
        <v>0</v>
      </c>
      <c r="F15369">
        <v>2376558</v>
      </c>
      <c r="G15369" s="58" t="s">
        <v>87</v>
      </c>
      <c r="H15369" s="58" t="s">
        <v>87</v>
      </c>
      <c r="I15369" s="60" t="s">
        <v>85</v>
      </c>
    </row>
    <row r="15370" spans="1:9" x14ac:dyDescent="0.2">
      <c r="A15370" t="s">
        <v>65</v>
      </c>
      <c r="B15370" t="s">
        <v>80</v>
      </c>
      <c r="C15370" t="s">
        <v>22</v>
      </c>
      <c r="D15370" s="55">
        <v>46661</v>
      </c>
      <c r="E15370">
        <v>0</v>
      </c>
      <c r="F15370">
        <v>2376559</v>
      </c>
      <c r="G15370" s="58" t="s">
        <v>87</v>
      </c>
      <c r="H15370" s="58" t="s">
        <v>87</v>
      </c>
      <c r="I15370" s="60" t="s">
        <v>85</v>
      </c>
    </row>
    <row r="15371" spans="1:9" x14ac:dyDescent="0.2">
      <c r="A15371" t="s">
        <v>65</v>
      </c>
      <c r="B15371" t="s">
        <v>81</v>
      </c>
      <c r="C15371" t="s">
        <v>22</v>
      </c>
      <c r="D15371" s="55">
        <v>46661</v>
      </c>
      <c r="E15371">
        <v>0</v>
      </c>
      <c r="F15371">
        <v>2376560</v>
      </c>
      <c r="G15371" s="58" t="s">
        <v>87</v>
      </c>
      <c r="H15371" s="58" t="s">
        <v>87</v>
      </c>
      <c r="I15371" s="60" t="s">
        <v>85</v>
      </c>
    </row>
    <row r="15372" spans="1:9" x14ac:dyDescent="0.2">
      <c r="A15372" t="s">
        <v>82</v>
      </c>
      <c r="B15372" t="s">
        <v>80</v>
      </c>
      <c r="C15372" t="s">
        <v>22</v>
      </c>
      <c r="D15372" s="55">
        <v>46661</v>
      </c>
      <c r="E15372">
        <v>0</v>
      </c>
      <c r="F15372">
        <v>2376561</v>
      </c>
      <c r="G15372" s="58" t="s">
        <v>87</v>
      </c>
      <c r="H15372" s="58" t="s">
        <v>87</v>
      </c>
      <c r="I15372" s="60" t="s">
        <v>85</v>
      </c>
    </row>
    <row r="15373" spans="1:9" x14ac:dyDescent="0.2">
      <c r="A15373" t="s">
        <v>78</v>
      </c>
      <c r="B15373" t="s">
        <v>80</v>
      </c>
      <c r="C15373" t="s">
        <v>22</v>
      </c>
      <c r="D15373" s="55">
        <v>46692</v>
      </c>
      <c r="E15373">
        <v>0.64500000000000002</v>
      </c>
      <c r="F15373">
        <v>2376515</v>
      </c>
      <c r="G15373" s="58" t="s">
        <v>87</v>
      </c>
      <c r="H15373" s="58" t="s">
        <v>87</v>
      </c>
      <c r="I15373" s="60" t="s">
        <v>85</v>
      </c>
    </row>
    <row r="15374" spans="1:9" x14ac:dyDescent="0.2">
      <c r="A15374" t="s">
        <v>78</v>
      </c>
      <c r="B15374" t="s">
        <v>81</v>
      </c>
      <c r="C15374" t="s">
        <v>22</v>
      </c>
      <c r="D15374" s="55">
        <v>46692</v>
      </c>
      <c r="E15374">
        <v>0.05</v>
      </c>
      <c r="F15374">
        <v>2376516</v>
      </c>
      <c r="G15374" s="58" t="s">
        <v>87</v>
      </c>
      <c r="H15374" s="58" t="s">
        <v>87</v>
      </c>
      <c r="I15374" s="60" t="s">
        <v>85</v>
      </c>
    </row>
    <row r="15375" spans="1:9" x14ac:dyDescent="0.2">
      <c r="A15375" t="s">
        <v>35</v>
      </c>
      <c r="B15375" t="s">
        <v>80</v>
      </c>
      <c r="C15375" t="s">
        <v>22</v>
      </c>
      <c r="D15375" s="55">
        <v>46692</v>
      </c>
      <c r="E15375">
        <v>0.64500000000000002</v>
      </c>
      <c r="F15375">
        <v>2376517</v>
      </c>
      <c r="G15375" s="58" t="s">
        <v>87</v>
      </c>
      <c r="H15375" s="58" t="s">
        <v>87</v>
      </c>
      <c r="I15375" s="60" t="s">
        <v>85</v>
      </c>
    </row>
    <row r="15376" spans="1:9" x14ac:dyDescent="0.2">
      <c r="A15376" t="s">
        <v>35</v>
      </c>
      <c r="B15376" t="s">
        <v>81</v>
      </c>
      <c r="C15376" t="s">
        <v>22</v>
      </c>
      <c r="D15376" s="55">
        <v>46692</v>
      </c>
      <c r="E15376">
        <v>0.14000000000000001</v>
      </c>
      <c r="F15376">
        <v>2376518</v>
      </c>
      <c r="G15376" s="58" t="s">
        <v>87</v>
      </c>
      <c r="H15376" s="58" t="s">
        <v>87</v>
      </c>
      <c r="I15376" s="60" t="s">
        <v>85</v>
      </c>
    </row>
    <row r="15377" spans="1:9" x14ac:dyDescent="0.2">
      <c r="A15377" t="s">
        <v>36</v>
      </c>
      <c r="B15377" t="s">
        <v>80</v>
      </c>
      <c r="C15377" t="s">
        <v>22</v>
      </c>
      <c r="D15377" s="55">
        <v>46692</v>
      </c>
      <c r="E15377">
        <v>0.64500000000000002</v>
      </c>
      <c r="F15377">
        <v>2376519</v>
      </c>
      <c r="G15377" s="58" t="s">
        <v>87</v>
      </c>
      <c r="H15377" s="58" t="s">
        <v>87</v>
      </c>
      <c r="I15377" s="60" t="s">
        <v>85</v>
      </c>
    </row>
    <row r="15378" spans="1:9" x14ac:dyDescent="0.2">
      <c r="A15378" t="s">
        <v>36</v>
      </c>
      <c r="B15378" t="s">
        <v>81</v>
      </c>
      <c r="C15378" t="s">
        <v>22</v>
      </c>
      <c r="D15378" s="55">
        <v>46692</v>
      </c>
      <c r="E15378">
        <v>0.05</v>
      </c>
      <c r="F15378">
        <v>2376520</v>
      </c>
      <c r="G15378" s="58" t="s">
        <v>87</v>
      </c>
      <c r="H15378" s="58" t="s">
        <v>87</v>
      </c>
      <c r="I15378" s="60" t="s">
        <v>85</v>
      </c>
    </row>
    <row r="15379" spans="1:9" x14ac:dyDescent="0.2">
      <c r="A15379" t="s">
        <v>37</v>
      </c>
      <c r="B15379" t="s">
        <v>80</v>
      </c>
      <c r="C15379" t="s">
        <v>22</v>
      </c>
      <c r="D15379" s="55">
        <v>46692</v>
      </c>
      <c r="E15379">
        <v>0.64500000000000002</v>
      </c>
      <c r="F15379">
        <v>2376521</v>
      </c>
      <c r="G15379" s="58" t="s">
        <v>87</v>
      </c>
      <c r="H15379" s="58" t="s">
        <v>87</v>
      </c>
      <c r="I15379" s="60" t="s">
        <v>85</v>
      </c>
    </row>
    <row r="15380" spans="1:9" x14ac:dyDescent="0.2">
      <c r="A15380" t="s">
        <v>37</v>
      </c>
      <c r="B15380" t="s">
        <v>81</v>
      </c>
      <c r="C15380" t="s">
        <v>22</v>
      </c>
      <c r="D15380" s="55">
        <v>46692</v>
      </c>
      <c r="E15380">
        <v>0.14000000000000001</v>
      </c>
      <c r="F15380">
        <v>2376522</v>
      </c>
      <c r="G15380" s="58" t="s">
        <v>87</v>
      </c>
      <c r="H15380" s="58" t="s">
        <v>87</v>
      </c>
      <c r="I15380" s="60" t="s">
        <v>85</v>
      </c>
    </row>
    <row r="15381" spans="1:9" x14ac:dyDescent="0.2">
      <c r="A15381" t="s">
        <v>40</v>
      </c>
      <c r="B15381" t="s">
        <v>80</v>
      </c>
      <c r="C15381" t="s">
        <v>22</v>
      </c>
      <c r="D15381" s="55">
        <v>46692</v>
      </c>
      <c r="E15381">
        <v>0</v>
      </c>
      <c r="F15381">
        <v>2376523</v>
      </c>
      <c r="G15381" s="58" t="s">
        <v>87</v>
      </c>
      <c r="H15381" s="58" t="s">
        <v>87</v>
      </c>
      <c r="I15381" s="60" t="s">
        <v>85</v>
      </c>
    </row>
    <row r="15382" spans="1:9" x14ac:dyDescent="0.2">
      <c r="A15382" t="s">
        <v>40</v>
      </c>
      <c r="B15382" t="s">
        <v>81</v>
      </c>
      <c r="C15382" t="s">
        <v>22</v>
      </c>
      <c r="D15382" s="55">
        <v>46692</v>
      </c>
      <c r="E15382">
        <v>0</v>
      </c>
      <c r="F15382">
        <v>2376524</v>
      </c>
      <c r="G15382" s="58" t="s">
        <v>87</v>
      </c>
      <c r="H15382" s="58" t="s">
        <v>87</v>
      </c>
      <c r="I15382" s="60" t="s">
        <v>85</v>
      </c>
    </row>
    <row r="15383" spans="1:9" x14ac:dyDescent="0.2">
      <c r="A15383" t="s">
        <v>41</v>
      </c>
      <c r="B15383" t="s">
        <v>80</v>
      </c>
      <c r="C15383" t="s">
        <v>22</v>
      </c>
      <c r="D15383" s="55">
        <v>46692</v>
      </c>
      <c r="E15383">
        <v>0</v>
      </c>
      <c r="F15383">
        <v>2376525</v>
      </c>
      <c r="G15383" s="58" t="s">
        <v>87</v>
      </c>
      <c r="H15383" s="58" t="s">
        <v>87</v>
      </c>
      <c r="I15383" s="60" t="s">
        <v>85</v>
      </c>
    </row>
    <row r="15384" spans="1:9" x14ac:dyDescent="0.2">
      <c r="A15384" t="s">
        <v>41</v>
      </c>
      <c r="B15384" t="s">
        <v>81</v>
      </c>
      <c r="C15384" t="s">
        <v>22</v>
      </c>
      <c r="D15384" s="55">
        <v>46692</v>
      </c>
      <c r="E15384">
        <v>0</v>
      </c>
      <c r="F15384">
        <v>2376526</v>
      </c>
      <c r="G15384" s="58" t="s">
        <v>87</v>
      </c>
      <c r="H15384" s="58" t="s">
        <v>87</v>
      </c>
      <c r="I15384" s="60" t="s">
        <v>85</v>
      </c>
    </row>
    <row r="15385" spans="1:9" x14ac:dyDescent="0.2">
      <c r="A15385" t="s">
        <v>42</v>
      </c>
      <c r="B15385" t="s">
        <v>80</v>
      </c>
      <c r="C15385" t="s">
        <v>22</v>
      </c>
      <c r="D15385" s="55">
        <v>46692</v>
      </c>
      <c r="E15385">
        <v>0.24</v>
      </c>
      <c r="F15385">
        <v>2376527</v>
      </c>
      <c r="G15385" s="58" t="s">
        <v>87</v>
      </c>
      <c r="H15385" s="58" t="s">
        <v>87</v>
      </c>
      <c r="I15385" s="60" t="s">
        <v>85</v>
      </c>
    </row>
    <row r="15386" spans="1:9" x14ac:dyDescent="0.2">
      <c r="A15386" t="s">
        <v>42</v>
      </c>
      <c r="B15386" t="s">
        <v>81</v>
      </c>
      <c r="C15386" t="s">
        <v>22</v>
      </c>
      <c r="D15386" s="55">
        <v>46692</v>
      </c>
      <c r="E15386">
        <v>0</v>
      </c>
      <c r="F15386">
        <v>2376528</v>
      </c>
      <c r="G15386" s="58" t="s">
        <v>87</v>
      </c>
      <c r="H15386" s="58" t="s">
        <v>87</v>
      </c>
      <c r="I15386" s="60" t="s">
        <v>85</v>
      </c>
    </row>
    <row r="15387" spans="1:9" x14ac:dyDescent="0.2">
      <c r="A15387" t="s">
        <v>43</v>
      </c>
      <c r="B15387" t="s">
        <v>80</v>
      </c>
      <c r="C15387" t="s">
        <v>22</v>
      </c>
      <c r="D15387" s="55">
        <v>46692</v>
      </c>
      <c r="E15387">
        <v>0.24</v>
      </c>
      <c r="F15387">
        <v>2376529</v>
      </c>
      <c r="G15387" s="58" t="s">
        <v>87</v>
      </c>
      <c r="H15387" s="58" t="s">
        <v>87</v>
      </c>
      <c r="I15387" s="60" t="s">
        <v>85</v>
      </c>
    </row>
    <row r="15388" spans="1:9" x14ac:dyDescent="0.2">
      <c r="A15388" t="s">
        <v>43</v>
      </c>
      <c r="B15388" t="s">
        <v>81</v>
      </c>
      <c r="C15388" t="s">
        <v>22</v>
      </c>
      <c r="D15388" s="55">
        <v>46692</v>
      </c>
      <c r="E15388">
        <v>0</v>
      </c>
      <c r="F15388">
        <v>2376530</v>
      </c>
      <c r="G15388" s="58" t="s">
        <v>87</v>
      </c>
      <c r="H15388" s="58" t="s">
        <v>87</v>
      </c>
      <c r="I15388" s="60" t="s">
        <v>85</v>
      </c>
    </row>
    <row r="15389" spans="1:9" x14ac:dyDescent="0.2">
      <c r="A15389" t="s">
        <v>44</v>
      </c>
      <c r="B15389" t="s">
        <v>80</v>
      </c>
      <c r="C15389" t="s">
        <v>22</v>
      </c>
      <c r="D15389" s="55">
        <v>46692</v>
      </c>
      <c r="E15389">
        <v>0.3</v>
      </c>
      <c r="F15389">
        <v>2376531</v>
      </c>
      <c r="G15389" s="58" t="s">
        <v>87</v>
      </c>
      <c r="H15389" s="58" t="s">
        <v>87</v>
      </c>
      <c r="I15389" s="60" t="s">
        <v>85</v>
      </c>
    </row>
    <row r="15390" spans="1:9" x14ac:dyDescent="0.2">
      <c r="A15390" t="s">
        <v>44</v>
      </c>
      <c r="B15390" t="s">
        <v>81</v>
      </c>
      <c r="C15390" t="s">
        <v>22</v>
      </c>
      <c r="D15390" s="55">
        <v>46692</v>
      </c>
      <c r="E15390">
        <v>0.05</v>
      </c>
      <c r="F15390">
        <v>2376532</v>
      </c>
      <c r="G15390" s="58" t="s">
        <v>87</v>
      </c>
      <c r="H15390" s="58" t="s">
        <v>87</v>
      </c>
      <c r="I15390" s="60" t="s">
        <v>85</v>
      </c>
    </row>
    <row r="15391" spans="1:9" x14ac:dyDescent="0.2">
      <c r="A15391" t="s">
        <v>45</v>
      </c>
      <c r="B15391" t="s">
        <v>80</v>
      </c>
      <c r="C15391" t="s">
        <v>22</v>
      </c>
      <c r="D15391" s="55">
        <v>46692</v>
      </c>
      <c r="E15391">
        <v>0.3</v>
      </c>
      <c r="F15391">
        <v>2376533</v>
      </c>
      <c r="G15391" s="58" t="s">
        <v>87</v>
      </c>
      <c r="H15391" s="58" t="s">
        <v>87</v>
      </c>
      <c r="I15391" s="60" t="s">
        <v>85</v>
      </c>
    </row>
    <row r="15392" spans="1:9" x14ac:dyDescent="0.2">
      <c r="A15392" t="s">
        <v>45</v>
      </c>
      <c r="B15392" t="s">
        <v>81</v>
      </c>
      <c r="C15392" t="s">
        <v>22</v>
      </c>
      <c r="D15392" s="55">
        <v>46692</v>
      </c>
      <c r="E15392">
        <v>0.05</v>
      </c>
      <c r="F15392">
        <v>2376534</v>
      </c>
      <c r="G15392" s="58" t="s">
        <v>87</v>
      </c>
      <c r="H15392" s="58" t="s">
        <v>87</v>
      </c>
      <c r="I15392" s="60" t="s">
        <v>85</v>
      </c>
    </row>
    <row r="15393" spans="1:9" x14ac:dyDescent="0.2">
      <c r="A15393" t="s">
        <v>46</v>
      </c>
      <c r="B15393" t="s">
        <v>80</v>
      </c>
      <c r="C15393" t="s">
        <v>22</v>
      </c>
      <c r="D15393" s="55">
        <v>46692</v>
      </c>
      <c r="E15393">
        <v>0.3</v>
      </c>
      <c r="F15393">
        <v>2376535</v>
      </c>
      <c r="G15393" s="58" t="s">
        <v>87</v>
      </c>
      <c r="H15393" s="58" t="s">
        <v>87</v>
      </c>
      <c r="I15393" s="60" t="s">
        <v>85</v>
      </c>
    </row>
    <row r="15394" spans="1:9" x14ac:dyDescent="0.2">
      <c r="A15394" t="s">
        <v>46</v>
      </c>
      <c r="B15394" t="s">
        <v>81</v>
      </c>
      <c r="C15394" t="s">
        <v>22</v>
      </c>
      <c r="D15394" s="55">
        <v>46692</v>
      </c>
      <c r="E15394">
        <v>0.05</v>
      </c>
      <c r="F15394">
        <v>2376536</v>
      </c>
      <c r="G15394" s="58" t="s">
        <v>87</v>
      </c>
      <c r="H15394" s="58" t="s">
        <v>87</v>
      </c>
      <c r="I15394" s="60" t="s">
        <v>85</v>
      </c>
    </row>
    <row r="15395" spans="1:9" x14ac:dyDescent="0.2">
      <c r="A15395" t="s">
        <v>47</v>
      </c>
      <c r="B15395" t="s">
        <v>80</v>
      </c>
      <c r="C15395" t="s">
        <v>22</v>
      </c>
      <c r="D15395" s="55">
        <v>46692</v>
      </c>
      <c r="E15395">
        <v>0.3</v>
      </c>
      <c r="F15395">
        <v>2376537</v>
      </c>
      <c r="G15395" s="58" t="s">
        <v>87</v>
      </c>
      <c r="H15395" s="58" t="s">
        <v>87</v>
      </c>
      <c r="I15395" s="60" t="s">
        <v>85</v>
      </c>
    </row>
    <row r="15396" spans="1:9" x14ac:dyDescent="0.2">
      <c r="A15396" t="s">
        <v>47</v>
      </c>
      <c r="B15396" t="s">
        <v>81</v>
      </c>
      <c r="C15396" t="s">
        <v>22</v>
      </c>
      <c r="D15396" s="55">
        <v>46692</v>
      </c>
      <c r="E15396">
        <v>0.05</v>
      </c>
      <c r="F15396">
        <v>2376538</v>
      </c>
      <c r="G15396" s="58" t="s">
        <v>87</v>
      </c>
      <c r="H15396" s="58" t="s">
        <v>87</v>
      </c>
      <c r="I15396" s="60" t="s">
        <v>85</v>
      </c>
    </row>
    <row r="15397" spans="1:9" x14ac:dyDescent="0.2">
      <c r="A15397" t="s">
        <v>48</v>
      </c>
      <c r="B15397" t="s">
        <v>80</v>
      </c>
      <c r="C15397" t="s">
        <v>22</v>
      </c>
      <c r="D15397" s="55">
        <v>46692</v>
      </c>
      <c r="E15397">
        <v>0.3</v>
      </c>
      <c r="F15397">
        <v>2376539</v>
      </c>
      <c r="G15397" s="58" t="s">
        <v>87</v>
      </c>
      <c r="H15397" s="58" t="s">
        <v>87</v>
      </c>
      <c r="I15397" s="60" t="s">
        <v>85</v>
      </c>
    </row>
    <row r="15398" spans="1:9" x14ac:dyDescent="0.2">
      <c r="A15398" t="s">
        <v>48</v>
      </c>
      <c r="B15398" t="s">
        <v>81</v>
      </c>
      <c r="C15398" t="s">
        <v>22</v>
      </c>
      <c r="D15398" s="55">
        <v>46692</v>
      </c>
      <c r="E15398">
        <v>0.05</v>
      </c>
      <c r="F15398">
        <v>2376540</v>
      </c>
      <c r="G15398" s="58" t="s">
        <v>87</v>
      </c>
      <c r="H15398" s="58" t="s">
        <v>87</v>
      </c>
      <c r="I15398" s="60" t="s">
        <v>85</v>
      </c>
    </row>
    <row r="15399" spans="1:9" x14ac:dyDescent="0.2">
      <c r="A15399" t="s">
        <v>50</v>
      </c>
      <c r="B15399" t="s">
        <v>80</v>
      </c>
      <c r="C15399" t="s">
        <v>22</v>
      </c>
      <c r="D15399" s="55">
        <v>46692</v>
      </c>
      <c r="E15399">
        <v>0</v>
      </c>
      <c r="F15399">
        <v>2376541</v>
      </c>
      <c r="G15399" s="58" t="s">
        <v>87</v>
      </c>
      <c r="H15399" s="58" t="s">
        <v>87</v>
      </c>
      <c r="I15399" s="60" t="s">
        <v>85</v>
      </c>
    </row>
    <row r="15400" spans="1:9" x14ac:dyDescent="0.2">
      <c r="A15400" t="s">
        <v>50</v>
      </c>
      <c r="B15400" t="s">
        <v>81</v>
      </c>
      <c r="C15400" t="s">
        <v>22</v>
      </c>
      <c r="D15400" s="55">
        <v>46692</v>
      </c>
      <c r="E15400">
        <v>0</v>
      </c>
      <c r="F15400">
        <v>2376542</v>
      </c>
      <c r="G15400" s="58" t="s">
        <v>87</v>
      </c>
      <c r="H15400" s="58" t="s">
        <v>87</v>
      </c>
      <c r="I15400" s="60" t="s">
        <v>85</v>
      </c>
    </row>
    <row r="15401" spans="1:9" x14ac:dyDescent="0.2">
      <c r="A15401" t="s">
        <v>58</v>
      </c>
      <c r="B15401" t="s">
        <v>80</v>
      </c>
      <c r="C15401" t="s">
        <v>22</v>
      </c>
      <c r="D15401" s="55">
        <v>46692</v>
      </c>
      <c r="E15401">
        <v>0.64500000000000002</v>
      </c>
      <c r="F15401">
        <v>2376543</v>
      </c>
      <c r="G15401" s="58" t="s">
        <v>87</v>
      </c>
      <c r="H15401" s="58" t="s">
        <v>87</v>
      </c>
      <c r="I15401" s="60" t="s">
        <v>85</v>
      </c>
    </row>
    <row r="15402" spans="1:9" x14ac:dyDescent="0.2">
      <c r="A15402" t="s">
        <v>58</v>
      </c>
      <c r="B15402" t="s">
        <v>81</v>
      </c>
      <c r="C15402" t="s">
        <v>22</v>
      </c>
      <c r="D15402" s="55">
        <v>46692</v>
      </c>
      <c r="E15402">
        <v>0.05</v>
      </c>
      <c r="F15402">
        <v>2376544</v>
      </c>
      <c r="G15402" s="58" t="s">
        <v>87</v>
      </c>
      <c r="H15402" s="58" t="s">
        <v>87</v>
      </c>
      <c r="I15402" s="60" t="s">
        <v>85</v>
      </c>
    </row>
    <row r="15403" spans="1:9" x14ac:dyDescent="0.2">
      <c r="A15403" t="s">
        <v>59</v>
      </c>
      <c r="B15403" t="s">
        <v>80</v>
      </c>
      <c r="C15403" t="s">
        <v>22</v>
      </c>
      <c r="D15403" s="55">
        <v>46692</v>
      </c>
      <c r="E15403">
        <v>0.86</v>
      </c>
      <c r="F15403">
        <v>2376545</v>
      </c>
      <c r="G15403" s="58" t="s">
        <v>87</v>
      </c>
      <c r="H15403" s="58" t="s">
        <v>87</v>
      </c>
      <c r="I15403" s="60" t="s">
        <v>85</v>
      </c>
    </row>
    <row r="15404" spans="1:9" x14ac:dyDescent="0.2">
      <c r="A15404" t="s">
        <v>59</v>
      </c>
      <c r="B15404" t="s">
        <v>81</v>
      </c>
      <c r="C15404" t="s">
        <v>22</v>
      </c>
      <c r="D15404" s="55">
        <v>46692</v>
      </c>
      <c r="E15404">
        <v>-0.17</v>
      </c>
      <c r="F15404">
        <v>2376546</v>
      </c>
      <c r="G15404" s="58" t="s">
        <v>87</v>
      </c>
      <c r="H15404" s="58" t="s">
        <v>87</v>
      </c>
      <c r="I15404" s="60" t="s">
        <v>85</v>
      </c>
    </row>
    <row r="15405" spans="1:9" x14ac:dyDescent="0.2">
      <c r="A15405" t="s">
        <v>60</v>
      </c>
      <c r="B15405" t="s">
        <v>80</v>
      </c>
      <c r="C15405" t="s">
        <v>22</v>
      </c>
      <c r="D15405" s="55">
        <v>46692</v>
      </c>
      <c r="E15405">
        <v>0.86</v>
      </c>
      <c r="F15405">
        <v>2376547</v>
      </c>
      <c r="G15405" s="58" t="s">
        <v>87</v>
      </c>
      <c r="H15405" s="58" t="s">
        <v>87</v>
      </c>
      <c r="I15405" s="60" t="s">
        <v>85</v>
      </c>
    </row>
    <row r="15406" spans="1:9" x14ac:dyDescent="0.2">
      <c r="A15406" t="s">
        <v>60</v>
      </c>
      <c r="B15406" t="s">
        <v>81</v>
      </c>
      <c r="C15406" t="s">
        <v>22</v>
      </c>
      <c r="D15406" s="55">
        <v>46692</v>
      </c>
      <c r="E15406">
        <v>0.1</v>
      </c>
      <c r="F15406">
        <v>2376548</v>
      </c>
      <c r="G15406" s="58" t="s">
        <v>87</v>
      </c>
      <c r="H15406" s="58" t="s">
        <v>87</v>
      </c>
      <c r="I15406" s="60" t="s">
        <v>85</v>
      </c>
    </row>
    <row r="15407" spans="1:9" x14ac:dyDescent="0.2">
      <c r="A15407" t="s">
        <v>61</v>
      </c>
      <c r="B15407" t="s">
        <v>80</v>
      </c>
      <c r="C15407" t="s">
        <v>22</v>
      </c>
      <c r="D15407" s="55">
        <v>46692</v>
      </c>
      <c r="E15407">
        <v>0.86</v>
      </c>
      <c r="F15407">
        <v>2376549</v>
      </c>
      <c r="G15407" s="58" t="s">
        <v>87</v>
      </c>
      <c r="H15407" s="58" t="s">
        <v>87</v>
      </c>
      <c r="I15407" s="60" t="s">
        <v>85</v>
      </c>
    </row>
    <row r="15408" spans="1:9" x14ac:dyDescent="0.2">
      <c r="A15408" t="s">
        <v>61</v>
      </c>
      <c r="B15408" t="s">
        <v>81</v>
      </c>
      <c r="C15408" t="s">
        <v>22</v>
      </c>
      <c r="D15408" s="55">
        <v>46692</v>
      </c>
      <c r="E15408">
        <v>-0.05</v>
      </c>
      <c r="F15408">
        <v>2376550</v>
      </c>
      <c r="G15408" s="58" t="s">
        <v>87</v>
      </c>
      <c r="H15408" s="58" t="s">
        <v>87</v>
      </c>
      <c r="I15408" s="60" t="s">
        <v>85</v>
      </c>
    </row>
    <row r="15409" spans="1:9" x14ac:dyDescent="0.2">
      <c r="A15409" t="s">
        <v>62</v>
      </c>
      <c r="B15409" t="s">
        <v>80</v>
      </c>
      <c r="C15409" t="s">
        <v>22</v>
      </c>
      <c r="D15409" s="55">
        <v>46692</v>
      </c>
      <c r="E15409">
        <v>0.64500000000000002</v>
      </c>
      <c r="F15409">
        <v>2376551</v>
      </c>
      <c r="G15409" s="58" t="s">
        <v>87</v>
      </c>
      <c r="H15409" s="58" t="s">
        <v>87</v>
      </c>
      <c r="I15409" s="60" t="s">
        <v>85</v>
      </c>
    </row>
    <row r="15410" spans="1:9" x14ac:dyDescent="0.2">
      <c r="A15410" t="s">
        <v>62</v>
      </c>
      <c r="B15410" t="s">
        <v>81</v>
      </c>
      <c r="C15410" t="s">
        <v>22</v>
      </c>
      <c r="D15410" s="55">
        <v>46692</v>
      </c>
      <c r="E15410">
        <v>0.05</v>
      </c>
      <c r="F15410">
        <v>2376552</v>
      </c>
      <c r="G15410" s="58" t="s">
        <v>87</v>
      </c>
      <c r="H15410" s="58" t="s">
        <v>87</v>
      </c>
      <c r="I15410" s="60" t="s">
        <v>85</v>
      </c>
    </row>
    <row r="15411" spans="1:9" x14ac:dyDescent="0.2">
      <c r="A15411" t="s">
        <v>63</v>
      </c>
      <c r="B15411" t="s">
        <v>80</v>
      </c>
      <c r="C15411" t="s">
        <v>22</v>
      </c>
      <c r="D15411" s="55">
        <v>46692</v>
      </c>
      <c r="E15411">
        <v>0</v>
      </c>
      <c r="F15411">
        <v>2376553</v>
      </c>
      <c r="G15411" s="58" t="s">
        <v>87</v>
      </c>
      <c r="H15411" s="58" t="s">
        <v>87</v>
      </c>
      <c r="I15411" s="60" t="s">
        <v>85</v>
      </c>
    </row>
    <row r="15412" spans="1:9" x14ac:dyDescent="0.2">
      <c r="A15412" t="s">
        <v>63</v>
      </c>
      <c r="B15412" t="s">
        <v>81</v>
      </c>
      <c r="C15412" t="s">
        <v>22</v>
      </c>
      <c r="D15412" s="55">
        <v>46692</v>
      </c>
      <c r="E15412">
        <v>0</v>
      </c>
      <c r="F15412">
        <v>2376554</v>
      </c>
      <c r="G15412" s="58" t="s">
        <v>87</v>
      </c>
      <c r="H15412" s="58" t="s">
        <v>87</v>
      </c>
      <c r="I15412" s="60" t="s">
        <v>85</v>
      </c>
    </row>
    <row r="15413" spans="1:9" x14ac:dyDescent="0.2">
      <c r="A15413" t="s">
        <v>64</v>
      </c>
      <c r="B15413" t="s">
        <v>80</v>
      </c>
      <c r="C15413" t="s">
        <v>22</v>
      </c>
      <c r="D15413" s="55">
        <v>46692</v>
      </c>
      <c r="E15413">
        <v>0</v>
      </c>
      <c r="F15413">
        <v>2376555</v>
      </c>
      <c r="G15413" s="58" t="s">
        <v>87</v>
      </c>
      <c r="H15413" s="58" t="s">
        <v>87</v>
      </c>
      <c r="I15413" s="60" t="s">
        <v>85</v>
      </c>
    </row>
    <row r="15414" spans="1:9" x14ac:dyDescent="0.2">
      <c r="A15414" t="s">
        <v>64</v>
      </c>
      <c r="B15414" t="s">
        <v>81</v>
      </c>
      <c r="C15414" t="s">
        <v>22</v>
      </c>
      <c r="D15414" s="55">
        <v>46692</v>
      </c>
      <c r="E15414">
        <v>0</v>
      </c>
      <c r="F15414">
        <v>2376556</v>
      </c>
      <c r="G15414" s="58" t="s">
        <v>87</v>
      </c>
      <c r="H15414" s="58" t="s">
        <v>87</v>
      </c>
      <c r="I15414" s="60" t="s">
        <v>85</v>
      </c>
    </row>
    <row r="15415" spans="1:9" x14ac:dyDescent="0.2">
      <c r="A15415" t="s">
        <v>79</v>
      </c>
      <c r="B15415" t="s">
        <v>80</v>
      </c>
      <c r="C15415" t="s">
        <v>22</v>
      </c>
      <c r="D15415" s="55">
        <v>46692</v>
      </c>
      <c r="E15415">
        <v>0</v>
      </c>
      <c r="F15415">
        <v>2376557</v>
      </c>
      <c r="G15415" s="58" t="s">
        <v>87</v>
      </c>
      <c r="H15415" s="58" t="s">
        <v>87</v>
      </c>
      <c r="I15415" s="60" t="s">
        <v>85</v>
      </c>
    </row>
    <row r="15416" spans="1:9" x14ac:dyDescent="0.2">
      <c r="A15416" t="s">
        <v>79</v>
      </c>
      <c r="B15416" t="s">
        <v>81</v>
      </c>
      <c r="C15416" t="s">
        <v>22</v>
      </c>
      <c r="D15416" s="55">
        <v>46692</v>
      </c>
      <c r="E15416">
        <v>0</v>
      </c>
      <c r="F15416">
        <v>2376558</v>
      </c>
      <c r="G15416" s="58" t="s">
        <v>87</v>
      </c>
      <c r="H15416" s="58" t="s">
        <v>87</v>
      </c>
      <c r="I15416" s="60" t="s">
        <v>85</v>
      </c>
    </row>
    <row r="15417" spans="1:9" x14ac:dyDescent="0.2">
      <c r="A15417" t="s">
        <v>65</v>
      </c>
      <c r="B15417" t="s">
        <v>80</v>
      </c>
      <c r="C15417" t="s">
        <v>22</v>
      </c>
      <c r="D15417" s="55">
        <v>46692</v>
      </c>
      <c r="E15417">
        <v>0</v>
      </c>
      <c r="F15417">
        <v>2376559</v>
      </c>
      <c r="G15417" s="58" t="s">
        <v>87</v>
      </c>
      <c r="H15417" s="58" t="s">
        <v>87</v>
      </c>
      <c r="I15417" s="60" t="s">
        <v>85</v>
      </c>
    </row>
    <row r="15418" spans="1:9" x14ac:dyDescent="0.2">
      <c r="A15418" t="s">
        <v>65</v>
      </c>
      <c r="B15418" t="s">
        <v>81</v>
      </c>
      <c r="C15418" t="s">
        <v>22</v>
      </c>
      <c r="D15418" s="55">
        <v>46692</v>
      </c>
      <c r="E15418">
        <v>0</v>
      </c>
      <c r="F15418">
        <v>2376560</v>
      </c>
      <c r="G15418" s="58" t="s">
        <v>87</v>
      </c>
      <c r="H15418" s="58" t="s">
        <v>87</v>
      </c>
      <c r="I15418" s="60" t="s">
        <v>85</v>
      </c>
    </row>
    <row r="15419" spans="1:9" x14ac:dyDescent="0.2">
      <c r="A15419" t="s">
        <v>82</v>
      </c>
      <c r="B15419" t="s">
        <v>80</v>
      </c>
      <c r="C15419" t="s">
        <v>22</v>
      </c>
      <c r="D15419" s="55">
        <v>46692</v>
      </c>
      <c r="E15419">
        <v>0</v>
      </c>
      <c r="F15419">
        <v>2376561</v>
      </c>
      <c r="G15419" s="58" t="s">
        <v>87</v>
      </c>
      <c r="H15419" s="58" t="s">
        <v>87</v>
      </c>
      <c r="I15419" s="60" t="s">
        <v>85</v>
      </c>
    </row>
    <row r="15420" spans="1:9" x14ac:dyDescent="0.2">
      <c r="A15420" t="s">
        <v>78</v>
      </c>
      <c r="B15420" t="s">
        <v>80</v>
      </c>
      <c r="C15420" t="s">
        <v>22</v>
      </c>
      <c r="D15420" s="55">
        <v>46722</v>
      </c>
      <c r="E15420">
        <v>0.98</v>
      </c>
      <c r="F15420">
        <v>2376515</v>
      </c>
      <c r="G15420" s="58" t="s">
        <v>87</v>
      </c>
      <c r="H15420" s="58" t="s">
        <v>87</v>
      </c>
      <c r="I15420" s="60" t="s">
        <v>85</v>
      </c>
    </row>
    <row r="15421" spans="1:9" x14ac:dyDescent="0.2">
      <c r="A15421" t="s">
        <v>78</v>
      </c>
      <c r="B15421" t="s">
        <v>81</v>
      </c>
      <c r="C15421" t="s">
        <v>22</v>
      </c>
      <c r="D15421" s="55">
        <v>46722</v>
      </c>
      <c r="E15421">
        <v>0.05</v>
      </c>
      <c r="F15421">
        <v>2376516</v>
      </c>
      <c r="G15421" s="58" t="s">
        <v>87</v>
      </c>
      <c r="H15421" s="58" t="s">
        <v>87</v>
      </c>
      <c r="I15421" s="60" t="s">
        <v>85</v>
      </c>
    </row>
    <row r="15422" spans="1:9" x14ac:dyDescent="0.2">
      <c r="A15422" t="s">
        <v>35</v>
      </c>
      <c r="B15422" t="s">
        <v>80</v>
      </c>
      <c r="C15422" t="s">
        <v>22</v>
      </c>
      <c r="D15422" s="55">
        <v>46722</v>
      </c>
      <c r="E15422">
        <v>0.98</v>
      </c>
      <c r="F15422">
        <v>2376517</v>
      </c>
      <c r="G15422" s="58" t="s">
        <v>87</v>
      </c>
      <c r="H15422" s="58" t="s">
        <v>87</v>
      </c>
      <c r="I15422" s="60" t="s">
        <v>85</v>
      </c>
    </row>
    <row r="15423" spans="1:9" x14ac:dyDescent="0.2">
      <c r="A15423" t="s">
        <v>35</v>
      </c>
      <c r="B15423" t="s">
        <v>81</v>
      </c>
      <c r="C15423" t="s">
        <v>22</v>
      </c>
      <c r="D15423" s="55">
        <v>46722</v>
      </c>
      <c r="E15423">
        <v>0.28999999999999998</v>
      </c>
      <c r="F15423">
        <v>2376518</v>
      </c>
      <c r="G15423" s="58" t="s">
        <v>87</v>
      </c>
      <c r="H15423" s="58" t="s">
        <v>87</v>
      </c>
      <c r="I15423" s="60" t="s">
        <v>85</v>
      </c>
    </row>
    <row r="15424" spans="1:9" x14ac:dyDescent="0.2">
      <c r="A15424" t="s">
        <v>36</v>
      </c>
      <c r="B15424" t="s">
        <v>80</v>
      </c>
      <c r="C15424" t="s">
        <v>22</v>
      </c>
      <c r="D15424" s="55">
        <v>46722</v>
      </c>
      <c r="E15424">
        <v>0.98</v>
      </c>
      <c r="F15424">
        <v>2376519</v>
      </c>
      <c r="G15424" s="58" t="s">
        <v>87</v>
      </c>
      <c r="H15424" s="58" t="s">
        <v>87</v>
      </c>
      <c r="I15424" s="60" t="s">
        <v>85</v>
      </c>
    </row>
    <row r="15425" spans="1:9" x14ac:dyDescent="0.2">
      <c r="A15425" t="s">
        <v>36</v>
      </c>
      <c r="B15425" t="s">
        <v>81</v>
      </c>
      <c r="C15425" t="s">
        <v>22</v>
      </c>
      <c r="D15425" s="55">
        <v>46722</v>
      </c>
      <c r="E15425">
        <v>0.05</v>
      </c>
      <c r="F15425">
        <v>2376520</v>
      </c>
      <c r="G15425" s="58" t="s">
        <v>87</v>
      </c>
      <c r="H15425" s="58" t="s">
        <v>87</v>
      </c>
      <c r="I15425" s="60" t="s">
        <v>85</v>
      </c>
    </row>
    <row r="15426" spans="1:9" x14ac:dyDescent="0.2">
      <c r="A15426" t="s">
        <v>37</v>
      </c>
      <c r="B15426" t="s">
        <v>80</v>
      </c>
      <c r="C15426" t="s">
        <v>22</v>
      </c>
      <c r="D15426" s="55">
        <v>46722</v>
      </c>
      <c r="E15426">
        <v>0.98</v>
      </c>
      <c r="F15426">
        <v>2376521</v>
      </c>
      <c r="G15426" s="58" t="s">
        <v>87</v>
      </c>
      <c r="H15426" s="58" t="s">
        <v>87</v>
      </c>
      <c r="I15426" s="60" t="s">
        <v>85</v>
      </c>
    </row>
    <row r="15427" spans="1:9" x14ac:dyDescent="0.2">
      <c r="A15427" t="s">
        <v>37</v>
      </c>
      <c r="B15427" t="s">
        <v>81</v>
      </c>
      <c r="C15427" t="s">
        <v>22</v>
      </c>
      <c r="D15427" s="55">
        <v>46722</v>
      </c>
      <c r="E15427">
        <v>0.28999999999999998</v>
      </c>
      <c r="F15427">
        <v>2376522</v>
      </c>
      <c r="G15427" s="58" t="s">
        <v>87</v>
      </c>
      <c r="H15427" s="58" t="s">
        <v>87</v>
      </c>
      <c r="I15427" s="60" t="s">
        <v>85</v>
      </c>
    </row>
    <row r="15428" spans="1:9" x14ac:dyDescent="0.2">
      <c r="A15428" t="s">
        <v>40</v>
      </c>
      <c r="B15428" t="s">
        <v>80</v>
      </c>
      <c r="C15428" t="s">
        <v>22</v>
      </c>
      <c r="D15428" s="55">
        <v>46722</v>
      </c>
      <c r="E15428">
        <v>0</v>
      </c>
      <c r="F15428">
        <v>2376523</v>
      </c>
      <c r="G15428" s="58" t="s">
        <v>87</v>
      </c>
      <c r="H15428" s="58" t="s">
        <v>87</v>
      </c>
      <c r="I15428" s="60" t="s">
        <v>85</v>
      </c>
    </row>
    <row r="15429" spans="1:9" x14ac:dyDescent="0.2">
      <c r="A15429" t="s">
        <v>40</v>
      </c>
      <c r="B15429" t="s">
        <v>81</v>
      </c>
      <c r="C15429" t="s">
        <v>22</v>
      </c>
      <c r="D15429" s="55">
        <v>46722</v>
      </c>
      <c r="E15429">
        <v>0</v>
      </c>
      <c r="F15429">
        <v>2376524</v>
      </c>
      <c r="G15429" s="58" t="s">
        <v>87</v>
      </c>
      <c r="H15429" s="58" t="s">
        <v>87</v>
      </c>
      <c r="I15429" s="60" t="s">
        <v>85</v>
      </c>
    </row>
    <row r="15430" spans="1:9" x14ac:dyDescent="0.2">
      <c r="A15430" t="s">
        <v>41</v>
      </c>
      <c r="B15430" t="s">
        <v>80</v>
      </c>
      <c r="C15430" t="s">
        <v>22</v>
      </c>
      <c r="D15430" s="55">
        <v>46722</v>
      </c>
      <c r="E15430">
        <v>0</v>
      </c>
      <c r="F15430">
        <v>2376525</v>
      </c>
      <c r="G15430" s="58" t="s">
        <v>87</v>
      </c>
      <c r="H15430" s="58" t="s">
        <v>87</v>
      </c>
      <c r="I15430" s="60" t="s">
        <v>85</v>
      </c>
    </row>
    <row r="15431" spans="1:9" x14ac:dyDescent="0.2">
      <c r="A15431" t="s">
        <v>41</v>
      </c>
      <c r="B15431" t="s">
        <v>81</v>
      </c>
      <c r="C15431" t="s">
        <v>22</v>
      </c>
      <c r="D15431" s="55">
        <v>46722</v>
      </c>
      <c r="E15431">
        <v>0</v>
      </c>
      <c r="F15431">
        <v>2376526</v>
      </c>
      <c r="G15431" s="58" t="s">
        <v>87</v>
      </c>
      <c r="H15431" s="58" t="s">
        <v>87</v>
      </c>
      <c r="I15431" s="60" t="s">
        <v>85</v>
      </c>
    </row>
    <row r="15432" spans="1:9" x14ac:dyDescent="0.2">
      <c r="A15432" t="s">
        <v>42</v>
      </c>
      <c r="B15432" t="s">
        <v>80</v>
      </c>
      <c r="C15432" t="s">
        <v>22</v>
      </c>
      <c r="D15432" s="55">
        <v>46722</v>
      </c>
      <c r="E15432">
        <v>0.26</v>
      </c>
      <c r="F15432">
        <v>2376527</v>
      </c>
      <c r="G15432" s="58" t="s">
        <v>87</v>
      </c>
      <c r="H15432" s="58" t="s">
        <v>87</v>
      </c>
      <c r="I15432" s="60" t="s">
        <v>85</v>
      </c>
    </row>
    <row r="15433" spans="1:9" x14ac:dyDescent="0.2">
      <c r="A15433" t="s">
        <v>42</v>
      </c>
      <c r="B15433" t="s">
        <v>81</v>
      </c>
      <c r="C15433" t="s">
        <v>22</v>
      </c>
      <c r="D15433" s="55">
        <v>46722</v>
      </c>
      <c r="E15433">
        <v>0</v>
      </c>
      <c r="F15433">
        <v>2376528</v>
      </c>
      <c r="G15433" s="58" t="s">
        <v>87</v>
      </c>
      <c r="H15433" s="58" t="s">
        <v>87</v>
      </c>
      <c r="I15433" s="60" t="s">
        <v>85</v>
      </c>
    </row>
    <row r="15434" spans="1:9" x14ac:dyDescent="0.2">
      <c r="A15434" t="s">
        <v>43</v>
      </c>
      <c r="B15434" t="s">
        <v>80</v>
      </c>
      <c r="C15434" t="s">
        <v>22</v>
      </c>
      <c r="D15434" s="55">
        <v>46722</v>
      </c>
      <c r="E15434">
        <v>0.26</v>
      </c>
      <c r="F15434">
        <v>2376529</v>
      </c>
      <c r="G15434" s="58" t="s">
        <v>87</v>
      </c>
      <c r="H15434" s="58" t="s">
        <v>87</v>
      </c>
      <c r="I15434" s="60" t="s">
        <v>85</v>
      </c>
    </row>
    <row r="15435" spans="1:9" x14ac:dyDescent="0.2">
      <c r="A15435" t="s">
        <v>43</v>
      </c>
      <c r="B15435" t="s">
        <v>81</v>
      </c>
      <c r="C15435" t="s">
        <v>22</v>
      </c>
      <c r="D15435" s="55">
        <v>46722</v>
      </c>
      <c r="E15435">
        <v>0</v>
      </c>
      <c r="F15435">
        <v>2376530</v>
      </c>
      <c r="G15435" s="58" t="s">
        <v>87</v>
      </c>
      <c r="H15435" s="58" t="s">
        <v>87</v>
      </c>
      <c r="I15435" s="60" t="s">
        <v>85</v>
      </c>
    </row>
    <row r="15436" spans="1:9" x14ac:dyDescent="0.2">
      <c r="A15436" t="s">
        <v>44</v>
      </c>
      <c r="B15436" t="s">
        <v>80</v>
      </c>
      <c r="C15436" t="s">
        <v>22</v>
      </c>
      <c r="D15436" s="55">
        <v>46722</v>
      </c>
      <c r="E15436">
        <v>0.37</v>
      </c>
      <c r="F15436">
        <v>2376531</v>
      </c>
      <c r="G15436" s="58" t="s">
        <v>87</v>
      </c>
      <c r="H15436" s="58" t="s">
        <v>87</v>
      </c>
      <c r="I15436" s="60" t="s">
        <v>85</v>
      </c>
    </row>
    <row r="15437" spans="1:9" x14ac:dyDescent="0.2">
      <c r="A15437" t="s">
        <v>44</v>
      </c>
      <c r="B15437" t="s">
        <v>81</v>
      </c>
      <c r="C15437" t="s">
        <v>22</v>
      </c>
      <c r="D15437" s="55">
        <v>46722</v>
      </c>
      <c r="E15437">
        <v>0.05</v>
      </c>
      <c r="F15437">
        <v>2376532</v>
      </c>
      <c r="G15437" s="58" t="s">
        <v>87</v>
      </c>
      <c r="H15437" s="58" t="s">
        <v>87</v>
      </c>
      <c r="I15437" s="60" t="s">
        <v>85</v>
      </c>
    </row>
    <row r="15438" spans="1:9" x14ac:dyDescent="0.2">
      <c r="A15438" t="s">
        <v>45</v>
      </c>
      <c r="B15438" t="s">
        <v>80</v>
      </c>
      <c r="C15438" t="s">
        <v>22</v>
      </c>
      <c r="D15438" s="55">
        <v>46722</v>
      </c>
      <c r="E15438">
        <v>0.37</v>
      </c>
      <c r="F15438">
        <v>2376533</v>
      </c>
      <c r="G15438" s="58" t="s">
        <v>87</v>
      </c>
      <c r="H15438" s="58" t="s">
        <v>87</v>
      </c>
      <c r="I15438" s="60" t="s">
        <v>85</v>
      </c>
    </row>
    <row r="15439" spans="1:9" x14ac:dyDescent="0.2">
      <c r="A15439" t="s">
        <v>45</v>
      </c>
      <c r="B15439" t="s">
        <v>81</v>
      </c>
      <c r="C15439" t="s">
        <v>22</v>
      </c>
      <c r="D15439" s="55">
        <v>46722</v>
      </c>
      <c r="E15439">
        <v>0.05</v>
      </c>
      <c r="F15439">
        <v>2376534</v>
      </c>
      <c r="G15439" s="58" t="s">
        <v>87</v>
      </c>
      <c r="H15439" s="58" t="s">
        <v>87</v>
      </c>
      <c r="I15439" s="60" t="s">
        <v>85</v>
      </c>
    </row>
    <row r="15440" spans="1:9" x14ac:dyDescent="0.2">
      <c r="A15440" t="s">
        <v>46</v>
      </c>
      <c r="B15440" t="s">
        <v>80</v>
      </c>
      <c r="C15440" t="s">
        <v>22</v>
      </c>
      <c r="D15440" s="55">
        <v>46722</v>
      </c>
      <c r="E15440">
        <v>0.37</v>
      </c>
      <c r="F15440">
        <v>2376535</v>
      </c>
      <c r="G15440" s="58" t="s">
        <v>87</v>
      </c>
      <c r="H15440" s="58" t="s">
        <v>87</v>
      </c>
      <c r="I15440" s="60" t="s">
        <v>85</v>
      </c>
    </row>
    <row r="15441" spans="1:9" x14ac:dyDescent="0.2">
      <c r="A15441" t="s">
        <v>46</v>
      </c>
      <c r="B15441" t="s">
        <v>81</v>
      </c>
      <c r="C15441" t="s">
        <v>22</v>
      </c>
      <c r="D15441" s="55">
        <v>46722</v>
      </c>
      <c r="E15441">
        <v>0.05</v>
      </c>
      <c r="F15441">
        <v>2376536</v>
      </c>
      <c r="G15441" s="58" t="s">
        <v>87</v>
      </c>
      <c r="H15441" s="58" t="s">
        <v>87</v>
      </c>
      <c r="I15441" s="60" t="s">
        <v>85</v>
      </c>
    </row>
    <row r="15442" spans="1:9" x14ac:dyDescent="0.2">
      <c r="A15442" t="s">
        <v>47</v>
      </c>
      <c r="B15442" t="s">
        <v>80</v>
      </c>
      <c r="C15442" t="s">
        <v>22</v>
      </c>
      <c r="D15442" s="55">
        <v>46722</v>
      </c>
      <c r="E15442">
        <v>0.37</v>
      </c>
      <c r="F15442">
        <v>2376537</v>
      </c>
      <c r="G15442" s="58" t="s">
        <v>87</v>
      </c>
      <c r="H15442" s="58" t="s">
        <v>87</v>
      </c>
      <c r="I15442" s="60" t="s">
        <v>85</v>
      </c>
    </row>
    <row r="15443" spans="1:9" x14ac:dyDescent="0.2">
      <c r="A15443" t="s">
        <v>47</v>
      </c>
      <c r="B15443" t="s">
        <v>81</v>
      </c>
      <c r="C15443" t="s">
        <v>22</v>
      </c>
      <c r="D15443" s="55">
        <v>46722</v>
      </c>
      <c r="E15443">
        <v>0.05</v>
      </c>
      <c r="F15443">
        <v>2376538</v>
      </c>
      <c r="G15443" s="58" t="s">
        <v>87</v>
      </c>
      <c r="H15443" s="58" t="s">
        <v>87</v>
      </c>
      <c r="I15443" s="60" t="s">
        <v>85</v>
      </c>
    </row>
    <row r="15444" spans="1:9" x14ac:dyDescent="0.2">
      <c r="A15444" t="s">
        <v>48</v>
      </c>
      <c r="B15444" t="s">
        <v>80</v>
      </c>
      <c r="C15444" t="s">
        <v>22</v>
      </c>
      <c r="D15444" s="55">
        <v>46722</v>
      </c>
      <c r="E15444">
        <v>0.37</v>
      </c>
      <c r="F15444">
        <v>2376539</v>
      </c>
      <c r="G15444" s="58" t="s">
        <v>87</v>
      </c>
      <c r="H15444" s="58" t="s">
        <v>87</v>
      </c>
      <c r="I15444" s="60" t="s">
        <v>85</v>
      </c>
    </row>
    <row r="15445" spans="1:9" x14ac:dyDescent="0.2">
      <c r="A15445" t="s">
        <v>48</v>
      </c>
      <c r="B15445" t="s">
        <v>81</v>
      </c>
      <c r="C15445" t="s">
        <v>22</v>
      </c>
      <c r="D15445" s="55">
        <v>46722</v>
      </c>
      <c r="E15445">
        <v>0.05</v>
      </c>
      <c r="F15445">
        <v>2376540</v>
      </c>
      <c r="G15445" s="58" t="s">
        <v>87</v>
      </c>
      <c r="H15445" s="58" t="s">
        <v>87</v>
      </c>
      <c r="I15445" s="60" t="s">
        <v>85</v>
      </c>
    </row>
    <row r="15446" spans="1:9" x14ac:dyDescent="0.2">
      <c r="A15446" t="s">
        <v>50</v>
      </c>
      <c r="B15446" t="s">
        <v>80</v>
      </c>
      <c r="C15446" t="s">
        <v>22</v>
      </c>
      <c r="D15446" s="55">
        <v>46722</v>
      </c>
      <c r="E15446">
        <v>0</v>
      </c>
      <c r="F15446">
        <v>2376541</v>
      </c>
      <c r="G15446" s="58" t="s">
        <v>87</v>
      </c>
      <c r="H15446" s="58" t="s">
        <v>87</v>
      </c>
      <c r="I15446" s="60" t="s">
        <v>85</v>
      </c>
    </row>
    <row r="15447" spans="1:9" x14ac:dyDescent="0.2">
      <c r="A15447" t="s">
        <v>50</v>
      </c>
      <c r="B15447" t="s">
        <v>81</v>
      </c>
      <c r="C15447" t="s">
        <v>22</v>
      </c>
      <c r="D15447" s="55">
        <v>46722</v>
      </c>
      <c r="E15447">
        <v>0</v>
      </c>
      <c r="F15447">
        <v>2376542</v>
      </c>
      <c r="G15447" s="58" t="s">
        <v>87</v>
      </c>
      <c r="H15447" s="58" t="s">
        <v>87</v>
      </c>
      <c r="I15447" s="60" t="s">
        <v>85</v>
      </c>
    </row>
    <row r="15448" spans="1:9" x14ac:dyDescent="0.2">
      <c r="A15448" t="s">
        <v>58</v>
      </c>
      <c r="B15448" t="s">
        <v>80</v>
      </c>
      <c r="C15448" t="s">
        <v>22</v>
      </c>
      <c r="D15448" s="55">
        <v>46722</v>
      </c>
      <c r="E15448">
        <v>0.98</v>
      </c>
      <c r="F15448">
        <v>2376543</v>
      </c>
      <c r="G15448" s="58" t="s">
        <v>87</v>
      </c>
      <c r="H15448" s="58" t="s">
        <v>87</v>
      </c>
      <c r="I15448" s="60" t="s">
        <v>85</v>
      </c>
    </row>
    <row r="15449" spans="1:9" x14ac:dyDescent="0.2">
      <c r="A15449" t="s">
        <v>58</v>
      </c>
      <c r="B15449" t="s">
        <v>81</v>
      </c>
      <c r="C15449" t="s">
        <v>22</v>
      </c>
      <c r="D15449" s="55">
        <v>46722</v>
      </c>
      <c r="E15449">
        <v>0.05</v>
      </c>
      <c r="F15449">
        <v>2376544</v>
      </c>
      <c r="G15449" s="58" t="s">
        <v>87</v>
      </c>
      <c r="H15449" s="58" t="s">
        <v>87</v>
      </c>
      <c r="I15449" s="60" t="s">
        <v>85</v>
      </c>
    </row>
    <row r="15450" spans="1:9" x14ac:dyDescent="0.2">
      <c r="A15450" t="s">
        <v>59</v>
      </c>
      <c r="B15450" t="s">
        <v>80</v>
      </c>
      <c r="C15450" t="s">
        <v>22</v>
      </c>
      <c r="D15450" s="55">
        <v>46722</v>
      </c>
      <c r="E15450">
        <v>1.28</v>
      </c>
      <c r="F15450">
        <v>2376545</v>
      </c>
      <c r="G15450" s="58" t="s">
        <v>87</v>
      </c>
      <c r="H15450" s="58" t="s">
        <v>87</v>
      </c>
      <c r="I15450" s="60" t="s">
        <v>85</v>
      </c>
    </row>
    <row r="15451" spans="1:9" x14ac:dyDescent="0.2">
      <c r="A15451" t="s">
        <v>59</v>
      </c>
      <c r="B15451" t="s">
        <v>81</v>
      </c>
      <c r="C15451" t="s">
        <v>22</v>
      </c>
      <c r="D15451" s="55">
        <v>46722</v>
      </c>
      <c r="E15451">
        <v>-0.13</v>
      </c>
      <c r="F15451">
        <v>2376546</v>
      </c>
      <c r="G15451" s="58" t="s">
        <v>87</v>
      </c>
      <c r="H15451" s="58" t="s">
        <v>87</v>
      </c>
      <c r="I15451" s="60" t="s">
        <v>85</v>
      </c>
    </row>
    <row r="15452" spans="1:9" x14ac:dyDescent="0.2">
      <c r="A15452" t="s">
        <v>60</v>
      </c>
      <c r="B15452" t="s">
        <v>80</v>
      </c>
      <c r="C15452" t="s">
        <v>22</v>
      </c>
      <c r="D15452" s="55">
        <v>46722</v>
      </c>
      <c r="E15452">
        <v>1.28</v>
      </c>
      <c r="F15452">
        <v>2376547</v>
      </c>
      <c r="G15452" s="58" t="s">
        <v>87</v>
      </c>
      <c r="H15452" s="58" t="s">
        <v>87</v>
      </c>
      <c r="I15452" s="60" t="s">
        <v>85</v>
      </c>
    </row>
    <row r="15453" spans="1:9" x14ac:dyDescent="0.2">
      <c r="A15453" t="s">
        <v>60</v>
      </c>
      <c r="B15453" t="s">
        <v>81</v>
      </c>
      <c r="C15453" t="s">
        <v>22</v>
      </c>
      <c r="D15453" s="55">
        <v>46722</v>
      </c>
      <c r="E15453">
        <v>0.3</v>
      </c>
      <c r="F15453">
        <v>2376548</v>
      </c>
      <c r="G15453" s="58" t="s">
        <v>87</v>
      </c>
      <c r="H15453" s="58" t="s">
        <v>87</v>
      </c>
      <c r="I15453" s="60" t="s">
        <v>85</v>
      </c>
    </row>
    <row r="15454" spans="1:9" x14ac:dyDescent="0.2">
      <c r="A15454" t="s">
        <v>61</v>
      </c>
      <c r="B15454" t="s">
        <v>80</v>
      </c>
      <c r="C15454" t="s">
        <v>22</v>
      </c>
      <c r="D15454" s="55">
        <v>46722</v>
      </c>
      <c r="E15454">
        <v>1.28</v>
      </c>
      <c r="F15454">
        <v>2376549</v>
      </c>
      <c r="G15454" s="58" t="s">
        <v>87</v>
      </c>
      <c r="H15454" s="58" t="s">
        <v>87</v>
      </c>
      <c r="I15454" s="60" t="s">
        <v>85</v>
      </c>
    </row>
    <row r="15455" spans="1:9" x14ac:dyDescent="0.2">
      <c r="A15455" t="s">
        <v>61</v>
      </c>
      <c r="B15455" t="s">
        <v>81</v>
      </c>
      <c r="C15455" t="s">
        <v>22</v>
      </c>
      <c r="D15455" s="55">
        <v>46722</v>
      </c>
      <c r="E15455">
        <v>-0.05</v>
      </c>
      <c r="F15455">
        <v>2376550</v>
      </c>
      <c r="G15455" s="58" t="s">
        <v>87</v>
      </c>
      <c r="H15455" s="58" t="s">
        <v>87</v>
      </c>
      <c r="I15455" s="60" t="s">
        <v>85</v>
      </c>
    </row>
    <row r="15456" spans="1:9" x14ac:dyDescent="0.2">
      <c r="A15456" t="s">
        <v>62</v>
      </c>
      <c r="B15456" t="s">
        <v>80</v>
      </c>
      <c r="C15456" t="s">
        <v>22</v>
      </c>
      <c r="D15456" s="55">
        <v>46722</v>
      </c>
      <c r="E15456">
        <v>0.98</v>
      </c>
      <c r="F15456">
        <v>2376551</v>
      </c>
      <c r="G15456" s="58" t="s">
        <v>87</v>
      </c>
      <c r="H15456" s="58" t="s">
        <v>87</v>
      </c>
      <c r="I15456" s="60" t="s">
        <v>85</v>
      </c>
    </row>
    <row r="15457" spans="1:9" x14ac:dyDescent="0.2">
      <c r="A15457" t="s">
        <v>62</v>
      </c>
      <c r="B15457" t="s">
        <v>81</v>
      </c>
      <c r="C15457" t="s">
        <v>22</v>
      </c>
      <c r="D15457" s="55">
        <v>46722</v>
      </c>
      <c r="E15457">
        <v>0.05</v>
      </c>
      <c r="F15457">
        <v>2376552</v>
      </c>
      <c r="G15457" s="58" t="s">
        <v>87</v>
      </c>
      <c r="H15457" s="58" t="s">
        <v>87</v>
      </c>
      <c r="I15457" s="60" t="s">
        <v>85</v>
      </c>
    </row>
    <row r="15458" spans="1:9" x14ac:dyDescent="0.2">
      <c r="A15458" t="s">
        <v>63</v>
      </c>
      <c r="B15458" t="s">
        <v>80</v>
      </c>
      <c r="C15458" t="s">
        <v>22</v>
      </c>
      <c r="D15458" s="55">
        <v>46722</v>
      </c>
      <c r="E15458">
        <v>0</v>
      </c>
      <c r="F15458">
        <v>2376553</v>
      </c>
      <c r="G15458" s="58" t="s">
        <v>87</v>
      </c>
      <c r="H15458" s="58" t="s">
        <v>87</v>
      </c>
      <c r="I15458" s="60" t="s">
        <v>85</v>
      </c>
    </row>
    <row r="15459" spans="1:9" x14ac:dyDescent="0.2">
      <c r="A15459" t="s">
        <v>63</v>
      </c>
      <c r="B15459" t="s">
        <v>81</v>
      </c>
      <c r="C15459" t="s">
        <v>22</v>
      </c>
      <c r="D15459" s="55">
        <v>46722</v>
      </c>
      <c r="E15459">
        <v>0</v>
      </c>
      <c r="F15459">
        <v>2376554</v>
      </c>
      <c r="G15459" s="58" t="s">
        <v>87</v>
      </c>
      <c r="H15459" s="58" t="s">
        <v>87</v>
      </c>
      <c r="I15459" s="60" t="s">
        <v>85</v>
      </c>
    </row>
    <row r="15460" spans="1:9" x14ac:dyDescent="0.2">
      <c r="A15460" t="s">
        <v>64</v>
      </c>
      <c r="B15460" t="s">
        <v>80</v>
      </c>
      <c r="C15460" t="s">
        <v>22</v>
      </c>
      <c r="D15460" s="55">
        <v>46722</v>
      </c>
      <c r="E15460">
        <v>0</v>
      </c>
      <c r="F15460">
        <v>2376555</v>
      </c>
      <c r="G15460" s="58" t="s">
        <v>87</v>
      </c>
      <c r="H15460" s="58" t="s">
        <v>87</v>
      </c>
      <c r="I15460" s="60" t="s">
        <v>85</v>
      </c>
    </row>
    <row r="15461" spans="1:9" x14ac:dyDescent="0.2">
      <c r="A15461" t="s">
        <v>64</v>
      </c>
      <c r="B15461" t="s">
        <v>81</v>
      </c>
      <c r="C15461" t="s">
        <v>22</v>
      </c>
      <c r="D15461" s="55">
        <v>46722</v>
      </c>
      <c r="E15461">
        <v>0</v>
      </c>
      <c r="F15461">
        <v>2376556</v>
      </c>
      <c r="G15461" s="58" t="s">
        <v>87</v>
      </c>
      <c r="H15461" s="58" t="s">
        <v>87</v>
      </c>
      <c r="I15461" s="60" t="s">
        <v>85</v>
      </c>
    </row>
    <row r="15462" spans="1:9" x14ac:dyDescent="0.2">
      <c r="A15462" t="s">
        <v>79</v>
      </c>
      <c r="B15462" t="s">
        <v>80</v>
      </c>
      <c r="C15462" t="s">
        <v>22</v>
      </c>
      <c r="D15462" s="55">
        <v>46722</v>
      </c>
      <c r="E15462">
        <v>0</v>
      </c>
      <c r="F15462">
        <v>2376557</v>
      </c>
      <c r="G15462" s="58" t="s">
        <v>87</v>
      </c>
      <c r="H15462" s="58" t="s">
        <v>87</v>
      </c>
      <c r="I15462" s="60" t="s">
        <v>85</v>
      </c>
    </row>
    <row r="15463" spans="1:9" x14ac:dyDescent="0.2">
      <c r="A15463" t="s">
        <v>79</v>
      </c>
      <c r="B15463" t="s">
        <v>81</v>
      </c>
      <c r="C15463" t="s">
        <v>22</v>
      </c>
      <c r="D15463" s="55">
        <v>46722</v>
      </c>
      <c r="E15463">
        <v>0</v>
      </c>
      <c r="F15463">
        <v>2376558</v>
      </c>
      <c r="G15463" s="58" t="s">
        <v>87</v>
      </c>
      <c r="H15463" s="58" t="s">
        <v>87</v>
      </c>
      <c r="I15463" s="60" t="s">
        <v>85</v>
      </c>
    </row>
    <row r="15464" spans="1:9" x14ac:dyDescent="0.2">
      <c r="A15464" t="s">
        <v>65</v>
      </c>
      <c r="B15464" t="s">
        <v>80</v>
      </c>
      <c r="C15464" t="s">
        <v>22</v>
      </c>
      <c r="D15464" s="55">
        <v>46722</v>
      </c>
      <c r="E15464">
        <v>0</v>
      </c>
      <c r="F15464">
        <v>2376559</v>
      </c>
      <c r="G15464" s="58" t="s">
        <v>87</v>
      </c>
      <c r="H15464" s="58" t="s">
        <v>87</v>
      </c>
      <c r="I15464" s="60" t="s">
        <v>85</v>
      </c>
    </row>
    <row r="15465" spans="1:9" x14ac:dyDescent="0.2">
      <c r="A15465" t="s">
        <v>65</v>
      </c>
      <c r="B15465" t="s">
        <v>81</v>
      </c>
      <c r="C15465" t="s">
        <v>22</v>
      </c>
      <c r="D15465" s="55">
        <v>46722</v>
      </c>
      <c r="E15465">
        <v>0</v>
      </c>
      <c r="F15465">
        <v>2376560</v>
      </c>
      <c r="G15465" s="58" t="s">
        <v>87</v>
      </c>
      <c r="H15465" s="58" t="s">
        <v>87</v>
      </c>
      <c r="I15465" s="60" t="s">
        <v>85</v>
      </c>
    </row>
    <row r="15466" spans="1:9" x14ac:dyDescent="0.2">
      <c r="A15466" t="s">
        <v>82</v>
      </c>
      <c r="B15466" t="s">
        <v>80</v>
      </c>
      <c r="C15466" t="s">
        <v>22</v>
      </c>
      <c r="D15466" s="55">
        <v>46722</v>
      </c>
      <c r="E15466">
        <v>0</v>
      </c>
      <c r="F15466">
        <v>2376561</v>
      </c>
      <c r="G15466" s="58" t="s">
        <v>87</v>
      </c>
      <c r="H15466" s="58" t="s">
        <v>87</v>
      </c>
      <c r="I15466" s="60" t="s">
        <v>85</v>
      </c>
    </row>
    <row r="15467" spans="1:9" x14ac:dyDescent="0.2">
      <c r="A15467" t="s">
        <v>78</v>
      </c>
      <c r="B15467" t="s">
        <v>80</v>
      </c>
      <c r="C15467" t="s">
        <v>22</v>
      </c>
      <c r="D15467" s="55">
        <v>46753</v>
      </c>
      <c r="E15467">
        <v>1.2050000000000001</v>
      </c>
      <c r="F15467">
        <v>2376515</v>
      </c>
      <c r="G15467" s="58" t="s">
        <v>87</v>
      </c>
      <c r="H15467" s="58" t="s">
        <v>87</v>
      </c>
      <c r="I15467" s="60" t="s">
        <v>85</v>
      </c>
    </row>
    <row r="15468" spans="1:9" x14ac:dyDescent="0.2">
      <c r="A15468" t="s">
        <v>78</v>
      </c>
      <c r="B15468" t="s">
        <v>81</v>
      </c>
      <c r="C15468" t="s">
        <v>22</v>
      </c>
      <c r="D15468" s="55">
        <v>46753</v>
      </c>
      <c r="E15468">
        <v>0.05</v>
      </c>
      <c r="F15468">
        <v>2376516</v>
      </c>
      <c r="G15468" s="58" t="s">
        <v>87</v>
      </c>
      <c r="H15468" s="58" t="s">
        <v>87</v>
      </c>
      <c r="I15468" s="60" t="s">
        <v>85</v>
      </c>
    </row>
    <row r="15469" spans="1:9" x14ac:dyDescent="0.2">
      <c r="A15469" t="s">
        <v>35</v>
      </c>
      <c r="B15469" t="s">
        <v>80</v>
      </c>
      <c r="C15469" t="s">
        <v>22</v>
      </c>
      <c r="D15469" s="55">
        <v>46753</v>
      </c>
      <c r="E15469">
        <v>1.2050000000000001</v>
      </c>
      <c r="F15469">
        <v>2376517</v>
      </c>
      <c r="G15469" s="58" t="s">
        <v>87</v>
      </c>
      <c r="H15469" s="58" t="s">
        <v>87</v>
      </c>
      <c r="I15469" s="60" t="s">
        <v>85</v>
      </c>
    </row>
    <row r="15470" spans="1:9" x14ac:dyDescent="0.2">
      <c r="A15470" t="s">
        <v>35</v>
      </c>
      <c r="B15470" t="s">
        <v>81</v>
      </c>
      <c r="C15470" t="s">
        <v>22</v>
      </c>
      <c r="D15470" s="55">
        <v>46753</v>
      </c>
      <c r="E15470">
        <v>0.32</v>
      </c>
      <c r="F15470">
        <v>2376518</v>
      </c>
      <c r="G15470" s="58" t="s">
        <v>87</v>
      </c>
      <c r="H15470" s="58" t="s">
        <v>87</v>
      </c>
      <c r="I15470" s="60" t="s">
        <v>85</v>
      </c>
    </row>
    <row r="15471" spans="1:9" x14ac:dyDescent="0.2">
      <c r="A15471" t="s">
        <v>36</v>
      </c>
      <c r="B15471" t="s">
        <v>80</v>
      </c>
      <c r="C15471" t="s">
        <v>22</v>
      </c>
      <c r="D15471" s="55">
        <v>46753</v>
      </c>
      <c r="E15471">
        <v>1.2050000000000001</v>
      </c>
      <c r="F15471">
        <v>2376519</v>
      </c>
      <c r="G15471" s="58" t="s">
        <v>87</v>
      </c>
      <c r="H15471" s="58" t="s">
        <v>87</v>
      </c>
      <c r="I15471" s="60" t="s">
        <v>85</v>
      </c>
    </row>
    <row r="15472" spans="1:9" x14ac:dyDescent="0.2">
      <c r="A15472" t="s">
        <v>36</v>
      </c>
      <c r="B15472" t="s">
        <v>81</v>
      </c>
      <c r="C15472" t="s">
        <v>22</v>
      </c>
      <c r="D15472" s="55">
        <v>46753</v>
      </c>
      <c r="E15472">
        <v>0.05</v>
      </c>
      <c r="F15472">
        <v>2376520</v>
      </c>
      <c r="G15472" s="58" t="s">
        <v>87</v>
      </c>
      <c r="H15472" s="58" t="s">
        <v>87</v>
      </c>
      <c r="I15472" s="60" t="s">
        <v>85</v>
      </c>
    </row>
    <row r="15473" spans="1:9" x14ac:dyDescent="0.2">
      <c r="A15473" t="s">
        <v>37</v>
      </c>
      <c r="B15473" t="s">
        <v>80</v>
      </c>
      <c r="C15473" t="s">
        <v>22</v>
      </c>
      <c r="D15473" s="55">
        <v>46753</v>
      </c>
      <c r="E15473">
        <v>1.2050000000000001</v>
      </c>
      <c r="F15473">
        <v>2376521</v>
      </c>
      <c r="G15473" s="58" t="s">
        <v>87</v>
      </c>
      <c r="H15473" s="58" t="s">
        <v>87</v>
      </c>
      <c r="I15473" s="60" t="s">
        <v>85</v>
      </c>
    </row>
    <row r="15474" spans="1:9" x14ac:dyDescent="0.2">
      <c r="A15474" t="s">
        <v>37</v>
      </c>
      <c r="B15474" t="s">
        <v>81</v>
      </c>
      <c r="C15474" t="s">
        <v>22</v>
      </c>
      <c r="D15474" s="55">
        <v>46753</v>
      </c>
      <c r="E15474">
        <v>0.32</v>
      </c>
      <c r="F15474">
        <v>2376522</v>
      </c>
      <c r="G15474" s="58" t="s">
        <v>87</v>
      </c>
      <c r="H15474" s="58" t="s">
        <v>87</v>
      </c>
      <c r="I15474" s="60" t="s">
        <v>85</v>
      </c>
    </row>
    <row r="15475" spans="1:9" x14ac:dyDescent="0.2">
      <c r="A15475" t="s">
        <v>40</v>
      </c>
      <c r="B15475" t="s">
        <v>80</v>
      </c>
      <c r="C15475" t="s">
        <v>22</v>
      </c>
      <c r="D15475" s="55">
        <v>46753</v>
      </c>
      <c r="E15475">
        <v>0</v>
      </c>
      <c r="F15475">
        <v>2376523</v>
      </c>
      <c r="G15475" s="58" t="s">
        <v>87</v>
      </c>
      <c r="H15475" s="58" t="s">
        <v>87</v>
      </c>
      <c r="I15475" s="60" t="s">
        <v>85</v>
      </c>
    </row>
    <row r="15476" spans="1:9" x14ac:dyDescent="0.2">
      <c r="A15476" t="s">
        <v>40</v>
      </c>
      <c r="B15476" t="s">
        <v>81</v>
      </c>
      <c r="C15476" t="s">
        <v>22</v>
      </c>
      <c r="D15476" s="55">
        <v>46753</v>
      </c>
      <c r="E15476">
        <v>0</v>
      </c>
      <c r="F15476">
        <v>2376524</v>
      </c>
      <c r="G15476" s="58" t="s">
        <v>87</v>
      </c>
      <c r="H15476" s="58" t="s">
        <v>87</v>
      </c>
      <c r="I15476" s="60" t="s">
        <v>85</v>
      </c>
    </row>
    <row r="15477" spans="1:9" x14ac:dyDescent="0.2">
      <c r="A15477" t="s">
        <v>41</v>
      </c>
      <c r="B15477" t="s">
        <v>80</v>
      </c>
      <c r="C15477" t="s">
        <v>22</v>
      </c>
      <c r="D15477" s="55">
        <v>46753</v>
      </c>
      <c r="E15477">
        <v>0</v>
      </c>
      <c r="F15477">
        <v>2376525</v>
      </c>
      <c r="G15477" s="58" t="s">
        <v>87</v>
      </c>
      <c r="H15477" s="58" t="s">
        <v>87</v>
      </c>
      <c r="I15477" s="60" t="s">
        <v>85</v>
      </c>
    </row>
    <row r="15478" spans="1:9" x14ac:dyDescent="0.2">
      <c r="A15478" t="s">
        <v>41</v>
      </c>
      <c r="B15478" t="s">
        <v>81</v>
      </c>
      <c r="C15478" t="s">
        <v>22</v>
      </c>
      <c r="D15478" s="55">
        <v>46753</v>
      </c>
      <c r="E15478">
        <v>0</v>
      </c>
      <c r="F15478">
        <v>2376526</v>
      </c>
      <c r="G15478" s="58" t="s">
        <v>87</v>
      </c>
      <c r="H15478" s="58" t="s">
        <v>87</v>
      </c>
      <c r="I15478" s="60" t="s">
        <v>85</v>
      </c>
    </row>
    <row r="15479" spans="1:9" x14ac:dyDescent="0.2">
      <c r="A15479" t="s">
        <v>42</v>
      </c>
      <c r="B15479" t="s">
        <v>80</v>
      </c>
      <c r="C15479" t="s">
        <v>22</v>
      </c>
      <c r="D15479" s="55">
        <v>46753</v>
      </c>
      <c r="E15479">
        <v>0.27</v>
      </c>
      <c r="F15479">
        <v>2376527</v>
      </c>
      <c r="G15479" s="58" t="s">
        <v>87</v>
      </c>
      <c r="H15479" s="58" t="s">
        <v>87</v>
      </c>
      <c r="I15479" s="60" t="s">
        <v>85</v>
      </c>
    </row>
    <row r="15480" spans="1:9" x14ac:dyDescent="0.2">
      <c r="A15480" t="s">
        <v>42</v>
      </c>
      <c r="B15480" t="s">
        <v>81</v>
      </c>
      <c r="C15480" t="s">
        <v>22</v>
      </c>
      <c r="D15480" s="55">
        <v>46753</v>
      </c>
      <c r="E15480">
        <v>0</v>
      </c>
      <c r="F15480">
        <v>2376528</v>
      </c>
      <c r="G15480" s="58" t="s">
        <v>87</v>
      </c>
      <c r="H15480" s="58" t="s">
        <v>87</v>
      </c>
      <c r="I15480" s="60" t="s">
        <v>85</v>
      </c>
    </row>
    <row r="15481" spans="1:9" x14ac:dyDescent="0.2">
      <c r="A15481" t="s">
        <v>43</v>
      </c>
      <c r="B15481" t="s">
        <v>80</v>
      </c>
      <c r="C15481" t="s">
        <v>22</v>
      </c>
      <c r="D15481" s="55">
        <v>46753</v>
      </c>
      <c r="E15481">
        <v>0.27</v>
      </c>
      <c r="F15481">
        <v>2376529</v>
      </c>
      <c r="G15481" s="58" t="s">
        <v>87</v>
      </c>
      <c r="H15481" s="58" t="s">
        <v>87</v>
      </c>
      <c r="I15481" s="60" t="s">
        <v>85</v>
      </c>
    </row>
    <row r="15482" spans="1:9" x14ac:dyDescent="0.2">
      <c r="A15482" t="s">
        <v>43</v>
      </c>
      <c r="B15482" t="s">
        <v>81</v>
      </c>
      <c r="C15482" t="s">
        <v>22</v>
      </c>
      <c r="D15482" s="55">
        <v>46753</v>
      </c>
      <c r="E15482">
        <v>0</v>
      </c>
      <c r="F15482">
        <v>2376530</v>
      </c>
      <c r="G15482" s="58" t="s">
        <v>87</v>
      </c>
      <c r="H15482" s="58" t="s">
        <v>87</v>
      </c>
      <c r="I15482" s="60" t="s">
        <v>85</v>
      </c>
    </row>
    <row r="15483" spans="1:9" x14ac:dyDescent="0.2">
      <c r="A15483" t="s">
        <v>44</v>
      </c>
      <c r="B15483" t="s">
        <v>80</v>
      </c>
      <c r="C15483" t="s">
        <v>22</v>
      </c>
      <c r="D15483" s="55">
        <v>46753</v>
      </c>
      <c r="E15483">
        <v>0.4</v>
      </c>
      <c r="F15483">
        <v>2376531</v>
      </c>
      <c r="G15483" s="58" t="s">
        <v>87</v>
      </c>
      <c r="H15483" s="58" t="s">
        <v>87</v>
      </c>
      <c r="I15483" s="60" t="s">
        <v>85</v>
      </c>
    </row>
    <row r="15484" spans="1:9" x14ac:dyDescent="0.2">
      <c r="A15484" t="s">
        <v>44</v>
      </c>
      <c r="B15484" t="s">
        <v>81</v>
      </c>
      <c r="C15484" t="s">
        <v>22</v>
      </c>
      <c r="D15484" s="55">
        <v>46753</v>
      </c>
      <c r="E15484">
        <v>0.08</v>
      </c>
      <c r="F15484">
        <v>2376532</v>
      </c>
      <c r="G15484" s="58" t="s">
        <v>87</v>
      </c>
      <c r="H15484" s="58" t="s">
        <v>87</v>
      </c>
      <c r="I15484" s="60" t="s">
        <v>85</v>
      </c>
    </row>
    <row r="15485" spans="1:9" x14ac:dyDescent="0.2">
      <c r="A15485" t="s">
        <v>45</v>
      </c>
      <c r="B15485" t="s">
        <v>80</v>
      </c>
      <c r="C15485" t="s">
        <v>22</v>
      </c>
      <c r="D15485" s="55">
        <v>46753</v>
      </c>
      <c r="E15485">
        <v>0.4</v>
      </c>
      <c r="F15485">
        <v>2376533</v>
      </c>
      <c r="G15485" s="58" t="s">
        <v>87</v>
      </c>
      <c r="H15485" s="58" t="s">
        <v>87</v>
      </c>
      <c r="I15485" s="60" t="s">
        <v>85</v>
      </c>
    </row>
    <row r="15486" spans="1:9" x14ac:dyDescent="0.2">
      <c r="A15486" t="s">
        <v>45</v>
      </c>
      <c r="B15486" t="s">
        <v>81</v>
      </c>
      <c r="C15486" t="s">
        <v>22</v>
      </c>
      <c r="D15486" s="55">
        <v>46753</v>
      </c>
      <c r="E15486">
        <v>0.08</v>
      </c>
      <c r="F15486">
        <v>2376534</v>
      </c>
      <c r="G15486" s="58" t="s">
        <v>87</v>
      </c>
      <c r="H15486" s="58" t="s">
        <v>87</v>
      </c>
      <c r="I15486" s="60" t="s">
        <v>85</v>
      </c>
    </row>
    <row r="15487" spans="1:9" x14ac:dyDescent="0.2">
      <c r="A15487" t="s">
        <v>46</v>
      </c>
      <c r="B15487" t="s">
        <v>80</v>
      </c>
      <c r="C15487" t="s">
        <v>22</v>
      </c>
      <c r="D15487" s="55">
        <v>46753</v>
      </c>
      <c r="E15487">
        <v>0.4</v>
      </c>
      <c r="F15487">
        <v>2376535</v>
      </c>
      <c r="G15487" s="58" t="s">
        <v>87</v>
      </c>
      <c r="H15487" s="58" t="s">
        <v>87</v>
      </c>
      <c r="I15487" s="60" t="s">
        <v>85</v>
      </c>
    </row>
    <row r="15488" spans="1:9" x14ac:dyDescent="0.2">
      <c r="A15488" t="s">
        <v>46</v>
      </c>
      <c r="B15488" t="s">
        <v>81</v>
      </c>
      <c r="C15488" t="s">
        <v>22</v>
      </c>
      <c r="D15488" s="55">
        <v>46753</v>
      </c>
      <c r="E15488">
        <v>0.08</v>
      </c>
      <c r="F15488">
        <v>2376536</v>
      </c>
      <c r="G15488" s="58" t="s">
        <v>87</v>
      </c>
      <c r="H15488" s="58" t="s">
        <v>87</v>
      </c>
      <c r="I15488" s="60" t="s">
        <v>85</v>
      </c>
    </row>
    <row r="15489" spans="1:9" x14ac:dyDescent="0.2">
      <c r="A15489" t="s">
        <v>47</v>
      </c>
      <c r="B15489" t="s">
        <v>80</v>
      </c>
      <c r="C15489" t="s">
        <v>22</v>
      </c>
      <c r="D15489" s="55">
        <v>46753</v>
      </c>
      <c r="E15489">
        <v>0.4</v>
      </c>
      <c r="F15489">
        <v>2376537</v>
      </c>
      <c r="G15489" s="58" t="s">
        <v>87</v>
      </c>
      <c r="H15489" s="58" t="s">
        <v>87</v>
      </c>
      <c r="I15489" s="60" t="s">
        <v>85</v>
      </c>
    </row>
    <row r="15490" spans="1:9" x14ac:dyDescent="0.2">
      <c r="A15490" t="s">
        <v>47</v>
      </c>
      <c r="B15490" t="s">
        <v>81</v>
      </c>
      <c r="C15490" t="s">
        <v>22</v>
      </c>
      <c r="D15490" s="55">
        <v>46753</v>
      </c>
      <c r="E15490">
        <v>0.08</v>
      </c>
      <c r="F15490">
        <v>2376538</v>
      </c>
      <c r="G15490" s="58" t="s">
        <v>87</v>
      </c>
      <c r="H15490" s="58" t="s">
        <v>87</v>
      </c>
      <c r="I15490" s="60" t="s">
        <v>85</v>
      </c>
    </row>
    <row r="15491" spans="1:9" x14ac:dyDescent="0.2">
      <c r="A15491" t="s">
        <v>48</v>
      </c>
      <c r="B15491" t="s">
        <v>80</v>
      </c>
      <c r="C15491" t="s">
        <v>22</v>
      </c>
      <c r="D15491" s="55">
        <v>46753</v>
      </c>
      <c r="E15491">
        <v>0.4</v>
      </c>
      <c r="F15491">
        <v>2376539</v>
      </c>
      <c r="G15491" s="58" t="s">
        <v>87</v>
      </c>
      <c r="H15491" s="58" t="s">
        <v>87</v>
      </c>
      <c r="I15491" s="60" t="s">
        <v>85</v>
      </c>
    </row>
    <row r="15492" spans="1:9" x14ac:dyDescent="0.2">
      <c r="A15492" t="s">
        <v>48</v>
      </c>
      <c r="B15492" t="s">
        <v>81</v>
      </c>
      <c r="C15492" t="s">
        <v>22</v>
      </c>
      <c r="D15492" s="55">
        <v>46753</v>
      </c>
      <c r="E15492">
        <v>0.08</v>
      </c>
      <c r="F15492">
        <v>2376540</v>
      </c>
      <c r="G15492" s="58" t="s">
        <v>87</v>
      </c>
      <c r="H15492" s="58" t="s">
        <v>87</v>
      </c>
      <c r="I15492" s="60" t="s">
        <v>85</v>
      </c>
    </row>
    <row r="15493" spans="1:9" x14ac:dyDescent="0.2">
      <c r="A15493" t="s">
        <v>50</v>
      </c>
      <c r="B15493" t="s">
        <v>80</v>
      </c>
      <c r="C15493" t="s">
        <v>22</v>
      </c>
      <c r="D15493" s="55">
        <v>46753</v>
      </c>
      <c r="E15493">
        <v>0</v>
      </c>
      <c r="F15493">
        <v>2376541</v>
      </c>
      <c r="G15493" s="58" t="s">
        <v>87</v>
      </c>
      <c r="H15493" s="58" t="s">
        <v>87</v>
      </c>
      <c r="I15493" s="60" t="s">
        <v>85</v>
      </c>
    </row>
    <row r="15494" spans="1:9" x14ac:dyDescent="0.2">
      <c r="A15494" t="s">
        <v>50</v>
      </c>
      <c r="B15494" t="s">
        <v>81</v>
      </c>
      <c r="C15494" t="s">
        <v>22</v>
      </c>
      <c r="D15494" s="55">
        <v>46753</v>
      </c>
      <c r="E15494">
        <v>0</v>
      </c>
      <c r="F15494">
        <v>2376542</v>
      </c>
      <c r="G15494" s="58" t="s">
        <v>87</v>
      </c>
      <c r="H15494" s="58" t="s">
        <v>87</v>
      </c>
      <c r="I15494" s="60" t="s">
        <v>85</v>
      </c>
    </row>
    <row r="15495" spans="1:9" x14ac:dyDescent="0.2">
      <c r="A15495" t="s">
        <v>58</v>
      </c>
      <c r="B15495" t="s">
        <v>80</v>
      </c>
      <c r="C15495" t="s">
        <v>22</v>
      </c>
      <c r="D15495" s="55">
        <v>46753</v>
      </c>
      <c r="E15495">
        <v>1.2050000000000001</v>
      </c>
      <c r="F15495">
        <v>2376543</v>
      </c>
      <c r="G15495" s="58" t="s">
        <v>87</v>
      </c>
      <c r="H15495" s="58" t="s">
        <v>87</v>
      </c>
      <c r="I15495" s="60" t="s">
        <v>85</v>
      </c>
    </row>
    <row r="15496" spans="1:9" x14ac:dyDescent="0.2">
      <c r="A15496" t="s">
        <v>58</v>
      </c>
      <c r="B15496" t="s">
        <v>81</v>
      </c>
      <c r="C15496" t="s">
        <v>22</v>
      </c>
      <c r="D15496" s="55">
        <v>46753</v>
      </c>
      <c r="E15496">
        <v>0.05</v>
      </c>
      <c r="F15496">
        <v>2376544</v>
      </c>
      <c r="G15496" s="58" t="s">
        <v>87</v>
      </c>
      <c r="H15496" s="58" t="s">
        <v>87</v>
      </c>
      <c r="I15496" s="60" t="s">
        <v>85</v>
      </c>
    </row>
    <row r="15497" spans="1:9" x14ac:dyDescent="0.2">
      <c r="A15497" t="s">
        <v>59</v>
      </c>
      <c r="B15497" t="s">
        <v>80</v>
      </c>
      <c r="C15497" t="s">
        <v>22</v>
      </c>
      <c r="D15497" s="55">
        <v>46753</v>
      </c>
      <c r="E15497">
        <v>1.61</v>
      </c>
      <c r="F15497">
        <v>2376545</v>
      </c>
      <c r="G15497" s="58" t="s">
        <v>87</v>
      </c>
      <c r="H15497" s="58" t="s">
        <v>87</v>
      </c>
      <c r="I15497" s="60" t="s">
        <v>85</v>
      </c>
    </row>
    <row r="15498" spans="1:9" x14ac:dyDescent="0.2">
      <c r="A15498" t="s">
        <v>59</v>
      </c>
      <c r="B15498" t="s">
        <v>81</v>
      </c>
      <c r="C15498" t="s">
        <v>22</v>
      </c>
      <c r="D15498" s="55">
        <v>46753</v>
      </c>
      <c r="E15498">
        <v>-0.25</v>
      </c>
      <c r="F15498">
        <v>2376546</v>
      </c>
      <c r="G15498" s="58" t="s">
        <v>87</v>
      </c>
      <c r="H15498" s="58" t="s">
        <v>87</v>
      </c>
      <c r="I15498" s="60" t="s">
        <v>85</v>
      </c>
    </row>
    <row r="15499" spans="1:9" x14ac:dyDescent="0.2">
      <c r="A15499" t="s">
        <v>60</v>
      </c>
      <c r="B15499" t="s">
        <v>80</v>
      </c>
      <c r="C15499" t="s">
        <v>22</v>
      </c>
      <c r="D15499" s="55">
        <v>46753</v>
      </c>
      <c r="E15499">
        <v>1.61</v>
      </c>
      <c r="F15499">
        <v>2376547</v>
      </c>
      <c r="G15499" s="58" t="s">
        <v>87</v>
      </c>
      <c r="H15499" s="58" t="s">
        <v>87</v>
      </c>
      <c r="I15499" s="60" t="s">
        <v>85</v>
      </c>
    </row>
    <row r="15500" spans="1:9" x14ac:dyDescent="0.2">
      <c r="A15500" t="s">
        <v>60</v>
      </c>
      <c r="B15500" t="s">
        <v>81</v>
      </c>
      <c r="C15500" t="s">
        <v>22</v>
      </c>
      <c r="D15500" s="55">
        <v>46753</v>
      </c>
      <c r="E15500">
        <v>0.5</v>
      </c>
      <c r="F15500">
        <v>2376548</v>
      </c>
      <c r="G15500" s="58" t="s">
        <v>87</v>
      </c>
      <c r="H15500" s="58" t="s">
        <v>87</v>
      </c>
      <c r="I15500" s="60" t="s">
        <v>85</v>
      </c>
    </row>
    <row r="15501" spans="1:9" x14ac:dyDescent="0.2">
      <c r="A15501" t="s">
        <v>61</v>
      </c>
      <c r="B15501" t="s">
        <v>80</v>
      </c>
      <c r="C15501" t="s">
        <v>22</v>
      </c>
      <c r="D15501" s="55">
        <v>46753</v>
      </c>
      <c r="E15501">
        <v>1.61</v>
      </c>
      <c r="F15501">
        <v>2376549</v>
      </c>
      <c r="G15501" s="58" t="s">
        <v>87</v>
      </c>
      <c r="H15501" s="58" t="s">
        <v>87</v>
      </c>
      <c r="I15501" s="60" t="s">
        <v>85</v>
      </c>
    </row>
    <row r="15502" spans="1:9" x14ac:dyDescent="0.2">
      <c r="A15502" t="s">
        <v>61</v>
      </c>
      <c r="B15502" t="s">
        <v>81</v>
      </c>
      <c r="C15502" t="s">
        <v>22</v>
      </c>
      <c r="D15502" s="55">
        <v>46753</v>
      </c>
      <c r="E15502">
        <v>-0.2</v>
      </c>
      <c r="F15502">
        <v>2376550</v>
      </c>
      <c r="G15502" s="58" t="s">
        <v>87</v>
      </c>
      <c r="H15502" s="58" t="s">
        <v>87</v>
      </c>
      <c r="I15502" s="60" t="s">
        <v>85</v>
      </c>
    </row>
    <row r="15503" spans="1:9" x14ac:dyDescent="0.2">
      <c r="A15503" t="s">
        <v>62</v>
      </c>
      <c r="B15503" t="s">
        <v>80</v>
      </c>
      <c r="C15503" t="s">
        <v>22</v>
      </c>
      <c r="D15503" s="55">
        <v>46753</v>
      </c>
      <c r="E15503">
        <v>1.2050000000000001</v>
      </c>
      <c r="F15503">
        <v>2376551</v>
      </c>
      <c r="G15503" s="58" t="s">
        <v>87</v>
      </c>
      <c r="H15503" s="58" t="s">
        <v>87</v>
      </c>
      <c r="I15503" s="60" t="s">
        <v>85</v>
      </c>
    </row>
    <row r="15504" spans="1:9" x14ac:dyDescent="0.2">
      <c r="A15504" t="s">
        <v>62</v>
      </c>
      <c r="B15504" t="s">
        <v>81</v>
      </c>
      <c r="C15504" t="s">
        <v>22</v>
      </c>
      <c r="D15504" s="55">
        <v>46753</v>
      </c>
      <c r="E15504">
        <v>0.05</v>
      </c>
      <c r="F15504">
        <v>2376552</v>
      </c>
      <c r="G15504" s="58" t="s">
        <v>87</v>
      </c>
      <c r="H15504" s="58" t="s">
        <v>87</v>
      </c>
      <c r="I15504" s="60" t="s">
        <v>85</v>
      </c>
    </row>
    <row r="15505" spans="1:9" x14ac:dyDescent="0.2">
      <c r="A15505" t="s">
        <v>63</v>
      </c>
      <c r="B15505" t="s">
        <v>80</v>
      </c>
      <c r="C15505" t="s">
        <v>22</v>
      </c>
      <c r="D15505" s="55">
        <v>46753</v>
      </c>
      <c r="E15505">
        <v>0</v>
      </c>
      <c r="F15505">
        <v>2376553</v>
      </c>
      <c r="G15505" s="58" t="s">
        <v>87</v>
      </c>
      <c r="H15505" s="58" t="s">
        <v>87</v>
      </c>
      <c r="I15505" s="60" t="s">
        <v>85</v>
      </c>
    </row>
    <row r="15506" spans="1:9" x14ac:dyDescent="0.2">
      <c r="A15506" t="s">
        <v>63</v>
      </c>
      <c r="B15506" t="s">
        <v>81</v>
      </c>
      <c r="C15506" t="s">
        <v>22</v>
      </c>
      <c r="D15506" s="55">
        <v>46753</v>
      </c>
      <c r="E15506">
        <v>0</v>
      </c>
      <c r="F15506">
        <v>2376554</v>
      </c>
      <c r="G15506" s="58" t="s">
        <v>87</v>
      </c>
      <c r="H15506" s="58" t="s">
        <v>87</v>
      </c>
      <c r="I15506" s="60" t="s">
        <v>85</v>
      </c>
    </row>
    <row r="15507" spans="1:9" x14ac:dyDescent="0.2">
      <c r="A15507" t="s">
        <v>64</v>
      </c>
      <c r="B15507" t="s">
        <v>80</v>
      </c>
      <c r="C15507" t="s">
        <v>22</v>
      </c>
      <c r="D15507" s="55">
        <v>46753</v>
      </c>
      <c r="E15507">
        <v>0</v>
      </c>
      <c r="F15507">
        <v>2376555</v>
      </c>
      <c r="G15507" s="58" t="s">
        <v>87</v>
      </c>
      <c r="H15507" s="58" t="s">
        <v>87</v>
      </c>
      <c r="I15507" s="60" t="s">
        <v>85</v>
      </c>
    </row>
    <row r="15508" spans="1:9" x14ac:dyDescent="0.2">
      <c r="A15508" t="s">
        <v>64</v>
      </c>
      <c r="B15508" t="s">
        <v>81</v>
      </c>
      <c r="C15508" t="s">
        <v>22</v>
      </c>
      <c r="D15508" s="55">
        <v>46753</v>
      </c>
      <c r="E15508">
        <v>0</v>
      </c>
      <c r="F15508">
        <v>2376556</v>
      </c>
      <c r="G15508" s="58" t="s">
        <v>87</v>
      </c>
      <c r="H15508" s="58" t="s">
        <v>87</v>
      </c>
      <c r="I15508" s="60" t="s">
        <v>85</v>
      </c>
    </row>
    <row r="15509" spans="1:9" x14ac:dyDescent="0.2">
      <c r="A15509" t="s">
        <v>79</v>
      </c>
      <c r="B15509" t="s">
        <v>80</v>
      </c>
      <c r="C15509" t="s">
        <v>22</v>
      </c>
      <c r="D15509" s="55">
        <v>46753</v>
      </c>
      <c r="E15509">
        <v>0</v>
      </c>
      <c r="F15509">
        <v>2376557</v>
      </c>
      <c r="G15509" s="58" t="s">
        <v>87</v>
      </c>
      <c r="H15509" s="58" t="s">
        <v>87</v>
      </c>
      <c r="I15509" s="60" t="s">
        <v>85</v>
      </c>
    </row>
    <row r="15510" spans="1:9" x14ac:dyDescent="0.2">
      <c r="A15510" t="s">
        <v>79</v>
      </c>
      <c r="B15510" t="s">
        <v>81</v>
      </c>
      <c r="C15510" t="s">
        <v>22</v>
      </c>
      <c r="D15510" s="55">
        <v>46753</v>
      </c>
      <c r="E15510">
        <v>0</v>
      </c>
      <c r="F15510">
        <v>2376558</v>
      </c>
      <c r="G15510" s="58" t="s">
        <v>87</v>
      </c>
      <c r="H15510" s="58" t="s">
        <v>87</v>
      </c>
      <c r="I15510" s="60" t="s">
        <v>85</v>
      </c>
    </row>
    <row r="15511" spans="1:9" x14ac:dyDescent="0.2">
      <c r="A15511" t="s">
        <v>65</v>
      </c>
      <c r="B15511" t="s">
        <v>80</v>
      </c>
      <c r="C15511" t="s">
        <v>22</v>
      </c>
      <c r="D15511" s="55">
        <v>46753</v>
      </c>
      <c r="E15511">
        <v>0</v>
      </c>
      <c r="F15511">
        <v>2376559</v>
      </c>
      <c r="G15511" s="58" t="s">
        <v>87</v>
      </c>
      <c r="H15511" s="58" t="s">
        <v>87</v>
      </c>
      <c r="I15511" s="60" t="s">
        <v>85</v>
      </c>
    </row>
    <row r="15512" spans="1:9" x14ac:dyDescent="0.2">
      <c r="A15512" t="s">
        <v>65</v>
      </c>
      <c r="B15512" t="s">
        <v>81</v>
      </c>
      <c r="C15512" t="s">
        <v>22</v>
      </c>
      <c r="D15512" s="55">
        <v>46753</v>
      </c>
      <c r="E15512">
        <v>0</v>
      </c>
      <c r="F15512">
        <v>2376560</v>
      </c>
      <c r="G15512" s="58" t="s">
        <v>87</v>
      </c>
      <c r="H15512" s="58" t="s">
        <v>87</v>
      </c>
      <c r="I15512" s="60" t="s">
        <v>85</v>
      </c>
    </row>
    <row r="15513" spans="1:9" x14ac:dyDescent="0.2">
      <c r="A15513" t="s">
        <v>82</v>
      </c>
      <c r="B15513" t="s">
        <v>80</v>
      </c>
      <c r="C15513" t="s">
        <v>22</v>
      </c>
      <c r="D15513" s="55">
        <v>46753</v>
      </c>
      <c r="E15513">
        <v>0</v>
      </c>
      <c r="F15513">
        <v>2376561</v>
      </c>
      <c r="G15513" s="58" t="s">
        <v>87</v>
      </c>
      <c r="H15513" s="58" t="s">
        <v>87</v>
      </c>
      <c r="I15513" s="60" t="s">
        <v>85</v>
      </c>
    </row>
    <row r="15514" spans="1:9" x14ac:dyDescent="0.2">
      <c r="A15514" t="s">
        <v>78</v>
      </c>
      <c r="B15514" t="s">
        <v>80</v>
      </c>
      <c r="C15514" t="s">
        <v>22</v>
      </c>
      <c r="D15514" s="55">
        <v>46784</v>
      </c>
      <c r="E15514">
        <v>1.2050000000000001</v>
      </c>
      <c r="F15514">
        <v>2376515</v>
      </c>
      <c r="G15514" s="58" t="s">
        <v>87</v>
      </c>
      <c r="H15514" s="58" t="s">
        <v>87</v>
      </c>
      <c r="I15514" s="60" t="s">
        <v>85</v>
      </c>
    </row>
    <row r="15515" spans="1:9" x14ac:dyDescent="0.2">
      <c r="A15515" t="s">
        <v>78</v>
      </c>
      <c r="B15515" t="s">
        <v>81</v>
      </c>
      <c r="C15515" t="s">
        <v>22</v>
      </c>
      <c r="D15515" s="55">
        <v>46784</v>
      </c>
      <c r="E15515">
        <v>0.05</v>
      </c>
      <c r="F15515">
        <v>2376516</v>
      </c>
      <c r="G15515" s="58" t="s">
        <v>87</v>
      </c>
      <c r="H15515" s="58" t="s">
        <v>87</v>
      </c>
      <c r="I15515" s="60" t="s">
        <v>85</v>
      </c>
    </row>
    <row r="15516" spans="1:9" x14ac:dyDescent="0.2">
      <c r="A15516" t="s">
        <v>35</v>
      </c>
      <c r="B15516" t="s">
        <v>80</v>
      </c>
      <c r="C15516" t="s">
        <v>22</v>
      </c>
      <c r="D15516" s="55">
        <v>46784</v>
      </c>
      <c r="E15516">
        <v>1.2050000000000001</v>
      </c>
      <c r="F15516">
        <v>2376517</v>
      </c>
      <c r="G15516" s="58" t="s">
        <v>87</v>
      </c>
      <c r="H15516" s="58" t="s">
        <v>87</v>
      </c>
      <c r="I15516" s="60" t="s">
        <v>85</v>
      </c>
    </row>
    <row r="15517" spans="1:9" x14ac:dyDescent="0.2">
      <c r="A15517" t="s">
        <v>35</v>
      </c>
      <c r="B15517" t="s">
        <v>81</v>
      </c>
      <c r="C15517" t="s">
        <v>22</v>
      </c>
      <c r="D15517" s="55">
        <v>46784</v>
      </c>
      <c r="E15517">
        <v>0.32</v>
      </c>
      <c r="F15517">
        <v>2376518</v>
      </c>
      <c r="G15517" s="58" t="s">
        <v>87</v>
      </c>
      <c r="H15517" s="58" t="s">
        <v>87</v>
      </c>
      <c r="I15517" s="60" t="s">
        <v>85</v>
      </c>
    </row>
    <row r="15518" spans="1:9" x14ac:dyDescent="0.2">
      <c r="A15518" t="s">
        <v>36</v>
      </c>
      <c r="B15518" t="s">
        <v>80</v>
      </c>
      <c r="C15518" t="s">
        <v>22</v>
      </c>
      <c r="D15518" s="55">
        <v>46784</v>
      </c>
      <c r="E15518">
        <v>1.2050000000000001</v>
      </c>
      <c r="F15518">
        <v>2376519</v>
      </c>
      <c r="G15518" s="58" t="s">
        <v>87</v>
      </c>
      <c r="H15518" s="58" t="s">
        <v>87</v>
      </c>
      <c r="I15518" s="60" t="s">
        <v>85</v>
      </c>
    </row>
    <row r="15519" spans="1:9" x14ac:dyDescent="0.2">
      <c r="A15519" t="s">
        <v>36</v>
      </c>
      <c r="B15519" t="s">
        <v>81</v>
      </c>
      <c r="C15519" t="s">
        <v>22</v>
      </c>
      <c r="D15519" s="55">
        <v>46784</v>
      </c>
      <c r="E15519">
        <v>0.05</v>
      </c>
      <c r="F15519">
        <v>2376520</v>
      </c>
      <c r="G15519" s="58" t="s">
        <v>87</v>
      </c>
      <c r="H15519" s="58" t="s">
        <v>87</v>
      </c>
      <c r="I15519" s="60" t="s">
        <v>85</v>
      </c>
    </row>
    <row r="15520" spans="1:9" x14ac:dyDescent="0.2">
      <c r="A15520" t="s">
        <v>37</v>
      </c>
      <c r="B15520" t="s">
        <v>80</v>
      </c>
      <c r="C15520" t="s">
        <v>22</v>
      </c>
      <c r="D15520" s="55">
        <v>46784</v>
      </c>
      <c r="E15520">
        <v>1.2050000000000001</v>
      </c>
      <c r="F15520">
        <v>2376521</v>
      </c>
      <c r="G15520" s="58" t="s">
        <v>87</v>
      </c>
      <c r="H15520" s="58" t="s">
        <v>87</v>
      </c>
      <c r="I15520" s="60" t="s">
        <v>85</v>
      </c>
    </row>
    <row r="15521" spans="1:9" x14ac:dyDescent="0.2">
      <c r="A15521" t="s">
        <v>37</v>
      </c>
      <c r="B15521" t="s">
        <v>81</v>
      </c>
      <c r="C15521" t="s">
        <v>22</v>
      </c>
      <c r="D15521" s="55">
        <v>46784</v>
      </c>
      <c r="E15521">
        <v>0.32</v>
      </c>
      <c r="F15521">
        <v>2376522</v>
      </c>
      <c r="G15521" s="58" t="s">
        <v>87</v>
      </c>
      <c r="H15521" s="58" t="s">
        <v>87</v>
      </c>
      <c r="I15521" s="60" t="s">
        <v>85</v>
      </c>
    </row>
    <row r="15522" spans="1:9" x14ac:dyDescent="0.2">
      <c r="A15522" t="s">
        <v>40</v>
      </c>
      <c r="B15522" t="s">
        <v>80</v>
      </c>
      <c r="C15522" t="s">
        <v>22</v>
      </c>
      <c r="D15522" s="55">
        <v>46784</v>
      </c>
      <c r="E15522">
        <v>0</v>
      </c>
      <c r="F15522">
        <v>2376523</v>
      </c>
      <c r="G15522" s="58" t="s">
        <v>87</v>
      </c>
      <c r="H15522" s="58" t="s">
        <v>87</v>
      </c>
      <c r="I15522" s="60" t="s">
        <v>85</v>
      </c>
    </row>
    <row r="15523" spans="1:9" x14ac:dyDescent="0.2">
      <c r="A15523" t="s">
        <v>40</v>
      </c>
      <c r="B15523" t="s">
        <v>81</v>
      </c>
      <c r="C15523" t="s">
        <v>22</v>
      </c>
      <c r="D15523" s="55">
        <v>46784</v>
      </c>
      <c r="E15523">
        <v>0</v>
      </c>
      <c r="F15523">
        <v>2376524</v>
      </c>
      <c r="G15523" s="58" t="s">
        <v>87</v>
      </c>
      <c r="H15523" s="58" t="s">
        <v>87</v>
      </c>
      <c r="I15523" s="60" t="s">
        <v>85</v>
      </c>
    </row>
    <row r="15524" spans="1:9" x14ac:dyDescent="0.2">
      <c r="A15524" t="s">
        <v>41</v>
      </c>
      <c r="B15524" t="s">
        <v>80</v>
      </c>
      <c r="C15524" t="s">
        <v>22</v>
      </c>
      <c r="D15524" s="55">
        <v>46784</v>
      </c>
      <c r="E15524">
        <v>0</v>
      </c>
      <c r="F15524">
        <v>2376525</v>
      </c>
      <c r="G15524" s="58" t="s">
        <v>87</v>
      </c>
      <c r="H15524" s="58" t="s">
        <v>87</v>
      </c>
      <c r="I15524" s="60" t="s">
        <v>85</v>
      </c>
    </row>
    <row r="15525" spans="1:9" x14ac:dyDescent="0.2">
      <c r="A15525" t="s">
        <v>41</v>
      </c>
      <c r="B15525" t="s">
        <v>81</v>
      </c>
      <c r="C15525" t="s">
        <v>22</v>
      </c>
      <c r="D15525" s="55">
        <v>46784</v>
      </c>
      <c r="E15525">
        <v>0</v>
      </c>
      <c r="F15525">
        <v>2376526</v>
      </c>
      <c r="G15525" s="58" t="s">
        <v>87</v>
      </c>
      <c r="H15525" s="58" t="s">
        <v>87</v>
      </c>
      <c r="I15525" s="60" t="s">
        <v>85</v>
      </c>
    </row>
    <row r="15526" spans="1:9" x14ac:dyDescent="0.2">
      <c r="A15526" t="s">
        <v>42</v>
      </c>
      <c r="B15526" t="s">
        <v>80</v>
      </c>
      <c r="C15526" t="s">
        <v>22</v>
      </c>
      <c r="D15526" s="55">
        <v>46784</v>
      </c>
      <c r="E15526">
        <v>0.27</v>
      </c>
      <c r="F15526">
        <v>2376527</v>
      </c>
      <c r="G15526" s="58" t="s">
        <v>87</v>
      </c>
      <c r="H15526" s="58" t="s">
        <v>87</v>
      </c>
      <c r="I15526" s="60" t="s">
        <v>85</v>
      </c>
    </row>
    <row r="15527" spans="1:9" x14ac:dyDescent="0.2">
      <c r="A15527" t="s">
        <v>42</v>
      </c>
      <c r="B15527" t="s">
        <v>81</v>
      </c>
      <c r="C15527" t="s">
        <v>22</v>
      </c>
      <c r="D15527" s="55">
        <v>46784</v>
      </c>
      <c r="E15527">
        <v>0</v>
      </c>
      <c r="F15527">
        <v>2376528</v>
      </c>
      <c r="G15527" s="58" t="s">
        <v>87</v>
      </c>
      <c r="H15527" s="58" t="s">
        <v>87</v>
      </c>
      <c r="I15527" s="60" t="s">
        <v>85</v>
      </c>
    </row>
    <row r="15528" spans="1:9" x14ac:dyDescent="0.2">
      <c r="A15528" t="s">
        <v>43</v>
      </c>
      <c r="B15528" t="s">
        <v>80</v>
      </c>
      <c r="C15528" t="s">
        <v>22</v>
      </c>
      <c r="D15528" s="55">
        <v>46784</v>
      </c>
      <c r="E15528">
        <v>0.27</v>
      </c>
      <c r="F15528">
        <v>2376529</v>
      </c>
      <c r="G15528" s="58" t="s">
        <v>87</v>
      </c>
      <c r="H15528" s="58" t="s">
        <v>87</v>
      </c>
      <c r="I15528" s="60" t="s">
        <v>85</v>
      </c>
    </row>
    <row r="15529" spans="1:9" x14ac:dyDescent="0.2">
      <c r="A15529" t="s">
        <v>43</v>
      </c>
      <c r="B15529" t="s">
        <v>81</v>
      </c>
      <c r="C15529" t="s">
        <v>22</v>
      </c>
      <c r="D15529" s="55">
        <v>46784</v>
      </c>
      <c r="E15529">
        <v>0</v>
      </c>
      <c r="F15529">
        <v>2376530</v>
      </c>
      <c r="G15529" s="58" t="s">
        <v>87</v>
      </c>
      <c r="H15529" s="58" t="s">
        <v>87</v>
      </c>
      <c r="I15529" s="60" t="s">
        <v>85</v>
      </c>
    </row>
    <row r="15530" spans="1:9" x14ac:dyDescent="0.2">
      <c r="A15530" t="s">
        <v>44</v>
      </c>
      <c r="B15530" t="s">
        <v>80</v>
      </c>
      <c r="C15530" t="s">
        <v>22</v>
      </c>
      <c r="D15530" s="55">
        <v>46784</v>
      </c>
      <c r="E15530">
        <v>0.39</v>
      </c>
      <c r="F15530">
        <v>2376531</v>
      </c>
      <c r="G15530" s="58" t="s">
        <v>87</v>
      </c>
      <c r="H15530" s="58" t="s">
        <v>87</v>
      </c>
      <c r="I15530" s="60" t="s">
        <v>85</v>
      </c>
    </row>
    <row r="15531" spans="1:9" x14ac:dyDescent="0.2">
      <c r="A15531" t="s">
        <v>44</v>
      </c>
      <c r="B15531" t="s">
        <v>81</v>
      </c>
      <c r="C15531" t="s">
        <v>22</v>
      </c>
      <c r="D15531" s="55">
        <v>46784</v>
      </c>
      <c r="E15531">
        <v>0.08</v>
      </c>
      <c r="F15531">
        <v>2376532</v>
      </c>
      <c r="G15531" s="58" t="s">
        <v>87</v>
      </c>
      <c r="H15531" s="58" t="s">
        <v>87</v>
      </c>
      <c r="I15531" s="60" t="s">
        <v>85</v>
      </c>
    </row>
    <row r="15532" spans="1:9" x14ac:dyDescent="0.2">
      <c r="A15532" t="s">
        <v>45</v>
      </c>
      <c r="B15532" t="s">
        <v>80</v>
      </c>
      <c r="C15532" t="s">
        <v>22</v>
      </c>
      <c r="D15532" s="55">
        <v>46784</v>
      </c>
      <c r="E15532">
        <v>0.39</v>
      </c>
      <c r="F15532">
        <v>2376533</v>
      </c>
      <c r="G15532" s="58" t="s">
        <v>87</v>
      </c>
      <c r="H15532" s="58" t="s">
        <v>87</v>
      </c>
      <c r="I15532" s="60" t="s">
        <v>85</v>
      </c>
    </row>
    <row r="15533" spans="1:9" x14ac:dyDescent="0.2">
      <c r="A15533" t="s">
        <v>45</v>
      </c>
      <c r="B15533" t="s">
        <v>81</v>
      </c>
      <c r="C15533" t="s">
        <v>22</v>
      </c>
      <c r="D15533" s="55">
        <v>46784</v>
      </c>
      <c r="E15533">
        <v>0.08</v>
      </c>
      <c r="F15533">
        <v>2376534</v>
      </c>
      <c r="G15533" s="58" t="s">
        <v>87</v>
      </c>
      <c r="H15533" s="58" t="s">
        <v>87</v>
      </c>
      <c r="I15533" s="60" t="s">
        <v>85</v>
      </c>
    </row>
    <row r="15534" spans="1:9" x14ac:dyDescent="0.2">
      <c r="A15534" t="s">
        <v>46</v>
      </c>
      <c r="B15534" t="s">
        <v>80</v>
      </c>
      <c r="C15534" t="s">
        <v>22</v>
      </c>
      <c r="D15534" s="55">
        <v>46784</v>
      </c>
      <c r="E15534">
        <v>0.39</v>
      </c>
      <c r="F15534">
        <v>2376535</v>
      </c>
      <c r="G15534" s="58" t="s">
        <v>87</v>
      </c>
      <c r="H15534" s="58" t="s">
        <v>87</v>
      </c>
      <c r="I15534" s="60" t="s">
        <v>85</v>
      </c>
    </row>
    <row r="15535" spans="1:9" x14ac:dyDescent="0.2">
      <c r="A15535" t="s">
        <v>46</v>
      </c>
      <c r="B15535" t="s">
        <v>81</v>
      </c>
      <c r="C15535" t="s">
        <v>22</v>
      </c>
      <c r="D15535" s="55">
        <v>46784</v>
      </c>
      <c r="E15535">
        <v>0.08</v>
      </c>
      <c r="F15535">
        <v>2376536</v>
      </c>
      <c r="G15535" s="58" t="s">
        <v>87</v>
      </c>
      <c r="H15535" s="58" t="s">
        <v>87</v>
      </c>
      <c r="I15535" s="60" t="s">
        <v>85</v>
      </c>
    </row>
    <row r="15536" spans="1:9" x14ac:dyDescent="0.2">
      <c r="A15536" t="s">
        <v>47</v>
      </c>
      <c r="B15536" t="s">
        <v>80</v>
      </c>
      <c r="C15536" t="s">
        <v>22</v>
      </c>
      <c r="D15536" s="55">
        <v>46784</v>
      </c>
      <c r="E15536">
        <v>0.39</v>
      </c>
      <c r="F15536">
        <v>2376537</v>
      </c>
      <c r="G15536" s="58" t="s">
        <v>87</v>
      </c>
      <c r="H15536" s="58" t="s">
        <v>87</v>
      </c>
      <c r="I15536" s="60" t="s">
        <v>85</v>
      </c>
    </row>
    <row r="15537" spans="1:9" x14ac:dyDescent="0.2">
      <c r="A15537" t="s">
        <v>47</v>
      </c>
      <c r="B15537" t="s">
        <v>81</v>
      </c>
      <c r="C15537" t="s">
        <v>22</v>
      </c>
      <c r="D15537" s="55">
        <v>46784</v>
      </c>
      <c r="E15537">
        <v>0.08</v>
      </c>
      <c r="F15537">
        <v>2376538</v>
      </c>
      <c r="G15537" s="58" t="s">
        <v>87</v>
      </c>
      <c r="H15537" s="58" t="s">
        <v>87</v>
      </c>
      <c r="I15537" s="60" t="s">
        <v>85</v>
      </c>
    </row>
    <row r="15538" spans="1:9" x14ac:dyDescent="0.2">
      <c r="A15538" t="s">
        <v>48</v>
      </c>
      <c r="B15538" t="s">
        <v>80</v>
      </c>
      <c r="C15538" t="s">
        <v>22</v>
      </c>
      <c r="D15538" s="55">
        <v>46784</v>
      </c>
      <c r="E15538">
        <v>0.39</v>
      </c>
      <c r="F15538">
        <v>2376539</v>
      </c>
      <c r="G15538" s="58" t="s">
        <v>87</v>
      </c>
      <c r="H15538" s="58" t="s">
        <v>87</v>
      </c>
      <c r="I15538" s="60" t="s">
        <v>85</v>
      </c>
    </row>
    <row r="15539" spans="1:9" x14ac:dyDescent="0.2">
      <c r="A15539" t="s">
        <v>48</v>
      </c>
      <c r="B15539" t="s">
        <v>81</v>
      </c>
      <c r="C15539" t="s">
        <v>22</v>
      </c>
      <c r="D15539" s="55">
        <v>46784</v>
      </c>
      <c r="E15539">
        <v>0.08</v>
      </c>
      <c r="F15539">
        <v>2376540</v>
      </c>
      <c r="G15539" s="58" t="s">
        <v>87</v>
      </c>
      <c r="H15539" s="58" t="s">
        <v>87</v>
      </c>
      <c r="I15539" s="60" t="s">
        <v>85</v>
      </c>
    </row>
    <row r="15540" spans="1:9" x14ac:dyDescent="0.2">
      <c r="A15540" t="s">
        <v>50</v>
      </c>
      <c r="B15540" t="s">
        <v>80</v>
      </c>
      <c r="C15540" t="s">
        <v>22</v>
      </c>
      <c r="D15540" s="55">
        <v>46784</v>
      </c>
      <c r="E15540">
        <v>0</v>
      </c>
      <c r="F15540">
        <v>2376541</v>
      </c>
      <c r="G15540" s="58" t="s">
        <v>87</v>
      </c>
      <c r="H15540" s="58" t="s">
        <v>87</v>
      </c>
      <c r="I15540" s="60" t="s">
        <v>85</v>
      </c>
    </row>
    <row r="15541" spans="1:9" x14ac:dyDescent="0.2">
      <c r="A15541" t="s">
        <v>50</v>
      </c>
      <c r="B15541" t="s">
        <v>81</v>
      </c>
      <c r="C15541" t="s">
        <v>22</v>
      </c>
      <c r="D15541" s="55">
        <v>46784</v>
      </c>
      <c r="E15541">
        <v>0</v>
      </c>
      <c r="F15541">
        <v>2376542</v>
      </c>
      <c r="G15541" s="58" t="s">
        <v>87</v>
      </c>
      <c r="H15541" s="58" t="s">
        <v>87</v>
      </c>
      <c r="I15541" s="60" t="s">
        <v>85</v>
      </c>
    </row>
    <row r="15542" spans="1:9" x14ac:dyDescent="0.2">
      <c r="A15542" t="s">
        <v>58</v>
      </c>
      <c r="B15542" t="s">
        <v>80</v>
      </c>
      <c r="C15542" t="s">
        <v>22</v>
      </c>
      <c r="D15542" s="55">
        <v>46784</v>
      </c>
      <c r="E15542">
        <v>1.2050000000000001</v>
      </c>
      <c r="F15542">
        <v>2376543</v>
      </c>
      <c r="G15542" s="58" t="s">
        <v>87</v>
      </c>
      <c r="H15542" s="58" t="s">
        <v>87</v>
      </c>
      <c r="I15542" s="60" t="s">
        <v>85</v>
      </c>
    </row>
    <row r="15543" spans="1:9" x14ac:dyDescent="0.2">
      <c r="A15543" t="s">
        <v>58</v>
      </c>
      <c r="B15543" t="s">
        <v>81</v>
      </c>
      <c r="C15543" t="s">
        <v>22</v>
      </c>
      <c r="D15543" s="55">
        <v>46784</v>
      </c>
      <c r="E15543">
        <v>0.05</v>
      </c>
      <c r="F15543">
        <v>2376544</v>
      </c>
      <c r="G15543" s="58" t="s">
        <v>87</v>
      </c>
      <c r="H15543" s="58" t="s">
        <v>87</v>
      </c>
      <c r="I15543" s="60" t="s">
        <v>85</v>
      </c>
    </row>
    <row r="15544" spans="1:9" x14ac:dyDescent="0.2">
      <c r="A15544" t="s">
        <v>59</v>
      </c>
      <c r="B15544" t="s">
        <v>80</v>
      </c>
      <c r="C15544" t="s">
        <v>22</v>
      </c>
      <c r="D15544" s="55">
        <v>46784</v>
      </c>
      <c r="E15544">
        <v>1.57</v>
      </c>
      <c r="F15544">
        <v>2376545</v>
      </c>
      <c r="G15544" s="58" t="s">
        <v>87</v>
      </c>
      <c r="H15544" s="58" t="s">
        <v>87</v>
      </c>
      <c r="I15544" s="60" t="s">
        <v>85</v>
      </c>
    </row>
    <row r="15545" spans="1:9" x14ac:dyDescent="0.2">
      <c r="A15545" t="s">
        <v>59</v>
      </c>
      <c r="B15545" t="s">
        <v>81</v>
      </c>
      <c r="C15545" t="s">
        <v>22</v>
      </c>
      <c r="D15545" s="55">
        <v>46784</v>
      </c>
      <c r="E15545">
        <v>-0.28000000000000003</v>
      </c>
      <c r="F15545">
        <v>2376546</v>
      </c>
      <c r="G15545" s="58" t="s">
        <v>87</v>
      </c>
      <c r="H15545" s="58" t="s">
        <v>87</v>
      </c>
      <c r="I15545" s="60" t="s">
        <v>85</v>
      </c>
    </row>
    <row r="15546" spans="1:9" x14ac:dyDescent="0.2">
      <c r="A15546" t="s">
        <v>60</v>
      </c>
      <c r="B15546" t="s">
        <v>80</v>
      </c>
      <c r="C15546" t="s">
        <v>22</v>
      </c>
      <c r="D15546" s="55">
        <v>46784</v>
      </c>
      <c r="E15546">
        <v>1.57</v>
      </c>
      <c r="F15546">
        <v>2376547</v>
      </c>
      <c r="G15546" s="58" t="s">
        <v>87</v>
      </c>
      <c r="H15546" s="58" t="s">
        <v>87</v>
      </c>
      <c r="I15546" s="60" t="s">
        <v>85</v>
      </c>
    </row>
    <row r="15547" spans="1:9" x14ac:dyDescent="0.2">
      <c r="A15547" t="s">
        <v>60</v>
      </c>
      <c r="B15547" t="s">
        <v>81</v>
      </c>
      <c r="C15547" t="s">
        <v>22</v>
      </c>
      <c r="D15547" s="55">
        <v>46784</v>
      </c>
      <c r="E15547">
        <v>0.5</v>
      </c>
      <c r="F15547">
        <v>2376548</v>
      </c>
      <c r="G15547" s="58" t="s">
        <v>87</v>
      </c>
      <c r="H15547" s="58" t="s">
        <v>87</v>
      </c>
      <c r="I15547" s="60" t="s">
        <v>85</v>
      </c>
    </row>
    <row r="15548" spans="1:9" x14ac:dyDescent="0.2">
      <c r="A15548" t="s">
        <v>61</v>
      </c>
      <c r="B15548" t="s">
        <v>80</v>
      </c>
      <c r="C15548" t="s">
        <v>22</v>
      </c>
      <c r="D15548" s="55">
        <v>46784</v>
      </c>
      <c r="E15548">
        <v>1.57</v>
      </c>
      <c r="F15548">
        <v>2376549</v>
      </c>
      <c r="G15548" s="58" t="s">
        <v>87</v>
      </c>
      <c r="H15548" s="58" t="s">
        <v>87</v>
      </c>
      <c r="I15548" s="60" t="s">
        <v>85</v>
      </c>
    </row>
    <row r="15549" spans="1:9" x14ac:dyDescent="0.2">
      <c r="A15549" t="s">
        <v>61</v>
      </c>
      <c r="B15549" t="s">
        <v>81</v>
      </c>
      <c r="C15549" t="s">
        <v>22</v>
      </c>
      <c r="D15549" s="55">
        <v>46784</v>
      </c>
      <c r="E15549">
        <v>-0.2</v>
      </c>
      <c r="F15549">
        <v>2376550</v>
      </c>
      <c r="G15549" s="58" t="s">
        <v>87</v>
      </c>
      <c r="H15549" s="58" t="s">
        <v>87</v>
      </c>
      <c r="I15549" s="60" t="s">
        <v>85</v>
      </c>
    </row>
    <row r="15550" spans="1:9" x14ac:dyDescent="0.2">
      <c r="A15550" t="s">
        <v>62</v>
      </c>
      <c r="B15550" t="s">
        <v>80</v>
      </c>
      <c r="C15550" t="s">
        <v>22</v>
      </c>
      <c r="D15550" s="55">
        <v>46784</v>
      </c>
      <c r="E15550">
        <v>1.2050000000000001</v>
      </c>
      <c r="F15550">
        <v>2376551</v>
      </c>
      <c r="G15550" s="58" t="s">
        <v>87</v>
      </c>
      <c r="H15550" s="58" t="s">
        <v>87</v>
      </c>
      <c r="I15550" s="60" t="s">
        <v>85</v>
      </c>
    </row>
    <row r="15551" spans="1:9" x14ac:dyDescent="0.2">
      <c r="A15551" t="s">
        <v>62</v>
      </c>
      <c r="B15551" t="s">
        <v>81</v>
      </c>
      <c r="C15551" t="s">
        <v>22</v>
      </c>
      <c r="D15551" s="55">
        <v>46784</v>
      </c>
      <c r="E15551">
        <v>0.05</v>
      </c>
      <c r="F15551">
        <v>2376552</v>
      </c>
      <c r="G15551" s="58" t="s">
        <v>87</v>
      </c>
      <c r="H15551" s="58" t="s">
        <v>87</v>
      </c>
      <c r="I15551" s="60" t="s">
        <v>85</v>
      </c>
    </row>
    <row r="15552" spans="1:9" x14ac:dyDescent="0.2">
      <c r="A15552" t="s">
        <v>63</v>
      </c>
      <c r="B15552" t="s">
        <v>80</v>
      </c>
      <c r="C15552" t="s">
        <v>22</v>
      </c>
      <c r="D15552" s="55">
        <v>46784</v>
      </c>
      <c r="E15552">
        <v>0</v>
      </c>
      <c r="F15552">
        <v>2376553</v>
      </c>
      <c r="G15552" s="58" t="s">
        <v>87</v>
      </c>
      <c r="H15552" s="58" t="s">
        <v>87</v>
      </c>
      <c r="I15552" s="60" t="s">
        <v>85</v>
      </c>
    </row>
    <row r="15553" spans="1:9" x14ac:dyDescent="0.2">
      <c r="A15553" t="s">
        <v>63</v>
      </c>
      <c r="B15553" t="s">
        <v>81</v>
      </c>
      <c r="C15553" t="s">
        <v>22</v>
      </c>
      <c r="D15553" s="55">
        <v>46784</v>
      </c>
      <c r="E15553">
        <v>0</v>
      </c>
      <c r="F15553">
        <v>2376554</v>
      </c>
      <c r="G15553" s="58" t="s">
        <v>87</v>
      </c>
      <c r="H15553" s="58" t="s">
        <v>87</v>
      </c>
      <c r="I15553" s="60" t="s">
        <v>85</v>
      </c>
    </row>
    <row r="15554" spans="1:9" x14ac:dyDescent="0.2">
      <c r="A15554" t="s">
        <v>64</v>
      </c>
      <c r="B15554" t="s">
        <v>80</v>
      </c>
      <c r="C15554" t="s">
        <v>22</v>
      </c>
      <c r="D15554" s="55">
        <v>46784</v>
      </c>
      <c r="E15554">
        <v>0</v>
      </c>
      <c r="F15554">
        <v>2376555</v>
      </c>
      <c r="G15554" s="58" t="s">
        <v>87</v>
      </c>
      <c r="H15554" s="58" t="s">
        <v>87</v>
      </c>
      <c r="I15554" s="60" t="s">
        <v>85</v>
      </c>
    </row>
    <row r="15555" spans="1:9" x14ac:dyDescent="0.2">
      <c r="A15555" t="s">
        <v>64</v>
      </c>
      <c r="B15555" t="s">
        <v>81</v>
      </c>
      <c r="C15555" t="s">
        <v>22</v>
      </c>
      <c r="D15555" s="55">
        <v>46784</v>
      </c>
      <c r="E15555">
        <v>0</v>
      </c>
      <c r="F15555">
        <v>2376556</v>
      </c>
      <c r="G15555" s="58" t="s">
        <v>87</v>
      </c>
      <c r="H15555" s="58" t="s">
        <v>87</v>
      </c>
      <c r="I15555" s="60" t="s">
        <v>85</v>
      </c>
    </row>
    <row r="15556" spans="1:9" x14ac:dyDescent="0.2">
      <c r="A15556" t="s">
        <v>79</v>
      </c>
      <c r="B15556" t="s">
        <v>80</v>
      </c>
      <c r="C15556" t="s">
        <v>22</v>
      </c>
      <c r="D15556" s="55">
        <v>46784</v>
      </c>
      <c r="E15556">
        <v>0</v>
      </c>
      <c r="F15556">
        <v>2376557</v>
      </c>
      <c r="G15556" s="58" t="s">
        <v>87</v>
      </c>
      <c r="H15556" s="58" t="s">
        <v>87</v>
      </c>
      <c r="I15556" s="60" t="s">
        <v>85</v>
      </c>
    </row>
    <row r="15557" spans="1:9" x14ac:dyDescent="0.2">
      <c r="A15557" t="s">
        <v>79</v>
      </c>
      <c r="B15557" t="s">
        <v>81</v>
      </c>
      <c r="C15557" t="s">
        <v>22</v>
      </c>
      <c r="D15557" s="55">
        <v>46784</v>
      </c>
      <c r="E15557">
        <v>0</v>
      </c>
      <c r="F15557">
        <v>2376558</v>
      </c>
      <c r="G15557" s="58" t="s">
        <v>87</v>
      </c>
      <c r="H15557" s="58" t="s">
        <v>87</v>
      </c>
      <c r="I15557" s="60" t="s">
        <v>85</v>
      </c>
    </row>
    <row r="15558" spans="1:9" x14ac:dyDescent="0.2">
      <c r="A15558" t="s">
        <v>65</v>
      </c>
      <c r="B15558" t="s">
        <v>80</v>
      </c>
      <c r="C15558" t="s">
        <v>22</v>
      </c>
      <c r="D15558" s="55">
        <v>46784</v>
      </c>
      <c r="E15558">
        <v>0</v>
      </c>
      <c r="F15558">
        <v>2376559</v>
      </c>
      <c r="G15558" s="58" t="s">
        <v>87</v>
      </c>
      <c r="H15558" s="58" t="s">
        <v>87</v>
      </c>
      <c r="I15558" s="60" t="s">
        <v>85</v>
      </c>
    </row>
    <row r="15559" spans="1:9" x14ac:dyDescent="0.2">
      <c r="A15559" t="s">
        <v>65</v>
      </c>
      <c r="B15559" t="s">
        <v>81</v>
      </c>
      <c r="C15559" t="s">
        <v>22</v>
      </c>
      <c r="D15559" s="55">
        <v>46784</v>
      </c>
      <c r="E15559">
        <v>0</v>
      </c>
      <c r="F15559">
        <v>2376560</v>
      </c>
      <c r="G15559" s="58" t="s">
        <v>87</v>
      </c>
      <c r="H15559" s="58" t="s">
        <v>87</v>
      </c>
      <c r="I15559" s="60" t="s">
        <v>85</v>
      </c>
    </row>
    <row r="15560" spans="1:9" x14ac:dyDescent="0.2">
      <c r="A15560" t="s">
        <v>82</v>
      </c>
      <c r="B15560" t="s">
        <v>80</v>
      </c>
      <c r="C15560" t="s">
        <v>22</v>
      </c>
      <c r="D15560" s="55">
        <v>46784</v>
      </c>
      <c r="E15560">
        <v>0</v>
      </c>
      <c r="F15560">
        <v>2376561</v>
      </c>
      <c r="G15560" s="58" t="s">
        <v>87</v>
      </c>
      <c r="H15560" s="58" t="s">
        <v>87</v>
      </c>
      <c r="I15560" s="60" t="s">
        <v>85</v>
      </c>
    </row>
    <row r="15561" spans="1:9" x14ac:dyDescent="0.2">
      <c r="A15561" t="s">
        <v>78</v>
      </c>
      <c r="B15561" t="s">
        <v>80</v>
      </c>
      <c r="C15561" t="s">
        <v>22</v>
      </c>
      <c r="D15561" s="55">
        <v>46813</v>
      </c>
      <c r="E15561">
        <v>0.81499999999999995</v>
      </c>
      <c r="F15561">
        <v>2376515</v>
      </c>
      <c r="G15561" s="58" t="s">
        <v>87</v>
      </c>
      <c r="H15561" s="58" t="s">
        <v>87</v>
      </c>
      <c r="I15561" s="60" t="s">
        <v>85</v>
      </c>
    </row>
    <row r="15562" spans="1:9" x14ac:dyDescent="0.2">
      <c r="A15562" t="s">
        <v>78</v>
      </c>
      <c r="B15562" t="s">
        <v>81</v>
      </c>
      <c r="C15562" t="s">
        <v>22</v>
      </c>
      <c r="D15562" s="55">
        <v>46813</v>
      </c>
      <c r="E15562">
        <v>0.05</v>
      </c>
      <c r="F15562">
        <v>2376516</v>
      </c>
      <c r="G15562" s="58" t="s">
        <v>87</v>
      </c>
      <c r="H15562" s="58" t="s">
        <v>87</v>
      </c>
      <c r="I15562" s="60" t="s">
        <v>85</v>
      </c>
    </row>
    <row r="15563" spans="1:9" x14ac:dyDescent="0.2">
      <c r="A15563" t="s">
        <v>35</v>
      </c>
      <c r="B15563" t="s">
        <v>80</v>
      </c>
      <c r="C15563" t="s">
        <v>22</v>
      </c>
      <c r="D15563" s="55">
        <v>46813</v>
      </c>
      <c r="E15563">
        <v>0.81499999999999995</v>
      </c>
      <c r="F15563">
        <v>2376517</v>
      </c>
      <c r="G15563" s="58" t="s">
        <v>87</v>
      </c>
      <c r="H15563" s="58" t="s">
        <v>87</v>
      </c>
      <c r="I15563" s="60" t="s">
        <v>85</v>
      </c>
    </row>
    <row r="15564" spans="1:9" x14ac:dyDescent="0.2">
      <c r="A15564" t="s">
        <v>35</v>
      </c>
      <c r="B15564" t="s">
        <v>81</v>
      </c>
      <c r="C15564" t="s">
        <v>22</v>
      </c>
      <c r="D15564" s="55">
        <v>46813</v>
      </c>
      <c r="E15564">
        <v>0.15</v>
      </c>
      <c r="F15564">
        <v>2376518</v>
      </c>
      <c r="G15564" s="58" t="s">
        <v>87</v>
      </c>
      <c r="H15564" s="58" t="s">
        <v>87</v>
      </c>
      <c r="I15564" s="60" t="s">
        <v>85</v>
      </c>
    </row>
    <row r="15565" spans="1:9" x14ac:dyDescent="0.2">
      <c r="A15565" t="s">
        <v>36</v>
      </c>
      <c r="B15565" t="s">
        <v>80</v>
      </c>
      <c r="C15565" t="s">
        <v>22</v>
      </c>
      <c r="D15565" s="55">
        <v>46813</v>
      </c>
      <c r="E15565">
        <v>0.81499999999999995</v>
      </c>
      <c r="F15565">
        <v>2376519</v>
      </c>
      <c r="G15565" s="58" t="s">
        <v>87</v>
      </c>
      <c r="H15565" s="58" t="s">
        <v>87</v>
      </c>
      <c r="I15565" s="60" t="s">
        <v>85</v>
      </c>
    </row>
    <row r="15566" spans="1:9" x14ac:dyDescent="0.2">
      <c r="A15566" t="s">
        <v>36</v>
      </c>
      <c r="B15566" t="s">
        <v>81</v>
      </c>
      <c r="C15566" t="s">
        <v>22</v>
      </c>
      <c r="D15566" s="55">
        <v>46813</v>
      </c>
      <c r="E15566">
        <v>0.05</v>
      </c>
      <c r="F15566">
        <v>2376520</v>
      </c>
      <c r="G15566" s="58" t="s">
        <v>87</v>
      </c>
      <c r="H15566" s="58" t="s">
        <v>87</v>
      </c>
      <c r="I15566" s="60" t="s">
        <v>85</v>
      </c>
    </row>
    <row r="15567" spans="1:9" x14ac:dyDescent="0.2">
      <c r="A15567" t="s">
        <v>37</v>
      </c>
      <c r="B15567" t="s">
        <v>80</v>
      </c>
      <c r="C15567" t="s">
        <v>22</v>
      </c>
      <c r="D15567" s="55">
        <v>46813</v>
      </c>
      <c r="E15567">
        <v>0.81499999999999995</v>
      </c>
      <c r="F15567">
        <v>2376521</v>
      </c>
      <c r="G15567" s="58" t="s">
        <v>87</v>
      </c>
      <c r="H15567" s="58" t="s">
        <v>87</v>
      </c>
      <c r="I15567" s="60" t="s">
        <v>85</v>
      </c>
    </row>
    <row r="15568" spans="1:9" x14ac:dyDescent="0.2">
      <c r="A15568" t="s">
        <v>37</v>
      </c>
      <c r="B15568" t="s">
        <v>81</v>
      </c>
      <c r="C15568" t="s">
        <v>22</v>
      </c>
      <c r="D15568" s="55">
        <v>46813</v>
      </c>
      <c r="E15568">
        <v>0.15</v>
      </c>
      <c r="F15568">
        <v>2376522</v>
      </c>
      <c r="G15568" s="58" t="s">
        <v>87</v>
      </c>
      <c r="H15568" s="58" t="s">
        <v>87</v>
      </c>
      <c r="I15568" s="60" t="s">
        <v>85</v>
      </c>
    </row>
    <row r="15569" spans="1:9" x14ac:dyDescent="0.2">
      <c r="A15569" t="s">
        <v>40</v>
      </c>
      <c r="B15569" t="s">
        <v>80</v>
      </c>
      <c r="C15569" t="s">
        <v>22</v>
      </c>
      <c r="D15569" s="55">
        <v>46813</v>
      </c>
      <c r="E15569">
        <v>0</v>
      </c>
      <c r="F15569">
        <v>2376523</v>
      </c>
      <c r="G15569" s="58" t="s">
        <v>87</v>
      </c>
      <c r="H15569" s="58" t="s">
        <v>87</v>
      </c>
      <c r="I15569" s="60" t="s">
        <v>85</v>
      </c>
    </row>
    <row r="15570" spans="1:9" x14ac:dyDescent="0.2">
      <c r="A15570" t="s">
        <v>40</v>
      </c>
      <c r="B15570" t="s">
        <v>81</v>
      </c>
      <c r="C15570" t="s">
        <v>22</v>
      </c>
      <c r="D15570" s="55">
        <v>46813</v>
      </c>
      <c r="E15570">
        <v>0</v>
      </c>
      <c r="F15570">
        <v>2376524</v>
      </c>
      <c r="G15570" s="58" t="s">
        <v>87</v>
      </c>
      <c r="H15570" s="58" t="s">
        <v>87</v>
      </c>
      <c r="I15570" s="60" t="s">
        <v>85</v>
      </c>
    </row>
    <row r="15571" spans="1:9" x14ac:dyDescent="0.2">
      <c r="A15571" t="s">
        <v>41</v>
      </c>
      <c r="B15571" t="s">
        <v>80</v>
      </c>
      <c r="C15571" t="s">
        <v>22</v>
      </c>
      <c r="D15571" s="55">
        <v>46813</v>
      </c>
      <c r="E15571">
        <v>0</v>
      </c>
      <c r="F15571">
        <v>2376525</v>
      </c>
      <c r="G15571" s="58" t="s">
        <v>87</v>
      </c>
      <c r="H15571" s="58" t="s">
        <v>87</v>
      </c>
      <c r="I15571" s="60" t="s">
        <v>85</v>
      </c>
    </row>
    <row r="15572" spans="1:9" x14ac:dyDescent="0.2">
      <c r="A15572" t="s">
        <v>41</v>
      </c>
      <c r="B15572" t="s">
        <v>81</v>
      </c>
      <c r="C15572" t="s">
        <v>22</v>
      </c>
      <c r="D15572" s="55">
        <v>46813</v>
      </c>
      <c r="E15572">
        <v>0</v>
      </c>
      <c r="F15572">
        <v>2376526</v>
      </c>
      <c r="G15572" s="58" t="s">
        <v>87</v>
      </c>
      <c r="H15572" s="58" t="s">
        <v>87</v>
      </c>
      <c r="I15572" s="60" t="s">
        <v>85</v>
      </c>
    </row>
    <row r="15573" spans="1:9" x14ac:dyDescent="0.2">
      <c r="A15573" t="s">
        <v>42</v>
      </c>
      <c r="B15573" t="s">
        <v>80</v>
      </c>
      <c r="C15573" t="s">
        <v>22</v>
      </c>
      <c r="D15573" s="55">
        <v>46813</v>
      </c>
      <c r="E15573">
        <v>0.24</v>
      </c>
      <c r="F15573">
        <v>2376527</v>
      </c>
      <c r="G15573" s="58" t="s">
        <v>87</v>
      </c>
      <c r="H15573" s="58" t="s">
        <v>87</v>
      </c>
      <c r="I15573" s="60" t="s">
        <v>85</v>
      </c>
    </row>
    <row r="15574" spans="1:9" x14ac:dyDescent="0.2">
      <c r="A15574" t="s">
        <v>42</v>
      </c>
      <c r="B15574" t="s">
        <v>81</v>
      </c>
      <c r="C15574" t="s">
        <v>22</v>
      </c>
      <c r="D15574" s="55">
        <v>46813</v>
      </c>
      <c r="E15574">
        <v>0</v>
      </c>
      <c r="F15574">
        <v>2376528</v>
      </c>
      <c r="G15574" s="58" t="s">
        <v>87</v>
      </c>
      <c r="H15574" s="58" t="s">
        <v>87</v>
      </c>
      <c r="I15574" s="60" t="s">
        <v>85</v>
      </c>
    </row>
    <row r="15575" spans="1:9" x14ac:dyDescent="0.2">
      <c r="A15575" t="s">
        <v>43</v>
      </c>
      <c r="B15575" t="s">
        <v>80</v>
      </c>
      <c r="C15575" t="s">
        <v>22</v>
      </c>
      <c r="D15575" s="55">
        <v>46813</v>
      </c>
      <c r="E15575">
        <v>0.24</v>
      </c>
      <c r="F15575">
        <v>2376529</v>
      </c>
      <c r="G15575" s="58" t="s">
        <v>87</v>
      </c>
      <c r="H15575" s="58" t="s">
        <v>87</v>
      </c>
      <c r="I15575" s="60" t="s">
        <v>85</v>
      </c>
    </row>
    <row r="15576" spans="1:9" x14ac:dyDescent="0.2">
      <c r="A15576" t="s">
        <v>43</v>
      </c>
      <c r="B15576" t="s">
        <v>81</v>
      </c>
      <c r="C15576" t="s">
        <v>22</v>
      </c>
      <c r="D15576" s="55">
        <v>46813</v>
      </c>
      <c r="E15576">
        <v>0</v>
      </c>
      <c r="F15576">
        <v>2376530</v>
      </c>
      <c r="G15576" s="58" t="s">
        <v>87</v>
      </c>
      <c r="H15576" s="58" t="s">
        <v>87</v>
      </c>
      <c r="I15576" s="60" t="s">
        <v>85</v>
      </c>
    </row>
    <row r="15577" spans="1:9" x14ac:dyDescent="0.2">
      <c r="A15577" t="s">
        <v>44</v>
      </c>
      <c r="B15577" t="s">
        <v>80</v>
      </c>
      <c r="C15577" t="s">
        <v>22</v>
      </c>
      <c r="D15577" s="55">
        <v>46813</v>
      </c>
      <c r="E15577">
        <v>0.39</v>
      </c>
      <c r="F15577">
        <v>2376531</v>
      </c>
      <c r="G15577" s="58" t="s">
        <v>87</v>
      </c>
      <c r="H15577" s="58" t="s">
        <v>87</v>
      </c>
      <c r="I15577" s="60" t="s">
        <v>85</v>
      </c>
    </row>
    <row r="15578" spans="1:9" x14ac:dyDescent="0.2">
      <c r="A15578" t="s">
        <v>44</v>
      </c>
      <c r="B15578" t="s">
        <v>81</v>
      </c>
      <c r="C15578" t="s">
        <v>22</v>
      </c>
      <c r="D15578" s="55">
        <v>46813</v>
      </c>
      <c r="E15578">
        <v>0.08</v>
      </c>
      <c r="F15578">
        <v>2376532</v>
      </c>
      <c r="G15578" s="58" t="s">
        <v>87</v>
      </c>
      <c r="H15578" s="58" t="s">
        <v>87</v>
      </c>
      <c r="I15578" s="60" t="s">
        <v>85</v>
      </c>
    </row>
    <row r="15579" spans="1:9" x14ac:dyDescent="0.2">
      <c r="A15579" t="s">
        <v>45</v>
      </c>
      <c r="B15579" t="s">
        <v>80</v>
      </c>
      <c r="C15579" t="s">
        <v>22</v>
      </c>
      <c r="D15579" s="55">
        <v>46813</v>
      </c>
      <c r="E15579">
        <v>0.39</v>
      </c>
      <c r="F15579">
        <v>2376533</v>
      </c>
      <c r="G15579" s="58" t="s">
        <v>87</v>
      </c>
      <c r="H15579" s="58" t="s">
        <v>87</v>
      </c>
      <c r="I15579" s="60" t="s">
        <v>85</v>
      </c>
    </row>
    <row r="15580" spans="1:9" x14ac:dyDescent="0.2">
      <c r="A15580" t="s">
        <v>45</v>
      </c>
      <c r="B15580" t="s">
        <v>81</v>
      </c>
      <c r="C15580" t="s">
        <v>22</v>
      </c>
      <c r="D15580" s="55">
        <v>46813</v>
      </c>
      <c r="E15580">
        <v>0.08</v>
      </c>
      <c r="F15580">
        <v>2376534</v>
      </c>
      <c r="G15580" s="58" t="s">
        <v>87</v>
      </c>
      <c r="H15580" s="58" t="s">
        <v>87</v>
      </c>
      <c r="I15580" s="60" t="s">
        <v>85</v>
      </c>
    </row>
    <row r="15581" spans="1:9" x14ac:dyDescent="0.2">
      <c r="A15581" t="s">
        <v>46</v>
      </c>
      <c r="B15581" t="s">
        <v>80</v>
      </c>
      <c r="C15581" t="s">
        <v>22</v>
      </c>
      <c r="D15581" s="55">
        <v>46813</v>
      </c>
      <c r="E15581">
        <v>0.39</v>
      </c>
      <c r="F15581">
        <v>2376535</v>
      </c>
      <c r="G15581" s="58" t="s">
        <v>87</v>
      </c>
      <c r="H15581" s="58" t="s">
        <v>87</v>
      </c>
      <c r="I15581" s="60" t="s">
        <v>85</v>
      </c>
    </row>
    <row r="15582" spans="1:9" x14ac:dyDescent="0.2">
      <c r="A15582" t="s">
        <v>46</v>
      </c>
      <c r="B15582" t="s">
        <v>81</v>
      </c>
      <c r="C15582" t="s">
        <v>22</v>
      </c>
      <c r="D15582" s="55">
        <v>46813</v>
      </c>
      <c r="E15582">
        <v>0.08</v>
      </c>
      <c r="F15582">
        <v>2376536</v>
      </c>
      <c r="G15582" s="58" t="s">
        <v>87</v>
      </c>
      <c r="H15582" s="58" t="s">
        <v>87</v>
      </c>
      <c r="I15582" s="60" t="s">
        <v>85</v>
      </c>
    </row>
    <row r="15583" spans="1:9" x14ac:dyDescent="0.2">
      <c r="A15583" t="s">
        <v>47</v>
      </c>
      <c r="B15583" t="s">
        <v>80</v>
      </c>
      <c r="C15583" t="s">
        <v>22</v>
      </c>
      <c r="D15583" s="55">
        <v>46813</v>
      </c>
      <c r="E15583">
        <v>0.39</v>
      </c>
      <c r="F15583">
        <v>2376537</v>
      </c>
      <c r="G15583" s="58" t="s">
        <v>87</v>
      </c>
      <c r="H15583" s="58" t="s">
        <v>87</v>
      </c>
      <c r="I15583" s="60" t="s">
        <v>85</v>
      </c>
    </row>
    <row r="15584" spans="1:9" x14ac:dyDescent="0.2">
      <c r="A15584" t="s">
        <v>47</v>
      </c>
      <c r="B15584" t="s">
        <v>81</v>
      </c>
      <c r="C15584" t="s">
        <v>22</v>
      </c>
      <c r="D15584" s="55">
        <v>46813</v>
      </c>
      <c r="E15584">
        <v>0.08</v>
      </c>
      <c r="F15584">
        <v>2376538</v>
      </c>
      <c r="G15584" s="58" t="s">
        <v>87</v>
      </c>
      <c r="H15584" s="58" t="s">
        <v>87</v>
      </c>
      <c r="I15584" s="60" t="s">
        <v>85</v>
      </c>
    </row>
    <row r="15585" spans="1:9" x14ac:dyDescent="0.2">
      <c r="A15585" t="s">
        <v>48</v>
      </c>
      <c r="B15585" t="s">
        <v>80</v>
      </c>
      <c r="C15585" t="s">
        <v>22</v>
      </c>
      <c r="D15585" s="55">
        <v>46813</v>
      </c>
      <c r="E15585">
        <v>0.39</v>
      </c>
      <c r="F15585">
        <v>2376539</v>
      </c>
      <c r="G15585" s="58" t="s">
        <v>87</v>
      </c>
      <c r="H15585" s="58" t="s">
        <v>87</v>
      </c>
      <c r="I15585" s="60" t="s">
        <v>85</v>
      </c>
    </row>
    <row r="15586" spans="1:9" x14ac:dyDescent="0.2">
      <c r="A15586" t="s">
        <v>48</v>
      </c>
      <c r="B15586" t="s">
        <v>81</v>
      </c>
      <c r="C15586" t="s">
        <v>22</v>
      </c>
      <c r="D15586" s="55">
        <v>46813</v>
      </c>
      <c r="E15586">
        <v>0.08</v>
      </c>
      <c r="F15586">
        <v>2376540</v>
      </c>
      <c r="G15586" s="58" t="s">
        <v>87</v>
      </c>
      <c r="H15586" s="58" t="s">
        <v>87</v>
      </c>
      <c r="I15586" s="60" t="s">
        <v>85</v>
      </c>
    </row>
    <row r="15587" spans="1:9" x14ac:dyDescent="0.2">
      <c r="A15587" t="s">
        <v>50</v>
      </c>
      <c r="B15587" t="s">
        <v>80</v>
      </c>
      <c r="C15587" t="s">
        <v>22</v>
      </c>
      <c r="D15587" s="55">
        <v>46813</v>
      </c>
      <c r="E15587">
        <v>0</v>
      </c>
      <c r="F15587">
        <v>2376541</v>
      </c>
      <c r="G15587" s="58" t="s">
        <v>87</v>
      </c>
      <c r="H15587" s="58" t="s">
        <v>87</v>
      </c>
      <c r="I15587" s="60" t="s">
        <v>85</v>
      </c>
    </row>
    <row r="15588" spans="1:9" x14ac:dyDescent="0.2">
      <c r="A15588" t="s">
        <v>50</v>
      </c>
      <c r="B15588" t="s">
        <v>81</v>
      </c>
      <c r="C15588" t="s">
        <v>22</v>
      </c>
      <c r="D15588" s="55">
        <v>46813</v>
      </c>
      <c r="E15588">
        <v>0</v>
      </c>
      <c r="F15588">
        <v>2376542</v>
      </c>
      <c r="G15588" s="58" t="s">
        <v>87</v>
      </c>
      <c r="H15588" s="58" t="s">
        <v>87</v>
      </c>
      <c r="I15588" s="60" t="s">
        <v>85</v>
      </c>
    </row>
    <row r="15589" spans="1:9" x14ac:dyDescent="0.2">
      <c r="A15589" t="s">
        <v>58</v>
      </c>
      <c r="B15589" t="s">
        <v>80</v>
      </c>
      <c r="C15589" t="s">
        <v>22</v>
      </c>
      <c r="D15589" s="55">
        <v>46813</v>
      </c>
      <c r="E15589">
        <v>0.81499999999999995</v>
      </c>
      <c r="F15589">
        <v>2376543</v>
      </c>
      <c r="G15589" s="58" t="s">
        <v>87</v>
      </c>
      <c r="H15589" s="58" t="s">
        <v>87</v>
      </c>
      <c r="I15589" s="60" t="s">
        <v>85</v>
      </c>
    </row>
    <row r="15590" spans="1:9" x14ac:dyDescent="0.2">
      <c r="A15590" t="s">
        <v>58</v>
      </c>
      <c r="B15590" t="s">
        <v>81</v>
      </c>
      <c r="C15590" t="s">
        <v>22</v>
      </c>
      <c r="D15590" s="55">
        <v>46813</v>
      </c>
      <c r="E15590">
        <v>0.05</v>
      </c>
      <c r="F15590">
        <v>2376544</v>
      </c>
      <c r="G15590" s="58" t="s">
        <v>87</v>
      </c>
      <c r="H15590" s="58" t="s">
        <v>87</v>
      </c>
      <c r="I15590" s="60" t="s">
        <v>85</v>
      </c>
    </row>
    <row r="15591" spans="1:9" x14ac:dyDescent="0.2">
      <c r="A15591" t="s">
        <v>59</v>
      </c>
      <c r="B15591" t="s">
        <v>80</v>
      </c>
      <c r="C15591" t="s">
        <v>22</v>
      </c>
      <c r="D15591" s="55">
        <v>46813</v>
      </c>
      <c r="E15591">
        <v>0.93</v>
      </c>
      <c r="F15591">
        <v>2376545</v>
      </c>
      <c r="G15591" s="58" t="s">
        <v>87</v>
      </c>
      <c r="H15591" s="58" t="s">
        <v>87</v>
      </c>
      <c r="I15591" s="60" t="s">
        <v>85</v>
      </c>
    </row>
    <row r="15592" spans="1:9" x14ac:dyDescent="0.2">
      <c r="A15592" t="s">
        <v>59</v>
      </c>
      <c r="B15592" t="s">
        <v>81</v>
      </c>
      <c r="C15592" t="s">
        <v>22</v>
      </c>
      <c r="D15592" s="55">
        <v>46813</v>
      </c>
      <c r="E15592">
        <v>-0.17</v>
      </c>
      <c r="F15592">
        <v>2376546</v>
      </c>
      <c r="G15592" s="58" t="s">
        <v>87</v>
      </c>
      <c r="H15592" s="58" t="s">
        <v>87</v>
      </c>
      <c r="I15592" s="60" t="s">
        <v>85</v>
      </c>
    </row>
    <row r="15593" spans="1:9" x14ac:dyDescent="0.2">
      <c r="A15593" t="s">
        <v>60</v>
      </c>
      <c r="B15593" t="s">
        <v>80</v>
      </c>
      <c r="C15593" t="s">
        <v>22</v>
      </c>
      <c r="D15593" s="55">
        <v>46813</v>
      </c>
      <c r="E15593">
        <v>0.93</v>
      </c>
      <c r="F15593">
        <v>2376547</v>
      </c>
      <c r="G15593" s="58" t="s">
        <v>87</v>
      </c>
      <c r="H15593" s="58" t="s">
        <v>87</v>
      </c>
      <c r="I15593" s="60" t="s">
        <v>85</v>
      </c>
    </row>
    <row r="15594" spans="1:9" x14ac:dyDescent="0.2">
      <c r="A15594" t="s">
        <v>60</v>
      </c>
      <c r="B15594" t="s">
        <v>81</v>
      </c>
      <c r="C15594" t="s">
        <v>22</v>
      </c>
      <c r="D15594" s="55">
        <v>46813</v>
      </c>
      <c r="E15594">
        <v>0.1</v>
      </c>
      <c r="F15594">
        <v>2376548</v>
      </c>
      <c r="G15594" s="58" t="s">
        <v>87</v>
      </c>
      <c r="H15594" s="58" t="s">
        <v>87</v>
      </c>
      <c r="I15594" s="60" t="s">
        <v>85</v>
      </c>
    </row>
    <row r="15595" spans="1:9" x14ac:dyDescent="0.2">
      <c r="A15595" t="s">
        <v>61</v>
      </c>
      <c r="B15595" t="s">
        <v>80</v>
      </c>
      <c r="C15595" t="s">
        <v>22</v>
      </c>
      <c r="D15595" s="55">
        <v>46813</v>
      </c>
      <c r="E15595">
        <v>0.93</v>
      </c>
      <c r="F15595">
        <v>2376549</v>
      </c>
      <c r="G15595" s="58" t="s">
        <v>87</v>
      </c>
      <c r="H15595" s="58" t="s">
        <v>87</v>
      </c>
      <c r="I15595" s="60" t="s">
        <v>85</v>
      </c>
    </row>
    <row r="15596" spans="1:9" x14ac:dyDescent="0.2">
      <c r="A15596" t="s">
        <v>61</v>
      </c>
      <c r="B15596" t="s">
        <v>81</v>
      </c>
      <c r="C15596" t="s">
        <v>22</v>
      </c>
      <c r="D15596" s="55">
        <v>46813</v>
      </c>
      <c r="E15596">
        <v>-0.05</v>
      </c>
      <c r="F15596">
        <v>2376550</v>
      </c>
      <c r="G15596" s="58" t="s">
        <v>87</v>
      </c>
      <c r="H15596" s="58" t="s">
        <v>87</v>
      </c>
      <c r="I15596" s="60" t="s">
        <v>85</v>
      </c>
    </row>
    <row r="15597" spans="1:9" x14ac:dyDescent="0.2">
      <c r="A15597" t="s">
        <v>62</v>
      </c>
      <c r="B15597" t="s">
        <v>80</v>
      </c>
      <c r="C15597" t="s">
        <v>22</v>
      </c>
      <c r="D15597" s="55">
        <v>46813</v>
      </c>
      <c r="E15597">
        <v>0.81499999999999995</v>
      </c>
      <c r="F15597">
        <v>2376551</v>
      </c>
      <c r="G15597" s="58" t="s">
        <v>87</v>
      </c>
      <c r="H15597" s="58" t="s">
        <v>87</v>
      </c>
      <c r="I15597" s="60" t="s">
        <v>85</v>
      </c>
    </row>
    <row r="15598" spans="1:9" x14ac:dyDescent="0.2">
      <c r="A15598" t="s">
        <v>62</v>
      </c>
      <c r="B15598" t="s">
        <v>81</v>
      </c>
      <c r="C15598" t="s">
        <v>22</v>
      </c>
      <c r="D15598" s="55">
        <v>46813</v>
      </c>
      <c r="E15598">
        <v>0.05</v>
      </c>
      <c r="F15598">
        <v>2376552</v>
      </c>
      <c r="G15598" s="58" t="s">
        <v>87</v>
      </c>
      <c r="H15598" s="58" t="s">
        <v>87</v>
      </c>
      <c r="I15598" s="60" t="s">
        <v>85</v>
      </c>
    </row>
    <row r="15599" spans="1:9" x14ac:dyDescent="0.2">
      <c r="A15599" t="s">
        <v>63</v>
      </c>
      <c r="B15599" t="s">
        <v>80</v>
      </c>
      <c r="C15599" t="s">
        <v>22</v>
      </c>
      <c r="D15599" s="55">
        <v>46813</v>
      </c>
      <c r="E15599">
        <v>0</v>
      </c>
      <c r="F15599">
        <v>2376553</v>
      </c>
      <c r="G15599" s="58" t="s">
        <v>87</v>
      </c>
      <c r="H15599" s="58" t="s">
        <v>87</v>
      </c>
      <c r="I15599" s="60" t="s">
        <v>85</v>
      </c>
    </row>
    <row r="15600" spans="1:9" x14ac:dyDescent="0.2">
      <c r="A15600" t="s">
        <v>63</v>
      </c>
      <c r="B15600" t="s">
        <v>81</v>
      </c>
      <c r="C15600" t="s">
        <v>22</v>
      </c>
      <c r="D15600" s="55">
        <v>46813</v>
      </c>
      <c r="E15600">
        <v>0</v>
      </c>
      <c r="F15600">
        <v>2376554</v>
      </c>
      <c r="G15600" s="58" t="s">
        <v>87</v>
      </c>
      <c r="H15600" s="58" t="s">
        <v>87</v>
      </c>
      <c r="I15600" s="60" t="s">
        <v>85</v>
      </c>
    </row>
    <row r="15601" spans="1:9" x14ac:dyDescent="0.2">
      <c r="A15601" t="s">
        <v>64</v>
      </c>
      <c r="B15601" t="s">
        <v>80</v>
      </c>
      <c r="C15601" t="s">
        <v>22</v>
      </c>
      <c r="D15601" s="55">
        <v>46813</v>
      </c>
      <c r="E15601">
        <v>0</v>
      </c>
      <c r="F15601">
        <v>2376555</v>
      </c>
      <c r="G15601" s="58" t="s">
        <v>87</v>
      </c>
      <c r="H15601" s="58" t="s">
        <v>87</v>
      </c>
      <c r="I15601" s="60" t="s">
        <v>85</v>
      </c>
    </row>
    <row r="15602" spans="1:9" x14ac:dyDescent="0.2">
      <c r="A15602" t="s">
        <v>64</v>
      </c>
      <c r="B15602" t="s">
        <v>81</v>
      </c>
      <c r="C15602" t="s">
        <v>22</v>
      </c>
      <c r="D15602" s="55">
        <v>46813</v>
      </c>
      <c r="E15602">
        <v>0</v>
      </c>
      <c r="F15602">
        <v>2376556</v>
      </c>
      <c r="G15602" s="58" t="s">
        <v>87</v>
      </c>
      <c r="H15602" s="58" t="s">
        <v>87</v>
      </c>
      <c r="I15602" s="60" t="s">
        <v>85</v>
      </c>
    </row>
    <row r="15603" spans="1:9" x14ac:dyDescent="0.2">
      <c r="A15603" t="s">
        <v>79</v>
      </c>
      <c r="B15603" t="s">
        <v>80</v>
      </c>
      <c r="C15603" t="s">
        <v>22</v>
      </c>
      <c r="D15603" s="55">
        <v>46813</v>
      </c>
      <c r="E15603">
        <v>0</v>
      </c>
      <c r="F15603">
        <v>2376557</v>
      </c>
      <c r="G15603" s="58" t="s">
        <v>87</v>
      </c>
      <c r="H15603" s="58" t="s">
        <v>87</v>
      </c>
      <c r="I15603" s="60" t="s">
        <v>85</v>
      </c>
    </row>
    <row r="15604" spans="1:9" x14ac:dyDescent="0.2">
      <c r="A15604" t="s">
        <v>79</v>
      </c>
      <c r="B15604" t="s">
        <v>81</v>
      </c>
      <c r="C15604" t="s">
        <v>22</v>
      </c>
      <c r="D15604" s="55">
        <v>46813</v>
      </c>
      <c r="E15604">
        <v>0</v>
      </c>
      <c r="F15604">
        <v>2376558</v>
      </c>
      <c r="G15604" s="58" t="s">
        <v>87</v>
      </c>
      <c r="H15604" s="58" t="s">
        <v>87</v>
      </c>
      <c r="I15604" s="60" t="s">
        <v>85</v>
      </c>
    </row>
    <row r="15605" spans="1:9" x14ac:dyDescent="0.2">
      <c r="A15605" t="s">
        <v>65</v>
      </c>
      <c r="B15605" t="s">
        <v>80</v>
      </c>
      <c r="C15605" t="s">
        <v>22</v>
      </c>
      <c r="D15605" s="55">
        <v>46813</v>
      </c>
      <c r="E15605">
        <v>0</v>
      </c>
      <c r="F15605">
        <v>2376559</v>
      </c>
      <c r="G15605" s="58" t="s">
        <v>87</v>
      </c>
      <c r="H15605" s="58" t="s">
        <v>87</v>
      </c>
      <c r="I15605" s="60" t="s">
        <v>85</v>
      </c>
    </row>
    <row r="15606" spans="1:9" x14ac:dyDescent="0.2">
      <c r="A15606" t="s">
        <v>65</v>
      </c>
      <c r="B15606" t="s">
        <v>81</v>
      </c>
      <c r="C15606" t="s">
        <v>22</v>
      </c>
      <c r="D15606" s="55">
        <v>46813</v>
      </c>
      <c r="E15606">
        <v>0</v>
      </c>
      <c r="F15606">
        <v>2376560</v>
      </c>
      <c r="G15606" s="58" t="s">
        <v>87</v>
      </c>
      <c r="H15606" s="58" t="s">
        <v>87</v>
      </c>
      <c r="I15606" s="60" t="s">
        <v>85</v>
      </c>
    </row>
    <row r="15607" spans="1:9" x14ac:dyDescent="0.2">
      <c r="A15607" t="s">
        <v>82</v>
      </c>
      <c r="B15607" t="s">
        <v>80</v>
      </c>
      <c r="C15607" t="s">
        <v>22</v>
      </c>
      <c r="D15607" s="55">
        <v>46813</v>
      </c>
      <c r="E15607">
        <v>0</v>
      </c>
      <c r="F15607">
        <v>2376561</v>
      </c>
      <c r="G15607" s="58" t="s">
        <v>87</v>
      </c>
      <c r="H15607" s="58" t="s">
        <v>87</v>
      </c>
      <c r="I15607" s="60" t="s">
        <v>85</v>
      </c>
    </row>
    <row r="15608" spans="1:9" x14ac:dyDescent="0.2">
      <c r="A15608" t="s">
        <v>78</v>
      </c>
      <c r="B15608" t="s">
        <v>80</v>
      </c>
      <c r="C15608" t="s">
        <v>22</v>
      </c>
      <c r="D15608" s="55">
        <v>46844</v>
      </c>
      <c r="E15608">
        <v>0.435</v>
      </c>
      <c r="F15608">
        <v>2376515</v>
      </c>
      <c r="G15608" s="58" t="s">
        <v>87</v>
      </c>
      <c r="H15608" s="58" t="s">
        <v>87</v>
      </c>
      <c r="I15608" s="60" t="s">
        <v>85</v>
      </c>
    </row>
    <row r="15609" spans="1:9" x14ac:dyDescent="0.2">
      <c r="A15609" t="s">
        <v>78</v>
      </c>
      <c r="B15609" t="s">
        <v>81</v>
      </c>
      <c r="C15609" t="s">
        <v>22</v>
      </c>
      <c r="D15609" s="55">
        <v>46844</v>
      </c>
      <c r="E15609">
        <v>1.4999999999999999E-2</v>
      </c>
      <c r="F15609">
        <v>2376516</v>
      </c>
      <c r="G15609" s="58" t="s">
        <v>87</v>
      </c>
      <c r="H15609" s="58" t="s">
        <v>87</v>
      </c>
      <c r="I15609" s="60" t="s">
        <v>85</v>
      </c>
    </row>
    <row r="15610" spans="1:9" x14ac:dyDescent="0.2">
      <c r="A15610" t="s">
        <v>35</v>
      </c>
      <c r="B15610" t="s">
        <v>80</v>
      </c>
      <c r="C15610" t="s">
        <v>22</v>
      </c>
      <c r="D15610" s="55">
        <v>46844</v>
      </c>
      <c r="E15610">
        <v>0.435</v>
      </c>
      <c r="F15610">
        <v>2376517</v>
      </c>
      <c r="G15610" s="58" t="s">
        <v>87</v>
      </c>
      <c r="H15610" s="58" t="s">
        <v>87</v>
      </c>
      <c r="I15610" s="60" t="s">
        <v>85</v>
      </c>
    </row>
    <row r="15611" spans="1:9" x14ac:dyDescent="0.2">
      <c r="A15611" t="s">
        <v>35</v>
      </c>
      <c r="B15611" t="s">
        <v>81</v>
      </c>
      <c r="C15611" t="s">
        <v>22</v>
      </c>
      <c r="D15611" s="55">
        <v>46844</v>
      </c>
      <c r="E15611">
        <v>4.4999999999999998E-2</v>
      </c>
      <c r="F15611">
        <v>2376518</v>
      </c>
      <c r="G15611" s="58" t="s">
        <v>87</v>
      </c>
      <c r="H15611" s="58" t="s">
        <v>87</v>
      </c>
      <c r="I15611" s="60" t="s">
        <v>85</v>
      </c>
    </row>
    <row r="15612" spans="1:9" x14ac:dyDescent="0.2">
      <c r="A15612" t="s">
        <v>36</v>
      </c>
      <c r="B15612" t="s">
        <v>80</v>
      </c>
      <c r="C15612" t="s">
        <v>22</v>
      </c>
      <c r="D15612" s="55">
        <v>46844</v>
      </c>
      <c r="E15612">
        <v>0.435</v>
      </c>
      <c r="F15612">
        <v>2376519</v>
      </c>
      <c r="G15612" s="58" t="s">
        <v>87</v>
      </c>
      <c r="H15612" s="58" t="s">
        <v>87</v>
      </c>
      <c r="I15612" s="60" t="s">
        <v>85</v>
      </c>
    </row>
    <row r="15613" spans="1:9" x14ac:dyDescent="0.2">
      <c r="A15613" t="s">
        <v>36</v>
      </c>
      <c r="B15613" t="s">
        <v>81</v>
      </c>
      <c r="C15613" t="s">
        <v>22</v>
      </c>
      <c r="D15613" s="55">
        <v>46844</v>
      </c>
      <c r="E15613">
        <v>1.4999999999999999E-2</v>
      </c>
      <c r="F15613">
        <v>2376520</v>
      </c>
      <c r="G15613" s="58" t="s">
        <v>87</v>
      </c>
      <c r="H15613" s="58" t="s">
        <v>87</v>
      </c>
      <c r="I15613" s="60" t="s">
        <v>85</v>
      </c>
    </row>
    <row r="15614" spans="1:9" x14ac:dyDescent="0.2">
      <c r="A15614" t="s">
        <v>37</v>
      </c>
      <c r="B15614" t="s">
        <v>80</v>
      </c>
      <c r="C15614" t="s">
        <v>22</v>
      </c>
      <c r="D15614" s="55">
        <v>46844</v>
      </c>
      <c r="E15614">
        <v>0.435</v>
      </c>
      <c r="F15614">
        <v>2376521</v>
      </c>
      <c r="G15614" s="58" t="s">
        <v>87</v>
      </c>
      <c r="H15614" s="58" t="s">
        <v>87</v>
      </c>
      <c r="I15614" s="60" t="s">
        <v>85</v>
      </c>
    </row>
    <row r="15615" spans="1:9" x14ac:dyDescent="0.2">
      <c r="A15615" t="s">
        <v>37</v>
      </c>
      <c r="B15615" t="s">
        <v>81</v>
      </c>
      <c r="C15615" t="s">
        <v>22</v>
      </c>
      <c r="D15615" s="55">
        <v>46844</v>
      </c>
      <c r="E15615">
        <v>4.4999999999999998E-2</v>
      </c>
      <c r="F15615">
        <v>2376522</v>
      </c>
      <c r="G15615" s="58" t="s">
        <v>87</v>
      </c>
      <c r="H15615" s="58" t="s">
        <v>87</v>
      </c>
      <c r="I15615" s="60" t="s">
        <v>85</v>
      </c>
    </row>
    <row r="15616" spans="1:9" x14ac:dyDescent="0.2">
      <c r="A15616" t="s">
        <v>40</v>
      </c>
      <c r="B15616" t="s">
        <v>80</v>
      </c>
      <c r="C15616" t="s">
        <v>22</v>
      </c>
      <c r="D15616" s="55">
        <v>46844</v>
      </c>
      <c r="E15616">
        <v>0</v>
      </c>
      <c r="F15616">
        <v>2376523</v>
      </c>
      <c r="G15616" s="58" t="s">
        <v>87</v>
      </c>
      <c r="H15616" s="58" t="s">
        <v>87</v>
      </c>
      <c r="I15616" s="60" t="s">
        <v>85</v>
      </c>
    </row>
    <row r="15617" spans="1:9" x14ac:dyDescent="0.2">
      <c r="A15617" t="s">
        <v>40</v>
      </c>
      <c r="B15617" t="s">
        <v>81</v>
      </c>
      <c r="C15617" t="s">
        <v>22</v>
      </c>
      <c r="D15617" s="55">
        <v>46844</v>
      </c>
      <c r="E15617">
        <v>0</v>
      </c>
      <c r="F15617">
        <v>2376524</v>
      </c>
      <c r="G15617" s="58" t="s">
        <v>87</v>
      </c>
      <c r="H15617" s="58" t="s">
        <v>87</v>
      </c>
      <c r="I15617" s="60" t="s">
        <v>85</v>
      </c>
    </row>
    <row r="15618" spans="1:9" x14ac:dyDescent="0.2">
      <c r="A15618" t="s">
        <v>41</v>
      </c>
      <c r="B15618" t="s">
        <v>80</v>
      </c>
      <c r="C15618" t="s">
        <v>22</v>
      </c>
      <c r="D15618" s="55">
        <v>46844</v>
      </c>
      <c r="E15618">
        <v>0</v>
      </c>
      <c r="F15618">
        <v>2376525</v>
      </c>
      <c r="G15618" s="58" t="s">
        <v>87</v>
      </c>
      <c r="H15618" s="58" t="s">
        <v>87</v>
      </c>
      <c r="I15618" s="60" t="s">
        <v>85</v>
      </c>
    </row>
    <row r="15619" spans="1:9" x14ac:dyDescent="0.2">
      <c r="A15619" t="s">
        <v>41</v>
      </c>
      <c r="B15619" t="s">
        <v>81</v>
      </c>
      <c r="C15619" t="s">
        <v>22</v>
      </c>
      <c r="D15619" s="55">
        <v>46844</v>
      </c>
      <c r="E15619">
        <v>0</v>
      </c>
      <c r="F15619">
        <v>2376526</v>
      </c>
      <c r="G15619" s="58" t="s">
        <v>87</v>
      </c>
      <c r="H15619" s="58" t="s">
        <v>87</v>
      </c>
      <c r="I15619" s="60" t="s">
        <v>85</v>
      </c>
    </row>
    <row r="15620" spans="1:9" x14ac:dyDescent="0.2">
      <c r="A15620" t="s">
        <v>42</v>
      </c>
      <c r="B15620" t="s">
        <v>80</v>
      </c>
      <c r="C15620" t="s">
        <v>22</v>
      </c>
      <c r="D15620" s="55">
        <v>46844</v>
      </c>
      <c r="E15620">
        <v>0.17</v>
      </c>
      <c r="F15620">
        <v>2376527</v>
      </c>
      <c r="G15620" s="58" t="s">
        <v>87</v>
      </c>
      <c r="H15620" s="58" t="s">
        <v>87</v>
      </c>
      <c r="I15620" s="60" t="s">
        <v>85</v>
      </c>
    </row>
    <row r="15621" spans="1:9" x14ac:dyDescent="0.2">
      <c r="A15621" t="s">
        <v>42</v>
      </c>
      <c r="B15621" t="s">
        <v>81</v>
      </c>
      <c r="C15621" t="s">
        <v>22</v>
      </c>
      <c r="D15621" s="55">
        <v>46844</v>
      </c>
      <c r="E15621">
        <v>0</v>
      </c>
      <c r="F15621">
        <v>2376528</v>
      </c>
      <c r="G15621" s="58" t="s">
        <v>87</v>
      </c>
      <c r="H15621" s="58" t="s">
        <v>87</v>
      </c>
      <c r="I15621" s="60" t="s">
        <v>85</v>
      </c>
    </row>
    <row r="15622" spans="1:9" x14ac:dyDescent="0.2">
      <c r="A15622" t="s">
        <v>43</v>
      </c>
      <c r="B15622" t="s">
        <v>80</v>
      </c>
      <c r="C15622" t="s">
        <v>22</v>
      </c>
      <c r="D15622" s="55">
        <v>46844</v>
      </c>
      <c r="E15622">
        <v>0.17</v>
      </c>
      <c r="F15622">
        <v>2376529</v>
      </c>
      <c r="G15622" s="58" t="s">
        <v>87</v>
      </c>
      <c r="H15622" s="58" t="s">
        <v>87</v>
      </c>
      <c r="I15622" s="60" t="s">
        <v>85</v>
      </c>
    </row>
    <row r="15623" spans="1:9" x14ac:dyDescent="0.2">
      <c r="A15623" t="s">
        <v>43</v>
      </c>
      <c r="B15623" t="s">
        <v>81</v>
      </c>
      <c r="C15623" t="s">
        <v>22</v>
      </c>
      <c r="D15623" s="55">
        <v>46844</v>
      </c>
      <c r="E15623">
        <v>0</v>
      </c>
      <c r="F15623">
        <v>2376530</v>
      </c>
      <c r="G15623" s="58" t="s">
        <v>87</v>
      </c>
      <c r="H15623" s="58" t="s">
        <v>87</v>
      </c>
      <c r="I15623" s="60" t="s">
        <v>85</v>
      </c>
    </row>
    <row r="15624" spans="1:9" x14ac:dyDescent="0.2">
      <c r="A15624" t="s">
        <v>44</v>
      </c>
      <c r="B15624" t="s">
        <v>80</v>
      </c>
      <c r="C15624" t="s">
        <v>22</v>
      </c>
      <c r="D15624" s="55">
        <v>46844</v>
      </c>
      <c r="E15624">
        <v>0.24</v>
      </c>
      <c r="F15624">
        <v>2376531</v>
      </c>
      <c r="G15624" s="58" t="s">
        <v>87</v>
      </c>
      <c r="H15624" s="58" t="s">
        <v>87</v>
      </c>
      <c r="I15624" s="60" t="s">
        <v>85</v>
      </c>
    </row>
    <row r="15625" spans="1:9" x14ac:dyDescent="0.2">
      <c r="A15625" t="s">
        <v>44</v>
      </c>
      <c r="B15625" t="s">
        <v>81</v>
      </c>
      <c r="C15625" t="s">
        <v>22</v>
      </c>
      <c r="D15625" s="55">
        <v>46844</v>
      </c>
      <c r="E15625">
        <v>5.0000000000000001E-3</v>
      </c>
      <c r="F15625">
        <v>2376532</v>
      </c>
      <c r="G15625" s="58" t="s">
        <v>87</v>
      </c>
      <c r="H15625" s="58" t="s">
        <v>87</v>
      </c>
      <c r="I15625" s="60" t="s">
        <v>85</v>
      </c>
    </row>
    <row r="15626" spans="1:9" x14ac:dyDescent="0.2">
      <c r="A15626" t="s">
        <v>45</v>
      </c>
      <c r="B15626" t="s">
        <v>80</v>
      </c>
      <c r="C15626" t="s">
        <v>22</v>
      </c>
      <c r="D15626" s="55">
        <v>46844</v>
      </c>
      <c r="E15626">
        <v>0.24</v>
      </c>
      <c r="F15626">
        <v>2376533</v>
      </c>
      <c r="G15626" s="58" t="s">
        <v>87</v>
      </c>
      <c r="H15626" s="58" t="s">
        <v>87</v>
      </c>
      <c r="I15626" s="60" t="s">
        <v>85</v>
      </c>
    </row>
    <row r="15627" spans="1:9" x14ac:dyDescent="0.2">
      <c r="A15627" t="s">
        <v>45</v>
      </c>
      <c r="B15627" t="s">
        <v>81</v>
      </c>
      <c r="C15627" t="s">
        <v>22</v>
      </c>
      <c r="D15627" s="55">
        <v>46844</v>
      </c>
      <c r="E15627">
        <v>5.0000000000000001E-3</v>
      </c>
      <c r="F15627">
        <v>2376534</v>
      </c>
      <c r="G15627" s="58" t="s">
        <v>87</v>
      </c>
      <c r="H15627" s="58" t="s">
        <v>87</v>
      </c>
      <c r="I15627" s="60" t="s">
        <v>85</v>
      </c>
    </row>
    <row r="15628" spans="1:9" x14ac:dyDescent="0.2">
      <c r="A15628" t="s">
        <v>46</v>
      </c>
      <c r="B15628" t="s">
        <v>80</v>
      </c>
      <c r="C15628" t="s">
        <v>22</v>
      </c>
      <c r="D15628" s="55">
        <v>46844</v>
      </c>
      <c r="E15628">
        <v>0.24</v>
      </c>
      <c r="F15628">
        <v>2376535</v>
      </c>
      <c r="G15628" s="58" t="s">
        <v>87</v>
      </c>
      <c r="H15628" s="58" t="s">
        <v>87</v>
      </c>
      <c r="I15628" s="60" t="s">
        <v>85</v>
      </c>
    </row>
    <row r="15629" spans="1:9" x14ac:dyDescent="0.2">
      <c r="A15629" t="s">
        <v>46</v>
      </c>
      <c r="B15629" t="s">
        <v>81</v>
      </c>
      <c r="C15629" t="s">
        <v>22</v>
      </c>
      <c r="D15629" s="55">
        <v>46844</v>
      </c>
      <c r="E15629">
        <v>5.0000000000000001E-3</v>
      </c>
      <c r="F15629">
        <v>2376536</v>
      </c>
      <c r="G15629" s="58" t="s">
        <v>87</v>
      </c>
      <c r="H15629" s="58" t="s">
        <v>87</v>
      </c>
      <c r="I15629" s="60" t="s">
        <v>85</v>
      </c>
    </row>
    <row r="15630" spans="1:9" x14ac:dyDescent="0.2">
      <c r="A15630" t="s">
        <v>47</v>
      </c>
      <c r="B15630" t="s">
        <v>80</v>
      </c>
      <c r="C15630" t="s">
        <v>22</v>
      </c>
      <c r="D15630" s="55">
        <v>46844</v>
      </c>
      <c r="E15630">
        <v>0.24</v>
      </c>
      <c r="F15630">
        <v>2376537</v>
      </c>
      <c r="G15630" s="58" t="s">
        <v>87</v>
      </c>
      <c r="H15630" s="58" t="s">
        <v>87</v>
      </c>
      <c r="I15630" s="60" t="s">
        <v>85</v>
      </c>
    </row>
    <row r="15631" spans="1:9" x14ac:dyDescent="0.2">
      <c r="A15631" t="s">
        <v>47</v>
      </c>
      <c r="B15631" t="s">
        <v>81</v>
      </c>
      <c r="C15631" t="s">
        <v>22</v>
      </c>
      <c r="D15631" s="55">
        <v>46844</v>
      </c>
      <c r="E15631">
        <v>5.0000000000000001E-3</v>
      </c>
      <c r="F15631">
        <v>2376538</v>
      </c>
      <c r="G15631" s="58" t="s">
        <v>87</v>
      </c>
      <c r="H15631" s="58" t="s">
        <v>87</v>
      </c>
      <c r="I15631" s="60" t="s">
        <v>85</v>
      </c>
    </row>
    <row r="15632" spans="1:9" x14ac:dyDescent="0.2">
      <c r="A15632" t="s">
        <v>48</v>
      </c>
      <c r="B15632" t="s">
        <v>80</v>
      </c>
      <c r="C15632" t="s">
        <v>22</v>
      </c>
      <c r="D15632" s="55">
        <v>46844</v>
      </c>
      <c r="E15632">
        <v>0.24</v>
      </c>
      <c r="F15632">
        <v>2376539</v>
      </c>
      <c r="G15632" s="58" t="s">
        <v>87</v>
      </c>
      <c r="H15632" s="58" t="s">
        <v>87</v>
      </c>
      <c r="I15632" s="60" t="s">
        <v>85</v>
      </c>
    </row>
    <row r="15633" spans="1:9" x14ac:dyDescent="0.2">
      <c r="A15633" t="s">
        <v>48</v>
      </c>
      <c r="B15633" t="s">
        <v>81</v>
      </c>
      <c r="C15633" t="s">
        <v>22</v>
      </c>
      <c r="D15633" s="55">
        <v>46844</v>
      </c>
      <c r="E15633">
        <v>5.0000000000000001E-3</v>
      </c>
      <c r="F15633">
        <v>2376540</v>
      </c>
      <c r="G15633" s="58" t="s">
        <v>87</v>
      </c>
      <c r="H15633" s="58" t="s">
        <v>87</v>
      </c>
      <c r="I15633" s="60" t="s">
        <v>85</v>
      </c>
    </row>
    <row r="15634" spans="1:9" x14ac:dyDescent="0.2">
      <c r="A15634" t="s">
        <v>50</v>
      </c>
      <c r="B15634" t="s">
        <v>80</v>
      </c>
      <c r="C15634" t="s">
        <v>22</v>
      </c>
      <c r="D15634" s="55">
        <v>46844</v>
      </c>
      <c r="E15634">
        <v>0</v>
      </c>
      <c r="F15634">
        <v>2376541</v>
      </c>
      <c r="G15634" s="58" t="s">
        <v>87</v>
      </c>
      <c r="H15634" s="58" t="s">
        <v>87</v>
      </c>
      <c r="I15634" s="60" t="s">
        <v>85</v>
      </c>
    </row>
    <row r="15635" spans="1:9" x14ac:dyDescent="0.2">
      <c r="A15635" t="s">
        <v>50</v>
      </c>
      <c r="B15635" t="s">
        <v>81</v>
      </c>
      <c r="C15635" t="s">
        <v>22</v>
      </c>
      <c r="D15635" s="55">
        <v>46844</v>
      </c>
      <c r="E15635">
        <v>0</v>
      </c>
      <c r="F15635">
        <v>2376542</v>
      </c>
      <c r="G15635" s="58" t="s">
        <v>87</v>
      </c>
      <c r="H15635" s="58" t="s">
        <v>87</v>
      </c>
      <c r="I15635" s="60" t="s">
        <v>85</v>
      </c>
    </row>
    <row r="15636" spans="1:9" x14ac:dyDescent="0.2">
      <c r="A15636" t="s">
        <v>58</v>
      </c>
      <c r="B15636" t="s">
        <v>80</v>
      </c>
      <c r="C15636" t="s">
        <v>22</v>
      </c>
      <c r="D15636" s="55">
        <v>46844</v>
      </c>
      <c r="E15636">
        <v>0.435</v>
      </c>
      <c r="F15636">
        <v>2376543</v>
      </c>
      <c r="G15636" s="58" t="s">
        <v>87</v>
      </c>
      <c r="H15636" s="58" t="s">
        <v>87</v>
      </c>
      <c r="I15636" s="60" t="s">
        <v>85</v>
      </c>
    </row>
    <row r="15637" spans="1:9" x14ac:dyDescent="0.2">
      <c r="A15637" t="s">
        <v>58</v>
      </c>
      <c r="B15637" t="s">
        <v>81</v>
      </c>
      <c r="C15637" t="s">
        <v>22</v>
      </c>
      <c r="D15637" s="55">
        <v>46844</v>
      </c>
      <c r="E15637">
        <v>1.4999999999999999E-2</v>
      </c>
      <c r="F15637">
        <v>2376544</v>
      </c>
      <c r="G15637" s="58" t="s">
        <v>87</v>
      </c>
      <c r="H15637" s="58" t="s">
        <v>87</v>
      </c>
      <c r="I15637" s="60" t="s">
        <v>85</v>
      </c>
    </row>
    <row r="15638" spans="1:9" x14ac:dyDescent="0.2">
      <c r="A15638" t="s">
        <v>59</v>
      </c>
      <c r="B15638" t="s">
        <v>80</v>
      </c>
      <c r="C15638" t="s">
        <v>22</v>
      </c>
      <c r="D15638" s="55">
        <v>46844</v>
      </c>
      <c r="E15638">
        <v>0.5</v>
      </c>
      <c r="F15638">
        <v>2376545</v>
      </c>
      <c r="G15638" s="58" t="s">
        <v>87</v>
      </c>
      <c r="H15638" s="58" t="s">
        <v>87</v>
      </c>
      <c r="I15638" s="60" t="s">
        <v>85</v>
      </c>
    </row>
    <row r="15639" spans="1:9" x14ac:dyDescent="0.2">
      <c r="A15639" t="s">
        <v>59</v>
      </c>
      <c r="B15639" t="s">
        <v>81</v>
      </c>
      <c r="C15639" t="s">
        <v>22</v>
      </c>
      <c r="D15639" s="55">
        <v>46844</v>
      </c>
      <c r="E15639">
        <v>-8.5000000000000006E-2</v>
      </c>
      <c r="F15639">
        <v>2376546</v>
      </c>
      <c r="G15639" s="58" t="s">
        <v>87</v>
      </c>
      <c r="H15639" s="58" t="s">
        <v>87</v>
      </c>
      <c r="I15639" s="60" t="s">
        <v>85</v>
      </c>
    </row>
    <row r="15640" spans="1:9" x14ac:dyDescent="0.2">
      <c r="A15640" t="s">
        <v>60</v>
      </c>
      <c r="B15640" t="s">
        <v>80</v>
      </c>
      <c r="C15640" t="s">
        <v>22</v>
      </c>
      <c r="D15640" s="55">
        <v>46844</v>
      </c>
      <c r="E15640">
        <v>0.5</v>
      </c>
      <c r="F15640">
        <v>2376547</v>
      </c>
      <c r="G15640" s="58" t="s">
        <v>87</v>
      </c>
      <c r="H15640" s="58" t="s">
        <v>87</v>
      </c>
      <c r="I15640" s="60" t="s">
        <v>85</v>
      </c>
    </row>
    <row r="15641" spans="1:9" x14ac:dyDescent="0.2">
      <c r="A15641" t="s">
        <v>60</v>
      </c>
      <c r="B15641" t="s">
        <v>81</v>
      </c>
      <c r="C15641" t="s">
        <v>22</v>
      </c>
      <c r="D15641" s="55">
        <v>46844</v>
      </c>
      <c r="E15641">
        <v>0.02</v>
      </c>
      <c r="F15641">
        <v>2376548</v>
      </c>
      <c r="G15641" s="58" t="s">
        <v>87</v>
      </c>
      <c r="H15641" s="58" t="s">
        <v>87</v>
      </c>
      <c r="I15641" s="60" t="s">
        <v>85</v>
      </c>
    </row>
    <row r="15642" spans="1:9" x14ac:dyDescent="0.2">
      <c r="A15642" t="s">
        <v>61</v>
      </c>
      <c r="B15642" t="s">
        <v>80</v>
      </c>
      <c r="C15642" t="s">
        <v>22</v>
      </c>
      <c r="D15642" s="55">
        <v>46844</v>
      </c>
      <c r="E15642">
        <v>0.5</v>
      </c>
      <c r="F15642">
        <v>2376549</v>
      </c>
      <c r="G15642" s="58" t="s">
        <v>87</v>
      </c>
      <c r="H15642" s="58" t="s">
        <v>87</v>
      </c>
      <c r="I15642" s="60" t="s">
        <v>85</v>
      </c>
    </row>
    <row r="15643" spans="1:9" x14ac:dyDescent="0.2">
      <c r="A15643" t="s">
        <v>61</v>
      </c>
      <c r="B15643" t="s">
        <v>81</v>
      </c>
      <c r="C15643" t="s">
        <v>22</v>
      </c>
      <c r="D15643" s="55">
        <v>46844</v>
      </c>
      <c r="E15643">
        <v>-4.4999999999999998E-2</v>
      </c>
      <c r="F15643">
        <v>2376550</v>
      </c>
      <c r="G15643" s="58" t="s">
        <v>87</v>
      </c>
      <c r="H15643" s="58" t="s">
        <v>87</v>
      </c>
      <c r="I15643" s="60" t="s">
        <v>85</v>
      </c>
    </row>
    <row r="15644" spans="1:9" x14ac:dyDescent="0.2">
      <c r="A15644" t="s">
        <v>62</v>
      </c>
      <c r="B15644" t="s">
        <v>80</v>
      </c>
      <c r="C15644" t="s">
        <v>22</v>
      </c>
      <c r="D15644" s="55">
        <v>46844</v>
      </c>
      <c r="E15644">
        <v>0.24</v>
      </c>
      <c r="F15644">
        <v>2376551</v>
      </c>
      <c r="G15644" s="58" t="s">
        <v>87</v>
      </c>
      <c r="H15644" s="58" t="s">
        <v>87</v>
      </c>
      <c r="I15644" s="60" t="s">
        <v>85</v>
      </c>
    </row>
    <row r="15645" spans="1:9" x14ac:dyDescent="0.2">
      <c r="A15645" t="s">
        <v>62</v>
      </c>
      <c r="B15645" t="s">
        <v>81</v>
      </c>
      <c r="C15645" t="s">
        <v>22</v>
      </c>
      <c r="D15645" s="55">
        <v>46844</v>
      </c>
      <c r="E15645">
        <v>5.0000000000000001E-3</v>
      </c>
      <c r="F15645">
        <v>2376552</v>
      </c>
      <c r="G15645" s="58" t="s">
        <v>87</v>
      </c>
      <c r="H15645" s="58" t="s">
        <v>87</v>
      </c>
      <c r="I15645" s="60" t="s">
        <v>85</v>
      </c>
    </row>
    <row r="15646" spans="1:9" x14ac:dyDescent="0.2">
      <c r="A15646" t="s">
        <v>63</v>
      </c>
      <c r="B15646" t="s">
        <v>80</v>
      </c>
      <c r="C15646" t="s">
        <v>22</v>
      </c>
      <c r="D15646" s="55">
        <v>46844</v>
      </c>
      <c r="E15646">
        <v>0</v>
      </c>
      <c r="F15646">
        <v>2376553</v>
      </c>
      <c r="G15646" s="58" t="s">
        <v>87</v>
      </c>
      <c r="H15646" s="58" t="s">
        <v>87</v>
      </c>
      <c r="I15646" s="60" t="s">
        <v>85</v>
      </c>
    </row>
    <row r="15647" spans="1:9" x14ac:dyDescent="0.2">
      <c r="A15647" t="s">
        <v>63</v>
      </c>
      <c r="B15647" t="s">
        <v>81</v>
      </c>
      <c r="C15647" t="s">
        <v>22</v>
      </c>
      <c r="D15647" s="55">
        <v>46844</v>
      </c>
      <c r="E15647">
        <v>0</v>
      </c>
      <c r="F15647">
        <v>2376554</v>
      </c>
      <c r="G15647" s="58" t="s">
        <v>87</v>
      </c>
      <c r="H15647" s="58" t="s">
        <v>87</v>
      </c>
      <c r="I15647" s="60" t="s">
        <v>85</v>
      </c>
    </row>
    <row r="15648" spans="1:9" x14ac:dyDescent="0.2">
      <c r="A15648" t="s">
        <v>64</v>
      </c>
      <c r="B15648" t="s">
        <v>80</v>
      </c>
      <c r="C15648" t="s">
        <v>22</v>
      </c>
      <c r="D15648" s="55">
        <v>46844</v>
      </c>
      <c r="E15648">
        <v>0</v>
      </c>
      <c r="F15648">
        <v>2376555</v>
      </c>
      <c r="G15648" s="58" t="s">
        <v>87</v>
      </c>
      <c r="H15648" s="58" t="s">
        <v>87</v>
      </c>
      <c r="I15648" s="60" t="s">
        <v>85</v>
      </c>
    </row>
    <row r="15649" spans="1:9" x14ac:dyDescent="0.2">
      <c r="A15649" t="s">
        <v>64</v>
      </c>
      <c r="B15649" t="s">
        <v>81</v>
      </c>
      <c r="C15649" t="s">
        <v>22</v>
      </c>
      <c r="D15649" s="55">
        <v>46844</v>
      </c>
      <c r="E15649">
        <v>0</v>
      </c>
      <c r="F15649">
        <v>2376556</v>
      </c>
      <c r="G15649" s="58" t="s">
        <v>87</v>
      </c>
      <c r="H15649" s="58" t="s">
        <v>87</v>
      </c>
      <c r="I15649" s="60" t="s">
        <v>85</v>
      </c>
    </row>
    <row r="15650" spans="1:9" x14ac:dyDescent="0.2">
      <c r="A15650" t="s">
        <v>79</v>
      </c>
      <c r="B15650" t="s">
        <v>80</v>
      </c>
      <c r="C15650" t="s">
        <v>22</v>
      </c>
      <c r="D15650" s="55">
        <v>46844</v>
      </c>
      <c r="E15650">
        <v>0</v>
      </c>
      <c r="F15650">
        <v>2376557</v>
      </c>
      <c r="G15650" s="58" t="s">
        <v>87</v>
      </c>
      <c r="H15650" s="58" t="s">
        <v>87</v>
      </c>
      <c r="I15650" s="60" t="s">
        <v>85</v>
      </c>
    </row>
    <row r="15651" spans="1:9" x14ac:dyDescent="0.2">
      <c r="A15651" t="s">
        <v>79</v>
      </c>
      <c r="B15651" t="s">
        <v>81</v>
      </c>
      <c r="C15651" t="s">
        <v>22</v>
      </c>
      <c r="D15651" s="55">
        <v>46844</v>
      </c>
      <c r="E15651">
        <v>0</v>
      </c>
      <c r="F15651">
        <v>2376558</v>
      </c>
      <c r="G15651" s="58" t="s">
        <v>87</v>
      </c>
      <c r="H15651" s="58" t="s">
        <v>87</v>
      </c>
      <c r="I15651" s="60" t="s">
        <v>85</v>
      </c>
    </row>
    <row r="15652" spans="1:9" x14ac:dyDescent="0.2">
      <c r="A15652" t="s">
        <v>65</v>
      </c>
      <c r="B15652" t="s">
        <v>80</v>
      </c>
      <c r="C15652" t="s">
        <v>22</v>
      </c>
      <c r="D15652" s="55">
        <v>46844</v>
      </c>
      <c r="E15652">
        <v>0</v>
      </c>
      <c r="F15652">
        <v>2376559</v>
      </c>
      <c r="G15652" s="58" t="s">
        <v>87</v>
      </c>
      <c r="H15652" s="58" t="s">
        <v>87</v>
      </c>
      <c r="I15652" s="60" t="s">
        <v>85</v>
      </c>
    </row>
    <row r="15653" spans="1:9" x14ac:dyDescent="0.2">
      <c r="A15653" t="s">
        <v>65</v>
      </c>
      <c r="B15653" t="s">
        <v>81</v>
      </c>
      <c r="C15653" t="s">
        <v>22</v>
      </c>
      <c r="D15653" s="55">
        <v>46844</v>
      </c>
      <c r="E15653">
        <v>0</v>
      </c>
      <c r="F15653">
        <v>2376560</v>
      </c>
      <c r="G15653" s="58" t="s">
        <v>87</v>
      </c>
      <c r="H15653" s="58" t="s">
        <v>87</v>
      </c>
      <c r="I15653" s="60" t="s">
        <v>85</v>
      </c>
    </row>
    <row r="15654" spans="1:9" x14ac:dyDescent="0.2">
      <c r="A15654" t="s">
        <v>82</v>
      </c>
      <c r="B15654" t="s">
        <v>80</v>
      </c>
      <c r="C15654" t="s">
        <v>22</v>
      </c>
      <c r="D15654" s="55">
        <v>46844</v>
      </c>
      <c r="E15654">
        <v>0</v>
      </c>
      <c r="F15654">
        <v>2376561</v>
      </c>
      <c r="G15654" s="58" t="s">
        <v>87</v>
      </c>
      <c r="H15654" s="58" t="s">
        <v>87</v>
      </c>
      <c r="I15654" s="60" t="s">
        <v>85</v>
      </c>
    </row>
    <row r="15655" spans="1:9" x14ac:dyDescent="0.2">
      <c r="A15655" t="s">
        <v>78</v>
      </c>
      <c r="B15655" t="s">
        <v>80</v>
      </c>
      <c r="C15655" t="s">
        <v>22</v>
      </c>
      <c r="D15655" s="55">
        <v>46874</v>
      </c>
      <c r="E15655">
        <v>0.38500000000000001</v>
      </c>
      <c r="F15655">
        <v>2376515</v>
      </c>
      <c r="G15655" s="58" t="s">
        <v>87</v>
      </c>
      <c r="H15655" s="58" t="s">
        <v>87</v>
      </c>
      <c r="I15655" s="60" t="s">
        <v>85</v>
      </c>
    </row>
    <row r="15656" spans="1:9" x14ac:dyDescent="0.2">
      <c r="A15656" t="s">
        <v>78</v>
      </c>
      <c r="B15656" t="s">
        <v>81</v>
      </c>
      <c r="C15656" t="s">
        <v>22</v>
      </c>
      <c r="D15656" s="55">
        <v>46874</v>
      </c>
      <c r="E15656">
        <v>1.4999999999999999E-2</v>
      </c>
      <c r="F15656">
        <v>2376516</v>
      </c>
      <c r="G15656" s="58" t="s">
        <v>87</v>
      </c>
      <c r="H15656" s="58" t="s">
        <v>87</v>
      </c>
      <c r="I15656" s="60" t="s">
        <v>85</v>
      </c>
    </row>
    <row r="15657" spans="1:9" x14ac:dyDescent="0.2">
      <c r="A15657" t="s">
        <v>35</v>
      </c>
      <c r="B15657" t="s">
        <v>80</v>
      </c>
      <c r="C15657" t="s">
        <v>22</v>
      </c>
      <c r="D15657" s="55">
        <v>46874</v>
      </c>
      <c r="E15657">
        <v>0.38500000000000001</v>
      </c>
      <c r="F15657">
        <v>2376517</v>
      </c>
      <c r="G15657" s="58" t="s">
        <v>87</v>
      </c>
      <c r="H15657" s="58" t="s">
        <v>87</v>
      </c>
      <c r="I15657" s="60" t="s">
        <v>85</v>
      </c>
    </row>
    <row r="15658" spans="1:9" x14ac:dyDescent="0.2">
      <c r="A15658" t="s">
        <v>35</v>
      </c>
      <c r="B15658" t="s">
        <v>81</v>
      </c>
      <c r="C15658" t="s">
        <v>22</v>
      </c>
      <c r="D15658" s="55">
        <v>46874</v>
      </c>
      <c r="E15658">
        <v>4.4999999999999998E-2</v>
      </c>
      <c r="F15658">
        <v>2376518</v>
      </c>
      <c r="G15658" s="58" t="s">
        <v>87</v>
      </c>
      <c r="H15658" s="58" t="s">
        <v>87</v>
      </c>
      <c r="I15658" s="60" t="s">
        <v>85</v>
      </c>
    </row>
    <row r="15659" spans="1:9" x14ac:dyDescent="0.2">
      <c r="A15659" t="s">
        <v>36</v>
      </c>
      <c r="B15659" t="s">
        <v>80</v>
      </c>
      <c r="C15659" t="s">
        <v>22</v>
      </c>
      <c r="D15659" s="55">
        <v>46874</v>
      </c>
      <c r="E15659">
        <v>0.38500000000000001</v>
      </c>
      <c r="F15659">
        <v>2376519</v>
      </c>
      <c r="G15659" s="58" t="s">
        <v>87</v>
      </c>
      <c r="H15659" s="58" t="s">
        <v>87</v>
      </c>
      <c r="I15659" s="60" t="s">
        <v>85</v>
      </c>
    </row>
    <row r="15660" spans="1:9" x14ac:dyDescent="0.2">
      <c r="A15660" t="s">
        <v>36</v>
      </c>
      <c r="B15660" t="s">
        <v>81</v>
      </c>
      <c r="C15660" t="s">
        <v>22</v>
      </c>
      <c r="D15660" s="55">
        <v>46874</v>
      </c>
      <c r="E15660">
        <v>1.4999999999999999E-2</v>
      </c>
      <c r="F15660">
        <v>2376520</v>
      </c>
      <c r="G15660" s="58" t="s">
        <v>87</v>
      </c>
      <c r="H15660" s="58" t="s">
        <v>87</v>
      </c>
      <c r="I15660" s="60" t="s">
        <v>85</v>
      </c>
    </row>
    <row r="15661" spans="1:9" x14ac:dyDescent="0.2">
      <c r="A15661" t="s">
        <v>37</v>
      </c>
      <c r="B15661" t="s">
        <v>80</v>
      </c>
      <c r="C15661" t="s">
        <v>22</v>
      </c>
      <c r="D15661" s="55">
        <v>46874</v>
      </c>
      <c r="E15661">
        <v>0.38500000000000001</v>
      </c>
      <c r="F15661">
        <v>2376521</v>
      </c>
      <c r="G15661" s="58" t="s">
        <v>87</v>
      </c>
      <c r="H15661" s="58" t="s">
        <v>87</v>
      </c>
      <c r="I15661" s="60" t="s">
        <v>85</v>
      </c>
    </row>
    <row r="15662" spans="1:9" x14ac:dyDescent="0.2">
      <c r="A15662" t="s">
        <v>37</v>
      </c>
      <c r="B15662" t="s">
        <v>81</v>
      </c>
      <c r="C15662" t="s">
        <v>22</v>
      </c>
      <c r="D15662" s="55">
        <v>46874</v>
      </c>
      <c r="E15662">
        <v>4.4999999999999998E-2</v>
      </c>
      <c r="F15662">
        <v>2376522</v>
      </c>
      <c r="G15662" s="58" t="s">
        <v>87</v>
      </c>
      <c r="H15662" s="58" t="s">
        <v>87</v>
      </c>
      <c r="I15662" s="60" t="s">
        <v>85</v>
      </c>
    </row>
    <row r="15663" spans="1:9" x14ac:dyDescent="0.2">
      <c r="A15663" t="s">
        <v>40</v>
      </c>
      <c r="B15663" t="s">
        <v>80</v>
      </c>
      <c r="C15663" t="s">
        <v>22</v>
      </c>
      <c r="D15663" s="55">
        <v>46874</v>
      </c>
      <c r="E15663">
        <v>0</v>
      </c>
      <c r="F15663">
        <v>2376523</v>
      </c>
      <c r="G15663" s="58" t="s">
        <v>87</v>
      </c>
      <c r="H15663" s="58" t="s">
        <v>87</v>
      </c>
      <c r="I15663" s="60" t="s">
        <v>85</v>
      </c>
    </row>
    <row r="15664" spans="1:9" x14ac:dyDescent="0.2">
      <c r="A15664" t="s">
        <v>40</v>
      </c>
      <c r="B15664" t="s">
        <v>81</v>
      </c>
      <c r="C15664" t="s">
        <v>22</v>
      </c>
      <c r="D15664" s="55">
        <v>46874</v>
      </c>
      <c r="E15664">
        <v>0</v>
      </c>
      <c r="F15664">
        <v>2376524</v>
      </c>
      <c r="G15664" s="58" t="s">
        <v>87</v>
      </c>
      <c r="H15664" s="58" t="s">
        <v>87</v>
      </c>
      <c r="I15664" s="60" t="s">
        <v>85</v>
      </c>
    </row>
    <row r="15665" spans="1:9" x14ac:dyDescent="0.2">
      <c r="A15665" t="s">
        <v>41</v>
      </c>
      <c r="B15665" t="s">
        <v>80</v>
      </c>
      <c r="C15665" t="s">
        <v>22</v>
      </c>
      <c r="D15665" s="55">
        <v>46874</v>
      </c>
      <c r="E15665">
        <v>0</v>
      </c>
      <c r="F15665">
        <v>2376525</v>
      </c>
      <c r="G15665" s="58" t="s">
        <v>87</v>
      </c>
      <c r="H15665" s="58" t="s">
        <v>87</v>
      </c>
      <c r="I15665" s="60" t="s">
        <v>85</v>
      </c>
    </row>
    <row r="15666" spans="1:9" x14ac:dyDescent="0.2">
      <c r="A15666" t="s">
        <v>41</v>
      </c>
      <c r="B15666" t="s">
        <v>81</v>
      </c>
      <c r="C15666" t="s">
        <v>22</v>
      </c>
      <c r="D15666" s="55">
        <v>46874</v>
      </c>
      <c r="E15666">
        <v>0</v>
      </c>
      <c r="F15666">
        <v>2376526</v>
      </c>
      <c r="G15666" s="58" t="s">
        <v>87</v>
      </c>
      <c r="H15666" s="58" t="s">
        <v>87</v>
      </c>
      <c r="I15666" s="60" t="s">
        <v>85</v>
      </c>
    </row>
    <row r="15667" spans="1:9" x14ac:dyDescent="0.2">
      <c r="A15667" t="s">
        <v>42</v>
      </c>
      <c r="B15667" t="s">
        <v>80</v>
      </c>
      <c r="C15667" t="s">
        <v>22</v>
      </c>
      <c r="D15667" s="55">
        <v>46874</v>
      </c>
      <c r="E15667">
        <v>0.16500000000000001</v>
      </c>
      <c r="F15667">
        <v>2376527</v>
      </c>
      <c r="G15667" s="58" t="s">
        <v>87</v>
      </c>
      <c r="H15667" s="58" t="s">
        <v>87</v>
      </c>
      <c r="I15667" s="60" t="s">
        <v>85</v>
      </c>
    </row>
    <row r="15668" spans="1:9" x14ac:dyDescent="0.2">
      <c r="A15668" t="s">
        <v>42</v>
      </c>
      <c r="B15668" t="s">
        <v>81</v>
      </c>
      <c r="C15668" t="s">
        <v>22</v>
      </c>
      <c r="D15668" s="55">
        <v>46874</v>
      </c>
      <c r="E15668">
        <v>0</v>
      </c>
      <c r="F15668">
        <v>2376528</v>
      </c>
      <c r="G15668" s="58" t="s">
        <v>87</v>
      </c>
      <c r="H15668" s="58" t="s">
        <v>87</v>
      </c>
      <c r="I15668" s="60" t="s">
        <v>85</v>
      </c>
    </row>
    <row r="15669" spans="1:9" x14ac:dyDescent="0.2">
      <c r="A15669" t="s">
        <v>43</v>
      </c>
      <c r="B15669" t="s">
        <v>80</v>
      </c>
      <c r="C15669" t="s">
        <v>22</v>
      </c>
      <c r="D15669" s="55">
        <v>46874</v>
      </c>
      <c r="E15669">
        <v>0.16500000000000001</v>
      </c>
      <c r="F15669">
        <v>2376529</v>
      </c>
      <c r="G15669" s="58" t="s">
        <v>87</v>
      </c>
      <c r="H15669" s="58" t="s">
        <v>87</v>
      </c>
      <c r="I15669" s="60" t="s">
        <v>85</v>
      </c>
    </row>
    <row r="15670" spans="1:9" x14ac:dyDescent="0.2">
      <c r="A15670" t="s">
        <v>43</v>
      </c>
      <c r="B15670" t="s">
        <v>81</v>
      </c>
      <c r="C15670" t="s">
        <v>22</v>
      </c>
      <c r="D15670" s="55">
        <v>46874</v>
      </c>
      <c r="E15670">
        <v>0</v>
      </c>
      <c r="F15670">
        <v>2376530</v>
      </c>
      <c r="G15670" s="58" t="s">
        <v>87</v>
      </c>
      <c r="H15670" s="58" t="s">
        <v>87</v>
      </c>
      <c r="I15670" s="60" t="s">
        <v>85</v>
      </c>
    </row>
    <row r="15671" spans="1:9" x14ac:dyDescent="0.2">
      <c r="A15671" t="s">
        <v>44</v>
      </c>
      <c r="B15671" t="s">
        <v>80</v>
      </c>
      <c r="C15671" t="s">
        <v>22</v>
      </c>
      <c r="D15671" s="55">
        <v>46874</v>
      </c>
      <c r="E15671">
        <v>0.19500000000000001</v>
      </c>
      <c r="F15671">
        <v>2376531</v>
      </c>
      <c r="G15671" s="58" t="s">
        <v>87</v>
      </c>
      <c r="H15671" s="58" t="s">
        <v>87</v>
      </c>
      <c r="I15671" s="60" t="s">
        <v>85</v>
      </c>
    </row>
    <row r="15672" spans="1:9" x14ac:dyDescent="0.2">
      <c r="A15672" t="s">
        <v>44</v>
      </c>
      <c r="B15672" t="s">
        <v>81</v>
      </c>
      <c r="C15672" t="s">
        <v>22</v>
      </c>
      <c r="D15672" s="55">
        <v>46874</v>
      </c>
      <c r="E15672">
        <v>5.0000000000000001E-3</v>
      </c>
      <c r="F15672">
        <v>2376532</v>
      </c>
      <c r="G15672" s="58" t="s">
        <v>87</v>
      </c>
      <c r="H15672" s="58" t="s">
        <v>87</v>
      </c>
      <c r="I15672" s="60" t="s">
        <v>85</v>
      </c>
    </row>
    <row r="15673" spans="1:9" x14ac:dyDescent="0.2">
      <c r="A15673" t="s">
        <v>45</v>
      </c>
      <c r="B15673" t="s">
        <v>80</v>
      </c>
      <c r="C15673" t="s">
        <v>22</v>
      </c>
      <c r="D15673" s="55">
        <v>46874</v>
      </c>
      <c r="E15673">
        <v>0.19500000000000001</v>
      </c>
      <c r="F15673">
        <v>2376533</v>
      </c>
      <c r="G15673" s="58" t="s">
        <v>87</v>
      </c>
      <c r="H15673" s="58" t="s">
        <v>87</v>
      </c>
      <c r="I15673" s="60" t="s">
        <v>85</v>
      </c>
    </row>
    <row r="15674" spans="1:9" x14ac:dyDescent="0.2">
      <c r="A15674" t="s">
        <v>45</v>
      </c>
      <c r="B15674" t="s">
        <v>81</v>
      </c>
      <c r="C15674" t="s">
        <v>22</v>
      </c>
      <c r="D15674" s="55">
        <v>46874</v>
      </c>
      <c r="E15674">
        <v>5.0000000000000001E-3</v>
      </c>
      <c r="F15674">
        <v>2376534</v>
      </c>
      <c r="G15674" s="58" t="s">
        <v>87</v>
      </c>
      <c r="H15674" s="58" t="s">
        <v>87</v>
      </c>
      <c r="I15674" s="60" t="s">
        <v>85</v>
      </c>
    </row>
    <row r="15675" spans="1:9" x14ac:dyDescent="0.2">
      <c r="A15675" t="s">
        <v>46</v>
      </c>
      <c r="B15675" t="s">
        <v>80</v>
      </c>
      <c r="C15675" t="s">
        <v>22</v>
      </c>
      <c r="D15675" s="55">
        <v>46874</v>
      </c>
      <c r="E15675">
        <v>0.19500000000000001</v>
      </c>
      <c r="F15675">
        <v>2376535</v>
      </c>
      <c r="G15675" s="58" t="s">
        <v>87</v>
      </c>
      <c r="H15675" s="58" t="s">
        <v>87</v>
      </c>
      <c r="I15675" s="60" t="s">
        <v>85</v>
      </c>
    </row>
    <row r="15676" spans="1:9" x14ac:dyDescent="0.2">
      <c r="A15676" t="s">
        <v>46</v>
      </c>
      <c r="B15676" t="s">
        <v>81</v>
      </c>
      <c r="C15676" t="s">
        <v>22</v>
      </c>
      <c r="D15676" s="55">
        <v>46874</v>
      </c>
      <c r="E15676">
        <v>5.0000000000000001E-3</v>
      </c>
      <c r="F15676">
        <v>2376536</v>
      </c>
      <c r="G15676" s="58" t="s">
        <v>87</v>
      </c>
      <c r="H15676" s="58" t="s">
        <v>87</v>
      </c>
      <c r="I15676" s="60" t="s">
        <v>85</v>
      </c>
    </row>
    <row r="15677" spans="1:9" x14ac:dyDescent="0.2">
      <c r="A15677" t="s">
        <v>47</v>
      </c>
      <c r="B15677" t="s">
        <v>80</v>
      </c>
      <c r="C15677" t="s">
        <v>22</v>
      </c>
      <c r="D15677" s="55">
        <v>46874</v>
      </c>
      <c r="E15677">
        <v>0.19500000000000001</v>
      </c>
      <c r="F15677">
        <v>2376537</v>
      </c>
      <c r="G15677" s="58" t="s">
        <v>87</v>
      </c>
      <c r="H15677" s="58" t="s">
        <v>87</v>
      </c>
      <c r="I15677" s="60" t="s">
        <v>85</v>
      </c>
    </row>
    <row r="15678" spans="1:9" x14ac:dyDescent="0.2">
      <c r="A15678" t="s">
        <v>47</v>
      </c>
      <c r="B15678" t="s">
        <v>81</v>
      </c>
      <c r="C15678" t="s">
        <v>22</v>
      </c>
      <c r="D15678" s="55">
        <v>46874</v>
      </c>
      <c r="E15678">
        <v>5.0000000000000001E-3</v>
      </c>
      <c r="F15678">
        <v>2376538</v>
      </c>
      <c r="G15678" s="58" t="s">
        <v>87</v>
      </c>
      <c r="H15678" s="58" t="s">
        <v>87</v>
      </c>
      <c r="I15678" s="60" t="s">
        <v>85</v>
      </c>
    </row>
    <row r="15679" spans="1:9" x14ac:dyDescent="0.2">
      <c r="A15679" t="s">
        <v>48</v>
      </c>
      <c r="B15679" t="s">
        <v>80</v>
      </c>
      <c r="C15679" t="s">
        <v>22</v>
      </c>
      <c r="D15679" s="55">
        <v>46874</v>
      </c>
      <c r="E15679">
        <v>0.19500000000000001</v>
      </c>
      <c r="F15679">
        <v>2376539</v>
      </c>
      <c r="G15679" s="58" t="s">
        <v>87</v>
      </c>
      <c r="H15679" s="58" t="s">
        <v>87</v>
      </c>
      <c r="I15679" s="60" t="s">
        <v>85</v>
      </c>
    </row>
    <row r="15680" spans="1:9" x14ac:dyDescent="0.2">
      <c r="A15680" t="s">
        <v>48</v>
      </c>
      <c r="B15680" t="s">
        <v>81</v>
      </c>
      <c r="C15680" t="s">
        <v>22</v>
      </c>
      <c r="D15680" s="55">
        <v>46874</v>
      </c>
      <c r="E15680">
        <v>5.0000000000000001E-3</v>
      </c>
      <c r="F15680">
        <v>2376540</v>
      </c>
      <c r="G15680" s="58" t="s">
        <v>87</v>
      </c>
      <c r="H15680" s="58" t="s">
        <v>87</v>
      </c>
      <c r="I15680" s="60" t="s">
        <v>85</v>
      </c>
    </row>
    <row r="15681" spans="1:9" x14ac:dyDescent="0.2">
      <c r="A15681" t="s">
        <v>50</v>
      </c>
      <c r="B15681" t="s">
        <v>80</v>
      </c>
      <c r="C15681" t="s">
        <v>22</v>
      </c>
      <c r="D15681" s="55">
        <v>46874</v>
      </c>
      <c r="E15681">
        <v>0</v>
      </c>
      <c r="F15681">
        <v>2376541</v>
      </c>
      <c r="G15681" s="58" t="s">
        <v>87</v>
      </c>
      <c r="H15681" s="58" t="s">
        <v>87</v>
      </c>
      <c r="I15681" s="60" t="s">
        <v>85</v>
      </c>
    </row>
    <row r="15682" spans="1:9" x14ac:dyDescent="0.2">
      <c r="A15682" t="s">
        <v>50</v>
      </c>
      <c r="B15682" t="s">
        <v>81</v>
      </c>
      <c r="C15682" t="s">
        <v>22</v>
      </c>
      <c r="D15682" s="55">
        <v>46874</v>
      </c>
      <c r="E15682">
        <v>0</v>
      </c>
      <c r="F15682">
        <v>2376542</v>
      </c>
      <c r="G15682" s="58" t="s">
        <v>87</v>
      </c>
      <c r="H15682" s="58" t="s">
        <v>87</v>
      </c>
      <c r="I15682" s="60" t="s">
        <v>85</v>
      </c>
    </row>
    <row r="15683" spans="1:9" x14ac:dyDescent="0.2">
      <c r="A15683" t="s">
        <v>58</v>
      </c>
      <c r="B15683" t="s">
        <v>80</v>
      </c>
      <c r="C15683" t="s">
        <v>22</v>
      </c>
      <c r="D15683" s="55">
        <v>46874</v>
      </c>
      <c r="E15683">
        <v>0.38500000000000001</v>
      </c>
      <c r="F15683">
        <v>2376543</v>
      </c>
      <c r="G15683" s="58" t="s">
        <v>87</v>
      </c>
      <c r="H15683" s="58" t="s">
        <v>87</v>
      </c>
      <c r="I15683" s="60" t="s">
        <v>85</v>
      </c>
    </row>
    <row r="15684" spans="1:9" x14ac:dyDescent="0.2">
      <c r="A15684" t="s">
        <v>58</v>
      </c>
      <c r="B15684" t="s">
        <v>81</v>
      </c>
      <c r="C15684" t="s">
        <v>22</v>
      </c>
      <c r="D15684" s="55">
        <v>46874</v>
      </c>
      <c r="E15684">
        <v>1.4999999999999999E-2</v>
      </c>
      <c r="F15684">
        <v>2376544</v>
      </c>
      <c r="G15684" s="58" t="s">
        <v>87</v>
      </c>
      <c r="H15684" s="58" t="s">
        <v>87</v>
      </c>
      <c r="I15684" s="60" t="s">
        <v>85</v>
      </c>
    </row>
    <row r="15685" spans="1:9" x14ac:dyDescent="0.2">
      <c r="A15685" t="s">
        <v>59</v>
      </c>
      <c r="B15685" t="s">
        <v>80</v>
      </c>
      <c r="C15685" t="s">
        <v>22</v>
      </c>
      <c r="D15685" s="55">
        <v>46874</v>
      </c>
      <c r="E15685">
        <v>0.44</v>
      </c>
      <c r="F15685">
        <v>2376545</v>
      </c>
      <c r="G15685" s="58" t="s">
        <v>87</v>
      </c>
      <c r="H15685" s="58" t="s">
        <v>87</v>
      </c>
      <c r="I15685" s="60" t="s">
        <v>85</v>
      </c>
    </row>
    <row r="15686" spans="1:9" x14ac:dyDescent="0.2">
      <c r="A15686" t="s">
        <v>59</v>
      </c>
      <c r="B15686" t="s">
        <v>81</v>
      </c>
      <c r="C15686" t="s">
        <v>22</v>
      </c>
      <c r="D15686" s="55">
        <v>46874</v>
      </c>
      <c r="E15686">
        <v>-6.5000000000000002E-2</v>
      </c>
      <c r="F15686">
        <v>2376546</v>
      </c>
      <c r="G15686" s="58" t="s">
        <v>87</v>
      </c>
      <c r="H15686" s="58" t="s">
        <v>87</v>
      </c>
      <c r="I15686" s="60" t="s">
        <v>85</v>
      </c>
    </row>
    <row r="15687" spans="1:9" x14ac:dyDescent="0.2">
      <c r="A15687" t="s">
        <v>60</v>
      </c>
      <c r="B15687" t="s">
        <v>80</v>
      </c>
      <c r="C15687" t="s">
        <v>22</v>
      </c>
      <c r="D15687" s="55">
        <v>46874</v>
      </c>
      <c r="E15687">
        <v>0.44</v>
      </c>
      <c r="F15687">
        <v>2376547</v>
      </c>
      <c r="G15687" s="58" t="s">
        <v>87</v>
      </c>
      <c r="H15687" s="58" t="s">
        <v>87</v>
      </c>
      <c r="I15687" s="60" t="s">
        <v>85</v>
      </c>
    </row>
    <row r="15688" spans="1:9" x14ac:dyDescent="0.2">
      <c r="A15688" t="s">
        <v>60</v>
      </c>
      <c r="B15688" t="s">
        <v>81</v>
      </c>
      <c r="C15688" t="s">
        <v>22</v>
      </c>
      <c r="D15688" s="55">
        <v>46874</v>
      </c>
      <c r="E15688">
        <v>0.02</v>
      </c>
      <c r="F15688">
        <v>2376548</v>
      </c>
      <c r="G15688" s="58" t="s">
        <v>87</v>
      </c>
      <c r="H15688" s="58" t="s">
        <v>87</v>
      </c>
      <c r="I15688" s="60" t="s">
        <v>85</v>
      </c>
    </row>
    <row r="15689" spans="1:9" x14ac:dyDescent="0.2">
      <c r="A15689" t="s">
        <v>61</v>
      </c>
      <c r="B15689" t="s">
        <v>80</v>
      </c>
      <c r="C15689" t="s">
        <v>22</v>
      </c>
      <c r="D15689" s="55">
        <v>46874</v>
      </c>
      <c r="E15689">
        <v>0.44</v>
      </c>
      <c r="F15689">
        <v>2376549</v>
      </c>
      <c r="G15689" s="58" t="s">
        <v>87</v>
      </c>
      <c r="H15689" s="58" t="s">
        <v>87</v>
      </c>
      <c r="I15689" s="60" t="s">
        <v>85</v>
      </c>
    </row>
    <row r="15690" spans="1:9" x14ac:dyDescent="0.2">
      <c r="A15690" t="s">
        <v>61</v>
      </c>
      <c r="B15690" t="s">
        <v>81</v>
      </c>
      <c r="C15690" t="s">
        <v>22</v>
      </c>
      <c r="D15690" s="55">
        <v>46874</v>
      </c>
      <c r="E15690">
        <v>-3.5000000000000003E-2</v>
      </c>
      <c r="F15690">
        <v>2376550</v>
      </c>
      <c r="G15690" s="58" t="s">
        <v>87</v>
      </c>
      <c r="H15690" s="58" t="s">
        <v>87</v>
      </c>
      <c r="I15690" s="60" t="s">
        <v>85</v>
      </c>
    </row>
    <row r="15691" spans="1:9" x14ac:dyDescent="0.2">
      <c r="A15691" t="s">
        <v>62</v>
      </c>
      <c r="B15691" t="s">
        <v>80</v>
      </c>
      <c r="C15691" t="s">
        <v>22</v>
      </c>
      <c r="D15691" s="55">
        <v>46874</v>
      </c>
      <c r="E15691">
        <v>0.19500000000000001</v>
      </c>
      <c r="F15691">
        <v>2376551</v>
      </c>
      <c r="G15691" s="58" t="s">
        <v>87</v>
      </c>
      <c r="H15691" s="58" t="s">
        <v>87</v>
      </c>
      <c r="I15691" s="60" t="s">
        <v>85</v>
      </c>
    </row>
    <row r="15692" spans="1:9" x14ac:dyDescent="0.2">
      <c r="A15692" t="s">
        <v>62</v>
      </c>
      <c r="B15692" t="s">
        <v>81</v>
      </c>
      <c r="C15692" t="s">
        <v>22</v>
      </c>
      <c r="D15692" s="55">
        <v>46874</v>
      </c>
      <c r="E15692">
        <v>5.0000000000000001E-3</v>
      </c>
      <c r="F15692">
        <v>2376552</v>
      </c>
      <c r="G15692" s="58" t="s">
        <v>87</v>
      </c>
      <c r="H15692" s="58" t="s">
        <v>87</v>
      </c>
      <c r="I15692" s="60" t="s">
        <v>85</v>
      </c>
    </row>
    <row r="15693" spans="1:9" x14ac:dyDescent="0.2">
      <c r="A15693" t="s">
        <v>63</v>
      </c>
      <c r="B15693" t="s">
        <v>80</v>
      </c>
      <c r="C15693" t="s">
        <v>22</v>
      </c>
      <c r="D15693" s="55">
        <v>46874</v>
      </c>
      <c r="E15693">
        <v>0</v>
      </c>
      <c r="F15693">
        <v>2376553</v>
      </c>
      <c r="G15693" s="58" t="s">
        <v>87</v>
      </c>
      <c r="H15693" s="58" t="s">
        <v>87</v>
      </c>
      <c r="I15693" s="60" t="s">
        <v>85</v>
      </c>
    </row>
    <row r="15694" spans="1:9" x14ac:dyDescent="0.2">
      <c r="A15694" t="s">
        <v>63</v>
      </c>
      <c r="B15694" t="s">
        <v>81</v>
      </c>
      <c r="C15694" t="s">
        <v>22</v>
      </c>
      <c r="D15694" s="55">
        <v>46874</v>
      </c>
      <c r="E15694">
        <v>0</v>
      </c>
      <c r="F15694">
        <v>2376554</v>
      </c>
      <c r="G15694" s="58" t="s">
        <v>87</v>
      </c>
      <c r="H15694" s="58" t="s">
        <v>87</v>
      </c>
      <c r="I15694" s="60" t="s">
        <v>85</v>
      </c>
    </row>
    <row r="15695" spans="1:9" x14ac:dyDescent="0.2">
      <c r="A15695" t="s">
        <v>64</v>
      </c>
      <c r="B15695" t="s">
        <v>80</v>
      </c>
      <c r="C15695" t="s">
        <v>22</v>
      </c>
      <c r="D15695" s="55">
        <v>46874</v>
      </c>
      <c r="E15695">
        <v>0</v>
      </c>
      <c r="F15695">
        <v>2376555</v>
      </c>
      <c r="G15695" s="58" t="s">
        <v>87</v>
      </c>
      <c r="H15695" s="58" t="s">
        <v>87</v>
      </c>
      <c r="I15695" s="60" t="s">
        <v>85</v>
      </c>
    </row>
    <row r="15696" spans="1:9" x14ac:dyDescent="0.2">
      <c r="A15696" t="s">
        <v>64</v>
      </c>
      <c r="B15696" t="s">
        <v>81</v>
      </c>
      <c r="C15696" t="s">
        <v>22</v>
      </c>
      <c r="D15696" s="55">
        <v>46874</v>
      </c>
      <c r="E15696">
        <v>0</v>
      </c>
      <c r="F15696">
        <v>2376556</v>
      </c>
      <c r="G15696" s="58" t="s">
        <v>87</v>
      </c>
      <c r="H15696" s="58" t="s">
        <v>87</v>
      </c>
      <c r="I15696" s="60" t="s">
        <v>85</v>
      </c>
    </row>
    <row r="15697" spans="1:9" x14ac:dyDescent="0.2">
      <c r="A15697" t="s">
        <v>79</v>
      </c>
      <c r="B15697" t="s">
        <v>80</v>
      </c>
      <c r="C15697" t="s">
        <v>22</v>
      </c>
      <c r="D15697" s="55">
        <v>46874</v>
      </c>
      <c r="E15697">
        <v>0</v>
      </c>
      <c r="F15697">
        <v>2376557</v>
      </c>
      <c r="G15697" s="58" t="s">
        <v>87</v>
      </c>
      <c r="H15697" s="58" t="s">
        <v>87</v>
      </c>
      <c r="I15697" s="60" t="s">
        <v>85</v>
      </c>
    </row>
    <row r="15698" spans="1:9" x14ac:dyDescent="0.2">
      <c r="A15698" t="s">
        <v>79</v>
      </c>
      <c r="B15698" t="s">
        <v>81</v>
      </c>
      <c r="C15698" t="s">
        <v>22</v>
      </c>
      <c r="D15698" s="55">
        <v>46874</v>
      </c>
      <c r="E15698">
        <v>0</v>
      </c>
      <c r="F15698">
        <v>2376558</v>
      </c>
      <c r="G15698" s="58" t="s">
        <v>87</v>
      </c>
      <c r="H15698" s="58" t="s">
        <v>87</v>
      </c>
      <c r="I15698" s="60" t="s">
        <v>85</v>
      </c>
    </row>
    <row r="15699" spans="1:9" x14ac:dyDescent="0.2">
      <c r="A15699" t="s">
        <v>65</v>
      </c>
      <c r="B15699" t="s">
        <v>80</v>
      </c>
      <c r="C15699" t="s">
        <v>22</v>
      </c>
      <c r="D15699" s="55">
        <v>46874</v>
      </c>
      <c r="E15699">
        <v>0</v>
      </c>
      <c r="F15699">
        <v>2376559</v>
      </c>
      <c r="G15699" s="58" t="s">
        <v>87</v>
      </c>
      <c r="H15699" s="58" t="s">
        <v>87</v>
      </c>
      <c r="I15699" s="60" t="s">
        <v>85</v>
      </c>
    </row>
    <row r="15700" spans="1:9" x14ac:dyDescent="0.2">
      <c r="A15700" t="s">
        <v>65</v>
      </c>
      <c r="B15700" t="s">
        <v>81</v>
      </c>
      <c r="C15700" t="s">
        <v>22</v>
      </c>
      <c r="D15700" s="55">
        <v>46874</v>
      </c>
      <c r="E15700">
        <v>0</v>
      </c>
      <c r="F15700">
        <v>2376560</v>
      </c>
      <c r="G15700" s="58" t="s">
        <v>87</v>
      </c>
      <c r="H15700" s="58" t="s">
        <v>87</v>
      </c>
      <c r="I15700" s="60" t="s">
        <v>85</v>
      </c>
    </row>
    <row r="15701" spans="1:9" x14ac:dyDescent="0.2">
      <c r="A15701" t="s">
        <v>82</v>
      </c>
      <c r="B15701" t="s">
        <v>80</v>
      </c>
      <c r="C15701" t="s">
        <v>22</v>
      </c>
      <c r="D15701" s="55">
        <v>46874</v>
      </c>
      <c r="E15701">
        <v>0</v>
      </c>
      <c r="F15701">
        <v>2376561</v>
      </c>
      <c r="G15701" s="58" t="s">
        <v>87</v>
      </c>
      <c r="H15701" s="58" t="s">
        <v>87</v>
      </c>
      <c r="I15701" s="60" t="s">
        <v>85</v>
      </c>
    </row>
    <row r="15702" spans="1:9" x14ac:dyDescent="0.2">
      <c r="A15702" t="s">
        <v>78</v>
      </c>
      <c r="B15702" t="s">
        <v>80</v>
      </c>
      <c r="C15702" t="s">
        <v>22</v>
      </c>
      <c r="D15702" s="55">
        <v>46905</v>
      </c>
      <c r="E15702">
        <v>0.38500000000000001</v>
      </c>
      <c r="F15702">
        <v>2376515</v>
      </c>
      <c r="G15702" s="58" t="s">
        <v>87</v>
      </c>
      <c r="H15702" s="58" t="s">
        <v>87</v>
      </c>
      <c r="I15702" s="60" t="s">
        <v>85</v>
      </c>
    </row>
    <row r="15703" spans="1:9" x14ac:dyDescent="0.2">
      <c r="A15703" t="s">
        <v>78</v>
      </c>
      <c r="B15703" t="s">
        <v>81</v>
      </c>
      <c r="C15703" t="s">
        <v>22</v>
      </c>
      <c r="D15703" s="55">
        <v>46905</v>
      </c>
      <c r="E15703">
        <v>1.4999999999999999E-2</v>
      </c>
      <c r="F15703">
        <v>2376516</v>
      </c>
      <c r="G15703" s="58" t="s">
        <v>87</v>
      </c>
      <c r="H15703" s="58" t="s">
        <v>87</v>
      </c>
      <c r="I15703" s="60" t="s">
        <v>85</v>
      </c>
    </row>
    <row r="15704" spans="1:9" x14ac:dyDescent="0.2">
      <c r="A15704" t="s">
        <v>35</v>
      </c>
      <c r="B15704" t="s">
        <v>80</v>
      </c>
      <c r="C15704" t="s">
        <v>22</v>
      </c>
      <c r="D15704" s="55">
        <v>46905</v>
      </c>
      <c r="E15704">
        <v>0.38500000000000001</v>
      </c>
      <c r="F15704">
        <v>2376517</v>
      </c>
      <c r="G15704" s="58" t="s">
        <v>87</v>
      </c>
      <c r="H15704" s="58" t="s">
        <v>87</v>
      </c>
      <c r="I15704" s="60" t="s">
        <v>85</v>
      </c>
    </row>
    <row r="15705" spans="1:9" x14ac:dyDescent="0.2">
      <c r="A15705" t="s">
        <v>35</v>
      </c>
      <c r="B15705" t="s">
        <v>81</v>
      </c>
      <c r="C15705" t="s">
        <v>22</v>
      </c>
      <c r="D15705" s="55">
        <v>46905</v>
      </c>
      <c r="E15705">
        <v>5.5E-2</v>
      </c>
      <c r="F15705">
        <v>2376518</v>
      </c>
      <c r="G15705" s="58" t="s">
        <v>87</v>
      </c>
      <c r="H15705" s="58" t="s">
        <v>87</v>
      </c>
      <c r="I15705" s="60" t="s">
        <v>85</v>
      </c>
    </row>
    <row r="15706" spans="1:9" x14ac:dyDescent="0.2">
      <c r="A15706" t="s">
        <v>36</v>
      </c>
      <c r="B15706" t="s">
        <v>80</v>
      </c>
      <c r="C15706" t="s">
        <v>22</v>
      </c>
      <c r="D15706" s="55">
        <v>46905</v>
      </c>
      <c r="E15706">
        <v>0.38500000000000001</v>
      </c>
      <c r="F15706">
        <v>2376519</v>
      </c>
      <c r="G15706" s="58" t="s">
        <v>87</v>
      </c>
      <c r="H15706" s="58" t="s">
        <v>87</v>
      </c>
      <c r="I15706" s="60" t="s">
        <v>85</v>
      </c>
    </row>
    <row r="15707" spans="1:9" x14ac:dyDescent="0.2">
      <c r="A15707" t="s">
        <v>36</v>
      </c>
      <c r="B15707" t="s">
        <v>81</v>
      </c>
      <c r="C15707" t="s">
        <v>22</v>
      </c>
      <c r="D15707" s="55">
        <v>46905</v>
      </c>
      <c r="E15707">
        <v>1.4999999999999999E-2</v>
      </c>
      <c r="F15707">
        <v>2376520</v>
      </c>
      <c r="G15707" s="58" t="s">
        <v>87</v>
      </c>
      <c r="H15707" s="58" t="s">
        <v>87</v>
      </c>
      <c r="I15707" s="60" t="s">
        <v>85</v>
      </c>
    </row>
    <row r="15708" spans="1:9" x14ac:dyDescent="0.2">
      <c r="A15708" t="s">
        <v>37</v>
      </c>
      <c r="B15708" t="s">
        <v>80</v>
      </c>
      <c r="C15708" t="s">
        <v>22</v>
      </c>
      <c r="D15708" s="55">
        <v>46905</v>
      </c>
      <c r="E15708">
        <v>0.38500000000000001</v>
      </c>
      <c r="F15708">
        <v>2376521</v>
      </c>
      <c r="G15708" s="58" t="s">
        <v>87</v>
      </c>
      <c r="H15708" s="58" t="s">
        <v>87</v>
      </c>
      <c r="I15708" s="60" t="s">
        <v>85</v>
      </c>
    </row>
    <row r="15709" spans="1:9" x14ac:dyDescent="0.2">
      <c r="A15709" t="s">
        <v>37</v>
      </c>
      <c r="B15709" t="s">
        <v>81</v>
      </c>
      <c r="C15709" t="s">
        <v>22</v>
      </c>
      <c r="D15709" s="55">
        <v>46905</v>
      </c>
      <c r="E15709">
        <v>5.5E-2</v>
      </c>
      <c r="F15709">
        <v>2376522</v>
      </c>
      <c r="G15709" s="58" t="s">
        <v>87</v>
      </c>
      <c r="H15709" s="58" t="s">
        <v>87</v>
      </c>
      <c r="I15709" s="60" t="s">
        <v>85</v>
      </c>
    </row>
    <row r="15710" spans="1:9" x14ac:dyDescent="0.2">
      <c r="A15710" t="s">
        <v>40</v>
      </c>
      <c r="B15710" t="s">
        <v>80</v>
      </c>
      <c r="C15710" t="s">
        <v>22</v>
      </c>
      <c r="D15710" s="55">
        <v>46905</v>
      </c>
      <c r="E15710">
        <v>0</v>
      </c>
      <c r="F15710">
        <v>2376523</v>
      </c>
      <c r="G15710" s="58" t="s">
        <v>87</v>
      </c>
      <c r="H15710" s="58" t="s">
        <v>87</v>
      </c>
      <c r="I15710" s="60" t="s">
        <v>85</v>
      </c>
    </row>
    <row r="15711" spans="1:9" x14ac:dyDescent="0.2">
      <c r="A15711" t="s">
        <v>40</v>
      </c>
      <c r="B15711" t="s">
        <v>81</v>
      </c>
      <c r="C15711" t="s">
        <v>22</v>
      </c>
      <c r="D15711" s="55">
        <v>46905</v>
      </c>
      <c r="E15711">
        <v>0</v>
      </c>
      <c r="F15711">
        <v>2376524</v>
      </c>
      <c r="G15711" s="58" t="s">
        <v>87</v>
      </c>
      <c r="H15711" s="58" t="s">
        <v>87</v>
      </c>
      <c r="I15711" s="60" t="s">
        <v>85</v>
      </c>
    </row>
    <row r="15712" spans="1:9" x14ac:dyDescent="0.2">
      <c r="A15712" t="s">
        <v>41</v>
      </c>
      <c r="B15712" t="s">
        <v>80</v>
      </c>
      <c r="C15712" t="s">
        <v>22</v>
      </c>
      <c r="D15712" s="55">
        <v>46905</v>
      </c>
      <c r="E15712">
        <v>0</v>
      </c>
      <c r="F15712">
        <v>2376525</v>
      </c>
      <c r="G15712" s="58" t="s">
        <v>87</v>
      </c>
      <c r="H15712" s="58" t="s">
        <v>87</v>
      </c>
      <c r="I15712" s="60" t="s">
        <v>85</v>
      </c>
    </row>
    <row r="15713" spans="1:9" x14ac:dyDescent="0.2">
      <c r="A15713" t="s">
        <v>41</v>
      </c>
      <c r="B15713" t="s">
        <v>81</v>
      </c>
      <c r="C15713" t="s">
        <v>22</v>
      </c>
      <c r="D15713" s="55">
        <v>46905</v>
      </c>
      <c r="E15713">
        <v>0</v>
      </c>
      <c r="F15713">
        <v>2376526</v>
      </c>
      <c r="G15713" s="58" t="s">
        <v>87</v>
      </c>
      <c r="H15713" s="58" t="s">
        <v>87</v>
      </c>
      <c r="I15713" s="60" t="s">
        <v>85</v>
      </c>
    </row>
    <row r="15714" spans="1:9" x14ac:dyDescent="0.2">
      <c r="A15714" t="s">
        <v>42</v>
      </c>
      <c r="B15714" t="s">
        <v>80</v>
      </c>
      <c r="C15714" t="s">
        <v>22</v>
      </c>
      <c r="D15714" s="55">
        <v>46905</v>
      </c>
      <c r="E15714">
        <v>0.17</v>
      </c>
      <c r="F15714">
        <v>2376527</v>
      </c>
      <c r="G15714" s="58" t="s">
        <v>87</v>
      </c>
      <c r="H15714" s="58" t="s">
        <v>87</v>
      </c>
      <c r="I15714" s="60" t="s">
        <v>85</v>
      </c>
    </row>
    <row r="15715" spans="1:9" x14ac:dyDescent="0.2">
      <c r="A15715" t="s">
        <v>42</v>
      </c>
      <c r="B15715" t="s">
        <v>81</v>
      </c>
      <c r="C15715" t="s">
        <v>22</v>
      </c>
      <c r="D15715" s="55">
        <v>46905</v>
      </c>
      <c r="E15715">
        <v>0</v>
      </c>
      <c r="F15715">
        <v>2376528</v>
      </c>
      <c r="G15715" s="58" t="s">
        <v>87</v>
      </c>
      <c r="H15715" s="58" t="s">
        <v>87</v>
      </c>
      <c r="I15715" s="60" t="s">
        <v>85</v>
      </c>
    </row>
    <row r="15716" spans="1:9" x14ac:dyDescent="0.2">
      <c r="A15716" t="s">
        <v>43</v>
      </c>
      <c r="B15716" t="s">
        <v>80</v>
      </c>
      <c r="C15716" t="s">
        <v>22</v>
      </c>
      <c r="D15716" s="55">
        <v>46905</v>
      </c>
      <c r="E15716">
        <v>0.17</v>
      </c>
      <c r="F15716">
        <v>2376529</v>
      </c>
      <c r="G15716" s="58" t="s">
        <v>87</v>
      </c>
      <c r="H15716" s="58" t="s">
        <v>87</v>
      </c>
      <c r="I15716" s="60" t="s">
        <v>85</v>
      </c>
    </row>
    <row r="15717" spans="1:9" x14ac:dyDescent="0.2">
      <c r="A15717" t="s">
        <v>43</v>
      </c>
      <c r="B15717" t="s">
        <v>81</v>
      </c>
      <c r="C15717" t="s">
        <v>22</v>
      </c>
      <c r="D15717" s="55">
        <v>46905</v>
      </c>
      <c r="E15717">
        <v>0</v>
      </c>
      <c r="F15717">
        <v>2376530</v>
      </c>
      <c r="G15717" s="58" t="s">
        <v>87</v>
      </c>
      <c r="H15717" s="58" t="s">
        <v>87</v>
      </c>
      <c r="I15717" s="60" t="s">
        <v>85</v>
      </c>
    </row>
    <row r="15718" spans="1:9" x14ac:dyDescent="0.2">
      <c r="A15718" t="s">
        <v>44</v>
      </c>
      <c r="B15718" t="s">
        <v>80</v>
      </c>
      <c r="C15718" t="s">
        <v>22</v>
      </c>
      <c r="D15718" s="55">
        <v>46905</v>
      </c>
      <c r="E15718">
        <v>0.19500000000000001</v>
      </c>
      <c r="F15718">
        <v>2376531</v>
      </c>
      <c r="G15718" s="58" t="s">
        <v>87</v>
      </c>
      <c r="H15718" s="58" t="s">
        <v>87</v>
      </c>
      <c r="I15718" s="60" t="s">
        <v>85</v>
      </c>
    </row>
    <row r="15719" spans="1:9" x14ac:dyDescent="0.2">
      <c r="A15719" t="s">
        <v>44</v>
      </c>
      <c r="B15719" t="s">
        <v>81</v>
      </c>
      <c r="C15719" t="s">
        <v>22</v>
      </c>
      <c r="D15719" s="55">
        <v>46905</v>
      </c>
      <c r="E15719">
        <v>5.0000000000000001E-3</v>
      </c>
      <c r="F15719">
        <v>2376532</v>
      </c>
      <c r="G15719" s="58" t="s">
        <v>87</v>
      </c>
      <c r="H15719" s="58" t="s">
        <v>87</v>
      </c>
      <c r="I15719" s="60" t="s">
        <v>85</v>
      </c>
    </row>
    <row r="15720" spans="1:9" x14ac:dyDescent="0.2">
      <c r="A15720" t="s">
        <v>45</v>
      </c>
      <c r="B15720" t="s">
        <v>80</v>
      </c>
      <c r="C15720" t="s">
        <v>22</v>
      </c>
      <c r="D15720" s="55">
        <v>46905</v>
      </c>
      <c r="E15720">
        <v>0.19500000000000001</v>
      </c>
      <c r="F15720">
        <v>2376533</v>
      </c>
      <c r="G15720" s="58" t="s">
        <v>87</v>
      </c>
      <c r="H15720" s="58" t="s">
        <v>87</v>
      </c>
      <c r="I15720" s="60" t="s">
        <v>85</v>
      </c>
    </row>
    <row r="15721" spans="1:9" x14ac:dyDescent="0.2">
      <c r="A15721" t="s">
        <v>45</v>
      </c>
      <c r="B15721" t="s">
        <v>81</v>
      </c>
      <c r="C15721" t="s">
        <v>22</v>
      </c>
      <c r="D15721" s="55">
        <v>46905</v>
      </c>
      <c r="E15721">
        <v>5.0000000000000001E-3</v>
      </c>
      <c r="F15721">
        <v>2376534</v>
      </c>
      <c r="G15721" s="58" t="s">
        <v>87</v>
      </c>
      <c r="H15721" s="58" t="s">
        <v>87</v>
      </c>
      <c r="I15721" s="60" t="s">
        <v>85</v>
      </c>
    </row>
    <row r="15722" spans="1:9" x14ac:dyDescent="0.2">
      <c r="A15722" t="s">
        <v>46</v>
      </c>
      <c r="B15722" t="s">
        <v>80</v>
      </c>
      <c r="C15722" t="s">
        <v>22</v>
      </c>
      <c r="D15722" s="55">
        <v>46905</v>
      </c>
      <c r="E15722">
        <v>0.19500000000000001</v>
      </c>
      <c r="F15722">
        <v>2376535</v>
      </c>
      <c r="G15722" s="58" t="s">
        <v>87</v>
      </c>
      <c r="H15722" s="58" t="s">
        <v>87</v>
      </c>
      <c r="I15722" s="60" t="s">
        <v>85</v>
      </c>
    </row>
    <row r="15723" spans="1:9" x14ac:dyDescent="0.2">
      <c r="A15723" t="s">
        <v>46</v>
      </c>
      <c r="B15723" t="s">
        <v>81</v>
      </c>
      <c r="C15723" t="s">
        <v>22</v>
      </c>
      <c r="D15723" s="55">
        <v>46905</v>
      </c>
      <c r="E15723">
        <v>5.0000000000000001E-3</v>
      </c>
      <c r="F15723">
        <v>2376536</v>
      </c>
      <c r="G15723" s="58" t="s">
        <v>87</v>
      </c>
      <c r="H15723" s="58" t="s">
        <v>87</v>
      </c>
      <c r="I15723" s="60" t="s">
        <v>85</v>
      </c>
    </row>
    <row r="15724" spans="1:9" x14ac:dyDescent="0.2">
      <c r="A15724" t="s">
        <v>47</v>
      </c>
      <c r="B15724" t="s">
        <v>80</v>
      </c>
      <c r="C15724" t="s">
        <v>22</v>
      </c>
      <c r="D15724" s="55">
        <v>46905</v>
      </c>
      <c r="E15724">
        <v>0.19500000000000001</v>
      </c>
      <c r="F15724">
        <v>2376537</v>
      </c>
      <c r="G15724" s="58" t="s">
        <v>87</v>
      </c>
      <c r="H15724" s="58" t="s">
        <v>87</v>
      </c>
      <c r="I15724" s="60" t="s">
        <v>85</v>
      </c>
    </row>
    <row r="15725" spans="1:9" x14ac:dyDescent="0.2">
      <c r="A15725" t="s">
        <v>47</v>
      </c>
      <c r="B15725" t="s">
        <v>81</v>
      </c>
      <c r="C15725" t="s">
        <v>22</v>
      </c>
      <c r="D15725" s="55">
        <v>46905</v>
      </c>
      <c r="E15725">
        <v>5.0000000000000001E-3</v>
      </c>
      <c r="F15725">
        <v>2376538</v>
      </c>
      <c r="G15725" s="58" t="s">
        <v>87</v>
      </c>
      <c r="H15725" s="58" t="s">
        <v>87</v>
      </c>
      <c r="I15725" s="60" t="s">
        <v>85</v>
      </c>
    </row>
    <row r="15726" spans="1:9" x14ac:dyDescent="0.2">
      <c r="A15726" t="s">
        <v>48</v>
      </c>
      <c r="B15726" t="s">
        <v>80</v>
      </c>
      <c r="C15726" t="s">
        <v>22</v>
      </c>
      <c r="D15726" s="55">
        <v>46905</v>
      </c>
      <c r="E15726">
        <v>0.19500000000000001</v>
      </c>
      <c r="F15726">
        <v>2376539</v>
      </c>
      <c r="G15726" s="58" t="s">
        <v>87</v>
      </c>
      <c r="H15726" s="58" t="s">
        <v>87</v>
      </c>
      <c r="I15726" s="60" t="s">
        <v>85</v>
      </c>
    </row>
    <row r="15727" spans="1:9" x14ac:dyDescent="0.2">
      <c r="A15727" t="s">
        <v>48</v>
      </c>
      <c r="B15727" t="s">
        <v>81</v>
      </c>
      <c r="C15727" t="s">
        <v>22</v>
      </c>
      <c r="D15727" s="55">
        <v>46905</v>
      </c>
      <c r="E15727">
        <v>5.0000000000000001E-3</v>
      </c>
      <c r="F15727">
        <v>2376540</v>
      </c>
      <c r="G15727" s="58" t="s">
        <v>87</v>
      </c>
      <c r="H15727" s="58" t="s">
        <v>87</v>
      </c>
      <c r="I15727" s="60" t="s">
        <v>85</v>
      </c>
    </row>
    <row r="15728" spans="1:9" x14ac:dyDescent="0.2">
      <c r="A15728" t="s">
        <v>50</v>
      </c>
      <c r="B15728" t="s">
        <v>80</v>
      </c>
      <c r="C15728" t="s">
        <v>22</v>
      </c>
      <c r="D15728" s="55">
        <v>46905</v>
      </c>
      <c r="E15728">
        <v>0</v>
      </c>
      <c r="F15728">
        <v>2376541</v>
      </c>
      <c r="G15728" s="58" t="s">
        <v>87</v>
      </c>
      <c r="H15728" s="58" t="s">
        <v>87</v>
      </c>
      <c r="I15728" s="60" t="s">
        <v>85</v>
      </c>
    </row>
    <row r="15729" spans="1:9" x14ac:dyDescent="0.2">
      <c r="A15729" t="s">
        <v>50</v>
      </c>
      <c r="B15729" t="s">
        <v>81</v>
      </c>
      <c r="C15729" t="s">
        <v>22</v>
      </c>
      <c r="D15729" s="55">
        <v>46905</v>
      </c>
      <c r="E15729">
        <v>0</v>
      </c>
      <c r="F15729">
        <v>2376542</v>
      </c>
      <c r="G15729" s="58" t="s">
        <v>87</v>
      </c>
      <c r="H15729" s="58" t="s">
        <v>87</v>
      </c>
      <c r="I15729" s="60" t="s">
        <v>85</v>
      </c>
    </row>
    <row r="15730" spans="1:9" x14ac:dyDescent="0.2">
      <c r="A15730" t="s">
        <v>58</v>
      </c>
      <c r="B15730" t="s">
        <v>80</v>
      </c>
      <c r="C15730" t="s">
        <v>22</v>
      </c>
      <c r="D15730" s="55">
        <v>46905</v>
      </c>
      <c r="E15730">
        <v>0.38500000000000001</v>
      </c>
      <c r="F15730">
        <v>2376543</v>
      </c>
      <c r="G15730" s="58" t="s">
        <v>87</v>
      </c>
      <c r="H15730" s="58" t="s">
        <v>87</v>
      </c>
      <c r="I15730" s="60" t="s">
        <v>85</v>
      </c>
    </row>
    <row r="15731" spans="1:9" x14ac:dyDescent="0.2">
      <c r="A15731" t="s">
        <v>58</v>
      </c>
      <c r="B15731" t="s">
        <v>81</v>
      </c>
      <c r="C15731" t="s">
        <v>22</v>
      </c>
      <c r="D15731" s="55">
        <v>46905</v>
      </c>
      <c r="E15731">
        <v>1.4999999999999999E-2</v>
      </c>
      <c r="F15731">
        <v>2376544</v>
      </c>
      <c r="G15731" s="58" t="s">
        <v>87</v>
      </c>
      <c r="H15731" s="58" t="s">
        <v>87</v>
      </c>
      <c r="I15731" s="60" t="s">
        <v>85</v>
      </c>
    </row>
    <row r="15732" spans="1:9" x14ac:dyDescent="0.2">
      <c r="A15732" t="s">
        <v>59</v>
      </c>
      <c r="B15732" t="s">
        <v>80</v>
      </c>
      <c r="C15732" t="s">
        <v>22</v>
      </c>
      <c r="D15732" s="55">
        <v>46905</v>
      </c>
      <c r="E15732">
        <v>0.44</v>
      </c>
      <c r="F15732">
        <v>2376545</v>
      </c>
      <c r="G15732" s="58" t="s">
        <v>87</v>
      </c>
      <c r="H15732" s="58" t="s">
        <v>87</v>
      </c>
      <c r="I15732" s="60" t="s">
        <v>85</v>
      </c>
    </row>
    <row r="15733" spans="1:9" x14ac:dyDescent="0.2">
      <c r="A15733" t="s">
        <v>59</v>
      </c>
      <c r="B15733" t="s">
        <v>81</v>
      </c>
      <c r="C15733" t="s">
        <v>22</v>
      </c>
      <c r="D15733" s="55">
        <v>46905</v>
      </c>
      <c r="E15733">
        <v>-5.5E-2</v>
      </c>
      <c r="F15733">
        <v>2376546</v>
      </c>
      <c r="G15733" s="58" t="s">
        <v>87</v>
      </c>
      <c r="H15733" s="58" t="s">
        <v>87</v>
      </c>
      <c r="I15733" s="60" t="s">
        <v>85</v>
      </c>
    </row>
    <row r="15734" spans="1:9" x14ac:dyDescent="0.2">
      <c r="A15734" t="s">
        <v>60</v>
      </c>
      <c r="B15734" t="s">
        <v>80</v>
      </c>
      <c r="C15734" t="s">
        <v>22</v>
      </c>
      <c r="D15734" s="55">
        <v>46905</v>
      </c>
      <c r="E15734">
        <v>0.44</v>
      </c>
      <c r="F15734">
        <v>2376547</v>
      </c>
      <c r="G15734" s="58" t="s">
        <v>87</v>
      </c>
      <c r="H15734" s="58" t="s">
        <v>87</v>
      </c>
      <c r="I15734" s="60" t="s">
        <v>85</v>
      </c>
    </row>
    <row r="15735" spans="1:9" x14ac:dyDescent="0.2">
      <c r="A15735" t="s">
        <v>60</v>
      </c>
      <c r="B15735" t="s">
        <v>81</v>
      </c>
      <c r="C15735" t="s">
        <v>22</v>
      </c>
      <c r="D15735" s="55">
        <v>46905</v>
      </c>
      <c r="E15735">
        <v>3.5000000000000003E-2</v>
      </c>
      <c r="F15735">
        <v>2376548</v>
      </c>
      <c r="G15735" s="58" t="s">
        <v>87</v>
      </c>
      <c r="H15735" s="58" t="s">
        <v>87</v>
      </c>
      <c r="I15735" s="60" t="s">
        <v>85</v>
      </c>
    </row>
    <row r="15736" spans="1:9" x14ac:dyDescent="0.2">
      <c r="A15736" t="s">
        <v>61</v>
      </c>
      <c r="B15736" t="s">
        <v>80</v>
      </c>
      <c r="C15736" t="s">
        <v>22</v>
      </c>
      <c r="D15736" s="55">
        <v>46905</v>
      </c>
      <c r="E15736">
        <v>0.44</v>
      </c>
      <c r="F15736">
        <v>2376549</v>
      </c>
      <c r="G15736" s="58" t="s">
        <v>87</v>
      </c>
      <c r="H15736" s="58" t="s">
        <v>87</v>
      </c>
      <c r="I15736" s="60" t="s">
        <v>85</v>
      </c>
    </row>
    <row r="15737" spans="1:9" x14ac:dyDescent="0.2">
      <c r="A15737" t="s">
        <v>61</v>
      </c>
      <c r="B15737" t="s">
        <v>81</v>
      </c>
      <c r="C15737" t="s">
        <v>22</v>
      </c>
      <c r="D15737" s="55">
        <v>46905</v>
      </c>
      <c r="E15737">
        <v>-3.5000000000000003E-2</v>
      </c>
      <c r="F15737">
        <v>2376550</v>
      </c>
      <c r="G15737" s="58" t="s">
        <v>87</v>
      </c>
      <c r="H15737" s="58" t="s">
        <v>87</v>
      </c>
      <c r="I15737" s="60" t="s">
        <v>85</v>
      </c>
    </row>
    <row r="15738" spans="1:9" x14ac:dyDescent="0.2">
      <c r="A15738" t="s">
        <v>62</v>
      </c>
      <c r="B15738" t="s">
        <v>80</v>
      </c>
      <c r="C15738" t="s">
        <v>22</v>
      </c>
      <c r="D15738" s="55">
        <v>46905</v>
      </c>
      <c r="E15738">
        <v>0.19500000000000001</v>
      </c>
      <c r="F15738">
        <v>2376551</v>
      </c>
      <c r="G15738" s="58" t="s">
        <v>87</v>
      </c>
      <c r="H15738" s="58" t="s">
        <v>87</v>
      </c>
      <c r="I15738" s="60" t="s">
        <v>85</v>
      </c>
    </row>
    <row r="15739" spans="1:9" x14ac:dyDescent="0.2">
      <c r="A15739" t="s">
        <v>62</v>
      </c>
      <c r="B15739" t="s">
        <v>81</v>
      </c>
      <c r="C15739" t="s">
        <v>22</v>
      </c>
      <c r="D15739" s="55">
        <v>46905</v>
      </c>
      <c r="E15739">
        <v>5.0000000000000001E-3</v>
      </c>
      <c r="F15739">
        <v>2376552</v>
      </c>
      <c r="G15739" s="58" t="s">
        <v>87</v>
      </c>
      <c r="H15739" s="58" t="s">
        <v>87</v>
      </c>
      <c r="I15739" s="60" t="s">
        <v>85</v>
      </c>
    </row>
    <row r="15740" spans="1:9" x14ac:dyDescent="0.2">
      <c r="A15740" t="s">
        <v>63</v>
      </c>
      <c r="B15740" t="s">
        <v>80</v>
      </c>
      <c r="C15740" t="s">
        <v>22</v>
      </c>
      <c r="D15740" s="55">
        <v>46905</v>
      </c>
      <c r="E15740">
        <v>0</v>
      </c>
      <c r="F15740">
        <v>2376553</v>
      </c>
      <c r="G15740" s="58" t="s">
        <v>87</v>
      </c>
      <c r="H15740" s="58" t="s">
        <v>87</v>
      </c>
      <c r="I15740" s="60" t="s">
        <v>85</v>
      </c>
    </row>
    <row r="15741" spans="1:9" x14ac:dyDescent="0.2">
      <c r="A15741" t="s">
        <v>63</v>
      </c>
      <c r="B15741" t="s">
        <v>81</v>
      </c>
      <c r="C15741" t="s">
        <v>22</v>
      </c>
      <c r="D15741" s="55">
        <v>46905</v>
      </c>
      <c r="E15741">
        <v>0</v>
      </c>
      <c r="F15741">
        <v>2376554</v>
      </c>
      <c r="G15741" s="58" t="s">
        <v>87</v>
      </c>
      <c r="H15741" s="58" t="s">
        <v>87</v>
      </c>
      <c r="I15741" s="60" t="s">
        <v>85</v>
      </c>
    </row>
    <row r="15742" spans="1:9" x14ac:dyDescent="0.2">
      <c r="A15742" t="s">
        <v>64</v>
      </c>
      <c r="B15742" t="s">
        <v>80</v>
      </c>
      <c r="C15742" t="s">
        <v>22</v>
      </c>
      <c r="D15742" s="55">
        <v>46905</v>
      </c>
      <c r="E15742">
        <v>0</v>
      </c>
      <c r="F15742">
        <v>2376555</v>
      </c>
      <c r="G15742" s="58" t="s">
        <v>87</v>
      </c>
      <c r="H15742" s="58" t="s">
        <v>87</v>
      </c>
      <c r="I15742" s="60" t="s">
        <v>85</v>
      </c>
    </row>
    <row r="15743" spans="1:9" x14ac:dyDescent="0.2">
      <c r="A15743" t="s">
        <v>64</v>
      </c>
      <c r="B15743" t="s">
        <v>81</v>
      </c>
      <c r="C15743" t="s">
        <v>22</v>
      </c>
      <c r="D15743" s="55">
        <v>46905</v>
      </c>
      <c r="E15743">
        <v>0</v>
      </c>
      <c r="F15743">
        <v>2376556</v>
      </c>
      <c r="G15743" s="58" t="s">
        <v>87</v>
      </c>
      <c r="H15743" s="58" t="s">
        <v>87</v>
      </c>
      <c r="I15743" s="60" t="s">
        <v>85</v>
      </c>
    </row>
    <row r="15744" spans="1:9" x14ac:dyDescent="0.2">
      <c r="A15744" t="s">
        <v>79</v>
      </c>
      <c r="B15744" t="s">
        <v>80</v>
      </c>
      <c r="C15744" t="s">
        <v>22</v>
      </c>
      <c r="D15744" s="55">
        <v>46905</v>
      </c>
      <c r="E15744">
        <v>0</v>
      </c>
      <c r="F15744">
        <v>2376557</v>
      </c>
      <c r="G15744" s="58" t="s">
        <v>87</v>
      </c>
      <c r="H15744" s="58" t="s">
        <v>87</v>
      </c>
      <c r="I15744" s="60" t="s">
        <v>85</v>
      </c>
    </row>
    <row r="15745" spans="1:9" x14ac:dyDescent="0.2">
      <c r="A15745" t="s">
        <v>79</v>
      </c>
      <c r="B15745" t="s">
        <v>81</v>
      </c>
      <c r="C15745" t="s">
        <v>22</v>
      </c>
      <c r="D15745" s="55">
        <v>46905</v>
      </c>
      <c r="E15745">
        <v>0</v>
      </c>
      <c r="F15745">
        <v>2376558</v>
      </c>
      <c r="G15745" s="58" t="s">
        <v>87</v>
      </c>
      <c r="H15745" s="58" t="s">
        <v>87</v>
      </c>
      <c r="I15745" s="60" t="s">
        <v>85</v>
      </c>
    </row>
    <row r="15746" spans="1:9" x14ac:dyDescent="0.2">
      <c r="A15746" t="s">
        <v>65</v>
      </c>
      <c r="B15746" t="s">
        <v>80</v>
      </c>
      <c r="C15746" t="s">
        <v>22</v>
      </c>
      <c r="D15746" s="55">
        <v>46905</v>
      </c>
      <c r="E15746">
        <v>0</v>
      </c>
      <c r="F15746">
        <v>2376559</v>
      </c>
      <c r="G15746" s="58" t="s">
        <v>87</v>
      </c>
      <c r="H15746" s="58" t="s">
        <v>87</v>
      </c>
      <c r="I15746" s="60" t="s">
        <v>85</v>
      </c>
    </row>
    <row r="15747" spans="1:9" x14ac:dyDescent="0.2">
      <c r="A15747" t="s">
        <v>65</v>
      </c>
      <c r="B15747" t="s">
        <v>81</v>
      </c>
      <c r="C15747" t="s">
        <v>22</v>
      </c>
      <c r="D15747" s="55">
        <v>46905</v>
      </c>
      <c r="E15747">
        <v>0</v>
      </c>
      <c r="F15747">
        <v>2376560</v>
      </c>
      <c r="G15747" s="58" t="s">
        <v>87</v>
      </c>
      <c r="H15747" s="58" t="s">
        <v>87</v>
      </c>
      <c r="I15747" s="60" t="s">
        <v>85</v>
      </c>
    </row>
    <row r="15748" spans="1:9" x14ac:dyDescent="0.2">
      <c r="A15748" t="s">
        <v>82</v>
      </c>
      <c r="B15748" t="s">
        <v>80</v>
      </c>
      <c r="C15748" t="s">
        <v>22</v>
      </c>
      <c r="D15748" s="55">
        <v>46905</v>
      </c>
      <c r="E15748">
        <v>0</v>
      </c>
      <c r="F15748">
        <v>2376561</v>
      </c>
      <c r="G15748" s="58" t="s">
        <v>87</v>
      </c>
      <c r="H15748" s="58" t="s">
        <v>87</v>
      </c>
      <c r="I15748" s="60" t="s">
        <v>85</v>
      </c>
    </row>
    <row r="15749" spans="1:9" x14ac:dyDescent="0.2">
      <c r="A15749" t="s">
        <v>78</v>
      </c>
      <c r="B15749" t="s">
        <v>80</v>
      </c>
      <c r="C15749" t="s">
        <v>22</v>
      </c>
      <c r="D15749" s="55">
        <v>46935</v>
      </c>
      <c r="E15749">
        <v>0.39750000000000002</v>
      </c>
      <c r="F15749">
        <v>2376515</v>
      </c>
      <c r="G15749" s="58" t="s">
        <v>87</v>
      </c>
      <c r="H15749" s="58" t="s">
        <v>87</v>
      </c>
      <c r="I15749" s="60" t="s">
        <v>85</v>
      </c>
    </row>
    <row r="15750" spans="1:9" x14ac:dyDescent="0.2">
      <c r="A15750" t="s">
        <v>78</v>
      </c>
      <c r="B15750" t="s">
        <v>81</v>
      </c>
      <c r="C15750" t="s">
        <v>22</v>
      </c>
      <c r="D15750" s="55">
        <v>46935</v>
      </c>
      <c r="E15750">
        <v>1.4999999999999999E-2</v>
      </c>
      <c r="F15750">
        <v>2376516</v>
      </c>
      <c r="G15750" s="58" t="s">
        <v>87</v>
      </c>
      <c r="H15750" s="58" t="s">
        <v>87</v>
      </c>
      <c r="I15750" s="60" t="s">
        <v>85</v>
      </c>
    </row>
    <row r="15751" spans="1:9" x14ac:dyDescent="0.2">
      <c r="A15751" t="s">
        <v>35</v>
      </c>
      <c r="B15751" t="s">
        <v>80</v>
      </c>
      <c r="C15751" t="s">
        <v>22</v>
      </c>
      <c r="D15751" s="55">
        <v>46935</v>
      </c>
      <c r="E15751">
        <v>0.39750000000000002</v>
      </c>
      <c r="F15751">
        <v>2376517</v>
      </c>
      <c r="G15751" s="58" t="s">
        <v>87</v>
      </c>
      <c r="H15751" s="58" t="s">
        <v>87</v>
      </c>
      <c r="I15751" s="60" t="s">
        <v>85</v>
      </c>
    </row>
    <row r="15752" spans="1:9" x14ac:dyDescent="0.2">
      <c r="A15752" t="s">
        <v>35</v>
      </c>
      <c r="B15752" t="s">
        <v>81</v>
      </c>
      <c r="C15752" t="s">
        <v>22</v>
      </c>
      <c r="D15752" s="55">
        <v>46935</v>
      </c>
      <c r="E15752">
        <v>6.5000000000000002E-2</v>
      </c>
      <c r="F15752">
        <v>2376518</v>
      </c>
      <c r="G15752" s="58" t="s">
        <v>87</v>
      </c>
      <c r="H15752" s="58" t="s">
        <v>87</v>
      </c>
      <c r="I15752" s="60" t="s">
        <v>85</v>
      </c>
    </row>
    <row r="15753" spans="1:9" x14ac:dyDescent="0.2">
      <c r="A15753" t="s">
        <v>36</v>
      </c>
      <c r="B15753" t="s">
        <v>80</v>
      </c>
      <c r="C15753" t="s">
        <v>22</v>
      </c>
      <c r="D15753" s="55">
        <v>46935</v>
      </c>
      <c r="E15753">
        <v>0.39750000000000002</v>
      </c>
      <c r="F15753">
        <v>2376519</v>
      </c>
      <c r="G15753" s="58" t="s">
        <v>87</v>
      </c>
      <c r="H15753" s="58" t="s">
        <v>87</v>
      </c>
      <c r="I15753" s="60" t="s">
        <v>85</v>
      </c>
    </row>
    <row r="15754" spans="1:9" x14ac:dyDescent="0.2">
      <c r="A15754" t="s">
        <v>36</v>
      </c>
      <c r="B15754" t="s">
        <v>81</v>
      </c>
      <c r="C15754" t="s">
        <v>22</v>
      </c>
      <c r="D15754" s="55">
        <v>46935</v>
      </c>
      <c r="E15754">
        <v>1.4999999999999999E-2</v>
      </c>
      <c r="F15754">
        <v>2376520</v>
      </c>
      <c r="G15754" s="58" t="s">
        <v>87</v>
      </c>
      <c r="H15754" s="58" t="s">
        <v>87</v>
      </c>
      <c r="I15754" s="60" t="s">
        <v>85</v>
      </c>
    </row>
    <row r="15755" spans="1:9" x14ac:dyDescent="0.2">
      <c r="A15755" t="s">
        <v>37</v>
      </c>
      <c r="B15755" t="s">
        <v>80</v>
      </c>
      <c r="C15755" t="s">
        <v>22</v>
      </c>
      <c r="D15755" s="55">
        <v>46935</v>
      </c>
      <c r="E15755">
        <v>0.39750000000000002</v>
      </c>
      <c r="F15755">
        <v>2376521</v>
      </c>
      <c r="G15755" s="58" t="s">
        <v>87</v>
      </c>
      <c r="H15755" s="58" t="s">
        <v>87</v>
      </c>
      <c r="I15755" s="60" t="s">
        <v>85</v>
      </c>
    </row>
    <row r="15756" spans="1:9" x14ac:dyDescent="0.2">
      <c r="A15756" t="s">
        <v>37</v>
      </c>
      <c r="B15756" t="s">
        <v>81</v>
      </c>
      <c r="C15756" t="s">
        <v>22</v>
      </c>
      <c r="D15756" s="55">
        <v>46935</v>
      </c>
      <c r="E15756">
        <v>6.5000000000000002E-2</v>
      </c>
      <c r="F15756">
        <v>2376522</v>
      </c>
      <c r="G15756" s="58" t="s">
        <v>87</v>
      </c>
      <c r="H15756" s="58" t="s">
        <v>87</v>
      </c>
      <c r="I15756" s="60" t="s">
        <v>85</v>
      </c>
    </row>
    <row r="15757" spans="1:9" x14ac:dyDescent="0.2">
      <c r="A15757" t="s">
        <v>40</v>
      </c>
      <c r="B15757" t="s">
        <v>80</v>
      </c>
      <c r="C15757" t="s">
        <v>22</v>
      </c>
      <c r="D15757" s="55">
        <v>46935</v>
      </c>
      <c r="E15757">
        <v>0</v>
      </c>
      <c r="F15757">
        <v>2376523</v>
      </c>
      <c r="G15757" s="58" t="s">
        <v>87</v>
      </c>
      <c r="H15757" s="58" t="s">
        <v>87</v>
      </c>
      <c r="I15757" s="60" t="s">
        <v>85</v>
      </c>
    </row>
    <row r="15758" spans="1:9" x14ac:dyDescent="0.2">
      <c r="A15758" t="s">
        <v>40</v>
      </c>
      <c r="B15758" t="s">
        <v>81</v>
      </c>
      <c r="C15758" t="s">
        <v>22</v>
      </c>
      <c r="D15758" s="55">
        <v>46935</v>
      </c>
      <c r="E15758">
        <v>0</v>
      </c>
      <c r="F15758">
        <v>2376524</v>
      </c>
      <c r="G15758" s="58" t="s">
        <v>87</v>
      </c>
      <c r="H15758" s="58" t="s">
        <v>87</v>
      </c>
      <c r="I15758" s="60" t="s">
        <v>85</v>
      </c>
    </row>
    <row r="15759" spans="1:9" x14ac:dyDescent="0.2">
      <c r="A15759" t="s">
        <v>41</v>
      </c>
      <c r="B15759" t="s">
        <v>80</v>
      </c>
      <c r="C15759" t="s">
        <v>22</v>
      </c>
      <c r="D15759" s="55">
        <v>46935</v>
      </c>
      <c r="E15759">
        <v>0</v>
      </c>
      <c r="F15759">
        <v>2376525</v>
      </c>
      <c r="G15759" s="58" t="s">
        <v>87</v>
      </c>
      <c r="H15759" s="58" t="s">
        <v>87</v>
      </c>
      <c r="I15759" s="60" t="s">
        <v>85</v>
      </c>
    </row>
    <row r="15760" spans="1:9" x14ac:dyDescent="0.2">
      <c r="A15760" t="s">
        <v>41</v>
      </c>
      <c r="B15760" t="s">
        <v>81</v>
      </c>
      <c r="C15760" t="s">
        <v>22</v>
      </c>
      <c r="D15760" s="55">
        <v>46935</v>
      </c>
      <c r="E15760">
        <v>0</v>
      </c>
      <c r="F15760">
        <v>2376526</v>
      </c>
      <c r="G15760" s="58" t="s">
        <v>87</v>
      </c>
      <c r="H15760" s="58" t="s">
        <v>87</v>
      </c>
      <c r="I15760" s="60" t="s">
        <v>85</v>
      </c>
    </row>
    <row r="15761" spans="1:9" x14ac:dyDescent="0.2">
      <c r="A15761" t="s">
        <v>42</v>
      </c>
      <c r="B15761" t="s">
        <v>80</v>
      </c>
      <c r="C15761" t="s">
        <v>22</v>
      </c>
      <c r="D15761" s="55">
        <v>46935</v>
      </c>
      <c r="E15761">
        <v>0.17499999999999999</v>
      </c>
      <c r="F15761">
        <v>2376527</v>
      </c>
      <c r="G15761" s="58" t="s">
        <v>87</v>
      </c>
      <c r="H15761" s="58" t="s">
        <v>87</v>
      </c>
      <c r="I15761" s="60" t="s">
        <v>85</v>
      </c>
    </row>
    <row r="15762" spans="1:9" x14ac:dyDescent="0.2">
      <c r="A15762" t="s">
        <v>42</v>
      </c>
      <c r="B15762" t="s">
        <v>81</v>
      </c>
      <c r="C15762" t="s">
        <v>22</v>
      </c>
      <c r="D15762" s="55">
        <v>46935</v>
      </c>
      <c r="E15762">
        <v>0</v>
      </c>
      <c r="F15762">
        <v>2376528</v>
      </c>
      <c r="G15762" s="58" t="s">
        <v>87</v>
      </c>
      <c r="H15762" s="58" t="s">
        <v>87</v>
      </c>
      <c r="I15762" s="60" t="s">
        <v>85</v>
      </c>
    </row>
    <row r="15763" spans="1:9" x14ac:dyDescent="0.2">
      <c r="A15763" t="s">
        <v>43</v>
      </c>
      <c r="B15763" t="s">
        <v>80</v>
      </c>
      <c r="C15763" t="s">
        <v>22</v>
      </c>
      <c r="D15763" s="55">
        <v>46935</v>
      </c>
      <c r="E15763">
        <v>0.17499999999999999</v>
      </c>
      <c r="F15763">
        <v>2376529</v>
      </c>
      <c r="G15763" s="58" t="s">
        <v>87</v>
      </c>
      <c r="H15763" s="58" t="s">
        <v>87</v>
      </c>
      <c r="I15763" s="60" t="s">
        <v>85</v>
      </c>
    </row>
    <row r="15764" spans="1:9" x14ac:dyDescent="0.2">
      <c r="A15764" t="s">
        <v>43</v>
      </c>
      <c r="B15764" t="s">
        <v>81</v>
      </c>
      <c r="C15764" t="s">
        <v>22</v>
      </c>
      <c r="D15764" s="55">
        <v>46935</v>
      </c>
      <c r="E15764">
        <v>0</v>
      </c>
      <c r="F15764">
        <v>2376530</v>
      </c>
      <c r="G15764" s="58" t="s">
        <v>87</v>
      </c>
      <c r="H15764" s="58" t="s">
        <v>87</v>
      </c>
      <c r="I15764" s="60" t="s">
        <v>85</v>
      </c>
    </row>
    <row r="15765" spans="1:9" x14ac:dyDescent="0.2">
      <c r="A15765" t="s">
        <v>44</v>
      </c>
      <c r="B15765" t="s">
        <v>80</v>
      </c>
      <c r="C15765" t="s">
        <v>22</v>
      </c>
      <c r="D15765" s="55">
        <v>46935</v>
      </c>
      <c r="E15765">
        <v>0.26500000000000001</v>
      </c>
      <c r="F15765">
        <v>2376531</v>
      </c>
      <c r="G15765" s="58" t="s">
        <v>87</v>
      </c>
      <c r="H15765" s="58" t="s">
        <v>87</v>
      </c>
      <c r="I15765" s="60" t="s">
        <v>85</v>
      </c>
    </row>
    <row r="15766" spans="1:9" x14ac:dyDescent="0.2">
      <c r="A15766" t="s">
        <v>44</v>
      </c>
      <c r="B15766" t="s">
        <v>81</v>
      </c>
      <c r="C15766" t="s">
        <v>22</v>
      </c>
      <c r="D15766" s="55">
        <v>46935</v>
      </c>
      <c r="E15766">
        <v>7.4999999999999997E-3</v>
      </c>
      <c r="F15766">
        <v>2376532</v>
      </c>
      <c r="G15766" s="58" t="s">
        <v>87</v>
      </c>
      <c r="H15766" s="58" t="s">
        <v>87</v>
      </c>
      <c r="I15766" s="60" t="s">
        <v>85</v>
      </c>
    </row>
    <row r="15767" spans="1:9" x14ac:dyDescent="0.2">
      <c r="A15767" t="s">
        <v>45</v>
      </c>
      <c r="B15767" t="s">
        <v>80</v>
      </c>
      <c r="C15767" t="s">
        <v>22</v>
      </c>
      <c r="D15767" s="55">
        <v>46935</v>
      </c>
      <c r="E15767">
        <v>0.26500000000000001</v>
      </c>
      <c r="F15767">
        <v>2376533</v>
      </c>
      <c r="G15767" s="58" t="s">
        <v>87</v>
      </c>
      <c r="H15767" s="58" t="s">
        <v>87</v>
      </c>
      <c r="I15767" s="60" t="s">
        <v>85</v>
      </c>
    </row>
    <row r="15768" spans="1:9" x14ac:dyDescent="0.2">
      <c r="A15768" t="s">
        <v>45</v>
      </c>
      <c r="B15768" t="s">
        <v>81</v>
      </c>
      <c r="C15768" t="s">
        <v>22</v>
      </c>
      <c r="D15768" s="55">
        <v>46935</v>
      </c>
      <c r="E15768">
        <v>7.4999999999999997E-3</v>
      </c>
      <c r="F15768">
        <v>2376534</v>
      </c>
      <c r="G15768" s="58" t="s">
        <v>87</v>
      </c>
      <c r="H15768" s="58" t="s">
        <v>87</v>
      </c>
      <c r="I15768" s="60" t="s">
        <v>85</v>
      </c>
    </row>
    <row r="15769" spans="1:9" x14ac:dyDescent="0.2">
      <c r="A15769" t="s">
        <v>46</v>
      </c>
      <c r="B15769" t="s">
        <v>80</v>
      </c>
      <c r="C15769" t="s">
        <v>22</v>
      </c>
      <c r="D15769" s="55">
        <v>46935</v>
      </c>
      <c r="E15769">
        <v>0.26500000000000001</v>
      </c>
      <c r="F15769">
        <v>2376535</v>
      </c>
      <c r="G15769" s="58" t="s">
        <v>87</v>
      </c>
      <c r="H15769" s="58" t="s">
        <v>87</v>
      </c>
      <c r="I15769" s="60" t="s">
        <v>85</v>
      </c>
    </row>
    <row r="15770" spans="1:9" x14ac:dyDescent="0.2">
      <c r="A15770" t="s">
        <v>46</v>
      </c>
      <c r="B15770" t="s">
        <v>81</v>
      </c>
      <c r="C15770" t="s">
        <v>22</v>
      </c>
      <c r="D15770" s="55">
        <v>46935</v>
      </c>
      <c r="E15770">
        <v>7.4999999999999997E-3</v>
      </c>
      <c r="F15770">
        <v>2376536</v>
      </c>
      <c r="G15770" s="58" t="s">
        <v>87</v>
      </c>
      <c r="H15770" s="58" t="s">
        <v>87</v>
      </c>
      <c r="I15770" s="60" t="s">
        <v>85</v>
      </c>
    </row>
    <row r="15771" spans="1:9" x14ac:dyDescent="0.2">
      <c r="A15771" t="s">
        <v>47</v>
      </c>
      <c r="B15771" t="s">
        <v>80</v>
      </c>
      <c r="C15771" t="s">
        <v>22</v>
      </c>
      <c r="D15771" s="55">
        <v>46935</v>
      </c>
      <c r="E15771">
        <v>0.26500000000000001</v>
      </c>
      <c r="F15771">
        <v>2376537</v>
      </c>
      <c r="G15771" s="58" t="s">
        <v>87</v>
      </c>
      <c r="H15771" s="58" t="s">
        <v>87</v>
      </c>
      <c r="I15771" s="60" t="s">
        <v>85</v>
      </c>
    </row>
    <row r="15772" spans="1:9" x14ac:dyDescent="0.2">
      <c r="A15772" t="s">
        <v>47</v>
      </c>
      <c r="B15772" t="s">
        <v>81</v>
      </c>
      <c r="C15772" t="s">
        <v>22</v>
      </c>
      <c r="D15772" s="55">
        <v>46935</v>
      </c>
      <c r="E15772">
        <v>7.4999999999999997E-3</v>
      </c>
      <c r="F15772">
        <v>2376538</v>
      </c>
      <c r="G15772" s="58" t="s">
        <v>87</v>
      </c>
      <c r="H15772" s="58" t="s">
        <v>87</v>
      </c>
      <c r="I15772" s="60" t="s">
        <v>85</v>
      </c>
    </row>
    <row r="15773" spans="1:9" x14ac:dyDescent="0.2">
      <c r="A15773" t="s">
        <v>48</v>
      </c>
      <c r="B15773" t="s">
        <v>80</v>
      </c>
      <c r="C15773" t="s">
        <v>22</v>
      </c>
      <c r="D15773" s="55">
        <v>46935</v>
      </c>
      <c r="E15773">
        <v>0.26500000000000001</v>
      </c>
      <c r="F15773">
        <v>2376539</v>
      </c>
      <c r="G15773" s="58" t="s">
        <v>87</v>
      </c>
      <c r="H15773" s="58" t="s">
        <v>87</v>
      </c>
      <c r="I15773" s="60" t="s">
        <v>85</v>
      </c>
    </row>
    <row r="15774" spans="1:9" x14ac:dyDescent="0.2">
      <c r="A15774" t="s">
        <v>48</v>
      </c>
      <c r="B15774" t="s">
        <v>81</v>
      </c>
      <c r="C15774" t="s">
        <v>22</v>
      </c>
      <c r="D15774" s="55">
        <v>46935</v>
      </c>
      <c r="E15774">
        <v>7.4999999999999997E-3</v>
      </c>
      <c r="F15774">
        <v>2376540</v>
      </c>
      <c r="G15774" s="58" t="s">
        <v>87</v>
      </c>
      <c r="H15774" s="58" t="s">
        <v>87</v>
      </c>
      <c r="I15774" s="60" t="s">
        <v>85</v>
      </c>
    </row>
    <row r="15775" spans="1:9" x14ac:dyDescent="0.2">
      <c r="A15775" t="s">
        <v>50</v>
      </c>
      <c r="B15775" t="s">
        <v>80</v>
      </c>
      <c r="C15775" t="s">
        <v>22</v>
      </c>
      <c r="D15775" s="55">
        <v>46935</v>
      </c>
      <c r="E15775">
        <v>0</v>
      </c>
      <c r="F15775">
        <v>2376541</v>
      </c>
      <c r="G15775" s="58" t="s">
        <v>87</v>
      </c>
      <c r="H15775" s="58" t="s">
        <v>87</v>
      </c>
      <c r="I15775" s="60" t="s">
        <v>85</v>
      </c>
    </row>
    <row r="15776" spans="1:9" x14ac:dyDescent="0.2">
      <c r="A15776" t="s">
        <v>50</v>
      </c>
      <c r="B15776" t="s">
        <v>81</v>
      </c>
      <c r="C15776" t="s">
        <v>22</v>
      </c>
      <c r="D15776" s="55">
        <v>46935</v>
      </c>
      <c r="E15776">
        <v>0</v>
      </c>
      <c r="F15776">
        <v>2376542</v>
      </c>
      <c r="G15776" s="58" t="s">
        <v>87</v>
      </c>
      <c r="H15776" s="58" t="s">
        <v>87</v>
      </c>
      <c r="I15776" s="60" t="s">
        <v>85</v>
      </c>
    </row>
    <row r="15777" spans="1:9" x14ac:dyDescent="0.2">
      <c r="A15777" t="s">
        <v>58</v>
      </c>
      <c r="B15777" t="s">
        <v>80</v>
      </c>
      <c r="C15777" t="s">
        <v>22</v>
      </c>
      <c r="D15777" s="55">
        <v>46935</v>
      </c>
      <c r="E15777">
        <v>0.39750000000000002</v>
      </c>
      <c r="F15777">
        <v>2376543</v>
      </c>
      <c r="G15777" s="58" t="s">
        <v>87</v>
      </c>
      <c r="H15777" s="58" t="s">
        <v>87</v>
      </c>
      <c r="I15777" s="60" t="s">
        <v>85</v>
      </c>
    </row>
    <row r="15778" spans="1:9" x14ac:dyDescent="0.2">
      <c r="A15778" t="s">
        <v>58</v>
      </c>
      <c r="B15778" t="s">
        <v>81</v>
      </c>
      <c r="C15778" t="s">
        <v>22</v>
      </c>
      <c r="D15778" s="55">
        <v>46935</v>
      </c>
      <c r="E15778">
        <v>1.4999999999999999E-2</v>
      </c>
      <c r="F15778">
        <v>2376544</v>
      </c>
      <c r="G15778" s="58" t="s">
        <v>87</v>
      </c>
      <c r="H15778" s="58" t="s">
        <v>87</v>
      </c>
      <c r="I15778" s="60" t="s">
        <v>85</v>
      </c>
    </row>
    <row r="15779" spans="1:9" x14ac:dyDescent="0.2">
      <c r="A15779" t="s">
        <v>59</v>
      </c>
      <c r="B15779" t="s">
        <v>80</v>
      </c>
      <c r="C15779" t="s">
        <v>22</v>
      </c>
      <c r="D15779" s="55">
        <v>46935</v>
      </c>
      <c r="E15779">
        <v>0.5</v>
      </c>
      <c r="F15779">
        <v>2376545</v>
      </c>
      <c r="G15779" s="58" t="s">
        <v>87</v>
      </c>
      <c r="H15779" s="58" t="s">
        <v>87</v>
      </c>
      <c r="I15779" s="60" t="s">
        <v>85</v>
      </c>
    </row>
    <row r="15780" spans="1:9" x14ac:dyDescent="0.2">
      <c r="A15780" t="s">
        <v>59</v>
      </c>
      <c r="B15780" t="s">
        <v>81</v>
      </c>
      <c r="C15780" t="s">
        <v>22</v>
      </c>
      <c r="D15780" s="55">
        <v>46935</v>
      </c>
      <c r="E15780">
        <v>-0.02</v>
      </c>
      <c r="F15780">
        <v>2376546</v>
      </c>
      <c r="G15780" s="58" t="s">
        <v>87</v>
      </c>
      <c r="H15780" s="58" t="s">
        <v>87</v>
      </c>
      <c r="I15780" s="60" t="s">
        <v>85</v>
      </c>
    </row>
    <row r="15781" spans="1:9" x14ac:dyDescent="0.2">
      <c r="A15781" t="s">
        <v>60</v>
      </c>
      <c r="B15781" t="s">
        <v>80</v>
      </c>
      <c r="C15781" t="s">
        <v>22</v>
      </c>
      <c r="D15781" s="55">
        <v>46935</v>
      </c>
      <c r="E15781">
        <v>0.5</v>
      </c>
      <c r="F15781">
        <v>2376547</v>
      </c>
      <c r="G15781" s="58" t="s">
        <v>87</v>
      </c>
      <c r="H15781" s="58" t="s">
        <v>87</v>
      </c>
      <c r="I15781" s="60" t="s">
        <v>85</v>
      </c>
    </row>
    <row r="15782" spans="1:9" x14ac:dyDescent="0.2">
      <c r="A15782" t="s">
        <v>60</v>
      </c>
      <c r="B15782" t="s">
        <v>81</v>
      </c>
      <c r="C15782" t="s">
        <v>22</v>
      </c>
      <c r="D15782" s="55">
        <v>46935</v>
      </c>
      <c r="E15782">
        <v>3.5000000000000003E-2</v>
      </c>
      <c r="F15782">
        <v>2376548</v>
      </c>
      <c r="G15782" s="58" t="s">
        <v>87</v>
      </c>
      <c r="H15782" s="58" t="s">
        <v>87</v>
      </c>
      <c r="I15782" s="60" t="s">
        <v>85</v>
      </c>
    </row>
    <row r="15783" spans="1:9" x14ac:dyDescent="0.2">
      <c r="A15783" t="s">
        <v>61</v>
      </c>
      <c r="B15783" t="s">
        <v>80</v>
      </c>
      <c r="C15783" t="s">
        <v>22</v>
      </c>
      <c r="D15783" s="55">
        <v>46935</v>
      </c>
      <c r="E15783">
        <v>0.5</v>
      </c>
      <c r="F15783">
        <v>2376549</v>
      </c>
      <c r="G15783" s="58" t="s">
        <v>87</v>
      </c>
      <c r="H15783" s="58" t="s">
        <v>87</v>
      </c>
      <c r="I15783" s="60" t="s">
        <v>85</v>
      </c>
    </row>
    <row r="15784" spans="1:9" x14ac:dyDescent="0.2">
      <c r="A15784" t="s">
        <v>61</v>
      </c>
      <c r="B15784" t="s">
        <v>81</v>
      </c>
      <c r="C15784" t="s">
        <v>22</v>
      </c>
      <c r="D15784" s="55">
        <v>46935</v>
      </c>
      <c r="E15784">
        <v>-0.02</v>
      </c>
      <c r="F15784">
        <v>2376550</v>
      </c>
      <c r="G15784" s="58" t="s">
        <v>87</v>
      </c>
      <c r="H15784" s="58" t="s">
        <v>87</v>
      </c>
      <c r="I15784" s="60" t="s">
        <v>85</v>
      </c>
    </row>
    <row r="15785" spans="1:9" x14ac:dyDescent="0.2">
      <c r="A15785" t="s">
        <v>62</v>
      </c>
      <c r="B15785" t="s">
        <v>80</v>
      </c>
      <c r="C15785" t="s">
        <v>22</v>
      </c>
      <c r="D15785" s="55">
        <v>46935</v>
      </c>
      <c r="E15785">
        <v>0.26500000000000001</v>
      </c>
      <c r="F15785">
        <v>2376551</v>
      </c>
      <c r="G15785" s="58" t="s">
        <v>87</v>
      </c>
      <c r="H15785" s="58" t="s">
        <v>87</v>
      </c>
      <c r="I15785" s="60" t="s">
        <v>85</v>
      </c>
    </row>
    <row r="15786" spans="1:9" x14ac:dyDescent="0.2">
      <c r="A15786" t="s">
        <v>62</v>
      </c>
      <c r="B15786" t="s">
        <v>81</v>
      </c>
      <c r="C15786" t="s">
        <v>22</v>
      </c>
      <c r="D15786" s="55">
        <v>46935</v>
      </c>
      <c r="E15786">
        <v>7.4999999999999997E-3</v>
      </c>
      <c r="F15786">
        <v>2376552</v>
      </c>
      <c r="G15786" s="58" t="s">
        <v>87</v>
      </c>
      <c r="H15786" s="58" t="s">
        <v>87</v>
      </c>
      <c r="I15786" s="60" t="s">
        <v>85</v>
      </c>
    </row>
    <row r="15787" spans="1:9" x14ac:dyDescent="0.2">
      <c r="A15787" t="s">
        <v>63</v>
      </c>
      <c r="B15787" t="s">
        <v>80</v>
      </c>
      <c r="C15787" t="s">
        <v>22</v>
      </c>
      <c r="D15787" s="55">
        <v>46935</v>
      </c>
      <c r="E15787">
        <v>0</v>
      </c>
      <c r="F15787">
        <v>2376553</v>
      </c>
      <c r="G15787" s="58" t="s">
        <v>87</v>
      </c>
      <c r="H15787" s="58" t="s">
        <v>87</v>
      </c>
      <c r="I15787" s="60" t="s">
        <v>85</v>
      </c>
    </row>
    <row r="15788" spans="1:9" x14ac:dyDescent="0.2">
      <c r="A15788" t="s">
        <v>63</v>
      </c>
      <c r="B15788" t="s">
        <v>81</v>
      </c>
      <c r="C15788" t="s">
        <v>22</v>
      </c>
      <c r="D15788" s="55">
        <v>46935</v>
      </c>
      <c r="E15788">
        <v>0</v>
      </c>
      <c r="F15788">
        <v>2376554</v>
      </c>
      <c r="G15788" s="58" t="s">
        <v>87</v>
      </c>
      <c r="H15788" s="58" t="s">
        <v>87</v>
      </c>
      <c r="I15788" s="60" t="s">
        <v>85</v>
      </c>
    </row>
    <row r="15789" spans="1:9" x14ac:dyDescent="0.2">
      <c r="A15789" t="s">
        <v>64</v>
      </c>
      <c r="B15789" t="s">
        <v>80</v>
      </c>
      <c r="C15789" t="s">
        <v>22</v>
      </c>
      <c r="D15789" s="55">
        <v>46935</v>
      </c>
      <c r="E15789">
        <v>0</v>
      </c>
      <c r="F15789">
        <v>2376555</v>
      </c>
      <c r="G15789" s="58" t="s">
        <v>87</v>
      </c>
      <c r="H15789" s="58" t="s">
        <v>87</v>
      </c>
      <c r="I15789" s="60" t="s">
        <v>85</v>
      </c>
    </row>
    <row r="15790" spans="1:9" x14ac:dyDescent="0.2">
      <c r="A15790" t="s">
        <v>64</v>
      </c>
      <c r="B15790" t="s">
        <v>81</v>
      </c>
      <c r="C15790" t="s">
        <v>22</v>
      </c>
      <c r="D15790" s="55">
        <v>46935</v>
      </c>
      <c r="E15790">
        <v>0</v>
      </c>
      <c r="F15790">
        <v>2376556</v>
      </c>
      <c r="G15790" s="58" t="s">
        <v>87</v>
      </c>
      <c r="H15790" s="58" t="s">
        <v>87</v>
      </c>
      <c r="I15790" s="60" t="s">
        <v>85</v>
      </c>
    </row>
    <row r="15791" spans="1:9" x14ac:dyDescent="0.2">
      <c r="A15791" t="s">
        <v>79</v>
      </c>
      <c r="B15791" t="s">
        <v>80</v>
      </c>
      <c r="C15791" t="s">
        <v>22</v>
      </c>
      <c r="D15791" s="55">
        <v>46935</v>
      </c>
      <c r="E15791">
        <v>0</v>
      </c>
      <c r="F15791">
        <v>2376557</v>
      </c>
      <c r="G15791" s="58" t="s">
        <v>87</v>
      </c>
      <c r="H15791" s="58" t="s">
        <v>87</v>
      </c>
      <c r="I15791" s="60" t="s">
        <v>85</v>
      </c>
    </row>
    <row r="15792" spans="1:9" x14ac:dyDescent="0.2">
      <c r="A15792" t="s">
        <v>79</v>
      </c>
      <c r="B15792" t="s">
        <v>81</v>
      </c>
      <c r="C15792" t="s">
        <v>22</v>
      </c>
      <c r="D15792" s="55">
        <v>46935</v>
      </c>
      <c r="E15792">
        <v>0</v>
      </c>
      <c r="F15792">
        <v>2376558</v>
      </c>
      <c r="G15792" s="58" t="s">
        <v>87</v>
      </c>
      <c r="H15792" s="58" t="s">
        <v>87</v>
      </c>
      <c r="I15792" s="60" t="s">
        <v>85</v>
      </c>
    </row>
    <row r="15793" spans="1:9" x14ac:dyDescent="0.2">
      <c r="A15793" t="s">
        <v>65</v>
      </c>
      <c r="B15793" t="s">
        <v>80</v>
      </c>
      <c r="C15793" t="s">
        <v>22</v>
      </c>
      <c r="D15793" s="55">
        <v>46935</v>
      </c>
      <c r="E15793">
        <v>0</v>
      </c>
      <c r="F15793">
        <v>2376559</v>
      </c>
      <c r="G15793" s="58" t="s">
        <v>87</v>
      </c>
      <c r="H15793" s="58" t="s">
        <v>87</v>
      </c>
      <c r="I15793" s="60" t="s">
        <v>85</v>
      </c>
    </row>
    <row r="15794" spans="1:9" x14ac:dyDescent="0.2">
      <c r="A15794" t="s">
        <v>65</v>
      </c>
      <c r="B15794" t="s">
        <v>81</v>
      </c>
      <c r="C15794" t="s">
        <v>22</v>
      </c>
      <c r="D15794" s="55">
        <v>46935</v>
      </c>
      <c r="E15794">
        <v>0</v>
      </c>
      <c r="F15794">
        <v>2376560</v>
      </c>
      <c r="G15794" s="58" t="s">
        <v>87</v>
      </c>
      <c r="H15794" s="58" t="s">
        <v>87</v>
      </c>
      <c r="I15794" s="60" t="s">
        <v>85</v>
      </c>
    </row>
    <row r="15795" spans="1:9" x14ac:dyDescent="0.2">
      <c r="A15795" t="s">
        <v>82</v>
      </c>
      <c r="B15795" t="s">
        <v>80</v>
      </c>
      <c r="C15795" t="s">
        <v>22</v>
      </c>
      <c r="D15795" s="55">
        <v>46935</v>
      </c>
      <c r="E15795">
        <v>0</v>
      </c>
      <c r="F15795">
        <v>2376561</v>
      </c>
      <c r="G15795" s="58" t="s">
        <v>87</v>
      </c>
      <c r="H15795" s="58" t="s">
        <v>87</v>
      </c>
      <c r="I15795" s="60" t="s">
        <v>85</v>
      </c>
    </row>
    <row r="15796" spans="1:9" x14ac:dyDescent="0.2">
      <c r="A15796" t="s">
        <v>78</v>
      </c>
      <c r="B15796" t="s">
        <v>80</v>
      </c>
      <c r="C15796" t="s">
        <v>22</v>
      </c>
      <c r="D15796" s="55">
        <v>46966</v>
      </c>
      <c r="E15796">
        <v>0.4</v>
      </c>
      <c r="F15796">
        <v>2376515</v>
      </c>
      <c r="G15796" s="58" t="s">
        <v>87</v>
      </c>
      <c r="H15796" s="58" t="s">
        <v>87</v>
      </c>
      <c r="I15796" s="60" t="s">
        <v>85</v>
      </c>
    </row>
    <row r="15797" spans="1:9" x14ac:dyDescent="0.2">
      <c r="A15797" t="s">
        <v>78</v>
      </c>
      <c r="B15797" t="s">
        <v>81</v>
      </c>
      <c r="C15797" t="s">
        <v>22</v>
      </c>
      <c r="D15797" s="55">
        <v>46966</v>
      </c>
      <c r="E15797">
        <v>1.4999999999999999E-2</v>
      </c>
      <c r="F15797">
        <v>2376516</v>
      </c>
      <c r="G15797" s="58" t="s">
        <v>87</v>
      </c>
      <c r="H15797" s="58" t="s">
        <v>87</v>
      </c>
      <c r="I15797" s="60" t="s">
        <v>85</v>
      </c>
    </row>
    <row r="15798" spans="1:9" x14ac:dyDescent="0.2">
      <c r="A15798" t="s">
        <v>35</v>
      </c>
      <c r="B15798" t="s">
        <v>80</v>
      </c>
      <c r="C15798" t="s">
        <v>22</v>
      </c>
      <c r="D15798" s="55">
        <v>46966</v>
      </c>
      <c r="E15798">
        <v>0.4</v>
      </c>
      <c r="F15798">
        <v>2376517</v>
      </c>
      <c r="G15798" s="58" t="s">
        <v>87</v>
      </c>
      <c r="H15798" s="58" t="s">
        <v>87</v>
      </c>
      <c r="I15798" s="60" t="s">
        <v>85</v>
      </c>
    </row>
    <row r="15799" spans="1:9" x14ac:dyDescent="0.2">
      <c r="A15799" t="s">
        <v>35</v>
      </c>
      <c r="B15799" t="s">
        <v>81</v>
      </c>
      <c r="C15799" t="s">
        <v>22</v>
      </c>
      <c r="D15799" s="55">
        <v>46966</v>
      </c>
      <c r="E15799">
        <v>6.5000000000000002E-2</v>
      </c>
      <c r="F15799">
        <v>2376518</v>
      </c>
      <c r="G15799" s="58" t="s">
        <v>87</v>
      </c>
      <c r="H15799" s="58" t="s">
        <v>87</v>
      </c>
      <c r="I15799" s="60" t="s">
        <v>85</v>
      </c>
    </row>
    <row r="15800" spans="1:9" x14ac:dyDescent="0.2">
      <c r="A15800" t="s">
        <v>36</v>
      </c>
      <c r="B15800" t="s">
        <v>80</v>
      </c>
      <c r="C15800" t="s">
        <v>22</v>
      </c>
      <c r="D15800" s="55">
        <v>46966</v>
      </c>
      <c r="E15800">
        <v>0.4</v>
      </c>
      <c r="F15800">
        <v>2376519</v>
      </c>
      <c r="G15800" s="58" t="s">
        <v>87</v>
      </c>
      <c r="H15800" s="58" t="s">
        <v>87</v>
      </c>
      <c r="I15800" s="60" t="s">
        <v>85</v>
      </c>
    </row>
    <row r="15801" spans="1:9" x14ac:dyDescent="0.2">
      <c r="A15801" t="s">
        <v>36</v>
      </c>
      <c r="B15801" t="s">
        <v>81</v>
      </c>
      <c r="C15801" t="s">
        <v>22</v>
      </c>
      <c r="D15801" s="55">
        <v>46966</v>
      </c>
      <c r="E15801">
        <v>1.4999999999999999E-2</v>
      </c>
      <c r="F15801">
        <v>2376520</v>
      </c>
      <c r="G15801" s="58" t="s">
        <v>87</v>
      </c>
      <c r="H15801" s="58" t="s">
        <v>87</v>
      </c>
      <c r="I15801" s="60" t="s">
        <v>85</v>
      </c>
    </row>
    <row r="15802" spans="1:9" x14ac:dyDescent="0.2">
      <c r="A15802" t="s">
        <v>37</v>
      </c>
      <c r="B15802" t="s">
        <v>80</v>
      </c>
      <c r="C15802" t="s">
        <v>22</v>
      </c>
      <c r="D15802" s="55">
        <v>46966</v>
      </c>
      <c r="E15802">
        <v>0.4</v>
      </c>
      <c r="F15802">
        <v>2376521</v>
      </c>
      <c r="G15802" s="58" t="s">
        <v>87</v>
      </c>
      <c r="H15802" s="58" t="s">
        <v>87</v>
      </c>
      <c r="I15802" s="60" t="s">
        <v>85</v>
      </c>
    </row>
    <row r="15803" spans="1:9" x14ac:dyDescent="0.2">
      <c r="A15803" t="s">
        <v>37</v>
      </c>
      <c r="B15803" t="s">
        <v>81</v>
      </c>
      <c r="C15803" t="s">
        <v>22</v>
      </c>
      <c r="D15803" s="55">
        <v>46966</v>
      </c>
      <c r="E15803">
        <v>6.5000000000000002E-2</v>
      </c>
      <c r="F15803">
        <v>2376522</v>
      </c>
      <c r="G15803" s="58" t="s">
        <v>87</v>
      </c>
      <c r="H15803" s="58" t="s">
        <v>87</v>
      </c>
      <c r="I15803" s="60" t="s">
        <v>85</v>
      </c>
    </row>
    <row r="15804" spans="1:9" x14ac:dyDescent="0.2">
      <c r="A15804" t="s">
        <v>40</v>
      </c>
      <c r="B15804" t="s">
        <v>80</v>
      </c>
      <c r="C15804" t="s">
        <v>22</v>
      </c>
      <c r="D15804" s="55">
        <v>46966</v>
      </c>
      <c r="E15804">
        <v>0</v>
      </c>
      <c r="F15804">
        <v>2376523</v>
      </c>
      <c r="G15804" s="58" t="s">
        <v>87</v>
      </c>
      <c r="H15804" s="58" t="s">
        <v>87</v>
      </c>
      <c r="I15804" s="60" t="s">
        <v>85</v>
      </c>
    </row>
    <row r="15805" spans="1:9" x14ac:dyDescent="0.2">
      <c r="A15805" t="s">
        <v>40</v>
      </c>
      <c r="B15805" t="s">
        <v>81</v>
      </c>
      <c r="C15805" t="s">
        <v>22</v>
      </c>
      <c r="D15805" s="55">
        <v>46966</v>
      </c>
      <c r="E15805">
        <v>0</v>
      </c>
      <c r="F15805">
        <v>2376524</v>
      </c>
      <c r="G15805" s="58" t="s">
        <v>87</v>
      </c>
      <c r="H15805" s="58" t="s">
        <v>87</v>
      </c>
      <c r="I15805" s="60" t="s">
        <v>85</v>
      </c>
    </row>
    <row r="15806" spans="1:9" x14ac:dyDescent="0.2">
      <c r="A15806" t="s">
        <v>41</v>
      </c>
      <c r="B15806" t="s">
        <v>80</v>
      </c>
      <c r="C15806" t="s">
        <v>22</v>
      </c>
      <c r="D15806" s="55">
        <v>46966</v>
      </c>
      <c r="E15806">
        <v>0</v>
      </c>
      <c r="F15806">
        <v>2376525</v>
      </c>
      <c r="G15806" s="58" t="s">
        <v>87</v>
      </c>
      <c r="H15806" s="58" t="s">
        <v>87</v>
      </c>
      <c r="I15806" s="60" t="s">
        <v>85</v>
      </c>
    </row>
    <row r="15807" spans="1:9" x14ac:dyDescent="0.2">
      <c r="A15807" t="s">
        <v>41</v>
      </c>
      <c r="B15807" t="s">
        <v>81</v>
      </c>
      <c r="C15807" t="s">
        <v>22</v>
      </c>
      <c r="D15807" s="55">
        <v>46966</v>
      </c>
      <c r="E15807">
        <v>0</v>
      </c>
      <c r="F15807">
        <v>2376526</v>
      </c>
      <c r="G15807" s="58" t="s">
        <v>87</v>
      </c>
      <c r="H15807" s="58" t="s">
        <v>87</v>
      </c>
      <c r="I15807" s="60" t="s">
        <v>85</v>
      </c>
    </row>
    <row r="15808" spans="1:9" x14ac:dyDescent="0.2">
      <c r="A15808" t="s">
        <v>42</v>
      </c>
      <c r="B15808" t="s">
        <v>80</v>
      </c>
      <c r="C15808" t="s">
        <v>22</v>
      </c>
      <c r="D15808" s="55">
        <v>46966</v>
      </c>
      <c r="E15808">
        <v>0.17499999999999999</v>
      </c>
      <c r="F15808">
        <v>2376527</v>
      </c>
      <c r="G15808" s="58" t="s">
        <v>87</v>
      </c>
      <c r="H15808" s="58" t="s">
        <v>87</v>
      </c>
      <c r="I15808" s="60" t="s">
        <v>85</v>
      </c>
    </row>
    <row r="15809" spans="1:9" x14ac:dyDescent="0.2">
      <c r="A15809" t="s">
        <v>42</v>
      </c>
      <c r="B15809" t="s">
        <v>81</v>
      </c>
      <c r="C15809" t="s">
        <v>22</v>
      </c>
      <c r="D15809" s="55">
        <v>46966</v>
      </c>
      <c r="E15809">
        <v>0</v>
      </c>
      <c r="F15809">
        <v>2376528</v>
      </c>
      <c r="G15809" s="58" t="s">
        <v>87</v>
      </c>
      <c r="H15809" s="58" t="s">
        <v>87</v>
      </c>
      <c r="I15809" s="60" t="s">
        <v>85</v>
      </c>
    </row>
    <row r="15810" spans="1:9" x14ac:dyDescent="0.2">
      <c r="A15810" t="s">
        <v>43</v>
      </c>
      <c r="B15810" t="s">
        <v>80</v>
      </c>
      <c r="C15810" t="s">
        <v>22</v>
      </c>
      <c r="D15810" s="55">
        <v>46966</v>
      </c>
      <c r="E15810">
        <v>0.17499999999999999</v>
      </c>
      <c r="F15810">
        <v>2376529</v>
      </c>
      <c r="G15810" s="58" t="s">
        <v>87</v>
      </c>
      <c r="H15810" s="58" t="s">
        <v>87</v>
      </c>
      <c r="I15810" s="60" t="s">
        <v>85</v>
      </c>
    </row>
    <row r="15811" spans="1:9" x14ac:dyDescent="0.2">
      <c r="A15811" t="s">
        <v>43</v>
      </c>
      <c r="B15811" t="s">
        <v>81</v>
      </c>
      <c r="C15811" t="s">
        <v>22</v>
      </c>
      <c r="D15811" s="55">
        <v>46966</v>
      </c>
      <c r="E15811">
        <v>0</v>
      </c>
      <c r="F15811">
        <v>2376530</v>
      </c>
      <c r="G15811" s="58" t="s">
        <v>87</v>
      </c>
      <c r="H15811" s="58" t="s">
        <v>87</v>
      </c>
      <c r="I15811" s="60" t="s">
        <v>85</v>
      </c>
    </row>
    <row r="15812" spans="1:9" x14ac:dyDescent="0.2">
      <c r="A15812" t="s">
        <v>44</v>
      </c>
      <c r="B15812" t="s">
        <v>80</v>
      </c>
      <c r="C15812" t="s">
        <v>22</v>
      </c>
      <c r="D15812" s="55">
        <v>46966</v>
      </c>
      <c r="E15812">
        <v>0.20499999999999999</v>
      </c>
      <c r="F15812">
        <v>2376531</v>
      </c>
      <c r="G15812" s="58" t="s">
        <v>87</v>
      </c>
      <c r="H15812" s="58" t="s">
        <v>87</v>
      </c>
      <c r="I15812" s="60" t="s">
        <v>85</v>
      </c>
    </row>
    <row r="15813" spans="1:9" x14ac:dyDescent="0.2">
      <c r="A15813" t="s">
        <v>44</v>
      </c>
      <c r="B15813" t="s">
        <v>81</v>
      </c>
      <c r="C15813" t="s">
        <v>22</v>
      </c>
      <c r="D15813" s="55">
        <v>46966</v>
      </c>
      <c r="E15813">
        <v>7.4999999999999997E-3</v>
      </c>
      <c r="F15813">
        <v>2376532</v>
      </c>
      <c r="G15813" s="58" t="s">
        <v>87</v>
      </c>
      <c r="H15813" s="58" t="s">
        <v>87</v>
      </c>
      <c r="I15813" s="60" t="s">
        <v>85</v>
      </c>
    </row>
    <row r="15814" spans="1:9" x14ac:dyDescent="0.2">
      <c r="A15814" t="s">
        <v>45</v>
      </c>
      <c r="B15814" t="s">
        <v>80</v>
      </c>
      <c r="C15814" t="s">
        <v>22</v>
      </c>
      <c r="D15814" s="55">
        <v>46966</v>
      </c>
      <c r="E15814">
        <v>0.20499999999999999</v>
      </c>
      <c r="F15814">
        <v>2376533</v>
      </c>
      <c r="G15814" s="58" t="s">
        <v>87</v>
      </c>
      <c r="H15814" s="58" t="s">
        <v>87</v>
      </c>
      <c r="I15814" s="60" t="s">
        <v>85</v>
      </c>
    </row>
    <row r="15815" spans="1:9" x14ac:dyDescent="0.2">
      <c r="A15815" t="s">
        <v>45</v>
      </c>
      <c r="B15815" t="s">
        <v>81</v>
      </c>
      <c r="C15815" t="s">
        <v>22</v>
      </c>
      <c r="D15815" s="55">
        <v>46966</v>
      </c>
      <c r="E15815">
        <v>7.4999999999999997E-3</v>
      </c>
      <c r="F15815">
        <v>2376534</v>
      </c>
      <c r="G15815" s="58" t="s">
        <v>87</v>
      </c>
      <c r="H15815" s="58" t="s">
        <v>87</v>
      </c>
      <c r="I15815" s="60" t="s">
        <v>85</v>
      </c>
    </row>
    <row r="15816" spans="1:9" x14ac:dyDescent="0.2">
      <c r="A15816" t="s">
        <v>46</v>
      </c>
      <c r="B15816" t="s">
        <v>80</v>
      </c>
      <c r="C15816" t="s">
        <v>22</v>
      </c>
      <c r="D15816" s="55">
        <v>46966</v>
      </c>
      <c r="E15816">
        <v>0.20499999999999999</v>
      </c>
      <c r="F15816">
        <v>2376535</v>
      </c>
      <c r="G15816" s="58" t="s">
        <v>87</v>
      </c>
      <c r="H15816" s="58" t="s">
        <v>87</v>
      </c>
      <c r="I15816" s="60" t="s">
        <v>85</v>
      </c>
    </row>
    <row r="15817" spans="1:9" x14ac:dyDescent="0.2">
      <c r="A15817" t="s">
        <v>46</v>
      </c>
      <c r="B15817" t="s">
        <v>81</v>
      </c>
      <c r="C15817" t="s">
        <v>22</v>
      </c>
      <c r="D15817" s="55">
        <v>46966</v>
      </c>
      <c r="E15817">
        <v>7.4999999999999997E-3</v>
      </c>
      <c r="F15817">
        <v>2376536</v>
      </c>
      <c r="G15817" s="58" t="s">
        <v>87</v>
      </c>
      <c r="H15817" s="58" t="s">
        <v>87</v>
      </c>
      <c r="I15817" s="60" t="s">
        <v>85</v>
      </c>
    </row>
    <row r="15818" spans="1:9" x14ac:dyDescent="0.2">
      <c r="A15818" t="s">
        <v>47</v>
      </c>
      <c r="B15818" t="s">
        <v>80</v>
      </c>
      <c r="C15818" t="s">
        <v>22</v>
      </c>
      <c r="D15818" s="55">
        <v>46966</v>
      </c>
      <c r="E15818">
        <v>0.20499999999999999</v>
      </c>
      <c r="F15818">
        <v>2376537</v>
      </c>
      <c r="G15818" s="58" t="s">
        <v>87</v>
      </c>
      <c r="H15818" s="58" t="s">
        <v>87</v>
      </c>
      <c r="I15818" s="60" t="s">
        <v>85</v>
      </c>
    </row>
    <row r="15819" spans="1:9" x14ac:dyDescent="0.2">
      <c r="A15819" t="s">
        <v>47</v>
      </c>
      <c r="B15819" t="s">
        <v>81</v>
      </c>
      <c r="C15819" t="s">
        <v>22</v>
      </c>
      <c r="D15819" s="55">
        <v>46966</v>
      </c>
      <c r="E15819">
        <v>7.4999999999999997E-3</v>
      </c>
      <c r="F15819">
        <v>2376538</v>
      </c>
      <c r="G15819" s="58" t="s">
        <v>87</v>
      </c>
      <c r="H15819" s="58" t="s">
        <v>87</v>
      </c>
      <c r="I15819" s="60" t="s">
        <v>85</v>
      </c>
    </row>
    <row r="15820" spans="1:9" x14ac:dyDescent="0.2">
      <c r="A15820" t="s">
        <v>48</v>
      </c>
      <c r="B15820" t="s">
        <v>80</v>
      </c>
      <c r="C15820" t="s">
        <v>22</v>
      </c>
      <c r="D15820" s="55">
        <v>46966</v>
      </c>
      <c r="E15820">
        <v>0.20499999999999999</v>
      </c>
      <c r="F15820">
        <v>2376539</v>
      </c>
      <c r="G15820" s="58" t="s">
        <v>87</v>
      </c>
      <c r="H15820" s="58" t="s">
        <v>87</v>
      </c>
      <c r="I15820" s="60" t="s">
        <v>85</v>
      </c>
    </row>
    <row r="15821" spans="1:9" x14ac:dyDescent="0.2">
      <c r="A15821" t="s">
        <v>48</v>
      </c>
      <c r="B15821" t="s">
        <v>81</v>
      </c>
      <c r="C15821" t="s">
        <v>22</v>
      </c>
      <c r="D15821" s="55">
        <v>46966</v>
      </c>
      <c r="E15821">
        <v>7.4999999999999997E-3</v>
      </c>
      <c r="F15821">
        <v>2376540</v>
      </c>
      <c r="G15821" s="58" t="s">
        <v>87</v>
      </c>
      <c r="H15821" s="58" t="s">
        <v>87</v>
      </c>
      <c r="I15821" s="60" t="s">
        <v>85</v>
      </c>
    </row>
    <row r="15822" spans="1:9" x14ac:dyDescent="0.2">
      <c r="A15822" t="s">
        <v>50</v>
      </c>
      <c r="B15822" t="s">
        <v>80</v>
      </c>
      <c r="C15822" t="s">
        <v>22</v>
      </c>
      <c r="D15822" s="55">
        <v>46966</v>
      </c>
      <c r="E15822">
        <v>0</v>
      </c>
      <c r="F15822">
        <v>2376541</v>
      </c>
      <c r="G15822" s="58" t="s">
        <v>87</v>
      </c>
      <c r="H15822" s="58" t="s">
        <v>87</v>
      </c>
      <c r="I15822" s="60" t="s">
        <v>85</v>
      </c>
    </row>
    <row r="15823" spans="1:9" x14ac:dyDescent="0.2">
      <c r="A15823" t="s">
        <v>50</v>
      </c>
      <c r="B15823" t="s">
        <v>81</v>
      </c>
      <c r="C15823" t="s">
        <v>22</v>
      </c>
      <c r="D15823" s="55">
        <v>46966</v>
      </c>
      <c r="E15823">
        <v>0</v>
      </c>
      <c r="F15823">
        <v>2376542</v>
      </c>
      <c r="G15823" s="58" t="s">
        <v>87</v>
      </c>
      <c r="H15823" s="58" t="s">
        <v>87</v>
      </c>
      <c r="I15823" s="60" t="s">
        <v>85</v>
      </c>
    </row>
    <row r="15824" spans="1:9" x14ac:dyDescent="0.2">
      <c r="A15824" t="s">
        <v>58</v>
      </c>
      <c r="B15824" t="s">
        <v>80</v>
      </c>
      <c r="C15824" t="s">
        <v>22</v>
      </c>
      <c r="D15824" s="55">
        <v>46966</v>
      </c>
      <c r="E15824">
        <v>0.4</v>
      </c>
      <c r="F15824">
        <v>2376543</v>
      </c>
      <c r="G15824" s="58" t="s">
        <v>87</v>
      </c>
      <c r="H15824" s="58" t="s">
        <v>87</v>
      </c>
      <c r="I15824" s="60" t="s">
        <v>85</v>
      </c>
    </row>
    <row r="15825" spans="1:9" x14ac:dyDescent="0.2">
      <c r="A15825" t="s">
        <v>58</v>
      </c>
      <c r="B15825" t="s">
        <v>81</v>
      </c>
      <c r="C15825" t="s">
        <v>22</v>
      </c>
      <c r="D15825" s="55">
        <v>46966</v>
      </c>
      <c r="E15825">
        <v>1.4999999999999999E-2</v>
      </c>
      <c r="F15825">
        <v>2376544</v>
      </c>
      <c r="G15825" s="58" t="s">
        <v>87</v>
      </c>
      <c r="H15825" s="58" t="s">
        <v>87</v>
      </c>
      <c r="I15825" s="60" t="s">
        <v>85</v>
      </c>
    </row>
    <row r="15826" spans="1:9" x14ac:dyDescent="0.2">
      <c r="A15826" t="s">
        <v>59</v>
      </c>
      <c r="B15826" t="s">
        <v>80</v>
      </c>
      <c r="C15826" t="s">
        <v>22</v>
      </c>
      <c r="D15826" s="55">
        <v>46966</v>
      </c>
      <c r="E15826">
        <v>0.5</v>
      </c>
      <c r="F15826">
        <v>2376545</v>
      </c>
      <c r="G15826" s="58" t="s">
        <v>87</v>
      </c>
      <c r="H15826" s="58" t="s">
        <v>87</v>
      </c>
      <c r="I15826" s="60" t="s">
        <v>85</v>
      </c>
    </row>
    <row r="15827" spans="1:9" x14ac:dyDescent="0.2">
      <c r="A15827" t="s">
        <v>59</v>
      </c>
      <c r="B15827" t="s">
        <v>81</v>
      </c>
      <c r="C15827" t="s">
        <v>22</v>
      </c>
      <c r="D15827" s="55">
        <v>46966</v>
      </c>
      <c r="E15827">
        <v>-0.02</v>
      </c>
      <c r="F15827">
        <v>2376546</v>
      </c>
      <c r="G15827" s="58" t="s">
        <v>87</v>
      </c>
      <c r="H15827" s="58" t="s">
        <v>87</v>
      </c>
      <c r="I15827" s="60" t="s">
        <v>85</v>
      </c>
    </row>
    <row r="15828" spans="1:9" x14ac:dyDescent="0.2">
      <c r="A15828" t="s">
        <v>60</v>
      </c>
      <c r="B15828" t="s">
        <v>80</v>
      </c>
      <c r="C15828" t="s">
        <v>22</v>
      </c>
      <c r="D15828" s="55">
        <v>46966</v>
      </c>
      <c r="E15828">
        <v>0.5</v>
      </c>
      <c r="F15828">
        <v>2376547</v>
      </c>
      <c r="G15828" s="58" t="s">
        <v>87</v>
      </c>
      <c r="H15828" s="58" t="s">
        <v>87</v>
      </c>
      <c r="I15828" s="60" t="s">
        <v>85</v>
      </c>
    </row>
    <row r="15829" spans="1:9" x14ac:dyDescent="0.2">
      <c r="A15829" t="s">
        <v>60</v>
      </c>
      <c r="B15829" t="s">
        <v>81</v>
      </c>
      <c r="C15829" t="s">
        <v>22</v>
      </c>
      <c r="D15829" s="55">
        <v>46966</v>
      </c>
      <c r="E15829">
        <v>3.5000000000000003E-2</v>
      </c>
      <c r="F15829">
        <v>2376548</v>
      </c>
      <c r="G15829" s="58" t="s">
        <v>87</v>
      </c>
      <c r="H15829" s="58" t="s">
        <v>87</v>
      </c>
      <c r="I15829" s="60" t="s">
        <v>85</v>
      </c>
    </row>
    <row r="15830" spans="1:9" x14ac:dyDescent="0.2">
      <c r="A15830" t="s">
        <v>61</v>
      </c>
      <c r="B15830" t="s">
        <v>80</v>
      </c>
      <c r="C15830" t="s">
        <v>22</v>
      </c>
      <c r="D15830" s="55">
        <v>46966</v>
      </c>
      <c r="E15830">
        <v>0.5</v>
      </c>
      <c r="F15830">
        <v>2376549</v>
      </c>
      <c r="G15830" s="58" t="s">
        <v>87</v>
      </c>
      <c r="H15830" s="58" t="s">
        <v>87</v>
      </c>
      <c r="I15830" s="60" t="s">
        <v>85</v>
      </c>
    </row>
    <row r="15831" spans="1:9" x14ac:dyDescent="0.2">
      <c r="A15831" t="s">
        <v>61</v>
      </c>
      <c r="B15831" t="s">
        <v>81</v>
      </c>
      <c r="C15831" t="s">
        <v>22</v>
      </c>
      <c r="D15831" s="55">
        <v>46966</v>
      </c>
      <c r="E15831">
        <v>-0.02</v>
      </c>
      <c r="F15831">
        <v>2376550</v>
      </c>
      <c r="G15831" s="58" t="s">
        <v>87</v>
      </c>
      <c r="H15831" s="58" t="s">
        <v>87</v>
      </c>
      <c r="I15831" s="60" t="s">
        <v>85</v>
      </c>
    </row>
    <row r="15832" spans="1:9" x14ac:dyDescent="0.2">
      <c r="A15832" t="s">
        <v>62</v>
      </c>
      <c r="B15832" t="s">
        <v>80</v>
      </c>
      <c r="C15832" t="s">
        <v>22</v>
      </c>
      <c r="D15832" s="55">
        <v>46966</v>
      </c>
      <c r="E15832">
        <v>0.20499999999999999</v>
      </c>
      <c r="F15832">
        <v>2376551</v>
      </c>
      <c r="G15832" s="58" t="s">
        <v>87</v>
      </c>
      <c r="H15832" s="58" t="s">
        <v>87</v>
      </c>
      <c r="I15832" s="60" t="s">
        <v>85</v>
      </c>
    </row>
    <row r="15833" spans="1:9" x14ac:dyDescent="0.2">
      <c r="A15833" t="s">
        <v>62</v>
      </c>
      <c r="B15833" t="s">
        <v>81</v>
      </c>
      <c r="C15833" t="s">
        <v>22</v>
      </c>
      <c r="D15833" s="55">
        <v>46966</v>
      </c>
      <c r="E15833">
        <v>7.4999999999999997E-3</v>
      </c>
      <c r="F15833">
        <v>2376552</v>
      </c>
      <c r="G15833" s="58" t="s">
        <v>87</v>
      </c>
      <c r="H15833" s="58" t="s">
        <v>87</v>
      </c>
      <c r="I15833" s="60" t="s">
        <v>85</v>
      </c>
    </row>
    <row r="15834" spans="1:9" x14ac:dyDescent="0.2">
      <c r="A15834" t="s">
        <v>63</v>
      </c>
      <c r="B15834" t="s">
        <v>80</v>
      </c>
      <c r="C15834" t="s">
        <v>22</v>
      </c>
      <c r="D15834" s="55">
        <v>46966</v>
      </c>
      <c r="E15834">
        <v>0</v>
      </c>
      <c r="F15834">
        <v>2376553</v>
      </c>
      <c r="G15834" s="58" t="s">
        <v>87</v>
      </c>
      <c r="H15834" s="58" t="s">
        <v>87</v>
      </c>
      <c r="I15834" s="60" t="s">
        <v>85</v>
      </c>
    </row>
    <row r="15835" spans="1:9" x14ac:dyDescent="0.2">
      <c r="A15835" t="s">
        <v>63</v>
      </c>
      <c r="B15835" t="s">
        <v>81</v>
      </c>
      <c r="C15835" t="s">
        <v>22</v>
      </c>
      <c r="D15835" s="55">
        <v>46966</v>
      </c>
      <c r="E15835">
        <v>0</v>
      </c>
      <c r="F15835">
        <v>2376554</v>
      </c>
      <c r="G15835" s="58" t="s">
        <v>87</v>
      </c>
      <c r="H15835" s="58" t="s">
        <v>87</v>
      </c>
      <c r="I15835" s="60" t="s">
        <v>85</v>
      </c>
    </row>
    <row r="15836" spans="1:9" x14ac:dyDescent="0.2">
      <c r="A15836" t="s">
        <v>64</v>
      </c>
      <c r="B15836" t="s">
        <v>80</v>
      </c>
      <c r="C15836" t="s">
        <v>22</v>
      </c>
      <c r="D15836" s="55">
        <v>46966</v>
      </c>
      <c r="E15836">
        <v>0</v>
      </c>
      <c r="F15836">
        <v>2376555</v>
      </c>
      <c r="G15836" s="58" t="s">
        <v>87</v>
      </c>
      <c r="H15836" s="58" t="s">
        <v>87</v>
      </c>
      <c r="I15836" s="60" t="s">
        <v>85</v>
      </c>
    </row>
    <row r="15837" spans="1:9" x14ac:dyDescent="0.2">
      <c r="A15837" t="s">
        <v>64</v>
      </c>
      <c r="B15837" t="s">
        <v>81</v>
      </c>
      <c r="C15837" t="s">
        <v>22</v>
      </c>
      <c r="D15837" s="55">
        <v>46966</v>
      </c>
      <c r="E15837">
        <v>0</v>
      </c>
      <c r="F15837">
        <v>2376556</v>
      </c>
      <c r="G15837" s="58" t="s">
        <v>87</v>
      </c>
      <c r="H15837" s="58" t="s">
        <v>87</v>
      </c>
      <c r="I15837" s="60" t="s">
        <v>85</v>
      </c>
    </row>
    <row r="15838" spans="1:9" x14ac:dyDescent="0.2">
      <c r="A15838" t="s">
        <v>79</v>
      </c>
      <c r="B15838" t="s">
        <v>80</v>
      </c>
      <c r="C15838" t="s">
        <v>22</v>
      </c>
      <c r="D15838" s="55">
        <v>46966</v>
      </c>
      <c r="E15838">
        <v>0</v>
      </c>
      <c r="F15838">
        <v>2376557</v>
      </c>
      <c r="G15838" s="58" t="s">
        <v>87</v>
      </c>
      <c r="H15838" s="58" t="s">
        <v>87</v>
      </c>
      <c r="I15838" s="60" t="s">
        <v>85</v>
      </c>
    </row>
    <row r="15839" spans="1:9" x14ac:dyDescent="0.2">
      <c r="A15839" t="s">
        <v>79</v>
      </c>
      <c r="B15839" t="s">
        <v>81</v>
      </c>
      <c r="C15839" t="s">
        <v>22</v>
      </c>
      <c r="D15839" s="55">
        <v>46966</v>
      </c>
      <c r="E15839">
        <v>0</v>
      </c>
      <c r="F15839">
        <v>2376558</v>
      </c>
      <c r="G15839" s="58" t="s">
        <v>87</v>
      </c>
      <c r="H15839" s="58" t="s">
        <v>87</v>
      </c>
      <c r="I15839" s="60" t="s">
        <v>85</v>
      </c>
    </row>
    <row r="15840" spans="1:9" x14ac:dyDescent="0.2">
      <c r="A15840" t="s">
        <v>65</v>
      </c>
      <c r="B15840" t="s">
        <v>80</v>
      </c>
      <c r="C15840" t="s">
        <v>22</v>
      </c>
      <c r="D15840" s="55">
        <v>46966</v>
      </c>
      <c r="E15840">
        <v>0</v>
      </c>
      <c r="F15840">
        <v>2376559</v>
      </c>
      <c r="G15840" s="58" t="s">
        <v>87</v>
      </c>
      <c r="H15840" s="58" t="s">
        <v>87</v>
      </c>
      <c r="I15840" s="60" t="s">
        <v>85</v>
      </c>
    </row>
    <row r="15841" spans="1:9" x14ac:dyDescent="0.2">
      <c r="A15841" t="s">
        <v>65</v>
      </c>
      <c r="B15841" t="s">
        <v>81</v>
      </c>
      <c r="C15841" t="s">
        <v>22</v>
      </c>
      <c r="D15841" s="55">
        <v>46966</v>
      </c>
      <c r="E15841">
        <v>0</v>
      </c>
      <c r="F15841">
        <v>2376560</v>
      </c>
      <c r="G15841" s="58" t="s">
        <v>87</v>
      </c>
      <c r="H15841" s="58" t="s">
        <v>87</v>
      </c>
      <c r="I15841" s="60" t="s">
        <v>85</v>
      </c>
    </row>
    <row r="15842" spans="1:9" x14ac:dyDescent="0.2">
      <c r="A15842" t="s">
        <v>82</v>
      </c>
      <c r="B15842" t="s">
        <v>80</v>
      </c>
      <c r="C15842" t="s">
        <v>22</v>
      </c>
      <c r="D15842" s="55">
        <v>46966</v>
      </c>
      <c r="E15842">
        <v>0</v>
      </c>
      <c r="F15842">
        <v>2376561</v>
      </c>
      <c r="G15842" s="58" t="s">
        <v>87</v>
      </c>
      <c r="H15842" s="58" t="s">
        <v>87</v>
      </c>
      <c r="I15842" s="60" t="s">
        <v>85</v>
      </c>
    </row>
    <row r="15843" spans="1:9" x14ac:dyDescent="0.2">
      <c r="A15843" t="s">
        <v>78</v>
      </c>
      <c r="B15843" t="s">
        <v>80</v>
      </c>
      <c r="C15843" t="s">
        <v>22</v>
      </c>
      <c r="D15843" s="55">
        <v>46997</v>
      </c>
      <c r="E15843">
        <v>0.39750000000000002</v>
      </c>
      <c r="F15843">
        <v>2376515</v>
      </c>
      <c r="G15843" s="58" t="s">
        <v>87</v>
      </c>
      <c r="H15843" s="58" t="s">
        <v>87</v>
      </c>
      <c r="I15843" s="60" t="s">
        <v>85</v>
      </c>
    </row>
    <row r="15844" spans="1:9" x14ac:dyDescent="0.2">
      <c r="A15844" t="s">
        <v>78</v>
      </c>
      <c r="B15844" t="s">
        <v>81</v>
      </c>
      <c r="C15844" t="s">
        <v>22</v>
      </c>
      <c r="D15844" s="55">
        <v>46997</v>
      </c>
      <c r="E15844">
        <v>1.4999999999999999E-2</v>
      </c>
      <c r="F15844">
        <v>2376516</v>
      </c>
      <c r="G15844" s="58" t="s">
        <v>87</v>
      </c>
      <c r="H15844" s="58" t="s">
        <v>87</v>
      </c>
      <c r="I15844" s="60" t="s">
        <v>85</v>
      </c>
    </row>
    <row r="15845" spans="1:9" x14ac:dyDescent="0.2">
      <c r="A15845" t="s">
        <v>35</v>
      </c>
      <c r="B15845" t="s">
        <v>80</v>
      </c>
      <c r="C15845" t="s">
        <v>22</v>
      </c>
      <c r="D15845" s="55">
        <v>46997</v>
      </c>
      <c r="E15845">
        <v>0.39750000000000002</v>
      </c>
      <c r="F15845">
        <v>2376517</v>
      </c>
      <c r="G15845" s="58" t="s">
        <v>87</v>
      </c>
      <c r="H15845" s="58" t="s">
        <v>87</v>
      </c>
      <c r="I15845" s="60" t="s">
        <v>85</v>
      </c>
    </row>
    <row r="15846" spans="1:9" x14ac:dyDescent="0.2">
      <c r="A15846" t="s">
        <v>35</v>
      </c>
      <c r="B15846" t="s">
        <v>81</v>
      </c>
      <c r="C15846" t="s">
        <v>22</v>
      </c>
      <c r="D15846" s="55">
        <v>46997</v>
      </c>
      <c r="E15846">
        <v>4.4999999999999998E-2</v>
      </c>
      <c r="F15846">
        <v>2376518</v>
      </c>
      <c r="G15846" s="58" t="s">
        <v>87</v>
      </c>
      <c r="H15846" s="58" t="s">
        <v>87</v>
      </c>
      <c r="I15846" s="60" t="s">
        <v>85</v>
      </c>
    </row>
    <row r="15847" spans="1:9" x14ac:dyDescent="0.2">
      <c r="A15847" t="s">
        <v>36</v>
      </c>
      <c r="B15847" t="s">
        <v>80</v>
      </c>
      <c r="C15847" t="s">
        <v>22</v>
      </c>
      <c r="D15847" s="55">
        <v>46997</v>
      </c>
      <c r="E15847">
        <v>0.39750000000000002</v>
      </c>
      <c r="F15847">
        <v>2376519</v>
      </c>
      <c r="G15847" s="58" t="s">
        <v>87</v>
      </c>
      <c r="H15847" s="58" t="s">
        <v>87</v>
      </c>
      <c r="I15847" s="60" t="s">
        <v>85</v>
      </c>
    </row>
    <row r="15848" spans="1:9" x14ac:dyDescent="0.2">
      <c r="A15848" t="s">
        <v>36</v>
      </c>
      <c r="B15848" t="s">
        <v>81</v>
      </c>
      <c r="C15848" t="s">
        <v>22</v>
      </c>
      <c r="D15848" s="55">
        <v>46997</v>
      </c>
      <c r="E15848">
        <v>1.4999999999999999E-2</v>
      </c>
      <c r="F15848">
        <v>2376520</v>
      </c>
      <c r="G15848" s="58" t="s">
        <v>87</v>
      </c>
      <c r="H15848" s="58" t="s">
        <v>87</v>
      </c>
      <c r="I15848" s="60" t="s">
        <v>85</v>
      </c>
    </row>
    <row r="15849" spans="1:9" x14ac:dyDescent="0.2">
      <c r="A15849" t="s">
        <v>37</v>
      </c>
      <c r="B15849" t="s">
        <v>80</v>
      </c>
      <c r="C15849" t="s">
        <v>22</v>
      </c>
      <c r="D15849" s="55">
        <v>46997</v>
      </c>
      <c r="E15849">
        <v>0.39750000000000002</v>
      </c>
      <c r="F15849">
        <v>2376521</v>
      </c>
      <c r="G15849" s="58" t="s">
        <v>87</v>
      </c>
      <c r="H15849" s="58" t="s">
        <v>87</v>
      </c>
      <c r="I15849" s="60" t="s">
        <v>85</v>
      </c>
    </row>
    <row r="15850" spans="1:9" x14ac:dyDescent="0.2">
      <c r="A15850" t="s">
        <v>37</v>
      </c>
      <c r="B15850" t="s">
        <v>81</v>
      </c>
      <c r="C15850" t="s">
        <v>22</v>
      </c>
      <c r="D15850" s="55">
        <v>46997</v>
      </c>
      <c r="E15850">
        <v>4.4999999999999998E-2</v>
      </c>
      <c r="F15850">
        <v>2376522</v>
      </c>
      <c r="G15850" s="58" t="s">
        <v>87</v>
      </c>
      <c r="H15850" s="58" t="s">
        <v>87</v>
      </c>
      <c r="I15850" s="60" t="s">
        <v>85</v>
      </c>
    </row>
    <row r="15851" spans="1:9" x14ac:dyDescent="0.2">
      <c r="A15851" t="s">
        <v>40</v>
      </c>
      <c r="B15851" t="s">
        <v>80</v>
      </c>
      <c r="C15851" t="s">
        <v>22</v>
      </c>
      <c r="D15851" s="55">
        <v>46997</v>
      </c>
      <c r="E15851">
        <v>0</v>
      </c>
      <c r="F15851">
        <v>2376523</v>
      </c>
      <c r="G15851" s="58" t="s">
        <v>87</v>
      </c>
      <c r="H15851" s="58" t="s">
        <v>87</v>
      </c>
      <c r="I15851" s="60" t="s">
        <v>85</v>
      </c>
    </row>
    <row r="15852" spans="1:9" x14ac:dyDescent="0.2">
      <c r="A15852" t="s">
        <v>40</v>
      </c>
      <c r="B15852" t="s">
        <v>81</v>
      </c>
      <c r="C15852" t="s">
        <v>22</v>
      </c>
      <c r="D15852" s="55">
        <v>46997</v>
      </c>
      <c r="E15852">
        <v>0</v>
      </c>
      <c r="F15852">
        <v>2376524</v>
      </c>
      <c r="G15852" s="58" t="s">
        <v>87</v>
      </c>
      <c r="H15852" s="58" t="s">
        <v>87</v>
      </c>
      <c r="I15852" s="60" t="s">
        <v>85</v>
      </c>
    </row>
    <row r="15853" spans="1:9" x14ac:dyDescent="0.2">
      <c r="A15853" t="s">
        <v>41</v>
      </c>
      <c r="B15853" t="s">
        <v>80</v>
      </c>
      <c r="C15853" t="s">
        <v>22</v>
      </c>
      <c r="D15853" s="55">
        <v>46997</v>
      </c>
      <c r="E15853">
        <v>0</v>
      </c>
      <c r="F15853">
        <v>2376525</v>
      </c>
      <c r="G15853" s="58" t="s">
        <v>87</v>
      </c>
      <c r="H15853" s="58" t="s">
        <v>87</v>
      </c>
      <c r="I15853" s="60" t="s">
        <v>85</v>
      </c>
    </row>
    <row r="15854" spans="1:9" x14ac:dyDescent="0.2">
      <c r="A15854" t="s">
        <v>41</v>
      </c>
      <c r="B15854" t="s">
        <v>81</v>
      </c>
      <c r="C15854" t="s">
        <v>22</v>
      </c>
      <c r="D15854" s="55">
        <v>46997</v>
      </c>
      <c r="E15854">
        <v>0</v>
      </c>
      <c r="F15854">
        <v>2376526</v>
      </c>
      <c r="G15854" s="58" t="s">
        <v>87</v>
      </c>
      <c r="H15854" s="58" t="s">
        <v>87</v>
      </c>
      <c r="I15854" s="60" t="s">
        <v>85</v>
      </c>
    </row>
    <row r="15855" spans="1:9" x14ac:dyDescent="0.2">
      <c r="A15855" t="s">
        <v>42</v>
      </c>
      <c r="B15855" t="s">
        <v>80</v>
      </c>
      <c r="C15855" t="s">
        <v>22</v>
      </c>
      <c r="D15855" s="55">
        <v>46997</v>
      </c>
      <c r="E15855">
        <v>0.16500000000000001</v>
      </c>
      <c r="F15855">
        <v>2376527</v>
      </c>
      <c r="G15855" s="58" t="s">
        <v>87</v>
      </c>
      <c r="H15855" s="58" t="s">
        <v>87</v>
      </c>
      <c r="I15855" s="60" t="s">
        <v>85</v>
      </c>
    </row>
    <row r="15856" spans="1:9" x14ac:dyDescent="0.2">
      <c r="A15856" t="s">
        <v>42</v>
      </c>
      <c r="B15856" t="s">
        <v>81</v>
      </c>
      <c r="C15856" t="s">
        <v>22</v>
      </c>
      <c r="D15856" s="55">
        <v>46997</v>
      </c>
      <c r="E15856">
        <v>0</v>
      </c>
      <c r="F15856">
        <v>2376528</v>
      </c>
      <c r="G15856" s="58" t="s">
        <v>87</v>
      </c>
      <c r="H15856" s="58" t="s">
        <v>87</v>
      </c>
      <c r="I15856" s="60" t="s">
        <v>85</v>
      </c>
    </row>
    <row r="15857" spans="1:9" x14ac:dyDescent="0.2">
      <c r="A15857" t="s">
        <v>43</v>
      </c>
      <c r="B15857" t="s">
        <v>80</v>
      </c>
      <c r="C15857" t="s">
        <v>22</v>
      </c>
      <c r="D15857" s="55">
        <v>46997</v>
      </c>
      <c r="E15857">
        <v>0.16500000000000001</v>
      </c>
      <c r="F15857">
        <v>2376529</v>
      </c>
      <c r="G15857" s="58" t="s">
        <v>87</v>
      </c>
      <c r="H15857" s="58" t="s">
        <v>87</v>
      </c>
      <c r="I15857" s="60" t="s">
        <v>85</v>
      </c>
    </row>
    <row r="15858" spans="1:9" x14ac:dyDescent="0.2">
      <c r="A15858" t="s">
        <v>43</v>
      </c>
      <c r="B15858" t="s">
        <v>81</v>
      </c>
      <c r="C15858" t="s">
        <v>22</v>
      </c>
      <c r="D15858" s="55">
        <v>46997</v>
      </c>
      <c r="E15858">
        <v>0</v>
      </c>
      <c r="F15858">
        <v>2376530</v>
      </c>
      <c r="G15858" s="58" t="s">
        <v>87</v>
      </c>
      <c r="H15858" s="58" t="s">
        <v>87</v>
      </c>
      <c r="I15858" s="60" t="s">
        <v>85</v>
      </c>
    </row>
    <row r="15859" spans="1:9" x14ac:dyDescent="0.2">
      <c r="A15859" t="s">
        <v>44</v>
      </c>
      <c r="B15859" t="s">
        <v>80</v>
      </c>
      <c r="C15859" t="s">
        <v>22</v>
      </c>
      <c r="D15859" s="55">
        <v>46997</v>
      </c>
      <c r="E15859">
        <v>0.185</v>
      </c>
      <c r="F15859">
        <v>2376531</v>
      </c>
      <c r="G15859" s="58" t="s">
        <v>87</v>
      </c>
      <c r="H15859" s="58" t="s">
        <v>87</v>
      </c>
      <c r="I15859" s="60" t="s">
        <v>85</v>
      </c>
    </row>
    <row r="15860" spans="1:9" x14ac:dyDescent="0.2">
      <c r="A15860" t="s">
        <v>44</v>
      </c>
      <c r="B15860" t="s">
        <v>81</v>
      </c>
      <c r="C15860" t="s">
        <v>22</v>
      </c>
      <c r="D15860" s="55">
        <v>46997</v>
      </c>
      <c r="E15860">
        <v>5.0000000000000001E-3</v>
      </c>
      <c r="F15860">
        <v>2376532</v>
      </c>
      <c r="G15860" s="58" t="s">
        <v>87</v>
      </c>
      <c r="H15860" s="58" t="s">
        <v>87</v>
      </c>
      <c r="I15860" s="60" t="s">
        <v>85</v>
      </c>
    </row>
    <row r="15861" spans="1:9" x14ac:dyDescent="0.2">
      <c r="A15861" t="s">
        <v>45</v>
      </c>
      <c r="B15861" t="s">
        <v>80</v>
      </c>
      <c r="C15861" t="s">
        <v>22</v>
      </c>
      <c r="D15861" s="55">
        <v>46997</v>
      </c>
      <c r="E15861">
        <v>0.185</v>
      </c>
      <c r="F15861">
        <v>2376533</v>
      </c>
      <c r="G15861" s="58" t="s">
        <v>87</v>
      </c>
      <c r="H15861" s="58" t="s">
        <v>87</v>
      </c>
      <c r="I15861" s="60" t="s">
        <v>85</v>
      </c>
    </row>
    <row r="15862" spans="1:9" x14ac:dyDescent="0.2">
      <c r="A15862" t="s">
        <v>45</v>
      </c>
      <c r="B15862" t="s">
        <v>81</v>
      </c>
      <c r="C15862" t="s">
        <v>22</v>
      </c>
      <c r="D15862" s="55">
        <v>46997</v>
      </c>
      <c r="E15862">
        <v>5.0000000000000001E-3</v>
      </c>
      <c r="F15862">
        <v>2376534</v>
      </c>
      <c r="G15862" s="58" t="s">
        <v>87</v>
      </c>
      <c r="H15862" s="58" t="s">
        <v>87</v>
      </c>
      <c r="I15862" s="60" t="s">
        <v>85</v>
      </c>
    </row>
    <row r="15863" spans="1:9" x14ac:dyDescent="0.2">
      <c r="A15863" t="s">
        <v>46</v>
      </c>
      <c r="B15863" t="s">
        <v>80</v>
      </c>
      <c r="C15863" t="s">
        <v>22</v>
      </c>
      <c r="D15863" s="55">
        <v>46997</v>
      </c>
      <c r="E15863">
        <v>0.185</v>
      </c>
      <c r="F15863">
        <v>2376535</v>
      </c>
      <c r="G15863" s="58" t="s">
        <v>87</v>
      </c>
      <c r="H15863" s="58" t="s">
        <v>87</v>
      </c>
      <c r="I15863" s="60" t="s">
        <v>85</v>
      </c>
    </row>
    <row r="15864" spans="1:9" x14ac:dyDescent="0.2">
      <c r="A15864" t="s">
        <v>46</v>
      </c>
      <c r="B15864" t="s">
        <v>81</v>
      </c>
      <c r="C15864" t="s">
        <v>22</v>
      </c>
      <c r="D15864" s="55">
        <v>46997</v>
      </c>
      <c r="E15864">
        <v>5.0000000000000001E-3</v>
      </c>
      <c r="F15864">
        <v>2376536</v>
      </c>
      <c r="G15864" s="58" t="s">
        <v>87</v>
      </c>
      <c r="H15864" s="58" t="s">
        <v>87</v>
      </c>
      <c r="I15864" s="60" t="s">
        <v>85</v>
      </c>
    </row>
    <row r="15865" spans="1:9" x14ac:dyDescent="0.2">
      <c r="A15865" t="s">
        <v>47</v>
      </c>
      <c r="B15865" t="s">
        <v>80</v>
      </c>
      <c r="C15865" t="s">
        <v>22</v>
      </c>
      <c r="D15865" s="55">
        <v>46997</v>
      </c>
      <c r="E15865">
        <v>0.185</v>
      </c>
      <c r="F15865">
        <v>2376537</v>
      </c>
      <c r="G15865" s="58" t="s">
        <v>87</v>
      </c>
      <c r="H15865" s="58" t="s">
        <v>87</v>
      </c>
      <c r="I15865" s="60" t="s">
        <v>85</v>
      </c>
    </row>
    <row r="15866" spans="1:9" x14ac:dyDescent="0.2">
      <c r="A15866" t="s">
        <v>47</v>
      </c>
      <c r="B15866" t="s">
        <v>81</v>
      </c>
      <c r="C15866" t="s">
        <v>22</v>
      </c>
      <c r="D15866" s="55">
        <v>46997</v>
      </c>
      <c r="E15866">
        <v>5.0000000000000001E-3</v>
      </c>
      <c r="F15866">
        <v>2376538</v>
      </c>
      <c r="G15866" s="58" t="s">
        <v>87</v>
      </c>
      <c r="H15866" s="58" t="s">
        <v>87</v>
      </c>
      <c r="I15866" s="60" t="s">
        <v>85</v>
      </c>
    </row>
    <row r="15867" spans="1:9" x14ac:dyDescent="0.2">
      <c r="A15867" t="s">
        <v>48</v>
      </c>
      <c r="B15867" t="s">
        <v>80</v>
      </c>
      <c r="C15867" t="s">
        <v>22</v>
      </c>
      <c r="D15867" s="55">
        <v>46997</v>
      </c>
      <c r="E15867">
        <v>0.185</v>
      </c>
      <c r="F15867">
        <v>2376539</v>
      </c>
      <c r="G15867" s="58" t="s">
        <v>87</v>
      </c>
      <c r="H15867" s="58" t="s">
        <v>87</v>
      </c>
      <c r="I15867" s="60" t="s">
        <v>85</v>
      </c>
    </row>
    <row r="15868" spans="1:9" x14ac:dyDescent="0.2">
      <c r="A15868" t="s">
        <v>48</v>
      </c>
      <c r="B15868" t="s">
        <v>81</v>
      </c>
      <c r="C15868" t="s">
        <v>22</v>
      </c>
      <c r="D15868" s="55">
        <v>46997</v>
      </c>
      <c r="E15868">
        <v>5.0000000000000001E-3</v>
      </c>
      <c r="F15868">
        <v>2376540</v>
      </c>
      <c r="G15868" s="58" t="s">
        <v>87</v>
      </c>
      <c r="H15868" s="58" t="s">
        <v>87</v>
      </c>
      <c r="I15868" s="60" t="s">
        <v>85</v>
      </c>
    </row>
    <row r="15869" spans="1:9" x14ac:dyDescent="0.2">
      <c r="A15869" t="s">
        <v>50</v>
      </c>
      <c r="B15869" t="s">
        <v>80</v>
      </c>
      <c r="C15869" t="s">
        <v>22</v>
      </c>
      <c r="D15869" s="55">
        <v>46997</v>
      </c>
      <c r="E15869">
        <v>0</v>
      </c>
      <c r="F15869">
        <v>2376541</v>
      </c>
      <c r="G15869" s="58" t="s">
        <v>87</v>
      </c>
      <c r="H15869" s="58" t="s">
        <v>87</v>
      </c>
      <c r="I15869" s="60" t="s">
        <v>85</v>
      </c>
    </row>
    <row r="15870" spans="1:9" x14ac:dyDescent="0.2">
      <c r="A15870" t="s">
        <v>50</v>
      </c>
      <c r="B15870" t="s">
        <v>81</v>
      </c>
      <c r="C15870" t="s">
        <v>22</v>
      </c>
      <c r="D15870" s="55">
        <v>46997</v>
      </c>
      <c r="E15870">
        <v>0</v>
      </c>
      <c r="F15870">
        <v>2376542</v>
      </c>
      <c r="G15870" s="58" t="s">
        <v>87</v>
      </c>
      <c r="H15870" s="58" t="s">
        <v>87</v>
      </c>
      <c r="I15870" s="60" t="s">
        <v>85</v>
      </c>
    </row>
    <row r="15871" spans="1:9" x14ac:dyDescent="0.2">
      <c r="A15871" t="s">
        <v>58</v>
      </c>
      <c r="B15871" t="s">
        <v>80</v>
      </c>
      <c r="C15871" t="s">
        <v>22</v>
      </c>
      <c r="D15871" s="55">
        <v>46997</v>
      </c>
      <c r="E15871">
        <v>0.39750000000000002</v>
      </c>
      <c r="F15871">
        <v>2376543</v>
      </c>
      <c r="G15871" s="58" t="s">
        <v>87</v>
      </c>
      <c r="H15871" s="58" t="s">
        <v>87</v>
      </c>
      <c r="I15871" s="60" t="s">
        <v>85</v>
      </c>
    </row>
    <row r="15872" spans="1:9" x14ac:dyDescent="0.2">
      <c r="A15872" t="s">
        <v>58</v>
      </c>
      <c r="B15872" t="s">
        <v>81</v>
      </c>
      <c r="C15872" t="s">
        <v>22</v>
      </c>
      <c r="D15872" s="55">
        <v>46997</v>
      </c>
      <c r="E15872">
        <v>1.4999999999999999E-2</v>
      </c>
      <c r="F15872">
        <v>2376544</v>
      </c>
      <c r="G15872" s="58" t="s">
        <v>87</v>
      </c>
      <c r="H15872" s="58" t="s">
        <v>87</v>
      </c>
      <c r="I15872" s="60" t="s">
        <v>85</v>
      </c>
    </row>
    <row r="15873" spans="1:9" x14ac:dyDescent="0.2">
      <c r="A15873" t="s">
        <v>59</v>
      </c>
      <c r="B15873" t="s">
        <v>80</v>
      </c>
      <c r="C15873" t="s">
        <v>22</v>
      </c>
      <c r="D15873" s="55">
        <v>46997</v>
      </c>
      <c r="E15873">
        <v>0.46</v>
      </c>
      <c r="F15873">
        <v>2376545</v>
      </c>
      <c r="G15873" s="58" t="s">
        <v>87</v>
      </c>
      <c r="H15873" s="58" t="s">
        <v>87</v>
      </c>
      <c r="I15873" s="60" t="s">
        <v>85</v>
      </c>
    </row>
    <row r="15874" spans="1:9" x14ac:dyDescent="0.2">
      <c r="A15874" t="s">
        <v>59</v>
      </c>
      <c r="B15874" t="s">
        <v>81</v>
      </c>
      <c r="C15874" t="s">
        <v>22</v>
      </c>
      <c r="D15874" s="55">
        <v>46997</v>
      </c>
      <c r="E15874">
        <v>-0.04</v>
      </c>
      <c r="F15874">
        <v>2376546</v>
      </c>
      <c r="G15874" s="58" t="s">
        <v>87</v>
      </c>
      <c r="H15874" s="58" t="s">
        <v>87</v>
      </c>
      <c r="I15874" s="60" t="s">
        <v>85</v>
      </c>
    </row>
    <row r="15875" spans="1:9" x14ac:dyDescent="0.2">
      <c r="A15875" t="s">
        <v>60</v>
      </c>
      <c r="B15875" t="s">
        <v>80</v>
      </c>
      <c r="C15875" t="s">
        <v>22</v>
      </c>
      <c r="D15875" s="55">
        <v>46997</v>
      </c>
      <c r="E15875">
        <v>0.46</v>
      </c>
      <c r="F15875">
        <v>2376547</v>
      </c>
      <c r="G15875" s="58" t="s">
        <v>87</v>
      </c>
      <c r="H15875" s="58" t="s">
        <v>87</v>
      </c>
      <c r="I15875" s="60" t="s">
        <v>85</v>
      </c>
    </row>
    <row r="15876" spans="1:9" x14ac:dyDescent="0.2">
      <c r="A15876" t="s">
        <v>60</v>
      </c>
      <c r="B15876" t="s">
        <v>81</v>
      </c>
      <c r="C15876" t="s">
        <v>22</v>
      </c>
      <c r="D15876" s="55">
        <v>46997</v>
      </c>
      <c r="E15876">
        <v>3.5000000000000003E-2</v>
      </c>
      <c r="F15876">
        <v>2376548</v>
      </c>
      <c r="G15876" s="58" t="s">
        <v>87</v>
      </c>
      <c r="H15876" s="58" t="s">
        <v>87</v>
      </c>
      <c r="I15876" s="60" t="s">
        <v>85</v>
      </c>
    </row>
    <row r="15877" spans="1:9" x14ac:dyDescent="0.2">
      <c r="A15877" t="s">
        <v>61</v>
      </c>
      <c r="B15877" t="s">
        <v>80</v>
      </c>
      <c r="C15877" t="s">
        <v>22</v>
      </c>
      <c r="D15877" s="55">
        <v>46997</v>
      </c>
      <c r="E15877">
        <v>0.46</v>
      </c>
      <c r="F15877">
        <v>2376549</v>
      </c>
      <c r="G15877" s="58" t="s">
        <v>87</v>
      </c>
      <c r="H15877" s="58" t="s">
        <v>87</v>
      </c>
      <c r="I15877" s="60" t="s">
        <v>85</v>
      </c>
    </row>
    <row r="15878" spans="1:9" x14ac:dyDescent="0.2">
      <c r="A15878" t="s">
        <v>61</v>
      </c>
      <c r="B15878" t="s">
        <v>81</v>
      </c>
      <c r="C15878" t="s">
        <v>22</v>
      </c>
      <c r="D15878" s="55">
        <v>46997</v>
      </c>
      <c r="E15878">
        <v>-0.02</v>
      </c>
      <c r="F15878">
        <v>2376550</v>
      </c>
      <c r="G15878" s="58" t="s">
        <v>87</v>
      </c>
      <c r="H15878" s="58" t="s">
        <v>87</v>
      </c>
      <c r="I15878" s="60" t="s">
        <v>85</v>
      </c>
    </row>
    <row r="15879" spans="1:9" x14ac:dyDescent="0.2">
      <c r="A15879" t="s">
        <v>62</v>
      </c>
      <c r="B15879" t="s">
        <v>80</v>
      </c>
      <c r="C15879" t="s">
        <v>22</v>
      </c>
      <c r="D15879" s="55">
        <v>46997</v>
      </c>
      <c r="E15879">
        <v>0.185</v>
      </c>
      <c r="F15879">
        <v>2376551</v>
      </c>
      <c r="G15879" s="58" t="s">
        <v>87</v>
      </c>
      <c r="H15879" s="58" t="s">
        <v>87</v>
      </c>
      <c r="I15879" s="60" t="s">
        <v>85</v>
      </c>
    </row>
    <row r="15880" spans="1:9" x14ac:dyDescent="0.2">
      <c r="A15880" t="s">
        <v>62</v>
      </c>
      <c r="B15880" t="s">
        <v>81</v>
      </c>
      <c r="C15880" t="s">
        <v>22</v>
      </c>
      <c r="D15880" s="55">
        <v>46997</v>
      </c>
      <c r="E15880">
        <v>5.0000000000000001E-3</v>
      </c>
      <c r="F15880">
        <v>2376552</v>
      </c>
      <c r="G15880" s="58" t="s">
        <v>87</v>
      </c>
      <c r="H15880" s="58" t="s">
        <v>87</v>
      </c>
      <c r="I15880" s="60" t="s">
        <v>85</v>
      </c>
    </row>
    <row r="15881" spans="1:9" x14ac:dyDescent="0.2">
      <c r="A15881" t="s">
        <v>63</v>
      </c>
      <c r="B15881" t="s">
        <v>80</v>
      </c>
      <c r="C15881" t="s">
        <v>22</v>
      </c>
      <c r="D15881" s="55">
        <v>46997</v>
      </c>
      <c r="E15881">
        <v>0</v>
      </c>
      <c r="F15881">
        <v>2376553</v>
      </c>
      <c r="G15881" s="58" t="s">
        <v>87</v>
      </c>
      <c r="H15881" s="58" t="s">
        <v>87</v>
      </c>
      <c r="I15881" s="60" t="s">
        <v>85</v>
      </c>
    </row>
    <row r="15882" spans="1:9" x14ac:dyDescent="0.2">
      <c r="A15882" t="s">
        <v>63</v>
      </c>
      <c r="B15882" t="s">
        <v>81</v>
      </c>
      <c r="C15882" t="s">
        <v>22</v>
      </c>
      <c r="D15882" s="55">
        <v>46997</v>
      </c>
      <c r="E15882">
        <v>0</v>
      </c>
      <c r="F15882">
        <v>2376554</v>
      </c>
      <c r="G15882" s="58" t="s">
        <v>87</v>
      </c>
      <c r="H15882" s="58" t="s">
        <v>87</v>
      </c>
      <c r="I15882" s="60" t="s">
        <v>85</v>
      </c>
    </row>
    <row r="15883" spans="1:9" x14ac:dyDescent="0.2">
      <c r="A15883" t="s">
        <v>64</v>
      </c>
      <c r="B15883" t="s">
        <v>80</v>
      </c>
      <c r="C15883" t="s">
        <v>22</v>
      </c>
      <c r="D15883" s="55">
        <v>46997</v>
      </c>
      <c r="E15883">
        <v>0</v>
      </c>
      <c r="F15883">
        <v>2376555</v>
      </c>
      <c r="G15883" s="58" t="s">
        <v>87</v>
      </c>
      <c r="H15883" s="58" t="s">
        <v>87</v>
      </c>
      <c r="I15883" s="60" t="s">
        <v>85</v>
      </c>
    </row>
    <row r="15884" spans="1:9" x14ac:dyDescent="0.2">
      <c r="A15884" t="s">
        <v>64</v>
      </c>
      <c r="B15884" t="s">
        <v>81</v>
      </c>
      <c r="C15884" t="s">
        <v>22</v>
      </c>
      <c r="D15884" s="55">
        <v>46997</v>
      </c>
      <c r="E15884">
        <v>0</v>
      </c>
      <c r="F15884">
        <v>2376556</v>
      </c>
      <c r="G15884" s="58" t="s">
        <v>87</v>
      </c>
      <c r="H15884" s="58" t="s">
        <v>87</v>
      </c>
      <c r="I15884" s="60" t="s">
        <v>85</v>
      </c>
    </row>
    <row r="15885" spans="1:9" x14ac:dyDescent="0.2">
      <c r="A15885" t="s">
        <v>79</v>
      </c>
      <c r="B15885" t="s">
        <v>80</v>
      </c>
      <c r="C15885" t="s">
        <v>22</v>
      </c>
      <c r="D15885" s="55">
        <v>46997</v>
      </c>
      <c r="E15885">
        <v>0</v>
      </c>
      <c r="F15885">
        <v>2376557</v>
      </c>
      <c r="G15885" s="58" t="s">
        <v>87</v>
      </c>
      <c r="H15885" s="58" t="s">
        <v>87</v>
      </c>
      <c r="I15885" s="60" t="s">
        <v>85</v>
      </c>
    </row>
    <row r="15886" spans="1:9" x14ac:dyDescent="0.2">
      <c r="A15886" t="s">
        <v>79</v>
      </c>
      <c r="B15886" t="s">
        <v>81</v>
      </c>
      <c r="C15886" t="s">
        <v>22</v>
      </c>
      <c r="D15886" s="55">
        <v>46997</v>
      </c>
      <c r="E15886">
        <v>0</v>
      </c>
      <c r="F15886">
        <v>2376558</v>
      </c>
      <c r="G15886" s="58" t="s">
        <v>87</v>
      </c>
      <c r="H15886" s="58" t="s">
        <v>87</v>
      </c>
      <c r="I15886" s="60" t="s">
        <v>85</v>
      </c>
    </row>
    <row r="15887" spans="1:9" x14ac:dyDescent="0.2">
      <c r="A15887" t="s">
        <v>65</v>
      </c>
      <c r="B15887" t="s">
        <v>80</v>
      </c>
      <c r="C15887" t="s">
        <v>22</v>
      </c>
      <c r="D15887" s="55">
        <v>46997</v>
      </c>
      <c r="E15887">
        <v>0</v>
      </c>
      <c r="F15887">
        <v>2376559</v>
      </c>
      <c r="G15887" s="58" t="s">
        <v>87</v>
      </c>
      <c r="H15887" s="58" t="s">
        <v>87</v>
      </c>
      <c r="I15887" s="60" t="s">
        <v>85</v>
      </c>
    </row>
    <row r="15888" spans="1:9" x14ac:dyDescent="0.2">
      <c r="A15888" t="s">
        <v>65</v>
      </c>
      <c r="B15888" t="s">
        <v>81</v>
      </c>
      <c r="C15888" t="s">
        <v>22</v>
      </c>
      <c r="D15888" s="55">
        <v>46997</v>
      </c>
      <c r="E15888">
        <v>0</v>
      </c>
      <c r="F15888">
        <v>2376560</v>
      </c>
      <c r="G15888" s="58" t="s">
        <v>87</v>
      </c>
      <c r="H15888" s="58" t="s">
        <v>87</v>
      </c>
      <c r="I15888" s="60" t="s">
        <v>85</v>
      </c>
    </row>
    <row r="15889" spans="1:9" x14ac:dyDescent="0.2">
      <c r="A15889" t="s">
        <v>82</v>
      </c>
      <c r="B15889" t="s">
        <v>80</v>
      </c>
      <c r="C15889" t="s">
        <v>22</v>
      </c>
      <c r="D15889" s="55">
        <v>46997</v>
      </c>
      <c r="E15889">
        <v>0</v>
      </c>
      <c r="F15889">
        <v>2376561</v>
      </c>
      <c r="G15889" s="58" t="s">
        <v>87</v>
      </c>
      <c r="H15889" s="58" t="s">
        <v>87</v>
      </c>
      <c r="I15889" s="60" t="s">
        <v>85</v>
      </c>
    </row>
    <row r="15890" spans="1:9" x14ac:dyDescent="0.2">
      <c r="A15890" t="s">
        <v>78</v>
      </c>
      <c r="B15890" t="s">
        <v>80</v>
      </c>
      <c r="C15890" t="s">
        <v>22</v>
      </c>
      <c r="D15890" s="55">
        <v>47027</v>
      </c>
      <c r="E15890">
        <v>0.4</v>
      </c>
      <c r="F15890">
        <v>2376515</v>
      </c>
      <c r="G15890" s="58" t="s">
        <v>87</v>
      </c>
      <c r="H15890" s="58" t="s">
        <v>87</v>
      </c>
      <c r="I15890" s="60" t="s">
        <v>85</v>
      </c>
    </row>
    <row r="15891" spans="1:9" x14ac:dyDescent="0.2">
      <c r="A15891" t="s">
        <v>78</v>
      </c>
      <c r="B15891" t="s">
        <v>81</v>
      </c>
      <c r="C15891" t="s">
        <v>22</v>
      </c>
      <c r="D15891" s="55">
        <v>47027</v>
      </c>
      <c r="E15891">
        <v>1.4999999999999999E-2</v>
      </c>
      <c r="F15891">
        <v>2376516</v>
      </c>
      <c r="G15891" s="58" t="s">
        <v>87</v>
      </c>
      <c r="H15891" s="58" t="s">
        <v>87</v>
      </c>
      <c r="I15891" s="60" t="s">
        <v>85</v>
      </c>
    </row>
    <row r="15892" spans="1:9" x14ac:dyDescent="0.2">
      <c r="A15892" t="s">
        <v>35</v>
      </c>
      <c r="B15892" t="s">
        <v>80</v>
      </c>
      <c r="C15892" t="s">
        <v>22</v>
      </c>
      <c r="D15892" s="55">
        <v>47027</v>
      </c>
      <c r="E15892">
        <v>0.4</v>
      </c>
      <c r="F15892">
        <v>2376517</v>
      </c>
      <c r="G15892" s="58" t="s">
        <v>87</v>
      </c>
      <c r="H15892" s="58" t="s">
        <v>87</v>
      </c>
      <c r="I15892" s="60" t="s">
        <v>85</v>
      </c>
    </row>
    <row r="15893" spans="1:9" x14ac:dyDescent="0.2">
      <c r="A15893" t="s">
        <v>35</v>
      </c>
      <c r="B15893" t="s">
        <v>81</v>
      </c>
      <c r="C15893" t="s">
        <v>22</v>
      </c>
      <c r="D15893" s="55">
        <v>47027</v>
      </c>
      <c r="E15893">
        <v>4.4999999999999998E-2</v>
      </c>
      <c r="F15893">
        <v>2376518</v>
      </c>
      <c r="G15893" s="58" t="s">
        <v>87</v>
      </c>
      <c r="H15893" s="58" t="s">
        <v>87</v>
      </c>
      <c r="I15893" s="60" t="s">
        <v>85</v>
      </c>
    </row>
    <row r="15894" spans="1:9" x14ac:dyDescent="0.2">
      <c r="A15894" t="s">
        <v>36</v>
      </c>
      <c r="B15894" t="s">
        <v>80</v>
      </c>
      <c r="C15894" t="s">
        <v>22</v>
      </c>
      <c r="D15894" s="55">
        <v>47027</v>
      </c>
      <c r="E15894">
        <v>0.4</v>
      </c>
      <c r="F15894">
        <v>2376519</v>
      </c>
      <c r="G15894" s="58" t="s">
        <v>87</v>
      </c>
      <c r="H15894" s="58" t="s">
        <v>87</v>
      </c>
      <c r="I15894" s="60" t="s">
        <v>85</v>
      </c>
    </row>
    <row r="15895" spans="1:9" x14ac:dyDescent="0.2">
      <c r="A15895" t="s">
        <v>36</v>
      </c>
      <c r="B15895" t="s">
        <v>81</v>
      </c>
      <c r="C15895" t="s">
        <v>22</v>
      </c>
      <c r="D15895" s="55">
        <v>47027</v>
      </c>
      <c r="E15895">
        <v>1.4999999999999999E-2</v>
      </c>
      <c r="F15895">
        <v>2376520</v>
      </c>
      <c r="G15895" s="58" t="s">
        <v>87</v>
      </c>
      <c r="H15895" s="58" t="s">
        <v>87</v>
      </c>
      <c r="I15895" s="60" t="s">
        <v>85</v>
      </c>
    </row>
    <row r="15896" spans="1:9" x14ac:dyDescent="0.2">
      <c r="A15896" t="s">
        <v>37</v>
      </c>
      <c r="B15896" t="s">
        <v>80</v>
      </c>
      <c r="C15896" t="s">
        <v>22</v>
      </c>
      <c r="D15896" s="55">
        <v>47027</v>
      </c>
      <c r="E15896">
        <v>0.4</v>
      </c>
      <c r="F15896">
        <v>2376521</v>
      </c>
      <c r="G15896" s="58" t="s">
        <v>87</v>
      </c>
      <c r="H15896" s="58" t="s">
        <v>87</v>
      </c>
      <c r="I15896" s="60" t="s">
        <v>85</v>
      </c>
    </row>
    <row r="15897" spans="1:9" x14ac:dyDescent="0.2">
      <c r="A15897" t="s">
        <v>37</v>
      </c>
      <c r="B15897" t="s">
        <v>81</v>
      </c>
      <c r="C15897" t="s">
        <v>22</v>
      </c>
      <c r="D15897" s="55">
        <v>47027</v>
      </c>
      <c r="E15897">
        <v>4.4999999999999998E-2</v>
      </c>
      <c r="F15897">
        <v>2376522</v>
      </c>
      <c r="G15897" s="58" t="s">
        <v>87</v>
      </c>
      <c r="H15897" s="58" t="s">
        <v>87</v>
      </c>
      <c r="I15897" s="60" t="s">
        <v>85</v>
      </c>
    </row>
    <row r="15898" spans="1:9" x14ac:dyDescent="0.2">
      <c r="A15898" t="s">
        <v>40</v>
      </c>
      <c r="B15898" t="s">
        <v>80</v>
      </c>
      <c r="C15898" t="s">
        <v>22</v>
      </c>
      <c r="D15898" s="55">
        <v>47027</v>
      </c>
      <c r="E15898">
        <v>0</v>
      </c>
      <c r="F15898">
        <v>2376523</v>
      </c>
      <c r="G15898" s="58" t="s">
        <v>87</v>
      </c>
      <c r="H15898" s="58" t="s">
        <v>87</v>
      </c>
      <c r="I15898" s="60" t="s">
        <v>85</v>
      </c>
    </row>
    <row r="15899" spans="1:9" x14ac:dyDescent="0.2">
      <c r="A15899" t="s">
        <v>40</v>
      </c>
      <c r="B15899" t="s">
        <v>81</v>
      </c>
      <c r="C15899" t="s">
        <v>22</v>
      </c>
      <c r="D15899" s="55">
        <v>47027</v>
      </c>
      <c r="E15899">
        <v>0</v>
      </c>
      <c r="F15899">
        <v>2376524</v>
      </c>
      <c r="G15899" s="58" t="s">
        <v>87</v>
      </c>
      <c r="H15899" s="58" t="s">
        <v>87</v>
      </c>
      <c r="I15899" s="60" t="s">
        <v>85</v>
      </c>
    </row>
    <row r="15900" spans="1:9" x14ac:dyDescent="0.2">
      <c r="A15900" t="s">
        <v>41</v>
      </c>
      <c r="B15900" t="s">
        <v>80</v>
      </c>
      <c r="C15900" t="s">
        <v>22</v>
      </c>
      <c r="D15900" s="55">
        <v>47027</v>
      </c>
      <c r="E15900">
        <v>0</v>
      </c>
      <c r="F15900">
        <v>2376525</v>
      </c>
      <c r="G15900" s="58" t="s">
        <v>87</v>
      </c>
      <c r="H15900" s="58" t="s">
        <v>87</v>
      </c>
      <c r="I15900" s="60" t="s">
        <v>85</v>
      </c>
    </row>
    <row r="15901" spans="1:9" x14ac:dyDescent="0.2">
      <c r="A15901" t="s">
        <v>41</v>
      </c>
      <c r="B15901" t="s">
        <v>81</v>
      </c>
      <c r="C15901" t="s">
        <v>22</v>
      </c>
      <c r="D15901" s="55">
        <v>47027</v>
      </c>
      <c r="E15901">
        <v>0</v>
      </c>
      <c r="F15901">
        <v>2376526</v>
      </c>
      <c r="G15901" s="58" t="s">
        <v>87</v>
      </c>
      <c r="H15901" s="58" t="s">
        <v>87</v>
      </c>
      <c r="I15901" s="60" t="s">
        <v>85</v>
      </c>
    </row>
    <row r="15902" spans="1:9" x14ac:dyDescent="0.2">
      <c r="A15902" t="s">
        <v>42</v>
      </c>
      <c r="B15902" t="s">
        <v>80</v>
      </c>
      <c r="C15902" t="s">
        <v>22</v>
      </c>
      <c r="D15902" s="55">
        <v>47027</v>
      </c>
      <c r="E15902">
        <v>0.17249999999999999</v>
      </c>
      <c r="F15902">
        <v>2376527</v>
      </c>
      <c r="G15902" s="58" t="s">
        <v>87</v>
      </c>
      <c r="H15902" s="58" t="s">
        <v>87</v>
      </c>
      <c r="I15902" s="60" t="s">
        <v>85</v>
      </c>
    </row>
    <row r="15903" spans="1:9" x14ac:dyDescent="0.2">
      <c r="A15903" t="s">
        <v>42</v>
      </c>
      <c r="B15903" t="s">
        <v>81</v>
      </c>
      <c r="C15903" t="s">
        <v>22</v>
      </c>
      <c r="D15903" s="55">
        <v>47027</v>
      </c>
      <c r="E15903">
        <v>0</v>
      </c>
      <c r="F15903">
        <v>2376528</v>
      </c>
      <c r="G15903" s="58" t="s">
        <v>87</v>
      </c>
      <c r="H15903" s="58" t="s">
        <v>87</v>
      </c>
      <c r="I15903" s="60" t="s">
        <v>85</v>
      </c>
    </row>
    <row r="15904" spans="1:9" x14ac:dyDescent="0.2">
      <c r="A15904" t="s">
        <v>43</v>
      </c>
      <c r="B15904" t="s">
        <v>80</v>
      </c>
      <c r="C15904" t="s">
        <v>22</v>
      </c>
      <c r="D15904" s="55">
        <v>47027</v>
      </c>
      <c r="E15904">
        <v>0.17249999999999999</v>
      </c>
      <c r="F15904">
        <v>2376529</v>
      </c>
      <c r="G15904" s="58" t="s">
        <v>87</v>
      </c>
      <c r="H15904" s="58" t="s">
        <v>87</v>
      </c>
      <c r="I15904" s="60" t="s">
        <v>85</v>
      </c>
    </row>
    <row r="15905" spans="1:9" x14ac:dyDescent="0.2">
      <c r="A15905" t="s">
        <v>43</v>
      </c>
      <c r="B15905" t="s">
        <v>81</v>
      </c>
      <c r="C15905" t="s">
        <v>22</v>
      </c>
      <c r="D15905" s="55">
        <v>47027</v>
      </c>
      <c r="E15905">
        <v>0</v>
      </c>
      <c r="F15905">
        <v>2376530</v>
      </c>
      <c r="G15905" s="58" t="s">
        <v>87</v>
      </c>
      <c r="H15905" s="58" t="s">
        <v>87</v>
      </c>
      <c r="I15905" s="60" t="s">
        <v>85</v>
      </c>
    </row>
    <row r="15906" spans="1:9" x14ac:dyDescent="0.2">
      <c r="A15906" t="s">
        <v>44</v>
      </c>
      <c r="B15906" t="s">
        <v>80</v>
      </c>
      <c r="C15906" t="s">
        <v>22</v>
      </c>
      <c r="D15906" s="55">
        <v>47027</v>
      </c>
      <c r="E15906">
        <v>0.20499999999999999</v>
      </c>
      <c r="F15906">
        <v>2376531</v>
      </c>
      <c r="G15906" s="58" t="s">
        <v>87</v>
      </c>
      <c r="H15906" s="58" t="s">
        <v>87</v>
      </c>
      <c r="I15906" s="60" t="s">
        <v>85</v>
      </c>
    </row>
    <row r="15907" spans="1:9" x14ac:dyDescent="0.2">
      <c r="A15907" t="s">
        <v>44</v>
      </c>
      <c r="B15907" t="s">
        <v>81</v>
      </c>
      <c r="C15907" t="s">
        <v>22</v>
      </c>
      <c r="D15907" s="55">
        <v>47027</v>
      </c>
      <c r="E15907">
        <v>2.5000000000000001E-3</v>
      </c>
      <c r="F15907">
        <v>2376532</v>
      </c>
      <c r="G15907" s="58" t="s">
        <v>87</v>
      </c>
      <c r="H15907" s="58" t="s">
        <v>87</v>
      </c>
      <c r="I15907" s="60" t="s">
        <v>85</v>
      </c>
    </row>
    <row r="15908" spans="1:9" x14ac:dyDescent="0.2">
      <c r="A15908" t="s">
        <v>45</v>
      </c>
      <c r="B15908" t="s">
        <v>80</v>
      </c>
      <c r="C15908" t="s">
        <v>22</v>
      </c>
      <c r="D15908" s="55">
        <v>47027</v>
      </c>
      <c r="E15908">
        <v>0.20499999999999999</v>
      </c>
      <c r="F15908">
        <v>2376533</v>
      </c>
      <c r="G15908" s="58" t="s">
        <v>87</v>
      </c>
      <c r="H15908" s="58" t="s">
        <v>87</v>
      </c>
      <c r="I15908" s="60" t="s">
        <v>85</v>
      </c>
    </row>
    <row r="15909" spans="1:9" x14ac:dyDescent="0.2">
      <c r="A15909" t="s">
        <v>45</v>
      </c>
      <c r="B15909" t="s">
        <v>81</v>
      </c>
      <c r="C15909" t="s">
        <v>22</v>
      </c>
      <c r="D15909" s="55">
        <v>47027</v>
      </c>
      <c r="E15909">
        <v>2.5000000000000001E-3</v>
      </c>
      <c r="F15909">
        <v>2376534</v>
      </c>
      <c r="G15909" s="58" t="s">
        <v>87</v>
      </c>
      <c r="H15909" s="58" t="s">
        <v>87</v>
      </c>
      <c r="I15909" s="60" t="s">
        <v>85</v>
      </c>
    </row>
    <row r="15910" spans="1:9" x14ac:dyDescent="0.2">
      <c r="A15910" t="s">
        <v>46</v>
      </c>
      <c r="B15910" t="s">
        <v>80</v>
      </c>
      <c r="C15910" t="s">
        <v>22</v>
      </c>
      <c r="D15910" s="55">
        <v>47027</v>
      </c>
      <c r="E15910">
        <v>0.20499999999999999</v>
      </c>
      <c r="F15910">
        <v>2376535</v>
      </c>
      <c r="G15910" s="58" t="s">
        <v>87</v>
      </c>
      <c r="H15910" s="58" t="s">
        <v>87</v>
      </c>
      <c r="I15910" s="60" t="s">
        <v>85</v>
      </c>
    </row>
    <row r="15911" spans="1:9" x14ac:dyDescent="0.2">
      <c r="A15911" t="s">
        <v>46</v>
      </c>
      <c r="B15911" t="s">
        <v>81</v>
      </c>
      <c r="C15911" t="s">
        <v>22</v>
      </c>
      <c r="D15911" s="55">
        <v>47027</v>
      </c>
      <c r="E15911">
        <v>2.5000000000000001E-3</v>
      </c>
      <c r="F15911">
        <v>2376536</v>
      </c>
      <c r="G15911" s="58" t="s">
        <v>87</v>
      </c>
      <c r="H15911" s="58" t="s">
        <v>87</v>
      </c>
      <c r="I15911" s="60" t="s">
        <v>85</v>
      </c>
    </row>
    <row r="15912" spans="1:9" x14ac:dyDescent="0.2">
      <c r="A15912" t="s">
        <v>47</v>
      </c>
      <c r="B15912" t="s">
        <v>80</v>
      </c>
      <c r="C15912" t="s">
        <v>22</v>
      </c>
      <c r="D15912" s="55">
        <v>47027</v>
      </c>
      <c r="E15912">
        <v>0.20499999999999999</v>
      </c>
      <c r="F15912">
        <v>2376537</v>
      </c>
      <c r="G15912" s="58" t="s">
        <v>87</v>
      </c>
      <c r="H15912" s="58" t="s">
        <v>87</v>
      </c>
      <c r="I15912" s="60" t="s">
        <v>85</v>
      </c>
    </row>
    <row r="15913" spans="1:9" x14ac:dyDescent="0.2">
      <c r="A15913" t="s">
        <v>47</v>
      </c>
      <c r="B15913" t="s">
        <v>81</v>
      </c>
      <c r="C15913" t="s">
        <v>22</v>
      </c>
      <c r="D15913" s="55">
        <v>47027</v>
      </c>
      <c r="E15913">
        <v>2.5000000000000001E-3</v>
      </c>
      <c r="F15913">
        <v>2376538</v>
      </c>
      <c r="G15913" s="58" t="s">
        <v>87</v>
      </c>
      <c r="H15913" s="58" t="s">
        <v>87</v>
      </c>
      <c r="I15913" s="60" t="s">
        <v>85</v>
      </c>
    </row>
    <row r="15914" spans="1:9" x14ac:dyDescent="0.2">
      <c r="A15914" t="s">
        <v>48</v>
      </c>
      <c r="B15914" t="s">
        <v>80</v>
      </c>
      <c r="C15914" t="s">
        <v>22</v>
      </c>
      <c r="D15914" s="55">
        <v>47027</v>
      </c>
      <c r="E15914">
        <v>0.20499999999999999</v>
      </c>
      <c r="F15914">
        <v>2376539</v>
      </c>
      <c r="G15914" s="58" t="s">
        <v>87</v>
      </c>
      <c r="H15914" s="58" t="s">
        <v>87</v>
      </c>
      <c r="I15914" s="60" t="s">
        <v>85</v>
      </c>
    </row>
    <row r="15915" spans="1:9" x14ac:dyDescent="0.2">
      <c r="A15915" t="s">
        <v>48</v>
      </c>
      <c r="B15915" t="s">
        <v>81</v>
      </c>
      <c r="C15915" t="s">
        <v>22</v>
      </c>
      <c r="D15915" s="55">
        <v>47027</v>
      </c>
      <c r="E15915">
        <v>2.5000000000000001E-3</v>
      </c>
      <c r="F15915">
        <v>2376540</v>
      </c>
      <c r="G15915" s="58" t="s">
        <v>87</v>
      </c>
      <c r="H15915" s="58" t="s">
        <v>87</v>
      </c>
      <c r="I15915" s="60" t="s">
        <v>85</v>
      </c>
    </row>
    <row r="15916" spans="1:9" x14ac:dyDescent="0.2">
      <c r="A15916" t="s">
        <v>50</v>
      </c>
      <c r="B15916" t="s">
        <v>80</v>
      </c>
      <c r="C15916" t="s">
        <v>22</v>
      </c>
      <c r="D15916" s="55">
        <v>47027</v>
      </c>
      <c r="E15916">
        <v>0</v>
      </c>
      <c r="F15916">
        <v>2376541</v>
      </c>
      <c r="G15916" s="58" t="s">
        <v>87</v>
      </c>
      <c r="H15916" s="58" t="s">
        <v>87</v>
      </c>
      <c r="I15916" s="60" t="s">
        <v>85</v>
      </c>
    </row>
    <row r="15917" spans="1:9" x14ac:dyDescent="0.2">
      <c r="A15917" t="s">
        <v>50</v>
      </c>
      <c r="B15917" t="s">
        <v>81</v>
      </c>
      <c r="C15917" t="s">
        <v>22</v>
      </c>
      <c r="D15917" s="55">
        <v>47027</v>
      </c>
      <c r="E15917">
        <v>0</v>
      </c>
      <c r="F15917">
        <v>2376542</v>
      </c>
      <c r="G15917" s="58" t="s">
        <v>87</v>
      </c>
      <c r="H15917" s="58" t="s">
        <v>87</v>
      </c>
      <c r="I15917" s="60" t="s">
        <v>85</v>
      </c>
    </row>
    <row r="15918" spans="1:9" x14ac:dyDescent="0.2">
      <c r="A15918" t="s">
        <v>58</v>
      </c>
      <c r="B15918" t="s">
        <v>80</v>
      </c>
      <c r="C15918" t="s">
        <v>22</v>
      </c>
      <c r="D15918" s="55">
        <v>47027</v>
      </c>
      <c r="E15918">
        <v>0.4</v>
      </c>
      <c r="F15918">
        <v>2376543</v>
      </c>
      <c r="G15918" s="58" t="s">
        <v>87</v>
      </c>
      <c r="H15918" s="58" t="s">
        <v>87</v>
      </c>
      <c r="I15918" s="60" t="s">
        <v>85</v>
      </c>
    </row>
    <row r="15919" spans="1:9" x14ac:dyDescent="0.2">
      <c r="A15919" t="s">
        <v>58</v>
      </c>
      <c r="B15919" t="s">
        <v>81</v>
      </c>
      <c r="C15919" t="s">
        <v>22</v>
      </c>
      <c r="D15919" s="55">
        <v>47027</v>
      </c>
      <c r="E15919">
        <v>1.4999999999999999E-2</v>
      </c>
      <c r="F15919">
        <v>2376544</v>
      </c>
      <c r="G15919" s="58" t="s">
        <v>87</v>
      </c>
      <c r="H15919" s="58" t="s">
        <v>87</v>
      </c>
      <c r="I15919" s="60" t="s">
        <v>85</v>
      </c>
    </row>
    <row r="15920" spans="1:9" x14ac:dyDescent="0.2">
      <c r="A15920" t="s">
        <v>59</v>
      </c>
      <c r="B15920" t="s">
        <v>80</v>
      </c>
      <c r="C15920" t="s">
        <v>22</v>
      </c>
      <c r="D15920" s="55">
        <v>47027</v>
      </c>
      <c r="E15920">
        <v>0.47</v>
      </c>
      <c r="F15920">
        <v>2376545</v>
      </c>
      <c r="G15920" s="58" t="s">
        <v>87</v>
      </c>
      <c r="H15920" s="58" t="s">
        <v>87</v>
      </c>
      <c r="I15920" s="60" t="s">
        <v>85</v>
      </c>
    </row>
    <row r="15921" spans="1:9" x14ac:dyDescent="0.2">
      <c r="A15921" t="s">
        <v>59</v>
      </c>
      <c r="B15921" t="s">
        <v>81</v>
      </c>
      <c r="C15921" t="s">
        <v>22</v>
      </c>
      <c r="D15921" s="55">
        <v>47027</v>
      </c>
      <c r="E15921">
        <v>-8.5000000000000006E-2</v>
      </c>
      <c r="F15921">
        <v>2376546</v>
      </c>
      <c r="G15921" s="58" t="s">
        <v>87</v>
      </c>
      <c r="H15921" s="58" t="s">
        <v>87</v>
      </c>
      <c r="I15921" s="60" t="s">
        <v>85</v>
      </c>
    </row>
    <row r="15922" spans="1:9" x14ac:dyDescent="0.2">
      <c r="A15922" t="s">
        <v>60</v>
      </c>
      <c r="B15922" t="s">
        <v>80</v>
      </c>
      <c r="C15922" t="s">
        <v>22</v>
      </c>
      <c r="D15922" s="55">
        <v>47027</v>
      </c>
      <c r="E15922">
        <v>0.47</v>
      </c>
      <c r="F15922">
        <v>2376547</v>
      </c>
      <c r="G15922" s="58" t="s">
        <v>87</v>
      </c>
      <c r="H15922" s="58" t="s">
        <v>87</v>
      </c>
      <c r="I15922" s="60" t="s">
        <v>85</v>
      </c>
    </row>
    <row r="15923" spans="1:9" x14ac:dyDescent="0.2">
      <c r="A15923" t="s">
        <v>60</v>
      </c>
      <c r="B15923" t="s">
        <v>81</v>
      </c>
      <c r="C15923" t="s">
        <v>22</v>
      </c>
      <c r="D15923" s="55">
        <v>47027</v>
      </c>
      <c r="E15923">
        <v>3.5000000000000003E-2</v>
      </c>
      <c r="F15923">
        <v>2376548</v>
      </c>
      <c r="G15923" s="58" t="s">
        <v>87</v>
      </c>
      <c r="H15923" s="58" t="s">
        <v>87</v>
      </c>
      <c r="I15923" s="60" t="s">
        <v>85</v>
      </c>
    </row>
    <row r="15924" spans="1:9" x14ac:dyDescent="0.2">
      <c r="A15924" t="s">
        <v>61</v>
      </c>
      <c r="B15924" t="s">
        <v>80</v>
      </c>
      <c r="C15924" t="s">
        <v>22</v>
      </c>
      <c r="D15924" s="55">
        <v>47027</v>
      </c>
      <c r="E15924">
        <v>0.47</v>
      </c>
      <c r="F15924">
        <v>2376549</v>
      </c>
      <c r="G15924" s="58" t="s">
        <v>87</v>
      </c>
      <c r="H15924" s="58" t="s">
        <v>87</v>
      </c>
      <c r="I15924" s="60" t="s">
        <v>85</v>
      </c>
    </row>
    <row r="15925" spans="1:9" x14ac:dyDescent="0.2">
      <c r="A15925" t="s">
        <v>61</v>
      </c>
      <c r="B15925" t="s">
        <v>81</v>
      </c>
      <c r="C15925" t="s">
        <v>22</v>
      </c>
      <c r="D15925" s="55">
        <v>47027</v>
      </c>
      <c r="E15925">
        <v>-5.5E-2</v>
      </c>
      <c r="F15925">
        <v>2376550</v>
      </c>
      <c r="G15925" s="58" t="s">
        <v>87</v>
      </c>
      <c r="H15925" s="58" t="s">
        <v>87</v>
      </c>
      <c r="I15925" s="60" t="s">
        <v>85</v>
      </c>
    </row>
    <row r="15926" spans="1:9" x14ac:dyDescent="0.2">
      <c r="A15926" t="s">
        <v>62</v>
      </c>
      <c r="B15926" t="s">
        <v>80</v>
      </c>
      <c r="C15926" t="s">
        <v>22</v>
      </c>
      <c r="D15926" s="55">
        <v>47027</v>
      </c>
      <c r="E15926">
        <v>0.20499999999999999</v>
      </c>
      <c r="F15926">
        <v>2376551</v>
      </c>
      <c r="G15926" s="58" t="s">
        <v>87</v>
      </c>
      <c r="H15926" s="58" t="s">
        <v>87</v>
      </c>
      <c r="I15926" s="60" t="s">
        <v>85</v>
      </c>
    </row>
    <row r="15927" spans="1:9" x14ac:dyDescent="0.2">
      <c r="A15927" t="s">
        <v>62</v>
      </c>
      <c r="B15927" t="s">
        <v>81</v>
      </c>
      <c r="C15927" t="s">
        <v>22</v>
      </c>
      <c r="D15927" s="55">
        <v>47027</v>
      </c>
      <c r="E15927">
        <v>2.5000000000000001E-3</v>
      </c>
      <c r="F15927">
        <v>2376552</v>
      </c>
      <c r="G15927" s="58" t="s">
        <v>87</v>
      </c>
      <c r="H15927" s="58" t="s">
        <v>87</v>
      </c>
      <c r="I15927" s="60" t="s">
        <v>85</v>
      </c>
    </row>
    <row r="15928" spans="1:9" x14ac:dyDescent="0.2">
      <c r="A15928" t="s">
        <v>63</v>
      </c>
      <c r="B15928" t="s">
        <v>80</v>
      </c>
      <c r="C15928" t="s">
        <v>22</v>
      </c>
      <c r="D15928" s="55">
        <v>47027</v>
      </c>
      <c r="E15928">
        <v>0</v>
      </c>
      <c r="F15928">
        <v>2376553</v>
      </c>
      <c r="G15928" s="58" t="s">
        <v>87</v>
      </c>
      <c r="H15928" s="58" t="s">
        <v>87</v>
      </c>
      <c r="I15928" s="60" t="s">
        <v>85</v>
      </c>
    </row>
    <row r="15929" spans="1:9" x14ac:dyDescent="0.2">
      <c r="A15929" t="s">
        <v>63</v>
      </c>
      <c r="B15929" t="s">
        <v>81</v>
      </c>
      <c r="C15929" t="s">
        <v>22</v>
      </c>
      <c r="D15929" s="55">
        <v>47027</v>
      </c>
      <c r="E15929">
        <v>0</v>
      </c>
      <c r="F15929">
        <v>2376554</v>
      </c>
      <c r="G15929" s="58" t="s">
        <v>87</v>
      </c>
      <c r="H15929" s="58" t="s">
        <v>87</v>
      </c>
      <c r="I15929" s="60" t="s">
        <v>85</v>
      </c>
    </row>
    <row r="15930" spans="1:9" x14ac:dyDescent="0.2">
      <c r="A15930" t="s">
        <v>64</v>
      </c>
      <c r="B15930" t="s">
        <v>80</v>
      </c>
      <c r="C15930" t="s">
        <v>22</v>
      </c>
      <c r="D15930" s="55">
        <v>47027</v>
      </c>
      <c r="E15930">
        <v>0</v>
      </c>
      <c r="F15930">
        <v>2376555</v>
      </c>
      <c r="G15930" s="58" t="s">
        <v>87</v>
      </c>
      <c r="H15930" s="58" t="s">
        <v>87</v>
      </c>
      <c r="I15930" s="60" t="s">
        <v>85</v>
      </c>
    </row>
    <row r="15931" spans="1:9" x14ac:dyDescent="0.2">
      <c r="A15931" t="s">
        <v>64</v>
      </c>
      <c r="B15931" t="s">
        <v>81</v>
      </c>
      <c r="C15931" t="s">
        <v>22</v>
      </c>
      <c r="D15931" s="55">
        <v>47027</v>
      </c>
      <c r="E15931">
        <v>0</v>
      </c>
      <c r="F15931">
        <v>2376556</v>
      </c>
      <c r="G15931" s="58" t="s">
        <v>87</v>
      </c>
      <c r="H15931" s="58" t="s">
        <v>87</v>
      </c>
      <c r="I15931" s="60" t="s">
        <v>85</v>
      </c>
    </row>
    <row r="15932" spans="1:9" x14ac:dyDescent="0.2">
      <c r="A15932" t="s">
        <v>79</v>
      </c>
      <c r="B15932" t="s">
        <v>80</v>
      </c>
      <c r="C15932" t="s">
        <v>22</v>
      </c>
      <c r="D15932" s="55">
        <v>47027</v>
      </c>
      <c r="E15932">
        <v>0</v>
      </c>
      <c r="F15932">
        <v>2376557</v>
      </c>
      <c r="G15932" s="58" t="s">
        <v>87</v>
      </c>
      <c r="H15932" s="58" t="s">
        <v>87</v>
      </c>
      <c r="I15932" s="60" t="s">
        <v>85</v>
      </c>
    </row>
    <row r="15933" spans="1:9" x14ac:dyDescent="0.2">
      <c r="A15933" t="s">
        <v>79</v>
      </c>
      <c r="B15933" t="s">
        <v>81</v>
      </c>
      <c r="C15933" t="s">
        <v>22</v>
      </c>
      <c r="D15933" s="55">
        <v>47027</v>
      </c>
      <c r="E15933">
        <v>0</v>
      </c>
      <c r="F15933">
        <v>2376558</v>
      </c>
      <c r="G15933" s="58" t="s">
        <v>87</v>
      </c>
      <c r="H15933" s="58" t="s">
        <v>87</v>
      </c>
      <c r="I15933" s="60" t="s">
        <v>85</v>
      </c>
    </row>
    <row r="15934" spans="1:9" x14ac:dyDescent="0.2">
      <c r="A15934" t="s">
        <v>65</v>
      </c>
      <c r="B15934" t="s">
        <v>80</v>
      </c>
      <c r="C15934" t="s">
        <v>22</v>
      </c>
      <c r="D15934" s="55">
        <v>47027</v>
      </c>
      <c r="E15934">
        <v>0</v>
      </c>
      <c r="F15934">
        <v>2376559</v>
      </c>
      <c r="G15934" s="58" t="s">
        <v>87</v>
      </c>
      <c r="H15934" s="58" t="s">
        <v>87</v>
      </c>
      <c r="I15934" s="60" t="s">
        <v>85</v>
      </c>
    </row>
    <row r="15935" spans="1:9" x14ac:dyDescent="0.2">
      <c r="A15935" t="s">
        <v>65</v>
      </c>
      <c r="B15935" t="s">
        <v>81</v>
      </c>
      <c r="C15935" t="s">
        <v>22</v>
      </c>
      <c r="D15935" s="55">
        <v>47027</v>
      </c>
      <c r="E15935">
        <v>0</v>
      </c>
      <c r="F15935">
        <v>2376560</v>
      </c>
      <c r="G15935" s="58" t="s">
        <v>87</v>
      </c>
      <c r="H15935" s="58" t="s">
        <v>87</v>
      </c>
      <c r="I15935" s="60" t="s">
        <v>85</v>
      </c>
    </row>
    <row r="15936" spans="1:9" x14ac:dyDescent="0.2">
      <c r="A15936" t="s">
        <v>82</v>
      </c>
      <c r="B15936" t="s">
        <v>80</v>
      </c>
      <c r="C15936" t="s">
        <v>22</v>
      </c>
      <c r="D15936" s="55">
        <v>47027</v>
      </c>
      <c r="E15936">
        <v>0</v>
      </c>
      <c r="F15936">
        <v>2376561</v>
      </c>
      <c r="G15936" s="58" t="s">
        <v>87</v>
      </c>
      <c r="H15936" s="58" t="s">
        <v>87</v>
      </c>
      <c r="I15936" s="60" t="s">
        <v>85</v>
      </c>
    </row>
    <row r="15937" spans="1:9" x14ac:dyDescent="0.2">
      <c r="A15937" t="s">
        <v>78</v>
      </c>
      <c r="B15937" t="s">
        <v>80</v>
      </c>
      <c r="C15937" t="s">
        <v>22</v>
      </c>
      <c r="D15937" s="55">
        <v>47058</v>
      </c>
      <c r="E15937">
        <v>0.64500000000000002</v>
      </c>
      <c r="F15937">
        <v>2376515</v>
      </c>
      <c r="G15937" s="58" t="s">
        <v>87</v>
      </c>
      <c r="H15937" s="58" t="s">
        <v>87</v>
      </c>
      <c r="I15937" s="60" t="s">
        <v>85</v>
      </c>
    </row>
    <row r="15938" spans="1:9" x14ac:dyDescent="0.2">
      <c r="A15938" t="s">
        <v>78</v>
      </c>
      <c r="B15938" t="s">
        <v>81</v>
      </c>
      <c r="C15938" t="s">
        <v>22</v>
      </c>
      <c r="D15938" s="55">
        <v>47058</v>
      </c>
      <c r="E15938">
        <v>0.05</v>
      </c>
      <c r="F15938">
        <v>2376516</v>
      </c>
      <c r="G15938" s="58" t="s">
        <v>87</v>
      </c>
      <c r="H15938" s="58" t="s">
        <v>87</v>
      </c>
      <c r="I15938" s="60" t="s">
        <v>85</v>
      </c>
    </row>
    <row r="15939" spans="1:9" x14ac:dyDescent="0.2">
      <c r="A15939" t="s">
        <v>35</v>
      </c>
      <c r="B15939" t="s">
        <v>80</v>
      </c>
      <c r="C15939" t="s">
        <v>22</v>
      </c>
      <c r="D15939" s="55">
        <v>47058</v>
      </c>
      <c r="E15939">
        <v>0.64500000000000002</v>
      </c>
      <c r="F15939">
        <v>2376517</v>
      </c>
      <c r="G15939" s="58" t="s">
        <v>87</v>
      </c>
      <c r="H15939" s="58" t="s">
        <v>87</v>
      </c>
      <c r="I15939" s="60" t="s">
        <v>85</v>
      </c>
    </row>
    <row r="15940" spans="1:9" x14ac:dyDescent="0.2">
      <c r="A15940" t="s">
        <v>35</v>
      </c>
      <c r="B15940" t="s">
        <v>81</v>
      </c>
      <c r="C15940" t="s">
        <v>22</v>
      </c>
      <c r="D15940" s="55">
        <v>47058</v>
      </c>
      <c r="E15940">
        <v>0.14000000000000001</v>
      </c>
      <c r="F15940">
        <v>2376518</v>
      </c>
      <c r="G15940" s="58" t="s">
        <v>87</v>
      </c>
      <c r="H15940" s="58" t="s">
        <v>87</v>
      </c>
      <c r="I15940" s="60" t="s">
        <v>85</v>
      </c>
    </row>
    <row r="15941" spans="1:9" x14ac:dyDescent="0.2">
      <c r="A15941" t="s">
        <v>36</v>
      </c>
      <c r="B15941" t="s">
        <v>80</v>
      </c>
      <c r="C15941" t="s">
        <v>22</v>
      </c>
      <c r="D15941" s="55">
        <v>47058</v>
      </c>
      <c r="E15941">
        <v>0.64500000000000002</v>
      </c>
      <c r="F15941">
        <v>2376519</v>
      </c>
      <c r="G15941" s="58" t="s">
        <v>87</v>
      </c>
      <c r="H15941" s="58" t="s">
        <v>87</v>
      </c>
      <c r="I15941" s="60" t="s">
        <v>85</v>
      </c>
    </row>
    <row r="15942" spans="1:9" x14ac:dyDescent="0.2">
      <c r="A15942" t="s">
        <v>36</v>
      </c>
      <c r="B15942" t="s">
        <v>81</v>
      </c>
      <c r="C15942" t="s">
        <v>22</v>
      </c>
      <c r="D15942" s="55">
        <v>47058</v>
      </c>
      <c r="E15942">
        <v>0.05</v>
      </c>
      <c r="F15942">
        <v>2376520</v>
      </c>
      <c r="G15942" s="58" t="s">
        <v>87</v>
      </c>
      <c r="H15942" s="58" t="s">
        <v>87</v>
      </c>
      <c r="I15942" s="60" t="s">
        <v>85</v>
      </c>
    </row>
    <row r="15943" spans="1:9" x14ac:dyDescent="0.2">
      <c r="A15943" t="s">
        <v>37</v>
      </c>
      <c r="B15943" t="s">
        <v>80</v>
      </c>
      <c r="C15943" t="s">
        <v>22</v>
      </c>
      <c r="D15943" s="55">
        <v>47058</v>
      </c>
      <c r="E15943">
        <v>0.64500000000000002</v>
      </c>
      <c r="F15943">
        <v>2376521</v>
      </c>
      <c r="G15943" s="58" t="s">
        <v>87</v>
      </c>
      <c r="H15943" s="58" t="s">
        <v>87</v>
      </c>
      <c r="I15943" s="60" t="s">
        <v>85</v>
      </c>
    </row>
    <row r="15944" spans="1:9" x14ac:dyDescent="0.2">
      <c r="A15944" t="s">
        <v>37</v>
      </c>
      <c r="B15944" t="s">
        <v>81</v>
      </c>
      <c r="C15944" t="s">
        <v>22</v>
      </c>
      <c r="D15944" s="55">
        <v>47058</v>
      </c>
      <c r="E15944">
        <v>0.14000000000000001</v>
      </c>
      <c r="F15944">
        <v>2376522</v>
      </c>
      <c r="G15944" s="58" t="s">
        <v>87</v>
      </c>
      <c r="H15944" s="58" t="s">
        <v>87</v>
      </c>
      <c r="I15944" s="60" t="s">
        <v>85</v>
      </c>
    </row>
    <row r="15945" spans="1:9" x14ac:dyDescent="0.2">
      <c r="A15945" t="s">
        <v>40</v>
      </c>
      <c r="B15945" t="s">
        <v>80</v>
      </c>
      <c r="C15945" t="s">
        <v>22</v>
      </c>
      <c r="D15945" s="55">
        <v>47058</v>
      </c>
      <c r="E15945">
        <v>0</v>
      </c>
      <c r="F15945">
        <v>2376523</v>
      </c>
      <c r="G15945" s="58" t="s">
        <v>87</v>
      </c>
      <c r="H15945" s="58" t="s">
        <v>87</v>
      </c>
      <c r="I15945" s="60" t="s">
        <v>85</v>
      </c>
    </row>
    <row r="15946" spans="1:9" x14ac:dyDescent="0.2">
      <c r="A15946" t="s">
        <v>40</v>
      </c>
      <c r="B15946" t="s">
        <v>81</v>
      </c>
      <c r="C15946" t="s">
        <v>22</v>
      </c>
      <c r="D15946" s="55">
        <v>47058</v>
      </c>
      <c r="E15946">
        <v>0</v>
      </c>
      <c r="F15946">
        <v>2376524</v>
      </c>
      <c r="G15946" s="58" t="s">
        <v>87</v>
      </c>
      <c r="H15946" s="58" t="s">
        <v>87</v>
      </c>
      <c r="I15946" s="60" t="s">
        <v>85</v>
      </c>
    </row>
    <row r="15947" spans="1:9" x14ac:dyDescent="0.2">
      <c r="A15947" t="s">
        <v>41</v>
      </c>
      <c r="B15947" t="s">
        <v>80</v>
      </c>
      <c r="C15947" t="s">
        <v>22</v>
      </c>
      <c r="D15947" s="55">
        <v>47058</v>
      </c>
      <c r="E15947">
        <v>0</v>
      </c>
      <c r="F15947">
        <v>2376525</v>
      </c>
      <c r="G15947" s="58" t="s">
        <v>87</v>
      </c>
      <c r="H15947" s="58" t="s">
        <v>87</v>
      </c>
      <c r="I15947" s="60" t="s">
        <v>85</v>
      </c>
    </row>
    <row r="15948" spans="1:9" x14ac:dyDescent="0.2">
      <c r="A15948" t="s">
        <v>41</v>
      </c>
      <c r="B15948" t="s">
        <v>81</v>
      </c>
      <c r="C15948" t="s">
        <v>22</v>
      </c>
      <c r="D15948" s="55">
        <v>47058</v>
      </c>
      <c r="E15948">
        <v>0</v>
      </c>
      <c r="F15948">
        <v>2376526</v>
      </c>
      <c r="G15948" s="58" t="s">
        <v>87</v>
      </c>
      <c r="H15948" s="58" t="s">
        <v>87</v>
      </c>
      <c r="I15948" s="60" t="s">
        <v>85</v>
      </c>
    </row>
    <row r="15949" spans="1:9" x14ac:dyDescent="0.2">
      <c r="A15949" t="s">
        <v>42</v>
      </c>
      <c r="B15949" t="s">
        <v>80</v>
      </c>
      <c r="C15949" t="s">
        <v>22</v>
      </c>
      <c r="D15949" s="55">
        <v>47058</v>
      </c>
      <c r="E15949">
        <v>0.24</v>
      </c>
      <c r="F15949">
        <v>2376527</v>
      </c>
      <c r="G15949" s="58" t="s">
        <v>87</v>
      </c>
      <c r="H15949" s="58" t="s">
        <v>87</v>
      </c>
      <c r="I15949" s="60" t="s">
        <v>85</v>
      </c>
    </row>
    <row r="15950" spans="1:9" x14ac:dyDescent="0.2">
      <c r="A15950" t="s">
        <v>42</v>
      </c>
      <c r="B15950" t="s">
        <v>81</v>
      </c>
      <c r="C15950" t="s">
        <v>22</v>
      </c>
      <c r="D15950" s="55">
        <v>47058</v>
      </c>
      <c r="E15950">
        <v>0</v>
      </c>
      <c r="F15950">
        <v>2376528</v>
      </c>
      <c r="G15950" s="58" t="s">
        <v>87</v>
      </c>
      <c r="H15950" s="58" t="s">
        <v>87</v>
      </c>
      <c r="I15950" s="60" t="s">
        <v>85</v>
      </c>
    </row>
    <row r="15951" spans="1:9" x14ac:dyDescent="0.2">
      <c r="A15951" t="s">
        <v>43</v>
      </c>
      <c r="B15951" t="s">
        <v>80</v>
      </c>
      <c r="C15951" t="s">
        <v>22</v>
      </c>
      <c r="D15951" s="55">
        <v>47058</v>
      </c>
      <c r="E15951">
        <v>0.24</v>
      </c>
      <c r="F15951">
        <v>2376529</v>
      </c>
      <c r="G15951" s="58" t="s">
        <v>87</v>
      </c>
      <c r="H15951" s="58" t="s">
        <v>87</v>
      </c>
      <c r="I15951" s="60" t="s">
        <v>85</v>
      </c>
    </row>
    <row r="15952" spans="1:9" x14ac:dyDescent="0.2">
      <c r="A15952" t="s">
        <v>43</v>
      </c>
      <c r="B15952" t="s">
        <v>81</v>
      </c>
      <c r="C15952" t="s">
        <v>22</v>
      </c>
      <c r="D15952" s="55">
        <v>47058</v>
      </c>
      <c r="E15952">
        <v>0</v>
      </c>
      <c r="F15952">
        <v>2376530</v>
      </c>
      <c r="G15952" s="58" t="s">
        <v>87</v>
      </c>
      <c r="H15952" s="58" t="s">
        <v>87</v>
      </c>
      <c r="I15952" s="60" t="s">
        <v>85</v>
      </c>
    </row>
    <row r="15953" spans="1:9" x14ac:dyDescent="0.2">
      <c r="A15953" t="s">
        <v>44</v>
      </c>
      <c r="B15953" t="s">
        <v>80</v>
      </c>
      <c r="C15953" t="s">
        <v>22</v>
      </c>
      <c r="D15953" s="55">
        <v>47058</v>
      </c>
      <c r="E15953">
        <v>0.3</v>
      </c>
      <c r="F15953">
        <v>2376531</v>
      </c>
      <c r="G15953" s="58" t="s">
        <v>87</v>
      </c>
      <c r="H15953" s="58" t="s">
        <v>87</v>
      </c>
      <c r="I15953" s="60" t="s">
        <v>85</v>
      </c>
    </row>
    <row r="15954" spans="1:9" x14ac:dyDescent="0.2">
      <c r="A15954" t="s">
        <v>44</v>
      </c>
      <c r="B15954" t="s">
        <v>81</v>
      </c>
      <c r="C15954" t="s">
        <v>22</v>
      </c>
      <c r="D15954" s="55">
        <v>47058</v>
      </c>
      <c r="E15954">
        <v>0.05</v>
      </c>
      <c r="F15954">
        <v>2376532</v>
      </c>
      <c r="G15954" s="58" t="s">
        <v>87</v>
      </c>
      <c r="H15954" s="58" t="s">
        <v>87</v>
      </c>
      <c r="I15954" s="60" t="s">
        <v>85</v>
      </c>
    </row>
    <row r="15955" spans="1:9" x14ac:dyDescent="0.2">
      <c r="A15955" t="s">
        <v>45</v>
      </c>
      <c r="B15955" t="s">
        <v>80</v>
      </c>
      <c r="C15955" t="s">
        <v>22</v>
      </c>
      <c r="D15955" s="55">
        <v>47058</v>
      </c>
      <c r="E15955">
        <v>0.3</v>
      </c>
      <c r="F15955">
        <v>2376533</v>
      </c>
      <c r="G15955" s="58" t="s">
        <v>87</v>
      </c>
      <c r="H15955" s="58" t="s">
        <v>87</v>
      </c>
      <c r="I15955" s="60" t="s">
        <v>85</v>
      </c>
    </row>
    <row r="15956" spans="1:9" x14ac:dyDescent="0.2">
      <c r="A15956" t="s">
        <v>45</v>
      </c>
      <c r="B15956" t="s">
        <v>81</v>
      </c>
      <c r="C15956" t="s">
        <v>22</v>
      </c>
      <c r="D15956" s="55">
        <v>47058</v>
      </c>
      <c r="E15956">
        <v>0.05</v>
      </c>
      <c r="F15956">
        <v>2376534</v>
      </c>
      <c r="G15956" s="58" t="s">
        <v>87</v>
      </c>
      <c r="H15956" s="58" t="s">
        <v>87</v>
      </c>
      <c r="I15956" s="60" t="s">
        <v>85</v>
      </c>
    </row>
    <row r="15957" spans="1:9" x14ac:dyDescent="0.2">
      <c r="A15957" t="s">
        <v>46</v>
      </c>
      <c r="B15957" t="s">
        <v>80</v>
      </c>
      <c r="C15957" t="s">
        <v>22</v>
      </c>
      <c r="D15957" s="55">
        <v>47058</v>
      </c>
      <c r="E15957">
        <v>0.3</v>
      </c>
      <c r="F15957">
        <v>2376535</v>
      </c>
      <c r="G15957" s="58" t="s">
        <v>87</v>
      </c>
      <c r="H15957" s="58" t="s">
        <v>87</v>
      </c>
      <c r="I15957" s="60" t="s">
        <v>85</v>
      </c>
    </row>
    <row r="15958" spans="1:9" x14ac:dyDescent="0.2">
      <c r="A15958" t="s">
        <v>46</v>
      </c>
      <c r="B15958" t="s">
        <v>81</v>
      </c>
      <c r="C15958" t="s">
        <v>22</v>
      </c>
      <c r="D15958" s="55">
        <v>47058</v>
      </c>
      <c r="E15958">
        <v>0.05</v>
      </c>
      <c r="F15958">
        <v>2376536</v>
      </c>
      <c r="G15958" s="58" t="s">
        <v>87</v>
      </c>
      <c r="H15958" s="58" t="s">
        <v>87</v>
      </c>
      <c r="I15958" s="60" t="s">
        <v>85</v>
      </c>
    </row>
    <row r="15959" spans="1:9" x14ac:dyDescent="0.2">
      <c r="A15959" t="s">
        <v>47</v>
      </c>
      <c r="B15959" t="s">
        <v>80</v>
      </c>
      <c r="C15959" t="s">
        <v>22</v>
      </c>
      <c r="D15959" s="55">
        <v>47058</v>
      </c>
      <c r="E15959">
        <v>0.3</v>
      </c>
      <c r="F15959">
        <v>2376537</v>
      </c>
      <c r="G15959" s="58" t="s">
        <v>87</v>
      </c>
      <c r="H15959" s="58" t="s">
        <v>87</v>
      </c>
      <c r="I15959" s="60" t="s">
        <v>85</v>
      </c>
    </row>
    <row r="15960" spans="1:9" x14ac:dyDescent="0.2">
      <c r="A15960" t="s">
        <v>47</v>
      </c>
      <c r="B15960" t="s">
        <v>81</v>
      </c>
      <c r="C15960" t="s">
        <v>22</v>
      </c>
      <c r="D15960" s="55">
        <v>47058</v>
      </c>
      <c r="E15960">
        <v>0.05</v>
      </c>
      <c r="F15960">
        <v>2376538</v>
      </c>
      <c r="G15960" s="58" t="s">
        <v>87</v>
      </c>
      <c r="H15960" s="58" t="s">
        <v>87</v>
      </c>
      <c r="I15960" s="60" t="s">
        <v>85</v>
      </c>
    </row>
    <row r="15961" spans="1:9" x14ac:dyDescent="0.2">
      <c r="A15961" t="s">
        <v>48</v>
      </c>
      <c r="B15961" t="s">
        <v>80</v>
      </c>
      <c r="C15961" t="s">
        <v>22</v>
      </c>
      <c r="D15961" s="55">
        <v>47058</v>
      </c>
      <c r="E15961">
        <v>0.3</v>
      </c>
      <c r="F15961">
        <v>2376539</v>
      </c>
      <c r="G15961" s="58" t="s">
        <v>87</v>
      </c>
      <c r="H15961" s="58" t="s">
        <v>87</v>
      </c>
      <c r="I15961" s="60" t="s">
        <v>85</v>
      </c>
    </row>
    <row r="15962" spans="1:9" x14ac:dyDescent="0.2">
      <c r="A15962" t="s">
        <v>48</v>
      </c>
      <c r="B15962" t="s">
        <v>81</v>
      </c>
      <c r="C15962" t="s">
        <v>22</v>
      </c>
      <c r="D15962" s="55">
        <v>47058</v>
      </c>
      <c r="E15962">
        <v>0.05</v>
      </c>
      <c r="F15962">
        <v>2376540</v>
      </c>
      <c r="G15962" s="58" t="s">
        <v>87</v>
      </c>
      <c r="H15962" s="58" t="s">
        <v>87</v>
      </c>
      <c r="I15962" s="60" t="s">
        <v>85</v>
      </c>
    </row>
    <row r="15963" spans="1:9" x14ac:dyDescent="0.2">
      <c r="A15963" t="s">
        <v>50</v>
      </c>
      <c r="B15963" t="s">
        <v>80</v>
      </c>
      <c r="C15963" t="s">
        <v>22</v>
      </c>
      <c r="D15963" s="55">
        <v>47058</v>
      </c>
      <c r="E15963">
        <v>0</v>
      </c>
      <c r="F15963">
        <v>2376541</v>
      </c>
      <c r="G15963" s="58" t="s">
        <v>87</v>
      </c>
      <c r="H15963" s="58" t="s">
        <v>87</v>
      </c>
      <c r="I15963" s="60" t="s">
        <v>85</v>
      </c>
    </row>
    <row r="15964" spans="1:9" x14ac:dyDescent="0.2">
      <c r="A15964" t="s">
        <v>50</v>
      </c>
      <c r="B15964" t="s">
        <v>81</v>
      </c>
      <c r="C15964" t="s">
        <v>22</v>
      </c>
      <c r="D15964" s="55">
        <v>47058</v>
      </c>
      <c r="E15964">
        <v>0</v>
      </c>
      <c r="F15964">
        <v>2376542</v>
      </c>
      <c r="G15964" s="58" t="s">
        <v>87</v>
      </c>
      <c r="H15964" s="58" t="s">
        <v>87</v>
      </c>
      <c r="I15964" s="60" t="s">
        <v>85</v>
      </c>
    </row>
    <row r="15965" spans="1:9" x14ac:dyDescent="0.2">
      <c r="A15965" t="s">
        <v>58</v>
      </c>
      <c r="B15965" t="s">
        <v>80</v>
      </c>
      <c r="C15965" t="s">
        <v>22</v>
      </c>
      <c r="D15965" s="55">
        <v>47058</v>
      </c>
      <c r="E15965">
        <v>0.64500000000000002</v>
      </c>
      <c r="F15965">
        <v>2376543</v>
      </c>
      <c r="G15965" s="58" t="s">
        <v>87</v>
      </c>
      <c r="H15965" s="58" t="s">
        <v>87</v>
      </c>
      <c r="I15965" s="60" t="s">
        <v>85</v>
      </c>
    </row>
    <row r="15966" spans="1:9" x14ac:dyDescent="0.2">
      <c r="A15966" t="s">
        <v>58</v>
      </c>
      <c r="B15966" t="s">
        <v>81</v>
      </c>
      <c r="C15966" t="s">
        <v>22</v>
      </c>
      <c r="D15966" s="55">
        <v>47058</v>
      </c>
      <c r="E15966">
        <v>0.05</v>
      </c>
      <c r="F15966">
        <v>2376544</v>
      </c>
      <c r="G15966" s="58" t="s">
        <v>87</v>
      </c>
      <c r="H15966" s="58" t="s">
        <v>87</v>
      </c>
      <c r="I15966" s="60" t="s">
        <v>85</v>
      </c>
    </row>
    <row r="15967" spans="1:9" x14ac:dyDescent="0.2">
      <c r="A15967" t="s">
        <v>59</v>
      </c>
      <c r="B15967" t="s">
        <v>80</v>
      </c>
      <c r="C15967" t="s">
        <v>22</v>
      </c>
      <c r="D15967" s="55">
        <v>47058</v>
      </c>
      <c r="E15967">
        <v>0.86</v>
      </c>
      <c r="F15967">
        <v>2376545</v>
      </c>
      <c r="G15967" s="58" t="s">
        <v>87</v>
      </c>
      <c r="H15967" s="58" t="s">
        <v>87</v>
      </c>
      <c r="I15967" s="60" t="s">
        <v>85</v>
      </c>
    </row>
    <row r="15968" spans="1:9" x14ac:dyDescent="0.2">
      <c r="A15968" t="s">
        <v>59</v>
      </c>
      <c r="B15968" t="s">
        <v>81</v>
      </c>
      <c r="C15968" t="s">
        <v>22</v>
      </c>
      <c r="D15968" s="55">
        <v>47058</v>
      </c>
      <c r="E15968">
        <v>-0.17</v>
      </c>
      <c r="F15968">
        <v>2376546</v>
      </c>
      <c r="G15968" s="58" t="s">
        <v>87</v>
      </c>
      <c r="H15968" s="58" t="s">
        <v>87</v>
      </c>
      <c r="I15968" s="60" t="s">
        <v>85</v>
      </c>
    </row>
    <row r="15969" spans="1:9" x14ac:dyDescent="0.2">
      <c r="A15969" t="s">
        <v>60</v>
      </c>
      <c r="B15969" t="s">
        <v>80</v>
      </c>
      <c r="C15969" t="s">
        <v>22</v>
      </c>
      <c r="D15969" s="55">
        <v>47058</v>
      </c>
      <c r="E15969">
        <v>0.86</v>
      </c>
      <c r="F15969">
        <v>2376547</v>
      </c>
      <c r="G15969" s="58" t="s">
        <v>87</v>
      </c>
      <c r="H15969" s="58" t="s">
        <v>87</v>
      </c>
      <c r="I15969" s="60" t="s">
        <v>85</v>
      </c>
    </row>
    <row r="15970" spans="1:9" x14ac:dyDescent="0.2">
      <c r="A15970" t="s">
        <v>60</v>
      </c>
      <c r="B15970" t="s">
        <v>81</v>
      </c>
      <c r="C15970" t="s">
        <v>22</v>
      </c>
      <c r="D15970" s="55">
        <v>47058</v>
      </c>
      <c r="E15970">
        <v>0.1</v>
      </c>
      <c r="F15970">
        <v>2376548</v>
      </c>
      <c r="G15970" s="58" t="s">
        <v>87</v>
      </c>
      <c r="H15970" s="58" t="s">
        <v>87</v>
      </c>
      <c r="I15970" s="60" t="s">
        <v>85</v>
      </c>
    </row>
    <row r="15971" spans="1:9" x14ac:dyDescent="0.2">
      <c r="A15971" t="s">
        <v>61</v>
      </c>
      <c r="B15971" t="s">
        <v>80</v>
      </c>
      <c r="C15971" t="s">
        <v>22</v>
      </c>
      <c r="D15971" s="55">
        <v>47058</v>
      </c>
      <c r="E15971">
        <v>0.86</v>
      </c>
      <c r="F15971">
        <v>2376549</v>
      </c>
      <c r="G15971" s="58" t="s">
        <v>87</v>
      </c>
      <c r="H15971" s="58" t="s">
        <v>87</v>
      </c>
      <c r="I15971" s="60" t="s">
        <v>85</v>
      </c>
    </row>
    <row r="15972" spans="1:9" x14ac:dyDescent="0.2">
      <c r="A15972" t="s">
        <v>61</v>
      </c>
      <c r="B15972" t="s">
        <v>81</v>
      </c>
      <c r="C15972" t="s">
        <v>22</v>
      </c>
      <c r="D15972" s="55">
        <v>47058</v>
      </c>
      <c r="E15972">
        <v>-0.05</v>
      </c>
      <c r="F15972">
        <v>2376550</v>
      </c>
      <c r="G15972" s="58" t="s">
        <v>87</v>
      </c>
      <c r="H15972" s="58" t="s">
        <v>87</v>
      </c>
      <c r="I15972" s="60" t="s">
        <v>85</v>
      </c>
    </row>
    <row r="15973" spans="1:9" x14ac:dyDescent="0.2">
      <c r="A15973" t="s">
        <v>62</v>
      </c>
      <c r="B15973" t="s">
        <v>80</v>
      </c>
      <c r="C15973" t="s">
        <v>22</v>
      </c>
      <c r="D15973" s="55">
        <v>47058</v>
      </c>
      <c r="E15973">
        <v>0.64500000000000002</v>
      </c>
      <c r="F15973">
        <v>2376551</v>
      </c>
      <c r="G15973" s="58" t="s">
        <v>87</v>
      </c>
      <c r="H15973" s="58" t="s">
        <v>87</v>
      </c>
      <c r="I15973" s="60" t="s">
        <v>85</v>
      </c>
    </row>
    <row r="15974" spans="1:9" x14ac:dyDescent="0.2">
      <c r="A15974" t="s">
        <v>62</v>
      </c>
      <c r="B15974" t="s">
        <v>81</v>
      </c>
      <c r="C15974" t="s">
        <v>22</v>
      </c>
      <c r="D15974" s="55">
        <v>47058</v>
      </c>
      <c r="E15974">
        <v>0.05</v>
      </c>
      <c r="F15974">
        <v>2376552</v>
      </c>
      <c r="G15974" s="58" t="s">
        <v>87</v>
      </c>
      <c r="H15974" s="58" t="s">
        <v>87</v>
      </c>
      <c r="I15974" s="60" t="s">
        <v>85</v>
      </c>
    </row>
    <row r="15975" spans="1:9" x14ac:dyDescent="0.2">
      <c r="A15975" t="s">
        <v>63</v>
      </c>
      <c r="B15975" t="s">
        <v>80</v>
      </c>
      <c r="C15975" t="s">
        <v>22</v>
      </c>
      <c r="D15975" s="55">
        <v>47058</v>
      </c>
      <c r="E15975">
        <v>0</v>
      </c>
      <c r="F15975">
        <v>2376553</v>
      </c>
      <c r="G15975" s="58" t="s">
        <v>87</v>
      </c>
      <c r="H15975" s="58" t="s">
        <v>87</v>
      </c>
      <c r="I15975" s="60" t="s">
        <v>85</v>
      </c>
    </row>
    <row r="15976" spans="1:9" x14ac:dyDescent="0.2">
      <c r="A15976" t="s">
        <v>63</v>
      </c>
      <c r="B15976" t="s">
        <v>81</v>
      </c>
      <c r="C15976" t="s">
        <v>22</v>
      </c>
      <c r="D15976" s="55">
        <v>47058</v>
      </c>
      <c r="E15976">
        <v>0</v>
      </c>
      <c r="F15976">
        <v>2376554</v>
      </c>
      <c r="G15976" s="58" t="s">
        <v>87</v>
      </c>
      <c r="H15976" s="58" t="s">
        <v>87</v>
      </c>
      <c r="I15976" s="60" t="s">
        <v>85</v>
      </c>
    </row>
    <row r="15977" spans="1:9" x14ac:dyDescent="0.2">
      <c r="A15977" t="s">
        <v>64</v>
      </c>
      <c r="B15977" t="s">
        <v>80</v>
      </c>
      <c r="C15977" t="s">
        <v>22</v>
      </c>
      <c r="D15977" s="55">
        <v>47058</v>
      </c>
      <c r="E15977">
        <v>0</v>
      </c>
      <c r="F15977">
        <v>2376555</v>
      </c>
      <c r="G15977" s="58" t="s">
        <v>87</v>
      </c>
      <c r="H15977" s="58" t="s">
        <v>87</v>
      </c>
      <c r="I15977" s="60" t="s">
        <v>85</v>
      </c>
    </row>
    <row r="15978" spans="1:9" x14ac:dyDescent="0.2">
      <c r="A15978" t="s">
        <v>64</v>
      </c>
      <c r="B15978" t="s">
        <v>81</v>
      </c>
      <c r="C15978" t="s">
        <v>22</v>
      </c>
      <c r="D15978" s="55">
        <v>47058</v>
      </c>
      <c r="E15978">
        <v>0</v>
      </c>
      <c r="F15978">
        <v>2376556</v>
      </c>
      <c r="G15978" s="58" t="s">
        <v>87</v>
      </c>
      <c r="H15978" s="58" t="s">
        <v>87</v>
      </c>
      <c r="I15978" s="60" t="s">
        <v>85</v>
      </c>
    </row>
    <row r="15979" spans="1:9" x14ac:dyDescent="0.2">
      <c r="A15979" t="s">
        <v>79</v>
      </c>
      <c r="B15979" t="s">
        <v>80</v>
      </c>
      <c r="C15979" t="s">
        <v>22</v>
      </c>
      <c r="D15979" s="55">
        <v>47058</v>
      </c>
      <c r="E15979">
        <v>0</v>
      </c>
      <c r="F15979">
        <v>2376557</v>
      </c>
      <c r="G15979" s="58" t="s">
        <v>87</v>
      </c>
      <c r="H15979" s="58" t="s">
        <v>87</v>
      </c>
      <c r="I15979" s="60" t="s">
        <v>85</v>
      </c>
    </row>
    <row r="15980" spans="1:9" x14ac:dyDescent="0.2">
      <c r="A15980" t="s">
        <v>79</v>
      </c>
      <c r="B15980" t="s">
        <v>81</v>
      </c>
      <c r="C15980" t="s">
        <v>22</v>
      </c>
      <c r="D15980" s="55">
        <v>47058</v>
      </c>
      <c r="E15980">
        <v>0</v>
      </c>
      <c r="F15980">
        <v>2376558</v>
      </c>
      <c r="G15980" s="58" t="s">
        <v>87</v>
      </c>
      <c r="H15980" s="58" t="s">
        <v>87</v>
      </c>
      <c r="I15980" s="60" t="s">
        <v>85</v>
      </c>
    </row>
    <row r="15981" spans="1:9" x14ac:dyDescent="0.2">
      <c r="A15981" t="s">
        <v>65</v>
      </c>
      <c r="B15981" t="s">
        <v>80</v>
      </c>
      <c r="C15981" t="s">
        <v>22</v>
      </c>
      <c r="D15981" s="55">
        <v>47058</v>
      </c>
      <c r="E15981">
        <v>0</v>
      </c>
      <c r="F15981">
        <v>2376559</v>
      </c>
      <c r="G15981" s="58" t="s">
        <v>87</v>
      </c>
      <c r="H15981" s="58" t="s">
        <v>87</v>
      </c>
      <c r="I15981" s="60" t="s">
        <v>85</v>
      </c>
    </row>
    <row r="15982" spans="1:9" x14ac:dyDescent="0.2">
      <c r="A15982" t="s">
        <v>65</v>
      </c>
      <c r="B15982" t="s">
        <v>81</v>
      </c>
      <c r="C15982" t="s">
        <v>22</v>
      </c>
      <c r="D15982" s="55">
        <v>47058</v>
      </c>
      <c r="E15982">
        <v>0</v>
      </c>
      <c r="F15982">
        <v>2376560</v>
      </c>
      <c r="G15982" s="58" t="s">
        <v>87</v>
      </c>
      <c r="H15982" s="58" t="s">
        <v>87</v>
      </c>
      <c r="I15982" s="60" t="s">
        <v>85</v>
      </c>
    </row>
    <row r="15983" spans="1:9" x14ac:dyDescent="0.2">
      <c r="A15983" t="s">
        <v>82</v>
      </c>
      <c r="B15983" t="s">
        <v>80</v>
      </c>
      <c r="C15983" t="s">
        <v>22</v>
      </c>
      <c r="D15983" s="55">
        <v>47058</v>
      </c>
      <c r="E15983">
        <v>0</v>
      </c>
      <c r="F15983">
        <v>2376561</v>
      </c>
      <c r="G15983" s="58" t="s">
        <v>87</v>
      </c>
      <c r="H15983" s="58" t="s">
        <v>87</v>
      </c>
      <c r="I15983" s="60" t="s">
        <v>85</v>
      </c>
    </row>
    <row r="15984" spans="1:9" x14ac:dyDescent="0.2">
      <c r="A15984" t="s">
        <v>78</v>
      </c>
      <c r="B15984" t="s">
        <v>80</v>
      </c>
      <c r="C15984" t="s">
        <v>22</v>
      </c>
      <c r="D15984" s="55">
        <v>47088</v>
      </c>
      <c r="E15984">
        <v>0.98</v>
      </c>
      <c r="F15984">
        <v>2376515</v>
      </c>
      <c r="G15984" s="58" t="s">
        <v>87</v>
      </c>
      <c r="H15984" s="58" t="s">
        <v>87</v>
      </c>
      <c r="I15984" s="60" t="s">
        <v>85</v>
      </c>
    </row>
    <row r="15985" spans="1:9" x14ac:dyDescent="0.2">
      <c r="A15985" t="s">
        <v>78</v>
      </c>
      <c r="B15985" t="s">
        <v>81</v>
      </c>
      <c r="C15985" t="s">
        <v>22</v>
      </c>
      <c r="D15985" s="55">
        <v>47088</v>
      </c>
      <c r="E15985">
        <v>0.05</v>
      </c>
      <c r="F15985">
        <v>2376516</v>
      </c>
      <c r="G15985" s="58" t="s">
        <v>87</v>
      </c>
      <c r="H15985" s="58" t="s">
        <v>87</v>
      </c>
      <c r="I15985" s="60" t="s">
        <v>85</v>
      </c>
    </row>
    <row r="15986" spans="1:9" x14ac:dyDescent="0.2">
      <c r="A15986" t="s">
        <v>35</v>
      </c>
      <c r="B15986" t="s">
        <v>80</v>
      </c>
      <c r="C15986" t="s">
        <v>22</v>
      </c>
      <c r="D15986" s="55">
        <v>47088</v>
      </c>
      <c r="E15986">
        <v>0.98</v>
      </c>
      <c r="F15986">
        <v>2376517</v>
      </c>
      <c r="G15986" s="58" t="s">
        <v>87</v>
      </c>
      <c r="H15986" s="58" t="s">
        <v>87</v>
      </c>
      <c r="I15986" s="60" t="s">
        <v>85</v>
      </c>
    </row>
    <row r="15987" spans="1:9" x14ac:dyDescent="0.2">
      <c r="A15987" t="s">
        <v>35</v>
      </c>
      <c r="B15987" t="s">
        <v>81</v>
      </c>
      <c r="C15987" t="s">
        <v>22</v>
      </c>
      <c r="D15987" s="55">
        <v>47088</v>
      </c>
      <c r="E15987">
        <v>0.28999999999999998</v>
      </c>
      <c r="F15987">
        <v>2376518</v>
      </c>
      <c r="G15987" s="58" t="s">
        <v>87</v>
      </c>
      <c r="H15987" s="58" t="s">
        <v>87</v>
      </c>
      <c r="I15987" s="60" t="s">
        <v>85</v>
      </c>
    </row>
    <row r="15988" spans="1:9" x14ac:dyDescent="0.2">
      <c r="A15988" t="s">
        <v>36</v>
      </c>
      <c r="B15988" t="s">
        <v>80</v>
      </c>
      <c r="C15988" t="s">
        <v>22</v>
      </c>
      <c r="D15988" s="55">
        <v>47088</v>
      </c>
      <c r="E15988">
        <v>0.98</v>
      </c>
      <c r="F15988">
        <v>2376519</v>
      </c>
      <c r="G15988" s="58" t="s">
        <v>87</v>
      </c>
      <c r="H15988" s="58" t="s">
        <v>87</v>
      </c>
      <c r="I15988" s="60" t="s">
        <v>85</v>
      </c>
    </row>
    <row r="15989" spans="1:9" x14ac:dyDescent="0.2">
      <c r="A15989" t="s">
        <v>36</v>
      </c>
      <c r="B15989" t="s">
        <v>81</v>
      </c>
      <c r="C15989" t="s">
        <v>22</v>
      </c>
      <c r="D15989" s="55">
        <v>47088</v>
      </c>
      <c r="E15989">
        <v>0.05</v>
      </c>
      <c r="F15989">
        <v>2376520</v>
      </c>
      <c r="G15989" s="58" t="s">
        <v>87</v>
      </c>
      <c r="H15989" s="58" t="s">
        <v>87</v>
      </c>
      <c r="I15989" s="60" t="s">
        <v>85</v>
      </c>
    </row>
    <row r="15990" spans="1:9" x14ac:dyDescent="0.2">
      <c r="A15990" t="s">
        <v>37</v>
      </c>
      <c r="B15990" t="s">
        <v>80</v>
      </c>
      <c r="C15990" t="s">
        <v>22</v>
      </c>
      <c r="D15990" s="55">
        <v>47088</v>
      </c>
      <c r="E15990">
        <v>0.98</v>
      </c>
      <c r="F15990">
        <v>2376521</v>
      </c>
      <c r="G15990" s="58" t="s">
        <v>87</v>
      </c>
      <c r="H15990" s="58" t="s">
        <v>87</v>
      </c>
      <c r="I15990" s="60" t="s">
        <v>85</v>
      </c>
    </row>
    <row r="15991" spans="1:9" x14ac:dyDescent="0.2">
      <c r="A15991" t="s">
        <v>37</v>
      </c>
      <c r="B15991" t="s">
        <v>81</v>
      </c>
      <c r="C15991" t="s">
        <v>22</v>
      </c>
      <c r="D15991" s="55">
        <v>47088</v>
      </c>
      <c r="E15991">
        <v>0.28999999999999998</v>
      </c>
      <c r="F15991">
        <v>2376522</v>
      </c>
      <c r="G15991" s="58" t="s">
        <v>87</v>
      </c>
      <c r="H15991" s="58" t="s">
        <v>87</v>
      </c>
      <c r="I15991" s="60" t="s">
        <v>85</v>
      </c>
    </row>
    <row r="15992" spans="1:9" x14ac:dyDescent="0.2">
      <c r="A15992" t="s">
        <v>40</v>
      </c>
      <c r="B15992" t="s">
        <v>80</v>
      </c>
      <c r="C15992" t="s">
        <v>22</v>
      </c>
      <c r="D15992" s="55">
        <v>47088</v>
      </c>
      <c r="E15992">
        <v>0</v>
      </c>
      <c r="F15992">
        <v>2376523</v>
      </c>
      <c r="G15992" s="58" t="s">
        <v>87</v>
      </c>
      <c r="H15992" s="58" t="s">
        <v>87</v>
      </c>
      <c r="I15992" s="60" t="s">
        <v>85</v>
      </c>
    </row>
    <row r="15993" spans="1:9" x14ac:dyDescent="0.2">
      <c r="A15993" t="s">
        <v>40</v>
      </c>
      <c r="B15993" t="s">
        <v>81</v>
      </c>
      <c r="C15993" t="s">
        <v>22</v>
      </c>
      <c r="D15993" s="55">
        <v>47088</v>
      </c>
      <c r="E15993">
        <v>0</v>
      </c>
      <c r="F15993">
        <v>2376524</v>
      </c>
      <c r="G15993" s="58" t="s">
        <v>87</v>
      </c>
      <c r="H15993" s="58" t="s">
        <v>87</v>
      </c>
      <c r="I15993" s="60" t="s">
        <v>85</v>
      </c>
    </row>
    <row r="15994" spans="1:9" x14ac:dyDescent="0.2">
      <c r="A15994" t="s">
        <v>41</v>
      </c>
      <c r="B15994" t="s">
        <v>80</v>
      </c>
      <c r="C15994" t="s">
        <v>22</v>
      </c>
      <c r="D15994" s="55">
        <v>47088</v>
      </c>
      <c r="E15994">
        <v>0</v>
      </c>
      <c r="F15994">
        <v>2376525</v>
      </c>
      <c r="G15994" s="58" t="s">
        <v>87</v>
      </c>
      <c r="H15994" s="58" t="s">
        <v>87</v>
      </c>
      <c r="I15994" s="60" t="s">
        <v>85</v>
      </c>
    </row>
    <row r="15995" spans="1:9" x14ac:dyDescent="0.2">
      <c r="A15995" t="s">
        <v>41</v>
      </c>
      <c r="B15995" t="s">
        <v>81</v>
      </c>
      <c r="C15995" t="s">
        <v>22</v>
      </c>
      <c r="D15995" s="55">
        <v>47088</v>
      </c>
      <c r="E15995">
        <v>0</v>
      </c>
      <c r="F15995">
        <v>2376526</v>
      </c>
      <c r="G15995" s="58" t="s">
        <v>87</v>
      </c>
      <c r="H15995" s="58" t="s">
        <v>87</v>
      </c>
      <c r="I15995" s="60" t="s">
        <v>85</v>
      </c>
    </row>
    <row r="15996" spans="1:9" x14ac:dyDescent="0.2">
      <c r="A15996" t="s">
        <v>42</v>
      </c>
      <c r="B15996" t="s">
        <v>80</v>
      </c>
      <c r="C15996" t="s">
        <v>22</v>
      </c>
      <c r="D15996" s="55">
        <v>47088</v>
      </c>
      <c r="E15996">
        <v>0.26</v>
      </c>
      <c r="F15996">
        <v>2376527</v>
      </c>
      <c r="G15996" s="58" t="s">
        <v>87</v>
      </c>
      <c r="H15996" s="58" t="s">
        <v>87</v>
      </c>
      <c r="I15996" s="60" t="s">
        <v>85</v>
      </c>
    </row>
    <row r="15997" spans="1:9" x14ac:dyDescent="0.2">
      <c r="A15997" t="s">
        <v>42</v>
      </c>
      <c r="B15997" t="s">
        <v>81</v>
      </c>
      <c r="C15997" t="s">
        <v>22</v>
      </c>
      <c r="D15997" s="55">
        <v>47088</v>
      </c>
      <c r="E15997">
        <v>0</v>
      </c>
      <c r="F15997">
        <v>2376528</v>
      </c>
      <c r="G15997" s="58" t="s">
        <v>87</v>
      </c>
      <c r="H15997" s="58" t="s">
        <v>87</v>
      </c>
      <c r="I15997" s="60" t="s">
        <v>85</v>
      </c>
    </row>
    <row r="15998" spans="1:9" x14ac:dyDescent="0.2">
      <c r="A15998" t="s">
        <v>43</v>
      </c>
      <c r="B15998" t="s">
        <v>80</v>
      </c>
      <c r="C15998" t="s">
        <v>22</v>
      </c>
      <c r="D15998" s="55">
        <v>47088</v>
      </c>
      <c r="E15998">
        <v>0.26</v>
      </c>
      <c r="F15998">
        <v>2376529</v>
      </c>
      <c r="G15998" s="58" t="s">
        <v>87</v>
      </c>
      <c r="H15998" s="58" t="s">
        <v>87</v>
      </c>
      <c r="I15998" s="60" t="s">
        <v>85</v>
      </c>
    </row>
    <row r="15999" spans="1:9" x14ac:dyDescent="0.2">
      <c r="A15999" t="s">
        <v>43</v>
      </c>
      <c r="B15999" t="s">
        <v>81</v>
      </c>
      <c r="C15999" t="s">
        <v>22</v>
      </c>
      <c r="D15999" s="55">
        <v>47088</v>
      </c>
      <c r="E15999">
        <v>0</v>
      </c>
      <c r="F15999">
        <v>2376530</v>
      </c>
      <c r="G15999" s="58" t="s">
        <v>87</v>
      </c>
      <c r="H15999" s="58" t="s">
        <v>87</v>
      </c>
      <c r="I15999" s="60" t="s">
        <v>85</v>
      </c>
    </row>
    <row r="16000" spans="1:9" x14ac:dyDescent="0.2">
      <c r="A16000" t="s">
        <v>44</v>
      </c>
      <c r="B16000" t="s">
        <v>80</v>
      </c>
      <c r="C16000" t="s">
        <v>22</v>
      </c>
      <c r="D16000" s="55">
        <v>47088</v>
      </c>
      <c r="E16000">
        <v>0.37</v>
      </c>
      <c r="F16000">
        <v>2376531</v>
      </c>
      <c r="G16000" s="58" t="s">
        <v>87</v>
      </c>
      <c r="H16000" s="58" t="s">
        <v>87</v>
      </c>
      <c r="I16000" s="60" t="s">
        <v>85</v>
      </c>
    </row>
    <row r="16001" spans="1:9" x14ac:dyDescent="0.2">
      <c r="A16001" t="s">
        <v>44</v>
      </c>
      <c r="B16001" t="s">
        <v>81</v>
      </c>
      <c r="C16001" t="s">
        <v>22</v>
      </c>
      <c r="D16001" s="55">
        <v>47088</v>
      </c>
      <c r="E16001">
        <v>0.05</v>
      </c>
      <c r="F16001">
        <v>2376532</v>
      </c>
      <c r="G16001" s="58" t="s">
        <v>87</v>
      </c>
      <c r="H16001" s="58" t="s">
        <v>87</v>
      </c>
      <c r="I16001" s="60" t="s">
        <v>85</v>
      </c>
    </row>
    <row r="16002" spans="1:9" x14ac:dyDescent="0.2">
      <c r="A16002" t="s">
        <v>45</v>
      </c>
      <c r="B16002" t="s">
        <v>80</v>
      </c>
      <c r="C16002" t="s">
        <v>22</v>
      </c>
      <c r="D16002" s="55">
        <v>47088</v>
      </c>
      <c r="E16002">
        <v>0.37</v>
      </c>
      <c r="F16002">
        <v>2376533</v>
      </c>
      <c r="G16002" s="58" t="s">
        <v>87</v>
      </c>
      <c r="H16002" s="58" t="s">
        <v>87</v>
      </c>
      <c r="I16002" s="60" t="s">
        <v>85</v>
      </c>
    </row>
    <row r="16003" spans="1:9" x14ac:dyDescent="0.2">
      <c r="A16003" t="s">
        <v>45</v>
      </c>
      <c r="B16003" t="s">
        <v>81</v>
      </c>
      <c r="C16003" t="s">
        <v>22</v>
      </c>
      <c r="D16003" s="55">
        <v>47088</v>
      </c>
      <c r="E16003">
        <v>0.05</v>
      </c>
      <c r="F16003">
        <v>2376534</v>
      </c>
      <c r="G16003" s="58" t="s">
        <v>87</v>
      </c>
      <c r="H16003" s="58" t="s">
        <v>87</v>
      </c>
      <c r="I16003" s="60" t="s">
        <v>85</v>
      </c>
    </row>
    <row r="16004" spans="1:9" x14ac:dyDescent="0.2">
      <c r="A16004" t="s">
        <v>46</v>
      </c>
      <c r="B16004" t="s">
        <v>80</v>
      </c>
      <c r="C16004" t="s">
        <v>22</v>
      </c>
      <c r="D16004" s="55">
        <v>47088</v>
      </c>
      <c r="E16004">
        <v>0.37</v>
      </c>
      <c r="F16004">
        <v>2376535</v>
      </c>
      <c r="G16004" s="58" t="s">
        <v>87</v>
      </c>
      <c r="H16004" s="58" t="s">
        <v>87</v>
      </c>
      <c r="I16004" s="60" t="s">
        <v>85</v>
      </c>
    </row>
    <row r="16005" spans="1:9" x14ac:dyDescent="0.2">
      <c r="A16005" t="s">
        <v>46</v>
      </c>
      <c r="B16005" t="s">
        <v>81</v>
      </c>
      <c r="C16005" t="s">
        <v>22</v>
      </c>
      <c r="D16005" s="55">
        <v>47088</v>
      </c>
      <c r="E16005">
        <v>0.05</v>
      </c>
      <c r="F16005">
        <v>2376536</v>
      </c>
      <c r="G16005" s="58" t="s">
        <v>87</v>
      </c>
      <c r="H16005" s="58" t="s">
        <v>87</v>
      </c>
      <c r="I16005" s="60" t="s">
        <v>85</v>
      </c>
    </row>
    <row r="16006" spans="1:9" x14ac:dyDescent="0.2">
      <c r="A16006" t="s">
        <v>47</v>
      </c>
      <c r="B16006" t="s">
        <v>80</v>
      </c>
      <c r="C16006" t="s">
        <v>22</v>
      </c>
      <c r="D16006" s="55">
        <v>47088</v>
      </c>
      <c r="E16006">
        <v>0.37</v>
      </c>
      <c r="F16006">
        <v>2376537</v>
      </c>
      <c r="G16006" s="58" t="s">
        <v>87</v>
      </c>
      <c r="H16006" s="58" t="s">
        <v>87</v>
      </c>
      <c r="I16006" s="60" t="s">
        <v>85</v>
      </c>
    </row>
    <row r="16007" spans="1:9" x14ac:dyDescent="0.2">
      <c r="A16007" t="s">
        <v>47</v>
      </c>
      <c r="B16007" t="s">
        <v>81</v>
      </c>
      <c r="C16007" t="s">
        <v>22</v>
      </c>
      <c r="D16007" s="55">
        <v>47088</v>
      </c>
      <c r="E16007">
        <v>0.05</v>
      </c>
      <c r="F16007">
        <v>2376538</v>
      </c>
      <c r="G16007" s="58" t="s">
        <v>87</v>
      </c>
      <c r="H16007" s="58" t="s">
        <v>87</v>
      </c>
      <c r="I16007" s="60" t="s">
        <v>85</v>
      </c>
    </row>
    <row r="16008" spans="1:9" x14ac:dyDescent="0.2">
      <c r="A16008" t="s">
        <v>48</v>
      </c>
      <c r="B16008" t="s">
        <v>80</v>
      </c>
      <c r="C16008" t="s">
        <v>22</v>
      </c>
      <c r="D16008" s="55">
        <v>47088</v>
      </c>
      <c r="E16008">
        <v>0.37</v>
      </c>
      <c r="F16008">
        <v>2376539</v>
      </c>
      <c r="G16008" s="58" t="s">
        <v>87</v>
      </c>
      <c r="H16008" s="58" t="s">
        <v>87</v>
      </c>
      <c r="I16008" s="60" t="s">
        <v>85</v>
      </c>
    </row>
    <row r="16009" spans="1:9" x14ac:dyDescent="0.2">
      <c r="A16009" t="s">
        <v>48</v>
      </c>
      <c r="B16009" t="s">
        <v>81</v>
      </c>
      <c r="C16009" t="s">
        <v>22</v>
      </c>
      <c r="D16009" s="55">
        <v>47088</v>
      </c>
      <c r="E16009">
        <v>0.05</v>
      </c>
      <c r="F16009">
        <v>2376540</v>
      </c>
      <c r="G16009" s="58" t="s">
        <v>87</v>
      </c>
      <c r="H16009" s="58" t="s">
        <v>87</v>
      </c>
      <c r="I16009" s="60" t="s">
        <v>85</v>
      </c>
    </row>
    <row r="16010" spans="1:9" x14ac:dyDescent="0.2">
      <c r="A16010" t="s">
        <v>50</v>
      </c>
      <c r="B16010" t="s">
        <v>80</v>
      </c>
      <c r="C16010" t="s">
        <v>22</v>
      </c>
      <c r="D16010" s="55">
        <v>47088</v>
      </c>
      <c r="E16010">
        <v>0</v>
      </c>
      <c r="F16010">
        <v>2376541</v>
      </c>
      <c r="G16010" s="58" t="s">
        <v>87</v>
      </c>
      <c r="H16010" s="58" t="s">
        <v>87</v>
      </c>
      <c r="I16010" s="60" t="s">
        <v>85</v>
      </c>
    </row>
    <row r="16011" spans="1:9" x14ac:dyDescent="0.2">
      <c r="A16011" t="s">
        <v>50</v>
      </c>
      <c r="B16011" t="s">
        <v>81</v>
      </c>
      <c r="C16011" t="s">
        <v>22</v>
      </c>
      <c r="D16011" s="55">
        <v>47088</v>
      </c>
      <c r="E16011">
        <v>0</v>
      </c>
      <c r="F16011">
        <v>2376542</v>
      </c>
      <c r="G16011" s="58" t="s">
        <v>87</v>
      </c>
      <c r="H16011" s="58" t="s">
        <v>87</v>
      </c>
      <c r="I16011" s="60" t="s">
        <v>85</v>
      </c>
    </row>
    <row r="16012" spans="1:9" x14ac:dyDescent="0.2">
      <c r="A16012" t="s">
        <v>58</v>
      </c>
      <c r="B16012" t="s">
        <v>80</v>
      </c>
      <c r="C16012" t="s">
        <v>22</v>
      </c>
      <c r="D16012" s="55">
        <v>47088</v>
      </c>
      <c r="E16012">
        <v>0.98</v>
      </c>
      <c r="F16012">
        <v>2376543</v>
      </c>
      <c r="G16012" s="58" t="s">
        <v>87</v>
      </c>
      <c r="H16012" s="58" t="s">
        <v>87</v>
      </c>
      <c r="I16012" s="60" t="s">
        <v>85</v>
      </c>
    </row>
    <row r="16013" spans="1:9" x14ac:dyDescent="0.2">
      <c r="A16013" t="s">
        <v>58</v>
      </c>
      <c r="B16013" t="s">
        <v>81</v>
      </c>
      <c r="C16013" t="s">
        <v>22</v>
      </c>
      <c r="D16013" s="55">
        <v>47088</v>
      </c>
      <c r="E16013">
        <v>0.05</v>
      </c>
      <c r="F16013">
        <v>2376544</v>
      </c>
      <c r="G16013" s="58" t="s">
        <v>87</v>
      </c>
      <c r="H16013" s="58" t="s">
        <v>87</v>
      </c>
      <c r="I16013" s="60" t="s">
        <v>85</v>
      </c>
    </row>
    <row r="16014" spans="1:9" x14ac:dyDescent="0.2">
      <c r="A16014" t="s">
        <v>59</v>
      </c>
      <c r="B16014" t="s">
        <v>80</v>
      </c>
      <c r="C16014" t="s">
        <v>22</v>
      </c>
      <c r="D16014" s="55">
        <v>47088</v>
      </c>
      <c r="E16014">
        <v>1.28</v>
      </c>
      <c r="F16014">
        <v>2376545</v>
      </c>
      <c r="G16014" s="58" t="s">
        <v>87</v>
      </c>
      <c r="H16014" s="58" t="s">
        <v>87</v>
      </c>
      <c r="I16014" s="60" t="s">
        <v>85</v>
      </c>
    </row>
    <row r="16015" spans="1:9" x14ac:dyDescent="0.2">
      <c r="A16015" t="s">
        <v>59</v>
      </c>
      <c r="B16015" t="s">
        <v>81</v>
      </c>
      <c r="C16015" t="s">
        <v>22</v>
      </c>
      <c r="D16015" s="55">
        <v>47088</v>
      </c>
      <c r="E16015">
        <v>-0.13</v>
      </c>
      <c r="F16015">
        <v>2376546</v>
      </c>
      <c r="G16015" s="58" t="s">
        <v>87</v>
      </c>
      <c r="H16015" s="58" t="s">
        <v>87</v>
      </c>
      <c r="I16015" s="60" t="s">
        <v>85</v>
      </c>
    </row>
    <row r="16016" spans="1:9" x14ac:dyDescent="0.2">
      <c r="A16016" t="s">
        <v>60</v>
      </c>
      <c r="B16016" t="s">
        <v>80</v>
      </c>
      <c r="C16016" t="s">
        <v>22</v>
      </c>
      <c r="D16016" s="55">
        <v>47088</v>
      </c>
      <c r="E16016">
        <v>1.28</v>
      </c>
      <c r="F16016">
        <v>2376547</v>
      </c>
      <c r="G16016" s="58" t="s">
        <v>87</v>
      </c>
      <c r="H16016" s="58" t="s">
        <v>87</v>
      </c>
      <c r="I16016" s="60" t="s">
        <v>85</v>
      </c>
    </row>
    <row r="16017" spans="1:9" x14ac:dyDescent="0.2">
      <c r="A16017" t="s">
        <v>60</v>
      </c>
      <c r="B16017" t="s">
        <v>81</v>
      </c>
      <c r="C16017" t="s">
        <v>22</v>
      </c>
      <c r="D16017" s="55">
        <v>47088</v>
      </c>
      <c r="E16017">
        <v>0.3</v>
      </c>
      <c r="F16017">
        <v>2376548</v>
      </c>
      <c r="G16017" s="58" t="s">
        <v>87</v>
      </c>
      <c r="H16017" s="58" t="s">
        <v>87</v>
      </c>
      <c r="I16017" s="60" t="s">
        <v>85</v>
      </c>
    </row>
    <row r="16018" spans="1:9" x14ac:dyDescent="0.2">
      <c r="A16018" t="s">
        <v>61</v>
      </c>
      <c r="B16018" t="s">
        <v>80</v>
      </c>
      <c r="C16018" t="s">
        <v>22</v>
      </c>
      <c r="D16018" s="55">
        <v>47088</v>
      </c>
      <c r="E16018">
        <v>1.28</v>
      </c>
      <c r="F16018">
        <v>2376549</v>
      </c>
      <c r="G16018" s="58" t="s">
        <v>87</v>
      </c>
      <c r="H16018" s="58" t="s">
        <v>87</v>
      </c>
      <c r="I16018" s="60" t="s">
        <v>85</v>
      </c>
    </row>
    <row r="16019" spans="1:9" x14ac:dyDescent="0.2">
      <c r="A16019" t="s">
        <v>61</v>
      </c>
      <c r="B16019" t="s">
        <v>81</v>
      </c>
      <c r="C16019" t="s">
        <v>22</v>
      </c>
      <c r="D16019" s="55">
        <v>47088</v>
      </c>
      <c r="E16019">
        <v>-0.05</v>
      </c>
      <c r="F16019">
        <v>2376550</v>
      </c>
      <c r="G16019" s="58" t="s">
        <v>87</v>
      </c>
      <c r="H16019" s="58" t="s">
        <v>87</v>
      </c>
      <c r="I16019" s="60" t="s">
        <v>85</v>
      </c>
    </row>
    <row r="16020" spans="1:9" x14ac:dyDescent="0.2">
      <c r="A16020" t="s">
        <v>62</v>
      </c>
      <c r="B16020" t="s">
        <v>80</v>
      </c>
      <c r="C16020" t="s">
        <v>22</v>
      </c>
      <c r="D16020" s="55">
        <v>47088</v>
      </c>
      <c r="E16020">
        <v>0.98</v>
      </c>
      <c r="F16020">
        <v>2376551</v>
      </c>
      <c r="G16020" s="58" t="s">
        <v>87</v>
      </c>
      <c r="H16020" s="58" t="s">
        <v>87</v>
      </c>
      <c r="I16020" s="60" t="s">
        <v>85</v>
      </c>
    </row>
    <row r="16021" spans="1:9" x14ac:dyDescent="0.2">
      <c r="A16021" t="s">
        <v>62</v>
      </c>
      <c r="B16021" t="s">
        <v>81</v>
      </c>
      <c r="C16021" t="s">
        <v>22</v>
      </c>
      <c r="D16021" s="55">
        <v>47088</v>
      </c>
      <c r="E16021">
        <v>0.05</v>
      </c>
      <c r="F16021">
        <v>2376552</v>
      </c>
      <c r="G16021" s="58" t="s">
        <v>87</v>
      </c>
      <c r="H16021" s="58" t="s">
        <v>87</v>
      </c>
      <c r="I16021" s="60" t="s">
        <v>85</v>
      </c>
    </row>
    <row r="16022" spans="1:9" x14ac:dyDescent="0.2">
      <c r="A16022" t="s">
        <v>63</v>
      </c>
      <c r="B16022" t="s">
        <v>80</v>
      </c>
      <c r="C16022" t="s">
        <v>22</v>
      </c>
      <c r="D16022" s="55">
        <v>47088</v>
      </c>
      <c r="E16022">
        <v>0</v>
      </c>
      <c r="F16022">
        <v>2376553</v>
      </c>
      <c r="G16022" s="58" t="s">
        <v>87</v>
      </c>
      <c r="H16022" s="58" t="s">
        <v>87</v>
      </c>
      <c r="I16022" s="60" t="s">
        <v>85</v>
      </c>
    </row>
    <row r="16023" spans="1:9" x14ac:dyDescent="0.2">
      <c r="A16023" t="s">
        <v>63</v>
      </c>
      <c r="B16023" t="s">
        <v>81</v>
      </c>
      <c r="C16023" t="s">
        <v>22</v>
      </c>
      <c r="D16023" s="55">
        <v>47088</v>
      </c>
      <c r="E16023">
        <v>0</v>
      </c>
      <c r="F16023">
        <v>2376554</v>
      </c>
      <c r="G16023" s="58" t="s">
        <v>87</v>
      </c>
      <c r="H16023" s="58" t="s">
        <v>87</v>
      </c>
      <c r="I16023" s="60" t="s">
        <v>85</v>
      </c>
    </row>
    <row r="16024" spans="1:9" x14ac:dyDescent="0.2">
      <c r="A16024" t="s">
        <v>64</v>
      </c>
      <c r="B16024" t="s">
        <v>80</v>
      </c>
      <c r="C16024" t="s">
        <v>22</v>
      </c>
      <c r="D16024" s="55">
        <v>47088</v>
      </c>
      <c r="E16024">
        <v>0</v>
      </c>
      <c r="F16024">
        <v>2376555</v>
      </c>
      <c r="G16024" s="58" t="s">
        <v>87</v>
      </c>
      <c r="H16024" s="58" t="s">
        <v>87</v>
      </c>
      <c r="I16024" s="60" t="s">
        <v>85</v>
      </c>
    </row>
    <row r="16025" spans="1:9" x14ac:dyDescent="0.2">
      <c r="A16025" t="s">
        <v>64</v>
      </c>
      <c r="B16025" t="s">
        <v>81</v>
      </c>
      <c r="C16025" t="s">
        <v>22</v>
      </c>
      <c r="D16025" s="55">
        <v>47088</v>
      </c>
      <c r="E16025">
        <v>0</v>
      </c>
      <c r="F16025">
        <v>2376556</v>
      </c>
      <c r="G16025" s="58" t="s">
        <v>87</v>
      </c>
      <c r="H16025" s="58" t="s">
        <v>87</v>
      </c>
      <c r="I16025" s="60" t="s">
        <v>85</v>
      </c>
    </row>
    <row r="16026" spans="1:9" x14ac:dyDescent="0.2">
      <c r="A16026" t="s">
        <v>79</v>
      </c>
      <c r="B16026" t="s">
        <v>80</v>
      </c>
      <c r="C16026" t="s">
        <v>22</v>
      </c>
      <c r="D16026" s="55">
        <v>47088</v>
      </c>
      <c r="E16026">
        <v>0</v>
      </c>
      <c r="F16026">
        <v>2376557</v>
      </c>
      <c r="G16026" s="58" t="s">
        <v>87</v>
      </c>
      <c r="H16026" s="58" t="s">
        <v>87</v>
      </c>
      <c r="I16026" s="60" t="s">
        <v>85</v>
      </c>
    </row>
    <row r="16027" spans="1:9" x14ac:dyDescent="0.2">
      <c r="A16027" t="s">
        <v>79</v>
      </c>
      <c r="B16027" t="s">
        <v>81</v>
      </c>
      <c r="C16027" t="s">
        <v>22</v>
      </c>
      <c r="D16027" s="55">
        <v>47088</v>
      </c>
      <c r="E16027">
        <v>0</v>
      </c>
      <c r="F16027">
        <v>2376558</v>
      </c>
      <c r="G16027" s="58" t="s">
        <v>87</v>
      </c>
      <c r="H16027" s="58" t="s">
        <v>87</v>
      </c>
      <c r="I16027" s="60" t="s">
        <v>85</v>
      </c>
    </row>
    <row r="16028" spans="1:9" x14ac:dyDescent="0.2">
      <c r="A16028" t="s">
        <v>65</v>
      </c>
      <c r="B16028" t="s">
        <v>80</v>
      </c>
      <c r="C16028" t="s">
        <v>22</v>
      </c>
      <c r="D16028" s="55">
        <v>47088</v>
      </c>
      <c r="E16028">
        <v>0</v>
      </c>
      <c r="F16028">
        <v>2376559</v>
      </c>
      <c r="G16028" s="58" t="s">
        <v>87</v>
      </c>
      <c r="H16028" s="58" t="s">
        <v>87</v>
      </c>
      <c r="I16028" s="60" t="s">
        <v>85</v>
      </c>
    </row>
    <row r="16029" spans="1:9" x14ac:dyDescent="0.2">
      <c r="A16029" t="s">
        <v>65</v>
      </c>
      <c r="B16029" t="s">
        <v>81</v>
      </c>
      <c r="C16029" t="s">
        <v>22</v>
      </c>
      <c r="D16029" s="55">
        <v>47088</v>
      </c>
      <c r="E16029">
        <v>0</v>
      </c>
      <c r="F16029">
        <v>2376560</v>
      </c>
      <c r="G16029" s="58" t="s">
        <v>87</v>
      </c>
      <c r="H16029" s="58" t="s">
        <v>87</v>
      </c>
      <c r="I16029" s="60" t="s">
        <v>85</v>
      </c>
    </row>
    <row r="16030" spans="1:9" x14ac:dyDescent="0.2">
      <c r="A16030" t="s">
        <v>82</v>
      </c>
      <c r="B16030" t="s">
        <v>80</v>
      </c>
      <c r="C16030" t="s">
        <v>22</v>
      </c>
      <c r="D16030" s="55">
        <v>47088</v>
      </c>
      <c r="E16030">
        <v>0</v>
      </c>
      <c r="F16030">
        <v>2376561</v>
      </c>
      <c r="G16030" s="58" t="s">
        <v>87</v>
      </c>
      <c r="H16030" s="58" t="s">
        <v>87</v>
      </c>
      <c r="I16030" s="60" t="s">
        <v>85</v>
      </c>
    </row>
    <row r="16031" spans="1:9" x14ac:dyDescent="0.2">
      <c r="A16031" t="s">
        <v>78</v>
      </c>
      <c r="B16031" t="s">
        <v>80</v>
      </c>
      <c r="C16031" t="s">
        <v>22</v>
      </c>
      <c r="D16031" s="55">
        <v>47119</v>
      </c>
      <c r="E16031">
        <v>1.2050000000000001</v>
      </c>
      <c r="F16031">
        <v>2376515</v>
      </c>
      <c r="G16031" s="58" t="s">
        <v>87</v>
      </c>
      <c r="H16031" s="58" t="s">
        <v>87</v>
      </c>
      <c r="I16031" s="60" t="s">
        <v>85</v>
      </c>
    </row>
    <row r="16032" spans="1:9" x14ac:dyDescent="0.2">
      <c r="A16032" t="s">
        <v>78</v>
      </c>
      <c r="B16032" t="s">
        <v>81</v>
      </c>
      <c r="C16032" t="s">
        <v>22</v>
      </c>
      <c r="D16032" s="55">
        <v>47119</v>
      </c>
      <c r="E16032">
        <v>0.05</v>
      </c>
      <c r="F16032">
        <v>2376516</v>
      </c>
      <c r="G16032" s="58" t="s">
        <v>87</v>
      </c>
      <c r="H16032" s="58" t="s">
        <v>87</v>
      </c>
      <c r="I16032" s="60" t="s">
        <v>85</v>
      </c>
    </row>
    <row r="16033" spans="1:9" x14ac:dyDescent="0.2">
      <c r="A16033" t="s">
        <v>35</v>
      </c>
      <c r="B16033" t="s">
        <v>80</v>
      </c>
      <c r="C16033" t="s">
        <v>22</v>
      </c>
      <c r="D16033" s="55">
        <v>47119</v>
      </c>
      <c r="E16033">
        <v>1.2050000000000001</v>
      </c>
      <c r="F16033">
        <v>2376517</v>
      </c>
      <c r="G16033" s="58" t="s">
        <v>87</v>
      </c>
      <c r="H16033" s="58" t="s">
        <v>87</v>
      </c>
      <c r="I16033" s="60" t="s">
        <v>85</v>
      </c>
    </row>
    <row r="16034" spans="1:9" x14ac:dyDescent="0.2">
      <c r="A16034" t="s">
        <v>35</v>
      </c>
      <c r="B16034" t="s">
        <v>81</v>
      </c>
      <c r="C16034" t="s">
        <v>22</v>
      </c>
      <c r="D16034" s="55">
        <v>47119</v>
      </c>
      <c r="E16034">
        <v>0.32</v>
      </c>
      <c r="F16034">
        <v>2376518</v>
      </c>
      <c r="G16034" s="58" t="s">
        <v>87</v>
      </c>
      <c r="H16034" s="58" t="s">
        <v>87</v>
      </c>
      <c r="I16034" s="60" t="s">
        <v>85</v>
      </c>
    </row>
    <row r="16035" spans="1:9" x14ac:dyDescent="0.2">
      <c r="A16035" t="s">
        <v>36</v>
      </c>
      <c r="B16035" t="s">
        <v>80</v>
      </c>
      <c r="C16035" t="s">
        <v>22</v>
      </c>
      <c r="D16035" s="55">
        <v>47119</v>
      </c>
      <c r="E16035">
        <v>1.2050000000000001</v>
      </c>
      <c r="F16035">
        <v>2376519</v>
      </c>
      <c r="G16035" s="58" t="s">
        <v>87</v>
      </c>
      <c r="H16035" s="58" t="s">
        <v>87</v>
      </c>
      <c r="I16035" s="60" t="s">
        <v>85</v>
      </c>
    </row>
    <row r="16036" spans="1:9" x14ac:dyDescent="0.2">
      <c r="A16036" t="s">
        <v>36</v>
      </c>
      <c r="B16036" t="s">
        <v>81</v>
      </c>
      <c r="C16036" t="s">
        <v>22</v>
      </c>
      <c r="D16036" s="55">
        <v>47119</v>
      </c>
      <c r="E16036">
        <v>0.05</v>
      </c>
      <c r="F16036">
        <v>2376520</v>
      </c>
      <c r="G16036" s="58" t="s">
        <v>87</v>
      </c>
      <c r="H16036" s="58" t="s">
        <v>87</v>
      </c>
      <c r="I16036" s="60" t="s">
        <v>85</v>
      </c>
    </row>
    <row r="16037" spans="1:9" x14ac:dyDescent="0.2">
      <c r="A16037" t="s">
        <v>37</v>
      </c>
      <c r="B16037" t="s">
        <v>80</v>
      </c>
      <c r="C16037" t="s">
        <v>22</v>
      </c>
      <c r="D16037" s="55">
        <v>47119</v>
      </c>
      <c r="E16037">
        <v>1.2050000000000001</v>
      </c>
      <c r="F16037">
        <v>2376521</v>
      </c>
      <c r="G16037" s="58" t="s">
        <v>87</v>
      </c>
      <c r="H16037" s="58" t="s">
        <v>87</v>
      </c>
      <c r="I16037" s="60" t="s">
        <v>85</v>
      </c>
    </row>
    <row r="16038" spans="1:9" x14ac:dyDescent="0.2">
      <c r="A16038" t="s">
        <v>37</v>
      </c>
      <c r="B16038" t="s">
        <v>81</v>
      </c>
      <c r="C16038" t="s">
        <v>22</v>
      </c>
      <c r="D16038" s="55">
        <v>47119</v>
      </c>
      <c r="E16038">
        <v>0.32</v>
      </c>
      <c r="F16038">
        <v>2376522</v>
      </c>
      <c r="G16038" s="58" t="s">
        <v>87</v>
      </c>
      <c r="H16038" s="58" t="s">
        <v>87</v>
      </c>
      <c r="I16038" s="60" t="s">
        <v>85</v>
      </c>
    </row>
    <row r="16039" spans="1:9" x14ac:dyDescent="0.2">
      <c r="A16039" t="s">
        <v>40</v>
      </c>
      <c r="B16039" t="s">
        <v>80</v>
      </c>
      <c r="C16039" t="s">
        <v>22</v>
      </c>
      <c r="D16039" s="55">
        <v>47119</v>
      </c>
      <c r="E16039">
        <v>0</v>
      </c>
      <c r="F16039">
        <v>2376523</v>
      </c>
      <c r="G16039" s="58" t="s">
        <v>87</v>
      </c>
      <c r="H16039" s="58" t="s">
        <v>87</v>
      </c>
      <c r="I16039" s="60" t="s">
        <v>85</v>
      </c>
    </row>
    <row r="16040" spans="1:9" x14ac:dyDescent="0.2">
      <c r="A16040" t="s">
        <v>40</v>
      </c>
      <c r="B16040" t="s">
        <v>81</v>
      </c>
      <c r="C16040" t="s">
        <v>22</v>
      </c>
      <c r="D16040" s="55">
        <v>47119</v>
      </c>
      <c r="E16040">
        <v>0</v>
      </c>
      <c r="F16040">
        <v>2376524</v>
      </c>
      <c r="G16040" s="58" t="s">
        <v>87</v>
      </c>
      <c r="H16040" s="58" t="s">
        <v>87</v>
      </c>
      <c r="I16040" s="60" t="s">
        <v>85</v>
      </c>
    </row>
    <row r="16041" spans="1:9" x14ac:dyDescent="0.2">
      <c r="A16041" t="s">
        <v>41</v>
      </c>
      <c r="B16041" t="s">
        <v>80</v>
      </c>
      <c r="C16041" t="s">
        <v>22</v>
      </c>
      <c r="D16041" s="55">
        <v>47119</v>
      </c>
      <c r="E16041">
        <v>0</v>
      </c>
      <c r="F16041">
        <v>2376525</v>
      </c>
      <c r="G16041" s="58" t="s">
        <v>87</v>
      </c>
      <c r="H16041" s="58" t="s">
        <v>87</v>
      </c>
      <c r="I16041" s="60" t="s">
        <v>85</v>
      </c>
    </row>
    <row r="16042" spans="1:9" x14ac:dyDescent="0.2">
      <c r="A16042" t="s">
        <v>41</v>
      </c>
      <c r="B16042" t="s">
        <v>81</v>
      </c>
      <c r="C16042" t="s">
        <v>22</v>
      </c>
      <c r="D16042" s="55">
        <v>47119</v>
      </c>
      <c r="E16042">
        <v>0</v>
      </c>
      <c r="F16042">
        <v>2376526</v>
      </c>
      <c r="G16042" s="58" t="s">
        <v>87</v>
      </c>
      <c r="H16042" s="58" t="s">
        <v>87</v>
      </c>
      <c r="I16042" s="60" t="s">
        <v>85</v>
      </c>
    </row>
    <row r="16043" spans="1:9" x14ac:dyDescent="0.2">
      <c r="A16043" t="s">
        <v>42</v>
      </c>
      <c r="B16043" t="s">
        <v>80</v>
      </c>
      <c r="C16043" t="s">
        <v>22</v>
      </c>
      <c r="D16043" s="55">
        <v>47119</v>
      </c>
      <c r="E16043">
        <v>0.27</v>
      </c>
      <c r="F16043">
        <v>2376527</v>
      </c>
      <c r="G16043" s="58" t="s">
        <v>87</v>
      </c>
      <c r="H16043" s="58" t="s">
        <v>87</v>
      </c>
      <c r="I16043" s="60" t="s">
        <v>85</v>
      </c>
    </row>
    <row r="16044" spans="1:9" x14ac:dyDescent="0.2">
      <c r="A16044" t="s">
        <v>42</v>
      </c>
      <c r="B16044" t="s">
        <v>81</v>
      </c>
      <c r="C16044" t="s">
        <v>22</v>
      </c>
      <c r="D16044" s="55">
        <v>47119</v>
      </c>
      <c r="E16044">
        <v>0</v>
      </c>
      <c r="F16044">
        <v>2376528</v>
      </c>
      <c r="G16044" s="58" t="s">
        <v>87</v>
      </c>
      <c r="H16044" s="58" t="s">
        <v>87</v>
      </c>
      <c r="I16044" s="60" t="s">
        <v>85</v>
      </c>
    </row>
    <row r="16045" spans="1:9" x14ac:dyDescent="0.2">
      <c r="A16045" t="s">
        <v>43</v>
      </c>
      <c r="B16045" t="s">
        <v>80</v>
      </c>
      <c r="C16045" t="s">
        <v>22</v>
      </c>
      <c r="D16045" s="55">
        <v>47119</v>
      </c>
      <c r="E16045">
        <v>0.27</v>
      </c>
      <c r="F16045">
        <v>2376529</v>
      </c>
      <c r="G16045" s="58" t="s">
        <v>87</v>
      </c>
      <c r="H16045" s="58" t="s">
        <v>87</v>
      </c>
      <c r="I16045" s="60" t="s">
        <v>85</v>
      </c>
    </row>
    <row r="16046" spans="1:9" x14ac:dyDescent="0.2">
      <c r="A16046" t="s">
        <v>43</v>
      </c>
      <c r="B16046" t="s">
        <v>81</v>
      </c>
      <c r="C16046" t="s">
        <v>22</v>
      </c>
      <c r="D16046" s="55">
        <v>47119</v>
      </c>
      <c r="E16046">
        <v>0</v>
      </c>
      <c r="F16046">
        <v>2376530</v>
      </c>
      <c r="G16046" s="58" t="s">
        <v>87</v>
      </c>
      <c r="H16046" s="58" t="s">
        <v>87</v>
      </c>
      <c r="I16046" s="60" t="s">
        <v>85</v>
      </c>
    </row>
    <row r="16047" spans="1:9" x14ac:dyDescent="0.2">
      <c r="A16047" t="s">
        <v>44</v>
      </c>
      <c r="B16047" t="s">
        <v>80</v>
      </c>
      <c r="C16047" t="s">
        <v>22</v>
      </c>
      <c r="D16047" s="55">
        <v>47119</v>
      </c>
      <c r="E16047">
        <v>0.4</v>
      </c>
      <c r="F16047">
        <v>2376531</v>
      </c>
      <c r="G16047" s="58" t="s">
        <v>87</v>
      </c>
      <c r="H16047" s="58" t="s">
        <v>87</v>
      </c>
      <c r="I16047" s="60" t="s">
        <v>85</v>
      </c>
    </row>
    <row r="16048" spans="1:9" x14ac:dyDescent="0.2">
      <c r="A16048" t="s">
        <v>44</v>
      </c>
      <c r="B16048" t="s">
        <v>81</v>
      </c>
      <c r="C16048" t="s">
        <v>22</v>
      </c>
      <c r="D16048" s="55">
        <v>47119</v>
      </c>
      <c r="E16048">
        <v>0.08</v>
      </c>
      <c r="F16048">
        <v>2376532</v>
      </c>
      <c r="G16048" s="58" t="s">
        <v>87</v>
      </c>
      <c r="H16048" s="58" t="s">
        <v>87</v>
      </c>
      <c r="I16048" s="60" t="s">
        <v>85</v>
      </c>
    </row>
    <row r="16049" spans="1:9" x14ac:dyDescent="0.2">
      <c r="A16049" t="s">
        <v>45</v>
      </c>
      <c r="B16049" t="s">
        <v>80</v>
      </c>
      <c r="C16049" t="s">
        <v>22</v>
      </c>
      <c r="D16049" s="55">
        <v>47119</v>
      </c>
      <c r="E16049">
        <v>0.4</v>
      </c>
      <c r="F16049">
        <v>2376533</v>
      </c>
      <c r="G16049" s="58" t="s">
        <v>87</v>
      </c>
      <c r="H16049" s="58" t="s">
        <v>87</v>
      </c>
      <c r="I16049" s="60" t="s">
        <v>85</v>
      </c>
    </row>
    <row r="16050" spans="1:9" x14ac:dyDescent="0.2">
      <c r="A16050" t="s">
        <v>45</v>
      </c>
      <c r="B16050" t="s">
        <v>81</v>
      </c>
      <c r="C16050" t="s">
        <v>22</v>
      </c>
      <c r="D16050" s="55">
        <v>47119</v>
      </c>
      <c r="E16050">
        <v>0.08</v>
      </c>
      <c r="F16050">
        <v>2376534</v>
      </c>
      <c r="G16050" s="58" t="s">
        <v>87</v>
      </c>
      <c r="H16050" s="58" t="s">
        <v>87</v>
      </c>
      <c r="I16050" s="60" t="s">
        <v>85</v>
      </c>
    </row>
    <row r="16051" spans="1:9" x14ac:dyDescent="0.2">
      <c r="A16051" t="s">
        <v>46</v>
      </c>
      <c r="B16051" t="s">
        <v>80</v>
      </c>
      <c r="C16051" t="s">
        <v>22</v>
      </c>
      <c r="D16051" s="55">
        <v>47119</v>
      </c>
      <c r="E16051">
        <v>0.4</v>
      </c>
      <c r="F16051">
        <v>2376535</v>
      </c>
      <c r="G16051" s="58" t="s">
        <v>87</v>
      </c>
      <c r="H16051" s="58" t="s">
        <v>87</v>
      </c>
      <c r="I16051" s="60" t="s">
        <v>85</v>
      </c>
    </row>
    <row r="16052" spans="1:9" x14ac:dyDescent="0.2">
      <c r="A16052" t="s">
        <v>46</v>
      </c>
      <c r="B16052" t="s">
        <v>81</v>
      </c>
      <c r="C16052" t="s">
        <v>22</v>
      </c>
      <c r="D16052" s="55">
        <v>47119</v>
      </c>
      <c r="E16052">
        <v>0.08</v>
      </c>
      <c r="F16052">
        <v>2376536</v>
      </c>
      <c r="G16052" s="58" t="s">
        <v>87</v>
      </c>
      <c r="H16052" s="58" t="s">
        <v>87</v>
      </c>
      <c r="I16052" s="60" t="s">
        <v>85</v>
      </c>
    </row>
    <row r="16053" spans="1:9" x14ac:dyDescent="0.2">
      <c r="A16053" t="s">
        <v>47</v>
      </c>
      <c r="B16053" t="s">
        <v>80</v>
      </c>
      <c r="C16053" t="s">
        <v>22</v>
      </c>
      <c r="D16053" s="55">
        <v>47119</v>
      </c>
      <c r="E16053">
        <v>0.4</v>
      </c>
      <c r="F16053">
        <v>2376537</v>
      </c>
      <c r="G16053" s="58" t="s">
        <v>87</v>
      </c>
      <c r="H16053" s="58" t="s">
        <v>87</v>
      </c>
      <c r="I16053" s="60" t="s">
        <v>85</v>
      </c>
    </row>
    <row r="16054" spans="1:9" x14ac:dyDescent="0.2">
      <c r="A16054" t="s">
        <v>47</v>
      </c>
      <c r="B16054" t="s">
        <v>81</v>
      </c>
      <c r="C16054" t="s">
        <v>22</v>
      </c>
      <c r="D16054" s="55">
        <v>47119</v>
      </c>
      <c r="E16054">
        <v>0.08</v>
      </c>
      <c r="F16054">
        <v>2376538</v>
      </c>
      <c r="G16054" s="58" t="s">
        <v>87</v>
      </c>
      <c r="H16054" s="58" t="s">
        <v>87</v>
      </c>
      <c r="I16054" s="60" t="s">
        <v>85</v>
      </c>
    </row>
    <row r="16055" spans="1:9" x14ac:dyDescent="0.2">
      <c r="A16055" t="s">
        <v>48</v>
      </c>
      <c r="B16055" t="s">
        <v>80</v>
      </c>
      <c r="C16055" t="s">
        <v>22</v>
      </c>
      <c r="D16055" s="55">
        <v>47119</v>
      </c>
      <c r="E16055">
        <v>0.4</v>
      </c>
      <c r="F16055">
        <v>2376539</v>
      </c>
      <c r="G16055" s="58" t="s">
        <v>87</v>
      </c>
      <c r="H16055" s="58" t="s">
        <v>87</v>
      </c>
      <c r="I16055" s="60" t="s">
        <v>85</v>
      </c>
    </row>
    <row r="16056" spans="1:9" x14ac:dyDescent="0.2">
      <c r="A16056" t="s">
        <v>48</v>
      </c>
      <c r="B16056" t="s">
        <v>81</v>
      </c>
      <c r="C16056" t="s">
        <v>22</v>
      </c>
      <c r="D16056" s="55">
        <v>47119</v>
      </c>
      <c r="E16056">
        <v>0.08</v>
      </c>
      <c r="F16056">
        <v>2376540</v>
      </c>
      <c r="G16056" s="58" t="s">
        <v>87</v>
      </c>
      <c r="H16056" s="58" t="s">
        <v>87</v>
      </c>
      <c r="I16056" s="60" t="s">
        <v>85</v>
      </c>
    </row>
    <row r="16057" spans="1:9" x14ac:dyDescent="0.2">
      <c r="A16057" t="s">
        <v>50</v>
      </c>
      <c r="B16057" t="s">
        <v>80</v>
      </c>
      <c r="C16057" t="s">
        <v>22</v>
      </c>
      <c r="D16057" s="55">
        <v>47119</v>
      </c>
      <c r="E16057">
        <v>0</v>
      </c>
      <c r="F16057">
        <v>2376541</v>
      </c>
      <c r="G16057" s="58" t="s">
        <v>87</v>
      </c>
      <c r="H16057" s="58" t="s">
        <v>87</v>
      </c>
      <c r="I16057" s="60" t="s">
        <v>85</v>
      </c>
    </row>
    <row r="16058" spans="1:9" x14ac:dyDescent="0.2">
      <c r="A16058" t="s">
        <v>50</v>
      </c>
      <c r="B16058" t="s">
        <v>81</v>
      </c>
      <c r="C16058" t="s">
        <v>22</v>
      </c>
      <c r="D16058" s="55">
        <v>47119</v>
      </c>
      <c r="E16058">
        <v>0</v>
      </c>
      <c r="F16058">
        <v>2376542</v>
      </c>
      <c r="G16058" s="58" t="s">
        <v>87</v>
      </c>
      <c r="H16058" s="58" t="s">
        <v>87</v>
      </c>
      <c r="I16058" s="60" t="s">
        <v>85</v>
      </c>
    </row>
    <row r="16059" spans="1:9" x14ac:dyDescent="0.2">
      <c r="A16059" t="s">
        <v>58</v>
      </c>
      <c r="B16059" t="s">
        <v>80</v>
      </c>
      <c r="C16059" t="s">
        <v>22</v>
      </c>
      <c r="D16059" s="55">
        <v>47119</v>
      </c>
      <c r="E16059">
        <v>1.2050000000000001</v>
      </c>
      <c r="F16059">
        <v>2376543</v>
      </c>
      <c r="G16059" s="58" t="s">
        <v>87</v>
      </c>
      <c r="H16059" s="58" t="s">
        <v>87</v>
      </c>
      <c r="I16059" s="60" t="s">
        <v>85</v>
      </c>
    </row>
    <row r="16060" spans="1:9" x14ac:dyDescent="0.2">
      <c r="A16060" t="s">
        <v>58</v>
      </c>
      <c r="B16060" t="s">
        <v>81</v>
      </c>
      <c r="C16060" t="s">
        <v>22</v>
      </c>
      <c r="D16060" s="55">
        <v>47119</v>
      </c>
      <c r="E16060">
        <v>0.05</v>
      </c>
      <c r="F16060">
        <v>2376544</v>
      </c>
      <c r="G16060" s="58" t="s">
        <v>87</v>
      </c>
      <c r="H16060" s="58" t="s">
        <v>87</v>
      </c>
      <c r="I16060" s="60" t="s">
        <v>85</v>
      </c>
    </row>
    <row r="16061" spans="1:9" x14ac:dyDescent="0.2">
      <c r="A16061" t="s">
        <v>59</v>
      </c>
      <c r="B16061" t="s">
        <v>80</v>
      </c>
      <c r="C16061" t="s">
        <v>22</v>
      </c>
      <c r="D16061" s="55">
        <v>47119</v>
      </c>
      <c r="E16061">
        <v>1.61</v>
      </c>
      <c r="F16061">
        <v>2376545</v>
      </c>
      <c r="G16061" s="58" t="s">
        <v>87</v>
      </c>
      <c r="H16061" s="58" t="s">
        <v>87</v>
      </c>
      <c r="I16061" s="60" t="s">
        <v>85</v>
      </c>
    </row>
    <row r="16062" spans="1:9" x14ac:dyDescent="0.2">
      <c r="A16062" t="s">
        <v>59</v>
      </c>
      <c r="B16062" t="s">
        <v>81</v>
      </c>
      <c r="C16062" t="s">
        <v>22</v>
      </c>
      <c r="D16062" s="55">
        <v>47119</v>
      </c>
      <c r="E16062">
        <v>-0.25</v>
      </c>
      <c r="F16062">
        <v>2376546</v>
      </c>
      <c r="G16062" s="58" t="s">
        <v>87</v>
      </c>
      <c r="H16062" s="58" t="s">
        <v>87</v>
      </c>
      <c r="I16062" s="60" t="s">
        <v>85</v>
      </c>
    </row>
    <row r="16063" spans="1:9" x14ac:dyDescent="0.2">
      <c r="A16063" t="s">
        <v>60</v>
      </c>
      <c r="B16063" t="s">
        <v>80</v>
      </c>
      <c r="C16063" t="s">
        <v>22</v>
      </c>
      <c r="D16063" s="55">
        <v>47119</v>
      </c>
      <c r="E16063">
        <v>1.61</v>
      </c>
      <c r="F16063">
        <v>2376547</v>
      </c>
      <c r="G16063" s="58" t="s">
        <v>87</v>
      </c>
      <c r="H16063" s="58" t="s">
        <v>87</v>
      </c>
      <c r="I16063" s="60" t="s">
        <v>85</v>
      </c>
    </row>
    <row r="16064" spans="1:9" x14ac:dyDescent="0.2">
      <c r="A16064" t="s">
        <v>60</v>
      </c>
      <c r="B16064" t="s">
        <v>81</v>
      </c>
      <c r="C16064" t="s">
        <v>22</v>
      </c>
      <c r="D16064" s="55">
        <v>47119</v>
      </c>
      <c r="E16064">
        <v>0.5</v>
      </c>
      <c r="F16064">
        <v>2376548</v>
      </c>
      <c r="G16064" s="58" t="s">
        <v>87</v>
      </c>
      <c r="H16064" s="58" t="s">
        <v>87</v>
      </c>
      <c r="I16064" s="60" t="s">
        <v>85</v>
      </c>
    </row>
    <row r="16065" spans="1:9" x14ac:dyDescent="0.2">
      <c r="A16065" t="s">
        <v>61</v>
      </c>
      <c r="B16065" t="s">
        <v>80</v>
      </c>
      <c r="C16065" t="s">
        <v>22</v>
      </c>
      <c r="D16065" s="55">
        <v>47119</v>
      </c>
      <c r="E16065">
        <v>1.61</v>
      </c>
      <c r="F16065">
        <v>2376549</v>
      </c>
      <c r="G16065" s="58" t="s">
        <v>87</v>
      </c>
      <c r="H16065" s="58" t="s">
        <v>87</v>
      </c>
      <c r="I16065" s="60" t="s">
        <v>85</v>
      </c>
    </row>
    <row r="16066" spans="1:9" x14ac:dyDescent="0.2">
      <c r="A16066" t="s">
        <v>61</v>
      </c>
      <c r="B16066" t="s">
        <v>81</v>
      </c>
      <c r="C16066" t="s">
        <v>22</v>
      </c>
      <c r="D16066" s="55">
        <v>47119</v>
      </c>
      <c r="E16066">
        <v>-0.2</v>
      </c>
      <c r="F16066">
        <v>2376550</v>
      </c>
      <c r="G16066" s="58" t="s">
        <v>87</v>
      </c>
      <c r="H16066" s="58" t="s">
        <v>87</v>
      </c>
      <c r="I16066" s="60" t="s">
        <v>85</v>
      </c>
    </row>
    <row r="16067" spans="1:9" x14ac:dyDescent="0.2">
      <c r="A16067" t="s">
        <v>62</v>
      </c>
      <c r="B16067" t="s">
        <v>80</v>
      </c>
      <c r="C16067" t="s">
        <v>22</v>
      </c>
      <c r="D16067" s="55">
        <v>47119</v>
      </c>
      <c r="E16067">
        <v>1.2050000000000001</v>
      </c>
      <c r="F16067">
        <v>2376551</v>
      </c>
      <c r="G16067" s="58" t="s">
        <v>87</v>
      </c>
      <c r="H16067" s="58" t="s">
        <v>87</v>
      </c>
      <c r="I16067" s="60" t="s">
        <v>85</v>
      </c>
    </row>
    <row r="16068" spans="1:9" x14ac:dyDescent="0.2">
      <c r="A16068" t="s">
        <v>62</v>
      </c>
      <c r="B16068" t="s">
        <v>81</v>
      </c>
      <c r="C16068" t="s">
        <v>22</v>
      </c>
      <c r="D16068" s="55">
        <v>47119</v>
      </c>
      <c r="E16068">
        <v>0.05</v>
      </c>
      <c r="F16068">
        <v>2376552</v>
      </c>
      <c r="G16068" s="58" t="s">
        <v>87</v>
      </c>
      <c r="H16068" s="58" t="s">
        <v>87</v>
      </c>
      <c r="I16068" s="60" t="s">
        <v>85</v>
      </c>
    </row>
    <row r="16069" spans="1:9" x14ac:dyDescent="0.2">
      <c r="A16069" t="s">
        <v>63</v>
      </c>
      <c r="B16069" t="s">
        <v>80</v>
      </c>
      <c r="C16069" t="s">
        <v>22</v>
      </c>
      <c r="D16069" s="55">
        <v>47119</v>
      </c>
      <c r="E16069">
        <v>0</v>
      </c>
      <c r="F16069">
        <v>2376553</v>
      </c>
      <c r="G16069" s="58" t="s">
        <v>87</v>
      </c>
      <c r="H16069" s="58" t="s">
        <v>87</v>
      </c>
      <c r="I16069" s="60" t="s">
        <v>85</v>
      </c>
    </row>
    <row r="16070" spans="1:9" x14ac:dyDescent="0.2">
      <c r="A16070" t="s">
        <v>63</v>
      </c>
      <c r="B16070" t="s">
        <v>81</v>
      </c>
      <c r="C16070" t="s">
        <v>22</v>
      </c>
      <c r="D16070" s="55">
        <v>47119</v>
      </c>
      <c r="E16070">
        <v>0</v>
      </c>
      <c r="F16070">
        <v>2376554</v>
      </c>
      <c r="G16070" s="58" t="s">
        <v>87</v>
      </c>
      <c r="H16070" s="58" t="s">
        <v>87</v>
      </c>
      <c r="I16070" s="60" t="s">
        <v>85</v>
      </c>
    </row>
    <row r="16071" spans="1:9" x14ac:dyDescent="0.2">
      <c r="A16071" t="s">
        <v>64</v>
      </c>
      <c r="B16071" t="s">
        <v>80</v>
      </c>
      <c r="C16071" t="s">
        <v>22</v>
      </c>
      <c r="D16071" s="55">
        <v>47119</v>
      </c>
      <c r="E16071">
        <v>0</v>
      </c>
      <c r="F16071">
        <v>2376555</v>
      </c>
      <c r="G16071" s="58" t="s">
        <v>87</v>
      </c>
      <c r="H16071" s="58" t="s">
        <v>87</v>
      </c>
      <c r="I16071" s="60" t="s">
        <v>85</v>
      </c>
    </row>
    <row r="16072" spans="1:9" x14ac:dyDescent="0.2">
      <c r="A16072" t="s">
        <v>64</v>
      </c>
      <c r="B16072" t="s">
        <v>81</v>
      </c>
      <c r="C16072" t="s">
        <v>22</v>
      </c>
      <c r="D16072" s="55">
        <v>47119</v>
      </c>
      <c r="E16072">
        <v>0</v>
      </c>
      <c r="F16072">
        <v>2376556</v>
      </c>
      <c r="G16072" s="58" t="s">
        <v>87</v>
      </c>
      <c r="H16072" s="58" t="s">
        <v>87</v>
      </c>
      <c r="I16072" s="60" t="s">
        <v>85</v>
      </c>
    </row>
    <row r="16073" spans="1:9" x14ac:dyDescent="0.2">
      <c r="A16073" t="s">
        <v>79</v>
      </c>
      <c r="B16073" t="s">
        <v>80</v>
      </c>
      <c r="C16073" t="s">
        <v>22</v>
      </c>
      <c r="D16073" s="55">
        <v>47119</v>
      </c>
      <c r="E16073">
        <v>0</v>
      </c>
      <c r="F16073">
        <v>2376557</v>
      </c>
      <c r="G16073" s="58" t="s">
        <v>87</v>
      </c>
      <c r="H16073" s="58" t="s">
        <v>87</v>
      </c>
      <c r="I16073" s="60" t="s">
        <v>85</v>
      </c>
    </row>
    <row r="16074" spans="1:9" x14ac:dyDescent="0.2">
      <c r="A16074" t="s">
        <v>79</v>
      </c>
      <c r="B16074" t="s">
        <v>81</v>
      </c>
      <c r="C16074" t="s">
        <v>22</v>
      </c>
      <c r="D16074" s="55">
        <v>47119</v>
      </c>
      <c r="E16074">
        <v>0</v>
      </c>
      <c r="F16074">
        <v>2376558</v>
      </c>
      <c r="G16074" s="58" t="s">
        <v>87</v>
      </c>
      <c r="H16074" s="58" t="s">
        <v>87</v>
      </c>
      <c r="I16074" s="60" t="s">
        <v>85</v>
      </c>
    </row>
    <row r="16075" spans="1:9" x14ac:dyDescent="0.2">
      <c r="A16075" t="s">
        <v>65</v>
      </c>
      <c r="B16075" t="s">
        <v>80</v>
      </c>
      <c r="C16075" t="s">
        <v>22</v>
      </c>
      <c r="D16075" s="55">
        <v>47119</v>
      </c>
      <c r="E16075">
        <v>0</v>
      </c>
      <c r="F16075">
        <v>2376559</v>
      </c>
      <c r="G16075" s="58" t="s">
        <v>87</v>
      </c>
      <c r="H16075" s="58" t="s">
        <v>87</v>
      </c>
      <c r="I16075" s="60" t="s">
        <v>85</v>
      </c>
    </row>
    <row r="16076" spans="1:9" x14ac:dyDescent="0.2">
      <c r="A16076" t="s">
        <v>65</v>
      </c>
      <c r="B16076" t="s">
        <v>81</v>
      </c>
      <c r="C16076" t="s">
        <v>22</v>
      </c>
      <c r="D16076" s="55">
        <v>47119</v>
      </c>
      <c r="E16076">
        <v>0</v>
      </c>
      <c r="F16076">
        <v>2376560</v>
      </c>
      <c r="G16076" s="58" t="s">
        <v>87</v>
      </c>
      <c r="H16076" s="58" t="s">
        <v>87</v>
      </c>
      <c r="I16076" s="60" t="s">
        <v>85</v>
      </c>
    </row>
    <row r="16077" spans="1:9" x14ac:dyDescent="0.2">
      <c r="A16077" t="s">
        <v>82</v>
      </c>
      <c r="B16077" t="s">
        <v>80</v>
      </c>
      <c r="C16077" t="s">
        <v>22</v>
      </c>
      <c r="D16077" s="55">
        <v>47119</v>
      </c>
      <c r="E16077">
        <v>0</v>
      </c>
      <c r="F16077">
        <v>2376561</v>
      </c>
      <c r="G16077" s="58" t="s">
        <v>87</v>
      </c>
      <c r="H16077" s="58" t="s">
        <v>87</v>
      </c>
      <c r="I16077" s="60" t="s">
        <v>85</v>
      </c>
    </row>
    <row r="16078" spans="1:9" x14ac:dyDescent="0.2">
      <c r="A16078" t="s">
        <v>78</v>
      </c>
      <c r="B16078" t="s">
        <v>80</v>
      </c>
      <c r="C16078" t="s">
        <v>22</v>
      </c>
      <c r="D16078" s="55">
        <v>47150</v>
      </c>
      <c r="E16078">
        <v>1.2050000000000001</v>
      </c>
      <c r="F16078">
        <v>2376515</v>
      </c>
      <c r="G16078" s="58" t="s">
        <v>87</v>
      </c>
      <c r="H16078" s="58" t="s">
        <v>87</v>
      </c>
      <c r="I16078" s="60" t="s">
        <v>85</v>
      </c>
    </row>
    <row r="16079" spans="1:9" x14ac:dyDescent="0.2">
      <c r="A16079" t="s">
        <v>78</v>
      </c>
      <c r="B16079" t="s">
        <v>81</v>
      </c>
      <c r="C16079" t="s">
        <v>22</v>
      </c>
      <c r="D16079" s="55">
        <v>47150</v>
      </c>
      <c r="E16079">
        <v>0.05</v>
      </c>
      <c r="F16079">
        <v>2376516</v>
      </c>
      <c r="G16079" s="58" t="s">
        <v>87</v>
      </c>
      <c r="H16079" s="58" t="s">
        <v>87</v>
      </c>
      <c r="I16079" s="60" t="s">
        <v>85</v>
      </c>
    </row>
    <row r="16080" spans="1:9" x14ac:dyDescent="0.2">
      <c r="A16080" t="s">
        <v>35</v>
      </c>
      <c r="B16080" t="s">
        <v>80</v>
      </c>
      <c r="C16080" t="s">
        <v>22</v>
      </c>
      <c r="D16080" s="55">
        <v>47150</v>
      </c>
      <c r="E16080">
        <v>1.2050000000000001</v>
      </c>
      <c r="F16080">
        <v>2376517</v>
      </c>
      <c r="G16080" s="58" t="s">
        <v>87</v>
      </c>
      <c r="H16080" s="58" t="s">
        <v>87</v>
      </c>
      <c r="I16080" s="60" t="s">
        <v>85</v>
      </c>
    </row>
    <row r="16081" spans="1:9" x14ac:dyDescent="0.2">
      <c r="A16081" t="s">
        <v>35</v>
      </c>
      <c r="B16081" t="s">
        <v>81</v>
      </c>
      <c r="C16081" t="s">
        <v>22</v>
      </c>
      <c r="D16081" s="55">
        <v>47150</v>
      </c>
      <c r="E16081">
        <v>0.32</v>
      </c>
      <c r="F16081">
        <v>2376518</v>
      </c>
      <c r="G16081" s="58" t="s">
        <v>87</v>
      </c>
      <c r="H16081" s="58" t="s">
        <v>87</v>
      </c>
      <c r="I16081" s="60" t="s">
        <v>85</v>
      </c>
    </row>
    <row r="16082" spans="1:9" x14ac:dyDescent="0.2">
      <c r="A16082" t="s">
        <v>36</v>
      </c>
      <c r="B16082" t="s">
        <v>80</v>
      </c>
      <c r="C16082" t="s">
        <v>22</v>
      </c>
      <c r="D16082" s="55">
        <v>47150</v>
      </c>
      <c r="E16082">
        <v>1.2050000000000001</v>
      </c>
      <c r="F16082">
        <v>2376519</v>
      </c>
      <c r="G16082" s="58" t="s">
        <v>87</v>
      </c>
      <c r="H16082" s="58" t="s">
        <v>87</v>
      </c>
      <c r="I16082" s="60" t="s">
        <v>85</v>
      </c>
    </row>
    <row r="16083" spans="1:9" x14ac:dyDescent="0.2">
      <c r="A16083" t="s">
        <v>36</v>
      </c>
      <c r="B16083" t="s">
        <v>81</v>
      </c>
      <c r="C16083" t="s">
        <v>22</v>
      </c>
      <c r="D16083" s="55">
        <v>47150</v>
      </c>
      <c r="E16083">
        <v>0.05</v>
      </c>
      <c r="F16083">
        <v>2376520</v>
      </c>
      <c r="G16083" s="58" t="s">
        <v>87</v>
      </c>
      <c r="H16083" s="58" t="s">
        <v>87</v>
      </c>
      <c r="I16083" s="60" t="s">
        <v>85</v>
      </c>
    </row>
    <row r="16084" spans="1:9" x14ac:dyDescent="0.2">
      <c r="A16084" t="s">
        <v>37</v>
      </c>
      <c r="B16084" t="s">
        <v>80</v>
      </c>
      <c r="C16084" t="s">
        <v>22</v>
      </c>
      <c r="D16084" s="55">
        <v>47150</v>
      </c>
      <c r="E16084">
        <v>1.2050000000000001</v>
      </c>
      <c r="F16084">
        <v>2376521</v>
      </c>
      <c r="G16084" s="58" t="s">
        <v>87</v>
      </c>
      <c r="H16084" s="58" t="s">
        <v>87</v>
      </c>
      <c r="I16084" s="60" t="s">
        <v>85</v>
      </c>
    </row>
    <row r="16085" spans="1:9" x14ac:dyDescent="0.2">
      <c r="A16085" t="s">
        <v>37</v>
      </c>
      <c r="B16085" t="s">
        <v>81</v>
      </c>
      <c r="C16085" t="s">
        <v>22</v>
      </c>
      <c r="D16085" s="55">
        <v>47150</v>
      </c>
      <c r="E16085">
        <v>0.32</v>
      </c>
      <c r="F16085">
        <v>2376522</v>
      </c>
      <c r="G16085" s="58" t="s">
        <v>87</v>
      </c>
      <c r="H16085" s="58" t="s">
        <v>87</v>
      </c>
      <c r="I16085" s="60" t="s">
        <v>85</v>
      </c>
    </row>
    <row r="16086" spans="1:9" x14ac:dyDescent="0.2">
      <c r="A16086" t="s">
        <v>40</v>
      </c>
      <c r="B16086" t="s">
        <v>80</v>
      </c>
      <c r="C16086" t="s">
        <v>22</v>
      </c>
      <c r="D16086" s="55">
        <v>47150</v>
      </c>
      <c r="E16086">
        <v>0</v>
      </c>
      <c r="F16086">
        <v>2376523</v>
      </c>
      <c r="G16086" s="58" t="s">
        <v>87</v>
      </c>
      <c r="H16086" s="58" t="s">
        <v>87</v>
      </c>
      <c r="I16086" s="60" t="s">
        <v>85</v>
      </c>
    </row>
    <row r="16087" spans="1:9" x14ac:dyDescent="0.2">
      <c r="A16087" t="s">
        <v>40</v>
      </c>
      <c r="B16087" t="s">
        <v>81</v>
      </c>
      <c r="C16087" t="s">
        <v>22</v>
      </c>
      <c r="D16087" s="55">
        <v>47150</v>
      </c>
      <c r="E16087">
        <v>0</v>
      </c>
      <c r="F16087">
        <v>2376524</v>
      </c>
      <c r="G16087" s="58" t="s">
        <v>87</v>
      </c>
      <c r="H16087" s="58" t="s">
        <v>87</v>
      </c>
      <c r="I16087" s="60" t="s">
        <v>85</v>
      </c>
    </row>
    <row r="16088" spans="1:9" x14ac:dyDescent="0.2">
      <c r="A16088" t="s">
        <v>41</v>
      </c>
      <c r="B16088" t="s">
        <v>80</v>
      </c>
      <c r="C16088" t="s">
        <v>22</v>
      </c>
      <c r="D16088" s="55">
        <v>47150</v>
      </c>
      <c r="E16088">
        <v>0</v>
      </c>
      <c r="F16088">
        <v>2376525</v>
      </c>
      <c r="G16088" s="58" t="s">
        <v>87</v>
      </c>
      <c r="H16088" s="58" t="s">
        <v>87</v>
      </c>
      <c r="I16088" s="60" t="s">
        <v>85</v>
      </c>
    </row>
    <row r="16089" spans="1:9" x14ac:dyDescent="0.2">
      <c r="A16089" t="s">
        <v>41</v>
      </c>
      <c r="B16089" t="s">
        <v>81</v>
      </c>
      <c r="C16089" t="s">
        <v>22</v>
      </c>
      <c r="D16089" s="55">
        <v>47150</v>
      </c>
      <c r="E16089">
        <v>0</v>
      </c>
      <c r="F16089">
        <v>2376526</v>
      </c>
      <c r="G16089" s="58" t="s">
        <v>87</v>
      </c>
      <c r="H16089" s="58" t="s">
        <v>87</v>
      </c>
      <c r="I16089" s="60" t="s">
        <v>85</v>
      </c>
    </row>
    <row r="16090" spans="1:9" x14ac:dyDescent="0.2">
      <c r="A16090" t="s">
        <v>42</v>
      </c>
      <c r="B16090" t="s">
        <v>80</v>
      </c>
      <c r="C16090" t="s">
        <v>22</v>
      </c>
      <c r="D16090" s="55">
        <v>47150</v>
      </c>
      <c r="E16090">
        <v>0.27</v>
      </c>
      <c r="F16090">
        <v>2376527</v>
      </c>
      <c r="G16090" s="58" t="s">
        <v>87</v>
      </c>
      <c r="H16090" s="58" t="s">
        <v>87</v>
      </c>
      <c r="I16090" s="60" t="s">
        <v>85</v>
      </c>
    </row>
    <row r="16091" spans="1:9" x14ac:dyDescent="0.2">
      <c r="A16091" t="s">
        <v>42</v>
      </c>
      <c r="B16091" t="s">
        <v>81</v>
      </c>
      <c r="C16091" t="s">
        <v>22</v>
      </c>
      <c r="D16091" s="55">
        <v>47150</v>
      </c>
      <c r="E16091">
        <v>0</v>
      </c>
      <c r="F16091">
        <v>2376528</v>
      </c>
      <c r="G16091" s="58" t="s">
        <v>87</v>
      </c>
      <c r="H16091" s="58" t="s">
        <v>87</v>
      </c>
      <c r="I16091" s="60" t="s">
        <v>85</v>
      </c>
    </row>
    <row r="16092" spans="1:9" x14ac:dyDescent="0.2">
      <c r="A16092" t="s">
        <v>43</v>
      </c>
      <c r="B16092" t="s">
        <v>80</v>
      </c>
      <c r="C16092" t="s">
        <v>22</v>
      </c>
      <c r="D16092" s="55">
        <v>47150</v>
      </c>
      <c r="E16092">
        <v>0.27</v>
      </c>
      <c r="F16092">
        <v>2376529</v>
      </c>
      <c r="G16092" s="58" t="s">
        <v>87</v>
      </c>
      <c r="H16092" s="58" t="s">
        <v>87</v>
      </c>
      <c r="I16092" s="60" t="s">
        <v>85</v>
      </c>
    </row>
    <row r="16093" spans="1:9" x14ac:dyDescent="0.2">
      <c r="A16093" t="s">
        <v>43</v>
      </c>
      <c r="B16093" t="s">
        <v>81</v>
      </c>
      <c r="C16093" t="s">
        <v>22</v>
      </c>
      <c r="D16093" s="55">
        <v>47150</v>
      </c>
      <c r="E16093">
        <v>0</v>
      </c>
      <c r="F16093">
        <v>2376530</v>
      </c>
      <c r="G16093" s="58" t="s">
        <v>87</v>
      </c>
      <c r="H16093" s="58" t="s">
        <v>87</v>
      </c>
      <c r="I16093" s="60" t="s">
        <v>85</v>
      </c>
    </row>
    <row r="16094" spans="1:9" x14ac:dyDescent="0.2">
      <c r="A16094" t="s">
        <v>44</v>
      </c>
      <c r="B16094" t="s">
        <v>80</v>
      </c>
      <c r="C16094" t="s">
        <v>22</v>
      </c>
      <c r="D16094" s="55">
        <v>47150</v>
      </c>
      <c r="E16094">
        <v>0.39</v>
      </c>
      <c r="F16094">
        <v>2376531</v>
      </c>
      <c r="G16094" s="58" t="s">
        <v>87</v>
      </c>
      <c r="H16094" s="58" t="s">
        <v>87</v>
      </c>
      <c r="I16094" s="60" t="s">
        <v>85</v>
      </c>
    </row>
    <row r="16095" spans="1:9" x14ac:dyDescent="0.2">
      <c r="A16095" t="s">
        <v>44</v>
      </c>
      <c r="B16095" t="s">
        <v>81</v>
      </c>
      <c r="C16095" t="s">
        <v>22</v>
      </c>
      <c r="D16095" s="55">
        <v>47150</v>
      </c>
      <c r="E16095">
        <v>0.08</v>
      </c>
      <c r="F16095">
        <v>2376532</v>
      </c>
      <c r="G16095" s="58" t="s">
        <v>87</v>
      </c>
      <c r="H16095" s="58" t="s">
        <v>87</v>
      </c>
      <c r="I16095" s="60" t="s">
        <v>85</v>
      </c>
    </row>
    <row r="16096" spans="1:9" x14ac:dyDescent="0.2">
      <c r="A16096" t="s">
        <v>45</v>
      </c>
      <c r="B16096" t="s">
        <v>80</v>
      </c>
      <c r="C16096" t="s">
        <v>22</v>
      </c>
      <c r="D16096" s="55">
        <v>47150</v>
      </c>
      <c r="E16096">
        <v>0.39</v>
      </c>
      <c r="F16096">
        <v>2376533</v>
      </c>
      <c r="G16096" s="58" t="s">
        <v>87</v>
      </c>
      <c r="H16096" s="58" t="s">
        <v>87</v>
      </c>
      <c r="I16096" s="60" t="s">
        <v>85</v>
      </c>
    </row>
    <row r="16097" spans="1:9" x14ac:dyDescent="0.2">
      <c r="A16097" t="s">
        <v>45</v>
      </c>
      <c r="B16097" t="s">
        <v>81</v>
      </c>
      <c r="C16097" t="s">
        <v>22</v>
      </c>
      <c r="D16097" s="55">
        <v>47150</v>
      </c>
      <c r="E16097">
        <v>0.08</v>
      </c>
      <c r="F16097">
        <v>2376534</v>
      </c>
      <c r="G16097" s="58" t="s">
        <v>87</v>
      </c>
      <c r="H16097" s="58" t="s">
        <v>87</v>
      </c>
      <c r="I16097" s="60" t="s">
        <v>85</v>
      </c>
    </row>
    <row r="16098" spans="1:9" x14ac:dyDescent="0.2">
      <c r="A16098" t="s">
        <v>46</v>
      </c>
      <c r="B16098" t="s">
        <v>80</v>
      </c>
      <c r="C16098" t="s">
        <v>22</v>
      </c>
      <c r="D16098" s="55">
        <v>47150</v>
      </c>
      <c r="E16098">
        <v>0.39</v>
      </c>
      <c r="F16098">
        <v>2376535</v>
      </c>
      <c r="G16098" s="58" t="s">
        <v>87</v>
      </c>
      <c r="H16098" s="58" t="s">
        <v>87</v>
      </c>
      <c r="I16098" s="60" t="s">
        <v>85</v>
      </c>
    </row>
    <row r="16099" spans="1:9" x14ac:dyDescent="0.2">
      <c r="A16099" t="s">
        <v>46</v>
      </c>
      <c r="B16099" t="s">
        <v>81</v>
      </c>
      <c r="C16099" t="s">
        <v>22</v>
      </c>
      <c r="D16099" s="55">
        <v>47150</v>
      </c>
      <c r="E16099">
        <v>0.08</v>
      </c>
      <c r="F16099">
        <v>2376536</v>
      </c>
      <c r="G16099" s="58" t="s">
        <v>87</v>
      </c>
      <c r="H16099" s="58" t="s">
        <v>87</v>
      </c>
      <c r="I16099" s="60" t="s">
        <v>85</v>
      </c>
    </row>
    <row r="16100" spans="1:9" x14ac:dyDescent="0.2">
      <c r="A16100" t="s">
        <v>47</v>
      </c>
      <c r="B16100" t="s">
        <v>80</v>
      </c>
      <c r="C16100" t="s">
        <v>22</v>
      </c>
      <c r="D16100" s="55">
        <v>47150</v>
      </c>
      <c r="E16100">
        <v>0.39</v>
      </c>
      <c r="F16100">
        <v>2376537</v>
      </c>
      <c r="G16100" s="58" t="s">
        <v>87</v>
      </c>
      <c r="H16100" s="58" t="s">
        <v>87</v>
      </c>
      <c r="I16100" s="60" t="s">
        <v>85</v>
      </c>
    </row>
    <row r="16101" spans="1:9" x14ac:dyDescent="0.2">
      <c r="A16101" t="s">
        <v>47</v>
      </c>
      <c r="B16101" t="s">
        <v>81</v>
      </c>
      <c r="C16101" t="s">
        <v>22</v>
      </c>
      <c r="D16101" s="55">
        <v>47150</v>
      </c>
      <c r="E16101">
        <v>0.08</v>
      </c>
      <c r="F16101">
        <v>2376538</v>
      </c>
      <c r="G16101" s="58" t="s">
        <v>87</v>
      </c>
      <c r="H16101" s="58" t="s">
        <v>87</v>
      </c>
      <c r="I16101" s="60" t="s">
        <v>85</v>
      </c>
    </row>
    <row r="16102" spans="1:9" x14ac:dyDescent="0.2">
      <c r="A16102" t="s">
        <v>48</v>
      </c>
      <c r="B16102" t="s">
        <v>80</v>
      </c>
      <c r="C16102" t="s">
        <v>22</v>
      </c>
      <c r="D16102" s="55">
        <v>47150</v>
      </c>
      <c r="E16102">
        <v>0.39</v>
      </c>
      <c r="F16102">
        <v>2376539</v>
      </c>
      <c r="G16102" s="58" t="s">
        <v>87</v>
      </c>
      <c r="H16102" s="58" t="s">
        <v>87</v>
      </c>
      <c r="I16102" s="60" t="s">
        <v>85</v>
      </c>
    </row>
    <row r="16103" spans="1:9" x14ac:dyDescent="0.2">
      <c r="A16103" t="s">
        <v>48</v>
      </c>
      <c r="B16103" t="s">
        <v>81</v>
      </c>
      <c r="C16103" t="s">
        <v>22</v>
      </c>
      <c r="D16103" s="55">
        <v>47150</v>
      </c>
      <c r="E16103">
        <v>0.08</v>
      </c>
      <c r="F16103">
        <v>2376540</v>
      </c>
      <c r="G16103" s="58" t="s">
        <v>87</v>
      </c>
      <c r="H16103" s="58" t="s">
        <v>87</v>
      </c>
      <c r="I16103" s="60" t="s">
        <v>85</v>
      </c>
    </row>
    <row r="16104" spans="1:9" x14ac:dyDescent="0.2">
      <c r="A16104" t="s">
        <v>50</v>
      </c>
      <c r="B16104" t="s">
        <v>80</v>
      </c>
      <c r="C16104" t="s">
        <v>22</v>
      </c>
      <c r="D16104" s="55">
        <v>47150</v>
      </c>
      <c r="E16104">
        <v>0</v>
      </c>
      <c r="F16104">
        <v>2376541</v>
      </c>
      <c r="G16104" s="58" t="s">
        <v>87</v>
      </c>
      <c r="H16104" s="58" t="s">
        <v>87</v>
      </c>
      <c r="I16104" s="60" t="s">
        <v>85</v>
      </c>
    </row>
    <row r="16105" spans="1:9" x14ac:dyDescent="0.2">
      <c r="A16105" t="s">
        <v>50</v>
      </c>
      <c r="B16105" t="s">
        <v>81</v>
      </c>
      <c r="C16105" t="s">
        <v>22</v>
      </c>
      <c r="D16105" s="55">
        <v>47150</v>
      </c>
      <c r="E16105">
        <v>0</v>
      </c>
      <c r="F16105">
        <v>2376542</v>
      </c>
      <c r="G16105" s="58" t="s">
        <v>87</v>
      </c>
      <c r="H16105" s="58" t="s">
        <v>87</v>
      </c>
      <c r="I16105" s="60" t="s">
        <v>85</v>
      </c>
    </row>
    <row r="16106" spans="1:9" x14ac:dyDescent="0.2">
      <c r="A16106" t="s">
        <v>58</v>
      </c>
      <c r="B16106" t="s">
        <v>80</v>
      </c>
      <c r="C16106" t="s">
        <v>22</v>
      </c>
      <c r="D16106" s="55">
        <v>47150</v>
      </c>
      <c r="E16106">
        <v>1.2050000000000001</v>
      </c>
      <c r="F16106">
        <v>2376543</v>
      </c>
      <c r="G16106" s="58" t="s">
        <v>87</v>
      </c>
      <c r="H16106" s="58" t="s">
        <v>87</v>
      </c>
      <c r="I16106" s="60" t="s">
        <v>85</v>
      </c>
    </row>
    <row r="16107" spans="1:9" x14ac:dyDescent="0.2">
      <c r="A16107" t="s">
        <v>58</v>
      </c>
      <c r="B16107" t="s">
        <v>81</v>
      </c>
      <c r="C16107" t="s">
        <v>22</v>
      </c>
      <c r="D16107" s="55">
        <v>47150</v>
      </c>
      <c r="E16107">
        <v>0.05</v>
      </c>
      <c r="F16107">
        <v>2376544</v>
      </c>
      <c r="G16107" s="58" t="s">
        <v>87</v>
      </c>
      <c r="H16107" s="58" t="s">
        <v>87</v>
      </c>
      <c r="I16107" s="60" t="s">
        <v>85</v>
      </c>
    </row>
    <row r="16108" spans="1:9" x14ac:dyDescent="0.2">
      <c r="A16108" t="s">
        <v>59</v>
      </c>
      <c r="B16108" t="s">
        <v>80</v>
      </c>
      <c r="C16108" t="s">
        <v>22</v>
      </c>
      <c r="D16108" s="55">
        <v>47150</v>
      </c>
      <c r="E16108">
        <v>1.57</v>
      </c>
      <c r="F16108">
        <v>2376545</v>
      </c>
      <c r="G16108" s="58" t="s">
        <v>87</v>
      </c>
      <c r="H16108" s="58" t="s">
        <v>87</v>
      </c>
      <c r="I16108" s="60" t="s">
        <v>85</v>
      </c>
    </row>
    <row r="16109" spans="1:9" x14ac:dyDescent="0.2">
      <c r="A16109" t="s">
        <v>59</v>
      </c>
      <c r="B16109" t="s">
        <v>81</v>
      </c>
      <c r="C16109" t="s">
        <v>22</v>
      </c>
      <c r="D16109" s="55">
        <v>47150</v>
      </c>
      <c r="E16109">
        <v>-0.28000000000000003</v>
      </c>
      <c r="F16109">
        <v>2376546</v>
      </c>
      <c r="G16109" s="58" t="s">
        <v>87</v>
      </c>
      <c r="H16109" s="58" t="s">
        <v>87</v>
      </c>
      <c r="I16109" s="60" t="s">
        <v>85</v>
      </c>
    </row>
    <row r="16110" spans="1:9" x14ac:dyDescent="0.2">
      <c r="A16110" t="s">
        <v>60</v>
      </c>
      <c r="B16110" t="s">
        <v>80</v>
      </c>
      <c r="C16110" t="s">
        <v>22</v>
      </c>
      <c r="D16110" s="55">
        <v>47150</v>
      </c>
      <c r="E16110">
        <v>1.57</v>
      </c>
      <c r="F16110">
        <v>2376547</v>
      </c>
      <c r="G16110" s="58" t="s">
        <v>87</v>
      </c>
      <c r="H16110" s="58" t="s">
        <v>87</v>
      </c>
      <c r="I16110" s="60" t="s">
        <v>85</v>
      </c>
    </row>
    <row r="16111" spans="1:9" x14ac:dyDescent="0.2">
      <c r="A16111" t="s">
        <v>60</v>
      </c>
      <c r="B16111" t="s">
        <v>81</v>
      </c>
      <c r="C16111" t="s">
        <v>22</v>
      </c>
      <c r="D16111" s="55">
        <v>47150</v>
      </c>
      <c r="E16111">
        <v>0.5</v>
      </c>
      <c r="F16111">
        <v>2376548</v>
      </c>
      <c r="G16111" s="58" t="s">
        <v>87</v>
      </c>
      <c r="H16111" s="58" t="s">
        <v>87</v>
      </c>
      <c r="I16111" s="60" t="s">
        <v>85</v>
      </c>
    </row>
    <row r="16112" spans="1:9" x14ac:dyDescent="0.2">
      <c r="A16112" t="s">
        <v>61</v>
      </c>
      <c r="B16112" t="s">
        <v>80</v>
      </c>
      <c r="C16112" t="s">
        <v>22</v>
      </c>
      <c r="D16112" s="55">
        <v>47150</v>
      </c>
      <c r="E16112">
        <v>1.57</v>
      </c>
      <c r="F16112">
        <v>2376549</v>
      </c>
      <c r="G16112" s="58" t="s">
        <v>87</v>
      </c>
      <c r="H16112" s="58" t="s">
        <v>87</v>
      </c>
      <c r="I16112" s="60" t="s">
        <v>85</v>
      </c>
    </row>
    <row r="16113" spans="1:9" x14ac:dyDescent="0.2">
      <c r="A16113" t="s">
        <v>61</v>
      </c>
      <c r="B16113" t="s">
        <v>81</v>
      </c>
      <c r="C16113" t="s">
        <v>22</v>
      </c>
      <c r="D16113" s="55">
        <v>47150</v>
      </c>
      <c r="E16113">
        <v>-0.2</v>
      </c>
      <c r="F16113">
        <v>2376550</v>
      </c>
      <c r="G16113" s="58" t="s">
        <v>87</v>
      </c>
      <c r="H16113" s="58" t="s">
        <v>87</v>
      </c>
      <c r="I16113" s="60" t="s">
        <v>85</v>
      </c>
    </row>
    <row r="16114" spans="1:9" x14ac:dyDescent="0.2">
      <c r="A16114" t="s">
        <v>62</v>
      </c>
      <c r="B16114" t="s">
        <v>80</v>
      </c>
      <c r="C16114" t="s">
        <v>22</v>
      </c>
      <c r="D16114" s="55">
        <v>47150</v>
      </c>
      <c r="E16114">
        <v>1.2050000000000001</v>
      </c>
      <c r="F16114">
        <v>2376551</v>
      </c>
      <c r="G16114" s="58" t="s">
        <v>87</v>
      </c>
      <c r="H16114" s="58" t="s">
        <v>87</v>
      </c>
      <c r="I16114" s="60" t="s">
        <v>85</v>
      </c>
    </row>
    <row r="16115" spans="1:9" x14ac:dyDescent="0.2">
      <c r="A16115" t="s">
        <v>62</v>
      </c>
      <c r="B16115" t="s">
        <v>81</v>
      </c>
      <c r="C16115" t="s">
        <v>22</v>
      </c>
      <c r="D16115" s="55">
        <v>47150</v>
      </c>
      <c r="E16115">
        <v>0.05</v>
      </c>
      <c r="F16115">
        <v>2376552</v>
      </c>
      <c r="G16115" s="58" t="s">
        <v>87</v>
      </c>
      <c r="H16115" s="58" t="s">
        <v>87</v>
      </c>
      <c r="I16115" s="60" t="s">
        <v>85</v>
      </c>
    </row>
    <row r="16116" spans="1:9" x14ac:dyDescent="0.2">
      <c r="A16116" t="s">
        <v>63</v>
      </c>
      <c r="B16116" t="s">
        <v>80</v>
      </c>
      <c r="C16116" t="s">
        <v>22</v>
      </c>
      <c r="D16116" s="55">
        <v>47150</v>
      </c>
      <c r="E16116">
        <v>0</v>
      </c>
      <c r="F16116">
        <v>2376553</v>
      </c>
      <c r="G16116" s="58" t="s">
        <v>87</v>
      </c>
      <c r="H16116" s="58" t="s">
        <v>87</v>
      </c>
      <c r="I16116" s="60" t="s">
        <v>85</v>
      </c>
    </row>
    <row r="16117" spans="1:9" x14ac:dyDescent="0.2">
      <c r="A16117" t="s">
        <v>63</v>
      </c>
      <c r="B16117" t="s">
        <v>81</v>
      </c>
      <c r="C16117" t="s">
        <v>22</v>
      </c>
      <c r="D16117" s="55">
        <v>47150</v>
      </c>
      <c r="E16117">
        <v>0</v>
      </c>
      <c r="F16117">
        <v>2376554</v>
      </c>
      <c r="G16117" s="58" t="s">
        <v>87</v>
      </c>
      <c r="H16117" s="58" t="s">
        <v>87</v>
      </c>
      <c r="I16117" s="60" t="s">
        <v>85</v>
      </c>
    </row>
    <row r="16118" spans="1:9" x14ac:dyDescent="0.2">
      <c r="A16118" t="s">
        <v>64</v>
      </c>
      <c r="B16118" t="s">
        <v>80</v>
      </c>
      <c r="C16118" t="s">
        <v>22</v>
      </c>
      <c r="D16118" s="55">
        <v>47150</v>
      </c>
      <c r="E16118">
        <v>0</v>
      </c>
      <c r="F16118">
        <v>2376555</v>
      </c>
      <c r="G16118" s="58" t="s">
        <v>87</v>
      </c>
      <c r="H16118" s="58" t="s">
        <v>87</v>
      </c>
      <c r="I16118" s="60" t="s">
        <v>85</v>
      </c>
    </row>
    <row r="16119" spans="1:9" x14ac:dyDescent="0.2">
      <c r="A16119" t="s">
        <v>64</v>
      </c>
      <c r="B16119" t="s">
        <v>81</v>
      </c>
      <c r="C16119" t="s">
        <v>22</v>
      </c>
      <c r="D16119" s="55">
        <v>47150</v>
      </c>
      <c r="E16119">
        <v>0</v>
      </c>
      <c r="F16119">
        <v>2376556</v>
      </c>
      <c r="G16119" s="58" t="s">
        <v>87</v>
      </c>
      <c r="H16119" s="58" t="s">
        <v>87</v>
      </c>
      <c r="I16119" s="60" t="s">
        <v>85</v>
      </c>
    </row>
    <row r="16120" spans="1:9" x14ac:dyDescent="0.2">
      <c r="A16120" t="s">
        <v>79</v>
      </c>
      <c r="B16120" t="s">
        <v>80</v>
      </c>
      <c r="C16120" t="s">
        <v>22</v>
      </c>
      <c r="D16120" s="55">
        <v>47150</v>
      </c>
      <c r="E16120">
        <v>0</v>
      </c>
      <c r="F16120">
        <v>2376557</v>
      </c>
      <c r="G16120" s="58" t="s">
        <v>87</v>
      </c>
      <c r="H16120" s="58" t="s">
        <v>87</v>
      </c>
      <c r="I16120" s="60" t="s">
        <v>85</v>
      </c>
    </row>
    <row r="16121" spans="1:9" x14ac:dyDescent="0.2">
      <c r="A16121" t="s">
        <v>79</v>
      </c>
      <c r="B16121" t="s">
        <v>81</v>
      </c>
      <c r="C16121" t="s">
        <v>22</v>
      </c>
      <c r="D16121" s="55">
        <v>47150</v>
      </c>
      <c r="E16121">
        <v>0</v>
      </c>
      <c r="F16121">
        <v>2376558</v>
      </c>
      <c r="G16121" s="58" t="s">
        <v>87</v>
      </c>
      <c r="H16121" s="58" t="s">
        <v>87</v>
      </c>
      <c r="I16121" s="60" t="s">
        <v>85</v>
      </c>
    </row>
    <row r="16122" spans="1:9" x14ac:dyDescent="0.2">
      <c r="A16122" t="s">
        <v>65</v>
      </c>
      <c r="B16122" t="s">
        <v>80</v>
      </c>
      <c r="C16122" t="s">
        <v>22</v>
      </c>
      <c r="D16122" s="55">
        <v>47150</v>
      </c>
      <c r="E16122">
        <v>0</v>
      </c>
      <c r="F16122">
        <v>2376559</v>
      </c>
      <c r="G16122" s="58" t="s">
        <v>87</v>
      </c>
      <c r="H16122" s="58" t="s">
        <v>87</v>
      </c>
      <c r="I16122" s="60" t="s">
        <v>85</v>
      </c>
    </row>
    <row r="16123" spans="1:9" x14ac:dyDescent="0.2">
      <c r="A16123" t="s">
        <v>65</v>
      </c>
      <c r="B16123" t="s">
        <v>81</v>
      </c>
      <c r="C16123" t="s">
        <v>22</v>
      </c>
      <c r="D16123" s="55">
        <v>47150</v>
      </c>
      <c r="E16123">
        <v>0</v>
      </c>
      <c r="F16123">
        <v>2376560</v>
      </c>
      <c r="G16123" s="58" t="s">
        <v>87</v>
      </c>
      <c r="H16123" s="58" t="s">
        <v>87</v>
      </c>
      <c r="I16123" s="60" t="s">
        <v>85</v>
      </c>
    </row>
    <row r="16124" spans="1:9" x14ac:dyDescent="0.2">
      <c r="A16124" t="s">
        <v>82</v>
      </c>
      <c r="B16124" t="s">
        <v>80</v>
      </c>
      <c r="C16124" t="s">
        <v>22</v>
      </c>
      <c r="D16124" s="55">
        <v>47150</v>
      </c>
      <c r="E16124">
        <v>0</v>
      </c>
      <c r="F16124">
        <v>2376561</v>
      </c>
      <c r="G16124" s="58" t="s">
        <v>87</v>
      </c>
      <c r="H16124" s="58" t="s">
        <v>87</v>
      </c>
      <c r="I16124" s="60" t="s">
        <v>85</v>
      </c>
    </row>
    <row r="16125" spans="1:9" x14ac:dyDescent="0.2">
      <c r="A16125" t="s">
        <v>78</v>
      </c>
      <c r="B16125" t="s">
        <v>80</v>
      </c>
      <c r="C16125" t="s">
        <v>22</v>
      </c>
      <c r="D16125" s="55">
        <v>47178</v>
      </c>
      <c r="E16125">
        <v>0.81499999999999995</v>
      </c>
      <c r="F16125">
        <v>2376515</v>
      </c>
      <c r="G16125" s="58" t="s">
        <v>87</v>
      </c>
      <c r="H16125" s="58" t="s">
        <v>87</v>
      </c>
      <c r="I16125" s="60" t="s">
        <v>85</v>
      </c>
    </row>
    <row r="16126" spans="1:9" x14ac:dyDescent="0.2">
      <c r="A16126" t="s">
        <v>78</v>
      </c>
      <c r="B16126" t="s">
        <v>81</v>
      </c>
      <c r="C16126" t="s">
        <v>22</v>
      </c>
      <c r="D16126" s="55">
        <v>47178</v>
      </c>
      <c r="E16126">
        <v>0.05</v>
      </c>
      <c r="F16126">
        <v>2376516</v>
      </c>
      <c r="G16126" s="58" t="s">
        <v>87</v>
      </c>
      <c r="H16126" s="58" t="s">
        <v>87</v>
      </c>
      <c r="I16126" s="60" t="s">
        <v>85</v>
      </c>
    </row>
    <row r="16127" spans="1:9" x14ac:dyDescent="0.2">
      <c r="A16127" t="s">
        <v>35</v>
      </c>
      <c r="B16127" t="s">
        <v>80</v>
      </c>
      <c r="C16127" t="s">
        <v>22</v>
      </c>
      <c r="D16127" s="55">
        <v>47178</v>
      </c>
      <c r="E16127">
        <v>0.81499999999999995</v>
      </c>
      <c r="F16127">
        <v>2376517</v>
      </c>
      <c r="G16127" s="58" t="s">
        <v>87</v>
      </c>
      <c r="H16127" s="58" t="s">
        <v>87</v>
      </c>
      <c r="I16127" s="60" t="s">
        <v>85</v>
      </c>
    </row>
    <row r="16128" spans="1:9" x14ac:dyDescent="0.2">
      <c r="A16128" t="s">
        <v>35</v>
      </c>
      <c r="B16128" t="s">
        <v>81</v>
      </c>
      <c r="C16128" t="s">
        <v>22</v>
      </c>
      <c r="D16128" s="55">
        <v>47178</v>
      </c>
      <c r="E16128">
        <v>0.15</v>
      </c>
      <c r="F16128">
        <v>2376518</v>
      </c>
      <c r="G16128" s="58" t="s">
        <v>87</v>
      </c>
      <c r="H16128" s="58" t="s">
        <v>87</v>
      </c>
      <c r="I16128" s="60" t="s">
        <v>85</v>
      </c>
    </row>
    <row r="16129" spans="1:9" x14ac:dyDescent="0.2">
      <c r="A16129" t="s">
        <v>36</v>
      </c>
      <c r="B16129" t="s">
        <v>80</v>
      </c>
      <c r="C16129" t="s">
        <v>22</v>
      </c>
      <c r="D16129" s="55">
        <v>47178</v>
      </c>
      <c r="E16129">
        <v>0.81499999999999995</v>
      </c>
      <c r="F16129">
        <v>2376519</v>
      </c>
      <c r="G16129" s="58" t="s">
        <v>87</v>
      </c>
      <c r="H16129" s="58" t="s">
        <v>87</v>
      </c>
      <c r="I16129" s="60" t="s">
        <v>85</v>
      </c>
    </row>
    <row r="16130" spans="1:9" x14ac:dyDescent="0.2">
      <c r="A16130" t="s">
        <v>36</v>
      </c>
      <c r="B16130" t="s">
        <v>81</v>
      </c>
      <c r="C16130" t="s">
        <v>22</v>
      </c>
      <c r="D16130" s="55">
        <v>47178</v>
      </c>
      <c r="E16130">
        <v>0.05</v>
      </c>
      <c r="F16130">
        <v>2376520</v>
      </c>
      <c r="G16130" s="58" t="s">
        <v>87</v>
      </c>
      <c r="H16130" s="58" t="s">
        <v>87</v>
      </c>
      <c r="I16130" s="60" t="s">
        <v>85</v>
      </c>
    </row>
    <row r="16131" spans="1:9" x14ac:dyDescent="0.2">
      <c r="A16131" t="s">
        <v>37</v>
      </c>
      <c r="B16131" t="s">
        <v>80</v>
      </c>
      <c r="C16131" t="s">
        <v>22</v>
      </c>
      <c r="D16131" s="55">
        <v>47178</v>
      </c>
      <c r="E16131">
        <v>0.81499999999999995</v>
      </c>
      <c r="F16131">
        <v>2376521</v>
      </c>
      <c r="G16131" s="58" t="s">
        <v>87</v>
      </c>
      <c r="H16131" s="58" t="s">
        <v>87</v>
      </c>
      <c r="I16131" s="60" t="s">
        <v>85</v>
      </c>
    </row>
    <row r="16132" spans="1:9" x14ac:dyDescent="0.2">
      <c r="A16132" t="s">
        <v>37</v>
      </c>
      <c r="B16132" t="s">
        <v>81</v>
      </c>
      <c r="C16132" t="s">
        <v>22</v>
      </c>
      <c r="D16132" s="55">
        <v>47178</v>
      </c>
      <c r="E16132">
        <v>0.15</v>
      </c>
      <c r="F16132">
        <v>2376522</v>
      </c>
      <c r="G16132" s="58" t="s">
        <v>87</v>
      </c>
      <c r="H16132" s="58" t="s">
        <v>87</v>
      </c>
      <c r="I16132" s="60" t="s">
        <v>85</v>
      </c>
    </row>
    <row r="16133" spans="1:9" x14ac:dyDescent="0.2">
      <c r="A16133" t="s">
        <v>40</v>
      </c>
      <c r="B16133" t="s">
        <v>80</v>
      </c>
      <c r="C16133" t="s">
        <v>22</v>
      </c>
      <c r="D16133" s="55">
        <v>47178</v>
      </c>
      <c r="E16133">
        <v>0</v>
      </c>
      <c r="F16133">
        <v>2376523</v>
      </c>
      <c r="G16133" s="58" t="s">
        <v>87</v>
      </c>
      <c r="H16133" s="58" t="s">
        <v>87</v>
      </c>
      <c r="I16133" s="60" t="s">
        <v>85</v>
      </c>
    </row>
    <row r="16134" spans="1:9" x14ac:dyDescent="0.2">
      <c r="A16134" t="s">
        <v>40</v>
      </c>
      <c r="B16134" t="s">
        <v>81</v>
      </c>
      <c r="C16134" t="s">
        <v>22</v>
      </c>
      <c r="D16134" s="55">
        <v>47178</v>
      </c>
      <c r="E16134">
        <v>0</v>
      </c>
      <c r="F16134">
        <v>2376524</v>
      </c>
      <c r="G16134" s="58" t="s">
        <v>87</v>
      </c>
      <c r="H16134" s="58" t="s">
        <v>87</v>
      </c>
      <c r="I16134" s="60" t="s">
        <v>85</v>
      </c>
    </row>
    <row r="16135" spans="1:9" x14ac:dyDescent="0.2">
      <c r="A16135" t="s">
        <v>41</v>
      </c>
      <c r="B16135" t="s">
        <v>80</v>
      </c>
      <c r="C16135" t="s">
        <v>22</v>
      </c>
      <c r="D16135" s="55">
        <v>47178</v>
      </c>
      <c r="E16135">
        <v>0</v>
      </c>
      <c r="F16135">
        <v>2376525</v>
      </c>
      <c r="G16135" s="58" t="s">
        <v>87</v>
      </c>
      <c r="H16135" s="58" t="s">
        <v>87</v>
      </c>
      <c r="I16135" s="60" t="s">
        <v>85</v>
      </c>
    </row>
    <row r="16136" spans="1:9" x14ac:dyDescent="0.2">
      <c r="A16136" t="s">
        <v>41</v>
      </c>
      <c r="B16136" t="s">
        <v>81</v>
      </c>
      <c r="C16136" t="s">
        <v>22</v>
      </c>
      <c r="D16136" s="55">
        <v>47178</v>
      </c>
      <c r="E16136">
        <v>0</v>
      </c>
      <c r="F16136">
        <v>2376526</v>
      </c>
      <c r="G16136" s="58" t="s">
        <v>87</v>
      </c>
      <c r="H16136" s="58" t="s">
        <v>87</v>
      </c>
      <c r="I16136" s="60" t="s">
        <v>85</v>
      </c>
    </row>
    <row r="16137" spans="1:9" x14ac:dyDescent="0.2">
      <c r="A16137" t="s">
        <v>42</v>
      </c>
      <c r="B16137" t="s">
        <v>80</v>
      </c>
      <c r="C16137" t="s">
        <v>22</v>
      </c>
      <c r="D16137" s="55">
        <v>47178</v>
      </c>
      <c r="E16137">
        <v>0.24</v>
      </c>
      <c r="F16137">
        <v>2376527</v>
      </c>
      <c r="G16137" s="58" t="s">
        <v>87</v>
      </c>
      <c r="H16137" s="58" t="s">
        <v>87</v>
      </c>
      <c r="I16137" s="60" t="s">
        <v>85</v>
      </c>
    </row>
    <row r="16138" spans="1:9" x14ac:dyDescent="0.2">
      <c r="A16138" t="s">
        <v>42</v>
      </c>
      <c r="B16138" t="s">
        <v>81</v>
      </c>
      <c r="C16138" t="s">
        <v>22</v>
      </c>
      <c r="D16138" s="55">
        <v>47178</v>
      </c>
      <c r="E16138">
        <v>0</v>
      </c>
      <c r="F16138">
        <v>2376528</v>
      </c>
      <c r="G16138" s="58" t="s">
        <v>87</v>
      </c>
      <c r="H16138" s="58" t="s">
        <v>87</v>
      </c>
      <c r="I16138" s="60" t="s">
        <v>85</v>
      </c>
    </row>
    <row r="16139" spans="1:9" x14ac:dyDescent="0.2">
      <c r="A16139" t="s">
        <v>43</v>
      </c>
      <c r="B16139" t="s">
        <v>80</v>
      </c>
      <c r="C16139" t="s">
        <v>22</v>
      </c>
      <c r="D16139" s="55">
        <v>47178</v>
      </c>
      <c r="E16139">
        <v>0.24</v>
      </c>
      <c r="F16139">
        <v>2376529</v>
      </c>
      <c r="G16139" s="58" t="s">
        <v>87</v>
      </c>
      <c r="H16139" s="58" t="s">
        <v>87</v>
      </c>
      <c r="I16139" s="60" t="s">
        <v>85</v>
      </c>
    </row>
    <row r="16140" spans="1:9" x14ac:dyDescent="0.2">
      <c r="A16140" t="s">
        <v>43</v>
      </c>
      <c r="B16140" t="s">
        <v>81</v>
      </c>
      <c r="C16140" t="s">
        <v>22</v>
      </c>
      <c r="D16140" s="55">
        <v>47178</v>
      </c>
      <c r="E16140">
        <v>0</v>
      </c>
      <c r="F16140">
        <v>2376530</v>
      </c>
      <c r="G16140" s="58" t="s">
        <v>87</v>
      </c>
      <c r="H16140" s="58" t="s">
        <v>87</v>
      </c>
      <c r="I16140" s="60" t="s">
        <v>85</v>
      </c>
    </row>
    <row r="16141" spans="1:9" x14ac:dyDescent="0.2">
      <c r="A16141" t="s">
        <v>44</v>
      </c>
      <c r="B16141" t="s">
        <v>80</v>
      </c>
      <c r="C16141" t="s">
        <v>22</v>
      </c>
      <c r="D16141" s="55">
        <v>47178</v>
      </c>
      <c r="E16141">
        <v>0.39</v>
      </c>
      <c r="F16141">
        <v>2376531</v>
      </c>
      <c r="G16141" s="58" t="s">
        <v>87</v>
      </c>
      <c r="H16141" s="58" t="s">
        <v>87</v>
      </c>
      <c r="I16141" s="60" t="s">
        <v>85</v>
      </c>
    </row>
    <row r="16142" spans="1:9" x14ac:dyDescent="0.2">
      <c r="A16142" t="s">
        <v>44</v>
      </c>
      <c r="B16142" t="s">
        <v>81</v>
      </c>
      <c r="C16142" t="s">
        <v>22</v>
      </c>
      <c r="D16142" s="55">
        <v>47178</v>
      </c>
      <c r="E16142">
        <v>0.08</v>
      </c>
      <c r="F16142">
        <v>2376532</v>
      </c>
      <c r="G16142" s="58" t="s">
        <v>87</v>
      </c>
      <c r="H16142" s="58" t="s">
        <v>87</v>
      </c>
      <c r="I16142" s="60" t="s">
        <v>85</v>
      </c>
    </row>
    <row r="16143" spans="1:9" x14ac:dyDescent="0.2">
      <c r="A16143" t="s">
        <v>45</v>
      </c>
      <c r="B16143" t="s">
        <v>80</v>
      </c>
      <c r="C16143" t="s">
        <v>22</v>
      </c>
      <c r="D16143" s="55">
        <v>47178</v>
      </c>
      <c r="E16143">
        <v>0.39</v>
      </c>
      <c r="F16143">
        <v>2376533</v>
      </c>
      <c r="G16143" s="58" t="s">
        <v>87</v>
      </c>
      <c r="H16143" s="58" t="s">
        <v>87</v>
      </c>
      <c r="I16143" s="60" t="s">
        <v>85</v>
      </c>
    </row>
    <row r="16144" spans="1:9" x14ac:dyDescent="0.2">
      <c r="A16144" t="s">
        <v>45</v>
      </c>
      <c r="B16144" t="s">
        <v>81</v>
      </c>
      <c r="C16144" t="s">
        <v>22</v>
      </c>
      <c r="D16144" s="55">
        <v>47178</v>
      </c>
      <c r="E16144">
        <v>0.08</v>
      </c>
      <c r="F16144">
        <v>2376534</v>
      </c>
      <c r="G16144" s="58" t="s">
        <v>87</v>
      </c>
      <c r="H16144" s="58" t="s">
        <v>87</v>
      </c>
      <c r="I16144" s="60" t="s">
        <v>85</v>
      </c>
    </row>
    <row r="16145" spans="1:9" x14ac:dyDescent="0.2">
      <c r="A16145" t="s">
        <v>46</v>
      </c>
      <c r="B16145" t="s">
        <v>80</v>
      </c>
      <c r="C16145" t="s">
        <v>22</v>
      </c>
      <c r="D16145" s="55">
        <v>47178</v>
      </c>
      <c r="E16145">
        <v>0.39</v>
      </c>
      <c r="F16145">
        <v>2376535</v>
      </c>
      <c r="G16145" s="58" t="s">
        <v>87</v>
      </c>
      <c r="H16145" s="58" t="s">
        <v>87</v>
      </c>
      <c r="I16145" s="60" t="s">
        <v>85</v>
      </c>
    </row>
    <row r="16146" spans="1:9" x14ac:dyDescent="0.2">
      <c r="A16146" t="s">
        <v>46</v>
      </c>
      <c r="B16146" t="s">
        <v>81</v>
      </c>
      <c r="C16146" t="s">
        <v>22</v>
      </c>
      <c r="D16146" s="55">
        <v>47178</v>
      </c>
      <c r="E16146">
        <v>0.08</v>
      </c>
      <c r="F16146">
        <v>2376536</v>
      </c>
      <c r="G16146" s="58" t="s">
        <v>87</v>
      </c>
      <c r="H16146" s="58" t="s">
        <v>87</v>
      </c>
      <c r="I16146" s="60" t="s">
        <v>85</v>
      </c>
    </row>
    <row r="16147" spans="1:9" x14ac:dyDescent="0.2">
      <c r="A16147" t="s">
        <v>47</v>
      </c>
      <c r="B16147" t="s">
        <v>80</v>
      </c>
      <c r="C16147" t="s">
        <v>22</v>
      </c>
      <c r="D16147" s="55">
        <v>47178</v>
      </c>
      <c r="E16147">
        <v>0.39</v>
      </c>
      <c r="F16147">
        <v>2376537</v>
      </c>
      <c r="G16147" s="58" t="s">
        <v>87</v>
      </c>
      <c r="H16147" s="58" t="s">
        <v>87</v>
      </c>
      <c r="I16147" s="60" t="s">
        <v>85</v>
      </c>
    </row>
    <row r="16148" spans="1:9" x14ac:dyDescent="0.2">
      <c r="A16148" t="s">
        <v>47</v>
      </c>
      <c r="B16148" t="s">
        <v>81</v>
      </c>
      <c r="C16148" t="s">
        <v>22</v>
      </c>
      <c r="D16148" s="55">
        <v>47178</v>
      </c>
      <c r="E16148">
        <v>0.08</v>
      </c>
      <c r="F16148">
        <v>2376538</v>
      </c>
      <c r="G16148" s="58" t="s">
        <v>87</v>
      </c>
      <c r="H16148" s="58" t="s">
        <v>87</v>
      </c>
      <c r="I16148" s="60" t="s">
        <v>85</v>
      </c>
    </row>
    <row r="16149" spans="1:9" x14ac:dyDescent="0.2">
      <c r="A16149" t="s">
        <v>48</v>
      </c>
      <c r="B16149" t="s">
        <v>80</v>
      </c>
      <c r="C16149" t="s">
        <v>22</v>
      </c>
      <c r="D16149" s="55">
        <v>47178</v>
      </c>
      <c r="E16149">
        <v>0.39</v>
      </c>
      <c r="F16149">
        <v>2376539</v>
      </c>
      <c r="G16149" s="58" t="s">
        <v>87</v>
      </c>
      <c r="H16149" s="58" t="s">
        <v>87</v>
      </c>
      <c r="I16149" s="60" t="s">
        <v>85</v>
      </c>
    </row>
    <row r="16150" spans="1:9" x14ac:dyDescent="0.2">
      <c r="A16150" t="s">
        <v>48</v>
      </c>
      <c r="B16150" t="s">
        <v>81</v>
      </c>
      <c r="C16150" t="s">
        <v>22</v>
      </c>
      <c r="D16150" s="55">
        <v>47178</v>
      </c>
      <c r="E16150">
        <v>0.08</v>
      </c>
      <c r="F16150">
        <v>2376540</v>
      </c>
      <c r="G16150" s="58" t="s">
        <v>87</v>
      </c>
      <c r="H16150" s="58" t="s">
        <v>87</v>
      </c>
      <c r="I16150" s="60" t="s">
        <v>85</v>
      </c>
    </row>
    <row r="16151" spans="1:9" x14ac:dyDescent="0.2">
      <c r="A16151" t="s">
        <v>50</v>
      </c>
      <c r="B16151" t="s">
        <v>80</v>
      </c>
      <c r="C16151" t="s">
        <v>22</v>
      </c>
      <c r="D16151" s="55">
        <v>47178</v>
      </c>
      <c r="E16151">
        <v>0</v>
      </c>
      <c r="F16151">
        <v>2376541</v>
      </c>
      <c r="G16151" s="58" t="s">
        <v>87</v>
      </c>
      <c r="H16151" s="58" t="s">
        <v>87</v>
      </c>
      <c r="I16151" s="60" t="s">
        <v>85</v>
      </c>
    </row>
    <row r="16152" spans="1:9" x14ac:dyDescent="0.2">
      <c r="A16152" t="s">
        <v>50</v>
      </c>
      <c r="B16152" t="s">
        <v>81</v>
      </c>
      <c r="C16152" t="s">
        <v>22</v>
      </c>
      <c r="D16152" s="55">
        <v>47178</v>
      </c>
      <c r="E16152">
        <v>0</v>
      </c>
      <c r="F16152">
        <v>2376542</v>
      </c>
      <c r="G16152" s="58" t="s">
        <v>87</v>
      </c>
      <c r="H16152" s="58" t="s">
        <v>87</v>
      </c>
      <c r="I16152" s="60" t="s">
        <v>85</v>
      </c>
    </row>
    <row r="16153" spans="1:9" x14ac:dyDescent="0.2">
      <c r="A16153" t="s">
        <v>58</v>
      </c>
      <c r="B16153" t="s">
        <v>80</v>
      </c>
      <c r="C16153" t="s">
        <v>22</v>
      </c>
      <c r="D16153" s="55">
        <v>47178</v>
      </c>
      <c r="E16153">
        <v>0.81499999999999995</v>
      </c>
      <c r="F16153">
        <v>2376543</v>
      </c>
      <c r="G16153" s="58" t="s">
        <v>87</v>
      </c>
      <c r="H16153" s="58" t="s">
        <v>87</v>
      </c>
      <c r="I16153" s="60" t="s">
        <v>85</v>
      </c>
    </row>
    <row r="16154" spans="1:9" x14ac:dyDescent="0.2">
      <c r="A16154" t="s">
        <v>58</v>
      </c>
      <c r="B16154" t="s">
        <v>81</v>
      </c>
      <c r="C16154" t="s">
        <v>22</v>
      </c>
      <c r="D16154" s="55">
        <v>47178</v>
      </c>
      <c r="E16154">
        <v>0.05</v>
      </c>
      <c r="F16154">
        <v>2376544</v>
      </c>
      <c r="G16154" s="58" t="s">
        <v>87</v>
      </c>
      <c r="H16154" s="58" t="s">
        <v>87</v>
      </c>
      <c r="I16154" s="60" t="s">
        <v>85</v>
      </c>
    </row>
    <row r="16155" spans="1:9" x14ac:dyDescent="0.2">
      <c r="A16155" t="s">
        <v>59</v>
      </c>
      <c r="B16155" t="s">
        <v>80</v>
      </c>
      <c r="C16155" t="s">
        <v>22</v>
      </c>
      <c r="D16155" s="55">
        <v>47178</v>
      </c>
      <c r="E16155">
        <v>0.93</v>
      </c>
      <c r="F16155">
        <v>2376545</v>
      </c>
      <c r="G16155" s="58" t="s">
        <v>87</v>
      </c>
      <c r="H16155" s="58" t="s">
        <v>87</v>
      </c>
      <c r="I16155" s="60" t="s">
        <v>85</v>
      </c>
    </row>
    <row r="16156" spans="1:9" x14ac:dyDescent="0.2">
      <c r="A16156" t="s">
        <v>59</v>
      </c>
      <c r="B16156" t="s">
        <v>81</v>
      </c>
      <c r="C16156" t="s">
        <v>22</v>
      </c>
      <c r="D16156" s="55">
        <v>47178</v>
      </c>
      <c r="E16156">
        <v>-0.17</v>
      </c>
      <c r="F16156">
        <v>2376546</v>
      </c>
      <c r="G16156" s="58" t="s">
        <v>87</v>
      </c>
      <c r="H16156" s="58" t="s">
        <v>87</v>
      </c>
      <c r="I16156" s="60" t="s">
        <v>85</v>
      </c>
    </row>
    <row r="16157" spans="1:9" x14ac:dyDescent="0.2">
      <c r="A16157" t="s">
        <v>60</v>
      </c>
      <c r="B16157" t="s">
        <v>80</v>
      </c>
      <c r="C16157" t="s">
        <v>22</v>
      </c>
      <c r="D16157" s="55">
        <v>47178</v>
      </c>
      <c r="E16157">
        <v>0.93</v>
      </c>
      <c r="F16157">
        <v>2376547</v>
      </c>
      <c r="G16157" s="58" t="s">
        <v>87</v>
      </c>
      <c r="H16157" s="58" t="s">
        <v>87</v>
      </c>
      <c r="I16157" s="60" t="s">
        <v>85</v>
      </c>
    </row>
    <row r="16158" spans="1:9" x14ac:dyDescent="0.2">
      <c r="A16158" t="s">
        <v>60</v>
      </c>
      <c r="B16158" t="s">
        <v>81</v>
      </c>
      <c r="C16158" t="s">
        <v>22</v>
      </c>
      <c r="D16158" s="55">
        <v>47178</v>
      </c>
      <c r="E16158">
        <v>0.1</v>
      </c>
      <c r="F16158">
        <v>2376548</v>
      </c>
      <c r="G16158" s="58" t="s">
        <v>87</v>
      </c>
      <c r="H16158" s="58" t="s">
        <v>87</v>
      </c>
      <c r="I16158" s="60" t="s">
        <v>85</v>
      </c>
    </row>
    <row r="16159" spans="1:9" x14ac:dyDescent="0.2">
      <c r="A16159" t="s">
        <v>61</v>
      </c>
      <c r="B16159" t="s">
        <v>80</v>
      </c>
      <c r="C16159" t="s">
        <v>22</v>
      </c>
      <c r="D16159" s="55">
        <v>47178</v>
      </c>
      <c r="E16159">
        <v>0.93</v>
      </c>
      <c r="F16159">
        <v>2376549</v>
      </c>
      <c r="G16159" s="58" t="s">
        <v>87</v>
      </c>
      <c r="H16159" s="58" t="s">
        <v>87</v>
      </c>
      <c r="I16159" s="60" t="s">
        <v>85</v>
      </c>
    </row>
    <row r="16160" spans="1:9" x14ac:dyDescent="0.2">
      <c r="A16160" t="s">
        <v>61</v>
      </c>
      <c r="B16160" t="s">
        <v>81</v>
      </c>
      <c r="C16160" t="s">
        <v>22</v>
      </c>
      <c r="D16160" s="55">
        <v>47178</v>
      </c>
      <c r="E16160">
        <v>-0.05</v>
      </c>
      <c r="F16160">
        <v>2376550</v>
      </c>
      <c r="G16160" s="58" t="s">
        <v>87</v>
      </c>
      <c r="H16160" s="58" t="s">
        <v>87</v>
      </c>
      <c r="I16160" s="60" t="s">
        <v>85</v>
      </c>
    </row>
    <row r="16161" spans="1:9" x14ac:dyDescent="0.2">
      <c r="A16161" t="s">
        <v>62</v>
      </c>
      <c r="B16161" t="s">
        <v>80</v>
      </c>
      <c r="C16161" t="s">
        <v>22</v>
      </c>
      <c r="D16161" s="55">
        <v>47178</v>
      </c>
      <c r="E16161">
        <v>0.81499999999999995</v>
      </c>
      <c r="F16161">
        <v>2376551</v>
      </c>
      <c r="G16161" s="58" t="s">
        <v>87</v>
      </c>
      <c r="H16161" s="58" t="s">
        <v>87</v>
      </c>
      <c r="I16161" s="60" t="s">
        <v>85</v>
      </c>
    </row>
    <row r="16162" spans="1:9" x14ac:dyDescent="0.2">
      <c r="A16162" t="s">
        <v>62</v>
      </c>
      <c r="B16162" t="s">
        <v>81</v>
      </c>
      <c r="C16162" t="s">
        <v>22</v>
      </c>
      <c r="D16162" s="55">
        <v>47178</v>
      </c>
      <c r="E16162">
        <v>0.05</v>
      </c>
      <c r="F16162">
        <v>2376552</v>
      </c>
      <c r="G16162" s="58" t="s">
        <v>87</v>
      </c>
      <c r="H16162" s="58" t="s">
        <v>87</v>
      </c>
      <c r="I16162" s="60" t="s">
        <v>85</v>
      </c>
    </row>
    <row r="16163" spans="1:9" x14ac:dyDescent="0.2">
      <c r="A16163" t="s">
        <v>63</v>
      </c>
      <c r="B16163" t="s">
        <v>80</v>
      </c>
      <c r="C16163" t="s">
        <v>22</v>
      </c>
      <c r="D16163" s="55">
        <v>47178</v>
      </c>
      <c r="E16163">
        <v>0</v>
      </c>
      <c r="F16163">
        <v>2376553</v>
      </c>
      <c r="G16163" s="58" t="s">
        <v>87</v>
      </c>
      <c r="H16163" s="58" t="s">
        <v>87</v>
      </c>
      <c r="I16163" s="60" t="s">
        <v>85</v>
      </c>
    </row>
    <row r="16164" spans="1:9" x14ac:dyDescent="0.2">
      <c r="A16164" t="s">
        <v>63</v>
      </c>
      <c r="B16164" t="s">
        <v>81</v>
      </c>
      <c r="C16164" t="s">
        <v>22</v>
      </c>
      <c r="D16164" s="55">
        <v>47178</v>
      </c>
      <c r="E16164">
        <v>0</v>
      </c>
      <c r="F16164">
        <v>2376554</v>
      </c>
      <c r="G16164" s="58" t="s">
        <v>87</v>
      </c>
      <c r="H16164" s="58" t="s">
        <v>87</v>
      </c>
      <c r="I16164" s="60" t="s">
        <v>85</v>
      </c>
    </row>
    <row r="16165" spans="1:9" x14ac:dyDescent="0.2">
      <c r="A16165" t="s">
        <v>64</v>
      </c>
      <c r="B16165" t="s">
        <v>80</v>
      </c>
      <c r="C16165" t="s">
        <v>22</v>
      </c>
      <c r="D16165" s="55">
        <v>47178</v>
      </c>
      <c r="E16165">
        <v>0</v>
      </c>
      <c r="F16165">
        <v>2376555</v>
      </c>
      <c r="G16165" s="58" t="s">
        <v>87</v>
      </c>
      <c r="H16165" s="58" t="s">
        <v>87</v>
      </c>
      <c r="I16165" s="60" t="s">
        <v>85</v>
      </c>
    </row>
    <row r="16166" spans="1:9" x14ac:dyDescent="0.2">
      <c r="A16166" t="s">
        <v>64</v>
      </c>
      <c r="B16166" t="s">
        <v>81</v>
      </c>
      <c r="C16166" t="s">
        <v>22</v>
      </c>
      <c r="D16166" s="55">
        <v>47178</v>
      </c>
      <c r="E16166">
        <v>0</v>
      </c>
      <c r="F16166">
        <v>2376556</v>
      </c>
      <c r="G16166" s="58" t="s">
        <v>87</v>
      </c>
      <c r="H16166" s="58" t="s">
        <v>87</v>
      </c>
      <c r="I16166" s="60" t="s">
        <v>85</v>
      </c>
    </row>
    <row r="16167" spans="1:9" x14ac:dyDescent="0.2">
      <c r="A16167" t="s">
        <v>79</v>
      </c>
      <c r="B16167" t="s">
        <v>80</v>
      </c>
      <c r="C16167" t="s">
        <v>22</v>
      </c>
      <c r="D16167" s="55">
        <v>47178</v>
      </c>
      <c r="E16167">
        <v>0</v>
      </c>
      <c r="F16167">
        <v>2376557</v>
      </c>
      <c r="G16167" s="58" t="s">
        <v>87</v>
      </c>
      <c r="H16167" s="58" t="s">
        <v>87</v>
      </c>
      <c r="I16167" s="60" t="s">
        <v>85</v>
      </c>
    </row>
    <row r="16168" spans="1:9" x14ac:dyDescent="0.2">
      <c r="A16168" t="s">
        <v>79</v>
      </c>
      <c r="B16168" t="s">
        <v>81</v>
      </c>
      <c r="C16168" t="s">
        <v>22</v>
      </c>
      <c r="D16168" s="55">
        <v>47178</v>
      </c>
      <c r="E16168">
        <v>0</v>
      </c>
      <c r="F16168">
        <v>2376558</v>
      </c>
      <c r="G16168" s="58" t="s">
        <v>87</v>
      </c>
      <c r="H16168" s="58" t="s">
        <v>87</v>
      </c>
      <c r="I16168" s="60" t="s">
        <v>85</v>
      </c>
    </row>
    <row r="16169" spans="1:9" x14ac:dyDescent="0.2">
      <c r="A16169" t="s">
        <v>65</v>
      </c>
      <c r="B16169" t="s">
        <v>80</v>
      </c>
      <c r="C16169" t="s">
        <v>22</v>
      </c>
      <c r="D16169" s="55">
        <v>47178</v>
      </c>
      <c r="E16169">
        <v>0</v>
      </c>
      <c r="F16169">
        <v>2376559</v>
      </c>
      <c r="G16169" s="58" t="s">
        <v>87</v>
      </c>
      <c r="H16169" s="58" t="s">
        <v>87</v>
      </c>
      <c r="I16169" s="60" t="s">
        <v>85</v>
      </c>
    </row>
    <row r="16170" spans="1:9" x14ac:dyDescent="0.2">
      <c r="A16170" t="s">
        <v>65</v>
      </c>
      <c r="B16170" t="s">
        <v>81</v>
      </c>
      <c r="C16170" t="s">
        <v>22</v>
      </c>
      <c r="D16170" s="55">
        <v>47178</v>
      </c>
      <c r="E16170">
        <v>0</v>
      </c>
      <c r="F16170">
        <v>2376560</v>
      </c>
      <c r="G16170" s="58" t="s">
        <v>87</v>
      </c>
      <c r="H16170" s="58" t="s">
        <v>87</v>
      </c>
      <c r="I16170" s="60" t="s">
        <v>85</v>
      </c>
    </row>
    <row r="16171" spans="1:9" x14ac:dyDescent="0.2">
      <c r="A16171" t="s">
        <v>82</v>
      </c>
      <c r="B16171" t="s">
        <v>80</v>
      </c>
      <c r="C16171" t="s">
        <v>22</v>
      </c>
      <c r="D16171" s="55">
        <v>47178</v>
      </c>
      <c r="E16171">
        <v>0</v>
      </c>
      <c r="F16171">
        <v>2376561</v>
      </c>
      <c r="G16171" s="58" t="s">
        <v>87</v>
      </c>
      <c r="H16171" s="58" t="s">
        <v>87</v>
      </c>
      <c r="I16171" s="60" t="s">
        <v>85</v>
      </c>
    </row>
    <row r="16172" spans="1:9" x14ac:dyDescent="0.2">
      <c r="A16172" t="s">
        <v>78</v>
      </c>
      <c r="B16172" t="s">
        <v>80</v>
      </c>
      <c r="C16172" t="s">
        <v>22</v>
      </c>
      <c r="D16172" s="55">
        <v>47178</v>
      </c>
      <c r="E16172">
        <v>0.73499999999999999</v>
      </c>
      <c r="F16172">
        <v>2166338</v>
      </c>
      <c r="G16172" s="58" t="s">
        <v>87</v>
      </c>
      <c r="H16172" s="58" t="s">
        <v>87</v>
      </c>
      <c r="I16172" s="60" t="s">
        <v>85</v>
      </c>
    </row>
    <row r="16173" spans="1:9" x14ac:dyDescent="0.2">
      <c r="A16173" t="s">
        <v>78</v>
      </c>
      <c r="B16173" t="s">
        <v>81</v>
      </c>
      <c r="C16173" t="s">
        <v>22</v>
      </c>
      <c r="D16173" s="55">
        <v>47178</v>
      </c>
      <c r="E16173">
        <v>0.03</v>
      </c>
      <c r="F16173">
        <v>2166339</v>
      </c>
      <c r="G16173" s="58" t="s">
        <v>87</v>
      </c>
      <c r="H16173" s="58" t="s">
        <v>87</v>
      </c>
      <c r="I16173" s="60" t="s">
        <v>85</v>
      </c>
    </row>
    <row r="16174" spans="1:9" x14ac:dyDescent="0.2">
      <c r="A16174" t="s">
        <v>35</v>
      </c>
      <c r="B16174" t="s">
        <v>80</v>
      </c>
      <c r="C16174" t="s">
        <v>22</v>
      </c>
      <c r="D16174" s="55">
        <v>47178</v>
      </c>
      <c r="E16174">
        <v>0.73499999999999999</v>
      </c>
      <c r="F16174">
        <v>2166340</v>
      </c>
      <c r="G16174" s="58" t="s">
        <v>87</v>
      </c>
      <c r="H16174" s="58" t="s">
        <v>87</v>
      </c>
      <c r="I16174" s="60" t="s">
        <v>85</v>
      </c>
    </row>
    <row r="16175" spans="1:9" x14ac:dyDescent="0.2">
      <c r="A16175" t="s">
        <v>35</v>
      </c>
      <c r="B16175" t="s">
        <v>81</v>
      </c>
      <c r="C16175" t="s">
        <v>22</v>
      </c>
      <c r="D16175" s="55">
        <v>47178</v>
      </c>
      <c r="E16175">
        <v>0.13</v>
      </c>
      <c r="F16175">
        <v>2166341</v>
      </c>
      <c r="G16175" s="58" t="s">
        <v>87</v>
      </c>
      <c r="H16175" s="58" t="s">
        <v>87</v>
      </c>
      <c r="I16175" s="60" t="s">
        <v>85</v>
      </c>
    </row>
    <row r="16176" spans="1:9" x14ac:dyDescent="0.2">
      <c r="A16176" t="s">
        <v>36</v>
      </c>
      <c r="B16176" t="s">
        <v>80</v>
      </c>
      <c r="C16176" t="s">
        <v>22</v>
      </c>
      <c r="D16176" s="55">
        <v>47178</v>
      </c>
      <c r="E16176">
        <v>0.73499999999999999</v>
      </c>
      <c r="F16176">
        <v>2166342</v>
      </c>
      <c r="G16176" s="58" t="s">
        <v>87</v>
      </c>
      <c r="H16176" s="58" t="s">
        <v>87</v>
      </c>
      <c r="I16176" s="60" t="s">
        <v>85</v>
      </c>
    </row>
    <row r="16177" spans="1:9" x14ac:dyDescent="0.2">
      <c r="A16177" t="s">
        <v>36</v>
      </c>
      <c r="B16177" t="s">
        <v>81</v>
      </c>
      <c r="C16177" t="s">
        <v>22</v>
      </c>
      <c r="D16177" s="55">
        <v>47178</v>
      </c>
      <c r="E16177">
        <v>0.03</v>
      </c>
      <c r="F16177">
        <v>2166343</v>
      </c>
      <c r="G16177" s="58" t="s">
        <v>87</v>
      </c>
      <c r="H16177" s="58" t="s">
        <v>87</v>
      </c>
      <c r="I16177" s="60" t="s">
        <v>85</v>
      </c>
    </row>
    <row r="16178" spans="1:9" x14ac:dyDescent="0.2">
      <c r="A16178" t="s">
        <v>37</v>
      </c>
      <c r="B16178" t="s">
        <v>80</v>
      </c>
      <c r="C16178" t="s">
        <v>22</v>
      </c>
      <c r="D16178" s="55">
        <v>47178</v>
      </c>
      <c r="E16178">
        <v>0.73499999999999999</v>
      </c>
      <c r="F16178">
        <v>2166344</v>
      </c>
      <c r="G16178" s="58" t="s">
        <v>87</v>
      </c>
      <c r="H16178" s="58" t="s">
        <v>87</v>
      </c>
      <c r="I16178" s="60" t="s">
        <v>85</v>
      </c>
    </row>
    <row r="16179" spans="1:9" x14ac:dyDescent="0.2">
      <c r="A16179" t="s">
        <v>37</v>
      </c>
      <c r="B16179" t="s">
        <v>81</v>
      </c>
      <c r="C16179" t="s">
        <v>22</v>
      </c>
      <c r="D16179" s="55">
        <v>47178</v>
      </c>
      <c r="E16179">
        <v>0.13</v>
      </c>
      <c r="F16179">
        <v>2166345</v>
      </c>
      <c r="G16179" s="58" t="s">
        <v>87</v>
      </c>
      <c r="H16179" s="58" t="s">
        <v>87</v>
      </c>
      <c r="I16179" s="60" t="s">
        <v>85</v>
      </c>
    </row>
    <row r="16180" spans="1:9" x14ac:dyDescent="0.2">
      <c r="A16180" t="s">
        <v>40</v>
      </c>
      <c r="B16180" t="s">
        <v>80</v>
      </c>
      <c r="C16180" t="s">
        <v>22</v>
      </c>
      <c r="D16180" s="55">
        <v>47178</v>
      </c>
      <c r="E16180">
        <v>0</v>
      </c>
      <c r="F16180">
        <v>2166346</v>
      </c>
      <c r="G16180" s="58" t="s">
        <v>87</v>
      </c>
      <c r="H16180" s="58" t="s">
        <v>87</v>
      </c>
      <c r="I16180" s="60" t="s">
        <v>85</v>
      </c>
    </row>
    <row r="16181" spans="1:9" x14ac:dyDescent="0.2">
      <c r="A16181" t="s">
        <v>40</v>
      </c>
      <c r="B16181" t="s">
        <v>81</v>
      </c>
      <c r="C16181" t="s">
        <v>22</v>
      </c>
      <c r="D16181" s="55">
        <v>47178</v>
      </c>
      <c r="E16181">
        <v>0</v>
      </c>
      <c r="F16181">
        <v>2166347</v>
      </c>
      <c r="G16181" s="58" t="s">
        <v>87</v>
      </c>
      <c r="H16181" s="58" t="s">
        <v>87</v>
      </c>
      <c r="I16181" s="60" t="s">
        <v>85</v>
      </c>
    </row>
    <row r="16182" spans="1:9" x14ac:dyDescent="0.2">
      <c r="A16182" t="s">
        <v>41</v>
      </c>
      <c r="B16182" t="s">
        <v>80</v>
      </c>
      <c r="C16182" t="s">
        <v>22</v>
      </c>
      <c r="D16182" s="55">
        <v>47178</v>
      </c>
      <c r="E16182">
        <v>0</v>
      </c>
      <c r="F16182">
        <v>2166348</v>
      </c>
      <c r="G16182" s="58" t="s">
        <v>87</v>
      </c>
      <c r="H16182" s="58" t="s">
        <v>87</v>
      </c>
      <c r="I16182" s="60" t="s">
        <v>85</v>
      </c>
    </row>
    <row r="16183" spans="1:9" x14ac:dyDescent="0.2">
      <c r="A16183" t="s">
        <v>41</v>
      </c>
      <c r="B16183" t="s">
        <v>81</v>
      </c>
      <c r="C16183" t="s">
        <v>22</v>
      </c>
      <c r="D16183" s="55">
        <v>47178</v>
      </c>
      <c r="E16183">
        <v>0</v>
      </c>
      <c r="F16183">
        <v>2166349</v>
      </c>
      <c r="G16183" s="58" t="s">
        <v>87</v>
      </c>
      <c r="H16183" s="58" t="s">
        <v>87</v>
      </c>
      <c r="I16183" s="60" t="s">
        <v>85</v>
      </c>
    </row>
    <row r="16184" spans="1:9" x14ac:dyDescent="0.2">
      <c r="A16184" t="s">
        <v>42</v>
      </c>
      <c r="B16184" t="s">
        <v>80</v>
      </c>
      <c r="C16184" t="s">
        <v>22</v>
      </c>
      <c r="D16184" s="55">
        <v>47178</v>
      </c>
      <c r="E16184">
        <v>0.27</v>
      </c>
      <c r="F16184">
        <v>2166350</v>
      </c>
      <c r="G16184" s="58" t="s">
        <v>87</v>
      </c>
      <c r="H16184" s="58" t="s">
        <v>87</v>
      </c>
      <c r="I16184" s="60" t="s">
        <v>85</v>
      </c>
    </row>
    <row r="16185" spans="1:9" x14ac:dyDescent="0.2">
      <c r="A16185" t="s">
        <v>42</v>
      </c>
      <c r="B16185" t="s">
        <v>81</v>
      </c>
      <c r="C16185" t="s">
        <v>22</v>
      </c>
      <c r="D16185" s="55">
        <v>47178</v>
      </c>
      <c r="E16185">
        <v>0</v>
      </c>
      <c r="F16185">
        <v>2166351</v>
      </c>
      <c r="G16185" s="58" t="s">
        <v>87</v>
      </c>
      <c r="H16185" s="58" t="s">
        <v>87</v>
      </c>
      <c r="I16185" s="60" t="s">
        <v>85</v>
      </c>
    </row>
    <row r="16186" spans="1:9" x14ac:dyDescent="0.2">
      <c r="A16186" t="s">
        <v>43</v>
      </c>
      <c r="B16186" t="s">
        <v>80</v>
      </c>
      <c r="C16186" t="s">
        <v>22</v>
      </c>
      <c r="D16186" s="55">
        <v>47178</v>
      </c>
      <c r="E16186">
        <v>0.27</v>
      </c>
      <c r="F16186">
        <v>2166352</v>
      </c>
      <c r="G16186" s="58" t="s">
        <v>87</v>
      </c>
      <c r="H16186" s="58" t="s">
        <v>87</v>
      </c>
      <c r="I16186" s="60" t="s">
        <v>85</v>
      </c>
    </row>
    <row r="16187" spans="1:9" x14ac:dyDescent="0.2">
      <c r="A16187" t="s">
        <v>43</v>
      </c>
      <c r="B16187" t="s">
        <v>81</v>
      </c>
      <c r="C16187" t="s">
        <v>22</v>
      </c>
      <c r="D16187" s="55">
        <v>47178</v>
      </c>
      <c r="E16187">
        <v>0</v>
      </c>
      <c r="F16187">
        <v>2166353</v>
      </c>
      <c r="G16187" s="58" t="s">
        <v>87</v>
      </c>
      <c r="H16187" s="58" t="s">
        <v>87</v>
      </c>
      <c r="I16187" s="60" t="s">
        <v>85</v>
      </c>
    </row>
    <row r="16188" spans="1:9" x14ac:dyDescent="0.2">
      <c r="A16188" t="s">
        <v>44</v>
      </c>
      <c r="B16188" t="s">
        <v>80</v>
      </c>
      <c r="C16188" t="s">
        <v>22</v>
      </c>
      <c r="D16188" s="55">
        <v>47178</v>
      </c>
      <c r="E16188">
        <v>0.39</v>
      </c>
      <c r="F16188">
        <v>2166354</v>
      </c>
      <c r="G16188" s="58" t="s">
        <v>87</v>
      </c>
      <c r="H16188" s="58" t="s">
        <v>87</v>
      </c>
      <c r="I16188" s="60" t="s">
        <v>85</v>
      </c>
    </row>
    <row r="16189" spans="1:9" x14ac:dyDescent="0.2">
      <c r="A16189" t="s">
        <v>44</v>
      </c>
      <c r="B16189" t="s">
        <v>81</v>
      </c>
      <c r="C16189" t="s">
        <v>22</v>
      </c>
      <c r="D16189" s="55">
        <v>47178</v>
      </c>
      <c r="E16189">
        <v>0.05</v>
      </c>
      <c r="F16189">
        <v>2166355</v>
      </c>
      <c r="G16189" s="58" t="s">
        <v>87</v>
      </c>
      <c r="H16189" s="58" t="s">
        <v>87</v>
      </c>
      <c r="I16189" s="60" t="s">
        <v>85</v>
      </c>
    </row>
    <row r="16190" spans="1:9" x14ac:dyDescent="0.2">
      <c r="A16190" t="s">
        <v>45</v>
      </c>
      <c r="B16190" t="s">
        <v>80</v>
      </c>
      <c r="C16190" t="s">
        <v>22</v>
      </c>
      <c r="D16190" s="55">
        <v>47178</v>
      </c>
      <c r="E16190">
        <v>0.39</v>
      </c>
      <c r="F16190">
        <v>2166356</v>
      </c>
      <c r="G16190" s="58" t="s">
        <v>87</v>
      </c>
      <c r="H16190" s="58" t="s">
        <v>87</v>
      </c>
      <c r="I16190" s="60" t="s">
        <v>85</v>
      </c>
    </row>
    <row r="16191" spans="1:9" x14ac:dyDescent="0.2">
      <c r="A16191" t="s">
        <v>45</v>
      </c>
      <c r="B16191" t="s">
        <v>81</v>
      </c>
      <c r="C16191" t="s">
        <v>22</v>
      </c>
      <c r="D16191" s="55">
        <v>47178</v>
      </c>
      <c r="E16191">
        <v>0.05</v>
      </c>
      <c r="F16191">
        <v>2166357</v>
      </c>
      <c r="G16191" s="58" t="s">
        <v>87</v>
      </c>
      <c r="H16191" s="58" t="s">
        <v>87</v>
      </c>
      <c r="I16191" s="60" t="s">
        <v>85</v>
      </c>
    </row>
    <row r="16192" spans="1:9" x14ac:dyDescent="0.2">
      <c r="A16192" t="s">
        <v>46</v>
      </c>
      <c r="B16192" t="s">
        <v>80</v>
      </c>
      <c r="C16192" t="s">
        <v>22</v>
      </c>
      <c r="D16192" s="55">
        <v>47178</v>
      </c>
      <c r="E16192">
        <v>0.39</v>
      </c>
      <c r="F16192">
        <v>2166358</v>
      </c>
      <c r="G16192" s="58" t="s">
        <v>87</v>
      </c>
      <c r="H16192" s="58" t="s">
        <v>87</v>
      </c>
      <c r="I16192" s="60" t="s">
        <v>85</v>
      </c>
    </row>
    <row r="16193" spans="1:9" x14ac:dyDescent="0.2">
      <c r="A16193" t="s">
        <v>46</v>
      </c>
      <c r="B16193" t="s">
        <v>81</v>
      </c>
      <c r="C16193" t="s">
        <v>22</v>
      </c>
      <c r="D16193" s="55">
        <v>47178</v>
      </c>
      <c r="E16193">
        <v>0.05</v>
      </c>
      <c r="F16193">
        <v>2166359</v>
      </c>
      <c r="G16193" s="58" t="s">
        <v>87</v>
      </c>
      <c r="H16193" s="58" t="s">
        <v>87</v>
      </c>
      <c r="I16193" s="60" t="s">
        <v>85</v>
      </c>
    </row>
    <row r="16194" spans="1:9" x14ac:dyDescent="0.2">
      <c r="A16194" t="s">
        <v>47</v>
      </c>
      <c r="B16194" t="s">
        <v>80</v>
      </c>
      <c r="C16194" t="s">
        <v>22</v>
      </c>
      <c r="D16194" s="55">
        <v>47178</v>
      </c>
      <c r="E16194">
        <v>0.39</v>
      </c>
      <c r="F16194">
        <v>2166360</v>
      </c>
      <c r="G16194" s="58" t="s">
        <v>87</v>
      </c>
      <c r="H16194" s="58" t="s">
        <v>87</v>
      </c>
      <c r="I16194" s="60" t="s">
        <v>85</v>
      </c>
    </row>
    <row r="16195" spans="1:9" x14ac:dyDescent="0.2">
      <c r="A16195" t="s">
        <v>47</v>
      </c>
      <c r="B16195" t="s">
        <v>81</v>
      </c>
      <c r="C16195" t="s">
        <v>22</v>
      </c>
      <c r="D16195" s="55">
        <v>47178</v>
      </c>
      <c r="E16195">
        <v>0.05</v>
      </c>
      <c r="F16195">
        <v>2166361</v>
      </c>
      <c r="G16195" s="58" t="s">
        <v>87</v>
      </c>
      <c r="H16195" s="58" t="s">
        <v>87</v>
      </c>
      <c r="I16195" s="60" t="s">
        <v>85</v>
      </c>
    </row>
    <row r="16196" spans="1:9" x14ac:dyDescent="0.2">
      <c r="A16196" t="s">
        <v>48</v>
      </c>
      <c r="B16196" t="s">
        <v>80</v>
      </c>
      <c r="C16196" t="s">
        <v>22</v>
      </c>
      <c r="D16196" s="55">
        <v>47178</v>
      </c>
      <c r="E16196">
        <v>0.39</v>
      </c>
      <c r="F16196">
        <v>2166362</v>
      </c>
      <c r="G16196" s="58" t="s">
        <v>87</v>
      </c>
      <c r="H16196" s="58" t="s">
        <v>87</v>
      </c>
      <c r="I16196" s="60" t="s">
        <v>85</v>
      </c>
    </row>
    <row r="16197" spans="1:9" x14ac:dyDescent="0.2">
      <c r="A16197" t="s">
        <v>48</v>
      </c>
      <c r="B16197" t="s">
        <v>81</v>
      </c>
      <c r="C16197" t="s">
        <v>22</v>
      </c>
      <c r="D16197" s="55">
        <v>47178</v>
      </c>
      <c r="E16197">
        <v>0.05</v>
      </c>
      <c r="F16197">
        <v>2166363</v>
      </c>
      <c r="G16197" s="58" t="s">
        <v>87</v>
      </c>
      <c r="H16197" s="58" t="s">
        <v>87</v>
      </c>
      <c r="I16197" s="60" t="s">
        <v>85</v>
      </c>
    </row>
    <row r="16198" spans="1:9" x14ac:dyDescent="0.2">
      <c r="A16198" t="s">
        <v>50</v>
      </c>
      <c r="B16198" t="s">
        <v>80</v>
      </c>
      <c r="C16198" t="s">
        <v>22</v>
      </c>
      <c r="D16198" s="55">
        <v>47178</v>
      </c>
      <c r="E16198">
        <v>0</v>
      </c>
      <c r="F16198">
        <v>2166364</v>
      </c>
      <c r="G16198" s="58" t="s">
        <v>87</v>
      </c>
      <c r="H16198" s="58" t="s">
        <v>87</v>
      </c>
      <c r="I16198" s="60" t="s">
        <v>85</v>
      </c>
    </row>
    <row r="16199" spans="1:9" x14ac:dyDescent="0.2">
      <c r="A16199" t="s">
        <v>50</v>
      </c>
      <c r="B16199" t="s">
        <v>81</v>
      </c>
      <c r="C16199" t="s">
        <v>22</v>
      </c>
      <c r="D16199" s="55">
        <v>47178</v>
      </c>
      <c r="E16199">
        <v>0</v>
      </c>
      <c r="F16199">
        <v>2166365</v>
      </c>
      <c r="G16199" s="58" t="s">
        <v>87</v>
      </c>
      <c r="H16199" s="58" t="s">
        <v>87</v>
      </c>
      <c r="I16199" s="60" t="s">
        <v>85</v>
      </c>
    </row>
    <row r="16200" spans="1:9" x14ac:dyDescent="0.2">
      <c r="A16200" t="s">
        <v>58</v>
      </c>
      <c r="B16200" t="s">
        <v>80</v>
      </c>
      <c r="C16200" t="s">
        <v>22</v>
      </c>
      <c r="D16200" s="55">
        <v>47178</v>
      </c>
      <c r="E16200">
        <v>0.73499999999999999</v>
      </c>
      <c r="F16200">
        <v>2166366</v>
      </c>
      <c r="G16200" s="58" t="s">
        <v>87</v>
      </c>
      <c r="H16200" s="58" t="s">
        <v>87</v>
      </c>
      <c r="I16200" s="60" t="s">
        <v>85</v>
      </c>
    </row>
    <row r="16201" spans="1:9" x14ac:dyDescent="0.2">
      <c r="A16201" t="s">
        <v>58</v>
      </c>
      <c r="B16201" t="s">
        <v>81</v>
      </c>
      <c r="C16201" t="s">
        <v>22</v>
      </c>
      <c r="D16201" s="55">
        <v>47178</v>
      </c>
      <c r="E16201">
        <v>0.03</v>
      </c>
      <c r="F16201">
        <v>2166367</v>
      </c>
      <c r="G16201" s="58" t="s">
        <v>87</v>
      </c>
      <c r="H16201" s="58" t="s">
        <v>87</v>
      </c>
      <c r="I16201" s="60" t="s">
        <v>85</v>
      </c>
    </row>
    <row r="16202" spans="1:9" x14ac:dyDescent="0.2">
      <c r="A16202" t="s">
        <v>59</v>
      </c>
      <c r="B16202" t="s">
        <v>80</v>
      </c>
      <c r="C16202" t="s">
        <v>22</v>
      </c>
      <c r="D16202" s="55">
        <v>47178</v>
      </c>
      <c r="E16202">
        <v>0.96499999999999997</v>
      </c>
      <c r="F16202">
        <v>2166368</v>
      </c>
      <c r="G16202" s="58" t="s">
        <v>87</v>
      </c>
      <c r="H16202" s="58" t="s">
        <v>87</v>
      </c>
      <c r="I16202" s="60" t="s">
        <v>85</v>
      </c>
    </row>
    <row r="16203" spans="1:9" x14ac:dyDescent="0.2">
      <c r="A16203" t="s">
        <v>59</v>
      </c>
      <c r="B16203" t="s">
        <v>81</v>
      </c>
      <c r="C16203" t="s">
        <v>22</v>
      </c>
      <c r="D16203" s="55">
        <v>47178</v>
      </c>
      <c r="E16203">
        <v>-0.17</v>
      </c>
      <c r="F16203">
        <v>2166369</v>
      </c>
      <c r="G16203" s="58" t="s">
        <v>87</v>
      </c>
      <c r="H16203" s="58" t="s">
        <v>87</v>
      </c>
      <c r="I16203" s="60" t="s">
        <v>85</v>
      </c>
    </row>
    <row r="16204" spans="1:9" x14ac:dyDescent="0.2">
      <c r="A16204" t="s">
        <v>60</v>
      </c>
      <c r="B16204" t="s">
        <v>80</v>
      </c>
      <c r="C16204" t="s">
        <v>22</v>
      </c>
      <c r="D16204" s="55">
        <v>47178</v>
      </c>
      <c r="E16204">
        <v>0.96499999999999997</v>
      </c>
      <c r="F16204">
        <v>2166370</v>
      </c>
      <c r="G16204" s="58" t="s">
        <v>87</v>
      </c>
      <c r="H16204" s="58" t="s">
        <v>87</v>
      </c>
      <c r="I16204" s="60" t="s">
        <v>85</v>
      </c>
    </row>
    <row r="16205" spans="1:9" x14ac:dyDescent="0.2">
      <c r="A16205" t="s">
        <v>60</v>
      </c>
      <c r="B16205" t="s">
        <v>81</v>
      </c>
      <c r="C16205" t="s">
        <v>22</v>
      </c>
      <c r="D16205" s="55">
        <v>47178</v>
      </c>
      <c r="E16205">
        <v>0.35</v>
      </c>
      <c r="F16205">
        <v>2166371</v>
      </c>
      <c r="G16205" s="58" t="s">
        <v>87</v>
      </c>
      <c r="H16205" s="58" t="s">
        <v>87</v>
      </c>
      <c r="I16205" s="60" t="s">
        <v>85</v>
      </c>
    </row>
    <row r="16206" spans="1:9" x14ac:dyDescent="0.2">
      <c r="A16206" t="s">
        <v>61</v>
      </c>
      <c r="B16206" t="s">
        <v>80</v>
      </c>
      <c r="C16206" t="s">
        <v>22</v>
      </c>
      <c r="D16206" s="55">
        <v>47178</v>
      </c>
      <c r="E16206">
        <v>0.96499999999999997</v>
      </c>
      <c r="F16206">
        <v>2166372</v>
      </c>
      <c r="G16206" s="58" t="s">
        <v>87</v>
      </c>
      <c r="H16206" s="58" t="s">
        <v>87</v>
      </c>
      <c r="I16206" s="60" t="s">
        <v>85</v>
      </c>
    </row>
    <row r="16207" spans="1:9" x14ac:dyDescent="0.2">
      <c r="A16207" t="s">
        <v>61</v>
      </c>
      <c r="B16207" t="s">
        <v>81</v>
      </c>
      <c r="C16207" t="s">
        <v>22</v>
      </c>
      <c r="D16207" s="55">
        <v>47178</v>
      </c>
      <c r="E16207">
        <v>-0.05</v>
      </c>
      <c r="F16207">
        <v>2166373</v>
      </c>
      <c r="G16207" s="58" t="s">
        <v>87</v>
      </c>
      <c r="H16207" s="58" t="s">
        <v>87</v>
      </c>
      <c r="I16207" s="60" t="s">
        <v>85</v>
      </c>
    </row>
    <row r="16208" spans="1:9" x14ac:dyDescent="0.2">
      <c r="A16208" t="s">
        <v>62</v>
      </c>
      <c r="B16208" t="s">
        <v>80</v>
      </c>
      <c r="C16208" t="s">
        <v>22</v>
      </c>
      <c r="D16208" s="55">
        <v>47178</v>
      </c>
      <c r="E16208">
        <v>0.73499999999999999</v>
      </c>
      <c r="F16208">
        <v>2166374</v>
      </c>
      <c r="G16208" s="58" t="s">
        <v>87</v>
      </c>
      <c r="H16208" s="58" t="s">
        <v>87</v>
      </c>
      <c r="I16208" s="60" t="s">
        <v>85</v>
      </c>
    </row>
    <row r="16209" spans="1:9" x14ac:dyDescent="0.2">
      <c r="A16209" t="s">
        <v>62</v>
      </c>
      <c r="B16209" t="s">
        <v>81</v>
      </c>
      <c r="C16209" t="s">
        <v>22</v>
      </c>
      <c r="D16209" s="55">
        <v>47178</v>
      </c>
      <c r="E16209">
        <v>0.03</v>
      </c>
      <c r="F16209">
        <v>2166375</v>
      </c>
      <c r="G16209" s="58" t="s">
        <v>87</v>
      </c>
      <c r="H16209" s="58" t="s">
        <v>87</v>
      </c>
      <c r="I16209" s="60" t="s">
        <v>85</v>
      </c>
    </row>
    <row r="16210" spans="1:9" x14ac:dyDescent="0.2">
      <c r="A16210" t="s">
        <v>63</v>
      </c>
      <c r="B16210" t="s">
        <v>80</v>
      </c>
      <c r="C16210" t="s">
        <v>22</v>
      </c>
      <c r="D16210" s="55">
        <v>47178</v>
      </c>
      <c r="E16210">
        <v>0</v>
      </c>
      <c r="F16210">
        <v>2166376</v>
      </c>
      <c r="G16210" s="58" t="s">
        <v>87</v>
      </c>
      <c r="H16210" s="58" t="s">
        <v>87</v>
      </c>
      <c r="I16210" s="60" t="s">
        <v>85</v>
      </c>
    </row>
    <row r="16211" spans="1:9" x14ac:dyDescent="0.2">
      <c r="A16211" t="s">
        <v>63</v>
      </c>
      <c r="B16211" t="s">
        <v>81</v>
      </c>
      <c r="C16211" t="s">
        <v>22</v>
      </c>
      <c r="D16211" s="55">
        <v>47178</v>
      </c>
      <c r="E16211">
        <v>0</v>
      </c>
      <c r="F16211">
        <v>2166377</v>
      </c>
      <c r="G16211" s="58" t="s">
        <v>87</v>
      </c>
      <c r="H16211" s="58" t="s">
        <v>87</v>
      </c>
      <c r="I16211" s="60" t="s">
        <v>85</v>
      </c>
    </row>
    <row r="16212" spans="1:9" x14ac:dyDescent="0.2">
      <c r="A16212" t="s">
        <v>64</v>
      </c>
      <c r="B16212" t="s">
        <v>80</v>
      </c>
      <c r="C16212" t="s">
        <v>22</v>
      </c>
      <c r="D16212" s="55">
        <v>47178</v>
      </c>
      <c r="E16212">
        <v>0</v>
      </c>
      <c r="F16212">
        <v>2166378</v>
      </c>
      <c r="G16212" s="58" t="s">
        <v>87</v>
      </c>
      <c r="H16212" s="58" t="s">
        <v>87</v>
      </c>
      <c r="I16212" s="60" t="s">
        <v>85</v>
      </c>
    </row>
    <row r="16213" spans="1:9" x14ac:dyDescent="0.2">
      <c r="A16213" t="s">
        <v>64</v>
      </c>
      <c r="B16213" t="s">
        <v>81</v>
      </c>
      <c r="C16213" t="s">
        <v>22</v>
      </c>
      <c r="D16213" s="55">
        <v>47178</v>
      </c>
      <c r="E16213">
        <v>0</v>
      </c>
      <c r="F16213">
        <v>2166379</v>
      </c>
      <c r="G16213" s="58" t="s">
        <v>87</v>
      </c>
      <c r="H16213" s="58" t="s">
        <v>87</v>
      </c>
      <c r="I16213" s="60" t="s">
        <v>85</v>
      </c>
    </row>
    <row r="16214" spans="1:9" x14ac:dyDescent="0.2">
      <c r="A16214" t="s">
        <v>79</v>
      </c>
      <c r="B16214" t="s">
        <v>80</v>
      </c>
      <c r="C16214" t="s">
        <v>22</v>
      </c>
      <c r="D16214" s="55">
        <v>47178</v>
      </c>
      <c r="E16214">
        <v>0</v>
      </c>
      <c r="F16214">
        <v>2166380</v>
      </c>
      <c r="G16214" s="58" t="s">
        <v>87</v>
      </c>
      <c r="H16214" s="58" t="s">
        <v>87</v>
      </c>
      <c r="I16214" s="60" t="s">
        <v>85</v>
      </c>
    </row>
    <row r="16215" spans="1:9" x14ac:dyDescent="0.2">
      <c r="A16215" t="s">
        <v>79</v>
      </c>
      <c r="B16215" t="s">
        <v>81</v>
      </c>
      <c r="C16215" t="s">
        <v>22</v>
      </c>
      <c r="D16215" s="55">
        <v>47178</v>
      </c>
      <c r="E16215">
        <v>0</v>
      </c>
      <c r="F16215">
        <v>2166381</v>
      </c>
      <c r="G16215" s="58" t="s">
        <v>87</v>
      </c>
      <c r="H16215" s="58" t="s">
        <v>87</v>
      </c>
      <c r="I16215" s="60" t="s">
        <v>85</v>
      </c>
    </row>
    <row r="16216" spans="1:9" x14ac:dyDescent="0.2">
      <c r="A16216" t="s">
        <v>65</v>
      </c>
      <c r="B16216" t="s">
        <v>80</v>
      </c>
      <c r="C16216" t="s">
        <v>22</v>
      </c>
      <c r="D16216" s="55">
        <v>47178</v>
      </c>
      <c r="E16216">
        <v>0</v>
      </c>
      <c r="F16216">
        <v>2166382</v>
      </c>
      <c r="G16216" s="58" t="s">
        <v>87</v>
      </c>
      <c r="H16216" s="58" t="s">
        <v>87</v>
      </c>
      <c r="I16216" s="60" t="s">
        <v>85</v>
      </c>
    </row>
    <row r="16217" spans="1:9" x14ac:dyDescent="0.2">
      <c r="A16217" t="s">
        <v>65</v>
      </c>
      <c r="B16217" t="s">
        <v>81</v>
      </c>
      <c r="C16217" t="s">
        <v>22</v>
      </c>
      <c r="D16217" s="55">
        <v>47178</v>
      </c>
      <c r="E16217">
        <v>0</v>
      </c>
      <c r="F16217">
        <v>2166383</v>
      </c>
      <c r="G16217" s="58" t="s">
        <v>87</v>
      </c>
      <c r="H16217" s="58" t="s">
        <v>87</v>
      </c>
      <c r="I16217" s="60" t="s">
        <v>85</v>
      </c>
    </row>
    <row r="16218" spans="1:9" x14ac:dyDescent="0.2">
      <c r="A16218" t="s">
        <v>82</v>
      </c>
      <c r="B16218" t="s">
        <v>80</v>
      </c>
      <c r="C16218" t="s">
        <v>22</v>
      </c>
      <c r="D16218" s="55">
        <v>47178</v>
      </c>
      <c r="E16218">
        <v>0</v>
      </c>
      <c r="F16218">
        <v>2166384</v>
      </c>
      <c r="G16218" s="58" t="s">
        <v>87</v>
      </c>
      <c r="H16218" s="58" t="s">
        <v>87</v>
      </c>
      <c r="I16218" s="60" t="s">
        <v>85</v>
      </c>
    </row>
    <row r="16219" spans="1:9" x14ac:dyDescent="0.2">
      <c r="A16219" t="s">
        <v>78</v>
      </c>
      <c r="B16219" t="s">
        <v>80</v>
      </c>
      <c r="C16219" t="s">
        <v>22</v>
      </c>
      <c r="D16219" s="55">
        <v>47209</v>
      </c>
      <c r="E16219">
        <v>0.36499999999999999</v>
      </c>
      <c r="F16219">
        <v>2166338</v>
      </c>
      <c r="G16219" s="58" t="s">
        <v>87</v>
      </c>
      <c r="H16219" s="58" t="s">
        <v>87</v>
      </c>
      <c r="I16219" s="60" t="s">
        <v>85</v>
      </c>
    </row>
    <row r="16220" spans="1:9" x14ac:dyDescent="0.2">
      <c r="A16220" t="s">
        <v>78</v>
      </c>
      <c r="B16220" t="s">
        <v>81</v>
      </c>
      <c r="C16220" t="s">
        <v>22</v>
      </c>
      <c r="D16220" s="55">
        <v>47209</v>
      </c>
      <c r="E16220">
        <v>2.5000000000000001E-3</v>
      </c>
      <c r="F16220">
        <v>2166339</v>
      </c>
      <c r="G16220" s="58" t="s">
        <v>87</v>
      </c>
      <c r="H16220" s="58" t="s">
        <v>87</v>
      </c>
      <c r="I16220" s="60" t="s">
        <v>85</v>
      </c>
    </row>
    <row r="16221" spans="1:9" x14ac:dyDescent="0.2">
      <c r="A16221" t="s">
        <v>35</v>
      </c>
      <c r="B16221" t="s">
        <v>80</v>
      </c>
      <c r="C16221" t="s">
        <v>22</v>
      </c>
      <c r="D16221" s="55">
        <v>47209</v>
      </c>
      <c r="E16221">
        <v>0.36499999999999999</v>
      </c>
      <c r="F16221">
        <v>2166340</v>
      </c>
      <c r="G16221" s="58" t="s">
        <v>87</v>
      </c>
      <c r="H16221" s="58" t="s">
        <v>87</v>
      </c>
      <c r="I16221" s="60" t="s">
        <v>85</v>
      </c>
    </row>
    <row r="16222" spans="1:9" x14ac:dyDescent="0.2">
      <c r="A16222" t="s">
        <v>35</v>
      </c>
      <c r="B16222" t="s">
        <v>81</v>
      </c>
      <c r="C16222" t="s">
        <v>22</v>
      </c>
      <c r="D16222" s="55">
        <v>47209</v>
      </c>
      <c r="E16222">
        <v>3.2500000000000001E-2</v>
      </c>
      <c r="F16222">
        <v>2166341</v>
      </c>
      <c r="G16222" s="58" t="s">
        <v>87</v>
      </c>
      <c r="H16222" s="58" t="s">
        <v>87</v>
      </c>
      <c r="I16222" s="60" t="s">
        <v>85</v>
      </c>
    </row>
    <row r="16223" spans="1:9" x14ac:dyDescent="0.2">
      <c r="A16223" t="s">
        <v>36</v>
      </c>
      <c r="B16223" t="s">
        <v>80</v>
      </c>
      <c r="C16223" t="s">
        <v>22</v>
      </c>
      <c r="D16223" s="55">
        <v>47209</v>
      </c>
      <c r="E16223">
        <v>0.36499999999999999</v>
      </c>
      <c r="F16223">
        <v>2166342</v>
      </c>
      <c r="G16223" s="58" t="s">
        <v>87</v>
      </c>
      <c r="H16223" s="58" t="s">
        <v>87</v>
      </c>
      <c r="I16223" s="60" t="s">
        <v>85</v>
      </c>
    </row>
    <row r="16224" spans="1:9" x14ac:dyDescent="0.2">
      <c r="A16224" t="s">
        <v>36</v>
      </c>
      <c r="B16224" t="s">
        <v>81</v>
      </c>
      <c r="C16224" t="s">
        <v>22</v>
      </c>
      <c r="D16224" s="55">
        <v>47209</v>
      </c>
      <c r="E16224">
        <v>2.5000000000000001E-3</v>
      </c>
      <c r="F16224">
        <v>2166343</v>
      </c>
      <c r="G16224" s="58" t="s">
        <v>87</v>
      </c>
      <c r="H16224" s="58" t="s">
        <v>87</v>
      </c>
      <c r="I16224" s="60" t="s">
        <v>85</v>
      </c>
    </row>
    <row r="16225" spans="1:9" x14ac:dyDescent="0.2">
      <c r="A16225" t="s">
        <v>37</v>
      </c>
      <c r="B16225" t="s">
        <v>80</v>
      </c>
      <c r="C16225" t="s">
        <v>22</v>
      </c>
      <c r="D16225" s="55">
        <v>47209</v>
      </c>
      <c r="E16225">
        <v>0.36499999999999999</v>
      </c>
      <c r="F16225">
        <v>2166344</v>
      </c>
      <c r="G16225" s="58" t="s">
        <v>87</v>
      </c>
      <c r="H16225" s="58" t="s">
        <v>87</v>
      </c>
      <c r="I16225" s="60" t="s">
        <v>85</v>
      </c>
    </row>
    <row r="16226" spans="1:9" x14ac:dyDescent="0.2">
      <c r="A16226" t="s">
        <v>37</v>
      </c>
      <c r="B16226" t="s">
        <v>81</v>
      </c>
      <c r="C16226" t="s">
        <v>22</v>
      </c>
      <c r="D16226" s="55">
        <v>47209</v>
      </c>
      <c r="E16226">
        <v>3.2500000000000001E-2</v>
      </c>
      <c r="F16226">
        <v>2166345</v>
      </c>
      <c r="G16226" s="58" t="s">
        <v>87</v>
      </c>
      <c r="H16226" s="58" t="s">
        <v>87</v>
      </c>
      <c r="I16226" s="60" t="s">
        <v>85</v>
      </c>
    </row>
    <row r="16227" spans="1:9" x14ac:dyDescent="0.2">
      <c r="A16227" t="s">
        <v>40</v>
      </c>
      <c r="B16227" t="s">
        <v>80</v>
      </c>
      <c r="C16227" t="s">
        <v>22</v>
      </c>
      <c r="D16227" s="55">
        <v>47209</v>
      </c>
      <c r="E16227">
        <v>0</v>
      </c>
      <c r="F16227">
        <v>2166346</v>
      </c>
      <c r="G16227" s="58" t="s">
        <v>87</v>
      </c>
      <c r="H16227" s="58" t="s">
        <v>87</v>
      </c>
      <c r="I16227" s="60" t="s">
        <v>85</v>
      </c>
    </row>
    <row r="16228" spans="1:9" x14ac:dyDescent="0.2">
      <c r="A16228" t="s">
        <v>40</v>
      </c>
      <c r="B16228" t="s">
        <v>81</v>
      </c>
      <c r="C16228" t="s">
        <v>22</v>
      </c>
      <c r="D16228" s="55">
        <v>47209</v>
      </c>
      <c r="E16228">
        <v>0</v>
      </c>
      <c r="F16228">
        <v>2166347</v>
      </c>
      <c r="G16228" s="58" t="s">
        <v>87</v>
      </c>
      <c r="H16228" s="58" t="s">
        <v>87</v>
      </c>
      <c r="I16228" s="60" t="s">
        <v>85</v>
      </c>
    </row>
    <row r="16229" spans="1:9" x14ac:dyDescent="0.2">
      <c r="A16229" t="s">
        <v>41</v>
      </c>
      <c r="B16229" t="s">
        <v>80</v>
      </c>
      <c r="C16229" t="s">
        <v>22</v>
      </c>
      <c r="D16229" s="55">
        <v>47209</v>
      </c>
      <c r="E16229">
        <v>0</v>
      </c>
      <c r="F16229">
        <v>2166348</v>
      </c>
      <c r="G16229" s="58" t="s">
        <v>87</v>
      </c>
      <c r="H16229" s="58" t="s">
        <v>87</v>
      </c>
      <c r="I16229" s="60" t="s">
        <v>85</v>
      </c>
    </row>
    <row r="16230" spans="1:9" x14ac:dyDescent="0.2">
      <c r="A16230" t="s">
        <v>41</v>
      </c>
      <c r="B16230" t="s">
        <v>81</v>
      </c>
      <c r="C16230" t="s">
        <v>22</v>
      </c>
      <c r="D16230" s="55">
        <v>47209</v>
      </c>
      <c r="E16230">
        <v>0</v>
      </c>
      <c r="F16230">
        <v>2166349</v>
      </c>
      <c r="G16230" s="58" t="s">
        <v>87</v>
      </c>
      <c r="H16230" s="58" t="s">
        <v>87</v>
      </c>
      <c r="I16230" s="60" t="s">
        <v>85</v>
      </c>
    </row>
    <row r="16231" spans="1:9" x14ac:dyDescent="0.2">
      <c r="A16231" t="s">
        <v>42</v>
      </c>
      <c r="B16231" t="s">
        <v>80</v>
      </c>
      <c r="C16231" t="s">
        <v>22</v>
      </c>
      <c r="D16231" s="55">
        <v>47209</v>
      </c>
      <c r="E16231">
        <v>0.20499999999999999</v>
      </c>
      <c r="F16231">
        <v>2166350</v>
      </c>
      <c r="G16231" s="58" t="s">
        <v>87</v>
      </c>
      <c r="H16231" s="58" t="s">
        <v>87</v>
      </c>
      <c r="I16231" s="60" t="s">
        <v>85</v>
      </c>
    </row>
    <row r="16232" spans="1:9" x14ac:dyDescent="0.2">
      <c r="A16232" t="s">
        <v>42</v>
      </c>
      <c r="B16232" t="s">
        <v>81</v>
      </c>
      <c r="C16232" t="s">
        <v>22</v>
      </c>
      <c r="D16232" s="55">
        <v>47209</v>
      </c>
      <c r="E16232">
        <v>0</v>
      </c>
      <c r="F16232">
        <v>2166351</v>
      </c>
      <c r="G16232" s="58" t="s">
        <v>87</v>
      </c>
      <c r="H16232" s="58" t="s">
        <v>87</v>
      </c>
      <c r="I16232" s="60" t="s">
        <v>85</v>
      </c>
    </row>
    <row r="16233" spans="1:9" x14ac:dyDescent="0.2">
      <c r="A16233" t="s">
        <v>43</v>
      </c>
      <c r="B16233" t="s">
        <v>80</v>
      </c>
      <c r="C16233" t="s">
        <v>22</v>
      </c>
      <c r="D16233" s="55">
        <v>47209</v>
      </c>
      <c r="E16233">
        <v>0.20499999999999999</v>
      </c>
      <c r="F16233">
        <v>2166352</v>
      </c>
      <c r="G16233" s="58" t="s">
        <v>87</v>
      </c>
      <c r="H16233" s="58" t="s">
        <v>87</v>
      </c>
      <c r="I16233" s="60" t="s">
        <v>85</v>
      </c>
    </row>
    <row r="16234" spans="1:9" x14ac:dyDescent="0.2">
      <c r="A16234" t="s">
        <v>43</v>
      </c>
      <c r="B16234" t="s">
        <v>81</v>
      </c>
      <c r="C16234" t="s">
        <v>22</v>
      </c>
      <c r="D16234" s="55">
        <v>47209</v>
      </c>
      <c r="E16234">
        <v>0</v>
      </c>
      <c r="F16234">
        <v>2166353</v>
      </c>
      <c r="G16234" s="58" t="s">
        <v>87</v>
      </c>
      <c r="H16234" s="58" t="s">
        <v>87</v>
      </c>
      <c r="I16234" s="60" t="s">
        <v>85</v>
      </c>
    </row>
    <row r="16235" spans="1:9" x14ac:dyDescent="0.2">
      <c r="A16235" t="s">
        <v>44</v>
      </c>
      <c r="B16235" t="s">
        <v>80</v>
      </c>
      <c r="C16235" t="s">
        <v>22</v>
      </c>
      <c r="D16235" s="55">
        <v>47209</v>
      </c>
      <c r="E16235">
        <v>0.25</v>
      </c>
      <c r="F16235">
        <v>2166354</v>
      </c>
      <c r="G16235" s="58" t="s">
        <v>87</v>
      </c>
      <c r="H16235" s="58" t="s">
        <v>87</v>
      </c>
      <c r="I16235" s="60" t="s">
        <v>85</v>
      </c>
    </row>
    <row r="16236" spans="1:9" x14ac:dyDescent="0.2">
      <c r="A16236" t="s">
        <v>44</v>
      </c>
      <c r="B16236" t="s">
        <v>81</v>
      </c>
      <c r="C16236" t="s">
        <v>22</v>
      </c>
      <c r="D16236" s="55">
        <v>47209</v>
      </c>
      <c r="E16236">
        <v>5.0000000000000001E-3</v>
      </c>
      <c r="F16236">
        <v>2166355</v>
      </c>
      <c r="G16236" s="58" t="s">
        <v>87</v>
      </c>
      <c r="H16236" s="58" t="s">
        <v>87</v>
      </c>
      <c r="I16236" s="60" t="s">
        <v>85</v>
      </c>
    </row>
    <row r="16237" spans="1:9" x14ac:dyDescent="0.2">
      <c r="A16237" t="s">
        <v>45</v>
      </c>
      <c r="B16237" t="s">
        <v>80</v>
      </c>
      <c r="C16237" t="s">
        <v>22</v>
      </c>
      <c r="D16237" s="55">
        <v>47209</v>
      </c>
      <c r="E16237">
        <v>0.25</v>
      </c>
      <c r="F16237">
        <v>2166356</v>
      </c>
      <c r="G16237" s="58" t="s">
        <v>87</v>
      </c>
      <c r="H16237" s="58" t="s">
        <v>87</v>
      </c>
      <c r="I16237" s="60" t="s">
        <v>85</v>
      </c>
    </row>
    <row r="16238" spans="1:9" x14ac:dyDescent="0.2">
      <c r="A16238" t="s">
        <v>45</v>
      </c>
      <c r="B16238" t="s">
        <v>81</v>
      </c>
      <c r="C16238" t="s">
        <v>22</v>
      </c>
      <c r="D16238" s="55">
        <v>47209</v>
      </c>
      <c r="E16238">
        <v>5.0000000000000001E-3</v>
      </c>
      <c r="F16238">
        <v>2166357</v>
      </c>
      <c r="G16238" s="58" t="s">
        <v>87</v>
      </c>
      <c r="H16238" s="58" t="s">
        <v>87</v>
      </c>
      <c r="I16238" s="60" t="s">
        <v>85</v>
      </c>
    </row>
    <row r="16239" spans="1:9" x14ac:dyDescent="0.2">
      <c r="A16239" t="s">
        <v>46</v>
      </c>
      <c r="B16239" t="s">
        <v>80</v>
      </c>
      <c r="C16239" t="s">
        <v>22</v>
      </c>
      <c r="D16239" s="55">
        <v>47209</v>
      </c>
      <c r="E16239">
        <v>0.25</v>
      </c>
      <c r="F16239">
        <v>2166358</v>
      </c>
      <c r="G16239" s="58" t="s">
        <v>87</v>
      </c>
      <c r="H16239" s="58" t="s">
        <v>87</v>
      </c>
      <c r="I16239" s="60" t="s">
        <v>85</v>
      </c>
    </row>
    <row r="16240" spans="1:9" x14ac:dyDescent="0.2">
      <c r="A16240" t="s">
        <v>46</v>
      </c>
      <c r="B16240" t="s">
        <v>81</v>
      </c>
      <c r="C16240" t="s">
        <v>22</v>
      </c>
      <c r="D16240" s="55">
        <v>47209</v>
      </c>
      <c r="E16240">
        <v>5.0000000000000001E-3</v>
      </c>
      <c r="F16240">
        <v>2166359</v>
      </c>
      <c r="G16240" s="58" t="s">
        <v>87</v>
      </c>
      <c r="H16240" s="58" t="s">
        <v>87</v>
      </c>
      <c r="I16240" s="60" t="s">
        <v>85</v>
      </c>
    </row>
    <row r="16241" spans="1:9" x14ac:dyDescent="0.2">
      <c r="A16241" t="s">
        <v>47</v>
      </c>
      <c r="B16241" t="s">
        <v>80</v>
      </c>
      <c r="C16241" t="s">
        <v>22</v>
      </c>
      <c r="D16241" s="55">
        <v>47209</v>
      </c>
      <c r="E16241">
        <v>0.25</v>
      </c>
      <c r="F16241">
        <v>2166360</v>
      </c>
      <c r="G16241" s="58" t="s">
        <v>87</v>
      </c>
      <c r="H16241" s="58" t="s">
        <v>87</v>
      </c>
      <c r="I16241" s="60" t="s">
        <v>85</v>
      </c>
    </row>
    <row r="16242" spans="1:9" x14ac:dyDescent="0.2">
      <c r="A16242" t="s">
        <v>47</v>
      </c>
      <c r="B16242" t="s">
        <v>81</v>
      </c>
      <c r="C16242" t="s">
        <v>22</v>
      </c>
      <c r="D16242" s="55">
        <v>47209</v>
      </c>
      <c r="E16242">
        <v>5.0000000000000001E-3</v>
      </c>
      <c r="F16242">
        <v>2166361</v>
      </c>
      <c r="G16242" s="58" t="s">
        <v>87</v>
      </c>
      <c r="H16242" s="58" t="s">
        <v>87</v>
      </c>
      <c r="I16242" s="60" t="s">
        <v>85</v>
      </c>
    </row>
    <row r="16243" spans="1:9" x14ac:dyDescent="0.2">
      <c r="A16243" t="s">
        <v>48</v>
      </c>
      <c r="B16243" t="s">
        <v>80</v>
      </c>
      <c r="C16243" t="s">
        <v>22</v>
      </c>
      <c r="D16243" s="55">
        <v>47209</v>
      </c>
      <c r="E16243">
        <v>0.25</v>
      </c>
      <c r="F16243">
        <v>2166362</v>
      </c>
      <c r="G16243" s="58" t="s">
        <v>87</v>
      </c>
      <c r="H16243" s="58" t="s">
        <v>87</v>
      </c>
      <c r="I16243" s="60" t="s">
        <v>85</v>
      </c>
    </row>
    <row r="16244" spans="1:9" x14ac:dyDescent="0.2">
      <c r="A16244" t="s">
        <v>48</v>
      </c>
      <c r="B16244" t="s">
        <v>81</v>
      </c>
      <c r="C16244" t="s">
        <v>22</v>
      </c>
      <c r="D16244" s="55">
        <v>47209</v>
      </c>
      <c r="E16244">
        <v>5.0000000000000001E-3</v>
      </c>
      <c r="F16244">
        <v>2166363</v>
      </c>
      <c r="G16244" s="58" t="s">
        <v>87</v>
      </c>
      <c r="H16244" s="58" t="s">
        <v>87</v>
      </c>
      <c r="I16244" s="60" t="s">
        <v>85</v>
      </c>
    </row>
    <row r="16245" spans="1:9" x14ac:dyDescent="0.2">
      <c r="A16245" t="s">
        <v>50</v>
      </c>
      <c r="B16245" t="s">
        <v>80</v>
      </c>
      <c r="C16245" t="s">
        <v>22</v>
      </c>
      <c r="D16245" s="55">
        <v>47209</v>
      </c>
      <c r="E16245">
        <v>0</v>
      </c>
      <c r="F16245">
        <v>2166364</v>
      </c>
      <c r="G16245" s="58" t="s">
        <v>87</v>
      </c>
      <c r="H16245" s="58" t="s">
        <v>87</v>
      </c>
      <c r="I16245" s="60" t="s">
        <v>85</v>
      </c>
    </row>
    <row r="16246" spans="1:9" x14ac:dyDescent="0.2">
      <c r="A16246" t="s">
        <v>50</v>
      </c>
      <c r="B16246" t="s">
        <v>81</v>
      </c>
      <c r="C16246" t="s">
        <v>22</v>
      </c>
      <c r="D16246" s="55">
        <v>47209</v>
      </c>
      <c r="E16246">
        <v>0</v>
      </c>
      <c r="F16246">
        <v>2166365</v>
      </c>
      <c r="G16246" s="58" t="s">
        <v>87</v>
      </c>
      <c r="H16246" s="58" t="s">
        <v>87</v>
      </c>
      <c r="I16246" s="60" t="s">
        <v>85</v>
      </c>
    </row>
    <row r="16247" spans="1:9" x14ac:dyDescent="0.2">
      <c r="A16247" t="s">
        <v>58</v>
      </c>
      <c r="B16247" t="s">
        <v>80</v>
      </c>
      <c r="C16247" t="s">
        <v>22</v>
      </c>
      <c r="D16247" s="55">
        <v>47209</v>
      </c>
      <c r="E16247">
        <v>0.36499999999999999</v>
      </c>
      <c r="F16247">
        <v>2166366</v>
      </c>
      <c r="G16247" s="58" t="s">
        <v>87</v>
      </c>
      <c r="H16247" s="58" t="s">
        <v>87</v>
      </c>
      <c r="I16247" s="60" t="s">
        <v>85</v>
      </c>
    </row>
    <row r="16248" spans="1:9" x14ac:dyDescent="0.2">
      <c r="A16248" t="s">
        <v>58</v>
      </c>
      <c r="B16248" t="s">
        <v>81</v>
      </c>
      <c r="C16248" t="s">
        <v>22</v>
      </c>
      <c r="D16248" s="55">
        <v>47209</v>
      </c>
      <c r="E16248">
        <v>2.5000000000000001E-3</v>
      </c>
      <c r="F16248">
        <v>2166367</v>
      </c>
      <c r="G16248" s="58" t="s">
        <v>87</v>
      </c>
      <c r="H16248" s="58" t="s">
        <v>87</v>
      </c>
      <c r="I16248" s="60" t="s">
        <v>85</v>
      </c>
    </row>
    <row r="16249" spans="1:9" x14ac:dyDescent="0.2">
      <c r="A16249" t="s">
        <v>59</v>
      </c>
      <c r="B16249" t="s">
        <v>80</v>
      </c>
      <c r="C16249" t="s">
        <v>22</v>
      </c>
      <c r="D16249" s="55">
        <v>47209</v>
      </c>
      <c r="E16249">
        <v>0.45</v>
      </c>
      <c r="F16249">
        <v>2166368</v>
      </c>
      <c r="G16249" s="58" t="s">
        <v>87</v>
      </c>
      <c r="H16249" s="58" t="s">
        <v>87</v>
      </c>
      <c r="I16249" s="60" t="s">
        <v>85</v>
      </c>
    </row>
    <row r="16250" spans="1:9" x14ac:dyDescent="0.2">
      <c r="A16250" t="s">
        <v>59</v>
      </c>
      <c r="B16250" t="s">
        <v>81</v>
      </c>
      <c r="C16250" t="s">
        <v>22</v>
      </c>
      <c r="D16250" s="55">
        <v>47209</v>
      </c>
      <c r="E16250">
        <v>-8.5000000000000006E-2</v>
      </c>
      <c r="F16250">
        <v>2166369</v>
      </c>
      <c r="G16250" s="58" t="s">
        <v>87</v>
      </c>
      <c r="H16250" s="58" t="s">
        <v>87</v>
      </c>
      <c r="I16250" s="60" t="s">
        <v>85</v>
      </c>
    </row>
    <row r="16251" spans="1:9" x14ac:dyDescent="0.2">
      <c r="A16251" t="s">
        <v>60</v>
      </c>
      <c r="B16251" t="s">
        <v>80</v>
      </c>
      <c r="C16251" t="s">
        <v>22</v>
      </c>
      <c r="D16251" s="55">
        <v>47209</v>
      </c>
      <c r="E16251">
        <v>0.45</v>
      </c>
      <c r="F16251">
        <v>2166370</v>
      </c>
      <c r="G16251" s="58" t="s">
        <v>87</v>
      </c>
      <c r="H16251" s="58" t="s">
        <v>87</v>
      </c>
      <c r="I16251" s="60" t="s">
        <v>85</v>
      </c>
    </row>
    <row r="16252" spans="1:9" x14ac:dyDescent="0.2">
      <c r="A16252" t="s">
        <v>60</v>
      </c>
      <c r="B16252" t="s">
        <v>81</v>
      </c>
      <c r="C16252" t="s">
        <v>22</v>
      </c>
      <c r="D16252" s="55">
        <v>47209</v>
      </c>
      <c r="E16252">
        <v>0.02</v>
      </c>
      <c r="F16252">
        <v>2166371</v>
      </c>
      <c r="G16252" s="58" t="s">
        <v>87</v>
      </c>
      <c r="H16252" s="58" t="s">
        <v>87</v>
      </c>
      <c r="I16252" s="60" t="s">
        <v>85</v>
      </c>
    </row>
    <row r="16253" spans="1:9" x14ac:dyDescent="0.2">
      <c r="A16253" t="s">
        <v>61</v>
      </c>
      <c r="B16253" t="s">
        <v>80</v>
      </c>
      <c r="C16253" t="s">
        <v>22</v>
      </c>
      <c r="D16253" s="55">
        <v>47209</v>
      </c>
      <c r="E16253">
        <v>0.45</v>
      </c>
      <c r="F16253">
        <v>2166372</v>
      </c>
      <c r="G16253" s="58" t="s">
        <v>87</v>
      </c>
      <c r="H16253" s="58" t="s">
        <v>87</v>
      </c>
      <c r="I16253" s="60" t="s">
        <v>85</v>
      </c>
    </row>
    <row r="16254" spans="1:9" x14ac:dyDescent="0.2">
      <c r="A16254" t="s">
        <v>61</v>
      </c>
      <c r="B16254" t="s">
        <v>81</v>
      </c>
      <c r="C16254" t="s">
        <v>22</v>
      </c>
      <c r="D16254" s="55">
        <v>47209</v>
      </c>
      <c r="E16254">
        <v>-4.4999999999999998E-2</v>
      </c>
      <c r="F16254">
        <v>2166373</v>
      </c>
      <c r="G16254" s="58" t="s">
        <v>87</v>
      </c>
      <c r="H16254" s="58" t="s">
        <v>87</v>
      </c>
      <c r="I16254" s="60" t="s">
        <v>85</v>
      </c>
    </row>
    <row r="16255" spans="1:9" x14ac:dyDescent="0.2">
      <c r="A16255" t="s">
        <v>62</v>
      </c>
      <c r="B16255" t="s">
        <v>80</v>
      </c>
      <c r="C16255" t="s">
        <v>22</v>
      </c>
      <c r="D16255" s="55">
        <v>47209</v>
      </c>
      <c r="E16255">
        <v>0.25</v>
      </c>
      <c r="F16255">
        <v>2166374</v>
      </c>
      <c r="G16255" s="58" t="s">
        <v>87</v>
      </c>
      <c r="H16255" s="58" t="s">
        <v>87</v>
      </c>
      <c r="I16255" s="60" t="s">
        <v>85</v>
      </c>
    </row>
    <row r="16256" spans="1:9" x14ac:dyDescent="0.2">
      <c r="A16256" t="s">
        <v>62</v>
      </c>
      <c r="B16256" t="s">
        <v>81</v>
      </c>
      <c r="C16256" t="s">
        <v>22</v>
      </c>
      <c r="D16256" s="55">
        <v>47209</v>
      </c>
      <c r="E16256">
        <v>5.0000000000000001E-3</v>
      </c>
      <c r="F16256">
        <v>2166375</v>
      </c>
      <c r="G16256" s="58" t="s">
        <v>87</v>
      </c>
      <c r="H16256" s="58" t="s">
        <v>87</v>
      </c>
      <c r="I16256" s="60" t="s">
        <v>85</v>
      </c>
    </row>
    <row r="16257" spans="1:9" x14ac:dyDescent="0.2">
      <c r="A16257" t="s">
        <v>63</v>
      </c>
      <c r="B16257" t="s">
        <v>80</v>
      </c>
      <c r="C16257" t="s">
        <v>22</v>
      </c>
      <c r="D16257" s="55">
        <v>47209</v>
      </c>
      <c r="E16257">
        <v>0</v>
      </c>
      <c r="F16257">
        <v>2166376</v>
      </c>
      <c r="G16257" s="58" t="s">
        <v>87</v>
      </c>
      <c r="H16257" s="58" t="s">
        <v>87</v>
      </c>
      <c r="I16257" s="60" t="s">
        <v>85</v>
      </c>
    </row>
    <row r="16258" spans="1:9" x14ac:dyDescent="0.2">
      <c r="A16258" t="s">
        <v>63</v>
      </c>
      <c r="B16258" t="s">
        <v>81</v>
      </c>
      <c r="C16258" t="s">
        <v>22</v>
      </c>
      <c r="D16258" s="55">
        <v>47209</v>
      </c>
      <c r="E16258">
        <v>0</v>
      </c>
      <c r="F16258">
        <v>2166377</v>
      </c>
      <c r="G16258" s="58" t="s">
        <v>87</v>
      </c>
      <c r="H16258" s="58" t="s">
        <v>87</v>
      </c>
      <c r="I16258" s="60" t="s">
        <v>85</v>
      </c>
    </row>
    <row r="16259" spans="1:9" x14ac:dyDescent="0.2">
      <c r="A16259" t="s">
        <v>64</v>
      </c>
      <c r="B16259" t="s">
        <v>80</v>
      </c>
      <c r="C16259" t="s">
        <v>22</v>
      </c>
      <c r="D16259" s="55">
        <v>47209</v>
      </c>
      <c r="E16259">
        <v>0</v>
      </c>
      <c r="F16259">
        <v>2166378</v>
      </c>
      <c r="G16259" s="58" t="s">
        <v>87</v>
      </c>
      <c r="H16259" s="58" t="s">
        <v>87</v>
      </c>
      <c r="I16259" s="60" t="s">
        <v>85</v>
      </c>
    </row>
    <row r="16260" spans="1:9" x14ac:dyDescent="0.2">
      <c r="A16260" t="s">
        <v>64</v>
      </c>
      <c r="B16260" t="s">
        <v>81</v>
      </c>
      <c r="C16260" t="s">
        <v>22</v>
      </c>
      <c r="D16260" s="55">
        <v>47209</v>
      </c>
      <c r="E16260">
        <v>0</v>
      </c>
      <c r="F16260">
        <v>2166379</v>
      </c>
      <c r="G16260" s="58" t="s">
        <v>87</v>
      </c>
      <c r="H16260" s="58" t="s">
        <v>87</v>
      </c>
      <c r="I16260" s="60" t="s">
        <v>85</v>
      </c>
    </row>
    <row r="16261" spans="1:9" x14ac:dyDescent="0.2">
      <c r="A16261" t="s">
        <v>79</v>
      </c>
      <c r="B16261" t="s">
        <v>80</v>
      </c>
      <c r="C16261" t="s">
        <v>22</v>
      </c>
      <c r="D16261" s="55">
        <v>47209</v>
      </c>
      <c r="E16261">
        <v>0</v>
      </c>
      <c r="F16261">
        <v>2166380</v>
      </c>
      <c r="G16261" s="58" t="s">
        <v>87</v>
      </c>
      <c r="H16261" s="58" t="s">
        <v>87</v>
      </c>
      <c r="I16261" s="60" t="s">
        <v>85</v>
      </c>
    </row>
    <row r="16262" spans="1:9" x14ac:dyDescent="0.2">
      <c r="A16262" t="s">
        <v>79</v>
      </c>
      <c r="B16262" t="s">
        <v>81</v>
      </c>
      <c r="C16262" t="s">
        <v>22</v>
      </c>
      <c r="D16262" s="55">
        <v>47209</v>
      </c>
      <c r="E16262">
        <v>0</v>
      </c>
      <c r="F16262">
        <v>2166381</v>
      </c>
      <c r="G16262" s="58" t="s">
        <v>87</v>
      </c>
      <c r="H16262" s="58" t="s">
        <v>87</v>
      </c>
      <c r="I16262" s="60" t="s">
        <v>85</v>
      </c>
    </row>
    <row r="16263" spans="1:9" x14ac:dyDescent="0.2">
      <c r="A16263" t="s">
        <v>65</v>
      </c>
      <c r="B16263" t="s">
        <v>80</v>
      </c>
      <c r="C16263" t="s">
        <v>22</v>
      </c>
      <c r="D16263" s="55">
        <v>47209</v>
      </c>
      <c r="E16263">
        <v>0</v>
      </c>
      <c r="F16263">
        <v>2166382</v>
      </c>
      <c r="G16263" s="58" t="s">
        <v>87</v>
      </c>
      <c r="H16263" s="58" t="s">
        <v>87</v>
      </c>
      <c r="I16263" s="60" t="s">
        <v>85</v>
      </c>
    </row>
    <row r="16264" spans="1:9" x14ac:dyDescent="0.2">
      <c r="A16264" t="s">
        <v>65</v>
      </c>
      <c r="B16264" t="s">
        <v>81</v>
      </c>
      <c r="C16264" t="s">
        <v>22</v>
      </c>
      <c r="D16264" s="55">
        <v>47209</v>
      </c>
      <c r="E16264">
        <v>0</v>
      </c>
      <c r="F16264">
        <v>2166383</v>
      </c>
      <c r="G16264" s="58" t="s">
        <v>87</v>
      </c>
      <c r="H16264" s="58" t="s">
        <v>87</v>
      </c>
      <c r="I16264" s="60" t="s">
        <v>85</v>
      </c>
    </row>
    <row r="16265" spans="1:9" x14ac:dyDescent="0.2">
      <c r="A16265" t="s">
        <v>82</v>
      </c>
      <c r="B16265" t="s">
        <v>80</v>
      </c>
      <c r="C16265" t="s">
        <v>22</v>
      </c>
      <c r="D16265" s="55">
        <v>47209</v>
      </c>
      <c r="E16265">
        <v>0</v>
      </c>
      <c r="F16265">
        <v>2166384</v>
      </c>
      <c r="G16265" s="58" t="s">
        <v>87</v>
      </c>
      <c r="H16265" s="58" t="s">
        <v>87</v>
      </c>
      <c r="I16265" s="60" t="s">
        <v>85</v>
      </c>
    </row>
    <row r="16266" spans="1:9" x14ac:dyDescent="0.2">
      <c r="A16266" t="s">
        <v>78</v>
      </c>
      <c r="B16266" t="s">
        <v>80</v>
      </c>
      <c r="C16266" t="s">
        <v>22</v>
      </c>
      <c r="D16266" s="55">
        <v>47239</v>
      </c>
      <c r="E16266">
        <v>0.29749999999999999</v>
      </c>
      <c r="F16266">
        <v>2166338</v>
      </c>
      <c r="G16266" s="58" t="s">
        <v>87</v>
      </c>
      <c r="H16266" s="58" t="s">
        <v>87</v>
      </c>
      <c r="I16266" s="60" t="s">
        <v>85</v>
      </c>
    </row>
    <row r="16267" spans="1:9" x14ac:dyDescent="0.2">
      <c r="A16267" t="s">
        <v>78</v>
      </c>
      <c r="B16267" t="s">
        <v>81</v>
      </c>
      <c r="C16267" t="s">
        <v>22</v>
      </c>
      <c r="D16267" s="55">
        <v>47239</v>
      </c>
      <c r="E16267">
        <v>2.5000000000000001E-3</v>
      </c>
      <c r="F16267">
        <v>2166339</v>
      </c>
      <c r="G16267" s="58" t="s">
        <v>87</v>
      </c>
      <c r="H16267" s="58" t="s">
        <v>87</v>
      </c>
      <c r="I16267" s="60" t="s">
        <v>85</v>
      </c>
    </row>
    <row r="16268" spans="1:9" x14ac:dyDescent="0.2">
      <c r="A16268" t="s">
        <v>35</v>
      </c>
      <c r="B16268" t="s">
        <v>80</v>
      </c>
      <c r="C16268" t="s">
        <v>22</v>
      </c>
      <c r="D16268" s="55">
        <v>47239</v>
      </c>
      <c r="E16268">
        <v>0.29749999999999999</v>
      </c>
      <c r="F16268">
        <v>2166340</v>
      </c>
      <c r="G16268" s="58" t="s">
        <v>87</v>
      </c>
      <c r="H16268" s="58" t="s">
        <v>87</v>
      </c>
      <c r="I16268" s="60" t="s">
        <v>85</v>
      </c>
    </row>
    <row r="16269" spans="1:9" x14ac:dyDescent="0.2">
      <c r="A16269" t="s">
        <v>35</v>
      </c>
      <c r="B16269" t="s">
        <v>81</v>
      </c>
      <c r="C16269" t="s">
        <v>22</v>
      </c>
      <c r="D16269" s="55">
        <v>47239</v>
      </c>
      <c r="E16269">
        <v>3.2500000000000001E-2</v>
      </c>
      <c r="F16269">
        <v>2166341</v>
      </c>
      <c r="G16269" s="58" t="s">
        <v>87</v>
      </c>
      <c r="H16269" s="58" t="s">
        <v>87</v>
      </c>
      <c r="I16269" s="60" t="s">
        <v>85</v>
      </c>
    </row>
    <row r="16270" spans="1:9" x14ac:dyDescent="0.2">
      <c r="A16270" t="s">
        <v>36</v>
      </c>
      <c r="B16270" t="s">
        <v>80</v>
      </c>
      <c r="C16270" t="s">
        <v>22</v>
      </c>
      <c r="D16270" s="55">
        <v>47239</v>
      </c>
      <c r="E16270">
        <v>0.29749999999999999</v>
      </c>
      <c r="F16270">
        <v>2166342</v>
      </c>
      <c r="G16270" s="58" t="s">
        <v>87</v>
      </c>
      <c r="H16270" s="58" t="s">
        <v>87</v>
      </c>
      <c r="I16270" s="60" t="s">
        <v>85</v>
      </c>
    </row>
    <row r="16271" spans="1:9" x14ac:dyDescent="0.2">
      <c r="A16271" t="s">
        <v>36</v>
      </c>
      <c r="B16271" t="s">
        <v>81</v>
      </c>
      <c r="C16271" t="s">
        <v>22</v>
      </c>
      <c r="D16271" s="55">
        <v>47239</v>
      </c>
      <c r="E16271">
        <v>2.5000000000000001E-3</v>
      </c>
      <c r="F16271">
        <v>2166343</v>
      </c>
      <c r="G16271" s="58" t="s">
        <v>87</v>
      </c>
      <c r="H16271" s="58" t="s">
        <v>87</v>
      </c>
      <c r="I16271" s="60" t="s">
        <v>85</v>
      </c>
    </row>
    <row r="16272" spans="1:9" x14ac:dyDescent="0.2">
      <c r="A16272" t="s">
        <v>37</v>
      </c>
      <c r="B16272" t="s">
        <v>80</v>
      </c>
      <c r="C16272" t="s">
        <v>22</v>
      </c>
      <c r="D16272" s="55">
        <v>47239</v>
      </c>
      <c r="E16272">
        <v>0.29749999999999999</v>
      </c>
      <c r="F16272">
        <v>2166344</v>
      </c>
      <c r="G16272" s="58" t="s">
        <v>87</v>
      </c>
      <c r="H16272" s="58" t="s">
        <v>87</v>
      </c>
      <c r="I16272" s="60" t="s">
        <v>85</v>
      </c>
    </row>
    <row r="16273" spans="1:9" x14ac:dyDescent="0.2">
      <c r="A16273" t="s">
        <v>37</v>
      </c>
      <c r="B16273" t="s">
        <v>81</v>
      </c>
      <c r="C16273" t="s">
        <v>22</v>
      </c>
      <c r="D16273" s="55">
        <v>47239</v>
      </c>
      <c r="E16273">
        <v>3.2500000000000001E-2</v>
      </c>
      <c r="F16273">
        <v>2166345</v>
      </c>
      <c r="G16273" s="58" t="s">
        <v>87</v>
      </c>
      <c r="H16273" s="58" t="s">
        <v>87</v>
      </c>
      <c r="I16273" s="60" t="s">
        <v>85</v>
      </c>
    </row>
    <row r="16274" spans="1:9" x14ac:dyDescent="0.2">
      <c r="A16274" t="s">
        <v>40</v>
      </c>
      <c r="B16274" t="s">
        <v>80</v>
      </c>
      <c r="C16274" t="s">
        <v>22</v>
      </c>
      <c r="D16274" s="55">
        <v>47239</v>
      </c>
      <c r="E16274">
        <v>0</v>
      </c>
      <c r="F16274">
        <v>2166346</v>
      </c>
      <c r="G16274" s="58" t="s">
        <v>87</v>
      </c>
      <c r="H16274" s="58" t="s">
        <v>87</v>
      </c>
      <c r="I16274" s="60" t="s">
        <v>85</v>
      </c>
    </row>
    <row r="16275" spans="1:9" x14ac:dyDescent="0.2">
      <c r="A16275" t="s">
        <v>40</v>
      </c>
      <c r="B16275" t="s">
        <v>81</v>
      </c>
      <c r="C16275" t="s">
        <v>22</v>
      </c>
      <c r="D16275" s="55">
        <v>47239</v>
      </c>
      <c r="E16275">
        <v>0</v>
      </c>
      <c r="F16275">
        <v>2166347</v>
      </c>
      <c r="G16275" s="58" t="s">
        <v>87</v>
      </c>
      <c r="H16275" s="58" t="s">
        <v>87</v>
      </c>
      <c r="I16275" s="60" t="s">
        <v>85</v>
      </c>
    </row>
    <row r="16276" spans="1:9" x14ac:dyDescent="0.2">
      <c r="A16276" t="s">
        <v>41</v>
      </c>
      <c r="B16276" t="s">
        <v>80</v>
      </c>
      <c r="C16276" t="s">
        <v>22</v>
      </c>
      <c r="D16276" s="55">
        <v>47239</v>
      </c>
      <c r="E16276">
        <v>0</v>
      </c>
      <c r="F16276">
        <v>2166348</v>
      </c>
      <c r="G16276" s="58" t="s">
        <v>87</v>
      </c>
      <c r="H16276" s="58" t="s">
        <v>87</v>
      </c>
      <c r="I16276" s="60" t="s">
        <v>85</v>
      </c>
    </row>
    <row r="16277" spans="1:9" x14ac:dyDescent="0.2">
      <c r="A16277" t="s">
        <v>41</v>
      </c>
      <c r="B16277" t="s">
        <v>81</v>
      </c>
      <c r="C16277" t="s">
        <v>22</v>
      </c>
      <c r="D16277" s="55">
        <v>47239</v>
      </c>
      <c r="E16277">
        <v>0</v>
      </c>
      <c r="F16277">
        <v>2166349</v>
      </c>
      <c r="G16277" s="58" t="s">
        <v>87</v>
      </c>
      <c r="H16277" s="58" t="s">
        <v>87</v>
      </c>
      <c r="I16277" s="60" t="s">
        <v>85</v>
      </c>
    </row>
    <row r="16278" spans="1:9" x14ac:dyDescent="0.2">
      <c r="A16278" t="s">
        <v>42</v>
      </c>
      <c r="B16278" t="s">
        <v>80</v>
      </c>
      <c r="C16278" t="s">
        <v>22</v>
      </c>
      <c r="D16278" s="55">
        <v>47239</v>
      </c>
      <c r="E16278">
        <v>0.1925</v>
      </c>
      <c r="F16278">
        <v>2166350</v>
      </c>
      <c r="G16278" s="58" t="s">
        <v>87</v>
      </c>
      <c r="H16278" s="58" t="s">
        <v>87</v>
      </c>
      <c r="I16278" s="60" t="s">
        <v>85</v>
      </c>
    </row>
    <row r="16279" spans="1:9" x14ac:dyDescent="0.2">
      <c r="A16279" t="s">
        <v>42</v>
      </c>
      <c r="B16279" t="s">
        <v>81</v>
      </c>
      <c r="C16279" t="s">
        <v>22</v>
      </c>
      <c r="D16279" s="55">
        <v>47239</v>
      </c>
      <c r="E16279">
        <v>0</v>
      </c>
      <c r="F16279">
        <v>2166351</v>
      </c>
      <c r="G16279" s="58" t="s">
        <v>87</v>
      </c>
      <c r="H16279" s="58" t="s">
        <v>87</v>
      </c>
      <c r="I16279" s="60" t="s">
        <v>85</v>
      </c>
    </row>
    <row r="16280" spans="1:9" x14ac:dyDescent="0.2">
      <c r="A16280" t="s">
        <v>43</v>
      </c>
      <c r="B16280" t="s">
        <v>80</v>
      </c>
      <c r="C16280" t="s">
        <v>22</v>
      </c>
      <c r="D16280" s="55">
        <v>47239</v>
      </c>
      <c r="E16280">
        <v>0.1925</v>
      </c>
      <c r="F16280">
        <v>2166352</v>
      </c>
      <c r="G16280" s="58" t="s">
        <v>87</v>
      </c>
      <c r="H16280" s="58" t="s">
        <v>87</v>
      </c>
      <c r="I16280" s="60" t="s">
        <v>85</v>
      </c>
    </row>
    <row r="16281" spans="1:9" x14ac:dyDescent="0.2">
      <c r="A16281" t="s">
        <v>43</v>
      </c>
      <c r="B16281" t="s">
        <v>81</v>
      </c>
      <c r="C16281" t="s">
        <v>22</v>
      </c>
      <c r="D16281" s="55">
        <v>47239</v>
      </c>
      <c r="E16281">
        <v>0</v>
      </c>
      <c r="F16281">
        <v>2166353</v>
      </c>
      <c r="G16281" s="58" t="s">
        <v>87</v>
      </c>
      <c r="H16281" s="58" t="s">
        <v>87</v>
      </c>
      <c r="I16281" s="60" t="s">
        <v>85</v>
      </c>
    </row>
    <row r="16282" spans="1:9" x14ac:dyDescent="0.2">
      <c r="A16282" t="s">
        <v>44</v>
      </c>
      <c r="B16282" t="s">
        <v>80</v>
      </c>
      <c r="C16282" t="s">
        <v>22</v>
      </c>
      <c r="D16282" s="55">
        <v>47239</v>
      </c>
      <c r="E16282">
        <v>0.20250000000000001</v>
      </c>
      <c r="F16282">
        <v>2166354</v>
      </c>
      <c r="G16282" s="58" t="s">
        <v>87</v>
      </c>
      <c r="H16282" s="58" t="s">
        <v>87</v>
      </c>
      <c r="I16282" s="60" t="s">
        <v>85</v>
      </c>
    </row>
    <row r="16283" spans="1:9" x14ac:dyDescent="0.2">
      <c r="A16283" t="s">
        <v>44</v>
      </c>
      <c r="B16283" t="s">
        <v>81</v>
      </c>
      <c r="C16283" t="s">
        <v>22</v>
      </c>
      <c r="D16283" s="55">
        <v>47239</v>
      </c>
      <c r="E16283">
        <v>5.0000000000000001E-3</v>
      </c>
      <c r="F16283">
        <v>2166355</v>
      </c>
      <c r="G16283" s="58" t="s">
        <v>87</v>
      </c>
      <c r="H16283" s="58" t="s">
        <v>87</v>
      </c>
      <c r="I16283" s="60" t="s">
        <v>85</v>
      </c>
    </row>
    <row r="16284" spans="1:9" x14ac:dyDescent="0.2">
      <c r="A16284" t="s">
        <v>45</v>
      </c>
      <c r="B16284" t="s">
        <v>80</v>
      </c>
      <c r="C16284" t="s">
        <v>22</v>
      </c>
      <c r="D16284" s="55">
        <v>47239</v>
      </c>
      <c r="E16284">
        <v>0.20250000000000001</v>
      </c>
      <c r="F16284">
        <v>2166356</v>
      </c>
      <c r="G16284" s="58" t="s">
        <v>87</v>
      </c>
      <c r="H16284" s="58" t="s">
        <v>87</v>
      </c>
      <c r="I16284" s="60" t="s">
        <v>85</v>
      </c>
    </row>
    <row r="16285" spans="1:9" x14ac:dyDescent="0.2">
      <c r="A16285" t="s">
        <v>45</v>
      </c>
      <c r="B16285" t="s">
        <v>81</v>
      </c>
      <c r="C16285" t="s">
        <v>22</v>
      </c>
      <c r="D16285" s="55">
        <v>47239</v>
      </c>
      <c r="E16285">
        <v>5.0000000000000001E-3</v>
      </c>
      <c r="F16285">
        <v>2166357</v>
      </c>
      <c r="G16285" s="58" t="s">
        <v>87</v>
      </c>
      <c r="H16285" s="58" t="s">
        <v>87</v>
      </c>
      <c r="I16285" s="60" t="s">
        <v>85</v>
      </c>
    </row>
    <row r="16286" spans="1:9" x14ac:dyDescent="0.2">
      <c r="A16286" t="s">
        <v>46</v>
      </c>
      <c r="B16286" t="s">
        <v>80</v>
      </c>
      <c r="C16286" t="s">
        <v>22</v>
      </c>
      <c r="D16286" s="55">
        <v>47239</v>
      </c>
      <c r="E16286">
        <v>0.20250000000000001</v>
      </c>
      <c r="F16286">
        <v>2166358</v>
      </c>
      <c r="G16286" s="58" t="s">
        <v>87</v>
      </c>
      <c r="H16286" s="58" t="s">
        <v>87</v>
      </c>
      <c r="I16286" s="60" t="s">
        <v>85</v>
      </c>
    </row>
    <row r="16287" spans="1:9" x14ac:dyDescent="0.2">
      <c r="A16287" t="s">
        <v>46</v>
      </c>
      <c r="B16287" t="s">
        <v>81</v>
      </c>
      <c r="C16287" t="s">
        <v>22</v>
      </c>
      <c r="D16287" s="55">
        <v>47239</v>
      </c>
      <c r="E16287">
        <v>5.0000000000000001E-3</v>
      </c>
      <c r="F16287">
        <v>2166359</v>
      </c>
      <c r="G16287" s="58" t="s">
        <v>87</v>
      </c>
      <c r="H16287" s="58" t="s">
        <v>87</v>
      </c>
      <c r="I16287" s="60" t="s">
        <v>85</v>
      </c>
    </row>
    <row r="16288" spans="1:9" x14ac:dyDescent="0.2">
      <c r="A16288" t="s">
        <v>47</v>
      </c>
      <c r="B16288" t="s">
        <v>80</v>
      </c>
      <c r="C16288" t="s">
        <v>22</v>
      </c>
      <c r="D16288" s="55">
        <v>47239</v>
      </c>
      <c r="E16288">
        <v>0.20250000000000001</v>
      </c>
      <c r="F16288">
        <v>2166360</v>
      </c>
      <c r="G16288" s="58" t="s">
        <v>87</v>
      </c>
      <c r="H16288" s="58" t="s">
        <v>87</v>
      </c>
      <c r="I16288" s="60" t="s">
        <v>85</v>
      </c>
    </row>
    <row r="16289" spans="1:9" x14ac:dyDescent="0.2">
      <c r="A16289" t="s">
        <v>47</v>
      </c>
      <c r="B16289" t="s">
        <v>81</v>
      </c>
      <c r="C16289" t="s">
        <v>22</v>
      </c>
      <c r="D16289" s="55">
        <v>47239</v>
      </c>
      <c r="E16289">
        <v>5.0000000000000001E-3</v>
      </c>
      <c r="F16289">
        <v>2166361</v>
      </c>
      <c r="G16289" s="58" t="s">
        <v>87</v>
      </c>
      <c r="H16289" s="58" t="s">
        <v>87</v>
      </c>
      <c r="I16289" s="60" t="s">
        <v>85</v>
      </c>
    </row>
    <row r="16290" spans="1:9" x14ac:dyDescent="0.2">
      <c r="A16290" t="s">
        <v>48</v>
      </c>
      <c r="B16290" t="s">
        <v>80</v>
      </c>
      <c r="C16290" t="s">
        <v>22</v>
      </c>
      <c r="D16290" s="55">
        <v>47239</v>
      </c>
      <c r="E16290">
        <v>0.20250000000000001</v>
      </c>
      <c r="F16290">
        <v>2166362</v>
      </c>
      <c r="G16290" s="58" t="s">
        <v>87</v>
      </c>
      <c r="H16290" s="58" t="s">
        <v>87</v>
      </c>
      <c r="I16290" s="60" t="s">
        <v>85</v>
      </c>
    </row>
    <row r="16291" spans="1:9" x14ac:dyDescent="0.2">
      <c r="A16291" t="s">
        <v>48</v>
      </c>
      <c r="B16291" t="s">
        <v>81</v>
      </c>
      <c r="C16291" t="s">
        <v>22</v>
      </c>
      <c r="D16291" s="55">
        <v>47239</v>
      </c>
      <c r="E16291">
        <v>5.0000000000000001E-3</v>
      </c>
      <c r="F16291">
        <v>2166363</v>
      </c>
      <c r="G16291" s="58" t="s">
        <v>87</v>
      </c>
      <c r="H16291" s="58" t="s">
        <v>87</v>
      </c>
      <c r="I16291" s="60" t="s">
        <v>85</v>
      </c>
    </row>
    <row r="16292" spans="1:9" x14ac:dyDescent="0.2">
      <c r="A16292" t="s">
        <v>50</v>
      </c>
      <c r="B16292" t="s">
        <v>80</v>
      </c>
      <c r="C16292" t="s">
        <v>22</v>
      </c>
      <c r="D16292" s="55">
        <v>47239</v>
      </c>
      <c r="E16292">
        <v>0</v>
      </c>
      <c r="F16292">
        <v>2166364</v>
      </c>
      <c r="G16292" s="58" t="s">
        <v>87</v>
      </c>
      <c r="H16292" s="58" t="s">
        <v>87</v>
      </c>
      <c r="I16292" s="60" t="s">
        <v>85</v>
      </c>
    </row>
    <row r="16293" spans="1:9" x14ac:dyDescent="0.2">
      <c r="A16293" t="s">
        <v>50</v>
      </c>
      <c r="B16293" t="s">
        <v>81</v>
      </c>
      <c r="C16293" t="s">
        <v>22</v>
      </c>
      <c r="D16293" s="55">
        <v>47239</v>
      </c>
      <c r="E16293">
        <v>0</v>
      </c>
      <c r="F16293">
        <v>2166365</v>
      </c>
      <c r="G16293" s="58" t="s">
        <v>87</v>
      </c>
      <c r="H16293" s="58" t="s">
        <v>87</v>
      </c>
      <c r="I16293" s="60" t="s">
        <v>85</v>
      </c>
    </row>
    <row r="16294" spans="1:9" x14ac:dyDescent="0.2">
      <c r="A16294" t="s">
        <v>58</v>
      </c>
      <c r="B16294" t="s">
        <v>80</v>
      </c>
      <c r="C16294" t="s">
        <v>22</v>
      </c>
      <c r="D16294" s="55">
        <v>47239</v>
      </c>
      <c r="E16294">
        <v>0.29749999999999999</v>
      </c>
      <c r="F16294">
        <v>2166366</v>
      </c>
      <c r="G16294" s="58" t="s">
        <v>87</v>
      </c>
      <c r="H16294" s="58" t="s">
        <v>87</v>
      </c>
      <c r="I16294" s="60" t="s">
        <v>85</v>
      </c>
    </row>
    <row r="16295" spans="1:9" x14ac:dyDescent="0.2">
      <c r="A16295" t="s">
        <v>58</v>
      </c>
      <c r="B16295" t="s">
        <v>81</v>
      </c>
      <c r="C16295" t="s">
        <v>22</v>
      </c>
      <c r="D16295" s="55">
        <v>47239</v>
      </c>
      <c r="E16295">
        <v>2.5000000000000001E-3</v>
      </c>
      <c r="F16295">
        <v>2166367</v>
      </c>
      <c r="G16295" s="58" t="s">
        <v>87</v>
      </c>
      <c r="H16295" s="58" t="s">
        <v>87</v>
      </c>
      <c r="I16295" s="60" t="s">
        <v>85</v>
      </c>
    </row>
    <row r="16296" spans="1:9" x14ac:dyDescent="0.2">
      <c r="A16296" t="s">
        <v>59</v>
      </c>
      <c r="B16296" t="s">
        <v>80</v>
      </c>
      <c r="C16296" t="s">
        <v>22</v>
      </c>
      <c r="D16296" s="55">
        <v>47239</v>
      </c>
      <c r="E16296">
        <v>0.42</v>
      </c>
      <c r="F16296">
        <v>2166368</v>
      </c>
      <c r="G16296" s="58" t="s">
        <v>87</v>
      </c>
      <c r="H16296" s="58" t="s">
        <v>87</v>
      </c>
      <c r="I16296" s="60" t="s">
        <v>85</v>
      </c>
    </row>
    <row r="16297" spans="1:9" x14ac:dyDescent="0.2">
      <c r="A16297" t="s">
        <v>59</v>
      </c>
      <c r="B16297" t="s">
        <v>81</v>
      </c>
      <c r="C16297" t="s">
        <v>22</v>
      </c>
      <c r="D16297" s="55">
        <v>47239</v>
      </c>
      <c r="E16297">
        <v>-6.5000000000000002E-2</v>
      </c>
      <c r="F16297">
        <v>2166369</v>
      </c>
      <c r="G16297" s="58" t="s">
        <v>87</v>
      </c>
      <c r="H16297" s="58" t="s">
        <v>87</v>
      </c>
      <c r="I16297" s="60" t="s">
        <v>85</v>
      </c>
    </row>
    <row r="16298" spans="1:9" x14ac:dyDescent="0.2">
      <c r="A16298" t="s">
        <v>60</v>
      </c>
      <c r="B16298" t="s">
        <v>80</v>
      </c>
      <c r="C16298" t="s">
        <v>22</v>
      </c>
      <c r="D16298" s="55">
        <v>47239</v>
      </c>
      <c r="E16298">
        <v>0.42</v>
      </c>
      <c r="F16298">
        <v>2166370</v>
      </c>
      <c r="G16298" s="58" t="s">
        <v>87</v>
      </c>
      <c r="H16298" s="58" t="s">
        <v>87</v>
      </c>
      <c r="I16298" s="60" t="s">
        <v>85</v>
      </c>
    </row>
    <row r="16299" spans="1:9" x14ac:dyDescent="0.2">
      <c r="A16299" t="s">
        <v>60</v>
      </c>
      <c r="B16299" t="s">
        <v>81</v>
      </c>
      <c r="C16299" t="s">
        <v>22</v>
      </c>
      <c r="D16299" s="55">
        <v>47239</v>
      </c>
      <c r="E16299">
        <v>0.02</v>
      </c>
      <c r="F16299">
        <v>2166371</v>
      </c>
      <c r="G16299" s="58" t="s">
        <v>87</v>
      </c>
      <c r="H16299" s="58" t="s">
        <v>87</v>
      </c>
      <c r="I16299" s="60" t="s">
        <v>85</v>
      </c>
    </row>
    <row r="16300" spans="1:9" x14ac:dyDescent="0.2">
      <c r="A16300" t="s">
        <v>61</v>
      </c>
      <c r="B16300" t="s">
        <v>80</v>
      </c>
      <c r="C16300" t="s">
        <v>22</v>
      </c>
      <c r="D16300" s="55">
        <v>47239</v>
      </c>
      <c r="E16300">
        <v>0.42</v>
      </c>
      <c r="F16300">
        <v>2166372</v>
      </c>
      <c r="G16300" s="58" t="s">
        <v>87</v>
      </c>
      <c r="H16300" s="58" t="s">
        <v>87</v>
      </c>
      <c r="I16300" s="60" t="s">
        <v>85</v>
      </c>
    </row>
    <row r="16301" spans="1:9" x14ac:dyDescent="0.2">
      <c r="A16301" t="s">
        <v>61</v>
      </c>
      <c r="B16301" t="s">
        <v>81</v>
      </c>
      <c r="C16301" t="s">
        <v>22</v>
      </c>
      <c r="D16301" s="55">
        <v>47239</v>
      </c>
      <c r="E16301">
        <v>-3.5000000000000003E-2</v>
      </c>
      <c r="F16301">
        <v>2166373</v>
      </c>
      <c r="G16301" s="58" t="s">
        <v>87</v>
      </c>
      <c r="H16301" s="58" t="s">
        <v>87</v>
      </c>
      <c r="I16301" s="60" t="s">
        <v>85</v>
      </c>
    </row>
    <row r="16302" spans="1:9" x14ac:dyDescent="0.2">
      <c r="A16302" t="s">
        <v>62</v>
      </c>
      <c r="B16302" t="s">
        <v>80</v>
      </c>
      <c r="C16302" t="s">
        <v>22</v>
      </c>
      <c r="D16302" s="55">
        <v>47239</v>
      </c>
      <c r="E16302">
        <v>0.20250000000000001</v>
      </c>
      <c r="F16302">
        <v>2166374</v>
      </c>
      <c r="G16302" s="58" t="s">
        <v>87</v>
      </c>
      <c r="H16302" s="58" t="s">
        <v>87</v>
      </c>
      <c r="I16302" s="60" t="s">
        <v>85</v>
      </c>
    </row>
    <row r="16303" spans="1:9" x14ac:dyDescent="0.2">
      <c r="A16303" t="s">
        <v>62</v>
      </c>
      <c r="B16303" t="s">
        <v>81</v>
      </c>
      <c r="C16303" t="s">
        <v>22</v>
      </c>
      <c r="D16303" s="55">
        <v>47239</v>
      </c>
      <c r="E16303">
        <v>5.0000000000000001E-3</v>
      </c>
      <c r="F16303">
        <v>2166375</v>
      </c>
      <c r="G16303" s="58" t="s">
        <v>87</v>
      </c>
      <c r="H16303" s="58" t="s">
        <v>87</v>
      </c>
      <c r="I16303" s="60" t="s">
        <v>85</v>
      </c>
    </row>
    <row r="16304" spans="1:9" x14ac:dyDescent="0.2">
      <c r="A16304" t="s">
        <v>63</v>
      </c>
      <c r="B16304" t="s">
        <v>80</v>
      </c>
      <c r="C16304" t="s">
        <v>22</v>
      </c>
      <c r="D16304" s="55">
        <v>47239</v>
      </c>
      <c r="E16304">
        <v>0</v>
      </c>
      <c r="F16304">
        <v>2166376</v>
      </c>
      <c r="G16304" s="58" t="s">
        <v>87</v>
      </c>
      <c r="H16304" s="58" t="s">
        <v>87</v>
      </c>
      <c r="I16304" s="60" t="s">
        <v>85</v>
      </c>
    </row>
    <row r="16305" spans="1:9" x14ac:dyDescent="0.2">
      <c r="A16305" t="s">
        <v>63</v>
      </c>
      <c r="B16305" t="s">
        <v>81</v>
      </c>
      <c r="C16305" t="s">
        <v>22</v>
      </c>
      <c r="D16305" s="55">
        <v>47239</v>
      </c>
      <c r="E16305">
        <v>0</v>
      </c>
      <c r="F16305">
        <v>2166377</v>
      </c>
      <c r="G16305" s="58" t="s">
        <v>87</v>
      </c>
      <c r="H16305" s="58" t="s">
        <v>87</v>
      </c>
      <c r="I16305" s="60" t="s">
        <v>85</v>
      </c>
    </row>
    <row r="16306" spans="1:9" x14ac:dyDescent="0.2">
      <c r="A16306" t="s">
        <v>64</v>
      </c>
      <c r="B16306" t="s">
        <v>80</v>
      </c>
      <c r="C16306" t="s">
        <v>22</v>
      </c>
      <c r="D16306" s="55">
        <v>47239</v>
      </c>
      <c r="E16306">
        <v>0</v>
      </c>
      <c r="F16306">
        <v>2166378</v>
      </c>
      <c r="G16306" s="58" t="s">
        <v>87</v>
      </c>
      <c r="H16306" s="58" t="s">
        <v>87</v>
      </c>
      <c r="I16306" s="60" t="s">
        <v>85</v>
      </c>
    </row>
    <row r="16307" spans="1:9" x14ac:dyDescent="0.2">
      <c r="A16307" t="s">
        <v>64</v>
      </c>
      <c r="B16307" t="s">
        <v>81</v>
      </c>
      <c r="C16307" t="s">
        <v>22</v>
      </c>
      <c r="D16307" s="55">
        <v>47239</v>
      </c>
      <c r="E16307">
        <v>0</v>
      </c>
      <c r="F16307">
        <v>2166379</v>
      </c>
      <c r="G16307" s="58" t="s">
        <v>87</v>
      </c>
      <c r="H16307" s="58" t="s">
        <v>87</v>
      </c>
      <c r="I16307" s="60" t="s">
        <v>85</v>
      </c>
    </row>
    <row r="16308" spans="1:9" x14ac:dyDescent="0.2">
      <c r="A16308" t="s">
        <v>79</v>
      </c>
      <c r="B16308" t="s">
        <v>80</v>
      </c>
      <c r="C16308" t="s">
        <v>22</v>
      </c>
      <c r="D16308" s="55">
        <v>47239</v>
      </c>
      <c r="E16308">
        <v>0</v>
      </c>
      <c r="F16308">
        <v>2166380</v>
      </c>
      <c r="G16308" s="58" t="s">
        <v>87</v>
      </c>
      <c r="H16308" s="58" t="s">
        <v>87</v>
      </c>
      <c r="I16308" s="60" t="s">
        <v>85</v>
      </c>
    </row>
    <row r="16309" spans="1:9" x14ac:dyDescent="0.2">
      <c r="A16309" t="s">
        <v>79</v>
      </c>
      <c r="B16309" t="s">
        <v>81</v>
      </c>
      <c r="C16309" t="s">
        <v>22</v>
      </c>
      <c r="D16309" s="55">
        <v>47239</v>
      </c>
      <c r="E16309">
        <v>0</v>
      </c>
      <c r="F16309">
        <v>2166381</v>
      </c>
      <c r="G16309" s="58" t="s">
        <v>87</v>
      </c>
      <c r="H16309" s="58" t="s">
        <v>87</v>
      </c>
      <c r="I16309" s="60" t="s">
        <v>85</v>
      </c>
    </row>
    <row r="16310" spans="1:9" x14ac:dyDescent="0.2">
      <c r="A16310" t="s">
        <v>65</v>
      </c>
      <c r="B16310" t="s">
        <v>80</v>
      </c>
      <c r="C16310" t="s">
        <v>22</v>
      </c>
      <c r="D16310" s="55">
        <v>47239</v>
      </c>
      <c r="E16310">
        <v>0</v>
      </c>
      <c r="F16310">
        <v>2166382</v>
      </c>
      <c r="G16310" s="58" t="s">
        <v>87</v>
      </c>
      <c r="H16310" s="58" t="s">
        <v>87</v>
      </c>
      <c r="I16310" s="60" t="s">
        <v>85</v>
      </c>
    </row>
    <row r="16311" spans="1:9" x14ac:dyDescent="0.2">
      <c r="A16311" t="s">
        <v>65</v>
      </c>
      <c r="B16311" t="s">
        <v>81</v>
      </c>
      <c r="C16311" t="s">
        <v>22</v>
      </c>
      <c r="D16311" s="55">
        <v>47239</v>
      </c>
      <c r="E16311">
        <v>0</v>
      </c>
      <c r="F16311">
        <v>2166383</v>
      </c>
      <c r="G16311" s="58" t="s">
        <v>87</v>
      </c>
      <c r="H16311" s="58" t="s">
        <v>87</v>
      </c>
      <c r="I16311" s="60" t="s">
        <v>85</v>
      </c>
    </row>
    <row r="16312" spans="1:9" x14ac:dyDescent="0.2">
      <c r="A16312" t="s">
        <v>82</v>
      </c>
      <c r="B16312" t="s">
        <v>80</v>
      </c>
      <c r="C16312" t="s">
        <v>22</v>
      </c>
      <c r="D16312" s="55">
        <v>47239</v>
      </c>
      <c r="E16312">
        <v>0</v>
      </c>
      <c r="F16312">
        <v>2166384</v>
      </c>
      <c r="G16312" s="58" t="s">
        <v>87</v>
      </c>
      <c r="H16312" s="58" t="s">
        <v>87</v>
      </c>
      <c r="I16312" s="60" t="s">
        <v>85</v>
      </c>
    </row>
    <row r="16313" spans="1:9" x14ac:dyDescent="0.2">
      <c r="A16313" t="s">
        <v>78</v>
      </c>
      <c r="B16313" t="s">
        <v>80</v>
      </c>
      <c r="C16313" t="s">
        <v>22</v>
      </c>
      <c r="D16313" s="55">
        <v>47270</v>
      </c>
      <c r="E16313">
        <v>0.29749999999999999</v>
      </c>
      <c r="F16313">
        <v>2166338</v>
      </c>
      <c r="G16313" s="58" t="s">
        <v>87</v>
      </c>
      <c r="H16313" s="58" t="s">
        <v>87</v>
      </c>
      <c r="I16313" s="60" t="s">
        <v>85</v>
      </c>
    </row>
    <row r="16314" spans="1:9" x14ac:dyDescent="0.2">
      <c r="A16314" t="s">
        <v>78</v>
      </c>
      <c r="B16314" t="s">
        <v>81</v>
      </c>
      <c r="C16314" t="s">
        <v>22</v>
      </c>
      <c r="D16314" s="55">
        <v>47270</v>
      </c>
      <c r="E16314">
        <v>2.5000000000000001E-3</v>
      </c>
      <c r="F16314">
        <v>2166339</v>
      </c>
      <c r="G16314" s="58" t="s">
        <v>87</v>
      </c>
      <c r="H16314" s="58" t="s">
        <v>87</v>
      </c>
      <c r="I16314" s="60" t="s">
        <v>85</v>
      </c>
    </row>
    <row r="16315" spans="1:9" x14ac:dyDescent="0.2">
      <c r="A16315" t="s">
        <v>35</v>
      </c>
      <c r="B16315" t="s">
        <v>80</v>
      </c>
      <c r="C16315" t="s">
        <v>22</v>
      </c>
      <c r="D16315" s="55">
        <v>47270</v>
      </c>
      <c r="E16315">
        <v>0.29749999999999999</v>
      </c>
      <c r="F16315">
        <v>2166340</v>
      </c>
      <c r="G16315" s="58" t="s">
        <v>87</v>
      </c>
      <c r="H16315" s="58" t="s">
        <v>87</v>
      </c>
      <c r="I16315" s="60" t="s">
        <v>85</v>
      </c>
    </row>
    <row r="16316" spans="1:9" x14ac:dyDescent="0.2">
      <c r="A16316" t="s">
        <v>35</v>
      </c>
      <c r="B16316" t="s">
        <v>81</v>
      </c>
      <c r="C16316" t="s">
        <v>22</v>
      </c>
      <c r="D16316" s="55">
        <v>47270</v>
      </c>
      <c r="E16316">
        <v>4.2500000000000003E-2</v>
      </c>
      <c r="F16316">
        <v>2166341</v>
      </c>
      <c r="G16316" s="58" t="s">
        <v>87</v>
      </c>
      <c r="H16316" s="58" t="s">
        <v>87</v>
      </c>
      <c r="I16316" s="60" t="s">
        <v>85</v>
      </c>
    </row>
    <row r="16317" spans="1:9" x14ac:dyDescent="0.2">
      <c r="A16317" t="s">
        <v>36</v>
      </c>
      <c r="B16317" t="s">
        <v>80</v>
      </c>
      <c r="C16317" t="s">
        <v>22</v>
      </c>
      <c r="D16317" s="55">
        <v>47270</v>
      </c>
      <c r="E16317">
        <v>0.29749999999999999</v>
      </c>
      <c r="F16317">
        <v>2166342</v>
      </c>
      <c r="G16317" s="58" t="s">
        <v>87</v>
      </c>
      <c r="H16317" s="58" t="s">
        <v>87</v>
      </c>
      <c r="I16317" s="60" t="s">
        <v>85</v>
      </c>
    </row>
    <row r="16318" spans="1:9" x14ac:dyDescent="0.2">
      <c r="A16318" t="s">
        <v>36</v>
      </c>
      <c r="B16318" t="s">
        <v>81</v>
      </c>
      <c r="C16318" t="s">
        <v>22</v>
      </c>
      <c r="D16318" s="55">
        <v>47270</v>
      </c>
      <c r="E16318">
        <v>2.5000000000000001E-3</v>
      </c>
      <c r="F16318">
        <v>2166343</v>
      </c>
      <c r="G16318" s="58" t="s">
        <v>87</v>
      </c>
      <c r="H16318" s="58" t="s">
        <v>87</v>
      </c>
      <c r="I16318" s="60" t="s">
        <v>85</v>
      </c>
    </row>
    <row r="16319" spans="1:9" x14ac:dyDescent="0.2">
      <c r="A16319" t="s">
        <v>37</v>
      </c>
      <c r="B16319" t="s">
        <v>80</v>
      </c>
      <c r="C16319" t="s">
        <v>22</v>
      </c>
      <c r="D16319" s="55">
        <v>47270</v>
      </c>
      <c r="E16319">
        <v>0.29749999999999999</v>
      </c>
      <c r="F16319">
        <v>2166344</v>
      </c>
      <c r="G16319" s="58" t="s">
        <v>87</v>
      </c>
      <c r="H16319" s="58" t="s">
        <v>87</v>
      </c>
      <c r="I16319" s="60" t="s">
        <v>85</v>
      </c>
    </row>
    <row r="16320" spans="1:9" x14ac:dyDescent="0.2">
      <c r="A16320" t="s">
        <v>37</v>
      </c>
      <c r="B16320" t="s">
        <v>81</v>
      </c>
      <c r="C16320" t="s">
        <v>22</v>
      </c>
      <c r="D16320" s="55">
        <v>47270</v>
      </c>
      <c r="E16320">
        <v>4.2500000000000003E-2</v>
      </c>
      <c r="F16320">
        <v>2166345</v>
      </c>
      <c r="G16320" s="58" t="s">
        <v>87</v>
      </c>
      <c r="H16320" s="58" t="s">
        <v>87</v>
      </c>
      <c r="I16320" s="60" t="s">
        <v>85</v>
      </c>
    </row>
    <row r="16321" spans="1:9" x14ac:dyDescent="0.2">
      <c r="A16321" t="s">
        <v>40</v>
      </c>
      <c r="B16321" t="s">
        <v>80</v>
      </c>
      <c r="C16321" t="s">
        <v>22</v>
      </c>
      <c r="D16321" s="55">
        <v>47270</v>
      </c>
      <c r="E16321">
        <v>0</v>
      </c>
      <c r="F16321">
        <v>2166346</v>
      </c>
      <c r="G16321" s="58" t="s">
        <v>87</v>
      </c>
      <c r="H16321" s="58" t="s">
        <v>87</v>
      </c>
      <c r="I16321" s="60" t="s">
        <v>85</v>
      </c>
    </row>
    <row r="16322" spans="1:9" x14ac:dyDescent="0.2">
      <c r="A16322" t="s">
        <v>40</v>
      </c>
      <c r="B16322" t="s">
        <v>81</v>
      </c>
      <c r="C16322" t="s">
        <v>22</v>
      </c>
      <c r="D16322" s="55">
        <v>47270</v>
      </c>
      <c r="E16322">
        <v>0</v>
      </c>
      <c r="F16322">
        <v>2166347</v>
      </c>
      <c r="G16322" s="58" t="s">
        <v>87</v>
      </c>
      <c r="H16322" s="58" t="s">
        <v>87</v>
      </c>
      <c r="I16322" s="60" t="s">
        <v>85</v>
      </c>
    </row>
    <row r="16323" spans="1:9" x14ac:dyDescent="0.2">
      <c r="A16323" t="s">
        <v>41</v>
      </c>
      <c r="B16323" t="s">
        <v>80</v>
      </c>
      <c r="C16323" t="s">
        <v>22</v>
      </c>
      <c r="D16323" s="55">
        <v>47270</v>
      </c>
      <c r="E16323">
        <v>0</v>
      </c>
      <c r="F16323">
        <v>2166348</v>
      </c>
      <c r="G16323" s="58" t="s">
        <v>87</v>
      </c>
      <c r="H16323" s="58" t="s">
        <v>87</v>
      </c>
      <c r="I16323" s="60" t="s">
        <v>85</v>
      </c>
    </row>
    <row r="16324" spans="1:9" x14ac:dyDescent="0.2">
      <c r="A16324" t="s">
        <v>41</v>
      </c>
      <c r="B16324" t="s">
        <v>81</v>
      </c>
      <c r="C16324" t="s">
        <v>22</v>
      </c>
      <c r="D16324" s="55">
        <v>47270</v>
      </c>
      <c r="E16324">
        <v>0</v>
      </c>
      <c r="F16324">
        <v>2166349</v>
      </c>
      <c r="G16324" s="58" t="s">
        <v>87</v>
      </c>
      <c r="H16324" s="58" t="s">
        <v>87</v>
      </c>
      <c r="I16324" s="60" t="s">
        <v>85</v>
      </c>
    </row>
    <row r="16325" spans="1:9" x14ac:dyDescent="0.2">
      <c r="A16325" t="s">
        <v>42</v>
      </c>
      <c r="B16325" t="s">
        <v>80</v>
      </c>
      <c r="C16325" t="s">
        <v>22</v>
      </c>
      <c r="D16325" s="55">
        <v>47270</v>
      </c>
      <c r="E16325">
        <v>0.1925</v>
      </c>
      <c r="F16325">
        <v>2166350</v>
      </c>
      <c r="G16325" s="58" t="s">
        <v>87</v>
      </c>
      <c r="H16325" s="58" t="s">
        <v>87</v>
      </c>
      <c r="I16325" s="60" t="s">
        <v>85</v>
      </c>
    </row>
    <row r="16326" spans="1:9" x14ac:dyDescent="0.2">
      <c r="A16326" t="s">
        <v>42</v>
      </c>
      <c r="B16326" t="s">
        <v>81</v>
      </c>
      <c r="C16326" t="s">
        <v>22</v>
      </c>
      <c r="D16326" s="55">
        <v>47270</v>
      </c>
      <c r="E16326">
        <v>0</v>
      </c>
      <c r="F16326">
        <v>2166351</v>
      </c>
      <c r="G16326" s="58" t="s">
        <v>87</v>
      </c>
      <c r="H16326" s="58" t="s">
        <v>87</v>
      </c>
      <c r="I16326" s="60" t="s">
        <v>85</v>
      </c>
    </row>
    <row r="16327" spans="1:9" x14ac:dyDescent="0.2">
      <c r="A16327" t="s">
        <v>43</v>
      </c>
      <c r="B16327" t="s">
        <v>80</v>
      </c>
      <c r="C16327" t="s">
        <v>22</v>
      </c>
      <c r="D16327" s="55">
        <v>47270</v>
      </c>
      <c r="E16327">
        <v>0.1925</v>
      </c>
      <c r="F16327">
        <v>2166352</v>
      </c>
      <c r="G16327" s="58" t="s">
        <v>87</v>
      </c>
      <c r="H16327" s="58" t="s">
        <v>87</v>
      </c>
      <c r="I16327" s="60" t="s">
        <v>85</v>
      </c>
    </row>
    <row r="16328" spans="1:9" x14ac:dyDescent="0.2">
      <c r="A16328" t="s">
        <v>43</v>
      </c>
      <c r="B16328" t="s">
        <v>81</v>
      </c>
      <c r="C16328" t="s">
        <v>22</v>
      </c>
      <c r="D16328" s="55">
        <v>47270</v>
      </c>
      <c r="E16328">
        <v>0</v>
      </c>
      <c r="F16328">
        <v>2166353</v>
      </c>
      <c r="G16328" s="58" t="s">
        <v>87</v>
      </c>
      <c r="H16328" s="58" t="s">
        <v>87</v>
      </c>
      <c r="I16328" s="60" t="s">
        <v>85</v>
      </c>
    </row>
    <row r="16329" spans="1:9" x14ac:dyDescent="0.2">
      <c r="A16329" t="s">
        <v>44</v>
      </c>
      <c r="B16329" t="s">
        <v>80</v>
      </c>
      <c r="C16329" t="s">
        <v>22</v>
      </c>
      <c r="D16329" s="55">
        <v>47270</v>
      </c>
      <c r="E16329">
        <v>0.20250000000000001</v>
      </c>
      <c r="F16329">
        <v>2166354</v>
      </c>
      <c r="G16329" s="58" t="s">
        <v>87</v>
      </c>
      <c r="H16329" s="58" t="s">
        <v>87</v>
      </c>
      <c r="I16329" s="60" t="s">
        <v>85</v>
      </c>
    </row>
    <row r="16330" spans="1:9" x14ac:dyDescent="0.2">
      <c r="A16330" t="s">
        <v>44</v>
      </c>
      <c r="B16330" t="s">
        <v>81</v>
      </c>
      <c r="C16330" t="s">
        <v>22</v>
      </c>
      <c r="D16330" s="55">
        <v>47270</v>
      </c>
      <c r="E16330">
        <v>5.0000000000000001E-3</v>
      </c>
      <c r="F16330">
        <v>2166355</v>
      </c>
      <c r="G16330" s="58" t="s">
        <v>87</v>
      </c>
      <c r="H16330" s="58" t="s">
        <v>87</v>
      </c>
      <c r="I16330" s="60" t="s">
        <v>85</v>
      </c>
    </row>
    <row r="16331" spans="1:9" x14ac:dyDescent="0.2">
      <c r="A16331" t="s">
        <v>45</v>
      </c>
      <c r="B16331" t="s">
        <v>80</v>
      </c>
      <c r="C16331" t="s">
        <v>22</v>
      </c>
      <c r="D16331" s="55">
        <v>47270</v>
      </c>
      <c r="E16331">
        <v>0.20250000000000001</v>
      </c>
      <c r="F16331">
        <v>2166356</v>
      </c>
      <c r="G16331" s="58" t="s">
        <v>87</v>
      </c>
      <c r="H16331" s="58" t="s">
        <v>87</v>
      </c>
      <c r="I16331" s="60" t="s">
        <v>85</v>
      </c>
    </row>
    <row r="16332" spans="1:9" x14ac:dyDescent="0.2">
      <c r="A16332" t="s">
        <v>45</v>
      </c>
      <c r="B16332" t="s">
        <v>81</v>
      </c>
      <c r="C16332" t="s">
        <v>22</v>
      </c>
      <c r="D16332" s="55">
        <v>47270</v>
      </c>
      <c r="E16332">
        <v>5.0000000000000001E-3</v>
      </c>
      <c r="F16332">
        <v>2166357</v>
      </c>
      <c r="G16332" s="58" t="s">
        <v>87</v>
      </c>
      <c r="H16332" s="58" t="s">
        <v>87</v>
      </c>
      <c r="I16332" s="60" t="s">
        <v>85</v>
      </c>
    </row>
    <row r="16333" spans="1:9" x14ac:dyDescent="0.2">
      <c r="A16333" t="s">
        <v>46</v>
      </c>
      <c r="B16333" t="s">
        <v>80</v>
      </c>
      <c r="C16333" t="s">
        <v>22</v>
      </c>
      <c r="D16333" s="55">
        <v>47270</v>
      </c>
      <c r="E16333">
        <v>0.20250000000000001</v>
      </c>
      <c r="F16333">
        <v>2166358</v>
      </c>
      <c r="G16333" s="58" t="s">
        <v>87</v>
      </c>
      <c r="H16333" s="58" t="s">
        <v>87</v>
      </c>
      <c r="I16333" s="60" t="s">
        <v>85</v>
      </c>
    </row>
    <row r="16334" spans="1:9" x14ac:dyDescent="0.2">
      <c r="A16334" t="s">
        <v>46</v>
      </c>
      <c r="B16334" t="s">
        <v>81</v>
      </c>
      <c r="C16334" t="s">
        <v>22</v>
      </c>
      <c r="D16334" s="55">
        <v>47270</v>
      </c>
      <c r="E16334">
        <v>5.0000000000000001E-3</v>
      </c>
      <c r="F16334">
        <v>2166359</v>
      </c>
      <c r="G16334" s="58" t="s">
        <v>87</v>
      </c>
      <c r="H16334" s="58" t="s">
        <v>87</v>
      </c>
      <c r="I16334" s="60" t="s">
        <v>85</v>
      </c>
    </row>
    <row r="16335" spans="1:9" x14ac:dyDescent="0.2">
      <c r="A16335" t="s">
        <v>47</v>
      </c>
      <c r="B16335" t="s">
        <v>80</v>
      </c>
      <c r="C16335" t="s">
        <v>22</v>
      </c>
      <c r="D16335" s="55">
        <v>47270</v>
      </c>
      <c r="E16335">
        <v>0.20250000000000001</v>
      </c>
      <c r="F16335">
        <v>2166360</v>
      </c>
      <c r="G16335" s="58" t="s">
        <v>87</v>
      </c>
      <c r="H16335" s="58" t="s">
        <v>87</v>
      </c>
      <c r="I16335" s="60" t="s">
        <v>85</v>
      </c>
    </row>
    <row r="16336" spans="1:9" x14ac:dyDescent="0.2">
      <c r="A16336" t="s">
        <v>47</v>
      </c>
      <c r="B16336" t="s">
        <v>81</v>
      </c>
      <c r="C16336" t="s">
        <v>22</v>
      </c>
      <c r="D16336" s="55">
        <v>47270</v>
      </c>
      <c r="E16336">
        <v>5.0000000000000001E-3</v>
      </c>
      <c r="F16336">
        <v>2166361</v>
      </c>
      <c r="G16336" s="58" t="s">
        <v>87</v>
      </c>
      <c r="H16336" s="58" t="s">
        <v>87</v>
      </c>
      <c r="I16336" s="60" t="s">
        <v>85</v>
      </c>
    </row>
    <row r="16337" spans="1:9" x14ac:dyDescent="0.2">
      <c r="A16337" t="s">
        <v>48</v>
      </c>
      <c r="B16337" t="s">
        <v>80</v>
      </c>
      <c r="C16337" t="s">
        <v>22</v>
      </c>
      <c r="D16337" s="55">
        <v>47270</v>
      </c>
      <c r="E16337">
        <v>0.20250000000000001</v>
      </c>
      <c r="F16337">
        <v>2166362</v>
      </c>
      <c r="G16337" s="58" t="s">
        <v>87</v>
      </c>
      <c r="H16337" s="58" t="s">
        <v>87</v>
      </c>
      <c r="I16337" s="60" t="s">
        <v>85</v>
      </c>
    </row>
    <row r="16338" spans="1:9" x14ac:dyDescent="0.2">
      <c r="A16338" t="s">
        <v>48</v>
      </c>
      <c r="B16338" t="s">
        <v>81</v>
      </c>
      <c r="C16338" t="s">
        <v>22</v>
      </c>
      <c r="D16338" s="55">
        <v>47270</v>
      </c>
      <c r="E16338">
        <v>5.0000000000000001E-3</v>
      </c>
      <c r="F16338">
        <v>2166363</v>
      </c>
      <c r="G16338" s="58" t="s">
        <v>87</v>
      </c>
      <c r="H16338" s="58" t="s">
        <v>87</v>
      </c>
      <c r="I16338" s="60" t="s">
        <v>85</v>
      </c>
    </row>
    <row r="16339" spans="1:9" x14ac:dyDescent="0.2">
      <c r="A16339" t="s">
        <v>50</v>
      </c>
      <c r="B16339" t="s">
        <v>80</v>
      </c>
      <c r="C16339" t="s">
        <v>22</v>
      </c>
      <c r="D16339" s="55">
        <v>47270</v>
      </c>
      <c r="E16339">
        <v>0</v>
      </c>
      <c r="F16339">
        <v>2166364</v>
      </c>
      <c r="G16339" s="58" t="s">
        <v>87</v>
      </c>
      <c r="H16339" s="58" t="s">
        <v>87</v>
      </c>
      <c r="I16339" s="60" t="s">
        <v>85</v>
      </c>
    </row>
    <row r="16340" spans="1:9" x14ac:dyDescent="0.2">
      <c r="A16340" t="s">
        <v>50</v>
      </c>
      <c r="B16340" t="s">
        <v>81</v>
      </c>
      <c r="C16340" t="s">
        <v>22</v>
      </c>
      <c r="D16340" s="55">
        <v>47270</v>
      </c>
      <c r="E16340">
        <v>0</v>
      </c>
      <c r="F16340">
        <v>2166365</v>
      </c>
      <c r="G16340" s="58" t="s">
        <v>87</v>
      </c>
      <c r="H16340" s="58" t="s">
        <v>87</v>
      </c>
      <c r="I16340" s="60" t="s">
        <v>85</v>
      </c>
    </row>
    <row r="16341" spans="1:9" x14ac:dyDescent="0.2">
      <c r="A16341" t="s">
        <v>58</v>
      </c>
      <c r="B16341" t="s">
        <v>80</v>
      </c>
      <c r="C16341" t="s">
        <v>22</v>
      </c>
      <c r="D16341" s="55">
        <v>47270</v>
      </c>
      <c r="E16341">
        <v>0.29749999999999999</v>
      </c>
      <c r="F16341">
        <v>2166366</v>
      </c>
      <c r="G16341" s="58" t="s">
        <v>87</v>
      </c>
      <c r="H16341" s="58" t="s">
        <v>87</v>
      </c>
      <c r="I16341" s="60" t="s">
        <v>85</v>
      </c>
    </row>
    <row r="16342" spans="1:9" x14ac:dyDescent="0.2">
      <c r="A16342" t="s">
        <v>58</v>
      </c>
      <c r="B16342" t="s">
        <v>81</v>
      </c>
      <c r="C16342" t="s">
        <v>22</v>
      </c>
      <c r="D16342" s="55">
        <v>47270</v>
      </c>
      <c r="E16342">
        <v>2.5000000000000001E-3</v>
      </c>
      <c r="F16342">
        <v>2166367</v>
      </c>
      <c r="G16342" s="58" t="s">
        <v>87</v>
      </c>
      <c r="H16342" s="58" t="s">
        <v>87</v>
      </c>
      <c r="I16342" s="60" t="s">
        <v>85</v>
      </c>
    </row>
    <row r="16343" spans="1:9" x14ac:dyDescent="0.2">
      <c r="A16343" t="s">
        <v>59</v>
      </c>
      <c r="B16343" t="s">
        <v>80</v>
      </c>
      <c r="C16343" t="s">
        <v>22</v>
      </c>
      <c r="D16343" s="55">
        <v>47270</v>
      </c>
      <c r="E16343">
        <v>0.41</v>
      </c>
      <c r="F16343">
        <v>2166368</v>
      </c>
      <c r="G16343" s="58" t="s">
        <v>87</v>
      </c>
      <c r="H16343" s="58" t="s">
        <v>87</v>
      </c>
      <c r="I16343" s="60" t="s">
        <v>85</v>
      </c>
    </row>
    <row r="16344" spans="1:9" x14ac:dyDescent="0.2">
      <c r="A16344" t="s">
        <v>59</v>
      </c>
      <c r="B16344" t="s">
        <v>81</v>
      </c>
      <c r="C16344" t="s">
        <v>22</v>
      </c>
      <c r="D16344" s="55">
        <v>47270</v>
      </c>
      <c r="E16344">
        <v>-5.5E-2</v>
      </c>
      <c r="F16344">
        <v>2166369</v>
      </c>
      <c r="G16344" s="58" t="s">
        <v>87</v>
      </c>
      <c r="H16344" s="58" t="s">
        <v>87</v>
      </c>
      <c r="I16344" s="60" t="s">
        <v>85</v>
      </c>
    </row>
    <row r="16345" spans="1:9" x14ac:dyDescent="0.2">
      <c r="A16345" t="s">
        <v>60</v>
      </c>
      <c r="B16345" t="s">
        <v>80</v>
      </c>
      <c r="C16345" t="s">
        <v>22</v>
      </c>
      <c r="D16345" s="55">
        <v>47270</v>
      </c>
      <c r="E16345">
        <v>0.41</v>
      </c>
      <c r="F16345">
        <v>2166370</v>
      </c>
      <c r="G16345" s="58" t="s">
        <v>87</v>
      </c>
      <c r="H16345" s="58" t="s">
        <v>87</v>
      </c>
      <c r="I16345" s="60" t="s">
        <v>85</v>
      </c>
    </row>
    <row r="16346" spans="1:9" x14ac:dyDescent="0.2">
      <c r="A16346" t="s">
        <v>60</v>
      </c>
      <c r="B16346" t="s">
        <v>81</v>
      </c>
      <c r="C16346" t="s">
        <v>22</v>
      </c>
      <c r="D16346" s="55">
        <v>47270</v>
      </c>
      <c r="E16346">
        <v>3.5000000000000003E-2</v>
      </c>
      <c r="F16346">
        <v>2166371</v>
      </c>
      <c r="G16346" s="58" t="s">
        <v>87</v>
      </c>
      <c r="H16346" s="58" t="s">
        <v>87</v>
      </c>
      <c r="I16346" s="60" t="s">
        <v>85</v>
      </c>
    </row>
    <row r="16347" spans="1:9" x14ac:dyDescent="0.2">
      <c r="A16347" t="s">
        <v>61</v>
      </c>
      <c r="B16347" t="s">
        <v>80</v>
      </c>
      <c r="C16347" t="s">
        <v>22</v>
      </c>
      <c r="D16347" s="55">
        <v>47270</v>
      </c>
      <c r="E16347">
        <v>0.41</v>
      </c>
      <c r="F16347">
        <v>2166372</v>
      </c>
      <c r="G16347" s="58" t="s">
        <v>87</v>
      </c>
      <c r="H16347" s="58" t="s">
        <v>87</v>
      </c>
      <c r="I16347" s="60" t="s">
        <v>85</v>
      </c>
    </row>
    <row r="16348" spans="1:9" x14ac:dyDescent="0.2">
      <c r="A16348" t="s">
        <v>61</v>
      </c>
      <c r="B16348" t="s">
        <v>81</v>
      </c>
      <c r="C16348" t="s">
        <v>22</v>
      </c>
      <c r="D16348" s="55">
        <v>47270</v>
      </c>
      <c r="E16348">
        <v>-3.5000000000000003E-2</v>
      </c>
      <c r="F16348">
        <v>2166373</v>
      </c>
      <c r="G16348" s="58" t="s">
        <v>87</v>
      </c>
      <c r="H16348" s="58" t="s">
        <v>87</v>
      </c>
      <c r="I16348" s="60" t="s">
        <v>85</v>
      </c>
    </row>
    <row r="16349" spans="1:9" x14ac:dyDescent="0.2">
      <c r="A16349" t="s">
        <v>62</v>
      </c>
      <c r="B16349" t="s">
        <v>80</v>
      </c>
      <c r="C16349" t="s">
        <v>22</v>
      </c>
      <c r="D16349" s="55">
        <v>47270</v>
      </c>
      <c r="E16349">
        <v>0.20250000000000001</v>
      </c>
      <c r="F16349">
        <v>2166374</v>
      </c>
      <c r="G16349" s="58" t="s">
        <v>87</v>
      </c>
      <c r="H16349" s="58" t="s">
        <v>87</v>
      </c>
      <c r="I16349" s="60" t="s">
        <v>85</v>
      </c>
    </row>
    <row r="16350" spans="1:9" x14ac:dyDescent="0.2">
      <c r="A16350" t="s">
        <v>62</v>
      </c>
      <c r="B16350" t="s">
        <v>81</v>
      </c>
      <c r="C16350" t="s">
        <v>22</v>
      </c>
      <c r="D16350" s="55">
        <v>47270</v>
      </c>
      <c r="E16350">
        <v>5.0000000000000001E-3</v>
      </c>
      <c r="F16350">
        <v>2166375</v>
      </c>
      <c r="G16350" s="58" t="s">
        <v>87</v>
      </c>
      <c r="H16350" s="58" t="s">
        <v>87</v>
      </c>
      <c r="I16350" s="60" t="s">
        <v>85</v>
      </c>
    </row>
    <row r="16351" spans="1:9" x14ac:dyDescent="0.2">
      <c r="A16351" t="s">
        <v>63</v>
      </c>
      <c r="B16351" t="s">
        <v>80</v>
      </c>
      <c r="C16351" t="s">
        <v>22</v>
      </c>
      <c r="D16351" s="55">
        <v>47270</v>
      </c>
      <c r="E16351">
        <v>0</v>
      </c>
      <c r="F16351">
        <v>2166376</v>
      </c>
      <c r="G16351" s="58" t="s">
        <v>87</v>
      </c>
      <c r="H16351" s="58" t="s">
        <v>87</v>
      </c>
      <c r="I16351" s="60" t="s">
        <v>85</v>
      </c>
    </row>
    <row r="16352" spans="1:9" x14ac:dyDescent="0.2">
      <c r="A16352" t="s">
        <v>63</v>
      </c>
      <c r="B16352" t="s">
        <v>81</v>
      </c>
      <c r="C16352" t="s">
        <v>22</v>
      </c>
      <c r="D16352" s="55">
        <v>47270</v>
      </c>
      <c r="E16352">
        <v>0</v>
      </c>
      <c r="F16352">
        <v>2166377</v>
      </c>
      <c r="G16352" s="58" t="s">
        <v>87</v>
      </c>
      <c r="H16352" s="58" t="s">
        <v>87</v>
      </c>
      <c r="I16352" s="60" t="s">
        <v>85</v>
      </c>
    </row>
    <row r="16353" spans="1:9" x14ac:dyDescent="0.2">
      <c r="A16353" t="s">
        <v>64</v>
      </c>
      <c r="B16353" t="s">
        <v>80</v>
      </c>
      <c r="C16353" t="s">
        <v>22</v>
      </c>
      <c r="D16353" s="55">
        <v>47270</v>
      </c>
      <c r="E16353">
        <v>0</v>
      </c>
      <c r="F16353">
        <v>2166378</v>
      </c>
      <c r="G16353" s="58" t="s">
        <v>87</v>
      </c>
      <c r="H16353" s="58" t="s">
        <v>87</v>
      </c>
      <c r="I16353" s="60" t="s">
        <v>85</v>
      </c>
    </row>
    <row r="16354" spans="1:9" x14ac:dyDescent="0.2">
      <c r="A16354" t="s">
        <v>64</v>
      </c>
      <c r="B16354" t="s">
        <v>81</v>
      </c>
      <c r="C16354" t="s">
        <v>22</v>
      </c>
      <c r="D16354" s="55">
        <v>47270</v>
      </c>
      <c r="E16354">
        <v>0</v>
      </c>
      <c r="F16354">
        <v>2166379</v>
      </c>
      <c r="G16354" s="58" t="s">
        <v>87</v>
      </c>
      <c r="H16354" s="58" t="s">
        <v>87</v>
      </c>
      <c r="I16354" s="60" t="s">
        <v>85</v>
      </c>
    </row>
    <row r="16355" spans="1:9" x14ac:dyDescent="0.2">
      <c r="A16355" t="s">
        <v>79</v>
      </c>
      <c r="B16355" t="s">
        <v>80</v>
      </c>
      <c r="C16355" t="s">
        <v>22</v>
      </c>
      <c r="D16355" s="55">
        <v>47270</v>
      </c>
      <c r="E16355">
        <v>0</v>
      </c>
      <c r="F16355">
        <v>2166380</v>
      </c>
      <c r="G16355" s="58" t="s">
        <v>87</v>
      </c>
      <c r="H16355" s="58" t="s">
        <v>87</v>
      </c>
      <c r="I16355" s="60" t="s">
        <v>85</v>
      </c>
    </row>
    <row r="16356" spans="1:9" x14ac:dyDescent="0.2">
      <c r="A16356" t="s">
        <v>79</v>
      </c>
      <c r="B16356" t="s">
        <v>81</v>
      </c>
      <c r="C16356" t="s">
        <v>22</v>
      </c>
      <c r="D16356" s="55">
        <v>47270</v>
      </c>
      <c r="E16356">
        <v>0</v>
      </c>
      <c r="F16356">
        <v>2166381</v>
      </c>
      <c r="G16356" s="58" t="s">
        <v>87</v>
      </c>
      <c r="H16356" s="58" t="s">
        <v>87</v>
      </c>
      <c r="I16356" s="60" t="s">
        <v>85</v>
      </c>
    </row>
    <row r="16357" spans="1:9" x14ac:dyDescent="0.2">
      <c r="A16357" t="s">
        <v>65</v>
      </c>
      <c r="B16357" t="s">
        <v>80</v>
      </c>
      <c r="C16357" t="s">
        <v>22</v>
      </c>
      <c r="D16357" s="55">
        <v>47270</v>
      </c>
      <c r="E16357">
        <v>0</v>
      </c>
      <c r="F16357">
        <v>2166382</v>
      </c>
      <c r="G16357" s="58" t="s">
        <v>87</v>
      </c>
      <c r="H16357" s="58" t="s">
        <v>87</v>
      </c>
      <c r="I16357" s="60" t="s">
        <v>85</v>
      </c>
    </row>
    <row r="16358" spans="1:9" x14ac:dyDescent="0.2">
      <c r="A16358" t="s">
        <v>65</v>
      </c>
      <c r="B16358" t="s">
        <v>81</v>
      </c>
      <c r="C16358" t="s">
        <v>22</v>
      </c>
      <c r="D16358" s="55">
        <v>47270</v>
      </c>
      <c r="E16358">
        <v>0</v>
      </c>
      <c r="F16358">
        <v>2166383</v>
      </c>
      <c r="G16358" s="58" t="s">
        <v>87</v>
      </c>
      <c r="H16358" s="58" t="s">
        <v>87</v>
      </c>
      <c r="I16358" s="60" t="s">
        <v>85</v>
      </c>
    </row>
    <row r="16359" spans="1:9" x14ac:dyDescent="0.2">
      <c r="A16359" t="s">
        <v>82</v>
      </c>
      <c r="B16359" t="s">
        <v>80</v>
      </c>
      <c r="C16359" t="s">
        <v>22</v>
      </c>
      <c r="D16359" s="55">
        <v>47270</v>
      </c>
      <c r="E16359">
        <v>0</v>
      </c>
      <c r="F16359">
        <v>2166384</v>
      </c>
      <c r="G16359" s="58" t="s">
        <v>87</v>
      </c>
      <c r="H16359" s="58" t="s">
        <v>87</v>
      </c>
      <c r="I16359" s="60" t="s">
        <v>85</v>
      </c>
    </row>
    <row r="16360" spans="1:9" x14ac:dyDescent="0.2">
      <c r="A16360" t="s">
        <v>78</v>
      </c>
      <c r="B16360" t="s">
        <v>80</v>
      </c>
      <c r="C16360" t="s">
        <v>22</v>
      </c>
      <c r="D16360" s="55">
        <v>47300</v>
      </c>
      <c r="E16360">
        <v>0.31</v>
      </c>
      <c r="F16360">
        <v>2166338</v>
      </c>
      <c r="G16360" s="58" t="s">
        <v>87</v>
      </c>
      <c r="H16360" s="58" t="s">
        <v>87</v>
      </c>
      <c r="I16360" s="60" t="s">
        <v>85</v>
      </c>
    </row>
    <row r="16361" spans="1:9" x14ac:dyDescent="0.2">
      <c r="A16361" t="s">
        <v>78</v>
      </c>
      <c r="B16361" t="s">
        <v>81</v>
      </c>
      <c r="C16361" t="s">
        <v>22</v>
      </c>
      <c r="D16361" s="55">
        <v>47300</v>
      </c>
      <c r="E16361">
        <v>2.5000000000000001E-3</v>
      </c>
      <c r="F16361">
        <v>2166339</v>
      </c>
      <c r="G16361" s="58" t="s">
        <v>87</v>
      </c>
      <c r="H16361" s="58" t="s">
        <v>87</v>
      </c>
      <c r="I16361" s="60" t="s">
        <v>85</v>
      </c>
    </row>
    <row r="16362" spans="1:9" x14ac:dyDescent="0.2">
      <c r="A16362" t="s">
        <v>35</v>
      </c>
      <c r="B16362" t="s">
        <v>80</v>
      </c>
      <c r="C16362" t="s">
        <v>22</v>
      </c>
      <c r="D16362" s="55">
        <v>47300</v>
      </c>
      <c r="E16362">
        <v>0.31</v>
      </c>
      <c r="F16362">
        <v>2166340</v>
      </c>
      <c r="G16362" s="58" t="s">
        <v>87</v>
      </c>
      <c r="H16362" s="58" t="s">
        <v>87</v>
      </c>
      <c r="I16362" s="60" t="s">
        <v>85</v>
      </c>
    </row>
    <row r="16363" spans="1:9" x14ac:dyDescent="0.2">
      <c r="A16363" t="s">
        <v>35</v>
      </c>
      <c r="B16363" t="s">
        <v>81</v>
      </c>
      <c r="C16363" t="s">
        <v>22</v>
      </c>
      <c r="D16363" s="55">
        <v>47300</v>
      </c>
      <c r="E16363">
        <v>5.2499999999999998E-2</v>
      </c>
      <c r="F16363">
        <v>2166341</v>
      </c>
      <c r="G16363" s="58" t="s">
        <v>87</v>
      </c>
      <c r="H16363" s="58" t="s">
        <v>87</v>
      </c>
      <c r="I16363" s="60" t="s">
        <v>85</v>
      </c>
    </row>
    <row r="16364" spans="1:9" x14ac:dyDescent="0.2">
      <c r="A16364" t="s">
        <v>36</v>
      </c>
      <c r="B16364" t="s">
        <v>80</v>
      </c>
      <c r="C16364" t="s">
        <v>22</v>
      </c>
      <c r="D16364" s="55">
        <v>47300</v>
      </c>
      <c r="E16364">
        <v>0.31</v>
      </c>
      <c r="F16364">
        <v>2166342</v>
      </c>
      <c r="G16364" s="58" t="s">
        <v>87</v>
      </c>
      <c r="H16364" s="58" t="s">
        <v>87</v>
      </c>
      <c r="I16364" s="60" t="s">
        <v>85</v>
      </c>
    </row>
    <row r="16365" spans="1:9" x14ac:dyDescent="0.2">
      <c r="A16365" t="s">
        <v>36</v>
      </c>
      <c r="B16365" t="s">
        <v>81</v>
      </c>
      <c r="C16365" t="s">
        <v>22</v>
      </c>
      <c r="D16365" s="55">
        <v>47300</v>
      </c>
      <c r="E16365">
        <v>2.5000000000000001E-3</v>
      </c>
      <c r="F16365">
        <v>2166343</v>
      </c>
      <c r="G16365" s="58" t="s">
        <v>87</v>
      </c>
      <c r="H16365" s="58" t="s">
        <v>87</v>
      </c>
      <c r="I16365" s="60" t="s">
        <v>85</v>
      </c>
    </row>
    <row r="16366" spans="1:9" x14ac:dyDescent="0.2">
      <c r="A16366" t="s">
        <v>37</v>
      </c>
      <c r="B16366" t="s">
        <v>80</v>
      </c>
      <c r="C16366" t="s">
        <v>22</v>
      </c>
      <c r="D16366" s="55">
        <v>47300</v>
      </c>
      <c r="E16366">
        <v>0.31</v>
      </c>
      <c r="F16366">
        <v>2166344</v>
      </c>
      <c r="G16366" s="58" t="s">
        <v>87</v>
      </c>
      <c r="H16366" s="58" t="s">
        <v>87</v>
      </c>
      <c r="I16366" s="60" t="s">
        <v>85</v>
      </c>
    </row>
    <row r="16367" spans="1:9" x14ac:dyDescent="0.2">
      <c r="A16367" t="s">
        <v>37</v>
      </c>
      <c r="B16367" t="s">
        <v>81</v>
      </c>
      <c r="C16367" t="s">
        <v>22</v>
      </c>
      <c r="D16367" s="55">
        <v>47300</v>
      </c>
      <c r="E16367">
        <v>5.2499999999999998E-2</v>
      </c>
      <c r="F16367">
        <v>2166345</v>
      </c>
      <c r="G16367" s="58" t="s">
        <v>87</v>
      </c>
      <c r="H16367" s="58" t="s">
        <v>87</v>
      </c>
      <c r="I16367" s="60" t="s">
        <v>85</v>
      </c>
    </row>
    <row r="16368" spans="1:9" x14ac:dyDescent="0.2">
      <c r="A16368" t="s">
        <v>40</v>
      </c>
      <c r="B16368" t="s">
        <v>80</v>
      </c>
      <c r="C16368" t="s">
        <v>22</v>
      </c>
      <c r="D16368" s="55">
        <v>47300</v>
      </c>
      <c r="E16368">
        <v>0</v>
      </c>
      <c r="F16368">
        <v>2166346</v>
      </c>
      <c r="G16368" s="58" t="s">
        <v>87</v>
      </c>
      <c r="H16368" s="58" t="s">
        <v>87</v>
      </c>
      <c r="I16368" s="60" t="s">
        <v>85</v>
      </c>
    </row>
    <row r="16369" spans="1:9" x14ac:dyDescent="0.2">
      <c r="A16369" t="s">
        <v>40</v>
      </c>
      <c r="B16369" t="s">
        <v>81</v>
      </c>
      <c r="C16369" t="s">
        <v>22</v>
      </c>
      <c r="D16369" s="55">
        <v>47300</v>
      </c>
      <c r="E16369">
        <v>0</v>
      </c>
      <c r="F16369">
        <v>2166347</v>
      </c>
      <c r="G16369" s="58" t="s">
        <v>87</v>
      </c>
      <c r="H16369" s="58" t="s">
        <v>87</v>
      </c>
      <c r="I16369" s="60" t="s">
        <v>85</v>
      </c>
    </row>
    <row r="16370" spans="1:9" x14ac:dyDescent="0.2">
      <c r="A16370" t="s">
        <v>41</v>
      </c>
      <c r="B16370" t="s">
        <v>80</v>
      </c>
      <c r="C16370" t="s">
        <v>22</v>
      </c>
      <c r="D16370" s="55">
        <v>47300</v>
      </c>
      <c r="E16370">
        <v>0</v>
      </c>
      <c r="F16370">
        <v>2166348</v>
      </c>
      <c r="G16370" s="58" t="s">
        <v>87</v>
      </c>
      <c r="H16370" s="58" t="s">
        <v>87</v>
      </c>
      <c r="I16370" s="60" t="s">
        <v>85</v>
      </c>
    </row>
    <row r="16371" spans="1:9" x14ac:dyDescent="0.2">
      <c r="A16371" t="s">
        <v>41</v>
      </c>
      <c r="B16371" t="s">
        <v>81</v>
      </c>
      <c r="C16371" t="s">
        <v>22</v>
      </c>
      <c r="D16371" s="55">
        <v>47300</v>
      </c>
      <c r="E16371">
        <v>0</v>
      </c>
      <c r="F16371">
        <v>2166349</v>
      </c>
      <c r="G16371" s="58" t="s">
        <v>87</v>
      </c>
      <c r="H16371" s="58" t="s">
        <v>87</v>
      </c>
      <c r="I16371" s="60" t="s">
        <v>85</v>
      </c>
    </row>
    <row r="16372" spans="1:9" x14ac:dyDescent="0.2">
      <c r="A16372" t="s">
        <v>42</v>
      </c>
      <c r="B16372" t="s">
        <v>80</v>
      </c>
      <c r="C16372" t="s">
        <v>22</v>
      </c>
      <c r="D16372" s="55">
        <v>47300</v>
      </c>
      <c r="E16372">
        <v>0.1925</v>
      </c>
      <c r="F16372">
        <v>2166350</v>
      </c>
      <c r="G16372" s="58" t="s">
        <v>87</v>
      </c>
      <c r="H16372" s="58" t="s">
        <v>87</v>
      </c>
      <c r="I16372" s="60" t="s">
        <v>85</v>
      </c>
    </row>
    <row r="16373" spans="1:9" x14ac:dyDescent="0.2">
      <c r="A16373" t="s">
        <v>42</v>
      </c>
      <c r="B16373" t="s">
        <v>81</v>
      </c>
      <c r="C16373" t="s">
        <v>22</v>
      </c>
      <c r="D16373" s="55">
        <v>47300</v>
      </c>
      <c r="E16373">
        <v>0</v>
      </c>
      <c r="F16373">
        <v>2166351</v>
      </c>
      <c r="G16373" s="58" t="s">
        <v>87</v>
      </c>
      <c r="H16373" s="58" t="s">
        <v>87</v>
      </c>
      <c r="I16373" s="60" t="s">
        <v>85</v>
      </c>
    </row>
    <row r="16374" spans="1:9" x14ac:dyDescent="0.2">
      <c r="A16374" t="s">
        <v>43</v>
      </c>
      <c r="B16374" t="s">
        <v>80</v>
      </c>
      <c r="C16374" t="s">
        <v>22</v>
      </c>
      <c r="D16374" s="55">
        <v>47300</v>
      </c>
      <c r="E16374">
        <v>0.1925</v>
      </c>
      <c r="F16374">
        <v>2166352</v>
      </c>
      <c r="G16374" s="58" t="s">
        <v>87</v>
      </c>
      <c r="H16374" s="58" t="s">
        <v>87</v>
      </c>
      <c r="I16374" s="60" t="s">
        <v>85</v>
      </c>
    </row>
    <row r="16375" spans="1:9" x14ac:dyDescent="0.2">
      <c r="A16375" t="s">
        <v>43</v>
      </c>
      <c r="B16375" t="s">
        <v>81</v>
      </c>
      <c r="C16375" t="s">
        <v>22</v>
      </c>
      <c r="D16375" s="55">
        <v>47300</v>
      </c>
      <c r="E16375">
        <v>0</v>
      </c>
      <c r="F16375">
        <v>2166353</v>
      </c>
      <c r="G16375" s="58" t="s">
        <v>87</v>
      </c>
      <c r="H16375" s="58" t="s">
        <v>87</v>
      </c>
      <c r="I16375" s="60" t="s">
        <v>85</v>
      </c>
    </row>
    <row r="16376" spans="1:9" x14ac:dyDescent="0.2">
      <c r="A16376" t="s">
        <v>44</v>
      </c>
      <c r="B16376" t="s">
        <v>80</v>
      </c>
      <c r="C16376" t="s">
        <v>22</v>
      </c>
      <c r="D16376" s="55">
        <v>47300</v>
      </c>
      <c r="E16376">
        <v>0.215</v>
      </c>
      <c r="F16376">
        <v>2166354</v>
      </c>
      <c r="G16376" s="58" t="s">
        <v>87</v>
      </c>
      <c r="H16376" s="58" t="s">
        <v>87</v>
      </c>
      <c r="I16376" s="60" t="s">
        <v>85</v>
      </c>
    </row>
    <row r="16377" spans="1:9" x14ac:dyDescent="0.2">
      <c r="A16377" t="s">
        <v>44</v>
      </c>
      <c r="B16377" t="s">
        <v>81</v>
      </c>
      <c r="C16377" t="s">
        <v>22</v>
      </c>
      <c r="D16377" s="55">
        <v>47300</v>
      </c>
      <c r="E16377">
        <v>7.4999999999999997E-3</v>
      </c>
      <c r="F16377">
        <v>2166355</v>
      </c>
      <c r="G16377" s="58" t="s">
        <v>87</v>
      </c>
      <c r="H16377" s="58" t="s">
        <v>87</v>
      </c>
      <c r="I16377" s="60" t="s">
        <v>85</v>
      </c>
    </row>
    <row r="16378" spans="1:9" x14ac:dyDescent="0.2">
      <c r="A16378" t="s">
        <v>45</v>
      </c>
      <c r="B16378" t="s">
        <v>80</v>
      </c>
      <c r="C16378" t="s">
        <v>22</v>
      </c>
      <c r="D16378" s="55">
        <v>47300</v>
      </c>
      <c r="E16378">
        <v>0.215</v>
      </c>
      <c r="F16378">
        <v>2166356</v>
      </c>
      <c r="G16378" s="58" t="s">
        <v>87</v>
      </c>
      <c r="H16378" s="58" t="s">
        <v>87</v>
      </c>
      <c r="I16378" s="60" t="s">
        <v>85</v>
      </c>
    </row>
    <row r="16379" spans="1:9" x14ac:dyDescent="0.2">
      <c r="A16379" t="s">
        <v>45</v>
      </c>
      <c r="B16379" t="s">
        <v>81</v>
      </c>
      <c r="C16379" t="s">
        <v>22</v>
      </c>
      <c r="D16379" s="55">
        <v>47300</v>
      </c>
      <c r="E16379">
        <v>7.4999999999999997E-3</v>
      </c>
      <c r="F16379">
        <v>2166357</v>
      </c>
      <c r="G16379" s="58" t="s">
        <v>87</v>
      </c>
      <c r="H16379" s="58" t="s">
        <v>87</v>
      </c>
      <c r="I16379" s="60" t="s">
        <v>85</v>
      </c>
    </row>
    <row r="16380" spans="1:9" x14ac:dyDescent="0.2">
      <c r="A16380" t="s">
        <v>46</v>
      </c>
      <c r="B16380" t="s">
        <v>80</v>
      </c>
      <c r="C16380" t="s">
        <v>22</v>
      </c>
      <c r="D16380" s="55">
        <v>47300</v>
      </c>
      <c r="E16380">
        <v>0.215</v>
      </c>
      <c r="F16380">
        <v>2166358</v>
      </c>
      <c r="G16380" s="58" t="s">
        <v>87</v>
      </c>
      <c r="H16380" s="58" t="s">
        <v>87</v>
      </c>
      <c r="I16380" s="60" t="s">
        <v>85</v>
      </c>
    </row>
    <row r="16381" spans="1:9" x14ac:dyDescent="0.2">
      <c r="A16381" t="s">
        <v>46</v>
      </c>
      <c r="B16381" t="s">
        <v>81</v>
      </c>
      <c r="C16381" t="s">
        <v>22</v>
      </c>
      <c r="D16381" s="55">
        <v>47300</v>
      </c>
      <c r="E16381">
        <v>7.4999999999999997E-3</v>
      </c>
      <c r="F16381">
        <v>2166359</v>
      </c>
      <c r="G16381" s="58" t="s">
        <v>87</v>
      </c>
      <c r="H16381" s="58" t="s">
        <v>87</v>
      </c>
      <c r="I16381" s="60" t="s">
        <v>85</v>
      </c>
    </row>
    <row r="16382" spans="1:9" x14ac:dyDescent="0.2">
      <c r="A16382" t="s">
        <v>47</v>
      </c>
      <c r="B16382" t="s">
        <v>80</v>
      </c>
      <c r="C16382" t="s">
        <v>22</v>
      </c>
      <c r="D16382" s="55">
        <v>47300</v>
      </c>
      <c r="E16382">
        <v>0.215</v>
      </c>
      <c r="F16382">
        <v>2166360</v>
      </c>
      <c r="G16382" s="58" t="s">
        <v>87</v>
      </c>
      <c r="H16382" s="58" t="s">
        <v>87</v>
      </c>
      <c r="I16382" s="60" t="s">
        <v>85</v>
      </c>
    </row>
    <row r="16383" spans="1:9" x14ac:dyDescent="0.2">
      <c r="A16383" t="s">
        <v>47</v>
      </c>
      <c r="B16383" t="s">
        <v>81</v>
      </c>
      <c r="C16383" t="s">
        <v>22</v>
      </c>
      <c r="D16383" s="55">
        <v>47300</v>
      </c>
      <c r="E16383">
        <v>7.4999999999999997E-3</v>
      </c>
      <c r="F16383">
        <v>2166361</v>
      </c>
      <c r="G16383" s="58" t="s">
        <v>87</v>
      </c>
      <c r="H16383" s="58" t="s">
        <v>87</v>
      </c>
      <c r="I16383" s="60" t="s">
        <v>85</v>
      </c>
    </row>
    <row r="16384" spans="1:9" x14ac:dyDescent="0.2">
      <c r="A16384" t="s">
        <v>48</v>
      </c>
      <c r="B16384" t="s">
        <v>80</v>
      </c>
      <c r="C16384" t="s">
        <v>22</v>
      </c>
      <c r="D16384" s="55">
        <v>47300</v>
      </c>
      <c r="E16384">
        <v>0.215</v>
      </c>
      <c r="F16384">
        <v>2166362</v>
      </c>
      <c r="G16384" s="58" t="s">
        <v>87</v>
      </c>
      <c r="H16384" s="58" t="s">
        <v>87</v>
      </c>
      <c r="I16384" s="60" t="s">
        <v>85</v>
      </c>
    </row>
    <row r="16385" spans="1:9" x14ac:dyDescent="0.2">
      <c r="A16385" t="s">
        <v>48</v>
      </c>
      <c r="B16385" t="s">
        <v>81</v>
      </c>
      <c r="C16385" t="s">
        <v>22</v>
      </c>
      <c r="D16385" s="55">
        <v>47300</v>
      </c>
      <c r="E16385">
        <v>7.4999999999999997E-3</v>
      </c>
      <c r="F16385">
        <v>2166363</v>
      </c>
      <c r="G16385" s="58" t="s">
        <v>87</v>
      </c>
      <c r="H16385" s="58" t="s">
        <v>87</v>
      </c>
      <c r="I16385" s="60" t="s">
        <v>85</v>
      </c>
    </row>
    <row r="16386" spans="1:9" x14ac:dyDescent="0.2">
      <c r="A16386" t="s">
        <v>50</v>
      </c>
      <c r="B16386" t="s">
        <v>80</v>
      </c>
      <c r="C16386" t="s">
        <v>22</v>
      </c>
      <c r="D16386" s="55">
        <v>47300</v>
      </c>
      <c r="E16386">
        <v>0</v>
      </c>
      <c r="F16386">
        <v>2166364</v>
      </c>
      <c r="G16386" s="58" t="s">
        <v>87</v>
      </c>
      <c r="H16386" s="58" t="s">
        <v>87</v>
      </c>
      <c r="I16386" s="60" t="s">
        <v>85</v>
      </c>
    </row>
    <row r="16387" spans="1:9" x14ac:dyDescent="0.2">
      <c r="A16387" t="s">
        <v>50</v>
      </c>
      <c r="B16387" t="s">
        <v>81</v>
      </c>
      <c r="C16387" t="s">
        <v>22</v>
      </c>
      <c r="D16387" s="55">
        <v>47300</v>
      </c>
      <c r="E16387">
        <v>0</v>
      </c>
      <c r="F16387">
        <v>2166365</v>
      </c>
      <c r="G16387" s="58" t="s">
        <v>87</v>
      </c>
      <c r="H16387" s="58" t="s">
        <v>87</v>
      </c>
      <c r="I16387" s="60" t="s">
        <v>85</v>
      </c>
    </row>
    <row r="16388" spans="1:9" x14ac:dyDescent="0.2">
      <c r="A16388" t="s">
        <v>58</v>
      </c>
      <c r="B16388" t="s">
        <v>80</v>
      </c>
      <c r="C16388" t="s">
        <v>22</v>
      </c>
      <c r="D16388" s="55">
        <v>47300</v>
      </c>
      <c r="E16388">
        <v>0.31</v>
      </c>
      <c r="F16388">
        <v>2166366</v>
      </c>
      <c r="G16388" s="58" t="s">
        <v>87</v>
      </c>
      <c r="H16388" s="58" t="s">
        <v>87</v>
      </c>
      <c r="I16388" s="60" t="s">
        <v>85</v>
      </c>
    </row>
    <row r="16389" spans="1:9" x14ac:dyDescent="0.2">
      <c r="A16389" t="s">
        <v>58</v>
      </c>
      <c r="B16389" t="s">
        <v>81</v>
      </c>
      <c r="C16389" t="s">
        <v>22</v>
      </c>
      <c r="D16389" s="55">
        <v>47300</v>
      </c>
      <c r="E16389">
        <v>2.5000000000000001E-3</v>
      </c>
      <c r="F16389">
        <v>2166367</v>
      </c>
      <c r="G16389" s="58" t="s">
        <v>87</v>
      </c>
      <c r="H16389" s="58" t="s">
        <v>87</v>
      </c>
      <c r="I16389" s="60" t="s">
        <v>85</v>
      </c>
    </row>
    <row r="16390" spans="1:9" x14ac:dyDescent="0.2">
      <c r="A16390" t="s">
        <v>59</v>
      </c>
      <c r="B16390" t="s">
        <v>80</v>
      </c>
      <c r="C16390" t="s">
        <v>22</v>
      </c>
      <c r="D16390" s="55">
        <v>47300</v>
      </c>
      <c r="E16390">
        <v>0.44500000000000001</v>
      </c>
      <c r="F16390">
        <v>2166368</v>
      </c>
      <c r="G16390" s="58" t="s">
        <v>87</v>
      </c>
      <c r="H16390" s="58" t="s">
        <v>87</v>
      </c>
      <c r="I16390" s="60" t="s">
        <v>85</v>
      </c>
    </row>
    <row r="16391" spans="1:9" x14ac:dyDescent="0.2">
      <c r="A16391" t="s">
        <v>59</v>
      </c>
      <c r="B16391" t="s">
        <v>81</v>
      </c>
      <c r="C16391" t="s">
        <v>22</v>
      </c>
      <c r="D16391" s="55">
        <v>47300</v>
      </c>
      <c r="E16391">
        <v>-0.02</v>
      </c>
      <c r="F16391">
        <v>2166369</v>
      </c>
      <c r="G16391" s="58" t="s">
        <v>87</v>
      </c>
      <c r="H16391" s="58" t="s">
        <v>87</v>
      </c>
      <c r="I16391" s="60" t="s">
        <v>85</v>
      </c>
    </row>
    <row r="16392" spans="1:9" x14ac:dyDescent="0.2">
      <c r="A16392" t="s">
        <v>60</v>
      </c>
      <c r="B16392" t="s">
        <v>80</v>
      </c>
      <c r="C16392" t="s">
        <v>22</v>
      </c>
      <c r="D16392" s="55">
        <v>47300</v>
      </c>
      <c r="E16392">
        <v>0.44500000000000001</v>
      </c>
      <c r="F16392">
        <v>2166370</v>
      </c>
      <c r="G16392" s="58" t="s">
        <v>87</v>
      </c>
      <c r="H16392" s="58" t="s">
        <v>87</v>
      </c>
      <c r="I16392" s="60" t="s">
        <v>85</v>
      </c>
    </row>
    <row r="16393" spans="1:9" x14ac:dyDescent="0.2">
      <c r="A16393" t="s">
        <v>60</v>
      </c>
      <c r="B16393" t="s">
        <v>81</v>
      </c>
      <c r="C16393" t="s">
        <v>22</v>
      </c>
      <c r="D16393" s="55">
        <v>47300</v>
      </c>
      <c r="E16393">
        <v>3.5000000000000003E-2</v>
      </c>
      <c r="F16393">
        <v>2166371</v>
      </c>
      <c r="G16393" s="58" t="s">
        <v>87</v>
      </c>
      <c r="H16393" s="58" t="s">
        <v>87</v>
      </c>
      <c r="I16393" s="60" t="s">
        <v>85</v>
      </c>
    </row>
    <row r="16394" spans="1:9" x14ac:dyDescent="0.2">
      <c r="A16394" t="s">
        <v>61</v>
      </c>
      <c r="B16394" t="s">
        <v>80</v>
      </c>
      <c r="C16394" t="s">
        <v>22</v>
      </c>
      <c r="D16394" s="55">
        <v>47300</v>
      </c>
      <c r="E16394">
        <v>0.44500000000000001</v>
      </c>
      <c r="F16394">
        <v>2166372</v>
      </c>
      <c r="G16394" s="58" t="s">
        <v>87</v>
      </c>
      <c r="H16394" s="58" t="s">
        <v>87</v>
      </c>
      <c r="I16394" s="60" t="s">
        <v>85</v>
      </c>
    </row>
    <row r="16395" spans="1:9" x14ac:dyDescent="0.2">
      <c r="A16395" t="s">
        <v>61</v>
      </c>
      <c r="B16395" t="s">
        <v>81</v>
      </c>
      <c r="C16395" t="s">
        <v>22</v>
      </c>
      <c r="D16395" s="55">
        <v>47300</v>
      </c>
      <c r="E16395">
        <v>-0.02</v>
      </c>
      <c r="F16395">
        <v>2166373</v>
      </c>
      <c r="G16395" s="58" t="s">
        <v>87</v>
      </c>
      <c r="H16395" s="58" t="s">
        <v>87</v>
      </c>
      <c r="I16395" s="60" t="s">
        <v>85</v>
      </c>
    </row>
    <row r="16396" spans="1:9" x14ac:dyDescent="0.2">
      <c r="A16396" t="s">
        <v>62</v>
      </c>
      <c r="B16396" t="s">
        <v>80</v>
      </c>
      <c r="C16396" t="s">
        <v>22</v>
      </c>
      <c r="D16396" s="55">
        <v>47300</v>
      </c>
      <c r="E16396">
        <v>0.215</v>
      </c>
      <c r="F16396">
        <v>2166374</v>
      </c>
      <c r="G16396" s="58" t="s">
        <v>87</v>
      </c>
      <c r="H16396" s="58" t="s">
        <v>87</v>
      </c>
      <c r="I16396" s="60" t="s">
        <v>85</v>
      </c>
    </row>
    <row r="16397" spans="1:9" x14ac:dyDescent="0.2">
      <c r="A16397" t="s">
        <v>62</v>
      </c>
      <c r="B16397" t="s">
        <v>81</v>
      </c>
      <c r="C16397" t="s">
        <v>22</v>
      </c>
      <c r="D16397" s="55">
        <v>47300</v>
      </c>
      <c r="E16397">
        <v>7.4999999999999997E-3</v>
      </c>
      <c r="F16397">
        <v>2166375</v>
      </c>
      <c r="G16397" s="58" t="s">
        <v>87</v>
      </c>
      <c r="H16397" s="58" t="s">
        <v>87</v>
      </c>
      <c r="I16397" s="60" t="s">
        <v>85</v>
      </c>
    </row>
    <row r="16398" spans="1:9" x14ac:dyDescent="0.2">
      <c r="A16398" t="s">
        <v>63</v>
      </c>
      <c r="B16398" t="s">
        <v>80</v>
      </c>
      <c r="C16398" t="s">
        <v>22</v>
      </c>
      <c r="D16398" s="55">
        <v>47300</v>
      </c>
      <c r="E16398">
        <v>0</v>
      </c>
      <c r="F16398">
        <v>2166376</v>
      </c>
      <c r="G16398" s="58" t="s">
        <v>87</v>
      </c>
      <c r="H16398" s="58" t="s">
        <v>87</v>
      </c>
      <c r="I16398" s="60" t="s">
        <v>85</v>
      </c>
    </row>
    <row r="16399" spans="1:9" x14ac:dyDescent="0.2">
      <c r="A16399" t="s">
        <v>63</v>
      </c>
      <c r="B16399" t="s">
        <v>81</v>
      </c>
      <c r="C16399" t="s">
        <v>22</v>
      </c>
      <c r="D16399" s="55">
        <v>47300</v>
      </c>
      <c r="E16399">
        <v>0</v>
      </c>
      <c r="F16399">
        <v>2166377</v>
      </c>
      <c r="G16399" s="58" t="s">
        <v>87</v>
      </c>
      <c r="H16399" s="58" t="s">
        <v>87</v>
      </c>
      <c r="I16399" s="60" t="s">
        <v>85</v>
      </c>
    </row>
    <row r="16400" spans="1:9" x14ac:dyDescent="0.2">
      <c r="A16400" t="s">
        <v>64</v>
      </c>
      <c r="B16400" t="s">
        <v>80</v>
      </c>
      <c r="C16400" t="s">
        <v>22</v>
      </c>
      <c r="D16400" s="55">
        <v>47300</v>
      </c>
      <c r="E16400">
        <v>0</v>
      </c>
      <c r="F16400">
        <v>2166378</v>
      </c>
      <c r="G16400" s="58" t="s">
        <v>87</v>
      </c>
      <c r="H16400" s="58" t="s">
        <v>87</v>
      </c>
      <c r="I16400" s="60" t="s">
        <v>85</v>
      </c>
    </row>
    <row r="16401" spans="1:9" x14ac:dyDescent="0.2">
      <c r="A16401" t="s">
        <v>64</v>
      </c>
      <c r="B16401" t="s">
        <v>81</v>
      </c>
      <c r="C16401" t="s">
        <v>22</v>
      </c>
      <c r="D16401" s="55">
        <v>47300</v>
      </c>
      <c r="E16401">
        <v>0</v>
      </c>
      <c r="F16401">
        <v>2166379</v>
      </c>
      <c r="G16401" s="58" t="s">
        <v>87</v>
      </c>
      <c r="H16401" s="58" t="s">
        <v>87</v>
      </c>
      <c r="I16401" s="60" t="s">
        <v>85</v>
      </c>
    </row>
    <row r="16402" spans="1:9" x14ac:dyDescent="0.2">
      <c r="A16402" t="s">
        <v>79</v>
      </c>
      <c r="B16402" t="s">
        <v>80</v>
      </c>
      <c r="C16402" t="s">
        <v>22</v>
      </c>
      <c r="D16402" s="55">
        <v>47300</v>
      </c>
      <c r="E16402">
        <v>0</v>
      </c>
      <c r="F16402">
        <v>2166380</v>
      </c>
      <c r="G16402" s="58" t="s">
        <v>87</v>
      </c>
      <c r="H16402" s="58" t="s">
        <v>87</v>
      </c>
      <c r="I16402" s="60" t="s">
        <v>85</v>
      </c>
    </row>
    <row r="16403" spans="1:9" x14ac:dyDescent="0.2">
      <c r="A16403" t="s">
        <v>79</v>
      </c>
      <c r="B16403" t="s">
        <v>81</v>
      </c>
      <c r="C16403" t="s">
        <v>22</v>
      </c>
      <c r="D16403" s="55">
        <v>47300</v>
      </c>
      <c r="E16403">
        <v>0</v>
      </c>
      <c r="F16403">
        <v>2166381</v>
      </c>
      <c r="G16403" s="58" t="s">
        <v>87</v>
      </c>
      <c r="H16403" s="58" t="s">
        <v>87</v>
      </c>
      <c r="I16403" s="60" t="s">
        <v>85</v>
      </c>
    </row>
    <row r="16404" spans="1:9" x14ac:dyDescent="0.2">
      <c r="A16404" t="s">
        <v>65</v>
      </c>
      <c r="B16404" t="s">
        <v>80</v>
      </c>
      <c r="C16404" t="s">
        <v>22</v>
      </c>
      <c r="D16404" s="55">
        <v>47300</v>
      </c>
      <c r="E16404">
        <v>0</v>
      </c>
      <c r="F16404">
        <v>2166382</v>
      </c>
      <c r="G16404" s="58" t="s">
        <v>87</v>
      </c>
      <c r="H16404" s="58" t="s">
        <v>87</v>
      </c>
      <c r="I16404" s="60" t="s">
        <v>85</v>
      </c>
    </row>
    <row r="16405" spans="1:9" x14ac:dyDescent="0.2">
      <c r="A16405" t="s">
        <v>65</v>
      </c>
      <c r="B16405" t="s">
        <v>81</v>
      </c>
      <c r="C16405" t="s">
        <v>22</v>
      </c>
      <c r="D16405" s="55">
        <v>47300</v>
      </c>
      <c r="E16405">
        <v>0</v>
      </c>
      <c r="F16405">
        <v>2166383</v>
      </c>
      <c r="G16405" s="58" t="s">
        <v>87</v>
      </c>
      <c r="H16405" s="58" t="s">
        <v>87</v>
      </c>
      <c r="I16405" s="60" t="s">
        <v>85</v>
      </c>
    </row>
    <row r="16406" spans="1:9" x14ac:dyDescent="0.2">
      <c r="A16406" t="s">
        <v>82</v>
      </c>
      <c r="B16406" t="s">
        <v>80</v>
      </c>
      <c r="C16406" t="s">
        <v>22</v>
      </c>
      <c r="D16406" s="55">
        <v>47300</v>
      </c>
      <c r="E16406">
        <v>0</v>
      </c>
      <c r="F16406">
        <v>2166384</v>
      </c>
      <c r="G16406" s="58" t="s">
        <v>87</v>
      </c>
      <c r="H16406" s="58" t="s">
        <v>87</v>
      </c>
      <c r="I16406" s="60" t="s">
        <v>85</v>
      </c>
    </row>
    <row r="16407" spans="1:9" x14ac:dyDescent="0.2">
      <c r="A16407" t="s">
        <v>78</v>
      </c>
      <c r="B16407" t="s">
        <v>80</v>
      </c>
      <c r="C16407" t="s">
        <v>22</v>
      </c>
      <c r="D16407" s="55">
        <v>47331</v>
      </c>
      <c r="E16407">
        <v>0.31</v>
      </c>
      <c r="F16407">
        <v>2166338</v>
      </c>
      <c r="G16407" s="58" t="s">
        <v>87</v>
      </c>
      <c r="H16407" s="58" t="s">
        <v>87</v>
      </c>
      <c r="I16407" s="60" t="s">
        <v>85</v>
      </c>
    </row>
    <row r="16408" spans="1:9" x14ac:dyDescent="0.2">
      <c r="A16408" t="s">
        <v>78</v>
      </c>
      <c r="B16408" t="s">
        <v>81</v>
      </c>
      <c r="C16408" t="s">
        <v>22</v>
      </c>
      <c r="D16408" s="55">
        <v>47331</v>
      </c>
      <c r="E16408">
        <v>2.5000000000000001E-3</v>
      </c>
      <c r="F16408">
        <v>2166339</v>
      </c>
      <c r="G16408" s="58" t="s">
        <v>87</v>
      </c>
      <c r="H16408" s="58" t="s">
        <v>87</v>
      </c>
      <c r="I16408" s="60" t="s">
        <v>85</v>
      </c>
    </row>
    <row r="16409" spans="1:9" x14ac:dyDescent="0.2">
      <c r="A16409" t="s">
        <v>35</v>
      </c>
      <c r="B16409" t="s">
        <v>80</v>
      </c>
      <c r="C16409" t="s">
        <v>22</v>
      </c>
      <c r="D16409" s="55">
        <v>47331</v>
      </c>
      <c r="E16409">
        <v>0.31</v>
      </c>
      <c r="F16409">
        <v>2166340</v>
      </c>
      <c r="G16409" s="58" t="s">
        <v>87</v>
      </c>
      <c r="H16409" s="58" t="s">
        <v>87</v>
      </c>
      <c r="I16409" s="60" t="s">
        <v>85</v>
      </c>
    </row>
    <row r="16410" spans="1:9" x14ac:dyDescent="0.2">
      <c r="A16410" t="s">
        <v>35</v>
      </c>
      <c r="B16410" t="s">
        <v>81</v>
      </c>
      <c r="C16410" t="s">
        <v>22</v>
      </c>
      <c r="D16410" s="55">
        <v>47331</v>
      </c>
      <c r="E16410">
        <v>5.2499999999999998E-2</v>
      </c>
      <c r="F16410">
        <v>2166341</v>
      </c>
      <c r="G16410" s="58" t="s">
        <v>87</v>
      </c>
      <c r="H16410" s="58" t="s">
        <v>87</v>
      </c>
      <c r="I16410" s="60" t="s">
        <v>85</v>
      </c>
    </row>
    <row r="16411" spans="1:9" x14ac:dyDescent="0.2">
      <c r="A16411" t="s">
        <v>36</v>
      </c>
      <c r="B16411" t="s">
        <v>80</v>
      </c>
      <c r="C16411" t="s">
        <v>22</v>
      </c>
      <c r="D16411" s="55">
        <v>47331</v>
      </c>
      <c r="E16411">
        <v>0.31</v>
      </c>
      <c r="F16411">
        <v>2166342</v>
      </c>
      <c r="G16411" s="58" t="s">
        <v>87</v>
      </c>
      <c r="H16411" s="58" t="s">
        <v>87</v>
      </c>
      <c r="I16411" s="60" t="s">
        <v>85</v>
      </c>
    </row>
    <row r="16412" spans="1:9" x14ac:dyDescent="0.2">
      <c r="A16412" t="s">
        <v>36</v>
      </c>
      <c r="B16412" t="s">
        <v>81</v>
      </c>
      <c r="C16412" t="s">
        <v>22</v>
      </c>
      <c r="D16412" s="55">
        <v>47331</v>
      </c>
      <c r="E16412">
        <v>2.5000000000000001E-3</v>
      </c>
      <c r="F16412">
        <v>2166343</v>
      </c>
      <c r="G16412" s="58" t="s">
        <v>87</v>
      </c>
      <c r="H16412" s="58" t="s">
        <v>87</v>
      </c>
      <c r="I16412" s="60" t="s">
        <v>85</v>
      </c>
    </row>
    <row r="16413" spans="1:9" x14ac:dyDescent="0.2">
      <c r="A16413" t="s">
        <v>37</v>
      </c>
      <c r="B16413" t="s">
        <v>80</v>
      </c>
      <c r="C16413" t="s">
        <v>22</v>
      </c>
      <c r="D16413" s="55">
        <v>47331</v>
      </c>
      <c r="E16413">
        <v>0.31</v>
      </c>
      <c r="F16413">
        <v>2166344</v>
      </c>
      <c r="G16413" s="58" t="s">
        <v>87</v>
      </c>
      <c r="H16413" s="58" t="s">
        <v>87</v>
      </c>
      <c r="I16413" s="60" t="s">
        <v>85</v>
      </c>
    </row>
    <row r="16414" spans="1:9" x14ac:dyDescent="0.2">
      <c r="A16414" t="s">
        <v>37</v>
      </c>
      <c r="B16414" t="s">
        <v>81</v>
      </c>
      <c r="C16414" t="s">
        <v>22</v>
      </c>
      <c r="D16414" s="55">
        <v>47331</v>
      </c>
      <c r="E16414">
        <v>5.2499999999999998E-2</v>
      </c>
      <c r="F16414">
        <v>2166345</v>
      </c>
      <c r="G16414" s="58" t="s">
        <v>87</v>
      </c>
      <c r="H16414" s="58" t="s">
        <v>87</v>
      </c>
      <c r="I16414" s="60" t="s">
        <v>85</v>
      </c>
    </row>
    <row r="16415" spans="1:9" x14ac:dyDescent="0.2">
      <c r="A16415" t="s">
        <v>40</v>
      </c>
      <c r="B16415" t="s">
        <v>80</v>
      </c>
      <c r="C16415" t="s">
        <v>22</v>
      </c>
      <c r="D16415" s="55">
        <v>47331</v>
      </c>
      <c r="E16415">
        <v>0</v>
      </c>
      <c r="F16415">
        <v>2166346</v>
      </c>
      <c r="G16415" s="58" t="s">
        <v>87</v>
      </c>
      <c r="H16415" s="58" t="s">
        <v>87</v>
      </c>
      <c r="I16415" s="60" t="s">
        <v>85</v>
      </c>
    </row>
    <row r="16416" spans="1:9" x14ac:dyDescent="0.2">
      <c r="A16416" t="s">
        <v>40</v>
      </c>
      <c r="B16416" t="s">
        <v>81</v>
      </c>
      <c r="C16416" t="s">
        <v>22</v>
      </c>
      <c r="D16416" s="55">
        <v>47331</v>
      </c>
      <c r="E16416">
        <v>0</v>
      </c>
      <c r="F16416">
        <v>2166347</v>
      </c>
      <c r="G16416" s="58" t="s">
        <v>87</v>
      </c>
      <c r="H16416" s="58" t="s">
        <v>87</v>
      </c>
      <c r="I16416" s="60" t="s">
        <v>85</v>
      </c>
    </row>
    <row r="16417" spans="1:9" x14ac:dyDescent="0.2">
      <c r="A16417" t="s">
        <v>41</v>
      </c>
      <c r="B16417" t="s">
        <v>80</v>
      </c>
      <c r="C16417" t="s">
        <v>22</v>
      </c>
      <c r="D16417" s="55">
        <v>47331</v>
      </c>
      <c r="E16417">
        <v>0</v>
      </c>
      <c r="F16417">
        <v>2166348</v>
      </c>
      <c r="G16417" s="58" t="s">
        <v>87</v>
      </c>
      <c r="H16417" s="58" t="s">
        <v>87</v>
      </c>
      <c r="I16417" s="60" t="s">
        <v>85</v>
      </c>
    </row>
    <row r="16418" spans="1:9" x14ac:dyDescent="0.2">
      <c r="A16418" t="s">
        <v>41</v>
      </c>
      <c r="B16418" t="s">
        <v>81</v>
      </c>
      <c r="C16418" t="s">
        <v>22</v>
      </c>
      <c r="D16418" s="55">
        <v>47331</v>
      </c>
      <c r="E16418">
        <v>0</v>
      </c>
      <c r="F16418">
        <v>2166349</v>
      </c>
      <c r="G16418" s="58" t="s">
        <v>87</v>
      </c>
      <c r="H16418" s="58" t="s">
        <v>87</v>
      </c>
      <c r="I16418" s="60" t="s">
        <v>85</v>
      </c>
    </row>
    <row r="16419" spans="1:9" x14ac:dyDescent="0.2">
      <c r="A16419" t="s">
        <v>42</v>
      </c>
      <c r="B16419" t="s">
        <v>80</v>
      </c>
      <c r="C16419" t="s">
        <v>22</v>
      </c>
      <c r="D16419" s="55">
        <v>47331</v>
      </c>
      <c r="E16419">
        <v>0.1925</v>
      </c>
      <c r="F16419">
        <v>2166350</v>
      </c>
      <c r="G16419" s="58" t="s">
        <v>87</v>
      </c>
      <c r="H16419" s="58" t="s">
        <v>87</v>
      </c>
      <c r="I16419" s="60" t="s">
        <v>85</v>
      </c>
    </row>
    <row r="16420" spans="1:9" x14ac:dyDescent="0.2">
      <c r="A16420" t="s">
        <v>42</v>
      </c>
      <c r="B16420" t="s">
        <v>81</v>
      </c>
      <c r="C16420" t="s">
        <v>22</v>
      </c>
      <c r="D16420" s="55">
        <v>47331</v>
      </c>
      <c r="E16420">
        <v>0</v>
      </c>
      <c r="F16420">
        <v>2166351</v>
      </c>
      <c r="G16420" s="58" t="s">
        <v>87</v>
      </c>
      <c r="H16420" s="58" t="s">
        <v>87</v>
      </c>
      <c r="I16420" s="60" t="s">
        <v>85</v>
      </c>
    </row>
    <row r="16421" spans="1:9" x14ac:dyDescent="0.2">
      <c r="A16421" t="s">
        <v>43</v>
      </c>
      <c r="B16421" t="s">
        <v>80</v>
      </c>
      <c r="C16421" t="s">
        <v>22</v>
      </c>
      <c r="D16421" s="55">
        <v>47331</v>
      </c>
      <c r="E16421">
        <v>0.1925</v>
      </c>
      <c r="F16421">
        <v>2166352</v>
      </c>
      <c r="G16421" s="58" t="s">
        <v>87</v>
      </c>
      <c r="H16421" s="58" t="s">
        <v>87</v>
      </c>
      <c r="I16421" s="60" t="s">
        <v>85</v>
      </c>
    </row>
    <row r="16422" spans="1:9" x14ac:dyDescent="0.2">
      <c r="A16422" t="s">
        <v>43</v>
      </c>
      <c r="B16422" t="s">
        <v>81</v>
      </c>
      <c r="C16422" t="s">
        <v>22</v>
      </c>
      <c r="D16422" s="55">
        <v>47331</v>
      </c>
      <c r="E16422">
        <v>0</v>
      </c>
      <c r="F16422">
        <v>2166353</v>
      </c>
      <c r="G16422" s="58" t="s">
        <v>87</v>
      </c>
      <c r="H16422" s="58" t="s">
        <v>87</v>
      </c>
      <c r="I16422" s="60" t="s">
        <v>85</v>
      </c>
    </row>
    <row r="16423" spans="1:9" x14ac:dyDescent="0.2">
      <c r="A16423" t="s">
        <v>44</v>
      </c>
      <c r="B16423" t="s">
        <v>80</v>
      </c>
      <c r="C16423" t="s">
        <v>22</v>
      </c>
      <c r="D16423" s="55">
        <v>47331</v>
      </c>
      <c r="E16423">
        <v>0.215</v>
      </c>
      <c r="F16423">
        <v>2166354</v>
      </c>
      <c r="G16423" s="58" t="s">
        <v>87</v>
      </c>
      <c r="H16423" s="58" t="s">
        <v>87</v>
      </c>
      <c r="I16423" s="60" t="s">
        <v>85</v>
      </c>
    </row>
    <row r="16424" spans="1:9" x14ac:dyDescent="0.2">
      <c r="A16424" t="s">
        <v>44</v>
      </c>
      <c r="B16424" t="s">
        <v>81</v>
      </c>
      <c r="C16424" t="s">
        <v>22</v>
      </c>
      <c r="D16424" s="55">
        <v>47331</v>
      </c>
      <c r="E16424">
        <v>7.4999999999999997E-3</v>
      </c>
      <c r="F16424">
        <v>2166355</v>
      </c>
      <c r="G16424" s="58" t="s">
        <v>87</v>
      </c>
      <c r="H16424" s="58" t="s">
        <v>87</v>
      </c>
      <c r="I16424" s="60" t="s">
        <v>85</v>
      </c>
    </row>
    <row r="16425" spans="1:9" x14ac:dyDescent="0.2">
      <c r="A16425" t="s">
        <v>45</v>
      </c>
      <c r="B16425" t="s">
        <v>80</v>
      </c>
      <c r="C16425" t="s">
        <v>22</v>
      </c>
      <c r="D16425" s="55">
        <v>47331</v>
      </c>
      <c r="E16425">
        <v>0.215</v>
      </c>
      <c r="F16425">
        <v>2166356</v>
      </c>
      <c r="G16425" s="58" t="s">
        <v>87</v>
      </c>
      <c r="H16425" s="58" t="s">
        <v>87</v>
      </c>
      <c r="I16425" s="60" t="s">
        <v>85</v>
      </c>
    </row>
    <row r="16426" spans="1:9" x14ac:dyDescent="0.2">
      <c r="A16426" t="s">
        <v>45</v>
      </c>
      <c r="B16426" t="s">
        <v>81</v>
      </c>
      <c r="C16426" t="s">
        <v>22</v>
      </c>
      <c r="D16426" s="55">
        <v>47331</v>
      </c>
      <c r="E16426">
        <v>7.4999999999999997E-3</v>
      </c>
      <c r="F16426">
        <v>2166357</v>
      </c>
      <c r="G16426" s="58" t="s">
        <v>87</v>
      </c>
      <c r="H16426" s="58" t="s">
        <v>87</v>
      </c>
      <c r="I16426" s="60" t="s">
        <v>85</v>
      </c>
    </row>
    <row r="16427" spans="1:9" x14ac:dyDescent="0.2">
      <c r="A16427" t="s">
        <v>46</v>
      </c>
      <c r="B16427" t="s">
        <v>80</v>
      </c>
      <c r="C16427" t="s">
        <v>22</v>
      </c>
      <c r="D16427" s="55">
        <v>47331</v>
      </c>
      <c r="E16427">
        <v>0.215</v>
      </c>
      <c r="F16427">
        <v>2166358</v>
      </c>
      <c r="G16427" s="58" t="s">
        <v>87</v>
      </c>
      <c r="H16427" s="58" t="s">
        <v>87</v>
      </c>
      <c r="I16427" s="60" t="s">
        <v>85</v>
      </c>
    </row>
    <row r="16428" spans="1:9" x14ac:dyDescent="0.2">
      <c r="A16428" t="s">
        <v>46</v>
      </c>
      <c r="B16428" t="s">
        <v>81</v>
      </c>
      <c r="C16428" t="s">
        <v>22</v>
      </c>
      <c r="D16428" s="55">
        <v>47331</v>
      </c>
      <c r="E16428">
        <v>7.4999999999999997E-3</v>
      </c>
      <c r="F16428">
        <v>2166359</v>
      </c>
      <c r="G16428" s="58" t="s">
        <v>87</v>
      </c>
      <c r="H16428" s="58" t="s">
        <v>87</v>
      </c>
      <c r="I16428" s="60" t="s">
        <v>85</v>
      </c>
    </row>
    <row r="16429" spans="1:9" x14ac:dyDescent="0.2">
      <c r="A16429" t="s">
        <v>47</v>
      </c>
      <c r="B16429" t="s">
        <v>80</v>
      </c>
      <c r="C16429" t="s">
        <v>22</v>
      </c>
      <c r="D16429" s="55">
        <v>47331</v>
      </c>
      <c r="E16429">
        <v>0.215</v>
      </c>
      <c r="F16429">
        <v>2166360</v>
      </c>
      <c r="G16429" s="58" t="s">
        <v>87</v>
      </c>
      <c r="H16429" s="58" t="s">
        <v>87</v>
      </c>
      <c r="I16429" s="60" t="s">
        <v>85</v>
      </c>
    </row>
    <row r="16430" spans="1:9" x14ac:dyDescent="0.2">
      <c r="A16430" t="s">
        <v>47</v>
      </c>
      <c r="B16430" t="s">
        <v>81</v>
      </c>
      <c r="C16430" t="s">
        <v>22</v>
      </c>
      <c r="D16430" s="55">
        <v>47331</v>
      </c>
      <c r="E16430">
        <v>7.4999999999999997E-3</v>
      </c>
      <c r="F16430">
        <v>2166361</v>
      </c>
      <c r="G16430" s="58" t="s">
        <v>87</v>
      </c>
      <c r="H16430" s="58" t="s">
        <v>87</v>
      </c>
      <c r="I16430" s="60" t="s">
        <v>85</v>
      </c>
    </row>
    <row r="16431" spans="1:9" x14ac:dyDescent="0.2">
      <c r="A16431" t="s">
        <v>48</v>
      </c>
      <c r="B16431" t="s">
        <v>80</v>
      </c>
      <c r="C16431" t="s">
        <v>22</v>
      </c>
      <c r="D16431" s="55">
        <v>47331</v>
      </c>
      <c r="E16431">
        <v>0.215</v>
      </c>
      <c r="F16431">
        <v>2166362</v>
      </c>
      <c r="G16431" s="58" t="s">
        <v>87</v>
      </c>
      <c r="H16431" s="58" t="s">
        <v>87</v>
      </c>
      <c r="I16431" s="60" t="s">
        <v>85</v>
      </c>
    </row>
    <row r="16432" spans="1:9" x14ac:dyDescent="0.2">
      <c r="A16432" t="s">
        <v>48</v>
      </c>
      <c r="B16432" t="s">
        <v>81</v>
      </c>
      <c r="C16432" t="s">
        <v>22</v>
      </c>
      <c r="D16432" s="55">
        <v>47331</v>
      </c>
      <c r="E16432">
        <v>7.4999999999999997E-3</v>
      </c>
      <c r="F16432">
        <v>2166363</v>
      </c>
      <c r="G16432" s="58" t="s">
        <v>87</v>
      </c>
      <c r="H16432" s="58" t="s">
        <v>87</v>
      </c>
      <c r="I16432" s="60" t="s">
        <v>85</v>
      </c>
    </row>
    <row r="16433" spans="1:9" x14ac:dyDescent="0.2">
      <c r="A16433" t="s">
        <v>50</v>
      </c>
      <c r="B16433" t="s">
        <v>80</v>
      </c>
      <c r="C16433" t="s">
        <v>22</v>
      </c>
      <c r="D16433" s="55">
        <v>47331</v>
      </c>
      <c r="E16433">
        <v>0</v>
      </c>
      <c r="F16433">
        <v>2166364</v>
      </c>
      <c r="G16433" s="58" t="s">
        <v>87</v>
      </c>
      <c r="H16433" s="58" t="s">
        <v>87</v>
      </c>
      <c r="I16433" s="60" t="s">
        <v>85</v>
      </c>
    </row>
    <row r="16434" spans="1:9" x14ac:dyDescent="0.2">
      <c r="A16434" t="s">
        <v>50</v>
      </c>
      <c r="B16434" t="s">
        <v>81</v>
      </c>
      <c r="C16434" t="s">
        <v>22</v>
      </c>
      <c r="D16434" s="55">
        <v>47331</v>
      </c>
      <c r="E16434">
        <v>0</v>
      </c>
      <c r="F16434">
        <v>2166365</v>
      </c>
      <c r="G16434" s="58" t="s">
        <v>87</v>
      </c>
      <c r="H16434" s="58" t="s">
        <v>87</v>
      </c>
      <c r="I16434" s="60" t="s">
        <v>85</v>
      </c>
    </row>
    <row r="16435" spans="1:9" x14ac:dyDescent="0.2">
      <c r="A16435" t="s">
        <v>58</v>
      </c>
      <c r="B16435" t="s">
        <v>80</v>
      </c>
      <c r="C16435" t="s">
        <v>22</v>
      </c>
      <c r="D16435" s="55">
        <v>47331</v>
      </c>
      <c r="E16435">
        <v>0.31</v>
      </c>
      <c r="F16435">
        <v>2166366</v>
      </c>
      <c r="G16435" s="58" t="s">
        <v>87</v>
      </c>
      <c r="H16435" s="58" t="s">
        <v>87</v>
      </c>
      <c r="I16435" s="60" t="s">
        <v>85</v>
      </c>
    </row>
    <row r="16436" spans="1:9" x14ac:dyDescent="0.2">
      <c r="A16436" t="s">
        <v>58</v>
      </c>
      <c r="B16436" t="s">
        <v>81</v>
      </c>
      <c r="C16436" t="s">
        <v>22</v>
      </c>
      <c r="D16436" s="55">
        <v>47331</v>
      </c>
      <c r="E16436">
        <v>2.5000000000000001E-3</v>
      </c>
      <c r="F16436">
        <v>2166367</v>
      </c>
      <c r="G16436" s="58" t="s">
        <v>87</v>
      </c>
      <c r="H16436" s="58" t="s">
        <v>87</v>
      </c>
      <c r="I16436" s="60" t="s">
        <v>85</v>
      </c>
    </row>
    <row r="16437" spans="1:9" x14ac:dyDescent="0.2">
      <c r="A16437" t="s">
        <v>59</v>
      </c>
      <c r="B16437" t="s">
        <v>80</v>
      </c>
      <c r="C16437" t="s">
        <v>22</v>
      </c>
      <c r="D16437" s="55">
        <v>47331</v>
      </c>
      <c r="E16437">
        <v>0.5</v>
      </c>
      <c r="F16437">
        <v>2166368</v>
      </c>
      <c r="G16437" s="58" t="s">
        <v>87</v>
      </c>
      <c r="H16437" s="58" t="s">
        <v>87</v>
      </c>
      <c r="I16437" s="60" t="s">
        <v>85</v>
      </c>
    </row>
    <row r="16438" spans="1:9" x14ac:dyDescent="0.2">
      <c r="A16438" t="s">
        <v>59</v>
      </c>
      <c r="B16438" t="s">
        <v>81</v>
      </c>
      <c r="C16438" t="s">
        <v>22</v>
      </c>
      <c r="D16438" s="55">
        <v>47331</v>
      </c>
      <c r="E16438">
        <v>-0.02</v>
      </c>
      <c r="F16438">
        <v>2166369</v>
      </c>
      <c r="G16438" s="58" t="s">
        <v>87</v>
      </c>
      <c r="H16438" s="58" t="s">
        <v>87</v>
      </c>
      <c r="I16438" s="60" t="s">
        <v>85</v>
      </c>
    </row>
    <row r="16439" spans="1:9" x14ac:dyDescent="0.2">
      <c r="A16439" t="s">
        <v>60</v>
      </c>
      <c r="B16439" t="s">
        <v>80</v>
      </c>
      <c r="C16439" t="s">
        <v>22</v>
      </c>
      <c r="D16439" s="55">
        <v>47331</v>
      </c>
      <c r="E16439">
        <v>0.5</v>
      </c>
      <c r="F16439">
        <v>2166370</v>
      </c>
      <c r="G16439" s="58" t="s">
        <v>87</v>
      </c>
      <c r="H16439" s="58" t="s">
        <v>87</v>
      </c>
      <c r="I16439" s="60" t="s">
        <v>85</v>
      </c>
    </row>
    <row r="16440" spans="1:9" x14ac:dyDescent="0.2">
      <c r="A16440" t="s">
        <v>60</v>
      </c>
      <c r="B16440" t="s">
        <v>81</v>
      </c>
      <c r="C16440" t="s">
        <v>22</v>
      </c>
      <c r="D16440" s="55">
        <v>47331</v>
      </c>
      <c r="E16440">
        <v>3.5000000000000003E-2</v>
      </c>
      <c r="F16440">
        <v>2166371</v>
      </c>
      <c r="G16440" s="58" t="s">
        <v>87</v>
      </c>
      <c r="H16440" s="58" t="s">
        <v>87</v>
      </c>
      <c r="I16440" s="60" t="s">
        <v>85</v>
      </c>
    </row>
    <row r="16441" spans="1:9" x14ac:dyDescent="0.2">
      <c r="A16441" t="s">
        <v>61</v>
      </c>
      <c r="B16441" t="s">
        <v>80</v>
      </c>
      <c r="C16441" t="s">
        <v>22</v>
      </c>
      <c r="D16441" s="55">
        <v>47331</v>
      </c>
      <c r="E16441">
        <v>0.5</v>
      </c>
      <c r="F16441">
        <v>2166372</v>
      </c>
      <c r="G16441" s="58" t="s">
        <v>87</v>
      </c>
      <c r="H16441" s="58" t="s">
        <v>87</v>
      </c>
      <c r="I16441" s="60" t="s">
        <v>85</v>
      </c>
    </row>
    <row r="16442" spans="1:9" x14ac:dyDescent="0.2">
      <c r="A16442" t="s">
        <v>61</v>
      </c>
      <c r="B16442" t="s">
        <v>81</v>
      </c>
      <c r="C16442" t="s">
        <v>22</v>
      </c>
      <c r="D16442" s="55">
        <v>47331</v>
      </c>
      <c r="E16442">
        <v>-0.02</v>
      </c>
      <c r="F16442">
        <v>2166373</v>
      </c>
      <c r="G16442" s="58" t="s">
        <v>87</v>
      </c>
      <c r="H16442" s="58" t="s">
        <v>87</v>
      </c>
      <c r="I16442" s="60" t="s">
        <v>85</v>
      </c>
    </row>
    <row r="16443" spans="1:9" x14ac:dyDescent="0.2">
      <c r="A16443" t="s">
        <v>62</v>
      </c>
      <c r="B16443" t="s">
        <v>80</v>
      </c>
      <c r="C16443" t="s">
        <v>22</v>
      </c>
      <c r="D16443" s="55">
        <v>47331</v>
      </c>
      <c r="E16443">
        <v>0.215</v>
      </c>
      <c r="F16443">
        <v>2166374</v>
      </c>
      <c r="G16443" s="58" t="s">
        <v>87</v>
      </c>
      <c r="H16443" s="58" t="s">
        <v>87</v>
      </c>
      <c r="I16443" s="60" t="s">
        <v>85</v>
      </c>
    </row>
    <row r="16444" spans="1:9" x14ac:dyDescent="0.2">
      <c r="A16444" t="s">
        <v>62</v>
      </c>
      <c r="B16444" t="s">
        <v>81</v>
      </c>
      <c r="C16444" t="s">
        <v>22</v>
      </c>
      <c r="D16444" s="55">
        <v>47331</v>
      </c>
      <c r="E16444">
        <v>7.4999999999999997E-3</v>
      </c>
      <c r="F16444">
        <v>2166375</v>
      </c>
      <c r="G16444" s="58" t="s">
        <v>87</v>
      </c>
      <c r="H16444" s="58" t="s">
        <v>87</v>
      </c>
      <c r="I16444" s="60" t="s">
        <v>85</v>
      </c>
    </row>
    <row r="16445" spans="1:9" x14ac:dyDescent="0.2">
      <c r="A16445" t="s">
        <v>63</v>
      </c>
      <c r="B16445" t="s">
        <v>80</v>
      </c>
      <c r="C16445" t="s">
        <v>22</v>
      </c>
      <c r="D16445" s="55">
        <v>47331</v>
      </c>
      <c r="E16445">
        <v>0</v>
      </c>
      <c r="F16445">
        <v>2166376</v>
      </c>
      <c r="G16445" s="58" t="s">
        <v>87</v>
      </c>
      <c r="H16445" s="58" t="s">
        <v>87</v>
      </c>
      <c r="I16445" s="60" t="s">
        <v>85</v>
      </c>
    </row>
    <row r="16446" spans="1:9" x14ac:dyDescent="0.2">
      <c r="A16446" t="s">
        <v>63</v>
      </c>
      <c r="B16446" t="s">
        <v>81</v>
      </c>
      <c r="C16446" t="s">
        <v>22</v>
      </c>
      <c r="D16446" s="55">
        <v>47331</v>
      </c>
      <c r="E16446">
        <v>0</v>
      </c>
      <c r="F16446">
        <v>2166377</v>
      </c>
      <c r="G16446" s="58" t="s">
        <v>87</v>
      </c>
      <c r="H16446" s="58" t="s">
        <v>87</v>
      </c>
      <c r="I16446" s="60" t="s">
        <v>85</v>
      </c>
    </row>
    <row r="16447" spans="1:9" x14ac:dyDescent="0.2">
      <c r="A16447" t="s">
        <v>64</v>
      </c>
      <c r="B16447" t="s">
        <v>80</v>
      </c>
      <c r="C16447" t="s">
        <v>22</v>
      </c>
      <c r="D16447" s="55">
        <v>47331</v>
      </c>
      <c r="E16447">
        <v>0</v>
      </c>
      <c r="F16447">
        <v>2166378</v>
      </c>
      <c r="G16447" s="58" t="s">
        <v>87</v>
      </c>
      <c r="H16447" s="58" t="s">
        <v>87</v>
      </c>
      <c r="I16447" s="60" t="s">
        <v>85</v>
      </c>
    </row>
    <row r="16448" spans="1:9" x14ac:dyDescent="0.2">
      <c r="A16448" t="s">
        <v>64</v>
      </c>
      <c r="B16448" t="s">
        <v>81</v>
      </c>
      <c r="C16448" t="s">
        <v>22</v>
      </c>
      <c r="D16448" s="55">
        <v>47331</v>
      </c>
      <c r="E16448">
        <v>0</v>
      </c>
      <c r="F16448">
        <v>2166379</v>
      </c>
      <c r="G16448" s="58" t="s">
        <v>87</v>
      </c>
      <c r="H16448" s="58" t="s">
        <v>87</v>
      </c>
      <c r="I16448" s="60" t="s">
        <v>85</v>
      </c>
    </row>
    <row r="16449" spans="1:9" x14ac:dyDescent="0.2">
      <c r="A16449" t="s">
        <v>79</v>
      </c>
      <c r="B16449" t="s">
        <v>80</v>
      </c>
      <c r="C16449" t="s">
        <v>22</v>
      </c>
      <c r="D16449" s="55">
        <v>47331</v>
      </c>
      <c r="E16449">
        <v>0</v>
      </c>
      <c r="F16449">
        <v>2166380</v>
      </c>
      <c r="G16449" s="58" t="s">
        <v>87</v>
      </c>
      <c r="H16449" s="58" t="s">
        <v>87</v>
      </c>
      <c r="I16449" s="60" t="s">
        <v>85</v>
      </c>
    </row>
    <row r="16450" spans="1:9" x14ac:dyDescent="0.2">
      <c r="A16450" t="s">
        <v>79</v>
      </c>
      <c r="B16450" t="s">
        <v>81</v>
      </c>
      <c r="C16450" t="s">
        <v>22</v>
      </c>
      <c r="D16450" s="55">
        <v>47331</v>
      </c>
      <c r="E16450">
        <v>0</v>
      </c>
      <c r="F16450">
        <v>2166381</v>
      </c>
      <c r="G16450" s="58" t="s">
        <v>87</v>
      </c>
      <c r="H16450" s="58" t="s">
        <v>87</v>
      </c>
      <c r="I16450" s="60" t="s">
        <v>85</v>
      </c>
    </row>
    <row r="16451" spans="1:9" x14ac:dyDescent="0.2">
      <c r="A16451" t="s">
        <v>65</v>
      </c>
      <c r="B16451" t="s">
        <v>80</v>
      </c>
      <c r="C16451" t="s">
        <v>22</v>
      </c>
      <c r="D16451" s="55">
        <v>47331</v>
      </c>
      <c r="E16451">
        <v>0</v>
      </c>
      <c r="F16451">
        <v>2166382</v>
      </c>
      <c r="G16451" s="58" t="s">
        <v>87</v>
      </c>
      <c r="H16451" s="58" t="s">
        <v>87</v>
      </c>
      <c r="I16451" s="60" t="s">
        <v>85</v>
      </c>
    </row>
    <row r="16452" spans="1:9" x14ac:dyDescent="0.2">
      <c r="A16452" t="s">
        <v>65</v>
      </c>
      <c r="B16452" t="s">
        <v>81</v>
      </c>
      <c r="C16452" t="s">
        <v>22</v>
      </c>
      <c r="D16452" s="55">
        <v>47331</v>
      </c>
      <c r="E16452">
        <v>0</v>
      </c>
      <c r="F16452">
        <v>2166383</v>
      </c>
      <c r="G16452" s="58" t="s">
        <v>87</v>
      </c>
      <c r="H16452" s="58" t="s">
        <v>87</v>
      </c>
      <c r="I16452" s="60" t="s">
        <v>85</v>
      </c>
    </row>
    <row r="16453" spans="1:9" x14ac:dyDescent="0.2">
      <c r="A16453" t="s">
        <v>82</v>
      </c>
      <c r="B16453" t="s">
        <v>80</v>
      </c>
      <c r="C16453" t="s">
        <v>22</v>
      </c>
      <c r="D16453" s="55">
        <v>47331</v>
      </c>
      <c r="E16453">
        <v>0</v>
      </c>
      <c r="F16453">
        <v>2166384</v>
      </c>
      <c r="G16453" s="58" t="s">
        <v>87</v>
      </c>
      <c r="H16453" s="58" t="s">
        <v>87</v>
      </c>
      <c r="I16453" s="60" t="s">
        <v>85</v>
      </c>
    </row>
    <row r="16454" spans="1:9" x14ac:dyDescent="0.2">
      <c r="A16454" t="s">
        <v>78</v>
      </c>
      <c r="B16454" t="s">
        <v>80</v>
      </c>
      <c r="C16454" t="s">
        <v>22</v>
      </c>
      <c r="D16454" s="55">
        <v>47362</v>
      </c>
      <c r="E16454">
        <v>0.3</v>
      </c>
      <c r="F16454">
        <v>2166338</v>
      </c>
      <c r="G16454" s="58" t="s">
        <v>87</v>
      </c>
      <c r="H16454" s="58" t="s">
        <v>87</v>
      </c>
      <c r="I16454" s="60" t="s">
        <v>85</v>
      </c>
    </row>
    <row r="16455" spans="1:9" x14ac:dyDescent="0.2">
      <c r="A16455" t="s">
        <v>78</v>
      </c>
      <c r="B16455" t="s">
        <v>81</v>
      </c>
      <c r="C16455" t="s">
        <v>22</v>
      </c>
      <c r="D16455" s="55">
        <v>47362</v>
      </c>
      <c r="E16455">
        <v>2.5000000000000001E-3</v>
      </c>
      <c r="F16455">
        <v>2166339</v>
      </c>
      <c r="G16455" s="58" t="s">
        <v>87</v>
      </c>
      <c r="H16455" s="58" t="s">
        <v>87</v>
      </c>
      <c r="I16455" s="60" t="s">
        <v>85</v>
      </c>
    </row>
    <row r="16456" spans="1:9" x14ac:dyDescent="0.2">
      <c r="A16456" t="s">
        <v>35</v>
      </c>
      <c r="B16456" t="s">
        <v>80</v>
      </c>
      <c r="C16456" t="s">
        <v>22</v>
      </c>
      <c r="D16456" s="55">
        <v>47362</v>
      </c>
      <c r="E16456">
        <v>0.3</v>
      </c>
      <c r="F16456">
        <v>2166340</v>
      </c>
      <c r="G16456" s="58" t="s">
        <v>87</v>
      </c>
      <c r="H16456" s="58" t="s">
        <v>87</v>
      </c>
      <c r="I16456" s="60" t="s">
        <v>85</v>
      </c>
    </row>
    <row r="16457" spans="1:9" x14ac:dyDescent="0.2">
      <c r="A16457" t="s">
        <v>35</v>
      </c>
      <c r="B16457" t="s">
        <v>81</v>
      </c>
      <c r="C16457" t="s">
        <v>22</v>
      </c>
      <c r="D16457" s="55">
        <v>47362</v>
      </c>
      <c r="E16457">
        <v>3.2500000000000001E-2</v>
      </c>
      <c r="F16457">
        <v>2166341</v>
      </c>
      <c r="G16457" s="58" t="s">
        <v>87</v>
      </c>
      <c r="H16457" s="58" t="s">
        <v>87</v>
      </c>
      <c r="I16457" s="60" t="s">
        <v>85</v>
      </c>
    </row>
    <row r="16458" spans="1:9" x14ac:dyDescent="0.2">
      <c r="A16458" t="s">
        <v>36</v>
      </c>
      <c r="B16458" t="s">
        <v>80</v>
      </c>
      <c r="C16458" t="s">
        <v>22</v>
      </c>
      <c r="D16458" s="55">
        <v>47362</v>
      </c>
      <c r="E16458">
        <v>0.3</v>
      </c>
      <c r="F16458">
        <v>2166342</v>
      </c>
      <c r="G16458" s="58" t="s">
        <v>87</v>
      </c>
      <c r="H16458" s="58" t="s">
        <v>87</v>
      </c>
      <c r="I16458" s="60" t="s">
        <v>85</v>
      </c>
    </row>
    <row r="16459" spans="1:9" x14ac:dyDescent="0.2">
      <c r="A16459" t="s">
        <v>36</v>
      </c>
      <c r="B16459" t="s">
        <v>81</v>
      </c>
      <c r="C16459" t="s">
        <v>22</v>
      </c>
      <c r="D16459" s="55">
        <v>47362</v>
      </c>
      <c r="E16459">
        <v>2.5000000000000001E-3</v>
      </c>
      <c r="F16459">
        <v>2166343</v>
      </c>
      <c r="G16459" s="58" t="s">
        <v>87</v>
      </c>
      <c r="H16459" s="58" t="s">
        <v>87</v>
      </c>
      <c r="I16459" s="60" t="s">
        <v>85</v>
      </c>
    </row>
    <row r="16460" spans="1:9" x14ac:dyDescent="0.2">
      <c r="A16460" t="s">
        <v>37</v>
      </c>
      <c r="B16460" t="s">
        <v>80</v>
      </c>
      <c r="C16460" t="s">
        <v>22</v>
      </c>
      <c r="D16460" s="55">
        <v>47362</v>
      </c>
      <c r="E16460">
        <v>0.3</v>
      </c>
      <c r="F16460">
        <v>2166344</v>
      </c>
      <c r="G16460" s="58" t="s">
        <v>87</v>
      </c>
      <c r="H16460" s="58" t="s">
        <v>87</v>
      </c>
      <c r="I16460" s="60" t="s">
        <v>85</v>
      </c>
    </row>
    <row r="16461" spans="1:9" x14ac:dyDescent="0.2">
      <c r="A16461" t="s">
        <v>37</v>
      </c>
      <c r="B16461" t="s">
        <v>81</v>
      </c>
      <c r="C16461" t="s">
        <v>22</v>
      </c>
      <c r="D16461" s="55">
        <v>47362</v>
      </c>
      <c r="E16461">
        <v>3.2500000000000001E-2</v>
      </c>
      <c r="F16461">
        <v>2166345</v>
      </c>
      <c r="G16461" s="58" t="s">
        <v>87</v>
      </c>
      <c r="H16461" s="58" t="s">
        <v>87</v>
      </c>
      <c r="I16461" s="60" t="s">
        <v>85</v>
      </c>
    </row>
    <row r="16462" spans="1:9" x14ac:dyDescent="0.2">
      <c r="A16462" t="s">
        <v>40</v>
      </c>
      <c r="B16462" t="s">
        <v>80</v>
      </c>
      <c r="C16462" t="s">
        <v>22</v>
      </c>
      <c r="D16462" s="55">
        <v>47362</v>
      </c>
      <c r="E16462">
        <v>0</v>
      </c>
      <c r="F16462">
        <v>2166346</v>
      </c>
      <c r="G16462" s="58" t="s">
        <v>87</v>
      </c>
      <c r="H16462" s="58" t="s">
        <v>87</v>
      </c>
      <c r="I16462" s="60" t="s">
        <v>85</v>
      </c>
    </row>
    <row r="16463" spans="1:9" x14ac:dyDescent="0.2">
      <c r="A16463" t="s">
        <v>40</v>
      </c>
      <c r="B16463" t="s">
        <v>81</v>
      </c>
      <c r="C16463" t="s">
        <v>22</v>
      </c>
      <c r="D16463" s="55">
        <v>47362</v>
      </c>
      <c r="E16463">
        <v>0</v>
      </c>
      <c r="F16463">
        <v>2166347</v>
      </c>
      <c r="G16463" s="58" t="s">
        <v>87</v>
      </c>
      <c r="H16463" s="58" t="s">
        <v>87</v>
      </c>
      <c r="I16463" s="60" t="s">
        <v>85</v>
      </c>
    </row>
    <row r="16464" spans="1:9" x14ac:dyDescent="0.2">
      <c r="A16464" t="s">
        <v>41</v>
      </c>
      <c r="B16464" t="s">
        <v>80</v>
      </c>
      <c r="C16464" t="s">
        <v>22</v>
      </c>
      <c r="D16464" s="55">
        <v>47362</v>
      </c>
      <c r="E16464">
        <v>0</v>
      </c>
      <c r="F16464">
        <v>2166348</v>
      </c>
      <c r="G16464" s="58" t="s">
        <v>87</v>
      </c>
      <c r="H16464" s="58" t="s">
        <v>87</v>
      </c>
      <c r="I16464" s="60" t="s">
        <v>85</v>
      </c>
    </row>
    <row r="16465" spans="1:9" x14ac:dyDescent="0.2">
      <c r="A16465" t="s">
        <v>41</v>
      </c>
      <c r="B16465" t="s">
        <v>81</v>
      </c>
      <c r="C16465" t="s">
        <v>22</v>
      </c>
      <c r="D16465" s="55">
        <v>47362</v>
      </c>
      <c r="E16465">
        <v>0</v>
      </c>
      <c r="F16465">
        <v>2166349</v>
      </c>
      <c r="G16465" s="58" t="s">
        <v>87</v>
      </c>
      <c r="H16465" s="58" t="s">
        <v>87</v>
      </c>
      <c r="I16465" s="60" t="s">
        <v>85</v>
      </c>
    </row>
    <row r="16466" spans="1:9" x14ac:dyDescent="0.2">
      <c r="A16466" t="s">
        <v>42</v>
      </c>
      <c r="B16466" t="s">
        <v>80</v>
      </c>
      <c r="C16466" t="s">
        <v>22</v>
      </c>
      <c r="D16466" s="55">
        <v>47362</v>
      </c>
      <c r="E16466">
        <v>0.1925</v>
      </c>
      <c r="F16466">
        <v>2166350</v>
      </c>
      <c r="G16466" s="58" t="s">
        <v>87</v>
      </c>
      <c r="H16466" s="58" t="s">
        <v>87</v>
      </c>
      <c r="I16466" s="60" t="s">
        <v>85</v>
      </c>
    </row>
    <row r="16467" spans="1:9" x14ac:dyDescent="0.2">
      <c r="A16467" t="s">
        <v>42</v>
      </c>
      <c r="B16467" t="s">
        <v>81</v>
      </c>
      <c r="C16467" t="s">
        <v>22</v>
      </c>
      <c r="D16467" s="55">
        <v>47362</v>
      </c>
      <c r="E16467">
        <v>0</v>
      </c>
      <c r="F16467">
        <v>2166351</v>
      </c>
      <c r="G16467" s="58" t="s">
        <v>87</v>
      </c>
      <c r="H16467" s="58" t="s">
        <v>87</v>
      </c>
      <c r="I16467" s="60" t="s">
        <v>85</v>
      </c>
    </row>
    <row r="16468" spans="1:9" x14ac:dyDescent="0.2">
      <c r="A16468" t="s">
        <v>43</v>
      </c>
      <c r="B16468" t="s">
        <v>80</v>
      </c>
      <c r="C16468" t="s">
        <v>22</v>
      </c>
      <c r="D16468" s="55">
        <v>47362</v>
      </c>
      <c r="E16468">
        <v>0.1925</v>
      </c>
      <c r="F16468">
        <v>2166352</v>
      </c>
      <c r="G16468" s="58" t="s">
        <v>87</v>
      </c>
      <c r="H16468" s="58" t="s">
        <v>87</v>
      </c>
      <c r="I16468" s="60" t="s">
        <v>85</v>
      </c>
    </row>
    <row r="16469" spans="1:9" x14ac:dyDescent="0.2">
      <c r="A16469" t="s">
        <v>43</v>
      </c>
      <c r="B16469" t="s">
        <v>81</v>
      </c>
      <c r="C16469" t="s">
        <v>22</v>
      </c>
      <c r="D16469" s="55">
        <v>47362</v>
      </c>
      <c r="E16469">
        <v>0</v>
      </c>
      <c r="F16469">
        <v>2166353</v>
      </c>
      <c r="G16469" s="58" t="s">
        <v>87</v>
      </c>
      <c r="H16469" s="58" t="s">
        <v>87</v>
      </c>
      <c r="I16469" s="60" t="s">
        <v>85</v>
      </c>
    </row>
    <row r="16470" spans="1:9" x14ac:dyDescent="0.2">
      <c r="A16470" t="s">
        <v>44</v>
      </c>
      <c r="B16470" t="s">
        <v>80</v>
      </c>
      <c r="C16470" t="s">
        <v>22</v>
      </c>
      <c r="D16470" s="55">
        <v>47362</v>
      </c>
      <c r="E16470">
        <v>0.19500000000000001</v>
      </c>
      <c r="F16470">
        <v>2166354</v>
      </c>
      <c r="G16470" s="58" t="s">
        <v>87</v>
      </c>
      <c r="H16470" s="58" t="s">
        <v>87</v>
      </c>
      <c r="I16470" s="60" t="s">
        <v>85</v>
      </c>
    </row>
    <row r="16471" spans="1:9" x14ac:dyDescent="0.2">
      <c r="A16471" t="s">
        <v>44</v>
      </c>
      <c r="B16471" t="s">
        <v>81</v>
      </c>
      <c r="C16471" t="s">
        <v>22</v>
      </c>
      <c r="D16471" s="55">
        <v>47362</v>
      </c>
      <c r="E16471">
        <v>5.0000000000000001E-3</v>
      </c>
      <c r="F16471">
        <v>2166355</v>
      </c>
      <c r="G16471" s="58" t="s">
        <v>87</v>
      </c>
      <c r="H16471" s="58" t="s">
        <v>87</v>
      </c>
      <c r="I16471" s="60" t="s">
        <v>85</v>
      </c>
    </row>
    <row r="16472" spans="1:9" x14ac:dyDescent="0.2">
      <c r="A16472" t="s">
        <v>45</v>
      </c>
      <c r="B16472" t="s">
        <v>80</v>
      </c>
      <c r="C16472" t="s">
        <v>22</v>
      </c>
      <c r="D16472" s="55">
        <v>47362</v>
      </c>
      <c r="E16472">
        <v>0.19500000000000001</v>
      </c>
      <c r="F16472">
        <v>2166356</v>
      </c>
      <c r="G16472" s="58" t="s">
        <v>87</v>
      </c>
      <c r="H16472" s="58" t="s">
        <v>87</v>
      </c>
      <c r="I16472" s="60" t="s">
        <v>85</v>
      </c>
    </row>
    <row r="16473" spans="1:9" x14ac:dyDescent="0.2">
      <c r="A16473" t="s">
        <v>45</v>
      </c>
      <c r="B16473" t="s">
        <v>81</v>
      </c>
      <c r="C16473" t="s">
        <v>22</v>
      </c>
      <c r="D16473" s="55">
        <v>47362</v>
      </c>
      <c r="E16473">
        <v>5.0000000000000001E-3</v>
      </c>
      <c r="F16473">
        <v>2166357</v>
      </c>
      <c r="G16473" s="58" t="s">
        <v>87</v>
      </c>
      <c r="H16473" s="58" t="s">
        <v>87</v>
      </c>
      <c r="I16473" s="60" t="s">
        <v>85</v>
      </c>
    </row>
    <row r="16474" spans="1:9" x14ac:dyDescent="0.2">
      <c r="A16474" t="s">
        <v>46</v>
      </c>
      <c r="B16474" t="s">
        <v>80</v>
      </c>
      <c r="C16474" t="s">
        <v>22</v>
      </c>
      <c r="D16474" s="55">
        <v>47362</v>
      </c>
      <c r="E16474">
        <v>0.19500000000000001</v>
      </c>
      <c r="F16474">
        <v>2166358</v>
      </c>
      <c r="G16474" s="58" t="s">
        <v>87</v>
      </c>
      <c r="H16474" s="58" t="s">
        <v>87</v>
      </c>
      <c r="I16474" s="60" t="s">
        <v>85</v>
      </c>
    </row>
    <row r="16475" spans="1:9" x14ac:dyDescent="0.2">
      <c r="A16475" t="s">
        <v>46</v>
      </c>
      <c r="B16475" t="s">
        <v>81</v>
      </c>
      <c r="C16475" t="s">
        <v>22</v>
      </c>
      <c r="D16475" s="55">
        <v>47362</v>
      </c>
      <c r="E16475">
        <v>5.0000000000000001E-3</v>
      </c>
      <c r="F16475">
        <v>2166359</v>
      </c>
      <c r="G16475" s="58" t="s">
        <v>87</v>
      </c>
      <c r="H16475" s="58" t="s">
        <v>87</v>
      </c>
      <c r="I16475" s="60" t="s">
        <v>85</v>
      </c>
    </row>
    <row r="16476" spans="1:9" x14ac:dyDescent="0.2">
      <c r="A16476" t="s">
        <v>47</v>
      </c>
      <c r="B16476" t="s">
        <v>80</v>
      </c>
      <c r="C16476" t="s">
        <v>22</v>
      </c>
      <c r="D16476" s="55">
        <v>47362</v>
      </c>
      <c r="E16476">
        <v>0.19500000000000001</v>
      </c>
      <c r="F16476">
        <v>2166360</v>
      </c>
      <c r="G16476" s="58" t="s">
        <v>87</v>
      </c>
      <c r="H16476" s="58" t="s">
        <v>87</v>
      </c>
      <c r="I16476" s="60" t="s">
        <v>85</v>
      </c>
    </row>
    <row r="16477" spans="1:9" x14ac:dyDescent="0.2">
      <c r="A16477" t="s">
        <v>47</v>
      </c>
      <c r="B16477" t="s">
        <v>81</v>
      </c>
      <c r="C16477" t="s">
        <v>22</v>
      </c>
      <c r="D16477" s="55">
        <v>47362</v>
      </c>
      <c r="E16477">
        <v>5.0000000000000001E-3</v>
      </c>
      <c r="F16477">
        <v>2166361</v>
      </c>
      <c r="G16477" s="58" t="s">
        <v>87</v>
      </c>
      <c r="H16477" s="58" t="s">
        <v>87</v>
      </c>
      <c r="I16477" s="60" t="s">
        <v>85</v>
      </c>
    </row>
    <row r="16478" spans="1:9" x14ac:dyDescent="0.2">
      <c r="A16478" t="s">
        <v>48</v>
      </c>
      <c r="B16478" t="s">
        <v>80</v>
      </c>
      <c r="C16478" t="s">
        <v>22</v>
      </c>
      <c r="D16478" s="55">
        <v>47362</v>
      </c>
      <c r="E16478">
        <v>0.19500000000000001</v>
      </c>
      <c r="F16478">
        <v>2166362</v>
      </c>
      <c r="G16478" s="58" t="s">
        <v>87</v>
      </c>
      <c r="H16478" s="58" t="s">
        <v>87</v>
      </c>
      <c r="I16478" s="60" t="s">
        <v>85</v>
      </c>
    </row>
    <row r="16479" spans="1:9" x14ac:dyDescent="0.2">
      <c r="A16479" t="s">
        <v>48</v>
      </c>
      <c r="B16479" t="s">
        <v>81</v>
      </c>
      <c r="C16479" t="s">
        <v>22</v>
      </c>
      <c r="D16479" s="55">
        <v>47362</v>
      </c>
      <c r="E16479">
        <v>5.0000000000000001E-3</v>
      </c>
      <c r="F16479">
        <v>2166363</v>
      </c>
      <c r="G16479" s="58" t="s">
        <v>87</v>
      </c>
      <c r="H16479" s="58" t="s">
        <v>87</v>
      </c>
      <c r="I16479" s="60" t="s">
        <v>85</v>
      </c>
    </row>
    <row r="16480" spans="1:9" x14ac:dyDescent="0.2">
      <c r="A16480" t="s">
        <v>50</v>
      </c>
      <c r="B16480" t="s">
        <v>80</v>
      </c>
      <c r="C16480" t="s">
        <v>22</v>
      </c>
      <c r="D16480" s="55">
        <v>47362</v>
      </c>
      <c r="E16480">
        <v>0</v>
      </c>
      <c r="F16480">
        <v>2166364</v>
      </c>
      <c r="G16480" s="58" t="s">
        <v>87</v>
      </c>
      <c r="H16480" s="58" t="s">
        <v>87</v>
      </c>
      <c r="I16480" s="60" t="s">
        <v>85</v>
      </c>
    </row>
    <row r="16481" spans="1:9" x14ac:dyDescent="0.2">
      <c r="A16481" t="s">
        <v>50</v>
      </c>
      <c r="B16481" t="s">
        <v>81</v>
      </c>
      <c r="C16481" t="s">
        <v>22</v>
      </c>
      <c r="D16481" s="55">
        <v>47362</v>
      </c>
      <c r="E16481">
        <v>0</v>
      </c>
      <c r="F16481">
        <v>2166365</v>
      </c>
      <c r="G16481" s="58" t="s">
        <v>87</v>
      </c>
      <c r="H16481" s="58" t="s">
        <v>87</v>
      </c>
      <c r="I16481" s="60" t="s">
        <v>85</v>
      </c>
    </row>
    <row r="16482" spans="1:9" x14ac:dyDescent="0.2">
      <c r="A16482" t="s">
        <v>58</v>
      </c>
      <c r="B16482" t="s">
        <v>80</v>
      </c>
      <c r="C16482" t="s">
        <v>22</v>
      </c>
      <c r="D16482" s="55">
        <v>47362</v>
      </c>
      <c r="E16482">
        <v>0.3</v>
      </c>
      <c r="F16482">
        <v>2166366</v>
      </c>
      <c r="G16482" s="58" t="s">
        <v>87</v>
      </c>
      <c r="H16482" s="58" t="s">
        <v>87</v>
      </c>
      <c r="I16482" s="60" t="s">
        <v>85</v>
      </c>
    </row>
    <row r="16483" spans="1:9" x14ac:dyDescent="0.2">
      <c r="A16483" t="s">
        <v>58</v>
      </c>
      <c r="B16483" t="s">
        <v>81</v>
      </c>
      <c r="C16483" t="s">
        <v>22</v>
      </c>
      <c r="D16483" s="55">
        <v>47362</v>
      </c>
      <c r="E16483">
        <v>2.5000000000000001E-3</v>
      </c>
      <c r="F16483">
        <v>2166367</v>
      </c>
      <c r="G16483" s="58" t="s">
        <v>87</v>
      </c>
      <c r="H16483" s="58" t="s">
        <v>87</v>
      </c>
      <c r="I16483" s="60" t="s">
        <v>85</v>
      </c>
    </row>
    <row r="16484" spans="1:9" x14ac:dyDescent="0.2">
      <c r="A16484" t="s">
        <v>59</v>
      </c>
      <c r="B16484" t="s">
        <v>80</v>
      </c>
      <c r="C16484" t="s">
        <v>22</v>
      </c>
      <c r="D16484" s="55">
        <v>47362</v>
      </c>
      <c r="E16484">
        <v>0.41</v>
      </c>
      <c r="F16484">
        <v>2166368</v>
      </c>
      <c r="G16484" s="58" t="s">
        <v>87</v>
      </c>
      <c r="H16484" s="58" t="s">
        <v>87</v>
      </c>
      <c r="I16484" s="60" t="s">
        <v>85</v>
      </c>
    </row>
    <row r="16485" spans="1:9" x14ac:dyDescent="0.2">
      <c r="A16485" t="s">
        <v>59</v>
      </c>
      <c r="B16485" t="s">
        <v>81</v>
      </c>
      <c r="C16485" t="s">
        <v>22</v>
      </c>
      <c r="D16485" s="55">
        <v>47362</v>
      </c>
      <c r="E16485">
        <v>-0.04</v>
      </c>
      <c r="F16485">
        <v>2166369</v>
      </c>
      <c r="G16485" s="58" t="s">
        <v>87</v>
      </c>
      <c r="H16485" s="58" t="s">
        <v>87</v>
      </c>
      <c r="I16485" s="60" t="s">
        <v>85</v>
      </c>
    </row>
    <row r="16486" spans="1:9" x14ac:dyDescent="0.2">
      <c r="A16486" t="s">
        <v>60</v>
      </c>
      <c r="B16486" t="s">
        <v>80</v>
      </c>
      <c r="C16486" t="s">
        <v>22</v>
      </c>
      <c r="D16486" s="55">
        <v>47362</v>
      </c>
      <c r="E16486">
        <v>0.41</v>
      </c>
      <c r="F16486">
        <v>2166370</v>
      </c>
      <c r="G16486" s="58" t="s">
        <v>87</v>
      </c>
      <c r="H16486" s="58" t="s">
        <v>87</v>
      </c>
      <c r="I16486" s="60" t="s">
        <v>85</v>
      </c>
    </row>
    <row r="16487" spans="1:9" x14ac:dyDescent="0.2">
      <c r="A16487" t="s">
        <v>60</v>
      </c>
      <c r="B16487" t="s">
        <v>81</v>
      </c>
      <c r="C16487" t="s">
        <v>22</v>
      </c>
      <c r="D16487" s="55">
        <v>47362</v>
      </c>
      <c r="E16487">
        <v>3.5000000000000003E-2</v>
      </c>
      <c r="F16487">
        <v>2166371</v>
      </c>
      <c r="G16487" s="58" t="s">
        <v>87</v>
      </c>
      <c r="H16487" s="58" t="s">
        <v>87</v>
      </c>
      <c r="I16487" s="60" t="s">
        <v>85</v>
      </c>
    </row>
    <row r="16488" spans="1:9" x14ac:dyDescent="0.2">
      <c r="A16488" t="s">
        <v>61</v>
      </c>
      <c r="B16488" t="s">
        <v>80</v>
      </c>
      <c r="C16488" t="s">
        <v>22</v>
      </c>
      <c r="D16488" s="55">
        <v>47362</v>
      </c>
      <c r="E16488">
        <v>0.41</v>
      </c>
      <c r="F16488">
        <v>2166372</v>
      </c>
      <c r="G16488" s="58" t="s">
        <v>87</v>
      </c>
      <c r="H16488" s="58" t="s">
        <v>87</v>
      </c>
      <c r="I16488" s="60" t="s">
        <v>85</v>
      </c>
    </row>
    <row r="16489" spans="1:9" x14ac:dyDescent="0.2">
      <c r="A16489" t="s">
        <v>61</v>
      </c>
      <c r="B16489" t="s">
        <v>81</v>
      </c>
      <c r="C16489" t="s">
        <v>22</v>
      </c>
      <c r="D16489" s="55">
        <v>47362</v>
      </c>
      <c r="E16489">
        <v>-0.02</v>
      </c>
      <c r="F16489">
        <v>2166373</v>
      </c>
      <c r="G16489" s="58" t="s">
        <v>87</v>
      </c>
      <c r="H16489" s="58" t="s">
        <v>87</v>
      </c>
      <c r="I16489" s="60" t="s">
        <v>85</v>
      </c>
    </row>
    <row r="16490" spans="1:9" x14ac:dyDescent="0.2">
      <c r="A16490" t="s">
        <v>62</v>
      </c>
      <c r="B16490" t="s">
        <v>80</v>
      </c>
      <c r="C16490" t="s">
        <v>22</v>
      </c>
      <c r="D16490" s="55">
        <v>47362</v>
      </c>
      <c r="E16490">
        <v>0.19500000000000001</v>
      </c>
      <c r="F16490">
        <v>2166374</v>
      </c>
      <c r="G16490" s="58" t="s">
        <v>87</v>
      </c>
      <c r="H16490" s="58" t="s">
        <v>87</v>
      </c>
      <c r="I16490" s="60" t="s">
        <v>85</v>
      </c>
    </row>
    <row r="16491" spans="1:9" x14ac:dyDescent="0.2">
      <c r="A16491" t="s">
        <v>62</v>
      </c>
      <c r="B16491" t="s">
        <v>81</v>
      </c>
      <c r="C16491" t="s">
        <v>22</v>
      </c>
      <c r="D16491" s="55">
        <v>47362</v>
      </c>
      <c r="E16491">
        <v>5.0000000000000001E-3</v>
      </c>
      <c r="F16491">
        <v>2166375</v>
      </c>
      <c r="G16491" s="58" t="s">
        <v>87</v>
      </c>
      <c r="H16491" s="58" t="s">
        <v>87</v>
      </c>
      <c r="I16491" s="60" t="s">
        <v>85</v>
      </c>
    </row>
    <row r="16492" spans="1:9" x14ac:dyDescent="0.2">
      <c r="A16492" t="s">
        <v>63</v>
      </c>
      <c r="B16492" t="s">
        <v>80</v>
      </c>
      <c r="C16492" t="s">
        <v>22</v>
      </c>
      <c r="D16492" s="55">
        <v>47362</v>
      </c>
      <c r="E16492">
        <v>0</v>
      </c>
      <c r="F16492">
        <v>2166376</v>
      </c>
      <c r="G16492" s="58" t="s">
        <v>87</v>
      </c>
      <c r="H16492" s="58" t="s">
        <v>87</v>
      </c>
      <c r="I16492" s="60" t="s">
        <v>85</v>
      </c>
    </row>
    <row r="16493" spans="1:9" x14ac:dyDescent="0.2">
      <c r="A16493" t="s">
        <v>63</v>
      </c>
      <c r="B16493" t="s">
        <v>81</v>
      </c>
      <c r="C16493" t="s">
        <v>22</v>
      </c>
      <c r="D16493" s="55">
        <v>47362</v>
      </c>
      <c r="E16493">
        <v>0</v>
      </c>
      <c r="F16493">
        <v>2166377</v>
      </c>
      <c r="G16493" s="58" t="s">
        <v>87</v>
      </c>
      <c r="H16493" s="58" t="s">
        <v>87</v>
      </c>
      <c r="I16493" s="60" t="s">
        <v>85</v>
      </c>
    </row>
    <row r="16494" spans="1:9" x14ac:dyDescent="0.2">
      <c r="A16494" t="s">
        <v>64</v>
      </c>
      <c r="B16494" t="s">
        <v>80</v>
      </c>
      <c r="C16494" t="s">
        <v>22</v>
      </c>
      <c r="D16494" s="55">
        <v>47362</v>
      </c>
      <c r="E16494">
        <v>0</v>
      </c>
      <c r="F16494">
        <v>2166378</v>
      </c>
      <c r="G16494" s="58" t="s">
        <v>87</v>
      </c>
      <c r="H16494" s="58" t="s">
        <v>87</v>
      </c>
      <c r="I16494" s="60" t="s">
        <v>85</v>
      </c>
    </row>
    <row r="16495" spans="1:9" x14ac:dyDescent="0.2">
      <c r="A16495" t="s">
        <v>64</v>
      </c>
      <c r="B16495" t="s">
        <v>81</v>
      </c>
      <c r="C16495" t="s">
        <v>22</v>
      </c>
      <c r="D16495" s="55">
        <v>47362</v>
      </c>
      <c r="E16495">
        <v>0</v>
      </c>
      <c r="F16495">
        <v>2166379</v>
      </c>
      <c r="G16495" s="58" t="s">
        <v>87</v>
      </c>
      <c r="H16495" s="58" t="s">
        <v>87</v>
      </c>
      <c r="I16495" s="60" t="s">
        <v>85</v>
      </c>
    </row>
    <row r="16496" spans="1:9" x14ac:dyDescent="0.2">
      <c r="A16496" t="s">
        <v>79</v>
      </c>
      <c r="B16496" t="s">
        <v>80</v>
      </c>
      <c r="C16496" t="s">
        <v>22</v>
      </c>
      <c r="D16496" s="55">
        <v>47362</v>
      </c>
      <c r="E16496">
        <v>0</v>
      </c>
      <c r="F16496">
        <v>2166380</v>
      </c>
      <c r="G16496" s="58" t="s">
        <v>87</v>
      </c>
      <c r="H16496" s="58" t="s">
        <v>87</v>
      </c>
      <c r="I16496" s="60" t="s">
        <v>85</v>
      </c>
    </row>
    <row r="16497" spans="1:9" x14ac:dyDescent="0.2">
      <c r="A16497" t="s">
        <v>79</v>
      </c>
      <c r="B16497" t="s">
        <v>81</v>
      </c>
      <c r="C16497" t="s">
        <v>22</v>
      </c>
      <c r="D16497" s="55">
        <v>47362</v>
      </c>
      <c r="E16497">
        <v>0</v>
      </c>
      <c r="F16497">
        <v>2166381</v>
      </c>
      <c r="G16497" s="58" t="s">
        <v>87</v>
      </c>
      <c r="H16497" s="58" t="s">
        <v>87</v>
      </c>
      <c r="I16497" s="60" t="s">
        <v>85</v>
      </c>
    </row>
    <row r="16498" spans="1:9" x14ac:dyDescent="0.2">
      <c r="A16498" t="s">
        <v>65</v>
      </c>
      <c r="B16498" t="s">
        <v>80</v>
      </c>
      <c r="C16498" t="s">
        <v>22</v>
      </c>
      <c r="D16498" s="55">
        <v>47362</v>
      </c>
      <c r="E16498">
        <v>0</v>
      </c>
      <c r="F16498">
        <v>2166382</v>
      </c>
      <c r="G16498" s="58" t="s">
        <v>87</v>
      </c>
      <c r="H16498" s="58" t="s">
        <v>87</v>
      </c>
      <c r="I16498" s="60" t="s">
        <v>85</v>
      </c>
    </row>
    <row r="16499" spans="1:9" x14ac:dyDescent="0.2">
      <c r="A16499" t="s">
        <v>65</v>
      </c>
      <c r="B16499" t="s">
        <v>81</v>
      </c>
      <c r="C16499" t="s">
        <v>22</v>
      </c>
      <c r="D16499" s="55">
        <v>47362</v>
      </c>
      <c r="E16499">
        <v>0</v>
      </c>
      <c r="F16499">
        <v>2166383</v>
      </c>
      <c r="G16499" s="58" t="s">
        <v>87</v>
      </c>
      <c r="H16499" s="58" t="s">
        <v>87</v>
      </c>
      <c r="I16499" s="60" t="s">
        <v>85</v>
      </c>
    </row>
    <row r="16500" spans="1:9" x14ac:dyDescent="0.2">
      <c r="A16500" t="s">
        <v>82</v>
      </c>
      <c r="B16500" t="s">
        <v>80</v>
      </c>
      <c r="C16500" t="s">
        <v>22</v>
      </c>
      <c r="D16500" s="55">
        <v>47362</v>
      </c>
      <c r="E16500">
        <v>0</v>
      </c>
      <c r="F16500">
        <v>2166384</v>
      </c>
      <c r="G16500" s="58" t="s">
        <v>87</v>
      </c>
      <c r="H16500" s="58" t="s">
        <v>87</v>
      </c>
      <c r="I16500" s="60" t="s">
        <v>85</v>
      </c>
    </row>
    <row r="16501" spans="1:9" x14ac:dyDescent="0.2">
      <c r="A16501" t="s">
        <v>78</v>
      </c>
      <c r="B16501" t="s">
        <v>80</v>
      </c>
      <c r="C16501" t="s">
        <v>22</v>
      </c>
      <c r="D16501" s="55">
        <v>47392</v>
      </c>
      <c r="E16501">
        <v>0.37252999999999997</v>
      </c>
      <c r="F16501">
        <v>2166338</v>
      </c>
      <c r="G16501" s="58" t="s">
        <v>87</v>
      </c>
      <c r="H16501" s="58" t="s">
        <v>87</v>
      </c>
      <c r="I16501" s="60" t="s">
        <v>85</v>
      </c>
    </row>
    <row r="16502" spans="1:9" x14ac:dyDescent="0.2">
      <c r="A16502" t="s">
        <v>78</v>
      </c>
      <c r="B16502" t="s">
        <v>81</v>
      </c>
      <c r="C16502" t="s">
        <v>22</v>
      </c>
      <c r="D16502" s="55">
        <v>47392</v>
      </c>
      <c r="E16502">
        <v>2.5000000000000001E-3</v>
      </c>
      <c r="F16502">
        <v>2166339</v>
      </c>
      <c r="G16502" s="58" t="s">
        <v>87</v>
      </c>
      <c r="H16502" s="58" t="s">
        <v>87</v>
      </c>
      <c r="I16502" s="60" t="s">
        <v>85</v>
      </c>
    </row>
    <row r="16503" spans="1:9" x14ac:dyDescent="0.2">
      <c r="A16503" t="s">
        <v>35</v>
      </c>
      <c r="B16503" t="s">
        <v>80</v>
      </c>
      <c r="C16503" t="s">
        <v>22</v>
      </c>
      <c r="D16503" s="55">
        <v>47392</v>
      </c>
      <c r="E16503">
        <v>0.37252999999999997</v>
      </c>
      <c r="F16503">
        <v>2166340</v>
      </c>
      <c r="G16503" s="58" t="s">
        <v>87</v>
      </c>
      <c r="H16503" s="58" t="s">
        <v>87</v>
      </c>
      <c r="I16503" s="60" t="s">
        <v>85</v>
      </c>
    </row>
    <row r="16504" spans="1:9" x14ac:dyDescent="0.2">
      <c r="A16504" t="s">
        <v>35</v>
      </c>
      <c r="B16504" t="s">
        <v>81</v>
      </c>
      <c r="C16504" t="s">
        <v>22</v>
      </c>
      <c r="D16504" s="55">
        <v>47392</v>
      </c>
      <c r="E16504">
        <v>3.2500000000000001E-2</v>
      </c>
      <c r="F16504">
        <v>2166341</v>
      </c>
      <c r="G16504" s="58" t="s">
        <v>87</v>
      </c>
      <c r="H16504" s="58" t="s">
        <v>87</v>
      </c>
      <c r="I16504" s="60" t="s">
        <v>85</v>
      </c>
    </row>
    <row r="16505" spans="1:9" x14ac:dyDescent="0.2">
      <c r="A16505" t="s">
        <v>36</v>
      </c>
      <c r="B16505" t="s">
        <v>80</v>
      </c>
      <c r="C16505" t="s">
        <v>22</v>
      </c>
      <c r="D16505" s="55">
        <v>47392</v>
      </c>
      <c r="E16505">
        <v>0.37252999999999997</v>
      </c>
      <c r="F16505">
        <v>2166342</v>
      </c>
      <c r="G16505" s="58" t="s">
        <v>87</v>
      </c>
      <c r="H16505" s="58" t="s">
        <v>87</v>
      </c>
      <c r="I16505" s="60" t="s">
        <v>85</v>
      </c>
    </row>
    <row r="16506" spans="1:9" x14ac:dyDescent="0.2">
      <c r="A16506" t="s">
        <v>36</v>
      </c>
      <c r="B16506" t="s">
        <v>81</v>
      </c>
      <c r="C16506" t="s">
        <v>22</v>
      </c>
      <c r="D16506" s="55">
        <v>47392</v>
      </c>
      <c r="E16506">
        <v>2.5000000000000001E-3</v>
      </c>
      <c r="F16506">
        <v>2166343</v>
      </c>
      <c r="G16506" s="58" t="s">
        <v>87</v>
      </c>
      <c r="H16506" s="58" t="s">
        <v>87</v>
      </c>
      <c r="I16506" s="60" t="s">
        <v>85</v>
      </c>
    </row>
    <row r="16507" spans="1:9" x14ac:dyDescent="0.2">
      <c r="A16507" t="s">
        <v>37</v>
      </c>
      <c r="B16507" t="s">
        <v>80</v>
      </c>
      <c r="C16507" t="s">
        <v>22</v>
      </c>
      <c r="D16507" s="55">
        <v>47392</v>
      </c>
      <c r="E16507">
        <v>0.37252999999999997</v>
      </c>
      <c r="F16507">
        <v>2166344</v>
      </c>
      <c r="G16507" s="58" t="s">
        <v>87</v>
      </c>
      <c r="H16507" s="58" t="s">
        <v>87</v>
      </c>
      <c r="I16507" s="60" t="s">
        <v>85</v>
      </c>
    </row>
    <row r="16508" spans="1:9" x14ac:dyDescent="0.2">
      <c r="A16508" t="s">
        <v>37</v>
      </c>
      <c r="B16508" t="s">
        <v>81</v>
      </c>
      <c r="C16508" t="s">
        <v>22</v>
      </c>
      <c r="D16508" s="55">
        <v>47392</v>
      </c>
      <c r="E16508">
        <v>3.2500000000000001E-2</v>
      </c>
      <c r="F16508">
        <v>2166345</v>
      </c>
      <c r="G16508" s="58" t="s">
        <v>87</v>
      </c>
      <c r="H16508" s="58" t="s">
        <v>87</v>
      </c>
      <c r="I16508" s="60" t="s">
        <v>85</v>
      </c>
    </row>
    <row r="16509" spans="1:9" x14ac:dyDescent="0.2">
      <c r="A16509" t="s">
        <v>40</v>
      </c>
      <c r="B16509" t="s">
        <v>80</v>
      </c>
      <c r="C16509" t="s">
        <v>22</v>
      </c>
      <c r="D16509" s="55">
        <v>47392</v>
      </c>
      <c r="E16509">
        <v>0</v>
      </c>
      <c r="F16509">
        <v>2166346</v>
      </c>
      <c r="G16509" s="58" t="s">
        <v>87</v>
      </c>
      <c r="H16509" s="58" t="s">
        <v>87</v>
      </c>
      <c r="I16509" s="60" t="s">
        <v>85</v>
      </c>
    </row>
    <row r="16510" spans="1:9" x14ac:dyDescent="0.2">
      <c r="A16510" t="s">
        <v>40</v>
      </c>
      <c r="B16510" t="s">
        <v>81</v>
      </c>
      <c r="C16510" t="s">
        <v>22</v>
      </c>
      <c r="D16510" s="55">
        <v>47392</v>
      </c>
      <c r="E16510">
        <v>0</v>
      </c>
      <c r="F16510">
        <v>2166347</v>
      </c>
      <c r="G16510" s="58" t="s">
        <v>87</v>
      </c>
      <c r="H16510" s="58" t="s">
        <v>87</v>
      </c>
      <c r="I16510" s="60" t="s">
        <v>85</v>
      </c>
    </row>
    <row r="16511" spans="1:9" x14ac:dyDescent="0.2">
      <c r="A16511" t="s">
        <v>41</v>
      </c>
      <c r="B16511" t="s">
        <v>80</v>
      </c>
      <c r="C16511" t="s">
        <v>22</v>
      </c>
      <c r="D16511" s="55">
        <v>47392</v>
      </c>
      <c r="E16511">
        <v>0</v>
      </c>
      <c r="F16511">
        <v>2166348</v>
      </c>
      <c r="G16511" s="58" t="s">
        <v>87</v>
      </c>
      <c r="H16511" s="58" t="s">
        <v>87</v>
      </c>
      <c r="I16511" s="60" t="s">
        <v>85</v>
      </c>
    </row>
    <row r="16512" spans="1:9" x14ac:dyDescent="0.2">
      <c r="A16512" t="s">
        <v>41</v>
      </c>
      <c r="B16512" t="s">
        <v>81</v>
      </c>
      <c r="C16512" t="s">
        <v>22</v>
      </c>
      <c r="D16512" s="55">
        <v>47392</v>
      </c>
      <c r="E16512">
        <v>0</v>
      </c>
      <c r="F16512">
        <v>2166349</v>
      </c>
      <c r="G16512" s="58" t="s">
        <v>87</v>
      </c>
      <c r="H16512" s="58" t="s">
        <v>87</v>
      </c>
      <c r="I16512" s="60" t="s">
        <v>85</v>
      </c>
    </row>
    <row r="16513" spans="1:9" x14ac:dyDescent="0.2">
      <c r="A16513" t="s">
        <v>42</v>
      </c>
      <c r="B16513" t="s">
        <v>80</v>
      </c>
      <c r="C16513" t="s">
        <v>22</v>
      </c>
      <c r="D16513" s="55">
        <v>47392</v>
      </c>
      <c r="E16513">
        <v>0.19750000000000001</v>
      </c>
      <c r="F16513">
        <v>2166350</v>
      </c>
      <c r="G16513" s="58" t="s">
        <v>87</v>
      </c>
      <c r="H16513" s="58" t="s">
        <v>87</v>
      </c>
      <c r="I16513" s="60" t="s">
        <v>85</v>
      </c>
    </row>
    <row r="16514" spans="1:9" x14ac:dyDescent="0.2">
      <c r="A16514" t="s">
        <v>42</v>
      </c>
      <c r="B16514" t="s">
        <v>81</v>
      </c>
      <c r="C16514" t="s">
        <v>22</v>
      </c>
      <c r="D16514" s="55">
        <v>47392</v>
      </c>
      <c r="E16514">
        <v>0</v>
      </c>
      <c r="F16514">
        <v>2166351</v>
      </c>
      <c r="G16514" s="58" t="s">
        <v>87</v>
      </c>
      <c r="H16514" s="58" t="s">
        <v>87</v>
      </c>
      <c r="I16514" s="60" t="s">
        <v>85</v>
      </c>
    </row>
    <row r="16515" spans="1:9" x14ac:dyDescent="0.2">
      <c r="A16515" t="s">
        <v>43</v>
      </c>
      <c r="B16515" t="s">
        <v>80</v>
      </c>
      <c r="C16515" t="s">
        <v>22</v>
      </c>
      <c r="D16515" s="55">
        <v>47392</v>
      </c>
      <c r="E16515">
        <v>0.19750000000000001</v>
      </c>
      <c r="F16515">
        <v>2166352</v>
      </c>
      <c r="G16515" s="58" t="s">
        <v>87</v>
      </c>
      <c r="H16515" s="58" t="s">
        <v>87</v>
      </c>
      <c r="I16515" s="60" t="s">
        <v>85</v>
      </c>
    </row>
    <row r="16516" spans="1:9" x14ac:dyDescent="0.2">
      <c r="A16516" t="s">
        <v>43</v>
      </c>
      <c r="B16516" t="s">
        <v>81</v>
      </c>
      <c r="C16516" t="s">
        <v>22</v>
      </c>
      <c r="D16516" s="55">
        <v>47392</v>
      </c>
      <c r="E16516">
        <v>0</v>
      </c>
      <c r="F16516">
        <v>2166353</v>
      </c>
      <c r="G16516" s="58" t="s">
        <v>87</v>
      </c>
      <c r="H16516" s="58" t="s">
        <v>87</v>
      </c>
      <c r="I16516" s="60" t="s">
        <v>85</v>
      </c>
    </row>
    <row r="16517" spans="1:9" x14ac:dyDescent="0.2">
      <c r="A16517" t="s">
        <v>44</v>
      </c>
      <c r="B16517" t="s">
        <v>80</v>
      </c>
      <c r="C16517" t="s">
        <v>22</v>
      </c>
      <c r="D16517" s="55">
        <v>47392</v>
      </c>
      <c r="E16517">
        <v>0.215</v>
      </c>
      <c r="F16517">
        <v>2166354</v>
      </c>
      <c r="G16517" s="58" t="s">
        <v>87</v>
      </c>
      <c r="H16517" s="58" t="s">
        <v>87</v>
      </c>
      <c r="I16517" s="60" t="s">
        <v>85</v>
      </c>
    </row>
    <row r="16518" spans="1:9" x14ac:dyDescent="0.2">
      <c r="A16518" t="s">
        <v>44</v>
      </c>
      <c r="B16518" t="s">
        <v>81</v>
      </c>
      <c r="C16518" t="s">
        <v>22</v>
      </c>
      <c r="D16518" s="55">
        <v>47392</v>
      </c>
      <c r="E16518">
        <v>2.5000000000000001E-3</v>
      </c>
      <c r="F16518">
        <v>2166355</v>
      </c>
      <c r="G16518" s="58" t="s">
        <v>87</v>
      </c>
      <c r="H16518" s="58" t="s">
        <v>87</v>
      </c>
      <c r="I16518" s="60" t="s">
        <v>85</v>
      </c>
    </row>
    <row r="16519" spans="1:9" x14ac:dyDescent="0.2">
      <c r="A16519" t="s">
        <v>45</v>
      </c>
      <c r="B16519" t="s">
        <v>80</v>
      </c>
      <c r="C16519" t="s">
        <v>22</v>
      </c>
      <c r="D16519" s="55">
        <v>47392</v>
      </c>
      <c r="E16519">
        <v>0.215</v>
      </c>
      <c r="F16519">
        <v>2166356</v>
      </c>
      <c r="G16519" s="58" t="s">
        <v>87</v>
      </c>
      <c r="H16519" s="58" t="s">
        <v>87</v>
      </c>
      <c r="I16519" s="60" t="s">
        <v>85</v>
      </c>
    </row>
    <row r="16520" spans="1:9" x14ac:dyDescent="0.2">
      <c r="A16520" t="s">
        <v>45</v>
      </c>
      <c r="B16520" t="s">
        <v>81</v>
      </c>
      <c r="C16520" t="s">
        <v>22</v>
      </c>
      <c r="D16520" s="55">
        <v>47392</v>
      </c>
      <c r="E16520">
        <v>2.5000000000000001E-3</v>
      </c>
      <c r="F16520">
        <v>2166357</v>
      </c>
      <c r="G16520" s="58" t="s">
        <v>87</v>
      </c>
      <c r="H16520" s="58" t="s">
        <v>87</v>
      </c>
      <c r="I16520" s="60" t="s">
        <v>85</v>
      </c>
    </row>
    <row r="16521" spans="1:9" x14ac:dyDescent="0.2">
      <c r="A16521" t="s">
        <v>46</v>
      </c>
      <c r="B16521" t="s">
        <v>80</v>
      </c>
      <c r="C16521" t="s">
        <v>22</v>
      </c>
      <c r="D16521" s="55">
        <v>47392</v>
      </c>
      <c r="E16521">
        <v>0.215</v>
      </c>
      <c r="F16521">
        <v>2166358</v>
      </c>
      <c r="G16521" s="58" t="s">
        <v>87</v>
      </c>
      <c r="H16521" s="58" t="s">
        <v>87</v>
      </c>
      <c r="I16521" s="60" t="s">
        <v>85</v>
      </c>
    </row>
    <row r="16522" spans="1:9" x14ac:dyDescent="0.2">
      <c r="A16522" t="s">
        <v>46</v>
      </c>
      <c r="B16522" t="s">
        <v>81</v>
      </c>
      <c r="C16522" t="s">
        <v>22</v>
      </c>
      <c r="D16522" s="55">
        <v>47392</v>
      </c>
      <c r="E16522">
        <v>2.5000000000000001E-3</v>
      </c>
      <c r="F16522">
        <v>2166359</v>
      </c>
      <c r="G16522" s="58" t="s">
        <v>87</v>
      </c>
      <c r="H16522" s="58" t="s">
        <v>87</v>
      </c>
      <c r="I16522" s="60" t="s">
        <v>85</v>
      </c>
    </row>
    <row r="16523" spans="1:9" x14ac:dyDescent="0.2">
      <c r="A16523" t="s">
        <v>47</v>
      </c>
      <c r="B16523" t="s">
        <v>80</v>
      </c>
      <c r="C16523" t="s">
        <v>22</v>
      </c>
      <c r="D16523" s="55">
        <v>47392</v>
      </c>
      <c r="E16523">
        <v>0.215</v>
      </c>
      <c r="F16523">
        <v>2166360</v>
      </c>
      <c r="G16523" s="58" t="s">
        <v>87</v>
      </c>
      <c r="H16523" s="58" t="s">
        <v>87</v>
      </c>
      <c r="I16523" s="60" t="s">
        <v>85</v>
      </c>
    </row>
    <row r="16524" spans="1:9" x14ac:dyDescent="0.2">
      <c r="A16524" t="s">
        <v>47</v>
      </c>
      <c r="B16524" t="s">
        <v>81</v>
      </c>
      <c r="C16524" t="s">
        <v>22</v>
      </c>
      <c r="D16524" s="55">
        <v>47392</v>
      </c>
      <c r="E16524">
        <v>2.5000000000000001E-3</v>
      </c>
      <c r="F16524">
        <v>2166361</v>
      </c>
      <c r="G16524" s="58" t="s">
        <v>87</v>
      </c>
      <c r="H16524" s="58" t="s">
        <v>87</v>
      </c>
      <c r="I16524" s="60" t="s">
        <v>85</v>
      </c>
    </row>
    <row r="16525" spans="1:9" x14ac:dyDescent="0.2">
      <c r="A16525" t="s">
        <v>48</v>
      </c>
      <c r="B16525" t="s">
        <v>80</v>
      </c>
      <c r="C16525" t="s">
        <v>22</v>
      </c>
      <c r="D16525" s="55">
        <v>47392</v>
      </c>
      <c r="E16525">
        <v>0.215</v>
      </c>
      <c r="F16525">
        <v>2166362</v>
      </c>
      <c r="G16525" s="58" t="s">
        <v>87</v>
      </c>
      <c r="H16525" s="58" t="s">
        <v>87</v>
      </c>
      <c r="I16525" s="60" t="s">
        <v>85</v>
      </c>
    </row>
    <row r="16526" spans="1:9" x14ac:dyDescent="0.2">
      <c r="A16526" t="s">
        <v>48</v>
      </c>
      <c r="B16526" t="s">
        <v>81</v>
      </c>
      <c r="C16526" t="s">
        <v>22</v>
      </c>
      <c r="D16526" s="55">
        <v>47392</v>
      </c>
      <c r="E16526">
        <v>2.5000000000000001E-3</v>
      </c>
      <c r="F16526">
        <v>2166363</v>
      </c>
      <c r="G16526" s="58" t="s">
        <v>87</v>
      </c>
      <c r="H16526" s="58" t="s">
        <v>87</v>
      </c>
      <c r="I16526" s="60" t="s">
        <v>85</v>
      </c>
    </row>
    <row r="16527" spans="1:9" x14ac:dyDescent="0.2">
      <c r="A16527" t="s">
        <v>50</v>
      </c>
      <c r="B16527" t="s">
        <v>80</v>
      </c>
      <c r="C16527" t="s">
        <v>22</v>
      </c>
      <c r="D16527" s="55">
        <v>47392</v>
      </c>
      <c r="E16527">
        <v>0</v>
      </c>
      <c r="F16527">
        <v>2166364</v>
      </c>
      <c r="G16527" s="58" t="s">
        <v>87</v>
      </c>
      <c r="H16527" s="58" t="s">
        <v>87</v>
      </c>
      <c r="I16527" s="60" t="s">
        <v>85</v>
      </c>
    </row>
    <row r="16528" spans="1:9" x14ac:dyDescent="0.2">
      <c r="A16528" t="s">
        <v>50</v>
      </c>
      <c r="B16528" t="s">
        <v>81</v>
      </c>
      <c r="C16528" t="s">
        <v>22</v>
      </c>
      <c r="D16528" s="55">
        <v>47392</v>
      </c>
      <c r="E16528">
        <v>0</v>
      </c>
      <c r="F16528">
        <v>2166365</v>
      </c>
      <c r="G16528" s="58" t="s">
        <v>87</v>
      </c>
      <c r="H16528" s="58" t="s">
        <v>87</v>
      </c>
      <c r="I16528" s="60" t="s">
        <v>85</v>
      </c>
    </row>
    <row r="16529" spans="1:9" x14ac:dyDescent="0.2">
      <c r="A16529" t="s">
        <v>58</v>
      </c>
      <c r="B16529" t="s">
        <v>80</v>
      </c>
      <c r="C16529" t="s">
        <v>22</v>
      </c>
      <c r="D16529" s="55">
        <v>47392</v>
      </c>
      <c r="E16529">
        <v>0.37252999999999997</v>
      </c>
      <c r="F16529">
        <v>2166366</v>
      </c>
      <c r="G16529" s="58" t="s">
        <v>87</v>
      </c>
      <c r="H16529" s="58" t="s">
        <v>87</v>
      </c>
      <c r="I16529" s="60" t="s">
        <v>85</v>
      </c>
    </row>
    <row r="16530" spans="1:9" x14ac:dyDescent="0.2">
      <c r="A16530" t="s">
        <v>58</v>
      </c>
      <c r="B16530" t="s">
        <v>81</v>
      </c>
      <c r="C16530" t="s">
        <v>22</v>
      </c>
      <c r="D16530" s="55">
        <v>47392</v>
      </c>
      <c r="E16530">
        <v>2.5000000000000001E-3</v>
      </c>
      <c r="F16530">
        <v>2166367</v>
      </c>
      <c r="G16530" s="58" t="s">
        <v>87</v>
      </c>
      <c r="H16530" s="58" t="s">
        <v>87</v>
      </c>
      <c r="I16530" s="60" t="s">
        <v>85</v>
      </c>
    </row>
    <row r="16531" spans="1:9" x14ac:dyDescent="0.2">
      <c r="A16531" t="s">
        <v>59</v>
      </c>
      <c r="B16531" t="s">
        <v>80</v>
      </c>
      <c r="C16531" t="s">
        <v>22</v>
      </c>
      <c r="D16531" s="55">
        <v>47392</v>
      </c>
      <c r="E16531">
        <v>0.44500000000000001</v>
      </c>
      <c r="F16531">
        <v>2166368</v>
      </c>
      <c r="G16531" s="58" t="s">
        <v>87</v>
      </c>
      <c r="H16531" s="58" t="s">
        <v>87</v>
      </c>
      <c r="I16531" s="60" t="s">
        <v>85</v>
      </c>
    </row>
    <row r="16532" spans="1:9" x14ac:dyDescent="0.2">
      <c r="A16532" t="s">
        <v>59</v>
      </c>
      <c r="B16532" t="s">
        <v>81</v>
      </c>
      <c r="C16532" t="s">
        <v>22</v>
      </c>
      <c r="D16532" s="55">
        <v>47392</v>
      </c>
      <c r="E16532">
        <v>-8.5000000000000006E-2</v>
      </c>
      <c r="F16532">
        <v>2166369</v>
      </c>
      <c r="G16532" s="58" t="s">
        <v>87</v>
      </c>
      <c r="H16532" s="58" t="s">
        <v>87</v>
      </c>
      <c r="I16532" s="60" t="s">
        <v>85</v>
      </c>
    </row>
    <row r="16533" spans="1:9" x14ac:dyDescent="0.2">
      <c r="A16533" t="s">
        <v>60</v>
      </c>
      <c r="B16533" t="s">
        <v>80</v>
      </c>
      <c r="C16533" t="s">
        <v>22</v>
      </c>
      <c r="D16533" s="55">
        <v>47392</v>
      </c>
      <c r="E16533">
        <v>0.44500000000000001</v>
      </c>
      <c r="F16533">
        <v>2166370</v>
      </c>
      <c r="G16533" s="58" t="s">
        <v>87</v>
      </c>
      <c r="H16533" s="58" t="s">
        <v>87</v>
      </c>
      <c r="I16533" s="60" t="s">
        <v>85</v>
      </c>
    </row>
    <row r="16534" spans="1:9" x14ac:dyDescent="0.2">
      <c r="A16534" t="s">
        <v>60</v>
      </c>
      <c r="B16534" t="s">
        <v>81</v>
      </c>
      <c r="C16534" t="s">
        <v>22</v>
      </c>
      <c r="D16534" s="55">
        <v>47392</v>
      </c>
      <c r="E16534">
        <v>3.5000000000000003E-2</v>
      </c>
      <c r="F16534">
        <v>2166371</v>
      </c>
      <c r="G16534" s="58" t="s">
        <v>87</v>
      </c>
      <c r="H16534" s="58" t="s">
        <v>87</v>
      </c>
      <c r="I16534" s="60" t="s">
        <v>85</v>
      </c>
    </row>
    <row r="16535" spans="1:9" x14ac:dyDescent="0.2">
      <c r="A16535" t="s">
        <v>61</v>
      </c>
      <c r="B16535" t="s">
        <v>80</v>
      </c>
      <c r="C16535" t="s">
        <v>22</v>
      </c>
      <c r="D16535" s="55">
        <v>47392</v>
      </c>
      <c r="E16535">
        <v>0.44500000000000001</v>
      </c>
      <c r="F16535">
        <v>2166372</v>
      </c>
      <c r="G16535" s="58" t="s">
        <v>87</v>
      </c>
      <c r="H16535" s="58" t="s">
        <v>87</v>
      </c>
      <c r="I16535" s="60" t="s">
        <v>85</v>
      </c>
    </row>
    <row r="16536" spans="1:9" x14ac:dyDescent="0.2">
      <c r="A16536" t="s">
        <v>61</v>
      </c>
      <c r="B16536" t="s">
        <v>81</v>
      </c>
      <c r="C16536" t="s">
        <v>22</v>
      </c>
      <c r="D16536" s="55">
        <v>47392</v>
      </c>
      <c r="E16536">
        <v>-5.5E-2</v>
      </c>
      <c r="F16536">
        <v>2166373</v>
      </c>
      <c r="G16536" s="58" t="s">
        <v>87</v>
      </c>
      <c r="H16536" s="58" t="s">
        <v>87</v>
      </c>
      <c r="I16536" s="60" t="s">
        <v>85</v>
      </c>
    </row>
    <row r="16537" spans="1:9" x14ac:dyDescent="0.2">
      <c r="A16537" t="s">
        <v>62</v>
      </c>
      <c r="B16537" t="s">
        <v>80</v>
      </c>
      <c r="C16537" t="s">
        <v>22</v>
      </c>
      <c r="D16537" s="55">
        <v>47392</v>
      </c>
      <c r="E16537">
        <v>0.215</v>
      </c>
      <c r="F16537">
        <v>2166374</v>
      </c>
      <c r="G16537" s="58" t="s">
        <v>87</v>
      </c>
      <c r="H16537" s="58" t="s">
        <v>87</v>
      </c>
      <c r="I16537" s="60" t="s">
        <v>85</v>
      </c>
    </row>
    <row r="16538" spans="1:9" x14ac:dyDescent="0.2">
      <c r="A16538" t="s">
        <v>62</v>
      </c>
      <c r="B16538" t="s">
        <v>81</v>
      </c>
      <c r="C16538" t="s">
        <v>22</v>
      </c>
      <c r="D16538" s="55">
        <v>47392</v>
      </c>
      <c r="E16538">
        <v>2.5000000000000001E-3</v>
      </c>
      <c r="F16538">
        <v>2166375</v>
      </c>
      <c r="G16538" s="58" t="s">
        <v>87</v>
      </c>
      <c r="H16538" s="58" t="s">
        <v>87</v>
      </c>
      <c r="I16538" s="60" t="s">
        <v>85</v>
      </c>
    </row>
    <row r="16539" spans="1:9" x14ac:dyDescent="0.2">
      <c r="A16539" t="s">
        <v>63</v>
      </c>
      <c r="B16539" t="s">
        <v>80</v>
      </c>
      <c r="C16539" t="s">
        <v>22</v>
      </c>
      <c r="D16539" s="55">
        <v>47392</v>
      </c>
      <c r="E16539">
        <v>0</v>
      </c>
      <c r="F16539">
        <v>2166376</v>
      </c>
      <c r="G16539" s="58" t="s">
        <v>87</v>
      </c>
      <c r="H16539" s="58" t="s">
        <v>87</v>
      </c>
      <c r="I16539" s="60" t="s">
        <v>85</v>
      </c>
    </row>
    <row r="16540" spans="1:9" x14ac:dyDescent="0.2">
      <c r="A16540" t="s">
        <v>63</v>
      </c>
      <c r="B16540" t="s">
        <v>81</v>
      </c>
      <c r="C16540" t="s">
        <v>22</v>
      </c>
      <c r="D16540" s="55">
        <v>47392</v>
      </c>
      <c r="E16540">
        <v>0</v>
      </c>
      <c r="F16540">
        <v>2166377</v>
      </c>
      <c r="G16540" s="58" t="s">
        <v>87</v>
      </c>
      <c r="H16540" s="58" t="s">
        <v>87</v>
      </c>
      <c r="I16540" s="60" t="s">
        <v>85</v>
      </c>
    </row>
    <row r="16541" spans="1:9" x14ac:dyDescent="0.2">
      <c r="A16541" t="s">
        <v>64</v>
      </c>
      <c r="B16541" t="s">
        <v>80</v>
      </c>
      <c r="C16541" t="s">
        <v>22</v>
      </c>
      <c r="D16541" s="55">
        <v>47392</v>
      </c>
      <c r="E16541">
        <v>0</v>
      </c>
      <c r="F16541">
        <v>2166378</v>
      </c>
      <c r="G16541" s="58" t="s">
        <v>87</v>
      </c>
      <c r="H16541" s="58" t="s">
        <v>87</v>
      </c>
      <c r="I16541" s="60" t="s">
        <v>85</v>
      </c>
    </row>
    <row r="16542" spans="1:9" x14ac:dyDescent="0.2">
      <c r="A16542" t="s">
        <v>64</v>
      </c>
      <c r="B16542" t="s">
        <v>81</v>
      </c>
      <c r="C16542" t="s">
        <v>22</v>
      </c>
      <c r="D16542" s="55">
        <v>47392</v>
      </c>
      <c r="E16542">
        <v>0</v>
      </c>
      <c r="F16542">
        <v>2166379</v>
      </c>
      <c r="G16542" s="58" t="s">
        <v>87</v>
      </c>
      <c r="H16542" s="58" t="s">
        <v>87</v>
      </c>
      <c r="I16542" s="60" t="s">
        <v>85</v>
      </c>
    </row>
    <row r="16543" spans="1:9" x14ac:dyDescent="0.2">
      <c r="A16543" t="s">
        <v>79</v>
      </c>
      <c r="B16543" t="s">
        <v>80</v>
      </c>
      <c r="C16543" t="s">
        <v>22</v>
      </c>
      <c r="D16543" s="55">
        <v>47392</v>
      </c>
      <c r="E16543">
        <v>0</v>
      </c>
      <c r="F16543">
        <v>2166380</v>
      </c>
      <c r="G16543" s="58" t="s">
        <v>87</v>
      </c>
      <c r="H16543" s="58" t="s">
        <v>87</v>
      </c>
      <c r="I16543" s="60" t="s">
        <v>85</v>
      </c>
    </row>
    <row r="16544" spans="1:9" x14ac:dyDescent="0.2">
      <c r="A16544" t="s">
        <v>79</v>
      </c>
      <c r="B16544" t="s">
        <v>81</v>
      </c>
      <c r="C16544" t="s">
        <v>22</v>
      </c>
      <c r="D16544" s="55">
        <v>47392</v>
      </c>
      <c r="E16544">
        <v>0</v>
      </c>
      <c r="F16544">
        <v>2166381</v>
      </c>
      <c r="G16544" s="58" t="s">
        <v>87</v>
      </c>
      <c r="H16544" s="58" t="s">
        <v>87</v>
      </c>
      <c r="I16544" s="60" t="s">
        <v>85</v>
      </c>
    </row>
    <row r="16545" spans="1:9" x14ac:dyDescent="0.2">
      <c r="A16545" t="s">
        <v>65</v>
      </c>
      <c r="B16545" t="s">
        <v>80</v>
      </c>
      <c r="C16545" t="s">
        <v>22</v>
      </c>
      <c r="D16545" s="55">
        <v>47392</v>
      </c>
      <c r="E16545">
        <v>0</v>
      </c>
      <c r="F16545">
        <v>2166382</v>
      </c>
      <c r="G16545" s="58" t="s">
        <v>87</v>
      </c>
      <c r="H16545" s="58" t="s">
        <v>87</v>
      </c>
      <c r="I16545" s="60" t="s">
        <v>85</v>
      </c>
    </row>
    <row r="16546" spans="1:9" x14ac:dyDescent="0.2">
      <c r="A16546" t="s">
        <v>65</v>
      </c>
      <c r="B16546" t="s">
        <v>81</v>
      </c>
      <c r="C16546" t="s">
        <v>22</v>
      </c>
      <c r="D16546" s="55">
        <v>47392</v>
      </c>
      <c r="E16546">
        <v>0</v>
      </c>
      <c r="F16546">
        <v>2166383</v>
      </c>
      <c r="G16546" s="58" t="s">
        <v>87</v>
      </c>
      <c r="H16546" s="58" t="s">
        <v>87</v>
      </c>
      <c r="I16546" s="60" t="s">
        <v>85</v>
      </c>
    </row>
    <row r="16547" spans="1:9" x14ac:dyDescent="0.2">
      <c r="A16547" t="s">
        <v>82</v>
      </c>
      <c r="B16547" t="s">
        <v>80</v>
      </c>
      <c r="C16547" t="s">
        <v>22</v>
      </c>
      <c r="D16547" s="55">
        <v>47392</v>
      </c>
      <c r="E16547">
        <v>0</v>
      </c>
      <c r="F16547">
        <v>2166384</v>
      </c>
      <c r="G16547" s="58" t="s">
        <v>87</v>
      </c>
      <c r="H16547" s="58" t="s">
        <v>87</v>
      </c>
      <c r="I16547" s="60" t="s">
        <v>85</v>
      </c>
    </row>
    <row r="16548" spans="1:9" x14ac:dyDescent="0.2">
      <c r="A16548" t="s">
        <v>78</v>
      </c>
      <c r="B16548" t="s">
        <v>80</v>
      </c>
      <c r="C16548" t="s">
        <v>22</v>
      </c>
      <c r="D16548" s="55">
        <v>47423</v>
      </c>
      <c r="E16548">
        <v>0.56499999999999995</v>
      </c>
      <c r="F16548">
        <v>2166338</v>
      </c>
      <c r="G16548" s="58" t="s">
        <v>87</v>
      </c>
      <c r="H16548" s="58" t="s">
        <v>87</v>
      </c>
      <c r="I16548" s="60" t="s">
        <v>85</v>
      </c>
    </row>
    <row r="16549" spans="1:9" x14ac:dyDescent="0.2">
      <c r="A16549" t="s">
        <v>78</v>
      </c>
      <c r="B16549" t="s">
        <v>81</v>
      </c>
      <c r="C16549" t="s">
        <v>22</v>
      </c>
      <c r="D16549" s="55">
        <v>47423</v>
      </c>
      <c r="E16549">
        <v>0.03</v>
      </c>
      <c r="F16549">
        <v>2166339</v>
      </c>
      <c r="G16549" s="58" t="s">
        <v>87</v>
      </c>
      <c r="H16549" s="58" t="s">
        <v>87</v>
      </c>
      <c r="I16549" s="60" t="s">
        <v>85</v>
      </c>
    </row>
    <row r="16550" spans="1:9" x14ac:dyDescent="0.2">
      <c r="A16550" t="s">
        <v>35</v>
      </c>
      <c r="B16550" t="s">
        <v>80</v>
      </c>
      <c r="C16550" t="s">
        <v>22</v>
      </c>
      <c r="D16550" s="55">
        <v>47423</v>
      </c>
      <c r="E16550">
        <v>0.56499999999999995</v>
      </c>
      <c r="F16550">
        <v>2166340</v>
      </c>
      <c r="G16550" s="58" t="s">
        <v>87</v>
      </c>
      <c r="H16550" s="58" t="s">
        <v>87</v>
      </c>
      <c r="I16550" s="60" t="s">
        <v>85</v>
      </c>
    </row>
    <row r="16551" spans="1:9" x14ac:dyDescent="0.2">
      <c r="A16551" t="s">
        <v>35</v>
      </c>
      <c r="B16551" t="s">
        <v>81</v>
      </c>
      <c r="C16551" t="s">
        <v>22</v>
      </c>
      <c r="D16551" s="55">
        <v>47423</v>
      </c>
      <c r="E16551">
        <v>0.12</v>
      </c>
      <c r="F16551">
        <v>2166341</v>
      </c>
      <c r="G16551" s="58" t="s">
        <v>87</v>
      </c>
      <c r="H16551" s="58" t="s">
        <v>87</v>
      </c>
      <c r="I16551" s="60" t="s">
        <v>85</v>
      </c>
    </row>
    <row r="16552" spans="1:9" x14ac:dyDescent="0.2">
      <c r="A16552" t="s">
        <v>36</v>
      </c>
      <c r="B16552" t="s">
        <v>80</v>
      </c>
      <c r="C16552" t="s">
        <v>22</v>
      </c>
      <c r="D16552" s="55">
        <v>47423</v>
      </c>
      <c r="E16552">
        <v>0.56499999999999995</v>
      </c>
      <c r="F16552">
        <v>2166342</v>
      </c>
      <c r="G16552" s="58" t="s">
        <v>87</v>
      </c>
      <c r="H16552" s="58" t="s">
        <v>87</v>
      </c>
      <c r="I16552" s="60" t="s">
        <v>85</v>
      </c>
    </row>
    <row r="16553" spans="1:9" x14ac:dyDescent="0.2">
      <c r="A16553" t="s">
        <v>36</v>
      </c>
      <c r="B16553" t="s">
        <v>81</v>
      </c>
      <c r="C16553" t="s">
        <v>22</v>
      </c>
      <c r="D16553" s="55">
        <v>47423</v>
      </c>
      <c r="E16553">
        <v>0.03</v>
      </c>
      <c r="F16553">
        <v>2166343</v>
      </c>
      <c r="G16553" s="58" t="s">
        <v>87</v>
      </c>
      <c r="H16553" s="58" t="s">
        <v>87</v>
      </c>
      <c r="I16553" s="60" t="s">
        <v>85</v>
      </c>
    </row>
    <row r="16554" spans="1:9" x14ac:dyDescent="0.2">
      <c r="A16554" t="s">
        <v>37</v>
      </c>
      <c r="B16554" t="s">
        <v>80</v>
      </c>
      <c r="C16554" t="s">
        <v>22</v>
      </c>
      <c r="D16554" s="55">
        <v>47423</v>
      </c>
      <c r="E16554">
        <v>0.56499999999999995</v>
      </c>
      <c r="F16554">
        <v>2166344</v>
      </c>
      <c r="G16554" s="58" t="s">
        <v>87</v>
      </c>
      <c r="H16554" s="58" t="s">
        <v>87</v>
      </c>
      <c r="I16554" s="60" t="s">
        <v>85</v>
      </c>
    </row>
    <row r="16555" spans="1:9" x14ac:dyDescent="0.2">
      <c r="A16555" t="s">
        <v>37</v>
      </c>
      <c r="B16555" t="s">
        <v>81</v>
      </c>
      <c r="C16555" t="s">
        <v>22</v>
      </c>
      <c r="D16555" s="55">
        <v>47423</v>
      </c>
      <c r="E16555">
        <v>0.12</v>
      </c>
      <c r="F16555">
        <v>2166345</v>
      </c>
      <c r="G16555" s="58" t="s">
        <v>87</v>
      </c>
      <c r="H16555" s="58" t="s">
        <v>87</v>
      </c>
      <c r="I16555" s="60" t="s">
        <v>85</v>
      </c>
    </row>
    <row r="16556" spans="1:9" x14ac:dyDescent="0.2">
      <c r="A16556" t="s">
        <v>40</v>
      </c>
      <c r="B16556" t="s">
        <v>80</v>
      </c>
      <c r="C16556" t="s">
        <v>22</v>
      </c>
      <c r="D16556" s="55">
        <v>47423</v>
      </c>
      <c r="E16556">
        <v>0</v>
      </c>
      <c r="F16556">
        <v>2166346</v>
      </c>
      <c r="G16556" s="58" t="s">
        <v>87</v>
      </c>
      <c r="H16556" s="58" t="s">
        <v>87</v>
      </c>
      <c r="I16556" s="60" t="s">
        <v>85</v>
      </c>
    </row>
    <row r="16557" spans="1:9" x14ac:dyDescent="0.2">
      <c r="A16557" t="s">
        <v>40</v>
      </c>
      <c r="B16557" t="s">
        <v>81</v>
      </c>
      <c r="C16557" t="s">
        <v>22</v>
      </c>
      <c r="D16557" s="55">
        <v>47423</v>
      </c>
      <c r="E16557">
        <v>0</v>
      </c>
      <c r="F16557">
        <v>2166347</v>
      </c>
      <c r="G16557" s="58" t="s">
        <v>87</v>
      </c>
      <c r="H16557" s="58" t="s">
        <v>87</v>
      </c>
      <c r="I16557" s="60" t="s">
        <v>85</v>
      </c>
    </row>
    <row r="16558" spans="1:9" x14ac:dyDescent="0.2">
      <c r="A16558" t="s">
        <v>41</v>
      </c>
      <c r="B16558" t="s">
        <v>80</v>
      </c>
      <c r="C16558" t="s">
        <v>22</v>
      </c>
      <c r="D16558" s="55">
        <v>47423</v>
      </c>
      <c r="E16558">
        <v>0</v>
      </c>
      <c r="F16558">
        <v>2166348</v>
      </c>
      <c r="G16558" s="58" t="s">
        <v>87</v>
      </c>
      <c r="H16558" s="58" t="s">
        <v>87</v>
      </c>
      <c r="I16558" s="60" t="s">
        <v>85</v>
      </c>
    </row>
    <row r="16559" spans="1:9" x14ac:dyDescent="0.2">
      <c r="A16559" t="s">
        <v>41</v>
      </c>
      <c r="B16559" t="s">
        <v>81</v>
      </c>
      <c r="C16559" t="s">
        <v>22</v>
      </c>
      <c r="D16559" s="55">
        <v>47423</v>
      </c>
      <c r="E16559">
        <v>0</v>
      </c>
      <c r="F16559">
        <v>2166349</v>
      </c>
      <c r="G16559" s="58" t="s">
        <v>87</v>
      </c>
      <c r="H16559" s="58" t="s">
        <v>87</v>
      </c>
      <c r="I16559" s="60" t="s">
        <v>85</v>
      </c>
    </row>
    <row r="16560" spans="1:9" x14ac:dyDescent="0.2">
      <c r="A16560" t="s">
        <v>42</v>
      </c>
      <c r="B16560" t="s">
        <v>80</v>
      </c>
      <c r="C16560" t="s">
        <v>22</v>
      </c>
      <c r="D16560" s="55">
        <v>47423</v>
      </c>
      <c r="E16560">
        <v>0.27250000000000002</v>
      </c>
      <c r="F16560">
        <v>2166350</v>
      </c>
      <c r="G16560" s="58" t="s">
        <v>87</v>
      </c>
      <c r="H16560" s="58" t="s">
        <v>87</v>
      </c>
      <c r="I16560" s="60" t="s">
        <v>85</v>
      </c>
    </row>
    <row r="16561" spans="1:9" x14ac:dyDescent="0.2">
      <c r="A16561" t="s">
        <v>42</v>
      </c>
      <c r="B16561" t="s">
        <v>81</v>
      </c>
      <c r="C16561" t="s">
        <v>22</v>
      </c>
      <c r="D16561" s="55">
        <v>47423</v>
      </c>
      <c r="E16561">
        <v>0</v>
      </c>
      <c r="F16561">
        <v>2166351</v>
      </c>
      <c r="G16561" s="58" t="s">
        <v>87</v>
      </c>
      <c r="H16561" s="58" t="s">
        <v>87</v>
      </c>
      <c r="I16561" s="60" t="s">
        <v>85</v>
      </c>
    </row>
    <row r="16562" spans="1:9" x14ac:dyDescent="0.2">
      <c r="A16562" t="s">
        <v>43</v>
      </c>
      <c r="B16562" t="s">
        <v>80</v>
      </c>
      <c r="C16562" t="s">
        <v>22</v>
      </c>
      <c r="D16562" s="55">
        <v>47423</v>
      </c>
      <c r="E16562">
        <v>0.27250000000000002</v>
      </c>
      <c r="F16562">
        <v>2166352</v>
      </c>
      <c r="G16562" s="58" t="s">
        <v>87</v>
      </c>
      <c r="H16562" s="58" t="s">
        <v>87</v>
      </c>
      <c r="I16562" s="60" t="s">
        <v>85</v>
      </c>
    </row>
    <row r="16563" spans="1:9" x14ac:dyDescent="0.2">
      <c r="A16563" t="s">
        <v>43</v>
      </c>
      <c r="B16563" t="s">
        <v>81</v>
      </c>
      <c r="C16563" t="s">
        <v>22</v>
      </c>
      <c r="D16563" s="55">
        <v>47423</v>
      </c>
      <c r="E16563">
        <v>0</v>
      </c>
      <c r="F16563">
        <v>2166353</v>
      </c>
      <c r="G16563" s="58" t="s">
        <v>87</v>
      </c>
      <c r="H16563" s="58" t="s">
        <v>87</v>
      </c>
      <c r="I16563" s="60" t="s">
        <v>85</v>
      </c>
    </row>
    <row r="16564" spans="1:9" x14ac:dyDescent="0.2">
      <c r="A16564" t="s">
        <v>44</v>
      </c>
      <c r="B16564" t="s">
        <v>80</v>
      </c>
      <c r="C16564" t="s">
        <v>22</v>
      </c>
      <c r="D16564" s="55">
        <v>47423</v>
      </c>
      <c r="E16564">
        <v>0.315</v>
      </c>
      <c r="F16564">
        <v>2166354</v>
      </c>
      <c r="G16564" s="58" t="s">
        <v>87</v>
      </c>
      <c r="H16564" s="58" t="s">
        <v>87</v>
      </c>
      <c r="I16564" s="60" t="s">
        <v>85</v>
      </c>
    </row>
    <row r="16565" spans="1:9" x14ac:dyDescent="0.2">
      <c r="A16565" t="s">
        <v>44</v>
      </c>
      <c r="B16565" t="s">
        <v>81</v>
      </c>
      <c r="C16565" t="s">
        <v>22</v>
      </c>
      <c r="D16565" s="55">
        <v>47423</v>
      </c>
      <c r="E16565">
        <v>0.05</v>
      </c>
      <c r="F16565">
        <v>2166355</v>
      </c>
      <c r="G16565" s="58" t="s">
        <v>87</v>
      </c>
      <c r="H16565" s="58" t="s">
        <v>87</v>
      </c>
      <c r="I16565" s="60" t="s">
        <v>85</v>
      </c>
    </row>
    <row r="16566" spans="1:9" x14ac:dyDescent="0.2">
      <c r="A16566" t="s">
        <v>45</v>
      </c>
      <c r="B16566" t="s">
        <v>80</v>
      </c>
      <c r="C16566" t="s">
        <v>22</v>
      </c>
      <c r="D16566" s="55">
        <v>47423</v>
      </c>
      <c r="E16566">
        <v>0.315</v>
      </c>
      <c r="F16566">
        <v>2166356</v>
      </c>
      <c r="G16566" s="58" t="s">
        <v>87</v>
      </c>
      <c r="H16566" s="58" t="s">
        <v>87</v>
      </c>
      <c r="I16566" s="60" t="s">
        <v>85</v>
      </c>
    </row>
    <row r="16567" spans="1:9" x14ac:dyDescent="0.2">
      <c r="A16567" t="s">
        <v>45</v>
      </c>
      <c r="B16567" t="s">
        <v>81</v>
      </c>
      <c r="C16567" t="s">
        <v>22</v>
      </c>
      <c r="D16567" s="55">
        <v>47423</v>
      </c>
      <c r="E16567">
        <v>0.05</v>
      </c>
      <c r="F16567">
        <v>2166357</v>
      </c>
      <c r="G16567" s="58" t="s">
        <v>87</v>
      </c>
      <c r="H16567" s="58" t="s">
        <v>87</v>
      </c>
      <c r="I16567" s="60" t="s">
        <v>85</v>
      </c>
    </row>
    <row r="16568" spans="1:9" x14ac:dyDescent="0.2">
      <c r="A16568" t="s">
        <v>46</v>
      </c>
      <c r="B16568" t="s">
        <v>80</v>
      </c>
      <c r="C16568" t="s">
        <v>22</v>
      </c>
      <c r="D16568" s="55">
        <v>47423</v>
      </c>
      <c r="E16568">
        <v>0.315</v>
      </c>
      <c r="F16568">
        <v>2166358</v>
      </c>
      <c r="G16568" s="58" t="s">
        <v>87</v>
      </c>
      <c r="H16568" s="58" t="s">
        <v>87</v>
      </c>
      <c r="I16568" s="60" t="s">
        <v>85</v>
      </c>
    </row>
    <row r="16569" spans="1:9" x14ac:dyDescent="0.2">
      <c r="A16569" t="s">
        <v>46</v>
      </c>
      <c r="B16569" t="s">
        <v>81</v>
      </c>
      <c r="C16569" t="s">
        <v>22</v>
      </c>
      <c r="D16569" s="55">
        <v>47423</v>
      </c>
      <c r="E16569">
        <v>0.05</v>
      </c>
      <c r="F16569">
        <v>2166359</v>
      </c>
      <c r="G16569" s="58" t="s">
        <v>87</v>
      </c>
      <c r="H16569" s="58" t="s">
        <v>87</v>
      </c>
      <c r="I16569" s="60" t="s">
        <v>85</v>
      </c>
    </row>
    <row r="16570" spans="1:9" x14ac:dyDescent="0.2">
      <c r="A16570" t="s">
        <v>47</v>
      </c>
      <c r="B16570" t="s">
        <v>80</v>
      </c>
      <c r="C16570" t="s">
        <v>22</v>
      </c>
      <c r="D16570" s="55">
        <v>47423</v>
      </c>
      <c r="E16570">
        <v>0.315</v>
      </c>
      <c r="F16570">
        <v>2166360</v>
      </c>
      <c r="G16570" s="58" t="s">
        <v>87</v>
      </c>
      <c r="H16570" s="58" t="s">
        <v>87</v>
      </c>
      <c r="I16570" s="60" t="s">
        <v>85</v>
      </c>
    </row>
    <row r="16571" spans="1:9" x14ac:dyDescent="0.2">
      <c r="A16571" t="s">
        <v>47</v>
      </c>
      <c r="B16571" t="s">
        <v>81</v>
      </c>
      <c r="C16571" t="s">
        <v>22</v>
      </c>
      <c r="D16571" s="55">
        <v>47423</v>
      </c>
      <c r="E16571">
        <v>0.05</v>
      </c>
      <c r="F16571">
        <v>2166361</v>
      </c>
      <c r="G16571" s="58" t="s">
        <v>87</v>
      </c>
      <c r="H16571" s="58" t="s">
        <v>87</v>
      </c>
      <c r="I16571" s="60" t="s">
        <v>85</v>
      </c>
    </row>
    <row r="16572" spans="1:9" x14ac:dyDescent="0.2">
      <c r="A16572" t="s">
        <v>48</v>
      </c>
      <c r="B16572" t="s">
        <v>80</v>
      </c>
      <c r="C16572" t="s">
        <v>22</v>
      </c>
      <c r="D16572" s="55">
        <v>47423</v>
      </c>
      <c r="E16572">
        <v>0.315</v>
      </c>
      <c r="F16572">
        <v>2166362</v>
      </c>
      <c r="G16572" s="58" t="s">
        <v>87</v>
      </c>
      <c r="H16572" s="58" t="s">
        <v>87</v>
      </c>
      <c r="I16572" s="60" t="s">
        <v>85</v>
      </c>
    </row>
    <row r="16573" spans="1:9" x14ac:dyDescent="0.2">
      <c r="A16573" t="s">
        <v>48</v>
      </c>
      <c r="B16573" t="s">
        <v>81</v>
      </c>
      <c r="C16573" t="s">
        <v>22</v>
      </c>
      <c r="D16573" s="55">
        <v>47423</v>
      </c>
      <c r="E16573">
        <v>0.05</v>
      </c>
      <c r="F16573">
        <v>2166363</v>
      </c>
      <c r="G16573" s="58" t="s">
        <v>87</v>
      </c>
      <c r="H16573" s="58" t="s">
        <v>87</v>
      </c>
      <c r="I16573" s="60" t="s">
        <v>85</v>
      </c>
    </row>
    <row r="16574" spans="1:9" x14ac:dyDescent="0.2">
      <c r="A16574" t="s">
        <v>50</v>
      </c>
      <c r="B16574" t="s">
        <v>80</v>
      </c>
      <c r="C16574" t="s">
        <v>22</v>
      </c>
      <c r="D16574" s="55">
        <v>47423</v>
      </c>
      <c r="E16574">
        <v>0</v>
      </c>
      <c r="F16574">
        <v>2166364</v>
      </c>
      <c r="G16574" s="58" t="s">
        <v>87</v>
      </c>
      <c r="H16574" s="58" t="s">
        <v>87</v>
      </c>
      <c r="I16574" s="60" t="s">
        <v>85</v>
      </c>
    </row>
    <row r="16575" spans="1:9" x14ac:dyDescent="0.2">
      <c r="A16575" t="s">
        <v>50</v>
      </c>
      <c r="B16575" t="s">
        <v>81</v>
      </c>
      <c r="C16575" t="s">
        <v>22</v>
      </c>
      <c r="D16575" s="55">
        <v>47423</v>
      </c>
      <c r="E16575">
        <v>0</v>
      </c>
      <c r="F16575">
        <v>2166365</v>
      </c>
      <c r="G16575" s="58" t="s">
        <v>87</v>
      </c>
      <c r="H16575" s="58" t="s">
        <v>87</v>
      </c>
      <c r="I16575" s="60" t="s">
        <v>85</v>
      </c>
    </row>
    <row r="16576" spans="1:9" x14ac:dyDescent="0.2">
      <c r="A16576" t="s">
        <v>58</v>
      </c>
      <c r="B16576" t="s">
        <v>80</v>
      </c>
      <c r="C16576" t="s">
        <v>22</v>
      </c>
      <c r="D16576" s="55">
        <v>47423</v>
      </c>
      <c r="E16576">
        <v>0.56499999999999995</v>
      </c>
      <c r="F16576">
        <v>2166366</v>
      </c>
      <c r="G16576" s="58" t="s">
        <v>87</v>
      </c>
      <c r="H16576" s="58" t="s">
        <v>87</v>
      </c>
      <c r="I16576" s="60" t="s">
        <v>85</v>
      </c>
    </row>
    <row r="16577" spans="1:9" x14ac:dyDescent="0.2">
      <c r="A16577" t="s">
        <v>58</v>
      </c>
      <c r="B16577" t="s">
        <v>81</v>
      </c>
      <c r="C16577" t="s">
        <v>22</v>
      </c>
      <c r="D16577" s="55">
        <v>47423</v>
      </c>
      <c r="E16577">
        <v>0.03</v>
      </c>
      <c r="F16577">
        <v>2166367</v>
      </c>
      <c r="G16577" s="58" t="s">
        <v>87</v>
      </c>
      <c r="H16577" s="58" t="s">
        <v>87</v>
      </c>
      <c r="I16577" s="60" t="s">
        <v>85</v>
      </c>
    </row>
    <row r="16578" spans="1:9" x14ac:dyDescent="0.2">
      <c r="A16578" t="s">
        <v>59</v>
      </c>
      <c r="B16578" t="s">
        <v>80</v>
      </c>
      <c r="C16578" t="s">
        <v>22</v>
      </c>
      <c r="D16578" s="55">
        <v>47423</v>
      </c>
      <c r="E16578">
        <v>0.88500000000000001</v>
      </c>
      <c r="F16578">
        <v>2166368</v>
      </c>
      <c r="G16578" s="58" t="s">
        <v>87</v>
      </c>
      <c r="H16578" s="58" t="s">
        <v>87</v>
      </c>
      <c r="I16578" s="60" t="s">
        <v>85</v>
      </c>
    </row>
    <row r="16579" spans="1:9" x14ac:dyDescent="0.2">
      <c r="A16579" t="s">
        <v>59</v>
      </c>
      <c r="B16579" t="s">
        <v>81</v>
      </c>
      <c r="C16579" t="s">
        <v>22</v>
      </c>
      <c r="D16579" s="55">
        <v>47423</v>
      </c>
      <c r="E16579">
        <v>-0.62</v>
      </c>
      <c r="F16579">
        <v>2166369</v>
      </c>
      <c r="G16579" s="58" t="s">
        <v>87</v>
      </c>
      <c r="H16579" s="58" t="s">
        <v>87</v>
      </c>
      <c r="I16579" s="60" t="s">
        <v>85</v>
      </c>
    </row>
    <row r="16580" spans="1:9" x14ac:dyDescent="0.2">
      <c r="A16580" t="s">
        <v>60</v>
      </c>
      <c r="B16580" t="s">
        <v>80</v>
      </c>
      <c r="C16580" t="s">
        <v>22</v>
      </c>
      <c r="D16580" s="55">
        <v>47423</v>
      </c>
      <c r="E16580">
        <v>0.88500000000000001</v>
      </c>
      <c r="F16580">
        <v>2166370</v>
      </c>
      <c r="G16580" s="58" t="s">
        <v>87</v>
      </c>
      <c r="H16580" s="58" t="s">
        <v>87</v>
      </c>
      <c r="I16580" s="60" t="s">
        <v>85</v>
      </c>
    </row>
    <row r="16581" spans="1:9" x14ac:dyDescent="0.2">
      <c r="A16581" t="s">
        <v>60</v>
      </c>
      <c r="B16581" t="s">
        <v>81</v>
      </c>
      <c r="C16581" t="s">
        <v>22</v>
      </c>
      <c r="D16581" s="55">
        <v>47423</v>
      </c>
      <c r="E16581">
        <v>0.1</v>
      </c>
      <c r="F16581">
        <v>2166371</v>
      </c>
      <c r="G16581" s="58" t="s">
        <v>87</v>
      </c>
      <c r="H16581" s="58" t="s">
        <v>87</v>
      </c>
      <c r="I16581" s="60" t="s">
        <v>85</v>
      </c>
    </row>
    <row r="16582" spans="1:9" x14ac:dyDescent="0.2">
      <c r="A16582" t="s">
        <v>61</v>
      </c>
      <c r="B16582" t="s">
        <v>80</v>
      </c>
      <c r="C16582" t="s">
        <v>22</v>
      </c>
      <c r="D16582" s="55">
        <v>47423</v>
      </c>
      <c r="E16582">
        <v>0.88500000000000001</v>
      </c>
      <c r="F16582">
        <v>2166372</v>
      </c>
      <c r="G16582" s="58" t="s">
        <v>87</v>
      </c>
      <c r="H16582" s="58" t="s">
        <v>87</v>
      </c>
      <c r="I16582" s="60" t="s">
        <v>85</v>
      </c>
    </row>
    <row r="16583" spans="1:9" x14ac:dyDescent="0.2">
      <c r="A16583" t="s">
        <v>61</v>
      </c>
      <c r="B16583" t="s">
        <v>81</v>
      </c>
      <c r="C16583" t="s">
        <v>22</v>
      </c>
      <c r="D16583" s="55">
        <v>47423</v>
      </c>
      <c r="E16583">
        <v>-0.5</v>
      </c>
      <c r="F16583">
        <v>2166373</v>
      </c>
      <c r="G16583" s="58" t="s">
        <v>87</v>
      </c>
      <c r="H16583" s="58" t="s">
        <v>87</v>
      </c>
      <c r="I16583" s="60" t="s">
        <v>85</v>
      </c>
    </row>
    <row r="16584" spans="1:9" x14ac:dyDescent="0.2">
      <c r="A16584" t="s">
        <v>62</v>
      </c>
      <c r="B16584" t="s">
        <v>80</v>
      </c>
      <c r="C16584" t="s">
        <v>22</v>
      </c>
      <c r="D16584" s="55">
        <v>47423</v>
      </c>
      <c r="E16584">
        <v>0.56499999999999995</v>
      </c>
      <c r="F16584">
        <v>2166374</v>
      </c>
      <c r="G16584" s="58" t="s">
        <v>87</v>
      </c>
      <c r="H16584" s="58" t="s">
        <v>87</v>
      </c>
      <c r="I16584" s="60" t="s">
        <v>85</v>
      </c>
    </row>
    <row r="16585" spans="1:9" x14ac:dyDescent="0.2">
      <c r="A16585" t="s">
        <v>62</v>
      </c>
      <c r="B16585" t="s">
        <v>81</v>
      </c>
      <c r="C16585" t="s">
        <v>22</v>
      </c>
      <c r="D16585" s="55">
        <v>47423</v>
      </c>
      <c r="E16585">
        <v>0.03</v>
      </c>
      <c r="F16585">
        <v>2166375</v>
      </c>
      <c r="G16585" s="58" t="s">
        <v>87</v>
      </c>
      <c r="H16585" s="58" t="s">
        <v>87</v>
      </c>
      <c r="I16585" s="60" t="s">
        <v>85</v>
      </c>
    </row>
    <row r="16586" spans="1:9" x14ac:dyDescent="0.2">
      <c r="A16586" t="s">
        <v>63</v>
      </c>
      <c r="B16586" t="s">
        <v>80</v>
      </c>
      <c r="C16586" t="s">
        <v>22</v>
      </c>
      <c r="D16586" s="55">
        <v>47423</v>
      </c>
      <c r="E16586">
        <v>0</v>
      </c>
      <c r="F16586">
        <v>2166376</v>
      </c>
      <c r="G16586" s="58" t="s">
        <v>87</v>
      </c>
      <c r="H16586" s="58" t="s">
        <v>87</v>
      </c>
      <c r="I16586" s="60" t="s">
        <v>85</v>
      </c>
    </row>
    <row r="16587" spans="1:9" x14ac:dyDescent="0.2">
      <c r="A16587" t="s">
        <v>63</v>
      </c>
      <c r="B16587" t="s">
        <v>81</v>
      </c>
      <c r="C16587" t="s">
        <v>22</v>
      </c>
      <c r="D16587" s="55">
        <v>47423</v>
      </c>
      <c r="E16587">
        <v>0</v>
      </c>
      <c r="F16587">
        <v>2166377</v>
      </c>
      <c r="G16587" s="58" t="s">
        <v>87</v>
      </c>
      <c r="H16587" s="58" t="s">
        <v>87</v>
      </c>
      <c r="I16587" s="60" t="s">
        <v>85</v>
      </c>
    </row>
    <row r="16588" spans="1:9" x14ac:dyDescent="0.2">
      <c r="A16588" t="s">
        <v>64</v>
      </c>
      <c r="B16588" t="s">
        <v>80</v>
      </c>
      <c r="C16588" t="s">
        <v>22</v>
      </c>
      <c r="D16588" s="55">
        <v>47423</v>
      </c>
      <c r="E16588">
        <v>0</v>
      </c>
      <c r="F16588">
        <v>2166378</v>
      </c>
      <c r="G16588" s="58" t="s">
        <v>87</v>
      </c>
      <c r="H16588" s="58" t="s">
        <v>87</v>
      </c>
      <c r="I16588" s="60" t="s">
        <v>85</v>
      </c>
    </row>
    <row r="16589" spans="1:9" x14ac:dyDescent="0.2">
      <c r="A16589" t="s">
        <v>64</v>
      </c>
      <c r="B16589" t="s">
        <v>81</v>
      </c>
      <c r="C16589" t="s">
        <v>22</v>
      </c>
      <c r="D16589" s="55">
        <v>47423</v>
      </c>
      <c r="E16589">
        <v>0</v>
      </c>
      <c r="F16589">
        <v>2166379</v>
      </c>
      <c r="G16589" s="58" t="s">
        <v>87</v>
      </c>
      <c r="H16589" s="58" t="s">
        <v>87</v>
      </c>
      <c r="I16589" s="60" t="s">
        <v>85</v>
      </c>
    </row>
    <row r="16590" spans="1:9" x14ac:dyDescent="0.2">
      <c r="A16590" t="s">
        <v>79</v>
      </c>
      <c r="B16590" t="s">
        <v>80</v>
      </c>
      <c r="C16590" t="s">
        <v>22</v>
      </c>
      <c r="D16590" s="55">
        <v>47423</v>
      </c>
      <c r="E16590">
        <v>0</v>
      </c>
      <c r="F16590">
        <v>2166380</v>
      </c>
      <c r="G16590" s="58" t="s">
        <v>87</v>
      </c>
      <c r="H16590" s="58" t="s">
        <v>87</v>
      </c>
      <c r="I16590" s="60" t="s">
        <v>85</v>
      </c>
    </row>
    <row r="16591" spans="1:9" x14ac:dyDescent="0.2">
      <c r="A16591" t="s">
        <v>79</v>
      </c>
      <c r="B16591" t="s">
        <v>81</v>
      </c>
      <c r="C16591" t="s">
        <v>22</v>
      </c>
      <c r="D16591" s="55">
        <v>47423</v>
      </c>
      <c r="E16591">
        <v>0</v>
      </c>
      <c r="F16591">
        <v>2166381</v>
      </c>
      <c r="G16591" s="58" t="s">
        <v>87</v>
      </c>
      <c r="H16591" s="58" t="s">
        <v>87</v>
      </c>
      <c r="I16591" s="60" t="s">
        <v>85</v>
      </c>
    </row>
    <row r="16592" spans="1:9" x14ac:dyDescent="0.2">
      <c r="A16592" t="s">
        <v>65</v>
      </c>
      <c r="B16592" t="s">
        <v>80</v>
      </c>
      <c r="C16592" t="s">
        <v>22</v>
      </c>
      <c r="D16592" s="55">
        <v>47423</v>
      </c>
      <c r="E16592">
        <v>0</v>
      </c>
      <c r="F16592">
        <v>2166382</v>
      </c>
      <c r="G16592" s="58" t="s">
        <v>87</v>
      </c>
      <c r="H16592" s="58" t="s">
        <v>87</v>
      </c>
      <c r="I16592" s="60" t="s">
        <v>85</v>
      </c>
    </row>
    <row r="16593" spans="1:9" x14ac:dyDescent="0.2">
      <c r="A16593" t="s">
        <v>65</v>
      </c>
      <c r="B16593" t="s">
        <v>81</v>
      </c>
      <c r="C16593" t="s">
        <v>22</v>
      </c>
      <c r="D16593" s="55">
        <v>47423</v>
      </c>
      <c r="E16593">
        <v>0</v>
      </c>
      <c r="F16593">
        <v>2166383</v>
      </c>
      <c r="G16593" s="58" t="s">
        <v>87</v>
      </c>
      <c r="H16593" s="58" t="s">
        <v>87</v>
      </c>
      <c r="I16593" s="60" t="s">
        <v>85</v>
      </c>
    </row>
    <row r="16594" spans="1:9" x14ac:dyDescent="0.2">
      <c r="A16594" t="s">
        <v>82</v>
      </c>
      <c r="B16594" t="s">
        <v>80</v>
      </c>
      <c r="C16594" t="s">
        <v>22</v>
      </c>
      <c r="D16594" s="55">
        <v>47423</v>
      </c>
      <c r="E16594">
        <v>0</v>
      </c>
      <c r="F16594">
        <v>2166384</v>
      </c>
      <c r="G16594" s="58" t="s">
        <v>87</v>
      </c>
      <c r="H16594" s="58" t="s">
        <v>87</v>
      </c>
      <c r="I16594" s="60" t="s">
        <v>85</v>
      </c>
    </row>
    <row r="16595" spans="1:9" x14ac:dyDescent="0.2">
      <c r="A16595" t="s">
        <v>78</v>
      </c>
      <c r="B16595" t="s">
        <v>80</v>
      </c>
      <c r="C16595" t="s">
        <v>22</v>
      </c>
      <c r="D16595" s="55">
        <v>47453</v>
      </c>
      <c r="E16595">
        <v>0.9</v>
      </c>
      <c r="F16595">
        <v>2166338</v>
      </c>
      <c r="G16595" s="58" t="s">
        <v>87</v>
      </c>
      <c r="H16595" s="58" t="s">
        <v>87</v>
      </c>
      <c r="I16595" s="60" t="s">
        <v>85</v>
      </c>
    </row>
    <row r="16596" spans="1:9" x14ac:dyDescent="0.2">
      <c r="A16596" t="s">
        <v>78</v>
      </c>
      <c r="B16596" t="s">
        <v>81</v>
      </c>
      <c r="C16596" t="s">
        <v>22</v>
      </c>
      <c r="D16596" s="55">
        <v>47453</v>
      </c>
      <c r="E16596">
        <v>0.03</v>
      </c>
      <c r="F16596">
        <v>2166339</v>
      </c>
      <c r="G16596" s="58" t="s">
        <v>87</v>
      </c>
      <c r="H16596" s="58" t="s">
        <v>87</v>
      </c>
      <c r="I16596" s="60" t="s">
        <v>85</v>
      </c>
    </row>
    <row r="16597" spans="1:9" x14ac:dyDescent="0.2">
      <c r="A16597" t="s">
        <v>35</v>
      </c>
      <c r="B16597" t="s">
        <v>80</v>
      </c>
      <c r="C16597" t="s">
        <v>22</v>
      </c>
      <c r="D16597" s="55">
        <v>47453</v>
      </c>
      <c r="E16597">
        <v>0.9</v>
      </c>
      <c r="F16597">
        <v>2166340</v>
      </c>
      <c r="G16597" s="58" t="s">
        <v>87</v>
      </c>
      <c r="H16597" s="58" t="s">
        <v>87</v>
      </c>
      <c r="I16597" s="60" t="s">
        <v>85</v>
      </c>
    </row>
    <row r="16598" spans="1:9" x14ac:dyDescent="0.2">
      <c r="A16598" t="s">
        <v>35</v>
      </c>
      <c r="B16598" t="s">
        <v>81</v>
      </c>
      <c r="C16598" t="s">
        <v>22</v>
      </c>
      <c r="D16598" s="55">
        <v>47453</v>
      </c>
      <c r="E16598">
        <v>0.27</v>
      </c>
      <c r="F16598">
        <v>2166341</v>
      </c>
      <c r="G16598" s="58" t="s">
        <v>87</v>
      </c>
      <c r="H16598" s="58" t="s">
        <v>87</v>
      </c>
      <c r="I16598" s="60" t="s">
        <v>85</v>
      </c>
    </row>
    <row r="16599" spans="1:9" x14ac:dyDescent="0.2">
      <c r="A16599" t="s">
        <v>36</v>
      </c>
      <c r="B16599" t="s">
        <v>80</v>
      </c>
      <c r="C16599" t="s">
        <v>22</v>
      </c>
      <c r="D16599" s="55">
        <v>47453</v>
      </c>
      <c r="E16599">
        <v>0.9</v>
      </c>
      <c r="F16599">
        <v>2166342</v>
      </c>
      <c r="G16599" s="58" t="s">
        <v>87</v>
      </c>
      <c r="H16599" s="58" t="s">
        <v>87</v>
      </c>
      <c r="I16599" s="60" t="s">
        <v>85</v>
      </c>
    </row>
    <row r="16600" spans="1:9" x14ac:dyDescent="0.2">
      <c r="A16600" t="s">
        <v>36</v>
      </c>
      <c r="B16600" t="s">
        <v>81</v>
      </c>
      <c r="C16600" t="s">
        <v>22</v>
      </c>
      <c r="D16600" s="55">
        <v>47453</v>
      </c>
      <c r="E16600">
        <v>0.03</v>
      </c>
      <c r="F16600">
        <v>2166343</v>
      </c>
      <c r="G16600" s="58" t="s">
        <v>87</v>
      </c>
      <c r="H16600" s="58" t="s">
        <v>87</v>
      </c>
      <c r="I16600" s="60" t="s">
        <v>85</v>
      </c>
    </row>
    <row r="16601" spans="1:9" x14ac:dyDescent="0.2">
      <c r="A16601" t="s">
        <v>37</v>
      </c>
      <c r="B16601" t="s">
        <v>80</v>
      </c>
      <c r="C16601" t="s">
        <v>22</v>
      </c>
      <c r="D16601" s="55">
        <v>47453</v>
      </c>
      <c r="E16601">
        <v>0.9</v>
      </c>
      <c r="F16601">
        <v>2166344</v>
      </c>
      <c r="G16601" s="58" t="s">
        <v>87</v>
      </c>
      <c r="H16601" s="58" t="s">
        <v>87</v>
      </c>
      <c r="I16601" s="60" t="s">
        <v>85</v>
      </c>
    </row>
    <row r="16602" spans="1:9" x14ac:dyDescent="0.2">
      <c r="A16602" t="s">
        <v>37</v>
      </c>
      <c r="B16602" t="s">
        <v>81</v>
      </c>
      <c r="C16602" t="s">
        <v>22</v>
      </c>
      <c r="D16602" s="55">
        <v>47453</v>
      </c>
      <c r="E16602">
        <v>0.27</v>
      </c>
      <c r="F16602">
        <v>2166345</v>
      </c>
      <c r="G16602" s="58" t="s">
        <v>87</v>
      </c>
      <c r="H16602" s="58" t="s">
        <v>87</v>
      </c>
      <c r="I16602" s="60" t="s">
        <v>85</v>
      </c>
    </row>
    <row r="16603" spans="1:9" x14ac:dyDescent="0.2">
      <c r="A16603" t="s">
        <v>40</v>
      </c>
      <c r="B16603" t="s">
        <v>80</v>
      </c>
      <c r="C16603" t="s">
        <v>22</v>
      </c>
      <c r="D16603" s="55">
        <v>47453</v>
      </c>
      <c r="E16603">
        <v>0</v>
      </c>
      <c r="F16603">
        <v>2166346</v>
      </c>
      <c r="G16603" s="58" t="s">
        <v>87</v>
      </c>
      <c r="H16603" s="58" t="s">
        <v>87</v>
      </c>
      <c r="I16603" s="60" t="s">
        <v>85</v>
      </c>
    </row>
    <row r="16604" spans="1:9" x14ac:dyDescent="0.2">
      <c r="A16604" t="s">
        <v>40</v>
      </c>
      <c r="B16604" t="s">
        <v>81</v>
      </c>
      <c r="C16604" t="s">
        <v>22</v>
      </c>
      <c r="D16604" s="55">
        <v>47453</v>
      </c>
      <c r="E16604">
        <v>0</v>
      </c>
      <c r="F16604">
        <v>2166347</v>
      </c>
      <c r="G16604" s="58" t="s">
        <v>87</v>
      </c>
      <c r="H16604" s="58" t="s">
        <v>87</v>
      </c>
      <c r="I16604" s="60" t="s">
        <v>85</v>
      </c>
    </row>
    <row r="16605" spans="1:9" x14ac:dyDescent="0.2">
      <c r="A16605" t="s">
        <v>41</v>
      </c>
      <c r="B16605" t="s">
        <v>80</v>
      </c>
      <c r="C16605" t="s">
        <v>22</v>
      </c>
      <c r="D16605" s="55">
        <v>47453</v>
      </c>
      <c r="E16605">
        <v>0</v>
      </c>
      <c r="F16605">
        <v>2166348</v>
      </c>
      <c r="G16605" s="58" t="s">
        <v>87</v>
      </c>
      <c r="H16605" s="58" t="s">
        <v>87</v>
      </c>
      <c r="I16605" s="60" t="s">
        <v>85</v>
      </c>
    </row>
    <row r="16606" spans="1:9" x14ac:dyDescent="0.2">
      <c r="A16606" t="s">
        <v>41</v>
      </c>
      <c r="B16606" t="s">
        <v>81</v>
      </c>
      <c r="C16606" t="s">
        <v>22</v>
      </c>
      <c r="D16606" s="55">
        <v>47453</v>
      </c>
      <c r="E16606">
        <v>0</v>
      </c>
      <c r="F16606">
        <v>2166349</v>
      </c>
      <c r="G16606" s="58" t="s">
        <v>87</v>
      </c>
      <c r="H16606" s="58" t="s">
        <v>87</v>
      </c>
      <c r="I16606" s="60" t="s">
        <v>85</v>
      </c>
    </row>
    <row r="16607" spans="1:9" x14ac:dyDescent="0.2">
      <c r="A16607" t="s">
        <v>42</v>
      </c>
      <c r="B16607" t="s">
        <v>80</v>
      </c>
      <c r="C16607" t="s">
        <v>22</v>
      </c>
      <c r="D16607" s="55">
        <v>47453</v>
      </c>
      <c r="E16607">
        <v>0.3075</v>
      </c>
      <c r="F16607">
        <v>2166350</v>
      </c>
      <c r="G16607" s="58" t="s">
        <v>87</v>
      </c>
      <c r="H16607" s="58" t="s">
        <v>87</v>
      </c>
      <c r="I16607" s="60" t="s">
        <v>85</v>
      </c>
    </row>
    <row r="16608" spans="1:9" x14ac:dyDescent="0.2">
      <c r="A16608" t="s">
        <v>42</v>
      </c>
      <c r="B16608" t="s">
        <v>81</v>
      </c>
      <c r="C16608" t="s">
        <v>22</v>
      </c>
      <c r="D16608" s="55">
        <v>47453</v>
      </c>
      <c r="E16608">
        <v>0</v>
      </c>
      <c r="F16608">
        <v>2166351</v>
      </c>
      <c r="G16608" s="58" t="s">
        <v>87</v>
      </c>
      <c r="H16608" s="58" t="s">
        <v>87</v>
      </c>
      <c r="I16608" s="60" t="s">
        <v>85</v>
      </c>
    </row>
    <row r="16609" spans="1:9" x14ac:dyDescent="0.2">
      <c r="A16609" t="s">
        <v>43</v>
      </c>
      <c r="B16609" t="s">
        <v>80</v>
      </c>
      <c r="C16609" t="s">
        <v>22</v>
      </c>
      <c r="D16609" s="55">
        <v>47453</v>
      </c>
      <c r="E16609">
        <v>0.3075</v>
      </c>
      <c r="F16609">
        <v>2166352</v>
      </c>
      <c r="G16609" s="58" t="s">
        <v>87</v>
      </c>
      <c r="H16609" s="58" t="s">
        <v>87</v>
      </c>
      <c r="I16609" s="60" t="s">
        <v>85</v>
      </c>
    </row>
    <row r="16610" spans="1:9" x14ac:dyDescent="0.2">
      <c r="A16610" t="s">
        <v>43</v>
      </c>
      <c r="B16610" t="s">
        <v>81</v>
      </c>
      <c r="C16610" t="s">
        <v>22</v>
      </c>
      <c r="D16610" s="55">
        <v>47453</v>
      </c>
      <c r="E16610">
        <v>0</v>
      </c>
      <c r="F16610">
        <v>2166353</v>
      </c>
      <c r="G16610" s="58" t="s">
        <v>87</v>
      </c>
      <c r="H16610" s="58" t="s">
        <v>87</v>
      </c>
      <c r="I16610" s="60" t="s">
        <v>85</v>
      </c>
    </row>
    <row r="16611" spans="1:9" x14ac:dyDescent="0.2">
      <c r="A16611" t="s">
        <v>44</v>
      </c>
      <c r="B16611" t="s">
        <v>80</v>
      </c>
      <c r="C16611" t="s">
        <v>22</v>
      </c>
      <c r="D16611" s="55">
        <v>47453</v>
      </c>
      <c r="E16611">
        <v>0.39500000000000002</v>
      </c>
      <c r="F16611">
        <v>2166354</v>
      </c>
      <c r="G16611" s="58" t="s">
        <v>87</v>
      </c>
      <c r="H16611" s="58" t="s">
        <v>87</v>
      </c>
      <c r="I16611" s="60" t="s">
        <v>85</v>
      </c>
    </row>
    <row r="16612" spans="1:9" x14ac:dyDescent="0.2">
      <c r="A16612" t="s">
        <v>44</v>
      </c>
      <c r="B16612" t="s">
        <v>81</v>
      </c>
      <c r="C16612" t="s">
        <v>22</v>
      </c>
      <c r="D16612" s="55">
        <v>47453</v>
      </c>
      <c r="E16612">
        <v>0.01</v>
      </c>
      <c r="F16612">
        <v>2166355</v>
      </c>
      <c r="G16612" s="58" t="s">
        <v>87</v>
      </c>
      <c r="H16612" s="58" t="s">
        <v>87</v>
      </c>
      <c r="I16612" s="60" t="s">
        <v>85</v>
      </c>
    </row>
    <row r="16613" spans="1:9" x14ac:dyDescent="0.2">
      <c r="A16613" t="s">
        <v>45</v>
      </c>
      <c r="B16613" t="s">
        <v>80</v>
      </c>
      <c r="C16613" t="s">
        <v>22</v>
      </c>
      <c r="D16613" s="55">
        <v>47453</v>
      </c>
      <c r="E16613">
        <v>0.39500000000000002</v>
      </c>
      <c r="F16613">
        <v>2166356</v>
      </c>
      <c r="G16613" s="58" t="s">
        <v>87</v>
      </c>
      <c r="H16613" s="58" t="s">
        <v>87</v>
      </c>
      <c r="I16613" s="60" t="s">
        <v>85</v>
      </c>
    </row>
    <row r="16614" spans="1:9" x14ac:dyDescent="0.2">
      <c r="A16614" t="s">
        <v>45</v>
      </c>
      <c r="B16614" t="s">
        <v>81</v>
      </c>
      <c r="C16614" t="s">
        <v>22</v>
      </c>
      <c r="D16614" s="55">
        <v>47453</v>
      </c>
      <c r="E16614">
        <v>0.01</v>
      </c>
      <c r="F16614">
        <v>2166357</v>
      </c>
      <c r="G16614" s="58" t="s">
        <v>87</v>
      </c>
      <c r="H16614" s="58" t="s">
        <v>87</v>
      </c>
      <c r="I16614" s="60" t="s">
        <v>85</v>
      </c>
    </row>
    <row r="16615" spans="1:9" x14ac:dyDescent="0.2">
      <c r="A16615" t="s">
        <v>46</v>
      </c>
      <c r="B16615" t="s">
        <v>80</v>
      </c>
      <c r="C16615" t="s">
        <v>22</v>
      </c>
      <c r="D16615" s="55">
        <v>47453</v>
      </c>
      <c r="E16615">
        <v>0.39500000000000002</v>
      </c>
      <c r="F16615">
        <v>2166358</v>
      </c>
      <c r="G16615" s="58" t="s">
        <v>87</v>
      </c>
      <c r="H16615" s="58" t="s">
        <v>87</v>
      </c>
      <c r="I16615" s="60" t="s">
        <v>85</v>
      </c>
    </row>
    <row r="16616" spans="1:9" x14ac:dyDescent="0.2">
      <c r="A16616" t="s">
        <v>46</v>
      </c>
      <c r="B16616" t="s">
        <v>81</v>
      </c>
      <c r="C16616" t="s">
        <v>22</v>
      </c>
      <c r="D16616" s="55">
        <v>47453</v>
      </c>
      <c r="E16616">
        <v>0.01</v>
      </c>
      <c r="F16616">
        <v>2166359</v>
      </c>
      <c r="G16616" s="58" t="s">
        <v>87</v>
      </c>
      <c r="H16616" s="58" t="s">
        <v>87</v>
      </c>
      <c r="I16616" s="60" t="s">
        <v>85</v>
      </c>
    </row>
    <row r="16617" spans="1:9" x14ac:dyDescent="0.2">
      <c r="A16617" t="s">
        <v>47</v>
      </c>
      <c r="B16617" t="s">
        <v>80</v>
      </c>
      <c r="C16617" t="s">
        <v>22</v>
      </c>
      <c r="D16617" s="55">
        <v>47453</v>
      </c>
      <c r="E16617">
        <v>0.39500000000000002</v>
      </c>
      <c r="F16617">
        <v>2166360</v>
      </c>
      <c r="G16617" s="58" t="s">
        <v>87</v>
      </c>
      <c r="H16617" s="58" t="s">
        <v>87</v>
      </c>
      <c r="I16617" s="60" t="s">
        <v>85</v>
      </c>
    </row>
    <row r="16618" spans="1:9" x14ac:dyDescent="0.2">
      <c r="A16618" t="s">
        <v>47</v>
      </c>
      <c r="B16618" t="s">
        <v>81</v>
      </c>
      <c r="C16618" t="s">
        <v>22</v>
      </c>
      <c r="D16618" s="55">
        <v>47453</v>
      </c>
      <c r="E16618">
        <v>0.01</v>
      </c>
      <c r="F16618">
        <v>2166361</v>
      </c>
      <c r="G16618" s="58" t="s">
        <v>87</v>
      </c>
      <c r="H16618" s="58" t="s">
        <v>87</v>
      </c>
      <c r="I16618" s="60" t="s">
        <v>85</v>
      </c>
    </row>
    <row r="16619" spans="1:9" x14ac:dyDescent="0.2">
      <c r="A16619" t="s">
        <v>48</v>
      </c>
      <c r="B16619" t="s">
        <v>80</v>
      </c>
      <c r="C16619" t="s">
        <v>22</v>
      </c>
      <c r="D16619" s="55">
        <v>47453</v>
      </c>
      <c r="E16619">
        <v>0.39500000000000002</v>
      </c>
      <c r="F16619">
        <v>2166362</v>
      </c>
      <c r="G16619" s="58" t="s">
        <v>87</v>
      </c>
      <c r="H16619" s="58" t="s">
        <v>87</v>
      </c>
      <c r="I16619" s="60" t="s">
        <v>85</v>
      </c>
    </row>
    <row r="16620" spans="1:9" x14ac:dyDescent="0.2">
      <c r="A16620" t="s">
        <v>48</v>
      </c>
      <c r="B16620" t="s">
        <v>81</v>
      </c>
      <c r="C16620" t="s">
        <v>22</v>
      </c>
      <c r="D16620" s="55">
        <v>47453</v>
      </c>
      <c r="E16620">
        <v>0.01</v>
      </c>
      <c r="F16620">
        <v>2166363</v>
      </c>
      <c r="G16620" s="58" t="s">
        <v>87</v>
      </c>
      <c r="H16620" s="58" t="s">
        <v>87</v>
      </c>
      <c r="I16620" s="60" t="s">
        <v>85</v>
      </c>
    </row>
    <row r="16621" spans="1:9" x14ac:dyDescent="0.2">
      <c r="A16621" t="s">
        <v>50</v>
      </c>
      <c r="B16621" t="s">
        <v>80</v>
      </c>
      <c r="C16621" t="s">
        <v>22</v>
      </c>
      <c r="D16621" s="55">
        <v>47453</v>
      </c>
      <c r="E16621">
        <v>0</v>
      </c>
      <c r="F16621">
        <v>2166364</v>
      </c>
      <c r="G16621" s="58" t="s">
        <v>87</v>
      </c>
      <c r="H16621" s="58" t="s">
        <v>87</v>
      </c>
      <c r="I16621" s="60" t="s">
        <v>85</v>
      </c>
    </row>
    <row r="16622" spans="1:9" x14ac:dyDescent="0.2">
      <c r="A16622" t="s">
        <v>50</v>
      </c>
      <c r="B16622" t="s">
        <v>81</v>
      </c>
      <c r="C16622" t="s">
        <v>22</v>
      </c>
      <c r="D16622" s="55">
        <v>47453</v>
      </c>
      <c r="E16622">
        <v>0</v>
      </c>
      <c r="F16622">
        <v>2166365</v>
      </c>
      <c r="G16622" s="58" t="s">
        <v>87</v>
      </c>
      <c r="H16622" s="58" t="s">
        <v>87</v>
      </c>
      <c r="I16622" s="60" t="s">
        <v>85</v>
      </c>
    </row>
    <row r="16623" spans="1:9" x14ac:dyDescent="0.2">
      <c r="A16623" t="s">
        <v>58</v>
      </c>
      <c r="B16623" t="s">
        <v>80</v>
      </c>
      <c r="C16623" t="s">
        <v>22</v>
      </c>
      <c r="D16623" s="55">
        <v>47453</v>
      </c>
      <c r="E16623">
        <v>0.9</v>
      </c>
      <c r="F16623">
        <v>2166366</v>
      </c>
      <c r="G16623" s="58" t="s">
        <v>87</v>
      </c>
      <c r="H16623" s="58" t="s">
        <v>87</v>
      </c>
      <c r="I16623" s="60" t="s">
        <v>85</v>
      </c>
    </row>
    <row r="16624" spans="1:9" x14ac:dyDescent="0.2">
      <c r="A16624" t="s">
        <v>58</v>
      </c>
      <c r="B16624" t="s">
        <v>81</v>
      </c>
      <c r="C16624" t="s">
        <v>22</v>
      </c>
      <c r="D16624" s="55">
        <v>47453</v>
      </c>
      <c r="E16624">
        <v>0.03</v>
      </c>
      <c r="F16624">
        <v>2166367</v>
      </c>
      <c r="G16624" s="58" t="s">
        <v>87</v>
      </c>
      <c r="H16624" s="58" t="s">
        <v>87</v>
      </c>
      <c r="I16624" s="60" t="s">
        <v>85</v>
      </c>
    </row>
    <row r="16625" spans="1:9" x14ac:dyDescent="0.2">
      <c r="A16625" t="s">
        <v>59</v>
      </c>
      <c r="B16625" t="s">
        <v>80</v>
      </c>
      <c r="C16625" t="s">
        <v>22</v>
      </c>
      <c r="D16625" s="55">
        <v>47453</v>
      </c>
      <c r="E16625">
        <v>1.31</v>
      </c>
      <c r="F16625">
        <v>2166368</v>
      </c>
      <c r="G16625" s="58" t="s">
        <v>87</v>
      </c>
      <c r="H16625" s="58" t="s">
        <v>87</v>
      </c>
      <c r="I16625" s="60" t="s">
        <v>85</v>
      </c>
    </row>
    <row r="16626" spans="1:9" x14ac:dyDescent="0.2">
      <c r="A16626" t="s">
        <v>59</v>
      </c>
      <c r="B16626" t="s">
        <v>81</v>
      </c>
      <c r="C16626" t="s">
        <v>22</v>
      </c>
      <c r="D16626" s="55">
        <v>47453</v>
      </c>
      <c r="E16626">
        <v>-0.78</v>
      </c>
      <c r="F16626">
        <v>2166369</v>
      </c>
      <c r="G16626" s="58" t="s">
        <v>87</v>
      </c>
      <c r="H16626" s="58" t="s">
        <v>87</v>
      </c>
      <c r="I16626" s="60" t="s">
        <v>85</v>
      </c>
    </row>
    <row r="16627" spans="1:9" x14ac:dyDescent="0.2">
      <c r="A16627" t="s">
        <v>60</v>
      </c>
      <c r="B16627" t="s">
        <v>80</v>
      </c>
      <c r="C16627" t="s">
        <v>22</v>
      </c>
      <c r="D16627" s="55">
        <v>47453</v>
      </c>
      <c r="E16627">
        <v>1.31</v>
      </c>
      <c r="F16627">
        <v>2166370</v>
      </c>
      <c r="G16627" s="58" t="s">
        <v>87</v>
      </c>
      <c r="H16627" s="58" t="s">
        <v>87</v>
      </c>
      <c r="I16627" s="60" t="s">
        <v>85</v>
      </c>
    </row>
    <row r="16628" spans="1:9" x14ac:dyDescent="0.2">
      <c r="A16628" t="s">
        <v>60</v>
      </c>
      <c r="B16628" t="s">
        <v>81</v>
      </c>
      <c r="C16628" t="s">
        <v>22</v>
      </c>
      <c r="D16628" s="55">
        <v>47453</v>
      </c>
      <c r="E16628">
        <v>0.3</v>
      </c>
      <c r="F16628">
        <v>2166371</v>
      </c>
      <c r="G16628" s="58" t="s">
        <v>87</v>
      </c>
      <c r="H16628" s="58" t="s">
        <v>87</v>
      </c>
      <c r="I16628" s="60" t="s">
        <v>85</v>
      </c>
    </row>
    <row r="16629" spans="1:9" x14ac:dyDescent="0.2">
      <c r="A16629" t="s">
        <v>61</v>
      </c>
      <c r="B16629" t="s">
        <v>80</v>
      </c>
      <c r="C16629" t="s">
        <v>22</v>
      </c>
      <c r="D16629" s="55">
        <v>47453</v>
      </c>
      <c r="E16629">
        <v>1.31</v>
      </c>
      <c r="F16629">
        <v>2166372</v>
      </c>
      <c r="G16629" s="58" t="s">
        <v>87</v>
      </c>
      <c r="H16629" s="58" t="s">
        <v>87</v>
      </c>
      <c r="I16629" s="60" t="s">
        <v>85</v>
      </c>
    </row>
    <row r="16630" spans="1:9" x14ac:dyDescent="0.2">
      <c r="A16630" t="s">
        <v>61</v>
      </c>
      <c r="B16630" t="s">
        <v>81</v>
      </c>
      <c r="C16630" t="s">
        <v>22</v>
      </c>
      <c r="D16630" s="55">
        <v>47453</v>
      </c>
      <c r="E16630">
        <v>-0.7</v>
      </c>
      <c r="F16630">
        <v>2166373</v>
      </c>
      <c r="G16630" s="58" t="s">
        <v>87</v>
      </c>
      <c r="H16630" s="58" t="s">
        <v>87</v>
      </c>
      <c r="I16630" s="60" t="s">
        <v>85</v>
      </c>
    </row>
    <row r="16631" spans="1:9" x14ac:dyDescent="0.2">
      <c r="A16631" t="s">
        <v>62</v>
      </c>
      <c r="B16631" t="s">
        <v>80</v>
      </c>
      <c r="C16631" t="s">
        <v>22</v>
      </c>
      <c r="D16631" s="55">
        <v>47453</v>
      </c>
      <c r="E16631">
        <v>0.9</v>
      </c>
      <c r="F16631">
        <v>2166374</v>
      </c>
      <c r="G16631" s="58" t="s">
        <v>87</v>
      </c>
      <c r="H16631" s="58" t="s">
        <v>87</v>
      </c>
      <c r="I16631" s="60" t="s">
        <v>85</v>
      </c>
    </row>
    <row r="16632" spans="1:9" x14ac:dyDescent="0.2">
      <c r="A16632" t="s">
        <v>62</v>
      </c>
      <c r="B16632" t="s">
        <v>81</v>
      </c>
      <c r="C16632" t="s">
        <v>22</v>
      </c>
      <c r="D16632" s="55">
        <v>47453</v>
      </c>
      <c r="E16632">
        <v>0.03</v>
      </c>
      <c r="F16632">
        <v>2166375</v>
      </c>
      <c r="G16632" s="58" t="s">
        <v>87</v>
      </c>
      <c r="H16632" s="58" t="s">
        <v>87</v>
      </c>
      <c r="I16632" s="60" t="s">
        <v>85</v>
      </c>
    </row>
    <row r="16633" spans="1:9" x14ac:dyDescent="0.2">
      <c r="A16633" t="s">
        <v>63</v>
      </c>
      <c r="B16633" t="s">
        <v>80</v>
      </c>
      <c r="C16633" t="s">
        <v>22</v>
      </c>
      <c r="D16633" s="55">
        <v>47453</v>
      </c>
      <c r="E16633">
        <v>0</v>
      </c>
      <c r="F16633">
        <v>2166376</v>
      </c>
      <c r="G16633" s="58" t="s">
        <v>87</v>
      </c>
      <c r="H16633" s="58" t="s">
        <v>87</v>
      </c>
      <c r="I16633" s="60" t="s">
        <v>85</v>
      </c>
    </row>
    <row r="16634" spans="1:9" x14ac:dyDescent="0.2">
      <c r="A16634" t="s">
        <v>63</v>
      </c>
      <c r="B16634" t="s">
        <v>81</v>
      </c>
      <c r="C16634" t="s">
        <v>22</v>
      </c>
      <c r="D16634" s="55">
        <v>47453</v>
      </c>
      <c r="E16634">
        <v>0</v>
      </c>
      <c r="F16634">
        <v>2166377</v>
      </c>
      <c r="G16634" s="58" t="s">
        <v>87</v>
      </c>
      <c r="H16634" s="58" t="s">
        <v>87</v>
      </c>
      <c r="I16634" s="60" t="s">
        <v>85</v>
      </c>
    </row>
    <row r="16635" spans="1:9" x14ac:dyDescent="0.2">
      <c r="A16635" t="s">
        <v>64</v>
      </c>
      <c r="B16635" t="s">
        <v>80</v>
      </c>
      <c r="C16635" t="s">
        <v>22</v>
      </c>
      <c r="D16635" s="55">
        <v>47453</v>
      </c>
      <c r="E16635">
        <v>0</v>
      </c>
      <c r="F16635">
        <v>2166378</v>
      </c>
      <c r="G16635" s="58" t="s">
        <v>87</v>
      </c>
      <c r="H16635" s="58" t="s">
        <v>87</v>
      </c>
      <c r="I16635" s="60" t="s">
        <v>85</v>
      </c>
    </row>
    <row r="16636" spans="1:9" x14ac:dyDescent="0.2">
      <c r="A16636" t="s">
        <v>64</v>
      </c>
      <c r="B16636" t="s">
        <v>81</v>
      </c>
      <c r="C16636" t="s">
        <v>22</v>
      </c>
      <c r="D16636" s="55">
        <v>47453</v>
      </c>
      <c r="E16636">
        <v>0</v>
      </c>
      <c r="F16636">
        <v>2166379</v>
      </c>
      <c r="G16636" s="58" t="s">
        <v>87</v>
      </c>
      <c r="H16636" s="58" t="s">
        <v>87</v>
      </c>
      <c r="I16636" s="60" t="s">
        <v>85</v>
      </c>
    </row>
    <row r="16637" spans="1:9" x14ac:dyDescent="0.2">
      <c r="A16637" t="s">
        <v>79</v>
      </c>
      <c r="B16637" t="s">
        <v>80</v>
      </c>
      <c r="C16637" t="s">
        <v>22</v>
      </c>
      <c r="D16637" s="55">
        <v>47453</v>
      </c>
      <c r="E16637">
        <v>0</v>
      </c>
      <c r="F16637">
        <v>2166380</v>
      </c>
      <c r="G16637" s="58" t="s">
        <v>87</v>
      </c>
      <c r="H16637" s="58" t="s">
        <v>87</v>
      </c>
      <c r="I16637" s="60" t="s">
        <v>85</v>
      </c>
    </row>
    <row r="16638" spans="1:9" x14ac:dyDescent="0.2">
      <c r="A16638" t="s">
        <v>79</v>
      </c>
      <c r="B16638" t="s">
        <v>81</v>
      </c>
      <c r="C16638" t="s">
        <v>22</v>
      </c>
      <c r="D16638" s="55">
        <v>47453</v>
      </c>
      <c r="E16638">
        <v>0</v>
      </c>
      <c r="F16638">
        <v>2166381</v>
      </c>
      <c r="G16638" s="58" t="s">
        <v>87</v>
      </c>
      <c r="H16638" s="58" t="s">
        <v>87</v>
      </c>
      <c r="I16638" s="60" t="s">
        <v>85</v>
      </c>
    </row>
    <row r="16639" spans="1:9" x14ac:dyDescent="0.2">
      <c r="A16639" t="s">
        <v>65</v>
      </c>
      <c r="B16639" t="s">
        <v>80</v>
      </c>
      <c r="C16639" t="s">
        <v>22</v>
      </c>
      <c r="D16639" s="55">
        <v>47453</v>
      </c>
      <c r="E16639">
        <v>0</v>
      </c>
      <c r="F16639">
        <v>2166382</v>
      </c>
      <c r="G16639" s="58" t="s">
        <v>87</v>
      </c>
      <c r="H16639" s="58" t="s">
        <v>87</v>
      </c>
      <c r="I16639" s="60" t="s">
        <v>85</v>
      </c>
    </row>
    <row r="16640" spans="1:9" x14ac:dyDescent="0.2">
      <c r="A16640" t="s">
        <v>65</v>
      </c>
      <c r="B16640" t="s">
        <v>81</v>
      </c>
      <c r="C16640" t="s">
        <v>22</v>
      </c>
      <c r="D16640" s="55">
        <v>47453</v>
      </c>
      <c r="E16640">
        <v>0</v>
      </c>
      <c r="F16640">
        <v>2166383</v>
      </c>
      <c r="G16640" s="58" t="s">
        <v>87</v>
      </c>
      <c r="H16640" s="58" t="s">
        <v>87</v>
      </c>
      <c r="I16640" s="60" t="s">
        <v>85</v>
      </c>
    </row>
    <row r="16641" spans="1:9" x14ac:dyDescent="0.2">
      <c r="A16641" t="s">
        <v>82</v>
      </c>
      <c r="B16641" t="s">
        <v>80</v>
      </c>
      <c r="C16641" t="s">
        <v>22</v>
      </c>
      <c r="D16641" s="55">
        <v>47453</v>
      </c>
      <c r="E16641">
        <v>0</v>
      </c>
      <c r="F16641">
        <v>2166384</v>
      </c>
      <c r="G16641" s="58" t="s">
        <v>87</v>
      </c>
      <c r="H16641" s="58" t="s">
        <v>87</v>
      </c>
      <c r="I16641" s="60" t="s">
        <v>85</v>
      </c>
    </row>
    <row r="16642" spans="1:9" x14ac:dyDescent="0.2">
      <c r="A16642" t="s">
        <v>50</v>
      </c>
      <c r="B16642" t="s">
        <v>81</v>
      </c>
      <c r="C16642" t="s">
        <v>22</v>
      </c>
      <c r="D16642" s="55">
        <v>47027</v>
      </c>
      <c r="E16642">
        <v>0</v>
      </c>
      <c r="F16642">
        <v>2076561</v>
      </c>
      <c r="G16642" s="58" t="s">
        <v>87</v>
      </c>
      <c r="H16642" s="58" t="s">
        <v>84</v>
      </c>
      <c r="I16642" s="60" t="s">
        <v>85</v>
      </c>
    </row>
    <row r="16643" spans="1:9" x14ac:dyDescent="0.2">
      <c r="A16643" t="s">
        <v>58</v>
      </c>
      <c r="B16643" t="s">
        <v>80</v>
      </c>
      <c r="C16643" t="s">
        <v>22</v>
      </c>
      <c r="D16643" s="55">
        <v>47027</v>
      </c>
      <c r="E16643">
        <v>0.37252999999999997</v>
      </c>
      <c r="F16643">
        <v>2076562</v>
      </c>
      <c r="G16643" s="58" t="s">
        <v>87</v>
      </c>
      <c r="H16643" s="58" t="s">
        <v>84</v>
      </c>
      <c r="I16643" s="60" t="s">
        <v>85</v>
      </c>
    </row>
    <row r="16644" spans="1:9" x14ac:dyDescent="0.2">
      <c r="A16644" t="s">
        <v>58</v>
      </c>
      <c r="B16644" t="s">
        <v>81</v>
      </c>
      <c r="C16644" t="s">
        <v>22</v>
      </c>
      <c r="D16644" s="55">
        <v>47027</v>
      </c>
      <c r="E16644">
        <v>2.5000000000000001E-3</v>
      </c>
      <c r="F16644">
        <v>2076563</v>
      </c>
      <c r="G16644" s="58" t="s">
        <v>87</v>
      </c>
      <c r="H16644" s="58" t="s">
        <v>84</v>
      </c>
      <c r="I16644" s="60" t="s">
        <v>85</v>
      </c>
    </row>
    <row r="16645" spans="1:9" x14ac:dyDescent="0.2">
      <c r="A16645" t="s">
        <v>59</v>
      </c>
      <c r="B16645" t="s">
        <v>80</v>
      </c>
      <c r="C16645" t="s">
        <v>22</v>
      </c>
      <c r="D16645" s="55">
        <v>47027</v>
      </c>
      <c r="E16645">
        <v>0.46100000000000002</v>
      </c>
      <c r="F16645">
        <v>2076564</v>
      </c>
      <c r="G16645" s="58" t="s">
        <v>87</v>
      </c>
      <c r="H16645" s="58" t="s">
        <v>84</v>
      </c>
      <c r="I16645" s="60" t="s">
        <v>85</v>
      </c>
    </row>
    <row r="16646" spans="1:9" x14ac:dyDescent="0.2">
      <c r="A16646" t="s">
        <v>59</v>
      </c>
      <c r="B16646" t="s">
        <v>81</v>
      </c>
      <c r="C16646" t="s">
        <v>22</v>
      </c>
      <c r="D16646" s="55">
        <v>47027</v>
      </c>
      <c r="E16646">
        <v>-8.5000000000000006E-2</v>
      </c>
      <c r="F16646">
        <v>2076565</v>
      </c>
      <c r="G16646" s="58" t="s">
        <v>87</v>
      </c>
      <c r="H16646" s="58" t="s">
        <v>84</v>
      </c>
      <c r="I16646" s="60" t="s">
        <v>85</v>
      </c>
    </row>
    <row r="16647" spans="1:9" x14ac:dyDescent="0.2">
      <c r="A16647" t="s">
        <v>60</v>
      </c>
      <c r="B16647" t="s">
        <v>80</v>
      </c>
      <c r="C16647" t="s">
        <v>22</v>
      </c>
      <c r="D16647" s="55">
        <v>47027</v>
      </c>
      <c r="E16647">
        <v>0.46100000000000002</v>
      </c>
      <c r="F16647">
        <v>2076566</v>
      </c>
      <c r="G16647" s="58" t="s">
        <v>87</v>
      </c>
      <c r="H16647" s="58" t="s">
        <v>84</v>
      </c>
      <c r="I16647" s="60" t="s">
        <v>85</v>
      </c>
    </row>
    <row r="16648" spans="1:9" x14ac:dyDescent="0.2">
      <c r="A16648" t="s">
        <v>60</v>
      </c>
      <c r="B16648" t="s">
        <v>81</v>
      </c>
      <c r="C16648" t="s">
        <v>22</v>
      </c>
      <c r="D16648" s="55">
        <v>47027</v>
      </c>
      <c r="E16648">
        <v>3.5000000000000003E-2</v>
      </c>
      <c r="F16648">
        <v>2076567</v>
      </c>
      <c r="G16648" s="58" t="s">
        <v>87</v>
      </c>
      <c r="H16648" s="58" t="s">
        <v>84</v>
      </c>
      <c r="I16648" s="60" t="s">
        <v>85</v>
      </c>
    </row>
    <row r="16649" spans="1:9" x14ac:dyDescent="0.2">
      <c r="A16649" t="s">
        <v>61</v>
      </c>
      <c r="B16649" t="s">
        <v>80</v>
      </c>
      <c r="C16649" t="s">
        <v>22</v>
      </c>
      <c r="D16649" s="55">
        <v>47027</v>
      </c>
      <c r="E16649">
        <v>0.46100000000000002</v>
      </c>
      <c r="F16649">
        <v>2076568</v>
      </c>
      <c r="G16649" s="58" t="s">
        <v>87</v>
      </c>
      <c r="H16649" s="58" t="s">
        <v>84</v>
      </c>
      <c r="I16649" s="60" t="s">
        <v>85</v>
      </c>
    </row>
    <row r="16650" spans="1:9" x14ac:dyDescent="0.2">
      <c r="A16650" t="s">
        <v>61</v>
      </c>
      <c r="B16650" t="s">
        <v>81</v>
      </c>
      <c r="C16650" t="s">
        <v>22</v>
      </c>
      <c r="D16650" s="55">
        <v>47027</v>
      </c>
      <c r="E16650">
        <v>-5.5E-2</v>
      </c>
      <c r="F16650">
        <v>2076569</v>
      </c>
      <c r="G16650" s="58" t="s">
        <v>87</v>
      </c>
      <c r="H16650" s="58" t="s">
        <v>84</v>
      </c>
      <c r="I16650" s="60" t="s">
        <v>85</v>
      </c>
    </row>
    <row r="16651" spans="1:9" x14ac:dyDescent="0.2">
      <c r="A16651" t="s">
        <v>62</v>
      </c>
      <c r="B16651" t="s">
        <v>80</v>
      </c>
      <c r="C16651" t="s">
        <v>22</v>
      </c>
      <c r="D16651" s="55">
        <v>47027</v>
      </c>
      <c r="E16651">
        <v>0.215</v>
      </c>
      <c r="F16651">
        <v>2076570</v>
      </c>
      <c r="G16651" s="58" t="s">
        <v>87</v>
      </c>
      <c r="H16651" s="58" t="s">
        <v>84</v>
      </c>
      <c r="I16651" s="60" t="s">
        <v>85</v>
      </c>
    </row>
    <row r="16652" spans="1:9" x14ac:dyDescent="0.2">
      <c r="A16652" t="s">
        <v>62</v>
      </c>
      <c r="B16652" t="s">
        <v>81</v>
      </c>
      <c r="C16652" t="s">
        <v>22</v>
      </c>
      <c r="D16652" s="55">
        <v>47027</v>
      </c>
      <c r="E16652">
        <v>2.5000000000000001E-3</v>
      </c>
      <c r="F16652">
        <v>2076571</v>
      </c>
      <c r="G16652" s="58" t="s">
        <v>87</v>
      </c>
      <c r="H16652" s="58" t="s">
        <v>84</v>
      </c>
      <c r="I16652" s="60" t="s">
        <v>85</v>
      </c>
    </row>
    <row r="16653" spans="1:9" x14ac:dyDescent="0.2">
      <c r="A16653" t="s">
        <v>63</v>
      </c>
      <c r="B16653" t="s">
        <v>80</v>
      </c>
      <c r="C16653" t="s">
        <v>22</v>
      </c>
      <c r="D16653" s="55">
        <v>47027</v>
      </c>
      <c r="E16653">
        <v>0</v>
      </c>
      <c r="F16653">
        <v>2076572</v>
      </c>
      <c r="G16653" s="58" t="s">
        <v>87</v>
      </c>
      <c r="H16653" s="58" t="s">
        <v>84</v>
      </c>
      <c r="I16653" s="60" t="s">
        <v>85</v>
      </c>
    </row>
    <row r="16654" spans="1:9" x14ac:dyDescent="0.2">
      <c r="A16654" t="s">
        <v>63</v>
      </c>
      <c r="B16654" t="s">
        <v>81</v>
      </c>
      <c r="C16654" t="s">
        <v>22</v>
      </c>
      <c r="D16654" s="55">
        <v>47027</v>
      </c>
      <c r="E16654">
        <v>0</v>
      </c>
      <c r="F16654">
        <v>2076573</v>
      </c>
      <c r="G16654" s="58" t="s">
        <v>87</v>
      </c>
      <c r="H16654" s="58" t="s">
        <v>84</v>
      </c>
      <c r="I16654" s="60" t="s">
        <v>85</v>
      </c>
    </row>
    <row r="16655" spans="1:9" x14ac:dyDescent="0.2">
      <c r="A16655" t="s">
        <v>64</v>
      </c>
      <c r="B16655" t="s">
        <v>80</v>
      </c>
      <c r="C16655" t="s">
        <v>22</v>
      </c>
      <c r="D16655" s="55">
        <v>47027</v>
      </c>
      <c r="E16655">
        <v>0</v>
      </c>
      <c r="F16655">
        <v>2076574</v>
      </c>
      <c r="G16655" s="58" t="s">
        <v>87</v>
      </c>
      <c r="H16655" s="58" t="s">
        <v>84</v>
      </c>
      <c r="I16655" s="60" t="s">
        <v>85</v>
      </c>
    </row>
    <row r="16656" spans="1:9" x14ac:dyDescent="0.2">
      <c r="A16656" t="s">
        <v>64</v>
      </c>
      <c r="B16656" t="s">
        <v>81</v>
      </c>
      <c r="C16656" t="s">
        <v>22</v>
      </c>
      <c r="D16656" s="55">
        <v>47027</v>
      </c>
      <c r="E16656">
        <v>0</v>
      </c>
      <c r="F16656">
        <v>2076575</v>
      </c>
      <c r="G16656" s="58" t="s">
        <v>87</v>
      </c>
      <c r="H16656" s="58" t="s">
        <v>84</v>
      </c>
      <c r="I16656" s="60" t="s">
        <v>85</v>
      </c>
    </row>
    <row r="16657" spans="1:9" x14ac:dyDescent="0.2">
      <c r="A16657" t="s">
        <v>79</v>
      </c>
      <c r="B16657" t="s">
        <v>80</v>
      </c>
      <c r="C16657" t="s">
        <v>22</v>
      </c>
      <c r="D16657" s="55">
        <v>47027</v>
      </c>
      <c r="E16657">
        <v>0</v>
      </c>
      <c r="F16657">
        <v>2076576</v>
      </c>
      <c r="G16657" s="58" t="s">
        <v>87</v>
      </c>
      <c r="H16657" s="58" t="s">
        <v>84</v>
      </c>
      <c r="I16657" s="60" t="s">
        <v>85</v>
      </c>
    </row>
    <row r="16658" spans="1:9" x14ac:dyDescent="0.2">
      <c r="A16658" t="s">
        <v>79</v>
      </c>
      <c r="B16658" t="s">
        <v>81</v>
      </c>
      <c r="C16658" t="s">
        <v>22</v>
      </c>
      <c r="D16658" s="55">
        <v>47027</v>
      </c>
      <c r="E16658">
        <v>0</v>
      </c>
      <c r="F16658">
        <v>2076577</v>
      </c>
      <c r="G16658" s="58" t="s">
        <v>87</v>
      </c>
      <c r="H16658" s="58" t="s">
        <v>84</v>
      </c>
      <c r="I16658" s="60" t="s">
        <v>85</v>
      </c>
    </row>
    <row r="16659" spans="1:9" x14ac:dyDescent="0.2">
      <c r="A16659" t="s">
        <v>65</v>
      </c>
      <c r="B16659" t="s">
        <v>80</v>
      </c>
      <c r="C16659" t="s">
        <v>22</v>
      </c>
      <c r="D16659" s="55">
        <v>47027</v>
      </c>
      <c r="E16659">
        <v>0</v>
      </c>
      <c r="F16659">
        <v>2076578</v>
      </c>
      <c r="G16659" s="58" t="s">
        <v>87</v>
      </c>
      <c r="H16659" s="58" t="s">
        <v>84</v>
      </c>
      <c r="I16659" s="60" t="s">
        <v>85</v>
      </c>
    </row>
    <row r="16660" spans="1:9" x14ac:dyDescent="0.2">
      <c r="A16660" t="s">
        <v>65</v>
      </c>
      <c r="B16660" t="s">
        <v>81</v>
      </c>
      <c r="C16660" t="s">
        <v>22</v>
      </c>
      <c r="D16660" s="55">
        <v>47027</v>
      </c>
      <c r="E16660">
        <v>0</v>
      </c>
      <c r="F16660">
        <v>2076579</v>
      </c>
      <c r="G16660" s="58" t="s">
        <v>87</v>
      </c>
      <c r="H16660" s="58" t="s">
        <v>84</v>
      </c>
      <c r="I16660" s="60" t="s">
        <v>85</v>
      </c>
    </row>
    <row r="16661" spans="1:9" x14ac:dyDescent="0.2">
      <c r="A16661" t="s">
        <v>82</v>
      </c>
      <c r="B16661" t="s">
        <v>80</v>
      </c>
      <c r="C16661" t="s">
        <v>22</v>
      </c>
      <c r="D16661" s="55">
        <v>47027</v>
      </c>
      <c r="E16661">
        <v>0</v>
      </c>
      <c r="F16661">
        <v>2076580</v>
      </c>
      <c r="G16661" s="58" t="s">
        <v>87</v>
      </c>
      <c r="H16661" s="58" t="s">
        <v>84</v>
      </c>
      <c r="I16661" s="60" t="s">
        <v>85</v>
      </c>
    </row>
    <row r="16662" spans="1:9" x14ac:dyDescent="0.2">
      <c r="B16662" t="s">
        <v>80</v>
      </c>
      <c r="C16662" t="s">
        <v>22</v>
      </c>
      <c r="D16662" s="55">
        <v>47027</v>
      </c>
      <c r="I16662" s="60" t="s">
        <v>86</v>
      </c>
    </row>
    <row r="16663" spans="1:9" x14ac:dyDescent="0.2">
      <c r="B16663" t="s">
        <v>80</v>
      </c>
      <c r="C16663" t="s">
        <v>22</v>
      </c>
      <c r="D16663" s="55">
        <v>47027</v>
      </c>
      <c r="I16663" s="60" t="s">
        <v>86</v>
      </c>
    </row>
    <row r="16664" spans="1:9" x14ac:dyDescent="0.2">
      <c r="A16664" t="s">
        <v>78</v>
      </c>
      <c r="B16664" t="s">
        <v>80</v>
      </c>
      <c r="C16664" t="s">
        <v>22</v>
      </c>
      <c r="D16664" s="55">
        <v>47058</v>
      </c>
      <c r="E16664">
        <v>0.66</v>
      </c>
      <c r="F16664">
        <v>2076534</v>
      </c>
      <c r="G16664" s="58" t="s">
        <v>87</v>
      </c>
      <c r="H16664" s="58" t="s">
        <v>84</v>
      </c>
      <c r="I16664" s="60" t="s">
        <v>85</v>
      </c>
    </row>
    <row r="16665" spans="1:9" x14ac:dyDescent="0.2">
      <c r="A16665" t="s">
        <v>78</v>
      </c>
      <c r="B16665" t="s">
        <v>81</v>
      </c>
      <c r="C16665" t="s">
        <v>22</v>
      </c>
      <c r="D16665" s="55">
        <v>47058</v>
      </c>
      <c r="E16665">
        <v>0.03</v>
      </c>
      <c r="F16665">
        <v>2076535</v>
      </c>
      <c r="G16665" s="58" t="s">
        <v>87</v>
      </c>
      <c r="H16665" s="58" t="s">
        <v>84</v>
      </c>
      <c r="I16665" s="60" t="s">
        <v>85</v>
      </c>
    </row>
    <row r="16666" spans="1:9" x14ac:dyDescent="0.2">
      <c r="A16666" t="s">
        <v>35</v>
      </c>
      <c r="B16666" t="s">
        <v>80</v>
      </c>
      <c r="C16666" t="s">
        <v>22</v>
      </c>
      <c r="D16666" s="55">
        <v>47058</v>
      </c>
      <c r="E16666">
        <v>0.66</v>
      </c>
      <c r="F16666">
        <v>2076536</v>
      </c>
      <c r="G16666" s="58" t="s">
        <v>87</v>
      </c>
      <c r="H16666" s="58" t="s">
        <v>84</v>
      </c>
      <c r="I16666" s="60" t="s">
        <v>85</v>
      </c>
    </row>
    <row r="16667" spans="1:9" x14ac:dyDescent="0.2">
      <c r="A16667" t="s">
        <v>35</v>
      </c>
      <c r="B16667" t="s">
        <v>81</v>
      </c>
      <c r="C16667" t="s">
        <v>22</v>
      </c>
      <c r="D16667" s="55">
        <v>47058</v>
      </c>
      <c r="E16667">
        <v>0.12</v>
      </c>
      <c r="F16667">
        <v>2076537</v>
      </c>
      <c r="G16667" s="58" t="s">
        <v>87</v>
      </c>
      <c r="H16667" s="58" t="s">
        <v>84</v>
      </c>
      <c r="I16667" s="60" t="s">
        <v>85</v>
      </c>
    </row>
    <row r="16668" spans="1:9" x14ac:dyDescent="0.2">
      <c r="A16668" t="s">
        <v>36</v>
      </c>
      <c r="B16668" t="s">
        <v>80</v>
      </c>
      <c r="C16668" t="s">
        <v>22</v>
      </c>
      <c r="D16668" s="55">
        <v>47058</v>
      </c>
      <c r="E16668">
        <v>0.66</v>
      </c>
      <c r="F16668">
        <v>2076538</v>
      </c>
      <c r="G16668" s="58" t="s">
        <v>87</v>
      </c>
      <c r="H16668" s="58" t="s">
        <v>84</v>
      </c>
      <c r="I16668" s="60" t="s">
        <v>85</v>
      </c>
    </row>
    <row r="16669" spans="1:9" x14ac:dyDescent="0.2">
      <c r="A16669" t="s">
        <v>36</v>
      </c>
      <c r="B16669" t="s">
        <v>81</v>
      </c>
      <c r="C16669" t="s">
        <v>22</v>
      </c>
      <c r="D16669" s="55">
        <v>47058</v>
      </c>
      <c r="E16669">
        <v>0.03</v>
      </c>
      <c r="F16669">
        <v>2076539</v>
      </c>
      <c r="G16669" s="58" t="s">
        <v>87</v>
      </c>
      <c r="H16669" s="58" t="s">
        <v>84</v>
      </c>
      <c r="I16669" s="60" t="s">
        <v>85</v>
      </c>
    </row>
    <row r="16670" spans="1:9" x14ac:dyDescent="0.2">
      <c r="A16670" t="s">
        <v>37</v>
      </c>
      <c r="B16670" t="s">
        <v>80</v>
      </c>
      <c r="C16670" t="s">
        <v>22</v>
      </c>
      <c r="D16670" s="55">
        <v>47058</v>
      </c>
      <c r="E16670">
        <v>0.66</v>
      </c>
      <c r="F16670">
        <v>2076540</v>
      </c>
      <c r="G16670" s="58" t="s">
        <v>87</v>
      </c>
      <c r="H16670" s="58" t="s">
        <v>84</v>
      </c>
      <c r="I16670" s="60" t="s">
        <v>85</v>
      </c>
    </row>
    <row r="16671" spans="1:9" x14ac:dyDescent="0.2">
      <c r="A16671" t="s">
        <v>37</v>
      </c>
      <c r="B16671" t="s">
        <v>81</v>
      </c>
      <c r="C16671" t="s">
        <v>22</v>
      </c>
      <c r="D16671" s="55">
        <v>47058</v>
      </c>
      <c r="E16671">
        <v>0.12</v>
      </c>
      <c r="F16671">
        <v>2076541</v>
      </c>
      <c r="G16671" s="58" t="s">
        <v>87</v>
      </c>
      <c r="H16671" s="58" t="s">
        <v>84</v>
      </c>
      <c r="I16671" s="60" t="s">
        <v>85</v>
      </c>
    </row>
    <row r="16672" spans="1:9" x14ac:dyDescent="0.2">
      <c r="A16672" t="s">
        <v>40</v>
      </c>
      <c r="B16672" t="s">
        <v>80</v>
      </c>
      <c r="C16672" t="s">
        <v>22</v>
      </c>
      <c r="D16672" s="55">
        <v>47058</v>
      </c>
      <c r="E16672">
        <v>0</v>
      </c>
      <c r="F16672">
        <v>2076542</v>
      </c>
      <c r="G16672" s="58" t="s">
        <v>87</v>
      </c>
      <c r="H16672" s="58" t="s">
        <v>84</v>
      </c>
      <c r="I16672" s="60" t="s">
        <v>85</v>
      </c>
    </row>
    <row r="16673" spans="1:9" x14ac:dyDescent="0.2">
      <c r="A16673" t="s">
        <v>40</v>
      </c>
      <c r="B16673" t="s">
        <v>81</v>
      </c>
      <c r="C16673" t="s">
        <v>22</v>
      </c>
      <c r="D16673" s="55">
        <v>47058</v>
      </c>
      <c r="E16673">
        <v>0</v>
      </c>
      <c r="F16673">
        <v>2076543</v>
      </c>
      <c r="G16673" s="58" t="s">
        <v>87</v>
      </c>
      <c r="H16673" s="58" t="s">
        <v>84</v>
      </c>
      <c r="I16673" s="60" t="s">
        <v>85</v>
      </c>
    </row>
    <row r="16674" spans="1:9" x14ac:dyDescent="0.2">
      <c r="A16674" t="s">
        <v>41</v>
      </c>
      <c r="B16674" t="s">
        <v>80</v>
      </c>
      <c r="C16674" t="s">
        <v>22</v>
      </c>
      <c r="D16674" s="55">
        <v>47058</v>
      </c>
      <c r="E16674">
        <v>0</v>
      </c>
      <c r="F16674">
        <v>2076544</v>
      </c>
      <c r="G16674" s="58" t="s">
        <v>87</v>
      </c>
      <c r="H16674" s="58" t="s">
        <v>84</v>
      </c>
      <c r="I16674" s="60" t="s">
        <v>85</v>
      </c>
    </row>
    <row r="16675" spans="1:9" x14ac:dyDescent="0.2">
      <c r="A16675" t="s">
        <v>41</v>
      </c>
      <c r="B16675" t="s">
        <v>81</v>
      </c>
      <c r="C16675" t="s">
        <v>22</v>
      </c>
      <c r="D16675" s="55">
        <v>47058</v>
      </c>
      <c r="E16675">
        <v>0</v>
      </c>
      <c r="F16675">
        <v>2076545</v>
      </c>
      <c r="G16675" s="58" t="s">
        <v>87</v>
      </c>
      <c r="H16675" s="58" t="s">
        <v>84</v>
      </c>
      <c r="I16675" s="60" t="s">
        <v>85</v>
      </c>
    </row>
    <row r="16676" spans="1:9" x14ac:dyDescent="0.2">
      <c r="A16676" t="s">
        <v>42</v>
      </c>
      <c r="B16676" t="s">
        <v>80</v>
      </c>
      <c r="C16676" t="s">
        <v>22</v>
      </c>
      <c r="D16676" s="55">
        <v>47058</v>
      </c>
      <c r="E16676">
        <v>0.27250000000000002</v>
      </c>
      <c r="F16676">
        <v>2076546</v>
      </c>
      <c r="G16676" s="58" t="s">
        <v>87</v>
      </c>
      <c r="H16676" s="58" t="s">
        <v>84</v>
      </c>
      <c r="I16676" s="60" t="s">
        <v>85</v>
      </c>
    </row>
    <row r="16677" spans="1:9" x14ac:dyDescent="0.2">
      <c r="A16677" t="s">
        <v>42</v>
      </c>
      <c r="B16677" t="s">
        <v>81</v>
      </c>
      <c r="C16677" t="s">
        <v>22</v>
      </c>
      <c r="D16677" s="55">
        <v>47058</v>
      </c>
      <c r="E16677">
        <v>0</v>
      </c>
      <c r="F16677">
        <v>2076547</v>
      </c>
      <c r="G16677" s="58" t="s">
        <v>87</v>
      </c>
      <c r="H16677" s="58" t="s">
        <v>84</v>
      </c>
      <c r="I16677" s="60" t="s">
        <v>85</v>
      </c>
    </row>
    <row r="16678" spans="1:9" x14ac:dyDescent="0.2">
      <c r="A16678" t="s">
        <v>43</v>
      </c>
      <c r="B16678" t="s">
        <v>80</v>
      </c>
      <c r="C16678" t="s">
        <v>22</v>
      </c>
      <c r="D16678" s="55">
        <v>47058</v>
      </c>
      <c r="E16678">
        <v>0.27250000000000002</v>
      </c>
      <c r="F16678">
        <v>2076548</v>
      </c>
      <c r="G16678" s="58" t="s">
        <v>87</v>
      </c>
      <c r="H16678" s="58" t="s">
        <v>84</v>
      </c>
      <c r="I16678" s="60" t="s">
        <v>85</v>
      </c>
    </row>
    <row r="16679" spans="1:9" x14ac:dyDescent="0.2">
      <c r="A16679" t="s">
        <v>43</v>
      </c>
      <c r="B16679" t="s">
        <v>81</v>
      </c>
      <c r="C16679" t="s">
        <v>22</v>
      </c>
      <c r="D16679" s="55">
        <v>47058</v>
      </c>
      <c r="E16679">
        <v>0</v>
      </c>
      <c r="F16679">
        <v>2076549</v>
      </c>
      <c r="G16679" s="58" t="s">
        <v>87</v>
      </c>
      <c r="H16679" s="58" t="s">
        <v>84</v>
      </c>
      <c r="I16679" s="60" t="s">
        <v>85</v>
      </c>
    </row>
    <row r="16680" spans="1:9" x14ac:dyDescent="0.2">
      <c r="A16680" t="s">
        <v>44</v>
      </c>
      <c r="B16680" t="s">
        <v>80</v>
      </c>
      <c r="C16680" t="s">
        <v>22</v>
      </c>
      <c r="D16680" s="55">
        <v>47058</v>
      </c>
      <c r="E16680">
        <v>0.315</v>
      </c>
      <c r="F16680">
        <v>2076550</v>
      </c>
      <c r="G16680" s="58" t="s">
        <v>87</v>
      </c>
      <c r="H16680" s="58" t="s">
        <v>84</v>
      </c>
      <c r="I16680" s="60" t="s">
        <v>85</v>
      </c>
    </row>
    <row r="16681" spans="1:9" x14ac:dyDescent="0.2">
      <c r="A16681" t="s">
        <v>44</v>
      </c>
      <c r="B16681" t="s">
        <v>81</v>
      </c>
      <c r="C16681" t="s">
        <v>22</v>
      </c>
      <c r="D16681" s="55">
        <v>47058</v>
      </c>
      <c r="E16681">
        <v>0.05</v>
      </c>
      <c r="F16681">
        <v>2076551</v>
      </c>
      <c r="G16681" s="58" t="s">
        <v>87</v>
      </c>
      <c r="H16681" s="58" t="s">
        <v>84</v>
      </c>
      <c r="I16681" s="60" t="s">
        <v>85</v>
      </c>
    </row>
    <row r="16682" spans="1:9" x14ac:dyDescent="0.2">
      <c r="A16682" t="s">
        <v>45</v>
      </c>
      <c r="B16682" t="s">
        <v>80</v>
      </c>
      <c r="C16682" t="s">
        <v>22</v>
      </c>
      <c r="D16682" s="55">
        <v>47058</v>
      </c>
      <c r="E16682">
        <v>0.315</v>
      </c>
      <c r="F16682">
        <v>2076552</v>
      </c>
      <c r="G16682" s="58" t="s">
        <v>87</v>
      </c>
      <c r="H16682" s="58" t="s">
        <v>84</v>
      </c>
      <c r="I16682" s="60" t="s">
        <v>85</v>
      </c>
    </row>
    <row r="16683" spans="1:9" x14ac:dyDescent="0.2">
      <c r="A16683" t="s">
        <v>45</v>
      </c>
      <c r="B16683" t="s">
        <v>81</v>
      </c>
      <c r="C16683" t="s">
        <v>22</v>
      </c>
      <c r="D16683" s="55">
        <v>47058</v>
      </c>
      <c r="E16683">
        <v>0.05</v>
      </c>
      <c r="F16683">
        <v>2076553</v>
      </c>
      <c r="G16683" s="58" t="s">
        <v>87</v>
      </c>
      <c r="H16683" s="58" t="s">
        <v>84</v>
      </c>
      <c r="I16683" s="60" t="s">
        <v>85</v>
      </c>
    </row>
    <row r="16684" spans="1:9" x14ac:dyDescent="0.2">
      <c r="A16684" t="s">
        <v>46</v>
      </c>
      <c r="B16684" t="s">
        <v>80</v>
      </c>
      <c r="C16684" t="s">
        <v>22</v>
      </c>
      <c r="D16684" s="55">
        <v>47058</v>
      </c>
      <c r="E16684">
        <v>0.315</v>
      </c>
      <c r="F16684">
        <v>2076554</v>
      </c>
      <c r="G16684" s="58" t="s">
        <v>87</v>
      </c>
      <c r="H16684" s="58" t="s">
        <v>84</v>
      </c>
      <c r="I16684" s="60" t="s">
        <v>85</v>
      </c>
    </row>
    <row r="16685" spans="1:9" x14ac:dyDescent="0.2">
      <c r="A16685" t="s">
        <v>46</v>
      </c>
      <c r="B16685" t="s">
        <v>81</v>
      </c>
      <c r="C16685" t="s">
        <v>22</v>
      </c>
      <c r="D16685" s="55">
        <v>47058</v>
      </c>
      <c r="E16685">
        <v>0.05</v>
      </c>
      <c r="F16685">
        <v>2076555</v>
      </c>
      <c r="G16685" s="58" t="s">
        <v>87</v>
      </c>
      <c r="H16685" s="58" t="s">
        <v>84</v>
      </c>
      <c r="I16685" s="60" t="s">
        <v>85</v>
      </c>
    </row>
    <row r="16686" spans="1:9" x14ac:dyDescent="0.2">
      <c r="A16686" t="s">
        <v>47</v>
      </c>
      <c r="B16686" t="s">
        <v>80</v>
      </c>
      <c r="C16686" t="s">
        <v>22</v>
      </c>
      <c r="D16686" s="55">
        <v>47058</v>
      </c>
      <c r="E16686">
        <v>0.315</v>
      </c>
      <c r="F16686">
        <v>2076556</v>
      </c>
      <c r="G16686" s="58" t="s">
        <v>87</v>
      </c>
      <c r="H16686" s="58" t="s">
        <v>84</v>
      </c>
      <c r="I16686" s="60" t="s">
        <v>85</v>
      </c>
    </row>
    <row r="16687" spans="1:9" x14ac:dyDescent="0.2">
      <c r="A16687" t="s">
        <v>47</v>
      </c>
      <c r="B16687" t="s">
        <v>81</v>
      </c>
      <c r="C16687" t="s">
        <v>22</v>
      </c>
      <c r="D16687" s="55">
        <v>47058</v>
      </c>
      <c r="E16687">
        <v>0.05</v>
      </c>
      <c r="F16687">
        <v>2076557</v>
      </c>
      <c r="G16687" s="58" t="s">
        <v>87</v>
      </c>
      <c r="H16687" s="58" t="s">
        <v>84</v>
      </c>
      <c r="I16687" s="60" t="s">
        <v>85</v>
      </c>
    </row>
    <row r="16688" spans="1:9" x14ac:dyDescent="0.2">
      <c r="A16688" t="s">
        <v>48</v>
      </c>
      <c r="B16688" t="s">
        <v>80</v>
      </c>
      <c r="C16688" t="s">
        <v>22</v>
      </c>
      <c r="D16688" s="55">
        <v>47058</v>
      </c>
      <c r="E16688">
        <v>0.315</v>
      </c>
      <c r="F16688">
        <v>2076558</v>
      </c>
      <c r="G16688" s="58" t="s">
        <v>87</v>
      </c>
      <c r="H16688" s="58" t="s">
        <v>84</v>
      </c>
      <c r="I16688" s="60" t="s">
        <v>85</v>
      </c>
    </row>
    <row r="16689" spans="1:9" x14ac:dyDescent="0.2">
      <c r="A16689" t="s">
        <v>48</v>
      </c>
      <c r="B16689" t="s">
        <v>81</v>
      </c>
      <c r="C16689" t="s">
        <v>22</v>
      </c>
      <c r="D16689" s="55">
        <v>47058</v>
      </c>
      <c r="E16689">
        <v>0.05</v>
      </c>
      <c r="F16689">
        <v>2076559</v>
      </c>
      <c r="G16689" s="58" t="s">
        <v>87</v>
      </c>
      <c r="H16689" s="58" t="s">
        <v>84</v>
      </c>
      <c r="I16689" s="60" t="s">
        <v>85</v>
      </c>
    </row>
    <row r="16690" spans="1:9" x14ac:dyDescent="0.2">
      <c r="A16690" t="s">
        <v>50</v>
      </c>
      <c r="B16690" t="s">
        <v>80</v>
      </c>
      <c r="C16690" t="s">
        <v>22</v>
      </c>
      <c r="D16690" s="55">
        <v>47058</v>
      </c>
      <c r="E16690">
        <v>0</v>
      </c>
      <c r="F16690">
        <v>2076560</v>
      </c>
      <c r="G16690" s="58" t="s">
        <v>87</v>
      </c>
      <c r="H16690" s="58" t="s">
        <v>84</v>
      </c>
      <c r="I16690" s="60" t="s">
        <v>85</v>
      </c>
    </row>
    <row r="16691" spans="1:9" x14ac:dyDescent="0.2">
      <c r="A16691" t="s">
        <v>50</v>
      </c>
      <c r="B16691" t="s">
        <v>81</v>
      </c>
      <c r="C16691" t="s">
        <v>22</v>
      </c>
      <c r="D16691" s="55">
        <v>47058</v>
      </c>
      <c r="E16691">
        <v>0</v>
      </c>
      <c r="F16691">
        <v>2076561</v>
      </c>
      <c r="G16691" s="58" t="s">
        <v>87</v>
      </c>
      <c r="H16691" s="58" t="s">
        <v>84</v>
      </c>
      <c r="I16691" s="60" t="s">
        <v>85</v>
      </c>
    </row>
    <row r="16692" spans="1:9" x14ac:dyDescent="0.2">
      <c r="A16692" t="s">
        <v>58</v>
      </c>
      <c r="B16692" t="s">
        <v>80</v>
      </c>
      <c r="C16692" t="s">
        <v>22</v>
      </c>
      <c r="D16692" s="55">
        <v>47058</v>
      </c>
      <c r="E16692">
        <v>0.66</v>
      </c>
      <c r="F16692">
        <v>2076562</v>
      </c>
      <c r="G16692" s="58" t="s">
        <v>87</v>
      </c>
      <c r="H16692" s="58" t="s">
        <v>84</v>
      </c>
      <c r="I16692" s="60" t="s">
        <v>85</v>
      </c>
    </row>
    <row r="16693" spans="1:9" x14ac:dyDescent="0.2">
      <c r="A16693" t="s">
        <v>58</v>
      </c>
      <c r="B16693" t="s">
        <v>81</v>
      </c>
      <c r="C16693" t="s">
        <v>22</v>
      </c>
      <c r="D16693" s="55">
        <v>47058</v>
      </c>
      <c r="E16693">
        <v>0.03</v>
      </c>
      <c r="F16693">
        <v>2076563</v>
      </c>
      <c r="G16693" s="58" t="s">
        <v>87</v>
      </c>
      <c r="H16693" s="58" t="s">
        <v>84</v>
      </c>
      <c r="I16693" s="60" t="s">
        <v>85</v>
      </c>
    </row>
    <row r="16694" spans="1:9" x14ac:dyDescent="0.2">
      <c r="A16694" t="s">
        <v>59</v>
      </c>
      <c r="B16694" t="s">
        <v>80</v>
      </c>
      <c r="C16694" t="s">
        <v>22</v>
      </c>
      <c r="D16694" s="55">
        <v>47058</v>
      </c>
      <c r="E16694">
        <v>0.88500000000000001</v>
      </c>
      <c r="F16694">
        <v>2076564</v>
      </c>
      <c r="G16694" s="58" t="s">
        <v>87</v>
      </c>
      <c r="H16694" s="58" t="s">
        <v>84</v>
      </c>
      <c r="I16694" s="60" t="s">
        <v>85</v>
      </c>
    </row>
    <row r="16695" spans="1:9" x14ac:dyDescent="0.2">
      <c r="A16695" t="s">
        <v>59</v>
      </c>
      <c r="B16695" t="s">
        <v>81</v>
      </c>
      <c r="C16695" t="s">
        <v>22</v>
      </c>
      <c r="D16695" s="55">
        <v>47058</v>
      </c>
      <c r="E16695">
        <v>-0.17</v>
      </c>
      <c r="F16695">
        <v>2076565</v>
      </c>
      <c r="G16695" s="58" t="s">
        <v>87</v>
      </c>
      <c r="H16695" s="58" t="s">
        <v>84</v>
      </c>
      <c r="I16695" s="60" t="s">
        <v>85</v>
      </c>
    </row>
    <row r="16696" spans="1:9" x14ac:dyDescent="0.2">
      <c r="A16696" t="s">
        <v>60</v>
      </c>
      <c r="B16696" t="s">
        <v>80</v>
      </c>
      <c r="C16696" t="s">
        <v>22</v>
      </c>
      <c r="D16696" s="55">
        <v>47058</v>
      </c>
      <c r="E16696">
        <v>0.88500000000000001</v>
      </c>
      <c r="F16696">
        <v>2076566</v>
      </c>
      <c r="G16696" s="58" t="s">
        <v>87</v>
      </c>
      <c r="H16696" s="58" t="s">
        <v>84</v>
      </c>
      <c r="I16696" s="60" t="s">
        <v>85</v>
      </c>
    </row>
    <row r="16697" spans="1:9" x14ac:dyDescent="0.2">
      <c r="A16697" t="s">
        <v>60</v>
      </c>
      <c r="B16697" t="s">
        <v>81</v>
      </c>
      <c r="C16697" t="s">
        <v>22</v>
      </c>
      <c r="D16697" s="55">
        <v>47058</v>
      </c>
      <c r="E16697">
        <v>0.06</v>
      </c>
      <c r="F16697">
        <v>2076567</v>
      </c>
      <c r="G16697" s="58" t="s">
        <v>87</v>
      </c>
      <c r="H16697" s="58" t="s">
        <v>84</v>
      </c>
      <c r="I16697" s="60" t="s">
        <v>85</v>
      </c>
    </row>
    <row r="16698" spans="1:9" x14ac:dyDescent="0.2">
      <c r="A16698" t="s">
        <v>61</v>
      </c>
      <c r="B16698" t="s">
        <v>80</v>
      </c>
      <c r="C16698" t="s">
        <v>22</v>
      </c>
      <c r="D16698" s="55">
        <v>47058</v>
      </c>
      <c r="E16698">
        <v>0.88500000000000001</v>
      </c>
      <c r="F16698">
        <v>2076568</v>
      </c>
      <c r="G16698" s="58" t="s">
        <v>87</v>
      </c>
      <c r="H16698" s="58" t="s">
        <v>84</v>
      </c>
      <c r="I16698" s="60" t="s">
        <v>85</v>
      </c>
    </row>
    <row r="16699" spans="1:9" x14ac:dyDescent="0.2">
      <c r="A16699" t="s">
        <v>61</v>
      </c>
      <c r="B16699" t="s">
        <v>81</v>
      </c>
      <c r="C16699" t="s">
        <v>22</v>
      </c>
      <c r="D16699" s="55">
        <v>47058</v>
      </c>
      <c r="E16699">
        <v>-0.05</v>
      </c>
      <c r="F16699">
        <v>2076569</v>
      </c>
      <c r="G16699" s="58" t="s">
        <v>87</v>
      </c>
      <c r="H16699" s="58" t="s">
        <v>84</v>
      </c>
      <c r="I16699" s="60" t="s">
        <v>85</v>
      </c>
    </row>
    <row r="16700" spans="1:9" x14ac:dyDescent="0.2">
      <c r="A16700" t="s">
        <v>62</v>
      </c>
      <c r="B16700" t="s">
        <v>80</v>
      </c>
      <c r="C16700" t="s">
        <v>22</v>
      </c>
      <c r="D16700" s="55">
        <v>47058</v>
      </c>
      <c r="E16700">
        <v>0.66</v>
      </c>
      <c r="F16700">
        <v>2076570</v>
      </c>
      <c r="G16700" s="58" t="s">
        <v>87</v>
      </c>
      <c r="H16700" s="58" t="s">
        <v>84</v>
      </c>
      <c r="I16700" s="60" t="s">
        <v>85</v>
      </c>
    </row>
    <row r="16701" spans="1:9" x14ac:dyDescent="0.2">
      <c r="A16701" t="s">
        <v>62</v>
      </c>
      <c r="B16701" t="s">
        <v>81</v>
      </c>
      <c r="C16701" t="s">
        <v>22</v>
      </c>
      <c r="D16701" s="55">
        <v>47058</v>
      </c>
      <c r="E16701">
        <v>0.03</v>
      </c>
      <c r="F16701">
        <v>2076571</v>
      </c>
      <c r="G16701" s="58" t="s">
        <v>87</v>
      </c>
      <c r="H16701" s="58" t="s">
        <v>84</v>
      </c>
      <c r="I16701" s="60" t="s">
        <v>85</v>
      </c>
    </row>
    <row r="16702" spans="1:9" x14ac:dyDescent="0.2">
      <c r="A16702" t="s">
        <v>63</v>
      </c>
      <c r="B16702" t="s">
        <v>80</v>
      </c>
      <c r="C16702" t="s">
        <v>22</v>
      </c>
      <c r="D16702" s="55">
        <v>47058</v>
      </c>
      <c r="E16702">
        <v>0</v>
      </c>
      <c r="F16702">
        <v>2076572</v>
      </c>
      <c r="G16702" s="58" t="s">
        <v>87</v>
      </c>
      <c r="H16702" s="58" t="s">
        <v>84</v>
      </c>
      <c r="I16702" s="60" t="s">
        <v>85</v>
      </c>
    </row>
    <row r="16703" spans="1:9" x14ac:dyDescent="0.2">
      <c r="A16703" t="s">
        <v>63</v>
      </c>
      <c r="B16703" t="s">
        <v>81</v>
      </c>
      <c r="C16703" t="s">
        <v>22</v>
      </c>
      <c r="D16703" s="55">
        <v>47058</v>
      </c>
      <c r="E16703">
        <v>0</v>
      </c>
      <c r="F16703">
        <v>2076573</v>
      </c>
      <c r="G16703" s="58" t="s">
        <v>87</v>
      </c>
      <c r="H16703" s="58" t="s">
        <v>84</v>
      </c>
      <c r="I16703" s="60" t="s">
        <v>85</v>
      </c>
    </row>
    <row r="16704" spans="1:9" x14ac:dyDescent="0.2">
      <c r="A16704" t="s">
        <v>64</v>
      </c>
      <c r="B16704" t="s">
        <v>80</v>
      </c>
      <c r="C16704" t="s">
        <v>22</v>
      </c>
      <c r="D16704" s="55">
        <v>47058</v>
      </c>
      <c r="E16704">
        <v>0</v>
      </c>
      <c r="F16704">
        <v>2076574</v>
      </c>
      <c r="G16704" s="58" t="s">
        <v>87</v>
      </c>
      <c r="H16704" s="58" t="s">
        <v>84</v>
      </c>
      <c r="I16704" s="60" t="s">
        <v>85</v>
      </c>
    </row>
    <row r="16705" spans="1:9" x14ac:dyDescent="0.2">
      <c r="A16705" t="s">
        <v>64</v>
      </c>
      <c r="B16705" t="s">
        <v>81</v>
      </c>
      <c r="C16705" t="s">
        <v>22</v>
      </c>
      <c r="D16705" s="55">
        <v>47058</v>
      </c>
      <c r="E16705">
        <v>0</v>
      </c>
      <c r="F16705">
        <v>2076575</v>
      </c>
      <c r="G16705" s="58" t="s">
        <v>87</v>
      </c>
      <c r="H16705" s="58" t="s">
        <v>84</v>
      </c>
      <c r="I16705" s="60" t="s">
        <v>85</v>
      </c>
    </row>
    <row r="16706" spans="1:9" x14ac:dyDescent="0.2">
      <c r="A16706" t="s">
        <v>79</v>
      </c>
      <c r="B16706" t="s">
        <v>80</v>
      </c>
      <c r="C16706" t="s">
        <v>22</v>
      </c>
      <c r="D16706" s="55">
        <v>47058</v>
      </c>
      <c r="E16706">
        <v>0</v>
      </c>
      <c r="F16706">
        <v>2076576</v>
      </c>
      <c r="G16706" s="58" t="s">
        <v>87</v>
      </c>
      <c r="H16706" s="58" t="s">
        <v>84</v>
      </c>
      <c r="I16706" s="60" t="s">
        <v>85</v>
      </c>
    </row>
    <row r="16707" spans="1:9" x14ac:dyDescent="0.2">
      <c r="A16707" t="s">
        <v>79</v>
      </c>
      <c r="B16707" t="s">
        <v>81</v>
      </c>
      <c r="C16707" t="s">
        <v>22</v>
      </c>
      <c r="D16707" s="55">
        <v>47058</v>
      </c>
      <c r="E16707">
        <v>0</v>
      </c>
      <c r="F16707">
        <v>2076577</v>
      </c>
      <c r="G16707" s="58" t="s">
        <v>87</v>
      </c>
      <c r="H16707" s="58" t="s">
        <v>84</v>
      </c>
      <c r="I16707" s="60" t="s">
        <v>85</v>
      </c>
    </row>
    <row r="16708" spans="1:9" x14ac:dyDescent="0.2">
      <c r="A16708" t="s">
        <v>65</v>
      </c>
      <c r="B16708" t="s">
        <v>80</v>
      </c>
      <c r="C16708" t="s">
        <v>22</v>
      </c>
      <c r="D16708" s="55">
        <v>47058</v>
      </c>
      <c r="E16708">
        <v>0</v>
      </c>
      <c r="F16708">
        <v>2076578</v>
      </c>
      <c r="G16708" s="58" t="s">
        <v>87</v>
      </c>
      <c r="H16708" s="58" t="s">
        <v>84</v>
      </c>
      <c r="I16708" s="60" t="s">
        <v>85</v>
      </c>
    </row>
    <row r="16709" spans="1:9" x14ac:dyDescent="0.2">
      <c r="A16709" t="s">
        <v>65</v>
      </c>
      <c r="B16709" t="s">
        <v>81</v>
      </c>
      <c r="C16709" t="s">
        <v>22</v>
      </c>
      <c r="D16709" s="55">
        <v>47058</v>
      </c>
      <c r="E16709">
        <v>0</v>
      </c>
      <c r="F16709">
        <v>2076579</v>
      </c>
      <c r="G16709" s="58" t="s">
        <v>87</v>
      </c>
      <c r="H16709" s="58" t="s">
        <v>84</v>
      </c>
      <c r="I16709" s="60" t="s">
        <v>85</v>
      </c>
    </row>
    <row r="16710" spans="1:9" x14ac:dyDescent="0.2">
      <c r="A16710" t="s">
        <v>82</v>
      </c>
      <c r="B16710" t="s">
        <v>80</v>
      </c>
      <c r="C16710" t="s">
        <v>22</v>
      </c>
      <c r="D16710" s="55">
        <v>47058</v>
      </c>
      <c r="E16710">
        <v>0</v>
      </c>
      <c r="F16710">
        <v>2076580</v>
      </c>
      <c r="G16710" s="58" t="s">
        <v>87</v>
      </c>
      <c r="H16710" s="58" t="s">
        <v>84</v>
      </c>
      <c r="I16710" s="60" t="s">
        <v>85</v>
      </c>
    </row>
    <row r="16711" spans="1:9" x14ac:dyDescent="0.2">
      <c r="B16711" t="s">
        <v>80</v>
      </c>
      <c r="C16711" t="s">
        <v>22</v>
      </c>
      <c r="D16711" s="55">
        <v>47058</v>
      </c>
      <c r="I16711" s="60" t="s">
        <v>86</v>
      </c>
    </row>
    <row r="16712" spans="1:9" x14ac:dyDescent="0.2">
      <c r="B16712" t="s">
        <v>80</v>
      </c>
      <c r="C16712" t="s">
        <v>22</v>
      </c>
      <c r="D16712" s="55">
        <v>47058</v>
      </c>
      <c r="I16712" s="60" t="s">
        <v>86</v>
      </c>
    </row>
    <row r="16713" spans="1:9" x14ac:dyDescent="0.2">
      <c r="A16713" t="s">
        <v>78</v>
      </c>
      <c r="B16713" t="s">
        <v>80</v>
      </c>
      <c r="C16713" t="s">
        <v>22</v>
      </c>
      <c r="D16713" s="55">
        <v>47088</v>
      </c>
      <c r="E16713">
        <v>1.03</v>
      </c>
      <c r="F16713">
        <v>2076534</v>
      </c>
      <c r="G16713" s="58" t="s">
        <v>87</v>
      </c>
      <c r="H16713" s="58" t="s">
        <v>84</v>
      </c>
      <c r="I16713" s="60" t="s">
        <v>85</v>
      </c>
    </row>
    <row r="16714" spans="1:9" x14ac:dyDescent="0.2">
      <c r="A16714" t="s">
        <v>78</v>
      </c>
      <c r="B16714" t="s">
        <v>81</v>
      </c>
      <c r="C16714" t="s">
        <v>22</v>
      </c>
      <c r="D16714" s="55">
        <v>47088</v>
      </c>
      <c r="E16714">
        <v>0.04</v>
      </c>
      <c r="F16714">
        <v>2076535</v>
      </c>
      <c r="G16714" s="58" t="s">
        <v>87</v>
      </c>
      <c r="H16714" s="58" t="s">
        <v>84</v>
      </c>
      <c r="I16714" s="60" t="s">
        <v>85</v>
      </c>
    </row>
    <row r="16715" spans="1:9" x14ac:dyDescent="0.2">
      <c r="A16715" t="s">
        <v>35</v>
      </c>
      <c r="B16715" t="s">
        <v>80</v>
      </c>
      <c r="C16715" t="s">
        <v>22</v>
      </c>
      <c r="D16715" s="55">
        <v>47088</v>
      </c>
      <c r="E16715">
        <v>1.03</v>
      </c>
      <c r="F16715">
        <v>2076536</v>
      </c>
      <c r="G16715" s="58" t="s">
        <v>87</v>
      </c>
      <c r="H16715" s="58" t="s">
        <v>84</v>
      </c>
      <c r="I16715" s="60" t="s">
        <v>85</v>
      </c>
    </row>
    <row r="16716" spans="1:9" x14ac:dyDescent="0.2">
      <c r="A16716" t="s">
        <v>35</v>
      </c>
      <c r="B16716" t="s">
        <v>81</v>
      </c>
      <c r="C16716" t="s">
        <v>22</v>
      </c>
      <c r="D16716" s="55">
        <v>47088</v>
      </c>
      <c r="E16716">
        <v>0.28000000000000003</v>
      </c>
      <c r="F16716">
        <v>2076537</v>
      </c>
      <c r="G16716" s="58" t="s">
        <v>87</v>
      </c>
      <c r="H16716" s="58" t="s">
        <v>84</v>
      </c>
      <c r="I16716" s="60" t="s">
        <v>85</v>
      </c>
    </row>
    <row r="16717" spans="1:9" x14ac:dyDescent="0.2">
      <c r="A16717" t="s">
        <v>36</v>
      </c>
      <c r="B16717" t="s">
        <v>80</v>
      </c>
      <c r="C16717" t="s">
        <v>22</v>
      </c>
      <c r="D16717" s="55">
        <v>47088</v>
      </c>
      <c r="E16717">
        <v>1.03</v>
      </c>
      <c r="F16717">
        <v>2076538</v>
      </c>
      <c r="G16717" s="58" t="s">
        <v>87</v>
      </c>
      <c r="H16717" s="58" t="s">
        <v>84</v>
      </c>
      <c r="I16717" s="60" t="s">
        <v>85</v>
      </c>
    </row>
    <row r="16718" spans="1:9" x14ac:dyDescent="0.2">
      <c r="A16718" t="s">
        <v>36</v>
      </c>
      <c r="B16718" t="s">
        <v>81</v>
      </c>
      <c r="C16718" t="s">
        <v>22</v>
      </c>
      <c r="D16718" s="55">
        <v>47088</v>
      </c>
      <c r="E16718">
        <v>0.04</v>
      </c>
      <c r="F16718">
        <v>2076539</v>
      </c>
      <c r="G16718" s="58" t="s">
        <v>87</v>
      </c>
      <c r="H16718" s="58" t="s">
        <v>84</v>
      </c>
      <c r="I16718" s="60" t="s">
        <v>85</v>
      </c>
    </row>
    <row r="16719" spans="1:9" x14ac:dyDescent="0.2">
      <c r="A16719" t="s">
        <v>37</v>
      </c>
      <c r="B16719" t="s">
        <v>80</v>
      </c>
      <c r="C16719" t="s">
        <v>22</v>
      </c>
      <c r="D16719" s="55">
        <v>47088</v>
      </c>
      <c r="E16719">
        <v>1.03</v>
      </c>
      <c r="F16719">
        <v>2076540</v>
      </c>
      <c r="G16719" s="58" t="s">
        <v>87</v>
      </c>
      <c r="H16719" s="58" t="s">
        <v>84</v>
      </c>
      <c r="I16719" s="60" t="s">
        <v>85</v>
      </c>
    </row>
    <row r="16720" spans="1:9" x14ac:dyDescent="0.2">
      <c r="A16720" t="s">
        <v>37</v>
      </c>
      <c r="B16720" t="s">
        <v>81</v>
      </c>
      <c r="C16720" t="s">
        <v>22</v>
      </c>
      <c r="D16720" s="55">
        <v>47088</v>
      </c>
      <c r="E16720">
        <v>0.28000000000000003</v>
      </c>
      <c r="F16720">
        <v>2076541</v>
      </c>
      <c r="G16720" s="58" t="s">
        <v>87</v>
      </c>
      <c r="H16720" s="58" t="s">
        <v>84</v>
      </c>
      <c r="I16720" s="60" t="s">
        <v>85</v>
      </c>
    </row>
    <row r="16721" spans="1:9" x14ac:dyDescent="0.2">
      <c r="A16721" t="s">
        <v>40</v>
      </c>
      <c r="B16721" t="s">
        <v>80</v>
      </c>
      <c r="C16721" t="s">
        <v>22</v>
      </c>
      <c r="D16721" s="55">
        <v>47088</v>
      </c>
      <c r="E16721">
        <v>0</v>
      </c>
      <c r="F16721">
        <v>2076542</v>
      </c>
      <c r="G16721" s="58" t="s">
        <v>87</v>
      </c>
      <c r="H16721" s="58" t="s">
        <v>84</v>
      </c>
      <c r="I16721" s="60" t="s">
        <v>85</v>
      </c>
    </row>
    <row r="16722" spans="1:9" x14ac:dyDescent="0.2">
      <c r="A16722" t="s">
        <v>40</v>
      </c>
      <c r="B16722" t="s">
        <v>81</v>
      </c>
      <c r="C16722" t="s">
        <v>22</v>
      </c>
      <c r="D16722" s="55">
        <v>47088</v>
      </c>
      <c r="E16722">
        <v>0</v>
      </c>
      <c r="F16722">
        <v>2076543</v>
      </c>
      <c r="G16722" s="58" t="s">
        <v>87</v>
      </c>
      <c r="H16722" s="58" t="s">
        <v>84</v>
      </c>
      <c r="I16722" s="60" t="s">
        <v>85</v>
      </c>
    </row>
    <row r="16723" spans="1:9" x14ac:dyDescent="0.2">
      <c r="A16723" t="s">
        <v>41</v>
      </c>
      <c r="B16723" t="s">
        <v>80</v>
      </c>
      <c r="C16723" t="s">
        <v>22</v>
      </c>
      <c r="D16723" s="55">
        <v>47088</v>
      </c>
      <c r="E16723">
        <v>0</v>
      </c>
      <c r="F16723">
        <v>2076544</v>
      </c>
      <c r="G16723" s="58" t="s">
        <v>87</v>
      </c>
      <c r="H16723" s="58" t="s">
        <v>84</v>
      </c>
      <c r="I16723" s="60" t="s">
        <v>85</v>
      </c>
    </row>
    <row r="16724" spans="1:9" x14ac:dyDescent="0.2">
      <c r="A16724" t="s">
        <v>41</v>
      </c>
      <c r="B16724" t="s">
        <v>81</v>
      </c>
      <c r="C16724" t="s">
        <v>22</v>
      </c>
      <c r="D16724" s="55">
        <v>47088</v>
      </c>
      <c r="E16724">
        <v>0</v>
      </c>
      <c r="F16724">
        <v>2076545</v>
      </c>
      <c r="G16724" s="58" t="s">
        <v>87</v>
      </c>
      <c r="H16724" s="58" t="s">
        <v>84</v>
      </c>
      <c r="I16724" s="60" t="s">
        <v>85</v>
      </c>
    </row>
    <row r="16725" spans="1:9" x14ac:dyDescent="0.2">
      <c r="A16725" t="s">
        <v>42</v>
      </c>
      <c r="B16725" t="s">
        <v>80</v>
      </c>
      <c r="C16725" t="s">
        <v>22</v>
      </c>
      <c r="D16725" s="55">
        <v>47088</v>
      </c>
      <c r="E16725">
        <v>0.3075</v>
      </c>
      <c r="F16725">
        <v>2076546</v>
      </c>
      <c r="G16725" s="58" t="s">
        <v>87</v>
      </c>
      <c r="H16725" s="58" t="s">
        <v>84</v>
      </c>
      <c r="I16725" s="60" t="s">
        <v>85</v>
      </c>
    </row>
    <row r="16726" spans="1:9" x14ac:dyDescent="0.2">
      <c r="A16726" t="s">
        <v>42</v>
      </c>
      <c r="B16726" t="s">
        <v>81</v>
      </c>
      <c r="C16726" t="s">
        <v>22</v>
      </c>
      <c r="D16726" s="55">
        <v>47088</v>
      </c>
      <c r="E16726">
        <v>0</v>
      </c>
      <c r="F16726">
        <v>2076547</v>
      </c>
      <c r="G16726" s="58" t="s">
        <v>87</v>
      </c>
      <c r="H16726" s="58" t="s">
        <v>84</v>
      </c>
      <c r="I16726" s="60" t="s">
        <v>85</v>
      </c>
    </row>
    <row r="16727" spans="1:9" x14ac:dyDescent="0.2">
      <c r="A16727" t="s">
        <v>43</v>
      </c>
      <c r="B16727" t="s">
        <v>80</v>
      </c>
      <c r="C16727" t="s">
        <v>22</v>
      </c>
      <c r="D16727" s="55">
        <v>47088</v>
      </c>
      <c r="E16727">
        <v>0.3075</v>
      </c>
      <c r="F16727">
        <v>2076548</v>
      </c>
      <c r="G16727" s="58" t="s">
        <v>87</v>
      </c>
      <c r="H16727" s="58" t="s">
        <v>84</v>
      </c>
      <c r="I16727" s="60" t="s">
        <v>85</v>
      </c>
    </row>
    <row r="16728" spans="1:9" x14ac:dyDescent="0.2">
      <c r="A16728" t="s">
        <v>43</v>
      </c>
      <c r="B16728" t="s">
        <v>81</v>
      </c>
      <c r="C16728" t="s">
        <v>22</v>
      </c>
      <c r="D16728" s="55">
        <v>47088</v>
      </c>
      <c r="E16728">
        <v>0</v>
      </c>
      <c r="F16728">
        <v>2076549</v>
      </c>
      <c r="G16728" s="58" t="s">
        <v>87</v>
      </c>
      <c r="H16728" s="58" t="s">
        <v>84</v>
      </c>
      <c r="I16728" s="60" t="s">
        <v>85</v>
      </c>
    </row>
    <row r="16729" spans="1:9" x14ac:dyDescent="0.2">
      <c r="A16729" t="s">
        <v>44</v>
      </c>
      <c r="B16729" t="s">
        <v>80</v>
      </c>
      <c r="C16729" t="s">
        <v>22</v>
      </c>
      <c r="D16729" s="55">
        <v>47088</v>
      </c>
      <c r="E16729">
        <v>0.39500000000000002</v>
      </c>
      <c r="F16729">
        <v>2076550</v>
      </c>
      <c r="G16729" s="58" t="s">
        <v>87</v>
      </c>
      <c r="H16729" s="58" t="s">
        <v>84</v>
      </c>
      <c r="I16729" s="60" t="s">
        <v>85</v>
      </c>
    </row>
    <row r="16730" spans="1:9" x14ac:dyDescent="0.2">
      <c r="A16730" t="s">
        <v>44</v>
      </c>
      <c r="B16730" t="s">
        <v>81</v>
      </c>
      <c r="C16730" t="s">
        <v>22</v>
      </c>
      <c r="D16730" s="55">
        <v>47088</v>
      </c>
      <c r="E16730">
        <v>0.05</v>
      </c>
      <c r="F16730">
        <v>2076551</v>
      </c>
      <c r="G16730" s="58" t="s">
        <v>87</v>
      </c>
      <c r="H16730" s="58" t="s">
        <v>84</v>
      </c>
      <c r="I16730" s="60" t="s">
        <v>85</v>
      </c>
    </row>
    <row r="16731" spans="1:9" x14ac:dyDescent="0.2">
      <c r="A16731" t="s">
        <v>45</v>
      </c>
      <c r="B16731" t="s">
        <v>80</v>
      </c>
      <c r="C16731" t="s">
        <v>22</v>
      </c>
      <c r="D16731" s="55">
        <v>47088</v>
      </c>
      <c r="E16731">
        <v>0.39500000000000002</v>
      </c>
      <c r="F16731">
        <v>2076552</v>
      </c>
      <c r="G16731" s="58" t="s">
        <v>87</v>
      </c>
      <c r="H16731" s="58" t="s">
        <v>84</v>
      </c>
      <c r="I16731" s="60" t="s">
        <v>85</v>
      </c>
    </row>
    <row r="16732" spans="1:9" x14ac:dyDescent="0.2">
      <c r="A16732" t="s">
        <v>45</v>
      </c>
      <c r="B16732" t="s">
        <v>81</v>
      </c>
      <c r="C16732" t="s">
        <v>22</v>
      </c>
      <c r="D16732" s="55">
        <v>47088</v>
      </c>
      <c r="E16732">
        <v>0.05</v>
      </c>
      <c r="F16732">
        <v>2076553</v>
      </c>
      <c r="G16732" s="58" t="s">
        <v>87</v>
      </c>
      <c r="H16732" s="58" t="s">
        <v>84</v>
      </c>
      <c r="I16732" s="60" t="s">
        <v>85</v>
      </c>
    </row>
    <row r="16733" spans="1:9" x14ac:dyDescent="0.2">
      <c r="A16733" t="s">
        <v>46</v>
      </c>
      <c r="B16733" t="s">
        <v>80</v>
      </c>
      <c r="C16733" t="s">
        <v>22</v>
      </c>
      <c r="D16733" s="55">
        <v>47088</v>
      </c>
      <c r="E16733">
        <v>0.39500000000000002</v>
      </c>
      <c r="F16733">
        <v>2076554</v>
      </c>
      <c r="G16733" s="58" t="s">
        <v>87</v>
      </c>
      <c r="H16733" s="58" t="s">
        <v>84</v>
      </c>
      <c r="I16733" s="60" t="s">
        <v>85</v>
      </c>
    </row>
    <row r="16734" spans="1:9" x14ac:dyDescent="0.2">
      <c r="A16734" t="s">
        <v>46</v>
      </c>
      <c r="B16734" t="s">
        <v>81</v>
      </c>
      <c r="C16734" t="s">
        <v>22</v>
      </c>
      <c r="D16734" s="55">
        <v>47088</v>
      </c>
      <c r="E16734">
        <v>0.05</v>
      </c>
      <c r="F16734">
        <v>2076555</v>
      </c>
      <c r="G16734" s="58" t="s">
        <v>87</v>
      </c>
      <c r="H16734" s="58" t="s">
        <v>84</v>
      </c>
      <c r="I16734" s="60" t="s">
        <v>85</v>
      </c>
    </row>
    <row r="16735" spans="1:9" x14ac:dyDescent="0.2">
      <c r="A16735" t="s">
        <v>47</v>
      </c>
      <c r="B16735" t="s">
        <v>80</v>
      </c>
      <c r="C16735" t="s">
        <v>22</v>
      </c>
      <c r="D16735" s="55">
        <v>47088</v>
      </c>
      <c r="E16735">
        <v>0.39500000000000002</v>
      </c>
      <c r="F16735">
        <v>2076556</v>
      </c>
      <c r="G16735" s="58" t="s">
        <v>87</v>
      </c>
      <c r="H16735" s="58" t="s">
        <v>84</v>
      </c>
      <c r="I16735" s="60" t="s">
        <v>85</v>
      </c>
    </row>
    <row r="16736" spans="1:9" x14ac:dyDescent="0.2">
      <c r="A16736" t="s">
        <v>47</v>
      </c>
      <c r="B16736" t="s">
        <v>81</v>
      </c>
      <c r="C16736" t="s">
        <v>22</v>
      </c>
      <c r="D16736" s="55">
        <v>47088</v>
      </c>
      <c r="E16736">
        <v>0.05</v>
      </c>
      <c r="F16736">
        <v>2076557</v>
      </c>
      <c r="G16736" s="58" t="s">
        <v>87</v>
      </c>
      <c r="H16736" s="58" t="s">
        <v>84</v>
      </c>
      <c r="I16736" s="60" t="s">
        <v>85</v>
      </c>
    </row>
    <row r="16737" spans="1:9" x14ac:dyDescent="0.2">
      <c r="A16737" t="s">
        <v>48</v>
      </c>
      <c r="B16737" t="s">
        <v>80</v>
      </c>
      <c r="C16737" t="s">
        <v>22</v>
      </c>
      <c r="D16737" s="55">
        <v>47088</v>
      </c>
      <c r="E16737">
        <v>0.39500000000000002</v>
      </c>
      <c r="F16737">
        <v>2076558</v>
      </c>
      <c r="G16737" s="58" t="s">
        <v>87</v>
      </c>
      <c r="H16737" s="58" t="s">
        <v>84</v>
      </c>
      <c r="I16737" s="60" t="s">
        <v>85</v>
      </c>
    </row>
    <row r="16738" spans="1:9" x14ac:dyDescent="0.2">
      <c r="A16738" t="s">
        <v>48</v>
      </c>
      <c r="B16738" t="s">
        <v>81</v>
      </c>
      <c r="C16738" t="s">
        <v>22</v>
      </c>
      <c r="D16738" s="55">
        <v>47088</v>
      </c>
      <c r="E16738">
        <v>0.05</v>
      </c>
      <c r="F16738">
        <v>2076559</v>
      </c>
      <c r="G16738" s="58" t="s">
        <v>87</v>
      </c>
      <c r="H16738" s="58" t="s">
        <v>84</v>
      </c>
      <c r="I16738" s="60" t="s">
        <v>85</v>
      </c>
    </row>
    <row r="16739" spans="1:9" x14ac:dyDescent="0.2">
      <c r="A16739" t="s">
        <v>50</v>
      </c>
      <c r="B16739" t="s">
        <v>80</v>
      </c>
      <c r="C16739" t="s">
        <v>22</v>
      </c>
      <c r="D16739" s="55">
        <v>47088</v>
      </c>
      <c r="E16739">
        <v>0</v>
      </c>
      <c r="F16739">
        <v>2076560</v>
      </c>
      <c r="G16739" s="58" t="s">
        <v>87</v>
      </c>
      <c r="H16739" s="58" t="s">
        <v>84</v>
      </c>
      <c r="I16739" s="60" t="s">
        <v>85</v>
      </c>
    </row>
    <row r="16740" spans="1:9" x14ac:dyDescent="0.2">
      <c r="A16740" t="s">
        <v>50</v>
      </c>
      <c r="B16740" t="s">
        <v>81</v>
      </c>
      <c r="C16740" t="s">
        <v>22</v>
      </c>
      <c r="D16740" s="55">
        <v>47088</v>
      </c>
      <c r="E16740">
        <v>0</v>
      </c>
      <c r="F16740">
        <v>2076561</v>
      </c>
      <c r="G16740" s="58" t="s">
        <v>87</v>
      </c>
      <c r="H16740" s="58" t="s">
        <v>84</v>
      </c>
      <c r="I16740" s="60" t="s">
        <v>85</v>
      </c>
    </row>
    <row r="16741" spans="1:9" x14ac:dyDescent="0.2">
      <c r="A16741" t="s">
        <v>58</v>
      </c>
      <c r="B16741" t="s">
        <v>80</v>
      </c>
      <c r="C16741" t="s">
        <v>22</v>
      </c>
      <c r="D16741" s="55">
        <v>47088</v>
      </c>
      <c r="E16741">
        <v>1.03</v>
      </c>
      <c r="F16741">
        <v>2076562</v>
      </c>
      <c r="G16741" s="58" t="s">
        <v>87</v>
      </c>
      <c r="H16741" s="58" t="s">
        <v>84</v>
      </c>
      <c r="I16741" s="60" t="s">
        <v>85</v>
      </c>
    </row>
    <row r="16742" spans="1:9" x14ac:dyDescent="0.2">
      <c r="A16742" t="s">
        <v>58</v>
      </c>
      <c r="B16742" t="s">
        <v>81</v>
      </c>
      <c r="C16742" t="s">
        <v>22</v>
      </c>
      <c r="D16742" s="55">
        <v>47088</v>
      </c>
      <c r="E16742">
        <v>0.04</v>
      </c>
      <c r="F16742">
        <v>2076563</v>
      </c>
      <c r="G16742" s="58" t="s">
        <v>87</v>
      </c>
      <c r="H16742" s="58" t="s">
        <v>84</v>
      </c>
      <c r="I16742" s="60" t="s">
        <v>85</v>
      </c>
    </row>
    <row r="16743" spans="1:9" x14ac:dyDescent="0.2">
      <c r="A16743" t="s">
        <v>59</v>
      </c>
      <c r="B16743" t="s">
        <v>80</v>
      </c>
      <c r="C16743" t="s">
        <v>22</v>
      </c>
      <c r="D16743" s="55">
        <v>47088</v>
      </c>
      <c r="E16743">
        <v>1.31</v>
      </c>
      <c r="F16743">
        <v>2076564</v>
      </c>
      <c r="G16743" s="58" t="s">
        <v>87</v>
      </c>
      <c r="H16743" s="58" t="s">
        <v>84</v>
      </c>
      <c r="I16743" s="60" t="s">
        <v>85</v>
      </c>
    </row>
    <row r="16744" spans="1:9" x14ac:dyDescent="0.2">
      <c r="A16744" t="s">
        <v>59</v>
      </c>
      <c r="B16744" t="s">
        <v>81</v>
      </c>
      <c r="C16744" t="s">
        <v>22</v>
      </c>
      <c r="D16744" s="55">
        <v>47088</v>
      </c>
      <c r="E16744">
        <v>-0.13</v>
      </c>
      <c r="F16744">
        <v>2076565</v>
      </c>
      <c r="G16744" s="58" t="s">
        <v>87</v>
      </c>
      <c r="H16744" s="58" t="s">
        <v>84</v>
      </c>
      <c r="I16744" s="60" t="s">
        <v>85</v>
      </c>
    </row>
    <row r="16745" spans="1:9" x14ac:dyDescent="0.2">
      <c r="A16745" t="s">
        <v>60</v>
      </c>
      <c r="B16745" t="s">
        <v>80</v>
      </c>
      <c r="C16745" t="s">
        <v>22</v>
      </c>
      <c r="D16745" s="55">
        <v>47088</v>
      </c>
      <c r="E16745">
        <v>1.31</v>
      </c>
      <c r="F16745">
        <v>2076566</v>
      </c>
      <c r="G16745" s="58" t="s">
        <v>87</v>
      </c>
      <c r="H16745" s="58" t="s">
        <v>84</v>
      </c>
      <c r="I16745" s="60" t="s">
        <v>85</v>
      </c>
    </row>
    <row r="16746" spans="1:9" x14ac:dyDescent="0.2">
      <c r="A16746" t="s">
        <v>60</v>
      </c>
      <c r="B16746" t="s">
        <v>81</v>
      </c>
      <c r="C16746" t="s">
        <v>22</v>
      </c>
      <c r="D16746" s="55">
        <v>47088</v>
      </c>
      <c r="E16746">
        <v>0.11</v>
      </c>
      <c r="F16746">
        <v>2076567</v>
      </c>
      <c r="G16746" s="58" t="s">
        <v>87</v>
      </c>
      <c r="H16746" s="58" t="s">
        <v>84</v>
      </c>
      <c r="I16746" s="60" t="s">
        <v>85</v>
      </c>
    </row>
    <row r="16747" spans="1:9" x14ac:dyDescent="0.2">
      <c r="A16747" t="s">
        <v>61</v>
      </c>
      <c r="B16747" t="s">
        <v>80</v>
      </c>
      <c r="C16747" t="s">
        <v>22</v>
      </c>
      <c r="D16747" s="55">
        <v>47088</v>
      </c>
      <c r="E16747">
        <v>1.31</v>
      </c>
      <c r="F16747">
        <v>2076568</v>
      </c>
      <c r="G16747" s="58" t="s">
        <v>87</v>
      </c>
      <c r="H16747" s="58" t="s">
        <v>84</v>
      </c>
      <c r="I16747" s="60" t="s">
        <v>85</v>
      </c>
    </row>
    <row r="16748" spans="1:9" x14ac:dyDescent="0.2">
      <c r="A16748" t="s">
        <v>61</v>
      </c>
      <c r="B16748" t="s">
        <v>81</v>
      </c>
      <c r="C16748" t="s">
        <v>22</v>
      </c>
      <c r="D16748" s="55">
        <v>47088</v>
      </c>
      <c r="E16748">
        <v>-0.05</v>
      </c>
      <c r="F16748">
        <v>2076569</v>
      </c>
      <c r="G16748" s="58" t="s">
        <v>87</v>
      </c>
      <c r="H16748" s="58" t="s">
        <v>84</v>
      </c>
      <c r="I16748" s="60" t="s">
        <v>85</v>
      </c>
    </row>
    <row r="16749" spans="1:9" x14ac:dyDescent="0.2">
      <c r="A16749" t="s">
        <v>62</v>
      </c>
      <c r="B16749" t="s">
        <v>80</v>
      </c>
      <c r="C16749" t="s">
        <v>22</v>
      </c>
      <c r="D16749" s="55">
        <v>47088</v>
      </c>
      <c r="E16749">
        <v>1.03</v>
      </c>
      <c r="F16749">
        <v>2076570</v>
      </c>
      <c r="G16749" s="58" t="s">
        <v>87</v>
      </c>
      <c r="H16749" s="58" t="s">
        <v>84</v>
      </c>
      <c r="I16749" s="60" t="s">
        <v>85</v>
      </c>
    </row>
    <row r="16750" spans="1:9" x14ac:dyDescent="0.2">
      <c r="A16750" t="s">
        <v>62</v>
      </c>
      <c r="B16750" t="s">
        <v>81</v>
      </c>
      <c r="C16750" t="s">
        <v>22</v>
      </c>
      <c r="D16750" s="55">
        <v>47088</v>
      </c>
      <c r="E16750">
        <v>0.04</v>
      </c>
      <c r="F16750">
        <v>2076571</v>
      </c>
      <c r="G16750" s="58" t="s">
        <v>87</v>
      </c>
      <c r="H16750" s="58" t="s">
        <v>84</v>
      </c>
      <c r="I16750" s="60" t="s">
        <v>85</v>
      </c>
    </row>
    <row r="16751" spans="1:9" x14ac:dyDescent="0.2">
      <c r="A16751" t="s">
        <v>63</v>
      </c>
      <c r="B16751" t="s">
        <v>80</v>
      </c>
      <c r="C16751" t="s">
        <v>22</v>
      </c>
      <c r="D16751" s="55">
        <v>47088</v>
      </c>
      <c r="E16751">
        <v>0</v>
      </c>
      <c r="F16751">
        <v>2076572</v>
      </c>
      <c r="G16751" s="58" t="s">
        <v>87</v>
      </c>
      <c r="H16751" s="58" t="s">
        <v>84</v>
      </c>
      <c r="I16751" s="60" t="s">
        <v>85</v>
      </c>
    </row>
    <row r="16752" spans="1:9" x14ac:dyDescent="0.2">
      <c r="A16752" t="s">
        <v>63</v>
      </c>
      <c r="B16752" t="s">
        <v>81</v>
      </c>
      <c r="C16752" t="s">
        <v>22</v>
      </c>
      <c r="D16752" s="55">
        <v>47088</v>
      </c>
      <c r="E16752">
        <v>0</v>
      </c>
      <c r="F16752">
        <v>2076573</v>
      </c>
      <c r="G16752" s="58" t="s">
        <v>87</v>
      </c>
      <c r="H16752" s="58" t="s">
        <v>84</v>
      </c>
      <c r="I16752" s="60" t="s">
        <v>85</v>
      </c>
    </row>
    <row r="16753" spans="1:9" x14ac:dyDescent="0.2">
      <c r="A16753" t="s">
        <v>64</v>
      </c>
      <c r="B16753" t="s">
        <v>80</v>
      </c>
      <c r="C16753" t="s">
        <v>22</v>
      </c>
      <c r="D16753" s="55">
        <v>47088</v>
      </c>
      <c r="E16753">
        <v>0</v>
      </c>
      <c r="F16753">
        <v>2076574</v>
      </c>
      <c r="G16753" s="58" t="s">
        <v>87</v>
      </c>
      <c r="H16753" s="58" t="s">
        <v>84</v>
      </c>
      <c r="I16753" s="60" t="s">
        <v>85</v>
      </c>
    </row>
    <row r="16754" spans="1:9" x14ac:dyDescent="0.2">
      <c r="A16754" t="s">
        <v>64</v>
      </c>
      <c r="B16754" t="s">
        <v>81</v>
      </c>
      <c r="C16754" t="s">
        <v>22</v>
      </c>
      <c r="D16754" s="55">
        <v>47088</v>
      </c>
      <c r="E16754">
        <v>0</v>
      </c>
      <c r="F16754">
        <v>2076575</v>
      </c>
      <c r="G16754" s="58" t="s">
        <v>87</v>
      </c>
      <c r="H16754" s="58" t="s">
        <v>84</v>
      </c>
      <c r="I16754" s="60" t="s">
        <v>85</v>
      </c>
    </row>
    <row r="16755" spans="1:9" x14ac:dyDescent="0.2">
      <c r="A16755" t="s">
        <v>79</v>
      </c>
      <c r="B16755" t="s">
        <v>80</v>
      </c>
      <c r="C16755" t="s">
        <v>22</v>
      </c>
      <c r="D16755" s="55">
        <v>47088</v>
      </c>
      <c r="E16755">
        <v>0</v>
      </c>
      <c r="F16755">
        <v>2076576</v>
      </c>
      <c r="G16755" s="58" t="s">
        <v>87</v>
      </c>
      <c r="H16755" s="58" t="s">
        <v>84</v>
      </c>
      <c r="I16755" s="60" t="s">
        <v>85</v>
      </c>
    </row>
    <row r="16756" spans="1:9" x14ac:dyDescent="0.2">
      <c r="A16756" t="s">
        <v>79</v>
      </c>
      <c r="B16756" t="s">
        <v>81</v>
      </c>
      <c r="C16756" t="s">
        <v>22</v>
      </c>
      <c r="D16756" s="55">
        <v>47088</v>
      </c>
      <c r="E16756">
        <v>0</v>
      </c>
      <c r="F16756">
        <v>2076577</v>
      </c>
      <c r="G16756" s="58" t="s">
        <v>87</v>
      </c>
      <c r="H16756" s="58" t="s">
        <v>84</v>
      </c>
      <c r="I16756" s="60" t="s">
        <v>85</v>
      </c>
    </row>
    <row r="16757" spans="1:9" x14ac:dyDescent="0.2">
      <c r="A16757" t="s">
        <v>65</v>
      </c>
      <c r="B16757" t="s">
        <v>80</v>
      </c>
      <c r="C16757" t="s">
        <v>22</v>
      </c>
      <c r="D16757" s="55">
        <v>47088</v>
      </c>
      <c r="E16757">
        <v>0</v>
      </c>
      <c r="F16757">
        <v>2076578</v>
      </c>
      <c r="G16757" s="58" t="s">
        <v>87</v>
      </c>
      <c r="H16757" s="58" t="s">
        <v>84</v>
      </c>
      <c r="I16757" s="60" t="s">
        <v>85</v>
      </c>
    </row>
    <row r="16758" spans="1:9" x14ac:dyDescent="0.2">
      <c r="A16758" t="s">
        <v>65</v>
      </c>
      <c r="B16758" t="s">
        <v>81</v>
      </c>
      <c r="C16758" t="s">
        <v>22</v>
      </c>
      <c r="D16758" s="55">
        <v>47088</v>
      </c>
      <c r="E16758">
        <v>0</v>
      </c>
      <c r="F16758">
        <v>2076579</v>
      </c>
      <c r="G16758" s="58" t="s">
        <v>87</v>
      </c>
      <c r="H16758" s="58" t="s">
        <v>84</v>
      </c>
      <c r="I16758" s="60" t="s">
        <v>85</v>
      </c>
    </row>
    <row r="16759" spans="1:9" x14ac:dyDescent="0.2">
      <c r="A16759" t="s">
        <v>82</v>
      </c>
      <c r="B16759" t="s">
        <v>80</v>
      </c>
      <c r="C16759" t="s">
        <v>22</v>
      </c>
      <c r="D16759" s="55">
        <v>47088</v>
      </c>
      <c r="E16759">
        <v>0</v>
      </c>
      <c r="F16759">
        <v>2076580</v>
      </c>
      <c r="G16759" s="58" t="s">
        <v>87</v>
      </c>
      <c r="H16759" s="58" t="s">
        <v>84</v>
      </c>
      <c r="I16759" s="60" t="s">
        <v>85</v>
      </c>
    </row>
    <row r="16760" spans="1:9" x14ac:dyDescent="0.2">
      <c r="B16760" t="s">
        <v>80</v>
      </c>
      <c r="C16760" t="s">
        <v>22</v>
      </c>
      <c r="D16760" s="55">
        <v>47088</v>
      </c>
      <c r="I16760" s="60" t="s">
        <v>86</v>
      </c>
    </row>
    <row r="16761" spans="1:9" x14ac:dyDescent="0.2">
      <c r="B16761" t="s">
        <v>80</v>
      </c>
      <c r="C16761" t="s">
        <v>22</v>
      </c>
      <c r="D16761" s="55">
        <v>47088</v>
      </c>
      <c r="I16761" s="60" t="s">
        <v>86</v>
      </c>
    </row>
    <row r="16762" spans="1:9" x14ac:dyDescent="0.2">
      <c r="A16762" t="s">
        <v>78</v>
      </c>
      <c r="B16762" t="s">
        <v>80</v>
      </c>
      <c r="C16762" t="s">
        <v>22</v>
      </c>
      <c r="D16762" s="55">
        <v>47119</v>
      </c>
      <c r="E16762">
        <v>1.25</v>
      </c>
      <c r="F16762">
        <v>2076534</v>
      </c>
      <c r="G16762" s="58" t="s">
        <v>87</v>
      </c>
      <c r="H16762" s="58" t="s">
        <v>84</v>
      </c>
      <c r="I16762" s="60" t="s">
        <v>85</v>
      </c>
    </row>
    <row r="16763" spans="1:9" x14ac:dyDescent="0.2">
      <c r="A16763" t="s">
        <v>78</v>
      </c>
      <c r="B16763" t="s">
        <v>81</v>
      </c>
      <c r="C16763" t="s">
        <v>22</v>
      </c>
      <c r="D16763" s="55">
        <v>47119</v>
      </c>
      <c r="E16763">
        <v>0.04</v>
      </c>
      <c r="F16763">
        <v>2076535</v>
      </c>
      <c r="G16763" s="58" t="s">
        <v>87</v>
      </c>
      <c r="H16763" s="58" t="s">
        <v>84</v>
      </c>
      <c r="I16763" s="60" t="s">
        <v>85</v>
      </c>
    </row>
    <row r="16764" spans="1:9" x14ac:dyDescent="0.2">
      <c r="A16764" t="s">
        <v>35</v>
      </c>
      <c r="B16764" t="s">
        <v>80</v>
      </c>
      <c r="C16764" t="s">
        <v>22</v>
      </c>
      <c r="D16764" s="55">
        <v>47119</v>
      </c>
      <c r="E16764">
        <v>1.25</v>
      </c>
      <c r="F16764">
        <v>2076536</v>
      </c>
      <c r="G16764" s="58" t="s">
        <v>87</v>
      </c>
      <c r="H16764" s="58" t="s">
        <v>84</v>
      </c>
      <c r="I16764" s="60" t="s">
        <v>85</v>
      </c>
    </row>
    <row r="16765" spans="1:9" x14ac:dyDescent="0.2">
      <c r="A16765" t="s">
        <v>35</v>
      </c>
      <c r="B16765" t="s">
        <v>81</v>
      </c>
      <c r="C16765" t="s">
        <v>22</v>
      </c>
      <c r="D16765" s="55">
        <v>47119</v>
      </c>
      <c r="E16765">
        <v>0.31</v>
      </c>
      <c r="F16765">
        <v>2076537</v>
      </c>
      <c r="G16765" s="58" t="s">
        <v>87</v>
      </c>
      <c r="H16765" s="58" t="s">
        <v>84</v>
      </c>
      <c r="I16765" s="60" t="s">
        <v>85</v>
      </c>
    </row>
    <row r="16766" spans="1:9" x14ac:dyDescent="0.2">
      <c r="A16766" t="s">
        <v>36</v>
      </c>
      <c r="B16766" t="s">
        <v>80</v>
      </c>
      <c r="C16766" t="s">
        <v>22</v>
      </c>
      <c r="D16766" s="55">
        <v>47119</v>
      </c>
      <c r="E16766">
        <v>1.25</v>
      </c>
      <c r="F16766">
        <v>2076538</v>
      </c>
      <c r="G16766" s="58" t="s">
        <v>87</v>
      </c>
      <c r="H16766" s="58" t="s">
        <v>84</v>
      </c>
      <c r="I16766" s="60" t="s">
        <v>85</v>
      </c>
    </row>
    <row r="16767" spans="1:9" x14ac:dyDescent="0.2">
      <c r="A16767" t="s">
        <v>36</v>
      </c>
      <c r="B16767" t="s">
        <v>81</v>
      </c>
      <c r="C16767" t="s">
        <v>22</v>
      </c>
      <c r="D16767" s="55">
        <v>47119</v>
      </c>
      <c r="E16767">
        <v>0.04</v>
      </c>
      <c r="F16767">
        <v>2076539</v>
      </c>
      <c r="G16767" s="58" t="s">
        <v>87</v>
      </c>
      <c r="H16767" s="58" t="s">
        <v>84</v>
      </c>
      <c r="I16767" s="60" t="s">
        <v>85</v>
      </c>
    </row>
    <row r="16768" spans="1:9" x14ac:dyDescent="0.2">
      <c r="A16768" t="s">
        <v>37</v>
      </c>
      <c r="B16768" t="s">
        <v>80</v>
      </c>
      <c r="C16768" t="s">
        <v>22</v>
      </c>
      <c r="D16768" s="55">
        <v>47119</v>
      </c>
      <c r="E16768">
        <v>1.25</v>
      </c>
      <c r="F16768">
        <v>2076540</v>
      </c>
      <c r="G16768" s="58" t="s">
        <v>87</v>
      </c>
      <c r="H16768" s="58" t="s">
        <v>84</v>
      </c>
      <c r="I16768" s="60" t="s">
        <v>85</v>
      </c>
    </row>
    <row r="16769" spans="1:9" x14ac:dyDescent="0.2">
      <c r="A16769" t="s">
        <v>37</v>
      </c>
      <c r="B16769" t="s">
        <v>81</v>
      </c>
      <c r="C16769" t="s">
        <v>22</v>
      </c>
      <c r="D16769" s="55">
        <v>47119</v>
      </c>
      <c r="E16769">
        <v>0.31</v>
      </c>
      <c r="F16769">
        <v>2076541</v>
      </c>
      <c r="G16769" s="58" t="s">
        <v>87</v>
      </c>
      <c r="H16769" s="58" t="s">
        <v>84</v>
      </c>
      <c r="I16769" s="60" t="s">
        <v>85</v>
      </c>
    </row>
    <row r="16770" spans="1:9" x14ac:dyDescent="0.2">
      <c r="A16770" t="s">
        <v>40</v>
      </c>
      <c r="B16770" t="s">
        <v>80</v>
      </c>
      <c r="C16770" t="s">
        <v>22</v>
      </c>
      <c r="D16770" s="55">
        <v>47119</v>
      </c>
      <c r="E16770">
        <v>0</v>
      </c>
      <c r="F16770">
        <v>2076542</v>
      </c>
      <c r="G16770" s="58" t="s">
        <v>87</v>
      </c>
      <c r="H16770" s="58" t="s">
        <v>84</v>
      </c>
      <c r="I16770" s="60" t="s">
        <v>85</v>
      </c>
    </row>
    <row r="16771" spans="1:9" x14ac:dyDescent="0.2">
      <c r="A16771" t="s">
        <v>40</v>
      </c>
      <c r="B16771" t="s">
        <v>81</v>
      </c>
      <c r="C16771" t="s">
        <v>22</v>
      </c>
      <c r="D16771" s="55">
        <v>47119</v>
      </c>
      <c r="E16771">
        <v>0</v>
      </c>
      <c r="F16771">
        <v>2076543</v>
      </c>
      <c r="G16771" s="58" t="s">
        <v>87</v>
      </c>
      <c r="H16771" s="58" t="s">
        <v>84</v>
      </c>
      <c r="I16771" s="60" t="s">
        <v>85</v>
      </c>
    </row>
    <row r="16772" spans="1:9" x14ac:dyDescent="0.2">
      <c r="A16772" t="s">
        <v>41</v>
      </c>
      <c r="B16772" t="s">
        <v>80</v>
      </c>
      <c r="C16772" t="s">
        <v>22</v>
      </c>
      <c r="D16772" s="55">
        <v>47119</v>
      </c>
      <c r="E16772">
        <v>0</v>
      </c>
      <c r="F16772">
        <v>2076544</v>
      </c>
      <c r="G16772" s="58" t="s">
        <v>87</v>
      </c>
      <c r="H16772" s="58" t="s">
        <v>84</v>
      </c>
      <c r="I16772" s="60" t="s">
        <v>85</v>
      </c>
    </row>
    <row r="16773" spans="1:9" x14ac:dyDescent="0.2">
      <c r="A16773" t="s">
        <v>41</v>
      </c>
      <c r="B16773" t="s">
        <v>81</v>
      </c>
      <c r="C16773" t="s">
        <v>22</v>
      </c>
      <c r="D16773" s="55">
        <v>47119</v>
      </c>
      <c r="E16773">
        <v>0</v>
      </c>
      <c r="F16773">
        <v>2076545</v>
      </c>
      <c r="G16773" s="58" t="s">
        <v>87</v>
      </c>
      <c r="H16773" s="58" t="s">
        <v>84</v>
      </c>
      <c r="I16773" s="60" t="s">
        <v>85</v>
      </c>
    </row>
    <row r="16774" spans="1:9" x14ac:dyDescent="0.2">
      <c r="A16774" t="s">
        <v>42</v>
      </c>
      <c r="B16774" t="s">
        <v>80</v>
      </c>
      <c r="C16774" t="s">
        <v>22</v>
      </c>
      <c r="D16774" s="55">
        <v>47119</v>
      </c>
      <c r="E16774">
        <v>0.3125</v>
      </c>
      <c r="F16774">
        <v>2076546</v>
      </c>
      <c r="G16774" s="58" t="s">
        <v>87</v>
      </c>
      <c r="H16774" s="58" t="s">
        <v>84</v>
      </c>
      <c r="I16774" s="60" t="s">
        <v>85</v>
      </c>
    </row>
    <row r="16775" spans="1:9" x14ac:dyDescent="0.2">
      <c r="A16775" t="s">
        <v>42</v>
      </c>
      <c r="B16775" t="s">
        <v>81</v>
      </c>
      <c r="C16775" t="s">
        <v>22</v>
      </c>
      <c r="D16775" s="55">
        <v>47119</v>
      </c>
      <c r="E16775">
        <v>0</v>
      </c>
      <c r="F16775">
        <v>2076547</v>
      </c>
      <c r="G16775" s="58" t="s">
        <v>87</v>
      </c>
      <c r="H16775" s="58" t="s">
        <v>84</v>
      </c>
      <c r="I16775" s="60" t="s">
        <v>85</v>
      </c>
    </row>
    <row r="16776" spans="1:9" x14ac:dyDescent="0.2">
      <c r="A16776" t="s">
        <v>43</v>
      </c>
      <c r="B16776" t="s">
        <v>80</v>
      </c>
      <c r="C16776" t="s">
        <v>22</v>
      </c>
      <c r="D16776" s="55">
        <v>47119</v>
      </c>
      <c r="E16776">
        <v>0.3125</v>
      </c>
      <c r="F16776">
        <v>2076548</v>
      </c>
      <c r="G16776" s="58" t="s">
        <v>87</v>
      </c>
      <c r="H16776" s="58" t="s">
        <v>84</v>
      </c>
      <c r="I16776" s="60" t="s">
        <v>85</v>
      </c>
    </row>
    <row r="16777" spans="1:9" x14ac:dyDescent="0.2">
      <c r="A16777" t="s">
        <v>43</v>
      </c>
      <c r="B16777" t="s">
        <v>81</v>
      </c>
      <c r="C16777" t="s">
        <v>22</v>
      </c>
      <c r="D16777" s="55">
        <v>47119</v>
      </c>
      <c r="E16777">
        <v>0</v>
      </c>
      <c r="F16777">
        <v>2076549</v>
      </c>
      <c r="G16777" s="58" t="s">
        <v>87</v>
      </c>
      <c r="H16777" s="58" t="s">
        <v>84</v>
      </c>
      <c r="I16777" s="60" t="s">
        <v>85</v>
      </c>
    </row>
    <row r="16778" spans="1:9" x14ac:dyDescent="0.2">
      <c r="A16778" t="s">
        <v>44</v>
      </c>
      <c r="B16778" t="s">
        <v>80</v>
      </c>
      <c r="C16778" t="s">
        <v>22</v>
      </c>
      <c r="D16778" s="55">
        <v>47119</v>
      </c>
      <c r="E16778">
        <v>0.46500000000000002</v>
      </c>
      <c r="F16778">
        <v>2076550</v>
      </c>
      <c r="G16778" s="58" t="s">
        <v>87</v>
      </c>
      <c r="H16778" s="58" t="s">
        <v>84</v>
      </c>
      <c r="I16778" s="60" t="s">
        <v>85</v>
      </c>
    </row>
    <row r="16779" spans="1:9" x14ac:dyDescent="0.2">
      <c r="A16779" t="s">
        <v>44</v>
      </c>
      <c r="B16779" t="s">
        <v>81</v>
      </c>
      <c r="C16779" t="s">
        <v>22</v>
      </c>
      <c r="D16779" s="55">
        <v>47119</v>
      </c>
      <c r="E16779">
        <v>0.05</v>
      </c>
      <c r="F16779">
        <v>2076551</v>
      </c>
      <c r="G16779" s="58" t="s">
        <v>87</v>
      </c>
      <c r="H16779" s="58" t="s">
        <v>84</v>
      </c>
      <c r="I16779" s="60" t="s">
        <v>85</v>
      </c>
    </row>
    <row r="16780" spans="1:9" x14ac:dyDescent="0.2">
      <c r="A16780" t="s">
        <v>45</v>
      </c>
      <c r="B16780" t="s">
        <v>80</v>
      </c>
      <c r="C16780" t="s">
        <v>22</v>
      </c>
      <c r="D16780" s="55">
        <v>47119</v>
      </c>
      <c r="E16780">
        <v>0.46500000000000002</v>
      </c>
      <c r="F16780">
        <v>2076552</v>
      </c>
      <c r="G16780" s="58" t="s">
        <v>87</v>
      </c>
      <c r="H16780" s="58" t="s">
        <v>84</v>
      </c>
      <c r="I16780" s="60" t="s">
        <v>85</v>
      </c>
    </row>
    <row r="16781" spans="1:9" x14ac:dyDescent="0.2">
      <c r="A16781" t="s">
        <v>45</v>
      </c>
      <c r="B16781" t="s">
        <v>81</v>
      </c>
      <c r="C16781" t="s">
        <v>22</v>
      </c>
      <c r="D16781" s="55">
        <v>47119</v>
      </c>
      <c r="E16781">
        <v>0.05</v>
      </c>
      <c r="F16781">
        <v>2076553</v>
      </c>
      <c r="G16781" s="58" t="s">
        <v>87</v>
      </c>
      <c r="H16781" s="58" t="s">
        <v>84</v>
      </c>
      <c r="I16781" s="60" t="s">
        <v>85</v>
      </c>
    </row>
    <row r="16782" spans="1:9" x14ac:dyDescent="0.2">
      <c r="A16782" t="s">
        <v>46</v>
      </c>
      <c r="B16782" t="s">
        <v>80</v>
      </c>
      <c r="C16782" t="s">
        <v>22</v>
      </c>
      <c r="D16782" s="55">
        <v>47119</v>
      </c>
      <c r="E16782">
        <v>0.46500000000000002</v>
      </c>
      <c r="F16782">
        <v>2076554</v>
      </c>
      <c r="G16782" s="58" t="s">
        <v>87</v>
      </c>
      <c r="H16782" s="58" t="s">
        <v>84</v>
      </c>
      <c r="I16782" s="60" t="s">
        <v>85</v>
      </c>
    </row>
    <row r="16783" spans="1:9" x14ac:dyDescent="0.2">
      <c r="A16783" t="s">
        <v>46</v>
      </c>
      <c r="B16783" t="s">
        <v>81</v>
      </c>
      <c r="C16783" t="s">
        <v>22</v>
      </c>
      <c r="D16783" s="55">
        <v>47119</v>
      </c>
      <c r="E16783">
        <v>0.05</v>
      </c>
      <c r="F16783">
        <v>2076555</v>
      </c>
      <c r="G16783" s="58" t="s">
        <v>87</v>
      </c>
      <c r="H16783" s="58" t="s">
        <v>84</v>
      </c>
      <c r="I16783" s="60" t="s">
        <v>85</v>
      </c>
    </row>
    <row r="16784" spans="1:9" x14ac:dyDescent="0.2">
      <c r="A16784" t="s">
        <v>47</v>
      </c>
      <c r="B16784" t="s">
        <v>80</v>
      </c>
      <c r="C16784" t="s">
        <v>22</v>
      </c>
      <c r="D16784" s="55">
        <v>47119</v>
      </c>
      <c r="E16784">
        <v>0.46500000000000002</v>
      </c>
      <c r="F16784">
        <v>2076556</v>
      </c>
      <c r="G16784" s="58" t="s">
        <v>87</v>
      </c>
      <c r="H16784" s="58" t="s">
        <v>84</v>
      </c>
      <c r="I16784" s="60" t="s">
        <v>85</v>
      </c>
    </row>
    <row r="16785" spans="1:9" x14ac:dyDescent="0.2">
      <c r="A16785" t="s">
        <v>47</v>
      </c>
      <c r="B16785" t="s">
        <v>81</v>
      </c>
      <c r="C16785" t="s">
        <v>22</v>
      </c>
      <c r="D16785" s="55">
        <v>47119</v>
      </c>
      <c r="E16785">
        <v>0.05</v>
      </c>
      <c r="F16785">
        <v>2076557</v>
      </c>
      <c r="G16785" s="58" t="s">
        <v>87</v>
      </c>
      <c r="H16785" s="58" t="s">
        <v>84</v>
      </c>
      <c r="I16785" s="60" t="s">
        <v>85</v>
      </c>
    </row>
    <row r="16786" spans="1:9" x14ac:dyDescent="0.2">
      <c r="A16786" t="s">
        <v>48</v>
      </c>
      <c r="B16786" t="s">
        <v>80</v>
      </c>
      <c r="C16786" t="s">
        <v>22</v>
      </c>
      <c r="D16786" s="55">
        <v>47119</v>
      </c>
      <c r="E16786">
        <v>0.46500000000000002</v>
      </c>
      <c r="F16786">
        <v>2076558</v>
      </c>
      <c r="G16786" s="58" t="s">
        <v>87</v>
      </c>
      <c r="H16786" s="58" t="s">
        <v>84</v>
      </c>
      <c r="I16786" s="60" t="s">
        <v>85</v>
      </c>
    </row>
    <row r="16787" spans="1:9" x14ac:dyDescent="0.2">
      <c r="A16787" t="s">
        <v>48</v>
      </c>
      <c r="B16787" t="s">
        <v>81</v>
      </c>
      <c r="C16787" t="s">
        <v>22</v>
      </c>
      <c r="D16787" s="55">
        <v>47119</v>
      </c>
      <c r="E16787">
        <v>0.05</v>
      </c>
      <c r="F16787">
        <v>2076559</v>
      </c>
      <c r="G16787" s="58" t="s">
        <v>87</v>
      </c>
      <c r="H16787" s="58" t="s">
        <v>84</v>
      </c>
      <c r="I16787" s="60" t="s">
        <v>85</v>
      </c>
    </row>
    <row r="16788" spans="1:9" x14ac:dyDescent="0.2">
      <c r="A16788" t="s">
        <v>50</v>
      </c>
      <c r="B16788" t="s">
        <v>80</v>
      </c>
      <c r="C16788" t="s">
        <v>22</v>
      </c>
      <c r="D16788" s="55">
        <v>47119</v>
      </c>
      <c r="E16788">
        <v>0</v>
      </c>
      <c r="F16788">
        <v>2076560</v>
      </c>
      <c r="G16788" s="58" t="s">
        <v>87</v>
      </c>
      <c r="H16788" s="58" t="s">
        <v>84</v>
      </c>
      <c r="I16788" s="60" t="s">
        <v>85</v>
      </c>
    </row>
    <row r="16789" spans="1:9" x14ac:dyDescent="0.2">
      <c r="A16789" t="s">
        <v>50</v>
      </c>
      <c r="B16789" t="s">
        <v>81</v>
      </c>
      <c r="C16789" t="s">
        <v>22</v>
      </c>
      <c r="D16789" s="55">
        <v>47119</v>
      </c>
      <c r="E16789">
        <v>0</v>
      </c>
      <c r="F16789">
        <v>2076561</v>
      </c>
      <c r="G16789" s="58" t="s">
        <v>87</v>
      </c>
      <c r="H16789" s="58" t="s">
        <v>84</v>
      </c>
      <c r="I16789" s="60" t="s">
        <v>85</v>
      </c>
    </row>
    <row r="16790" spans="1:9" x14ac:dyDescent="0.2">
      <c r="A16790" t="s">
        <v>58</v>
      </c>
      <c r="B16790" t="s">
        <v>80</v>
      </c>
      <c r="C16790" t="s">
        <v>22</v>
      </c>
      <c r="D16790" s="55">
        <v>47119</v>
      </c>
      <c r="E16790">
        <v>1.25</v>
      </c>
      <c r="F16790">
        <v>2076562</v>
      </c>
      <c r="G16790" s="58" t="s">
        <v>87</v>
      </c>
      <c r="H16790" s="58" t="s">
        <v>84</v>
      </c>
      <c r="I16790" s="60" t="s">
        <v>85</v>
      </c>
    </row>
    <row r="16791" spans="1:9" x14ac:dyDescent="0.2">
      <c r="A16791" t="s">
        <v>58</v>
      </c>
      <c r="B16791" t="s">
        <v>81</v>
      </c>
      <c r="C16791" t="s">
        <v>22</v>
      </c>
      <c r="D16791" s="55">
        <v>47119</v>
      </c>
      <c r="E16791">
        <v>0.04</v>
      </c>
      <c r="F16791">
        <v>2076563</v>
      </c>
      <c r="G16791" s="58" t="s">
        <v>87</v>
      </c>
      <c r="H16791" s="58" t="s">
        <v>84</v>
      </c>
      <c r="I16791" s="60" t="s">
        <v>85</v>
      </c>
    </row>
    <row r="16792" spans="1:9" x14ac:dyDescent="0.2">
      <c r="A16792" t="s">
        <v>59</v>
      </c>
      <c r="B16792" t="s">
        <v>80</v>
      </c>
      <c r="C16792" t="s">
        <v>22</v>
      </c>
      <c r="D16792" s="55">
        <v>47119</v>
      </c>
      <c r="E16792">
        <v>1.645</v>
      </c>
      <c r="F16792">
        <v>2076564</v>
      </c>
      <c r="G16792" s="58" t="s">
        <v>87</v>
      </c>
      <c r="H16792" s="58" t="s">
        <v>84</v>
      </c>
      <c r="I16792" s="60" t="s">
        <v>85</v>
      </c>
    </row>
    <row r="16793" spans="1:9" x14ac:dyDescent="0.2">
      <c r="A16793" t="s">
        <v>59</v>
      </c>
      <c r="B16793" t="s">
        <v>81</v>
      </c>
      <c r="C16793" t="s">
        <v>22</v>
      </c>
      <c r="D16793" s="55">
        <v>47119</v>
      </c>
      <c r="E16793">
        <v>-0.25</v>
      </c>
      <c r="F16793">
        <v>2076565</v>
      </c>
      <c r="G16793" s="58" t="s">
        <v>87</v>
      </c>
      <c r="H16793" s="58" t="s">
        <v>84</v>
      </c>
      <c r="I16793" s="60" t="s">
        <v>85</v>
      </c>
    </row>
    <row r="16794" spans="1:9" x14ac:dyDescent="0.2">
      <c r="A16794" t="s">
        <v>60</v>
      </c>
      <c r="B16794" t="s">
        <v>80</v>
      </c>
      <c r="C16794" t="s">
        <v>22</v>
      </c>
      <c r="D16794" s="55">
        <v>47119</v>
      </c>
      <c r="E16794">
        <v>1.645</v>
      </c>
      <c r="F16794">
        <v>2076566</v>
      </c>
      <c r="G16794" s="58" t="s">
        <v>87</v>
      </c>
      <c r="H16794" s="58" t="s">
        <v>84</v>
      </c>
      <c r="I16794" s="60" t="s">
        <v>85</v>
      </c>
    </row>
    <row r="16795" spans="1:9" x14ac:dyDescent="0.2">
      <c r="A16795" t="s">
        <v>60</v>
      </c>
      <c r="B16795" t="s">
        <v>81</v>
      </c>
      <c r="C16795" t="s">
        <v>22</v>
      </c>
      <c r="D16795" s="55">
        <v>47119</v>
      </c>
      <c r="E16795">
        <v>0.39</v>
      </c>
      <c r="F16795">
        <v>2076567</v>
      </c>
      <c r="G16795" s="58" t="s">
        <v>87</v>
      </c>
      <c r="H16795" s="58" t="s">
        <v>84</v>
      </c>
      <c r="I16795" s="60" t="s">
        <v>85</v>
      </c>
    </row>
    <row r="16796" spans="1:9" x14ac:dyDescent="0.2">
      <c r="A16796" t="s">
        <v>61</v>
      </c>
      <c r="B16796" t="s">
        <v>80</v>
      </c>
      <c r="C16796" t="s">
        <v>22</v>
      </c>
      <c r="D16796" s="55">
        <v>47119</v>
      </c>
      <c r="E16796">
        <v>1.645</v>
      </c>
      <c r="F16796">
        <v>2076568</v>
      </c>
      <c r="G16796" s="58" t="s">
        <v>87</v>
      </c>
      <c r="H16796" s="58" t="s">
        <v>84</v>
      </c>
      <c r="I16796" s="60" t="s">
        <v>85</v>
      </c>
    </row>
    <row r="16797" spans="1:9" x14ac:dyDescent="0.2">
      <c r="A16797" t="s">
        <v>61</v>
      </c>
      <c r="B16797" t="s">
        <v>81</v>
      </c>
      <c r="C16797" t="s">
        <v>22</v>
      </c>
      <c r="D16797" s="55">
        <v>47119</v>
      </c>
      <c r="E16797">
        <v>-0.2</v>
      </c>
      <c r="F16797">
        <v>2076569</v>
      </c>
      <c r="G16797" s="58" t="s">
        <v>87</v>
      </c>
      <c r="H16797" s="58" t="s">
        <v>84</v>
      </c>
      <c r="I16797" s="60" t="s">
        <v>85</v>
      </c>
    </row>
    <row r="16798" spans="1:9" x14ac:dyDescent="0.2">
      <c r="A16798" t="s">
        <v>62</v>
      </c>
      <c r="B16798" t="s">
        <v>80</v>
      </c>
      <c r="C16798" t="s">
        <v>22</v>
      </c>
      <c r="D16798" s="55">
        <v>47119</v>
      </c>
      <c r="E16798">
        <v>1.25</v>
      </c>
      <c r="F16798">
        <v>2076570</v>
      </c>
      <c r="G16798" s="58" t="s">
        <v>87</v>
      </c>
      <c r="H16798" s="58" t="s">
        <v>84</v>
      </c>
      <c r="I16798" s="60" t="s">
        <v>85</v>
      </c>
    </row>
    <row r="16799" spans="1:9" x14ac:dyDescent="0.2">
      <c r="A16799" t="s">
        <v>62</v>
      </c>
      <c r="B16799" t="s">
        <v>81</v>
      </c>
      <c r="C16799" t="s">
        <v>22</v>
      </c>
      <c r="D16799" s="55">
        <v>47119</v>
      </c>
      <c r="E16799">
        <v>0.04</v>
      </c>
      <c r="F16799">
        <v>2076571</v>
      </c>
      <c r="G16799" s="58" t="s">
        <v>87</v>
      </c>
      <c r="H16799" s="58" t="s">
        <v>84</v>
      </c>
      <c r="I16799" s="60" t="s">
        <v>85</v>
      </c>
    </row>
    <row r="16800" spans="1:9" x14ac:dyDescent="0.2">
      <c r="A16800" t="s">
        <v>63</v>
      </c>
      <c r="B16800" t="s">
        <v>80</v>
      </c>
      <c r="C16800" t="s">
        <v>22</v>
      </c>
      <c r="D16800" s="55">
        <v>47119</v>
      </c>
      <c r="E16800">
        <v>0</v>
      </c>
      <c r="F16800">
        <v>2076572</v>
      </c>
      <c r="G16800" s="58" t="s">
        <v>87</v>
      </c>
      <c r="H16800" s="58" t="s">
        <v>84</v>
      </c>
      <c r="I16800" s="60" t="s">
        <v>85</v>
      </c>
    </row>
    <row r="16801" spans="1:9" x14ac:dyDescent="0.2">
      <c r="A16801" t="s">
        <v>63</v>
      </c>
      <c r="B16801" t="s">
        <v>81</v>
      </c>
      <c r="C16801" t="s">
        <v>22</v>
      </c>
      <c r="D16801" s="55">
        <v>47119</v>
      </c>
      <c r="E16801">
        <v>0</v>
      </c>
      <c r="F16801">
        <v>2076573</v>
      </c>
      <c r="G16801" s="58" t="s">
        <v>87</v>
      </c>
      <c r="H16801" s="58" t="s">
        <v>84</v>
      </c>
      <c r="I16801" s="60" t="s">
        <v>85</v>
      </c>
    </row>
    <row r="16802" spans="1:9" x14ac:dyDescent="0.2">
      <c r="A16802" t="s">
        <v>64</v>
      </c>
      <c r="B16802" t="s">
        <v>80</v>
      </c>
      <c r="C16802" t="s">
        <v>22</v>
      </c>
      <c r="D16802" s="55">
        <v>47119</v>
      </c>
      <c r="E16802">
        <v>0</v>
      </c>
      <c r="F16802">
        <v>2076574</v>
      </c>
      <c r="G16802" s="58" t="s">
        <v>87</v>
      </c>
      <c r="H16802" s="58" t="s">
        <v>84</v>
      </c>
      <c r="I16802" s="60" t="s">
        <v>85</v>
      </c>
    </row>
    <row r="16803" spans="1:9" x14ac:dyDescent="0.2">
      <c r="A16803" t="s">
        <v>64</v>
      </c>
      <c r="B16803" t="s">
        <v>81</v>
      </c>
      <c r="C16803" t="s">
        <v>22</v>
      </c>
      <c r="D16803" s="55">
        <v>47119</v>
      </c>
      <c r="E16803">
        <v>0</v>
      </c>
      <c r="F16803">
        <v>2076575</v>
      </c>
      <c r="G16803" s="58" t="s">
        <v>87</v>
      </c>
      <c r="H16803" s="58" t="s">
        <v>84</v>
      </c>
      <c r="I16803" s="60" t="s">
        <v>85</v>
      </c>
    </row>
    <row r="16804" spans="1:9" x14ac:dyDescent="0.2">
      <c r="A16804" t="s">
        <v>79</v>
      </c>
      <c r="B16804" t="s">
        <v>80</v>
      </c>
      <c r="C16804" t="s">
        <v>22</v>
      </c>
      <c r="D16804" s="55">
        <v>47119</v>
      </c>
      <c r="E16804">
        <v>0</v>
      </c>
      <c r="F16804">
        <v>2076576</v>
      </c>
      <c r="G16804" s="58" t="s">
        <v>87</v>
      </c>
      <c r="H16804" s="58" t="s">
        <v>84</v>
      </c>
      <c r="I16804" s="60" t="s">
        <v>85</v>
      </c>
    </row>
    <row r="16805" spans="1:9" x14ac:dyDescent="0.2">
      <c r="A16805" t="s">
        <v>79</v>
      </c>
      <c r="B16805" t="s">
        <v>81</v>
      </c>
      <c r="C16805" t="s">
        <v>22</v>
      </c>
      <c r="D16805" s="55">
        <v>47119</v>
      </c>
      <c r="E16805">
        <v>0</v>
      </c>
      <c r="F16805">
        <v>2076577</v>
      </c>
      <c r="G16805" s="58" t="s">
        <v>87</v>
      </c>
      <c r="H16805" s="58" t="s">
        <v>84</v>
      </c>
      <c r="I16805" s="60" t="s">
        <v>85</v>
      </c>
    </row>
    <row r="16806" spans="1:9" x14ac:dyDescent="0.2">
      <c r="A16806" t="s">
        <v>65</v>
      </c>
      <c r="B16806" t="s">
        <v>80</v>
      </c>
      <c r="C16806" t="s">
        <v>22</v>
      </c>
      <c r="D16806" s="55">
        <v>47119</v>
      </c>
      <c r="E16806">
        <v>0</v>
      </c>
      <c r="F16806">
        <v>2076578</v>
      </c>
      <c r="G16806" s="58" t="s">
        <v>87</v>
      </c>
      <c r="H16806" s="58" t="s">
        <v>84</v>
      </c>
      <c r="I16806" s="60" t="s">
        <v>85</v>
      </c>
    </row>
    <row r="16807" spans="1:9" x14ac:dyDescent="0.2">
      <c r="A16807" t="s">
        <v>65</v>
      </c>
      <c r="B16807" t="s">
        <v>81</v>
      </c>
      <c r="C16807" t="s">
        <v>22</v>
      </c>
      <c r="D16807" s="55">
        <v>47119</v>
      </c>
      <c r="E16807">
        <v>0</v>
      </c>
      <c r="F16807">
        <v>2076579</v>
      </c>
      <c r="G16807" s="58" t="s">
        <v>87</v>
      </c>
      <c r="H16807" s="58" t="s">
        <v>84</v>
      </c>
      <c r="I16807" s="60" t="s">
        <v>85</v>
      </c>
    </row>
    <row r="16808" spans="1:9" x14ac:dyDescent="0.2">
      <c r="A16808" t="s">
        <v>82</v>
      </c>
      <c r="B16808" t="s">
        <v>80</v>
      </c>
      <c r="C16808" t="s">
        <v>22</v>
      </c>
      <c r="D16808" s="55">
        <v>47119</v>
      </c>
      <c r="E16808">
        <v>0</v>
      </c>
      <c r="F16808">
        <v>2076580</v>
      </c>
      <c r="G16808" s="58" t="s">
        <v>87</v>
      </c>
      <c r="H16808" s="58" t="s">
        <v>84</v>
      </c>
      <c r="I16808" s="60" t="s">
        <v>85</v>
      </c>
    </row>
    <row r="16809" spans="1:9" x14ac:dyDescent="0.2">
      <c r="B16809" t="s">
        <v>80</v>
      </c>
      <c r="C16809" t="s">
        <v>22</v>
      </c>
      <c r="D16809" s="55">
        <v>47119</v>
      </c>
      <c r="I16809" s="60" t="s">
        <v>86</v>
      </c>
    </row>
    <row r="16810" spans="1:9" x14ac:dyDescent="0.2">
      <c r="B16810" t="s">
        <v>80</v>
      </c>
      <c r="C16810" t="s">
        <v>22</v>
      </c>
      <c r="D16810" s="55">
        <v>47119</v>
      </c>
      <c r="I16810" s="60" t="s">
        <v>86</v>
      </c>
    </row>
    <row r="16811" spans="1:9" x14ac:dyDescent="0.2">
      <c r="A16811" t="s">
        <v>78</v>
      </c>
      <c r="B16811" t="s">
        <v>80</v>
      </c>
      <c r="C16811" t="s">
        <v>22</v>
      </c>
      <c r="D16811" s="55">
        <v>47150</v>
      </c>
      <c r="E16811">
        <v>1.25</v>
      </c>
      <c r="F16811">
        <v>2076534</v>
      </c>
      <c r="G16811" s="58" t="s">
        <v>87</v>
      </c>
      <c r="H16811" s="58" t="s">
        <v>84</v>
      </c>
      <c r="I16811" s="60" t="s">
        <v>85</v>
      </c>
    </row>
    <row r="16812" spans="1:9" x14ac:dyDescent="0.2">
      <c r="A16812" t="s">
        <v>78</v>
      </c>
      <c r="B16812" t="s">
        <v>81</v>
      </c>
      <c r="C16812" t="s">
        <v>22</v>
      </c>
      <c r="D16812" s="55">
        <v>47150</v>
      </c>
      <c r="E16812">
        <v>0.04</v>
      </c>
      <c r="F16812">
        <v>2076535</v>
      </c>
      <c r="G16812" s="58" t="s">
        <v>87</v>
      </c>
      <c r="H16812" s="58" t="s">
        <v>84</v>
      </c>
      <c r="I16812" s="60" t="s">
        <v>85</v>
      </c>
    </row>
    <row r="16813" spans="1:9" x14ac:dyDescent="0.2">
      <c r="A16813" t="s">
        <v>35</v>
      </c>
      <c r="B16813" t="s">
        <v>80</v>
      </c>
      <c r="C16813" t="s">
        <v>22</v>
      </c>
      <c r="D16813" s="55">
        <v>47150</v>
      </c>
      <c r="E16813">
        <v>1.25</v>
      </c>
      <c r="F16813">
        <v>2076536</v>
      </c>
      <c r="G16813" s="58" t="s">
        <v>87</v>
      </c>
      <c r="H16813" s="58" t="s">
        <v>84</v>
      </c>
      <c r="I16813" s="60" t="s">
        <v>85</v>
      </c>
    </row>
    <row r="16814" spans="1:9" x14ac:dyDescent="0.2">
      <c r="A16814" t="s">
        <v>35</v>
      </c>
      <c r="B16814" t="s">
        <v>81</v>
      </c>
      <c r="C16814" t="s">
        <v>22</v>
      </c>
      <c r="D16814" s="55">
        <v>47150</v>
      </c>
      <c r="E16814">
        <v>0.31</v>
      </c>
      <c r="F16814">
        <v>2076537</v>
      </c>
      <c r="G16814" s="58" t="s">
        <v>87</v>
      </c>
      <c r="H16814" s="58" t="s">
        <v>84</v>
      </c>
      <c r="I16814" s="60" t="s">
        <v>85</v>
      </c>
    </row>
    <row r="16815" spans="1:9" x14ac:dyDescent="0.2">
      <c r="A16815" t="s">
        <v>36</v>
      </c>
      <c r="B16815" t="s">
        <v>80</v>
      </c>
      <c r="C16815" t="s">
        <v>22</v>
      </c>
      <c r="D16815" s="55">
        <v>47150</v>
      </c>
      <c r="E16815">
        <v>1.25</v>
      </c>
      <c r="F16815">
        <v>2076538</v>
      </c>
      <c r="G16815" s="58" t="s">
        <v>87</v>
      </c>
      <c r="H16815" s="58" t="s">
        <v>84</v>
      </c>
      <c r="I16815" s="60" t="s">
        <v>85</v>
      </c>
    </row>
    <row r="16816" spans="1:9" x14ac:dyDescent="0.2">
      <c r="A16816" t="s">
        <v>36</v>
      </c>
      <c r="B16816" t="s">
        <v>81</v>
      </c>
      <c r="C16816" t="s">
        <v>22</v>
      </c>
      <c r="D16816" s="55">
        <v>47150</v>
      </c>
      <c r="E16816">
        <v>0.04</v>
      </c>
      <c r="F16816">
        <v>2076539</v>
      </c>
      <c r="G16816" s="58" t="s">
        <v>87</v>
      </c>
      <c r="H16816" s="58" t="s">
        <v>84</v>
      </c>
      <c r="I16816" s="60" t="s">
        <v>85</v>
      </c>
    </row>
    <row r="16817" spans="1:9" x14ac:dyDescent="0.2">
      <c r="A16817" t="s">
        <v>37</v>
      </c>
      <c r="B16817" t="s">
        <v>80</v>
      </c>
      <c r="C16817" t="s">
        <v>22</v>
      </c>
      <c r="D16817" s="55">
        <v>47150</v>
      </c>
      <c r="E16817">
        <v>1.25</v>
      </c>
      <c r="F16817">
        <v>2076540</v>
      </c>
      <c r="G16817" s="58" t="s">
        <v>87</v>
      </c>
      <c r="H16817" s="58" t="s">
        <v>84</v>
      </c>
      <c r="I16817" s="60" t="s">
        <v>85</v>
      </c>
    </row>
    <row r="16818" spans="1:9" x14ac:dyDescent="0.2">
      <c r="A16818" t="s">
        <v>37</v>
      </c>
      <c r="B16818" t="s">
        <v>81</v>
      </c>
      <c r="C16818" t="s">
        <v>22</v>
      </c>
      <c r="D16818" s="55">
        <v>47150</v>
      </c>
      <c r="E16818">
        <v>0.31</v>
      </c>
      <c r="F16818">
        <v>2076541</v>
      </c>
      <c r="G16818" s="58" t="s">
        <v>87</v>
      </c>
      <c r="H16818" s="58" t="s">
        <v>84</v>
      </c>
      <c r="I16818" s="60" t="s">
        <v>85</v>
      </c>
    </row>
    <row r="16819" spans="1:9" x14ac:dyDescent="0.2">
      <c r="A16819" t="s">
        <v>40</v>
      </c>
      <c r="B16819" t="s">
        <v>80</v>
      </c>
      <c r="C16819" t="s">
        <v>22</v>
      </c>
      <c r="D16819" s="55">
        <v>47150</v>
      </c>
      <c r="E16819">
        <v>0</v>
      </c>
      <c r="F16819">
        <v>2076542</v>
      </c>
      <c r="G16819" s="58" t="s">
        <v>87</v>
      </c>
      <c r="H16819" s="58" t="s">
        <v>84</v>
      </c>
      <c r="I16819" s="60" t="s">
        <v>85</v>
      </c>
    </row>
    <row r="16820" spans="1:9" x14ac:dyDescent="0.2">
      <c r="A16820" t="s">
        <v>40</v>
      </c>
      <c r="B16820" t="s">
        <v>81</v>
      </c>
      <c r="C16820" t="s">
        <v>22</v>
      </c>
      <c r="D16820" s="55">
        <v>47150</v>
      </c>
      <c r="E16820">
        <v>0</v>
      </c>
      <c r="F16820">
        <v>2076543</v>
      </c>
      <c r="G16820" s="58" t="s">
        <v>87</v>
      </c>
      <c r="H16820" s="58" t="s">
        <v>84</v>
      </c>
      <c r="I16820" s="60" t="s">
        <v>85</v>
      </c>
    </row>
    <row r="16821" spans="1:9" x14ac:dyDescent="0.2">
      <c r="A16821" t="s">
        <v>41</v>
      </c>
      <c r="B16821" t="s">
        <v>80</v>
      </c>
      <c r="C16821" t="s">
        <v>22</v>
      </c>
      <c r="D16821" s="55">
        <v>47150</v>
      </c>
      <c r="E16821">
        <v>0</v>
      </c>
      <c r="F16821">
        <v>2076544</v>
      </c>
      <c r="G16821" s="58" t="s">
        <v>87</v>
      </c>
      <c r="H16821" s="58" t="s">
        <v>84</v>
      </c>
      <c r="I16821" s="60" t="s">
        <v>85</v>
      </c>
    </row>
    <row r="16822" spans="1:9" x14ac:dyDescent="0.2">
      <c r="A16822" t="s">
        <v>41</v>
      </c>
      <c r="B16822" t="s">
        <v>81</v>
      </c>
      <c r="C16822" t="s">
        <v>22</v>
      </c>
      <c r="D16822" s="55">
        <v>47150</v>
      </c>
      <c r="E16822">
        <v>0</v>
      </c>
      <c r="F16822">
        <v>2076545</v>
      </c>
      <c r="G16822" s="58" t="s">
        <v>87</v>
      </c>
      <c r="H16822" s="58" t="s">
        <v>84</v>
      </c>
      <c r="I16822" s="60" t="s">
        <v>85</v>
      </c>
    </row>
    <row r="16823" spans="1:9" x14ac:dyDescent="0.2">
      <c r="A16823" t="s">
        <v>42</v>
      </c>
      <c r="B16823" t="s">
        <v>80</v>
      </c>
      <c r="C16823" t="s">
        <v>22</v>
      </c>
      <c r="D16823" s="55">
        <v>47150</v>
      </c>
      <c r="E16823">
        <v>0.3125</v>
      </c>
      <c r="F16823">
        <v>2076546</v>
      </c>
      <c r="G16823" s="58" t="s">
        <v>87</v>
      </c>
      <c r="H16823" s="58" t="s">
        <v>84</v>
      </c>
      <c r="I16823" s="60" t="s">
        <v>85</v>
      </c>
    </row>
    <row r="16824" spans="1:9" x14ac:dyDescent="0.2">
      <c r="A16824" t="s">
        <v>42</v>
      </c>
      <c r="B16824" t="s">
        <v>81</v>
      </c>
      <c r="C16824" t="s">
        <v>22</v>
      </c>
      <c r="D16824" s="55">
        <v>47150</v>
      </c>
      <c r="E16824">
        <v>0</v>
      </c>
      <c r="F16824">
        <v>2076547</v>
      </c>
      <c r="G16824" s="58" t="s">
        <v>87</v>
      </c>
      <c r="H16824" s="58" t="s">
        <v>84</v>
      </c>
      <c r="I16824" s="60" t="s">
        <v>85</v>
      </c>
    </row>
    <row r="16825" spans="1:9" x14ac:dyDescent="0.2">
      <c r="A16825" t="s">
        <v>43</v>
      </c>
      <c r="B16825" t="s">
        <v>80</v>
      </c>
      <c r="C16825" t="s">
        <v>22</v>
      </c>
      <c r="D16825" s="55">
        <v>47150</v>
      </c>
      <c r="E16825">
        <v>0.3125</v>
      </c>
      <c r="F16825">
        <v>2076548</v>
      </c>
      <c r="G16825" s="58" t="s">
        <v>87</v>
      </c>
      <c r="H16825" s="58" t="s">
        <v>84</v>
      </c>
      <c r="I16825" s="60" t="s">
        <v>85</v>
      </c>
    </row>
    <row r="16826" spans="1:9" x14ac:dyDescent="0.2">
      <c r="A16826" t="s">
        <v>43</v>
      </c>
      <c r="B16826" t="s">
        <v>81</v>
      </c>
      <c r="C16826" t="s">
        <v>22</v>
      </c>
      <c r="D16826" s="55">
        <v>47150</v>
      </c>
      <c r="E16826">
        <v>0</v>
      </c>
      <c r="F16826">
        <v>2076549</v>
      </c>
      <c r="G16826" s="58" t="s">
        <v>87</v>
      </c>
      <c r="H16826" s="58" t="s">
        <v>84</v>
      </c>
      <c r="I16826" s="60" t="s">
        <v>85</v>
      </c>
    </row>
    <row r="16827" spans="1:9" x14ac:dyDescent="0.2">
      <c r="A16827" t="s">
        <v>44</v>
      </c>
      <c r="B16827" t="s">
        <v>80</v>
      </c>
      <c r="C16827" t="s">
        <v>22</v>
      </c>
      <c r="D16827" s="55">
        <v>47150</v>
      </c>
      <c r="E16827">
        <v>0.435</v>
      </c>
      <c r="F16827">
        <v>2076550</v>
      </c>
      <c r="G16827" s="58" t="s">
        <v>87</v>
      </c>
      <c r="H16827" s="58" t="s">
        <v>84</v>
      </c>
      <c r="I16827" s="60" t="s">
        <v>85</v>
      </c>
    </row>
    <row r="16828" spans="1:9" x14ac:dyDescent="0.2">
      <c r="A16828" t="s">
        <v>44</v>
      </c>
      <c r="B16828" t="s">
        <v>81</v>
      </c>
      <c r="C16828" t="s">
        <v>22</v>
      </c>
      <c r="D16828" s="55">
        <v>47150</v>
      </c>
      <c r="E16828">
        <v>0.05</v>
      </c>
      <c r="F16828">
        <v>2076551</v>
      </c>
      <c r="G16828" s="58" t="s">
        <v>87</v>
      </c>
      <c r="H16828" s="58" t="s">
        <v>84</v>
      </c>
      <c r="I16828" s="60" t="s">
        <v>85</v>
      </c>
    </row>
    <row r="16829" spans="1:9" x14ac:dyDescent="0.2">
      <c r="A16829" t="s">
        <v>45</v>
      </c>
      <c r="B16829" t="s">
        <v>80</v>
      </c>
      <c r="C16829" t="s">
        <v>22</v>
      </c>
      <c r="D16829" s="55">
        <v>47150</v>
      </c>
      <c r="E16829">
        <v>0.435</v>
      </c>
      <c r="F16829">
        <v>2076552</v>
      </c>
      <c r="G16829" s="58" t="s">
        <v>87</v>
      </c>
      <c r="H16829" s="58" t="s">
        <v>84</v>
      </c>
      <c r="I16829" s="60" t="s">
        <v>85</v>
      </c>
    </row>
    <row r="16830" spans="1:9" x14ac:dyDescent="0.2">
      <c r="A16830" t="s">
        <v>45</v>
      </c>
      <c r="B16830" t="s">
        <v>81</v>
      </c>
      <c r="C16830" t="s">
        <v>22</v>
      </c>
      <c r="D16830" s="55">
        <v>47150</v>
      </c>
      <c r="E16830">
        <v>0.05</v>
      </c>
      <c r="F16830">
        <v>2076553</v>
      </c>
      <c r="G16830" s="58" t="s">
        <v>87</v>
      </c>
      <c r="H16830" s="58" t="s">
        <v>84</v>
      </c>
      <c r="I16830" s="60" t="s">
        <v>85</v>
      </c>
    </row>
    <row r="16831" spans="1:9" x14ac:dyDescent="0.2">
      <c r="A16831" t="s">
        <v>46</v>
      </c>
      <c r="B16831" t="s">
        <v>80</v>
      </c>
      <c r="C16831" t="s">
        <v>22</v>
      </c>
      <c r="D16831" s="55">
        <v>47150</v>
      </c>
      <c r="E16831">
        <v>0.435</v>
      </c>
      <c r="F16831">
        <v>2076554</v>
      </c>
      <c r="G16831" s="58" t="s">
        <v>87</v>
      </c>
      <c r="H16831" s="58" t="s">
        <v>84</v>
      </c>
      <c r="I16831" s="60" t="s">
        <v>85</v>
      </c>
    </row>
    <row r="16832" spans="1:9" x14ac:dyDescent="0.2">
      <c r="A16832" t="s">
        <v>46</v>
      </c>
      <c r="B16832" t="s">
        <v>81</v>
      </c>
      <c r="C16832" t="s">
        <v>22</v>
      </c>
      <c r="D16832" s="55">
        <v>47150</v>
      </c>
      <c r="E16832">
        <v>0.05</v>
      </c>
      <c r="F16832">
        <v>2076555</v>
      </c>
      <c r="G16832" s="58" t="s">
        <v>87</v>
      </c>
      <c r="H16832" s="58" t="s">
        <v>84</v>
      </c>
      <c r="I16832" s="60" t="s">
        <v>85</v>
      </c>
    </row>
    <row r="16833" spans="1:9" x14ac:dyDescent="0.2">
      <c r="A16833" t="s">
        <v>47</v>
      </c>
      <c r="B16833" t="s">
        <v>80</v>
      </c>
      <c r="C16833" t="s">
        <v>22</v>
      </c>
      <c r="D16833" s="55">
        <v>47150</v>
      </c>
      <c r="E16833">
        <v>0.435</v>
      </c>
      <c r="F16833">
        <v>2076556</v>
      </c>
      <c r="G16833" s="58" t="s">
        <v>87</v>
      </c>
      <c r="H16833" s="58" t="s">
        <v>84</v>
      </c>
      <c r="I16833" s="60" t="s">
        <v>85</v>
      </c>
    </row>
    <row r="16834" spans="1:9" x14ac:dyDescent="0.2">
      <c r="A16834" t="s">
        <v>47</v>
      </c>
      <c r="B16834" t="s">
        <v>81</v>
      </c>
      <c r="C16834" t="s">
        <v>22</v>
      </c>
      <c r="D16834" s="55">
        <v>47150</v>
      </c>
      <c r="E16834">
        <v>0.05</v>
      </c>
      <c r="F16834">
        <v>2076557</v>
      </c>
      <c r="G16834" s="58" t="s">
        <v>87</v>
      </c>
      <c r="H16834" s="58" t="s">
        <v>84</v>
      </c>
      <c r="I16834" s="60" t="s">
        <v>85</v>
      </c>
    </row>
    <row r="16835" spans="1:9" x14ac:dyDescent="0.2">
      <c r="A16835" t="s">
        <v>48</v>
      </c>
      <c r="B16835" t="s">
        <v>80</v>
      </c>
      <c r="C16835" t="s">
        <v>22</v>
      </c>
      <c r="D16835" s="55">
        <v>47150</v>
      </c>
      <c r="E16835">
        <v>0.435</v>
      </c>
      <c r="F16835">
        <v>2076558</v>
      </c>
      <c r="G16835" s="58" t="s">
        <v>87</v>
      </c>
      <c r="H16835" s="58" t="s">
        <v>84</v>
      </c>
      <c r="I16835" s="60" t="s">
        <v>85</v>
      </c>
    </row>
    <row r="16836" spans="1:9" x14ac:dyDescent="0.2">
      <c r="A16836" t="s">
        <v>48</v>
      </c>
      <c r="B16836" t="s">
        <v>81</v>
      </c>
      <c r="C16836" t="s">
        <v>22</v>
      </c>
      <c r="D16836" s="55">
        <v>47150</v>
      </c>
      <c r="E16836">
        <v>0.05</v>
      </c>
      <c r="F16836">
        <v>2076559</v>
      </c>
      <c r="G16836" s="58" t="s">
        <v>87</v>
      </c>
      <c r="H16836" s="58" t="s">
        <v>84</v>
      </c>
      <c r="I16836" s="60" t="s">
        <v>85</v>
      </c>
    </row>
    <row r="16837" spans="1:9" x14ac:dyDescent="0.2">
      <c r="A16837" t="s">
        <v>50</v>
      </c>
      <c r="B16837" t="s">
        <v>80</v>
      </c>
      <c r="C16837" t="s">
        <v>22</v>
      </c>
      <c r="D16837" s="55">
        <v>47150</v>
      </c>
      <c r="E16837">
        <v>0</v>
      </c>
      <c r="F16837">
        <v>2076560</v>
      </c>
      <c r="G16837" s="58" t="s">
        <v>87</v>
      </c>
      <c r="H16837" s="58" t="s">
        <v>84</v>
      </c>
      <c r="I16837" s="60" t="s">
        <v>85</v>
      </c>
    </row>
    <row r="16838" spans="1:9" x14ac:dyDescent="0.2">
      <c r="A16838" t="s">
        <v>50</v>
      </c>
      <c r="B16838" t="s">
        <v>81</v>
      </c>
      <c r="C16838" t="s">
        <v>22</v>
      </c>
      <c r="D16838" s="55">
        <v>47150</v>
      </c>
      <c r="E16838">
        <v>0</v>
      </c>
      <c r="F16838">
        <v>2076561</v>
      </c>
      <c r="G16838" s="58" t="s">
        <v>87</v>
      </c>
      <c r="H16838" s="58" t="s">
        <v>84</v>
      </c>
      <c r="I16838" s="60" t="s">
        <v>85</v>
      </c>
    </row>
    <row r="16839" spans="1:9" x14ac:dyDescent="0.2">
      <c r="A16839" t="s">
        <v>58</v>
      </c>
      <c r="B16839" t="s">
        <v>80</v>
      </c>
      <c r="C16839" t="s">
        <v>22</v>
      </c>
      <c r="D16839" s="55">
        <v>47150</v>
      </c>
      <c r="E16839">
        <v>1.25</v>
      </c>
      <c r="F16839">
        <v>2076562</v>
      </c>
      <c r="G16839" s="58" t="s">
        <v>87</v>
      </c>
      <c r="H16839" s="58" t="s">
        <v>84</v>
      </c>
      <c r="I16839" s="60" t="s">
        <v>85</v>
      </c>
    </row>
    <row r="16840" spans="1:9" x14ac:dyDescent="0.2">
      <c r="A16840" t="s">
        <v>58</v>
      </c>
      <c r="B16840" t="s">
        <v>81</v>
      </c>
      <c r="C16840" t="s">
        <v>22</v>
      </c>
      <c r="D16840" s="55">
        <v>47150</v>
      </c>
      <c r="E16840">
        <v>0.04</v>
      </c>
      <c r="F16840">
        <v>2076563</v>
      </c>
      <c r="G16840" s="58" t="s">
        <v>87</v>
      </c>
      <c r="H16840" s="58" t="s">
        <v>84</v>
      </c>
      <c r="I16840" s="60" t="s">
        <v>85</v>
      </c>
    </row>
    <row r="16841" spans="1:9" x14ac:dyDescent="0.2">
      <c r="A16841" t="s">
        <v>59</v>
      </c>
      <c r="B16841" t="s">
        <v>80</v>
      </c>
      <c r="C16841" t="s">
        <v>22</v>
      </c>
      <c r="D16841" s="55">
        <v>47150</v>
      </c>
      <c r="E16841">
        <v>1.595</v>
      </c>
      <c r="F16841">
        <v>2076564</v>
      </c>
      <c r="G16841" s="58" t="s">
        <v>87</v>
      </c>
      <c r="H16841" s="58" t="s">
        <v>84</v>
      </c>
      <c r="I16841" s="60" t="s">
        <v>85</v>
      </c>
    </row>
    <row r="16842" spans="1:9" x14ac:dyDescent="0.2">
      <c r="A16842" t="s">
        <v>59</v>
      </c>
      <c r="B16842" t="s">
        <v>81</v>
      </c>
      <c r="C16842" t="s">
        <v>22</v>
      </c>
      <c r="D16842" s="55">
        <v>47150</v>
      </c>
      <c r="E16842">
        <v>-0.28000000000000003</v>
      </c>
      <c r="F16842">
        <v>2076565</v>
      </c>
      <c r="G16842" s="58" t="s">
        <v>87</v>
      </c>
      <c r="H16842" s="58" t="s">
        <v>84</v>
      </c>
      <c r="I16842" s="60" t="s">
        <v>85</v>
      </c>
    </row>
    <row r="16843" spans="1:9" x14ac:dyDescent="0.2">
      <c r="A16843" t="s">
        <v>60</v>
      </c>
      <c r="B16843" t="s">
        <v>80</v>
      </c>
      <c r="C16843" t="s">
        <v>22</v>
      </c>
      <c r="D16843" s="55">
        <v>47150</v>
      </c>
      <c r="E16843">
        <v>1.595</v>
      </c>
      <c r="F16843">
        <v>2076566</v>
      </c>
      <c r="G16843" s="58" t="s">
        <v>87</v>
      </c>
      <c r="H16843" s="58" t="s">
        <v>84</v>
      </c>
      <c r="I16843" s="60" t="s">
        <v>85</v>
      </c>
    </row>
    <row r="16844" spans="1:9" x14ac:dyDescent="0.2">
      <c r="A16844" t="s">
        <v>60</v>
      </c>
      <c r="B16844" t="s">
        <v>81</v>
      </c>
      <c r="C16844" t="s">
        <v>22</v>
      </c>
      <c r="D16844" s="55">
        <v>47150</v>
      </c>
      <c r="E16844">
        <v>0.39</v>
      </c>
      <c r="F16844">
        <v>2076567</v>
      </c>
      <c r="G16844" s="58" t="s">
        <v>87</v>
      </c>
      <c r="H16844" s="58" t="s">
        <v>84</v>
      </c>
      <c r="I16844" s="60" t="s">
        <v>85</v>
      </c>
    </row>
    <row r="16845" spans="1:9" x14ac:dyDescent="0.2">
      <c r="A16845" t="s">
        <v>61</v>
      </c>
      <c r="B16845" t="s">
        <v>80</v>
      </c>
      <c r="C16845" t="s">
        <v>22</v>
      </c>
      <c r="D16845" s="55">
        <v>47150</v>
      </c>
      <c r="E16845">
        <v>1.595</v>
      </c>
      <c r="F16845">
        <v>2076568</v>
      </c>
      <c r="G16845" s="58" t="s">
        <v>87</v>
      </c>
      <c r="H16845" s="58" t="s">
        <v>84</v>
      </c>
      <c r="I16845" s="60" t="s">
        <v>85</v>
      </c>
    </row>
    <row r="16846" spans="1:9" x14ac:dyDescent="0.2">
      <c r="A16846" t="s">
        <v>61</v>
      </c>
      <c r="B16846" t="s">
        <v>81</v>
      </c>
      <c r="C16846" t="s">
        <v>22</v>
      </c>
      <c r="D16846" s="55">
        <v>47150</v>
      </c>
      <c r="E16846">
        <v>-0.2</v>
      </c>
      <c r="F16846">
        <v>2076569</v>
      </c>
      <c r="G16846" s="58" t="s">
        <v>87</v>
      </c>
      <c r="H16846" s="58" t="s">
        <v>84</v>
      </c>
      <c r="I16846" s="60" t="s">
        <v>85</v>
      </c>
    </row>
    <row r="16847" spans="1:9" x14ac:dyDescent="0.2">
      <c r="A16847" t="s">
        <v>62</v>
      </c>
      <c r="B16847" t="s">
        <v>80</v>
      </c>
      <c r="C16847" t="s">
        <v>22</v>
      </c>
      <c r="D16847" s="55">
        <v>47150</v>
      </c>
      <c r="E16847">
        <v>1.25</v>
      </c>
      <c r="F16847">
        <v>2076570</v>
      </c>
      <c r="G16847" s="58" t="s">
        <v>87</v>
      </c>
      <c r="H16847" s="58" t="s">
        <v>84</v>
      </c>
      <c r="I16847" s="60" t="s">
        <v>85</v>
      </c>
    </row>
    <row r="16848" spans="1:9" x14ac:dyDescent="0.2">
      <c r="A16848" t="s">
        <v>62</v>
      </c>
      <c r="B16848" t="s">
        <v>81</v>
      </c>
      <c r="C16848" t="s">
        <v>22</v>
      </c>
      <c r="D16848" s="55">
        <v>47150</v>
      </c>
      <c r="E16848">
        <v>0.04</v>
      </c>
      <c r="F16848">
        <v>2076571</v>
      </c>
      <c r="G16848" s="58" t="s">
        <v>87</v>
      </c>
      <c r="H16848" s="58" t="s">
        <v>84</v>
      </c>
      <c r="I16848" s="60" t="s">
        <v>85</v>
      </c>
    </row>
    <row r="16849" spans="1:9" x14ac:dyDescent="0.2">
      <c r="A16849" t="s">
        <v>63</v>
      </c>
      <c r="B16849" t="s">
        <v>80</v>
      </c>
      <c r="C16849" t="s">
        <v>22</v>
      </c>
      <c r="D16849" s="55">
        <v>47150</v>
      </c>
      <c r="E16849">
        <v>0</v>
      </c>
      <c r="F16849">
        <v>2076572</v>
      </c>
      <c r="G16849" s="58" t="s">
        <v>87</v>
      </c>
      <c r="H16849" s="58" t="s">
        <v>84</v>
      </c>
      <c r="I16849" s="60" t="s">
        <v>85</v>
      </c>
    </row>
    <row r="16850" spans="1:9" x14ac:dyDescent="0.2">
      <c r="A16850" t="s">
        <v>63</v>
      </c>
      <c r="B16850" t="s">
        <v>81</v>
      </c>
      <c r="C16850" t="s">
        <v>22</v>
      </c>
      <c r="D16850" s="55">
        <v>47150</v>
      </c>
      <c r="E16850">
        <v>0</v>
      </c>
      <c r="F16850">
        <v>2076573</v>
      </c>
      <c r="G16850" s="58" t="s">
        <v>87</v>
      </c>
      <c r="H16850" s="58" t="s">
        <v>84</v>
      </c>
      <c r="I16850" s="60" t="s">
        <v>85</v>
      </c>
    </row>
    <row r="16851" spans="1:9" x14ac:dyDescent="0.2">
      <c r="A16851" t="s">
        <v>64</v>
      </c>
      <c r="B16851" t="s">
        <v>80</v>
      </c>
      <c r="C16851" t="s">
        <v>22</v>
      </c>
      <c r="D16851" s="55">
        <v>47150</v>
      </c>
      <c r="E16851">
        <v>0</v>
      </c>
      <c r="F16851">
        <v>2076574</v>
      </c>
      <c r="G16851" s="58" t="s">
        <v>87</v>
      </c>
      <c r="H16851" s="58" t="s">
        <v>84</v>
      </c>
      <c r="I16851" s="60" t="s">
        <v>85</v>
      </c>
    </row>
    <row r="16852" spans="1:9" x14ac:dyDescent="0.2">
      <c r="A16852" t="s">
        <v>64</v>
      </c>
      <c r="B16852" t="s">
        <v>81</v>
      </c>
      <c r="C16852" t="s">
        <v>22</v>
      </c>
      <c r="D16852" s="55">
        <v>47150</v>
      </c>
      <c r="E16852">
        <v>0</v>
      </c>
      <c r="F16852">
        <v>2076575</v>
      </c>
      <c r="G16852" s="58" t="s">
        <v>87</v>
      </c>
      <c r="H16852" s="58" t="s">
        <v>84</v>
      </c>
      <c r="I16852" s="60" t="s">
        <v>85</v>
      </c>
    </row>
    <row r="16853" spans="1:9" x14ac:dyDescent="0.2">
      <c r="A16853" t="s">
        <v>79</v>
      </c>
      <c r="B16853" t="s">
        <v>80</v>
      </c>
      <c r="C16853" t="s">
        <v>22</v>
      </c>
      <c r="D16853" s="55">
        <v>47150</v>
      </c>
      <c r="E16853">
        <v>0</v>
      </c>
      <c r="F16853">
        <v>2076576</v>
      </c>
      <c r="G16853" s="58" t="s">
        <v>87</v>
      </c>
      <c r="H16853" s="58" t="s">
        <v>84</v>
      </c>
      <c r="I16853" s="60" t="s">
        <v>85</v>
      </c>
    </row>
    <row r="16854" spans="1:9" x14ac:dyDescent="0.2">
      <c r="A16854" t="s">
        <v>79</v>
      </c>
      <c r="B16854" t="s">
        <v>81</v>
      </c>
      <c r="C16854" t="s">
        <v>22</v>
      </c>
      <c r="D16854" s="55">
        <v>47150</v>
      </c>
      <c r="E16854">
        <v>0</v>
      </c>
      <c r="F16854">
        <v>2076577</v>
      </c>
      <c r="G16854" s="58" t="s">
        <v>87</v>
      </c>
      <c r="H16854" s="58" t="s">
        <v>84</v>
      </c>
      <c r="I16854" s="60" t="s">
        <v>85</v>
      </c>
    </row>
    <row r="16855" spans="1:9" x14ac:dyDescent="0.2">
      <c r="A16855" t="s">
        <v>65</v>
      </c>
      <c r="B16855" t="s">
        <v>80</v>
      </c>
      <c r="C16855" t="s">
        <v>22</v>
      </c>
      <c r="D16855" s="55">
        <v>47150</v>
      </c>
      <c r="E16855">
        <v>0</v>
      </c>
      <c r="F16855">
        <v>2076578</v>
      </c>
      <c r="G16855" s="58" t="s">
        <v>87</v>
      </c>
      <c r="H16855" s="58" t="s">
        <v>84</v>
      </c>
      <c r="I16855" s="60" t="s">
        <v>85</v>
      </c>
    </row>
    <row r="16856" spans="1:9" x14ac:dyDescent="0.2">
      <c r="A16856" t="s">
        <v>65</v>
      </c>
      <c r="B16856" t="s">
        <v>81</v>
      </c>
      <c r="C16856" t="s">
        <v>22</v>
      </c>
      <c r="D16856" s="55">
        <v>47150</v>
      </c>
      <c r="E16856">
        <v>0</v>
      </c>
      <c r="F16856">
        <v>2076579</v>
      </c>
      <c r="G16856" s="58" t="s">
        <v>87</v>
      </c>
      <c r="H16856" s="58" t="s">
        <v>84</v>
      </c>
      <c r="I16856" s="60" t="s">
        <v>85</v>
      </c>
    </row>
    <row r="16857" spans="1:9" x14ac:dyDescent="0.2">
      <c r="A16857" t="s">
        <v>82</v>
      </c>
      <c r="B16857" t="s">
        <v>80</v>
      </c>
      <c r="C16857" t="s">
        <v>22</v>
      </c>
      <c r="D16857" s="55">
        <v>47150</v>
      </c>
      <c r="E16857">
        <v>0</v>
      </c>
      <c r="F16857">
        <v>2076580</v>
      </c>
      <c r="G16857" s="58" t="s">
        <v>87</v>
      </c>
      <c r="H16857" s="58" t="s">
        <v>84</v>
      </c>
      <c r="I16857" s="60" t="s">
        <v>85</v>
      </c>
    </row>
    <row r="16858" spans="1:9" x14ac:dyDescent="0.2">
      <c r="B16858" t="s">
        <v>80</v>
      </c>
      <c r="C16858" t="s">
        <v>22</v>
      </c>
      <c r="D16858" s="55">
        <v>47150</v>
      </c>
      <c r="I16858" s="60" t="s">
        <v>86</v>
      </c>
    </row>
    <row r="16859" spans="1:9" x14ac:dyDescent="0.2">
      <c r="B16859" t="s">
        <v>80</v>
      </c>
      <c r="C16859" t="s">
        <v>22</v>
      </c>
      <c r="D16859" s="55">
        <v>47150</v>
      </c>
      <c r="I16859" s="60" t="s">
        <v>86</v>
      </c>
    </row>
    <row r="16860" spans="1:9" x14ac:dyDescent="0.2">
      <c r="A16860" t="s">
        <v>78</v>
      </c>
      <c r="B16860" t="s">
        <v>80</v>
      </c>
      <c r="C16860" t="s">
        <v>22</v>
      </c>
      <c r="D16860" s="55">
        <v>47178</v>
      </c>
      <c r="E16860">
        <v>0.90500000000000003</v>
      </c>
      <c r="F16860">
        <v>2076534</v>
      </c>
      <c r="G16860" s="58" t="s">
        <v>87</v>
      </c>
      <c r="H16860" s="58" t="s">
        <v>84</v>
      </c>
      <c r="I16860" s="60" t="s">
        <v>85</v>
      </c>
    </row>
    <row r="16861" spans="1:9" x14ac:dyDescent="0.2">
      <c r="A16861" t="s">
        <v>78</v>
      </c>
      <c r="B16861" t="s">
        <v>81</v>
      </c>
      <c r="C16861" t="s">
        <v>22</v>
      </c>
      <c r="D16861" s="55">
        <v>47178</v>
      </c>
      <c r="E16861">
        <v>0.03</v>
      </c>
      <c r="F16861">
        <v>2076535</v>
      </c>
      <c r="G16861" s="58" t="s">
        <v>87</v>
      </c>
      <c r="H16861" s="58" t="s">
        <v>84</v>
      </c>
      <c r="I16861" s="60" t="s">
        <v>85</v>
      </c>
    </row>
    <row r="16862" spans="1:9" x14ac:dyDescent="0.2">
      <c r="A16862" t="s">
        <v>35</v>
      </c>
      <c r="B16862" t="s">
        <v>80</v>
      </c>
      <c r="C16862" t="s">
        <v>22</v>
      </c>
      <c r="D16862" s="55">
        <v>47178</v>
      </c>
      <c r="E16862">
        <v>0.90500000000000003</v>
      </c>
      <c r="F16862">
        <v>2076536</v>
      </c>
      <c r="G16862" s="58" t="s">
        <v>87</v>
      </c>
      <c r="H16862" s="58" t="s">
        <v>84</v>
      </c>
      <c r="I16862" s="60" t="s">
        <v>85</v>
      </c>
    </row>
    <row r="16863" spans="1:9" x14ac:dyDescent="0.2">
      <c r="A16863" t="s">
        <v>35</v>
      </c>
      <c r="B16863" t="s">
        <v>81</v>
      </c>
      <c r="C16863" t="s">
        <v>22</v>
      </c>
      <c r="D16863" s="55">
        <v>47178</v>
      </c>
      <c r="E16863">
        <v>0.13</v>
      </c>
      <c r="F16863">
        <v>2076537</v>
      </c>
      <c r="G16863" s="58" t="s">
        <v>87</v>
      </c>
      <c r="H16863" s="58" t="s">
        <v>84</v>
      </c>
      <c r="I16863" s="60" t="s">
        <v>85</v>
      </c>
    </row>
    <row r="16864" spans="1:9" x14ac:dyDescent="0.2">
      <c r="A16864" t="s">
        <v>36</v>
      </c>
      <c r="B16864" t="s">
        <v>80</v>
      </c>
      <c r="C16864" t="s">
        <v>22</v>
      </c>
      <c r="D16864" s="55">
        <v>47178</v>
      </c>
      <c r="E16864">
        <v>0.90500000000000003</v>
      </c>
      <c r="F16864">
        <v>2076538</v>
      </c>
      <c r="G16864" s="58" t="s">
        <v>87</v>
      </c>
      <c r="H16864" s="58" t="s">
        <v>84</v>
      </c>
      <c r="I16864" s="60" t="s">
        <v>85</v>
      </c>
    </row>
    <row r="16865" spans="1:9" x14ac:dyDescent="0.2">
      <c r="A16865" t="s">
        <v>36</v>
      </c>
      <c r="B16865" t="s">
        <v>81</v>
      </c>
      <c r="C16865" t="s">
        <v>22</v>
      </c>
      <c r="D16865" s="55">
        <v>47178</v>
      </c>
      <c r="E16865">
        <v>0.03</v>
      </c>
      <c r="F16865">
        <v>2076539</v>
      </c>
      <c r="G16865" s="58" t="s">
        <v>87</v>
      </c>
      <c r="H16865" s="58" t="s">
        <v>84</v>
      </c>
      <c r="I16865" s="60" t="s">
        <v>85</v>
      </c>
    </row>
    <row r="16866" spans="1:9" x14ac:dyDescent="0.2">
      <c r="A16866" t="s">
        <v>37</v>
      </c>
      <c r="B16866" t="s">
        <v>80</v>
      </c>
      <c r="C16866" t="s">
        <v>22</v>
      </c>
      <c r="D16866" s="55">
        <v>47178</v>
      </c>
      <c r="E16866">
        <v>0.90500000000000003</v>
      </c>
      <c r="F16866">
        <v>2076540</v>
      </c>
      <c r="G16866" s="58" t="s">
        <v>87</v>
      </c>
      <c r="H16866" s="58" t="s">
        <v>84</v>
      </c>
      <c r="I16866" s="60" t="s">
        <v>85</v>
      </c>
    </row>
    <row r="16867" spans="1:9" x14ac:dyDescent="0.2">
      <c r="A16867" t="s">
        <v>37</v>
      </c>
      <c r="B16867" t="s">
        <v>81</v>
      </c>
      <c r="C16867" t="s">
        <v>22</v>
      </c>
      <c r="D16867" s="55">
        <v>47178</v>
      </c>
      <c r="E16867">
        <v>0.13</v>
      </c>
      <c r="F16867">
        <v>2076541</v>
      </c>
      <c r="G16867" s="58" t="s">
        <v>87</v>
      </c>
      <c r="H16867" s="58" t="s">
        <v>84</v>
      </c>
      <c r="I16867" s="60" t="s">
        <v>85</v>
      </c>
    </row>
    <row r="16868" spans="1:9" x14ac:dyDescent="0.2">
      <c r="A16868" t="s">
        <v>40</v>
      </c>
      <c r="B16868" t="s">
        <v>80</v>
      </c>
      <c r="C16868" t="s">
        <v>22</v>
      </c>
      <c r="D16868" s="55">
        <v>47178</v>
      </c>
      <c r="E16868">
        <v>0</v>
      </c>
      <c r="F16868">
        <v>2076542</v>
      </c>
      <c r="G16868" s="58" t="s">
        <v>87</v>
      </c>
      <c r="H16868" s="58" t="s">
        <v>84</v>
      </c>
      <c r="I16868" s="60" t="s">
        <v>85</v>
      </c>
    </row>
    <row r="16869" spans="1:9" x14ac:dyDescent="0.2">
      <c r="A16869" t="s">
        <v>40</v>
      </c>
      <c r="B16869" t="s">
        <v>81</v>
      </c>
      <c r="C16869" t="s">
        <v>22</v>
      </c>
      <c r="D16869" s="55">
        <v>47178</v>
      </c>
      <c r="E16869">
        <v>0</v>
      </c>
      <c r="F16869">
        <v>2076543</v>
      </c>
      <c r="G16869" s="58" t="s">
        <v>87</v>
      </c>
      <c r="H16869" s="58" t="s">
        <v>84</v>
      </c>
      <c r="I16869" s="60" t="s">
        <v>85</v>
      </c>
    </row>
    <row r="16870" spans="1:9" x14ac:dyDescent="0.2">
      <c r="A16870" t="s">
        <v>41</v>
      </c>
      <c r="B16870" t="s">
        <v>80</v>
      </c>
      <c r="C16870" t="s">
        <v>22</v>
      </c>
      <c r="D16870" s="55">
        <v>47178</v>
      </c>
      <c r="E16870">
        <v>0</v>
      </c>
      <c r="F16870">
        <v>2076544</v>
      </c>
      <c r="G16870" s="58" t="s">
        <v>87</v>
      </c>
      <c r="H16870" s="58" t="s">
        <v>84</v>
      </c>
      <c r="I16870" s="60" t="s">
        <v>85</v>
      </c>
    </row>
    <row r="16871" spans="1:9" x14ac:dyDescent="0.2">
      <c r="A16871" t="s">
        <v>41</v>
      </c>
      <c r="B16871" t="s">
        <v>81</v>
      </c>
      <c r="C16871" t="s">
        <v>22</v>
      </c>
      <c r="D16871" s="55">
        <v>47178</v>
      </c>
      <c r="E16871">
        <v>0</v>
      </c>
      <c r="F16871">
        <v>2076545</v>
      </c>
      <c r="G16871" s="58" t="s">
        <v>87</v>
      </c>
      <c r="H16871" s="58" t="s">
        <v>84</v>
      </c>
      <c r="I16871" s="60" t="s">
        <v>85</v>
      </c>
    </row>
    <row r="16872" spans="1:9" x14ac:dyDescent="0.2">
      <c r="A16872" t="s">
        <v>42</v>
      </c>
      <c r="B16872" t="s">
        <v>80</v>
      </c>
      <c r="C16872" t="s">
        <v>22</v>
      </c>
      <c r="D16872" s="55">
        <v>47178</v>
      </c>
      <c r="E16872">
        <v>0.27</v>
      </c>
      <c r="F16872">
        <v>2076546</v>
      </c>
      <c r="G16872" s="58" t="s">
        <v>87</v>
      </c>
      <c r="H16872" s="58" t="s">
        <v>84</v>
      </c>
      <c r="I16872" s="60" t="s">
        <v>85</v>
      </c>
    </row>
    <row r="16873" spans="1:9" x14ac:dyDescent="0.2">
      <c r="A16873" t="s">
        <v>42</v>
      </c>
      <c r="B16873" t="s">
        <v>81</v>
      </c>
      <c r="C16873" t="s">
        <v>22</v>
      </c>
      <c r="D16873" s="55">
        <v>47178</v>
      </c>
      <c r="E16873">
        <v>0</v>
      </c>
      <c r="F16873">
        <v>2076547</v>
      </c>
      <c r="G16873" s="58" t="s">
        <v>87</v>
      </c>
      <c r="H16873" s="58" t="s">
        <v>84</v>
      </c>
      <c r="I16873" s="60" t="s">
        <v>85</v>
      </c>
    </row>
    <row r="16874" spans="1:9" x14ac:dyDescent="0.2">
      <c r="A16874" t="s">
        <v>43</v>
      </c>
      <c r="B16874" t="s">
        <v>80</v>
      </c>
      <c r="C16874" t="s">
        <v>22</v>
      </c>
      <c r="D16874" s="55">
        <v>47178</v>
      </c>
      <c r="E16874">
        <v>0.27</v>
      </c>
      <c r="F16874">
        <v>2076548</v>
      </c>
      <c r="G16874" s="58" t="s">
        <v>87</v>
      </c>
      <c r="H16874" s="58" t="s">
        <v>84</v>
      </c>
      <c r="I16874" s="60" t="s">
        <v>85</v>
      </c>
    </row>
    <row r="16875" spans="1:9" x14ac:dyDescent="0.2">
      <c r="A16875" t="s">
        <v>43</v>
      </c>
      <c r="B16875" t="s">
        <v>81</v>
      </c>
      <c r="C16875" t="s">
        <v>22</v>
      </c>
      <c r="D16875" s="55">
        <v>47178</v>
      </c>
      <c r="E16875">
        <v>0</v>
      </c>
      <c r="F16875">
        <v>2076549</v>
      </c>
      <c r="G16875" s="58" t="s">
        <v>87</v>
      </c>
      <c r="H16875" s="58" t="s">
        <v>84</v>
      </c>
      <c r="I16875" s="60" t="s">
        <v>85</v>
      </c>
    </row>
    <row r="16876" spans="1:9" x14ac:dyDescent="0.2">
      <c r="A16876" t="s">
        <v>44</v>
      </c>
      <c r="B16876" t="s">
        <v>80</v>
      </c>
      <c r="C16876" t="s">
        <v>22</v>
      </c>
      <c r="D16876" s="55">
        <v>47178</v>
      </c>
      <c r="E16876">
        <v>0.39</v>
      </c>
      <c r="F16876">
        <v>2076550</v>
      </c>
      <c r="G16876" s="58" t="s">
        <v>87</v>
      </c>
      <c r="H16876" s="58" t="s">
        <v>84</v>
      </c>
      <c r="I16876" s="60" t="s">
        <v>85</v>
      </c>
    </row>
    <row r="16877" spans="1:9" x14ac:dyDescent="0.2">
      <c r="A16877" t="s">
        <v>44</v>
      </c>
      <c r="B16877" t="s">
        <v>81</v>
      </c>
      <c r="C16877" t="s">
        <v>22</v>
      </c>
      <c r="D16877" s="55">
        <v>47178</v>
      </c>
      <c r="E16877">
        <v>0.05</v>
      </c>
      <c r="F16877">
        <v>2076551</v>
      </c>
      <c r="G16877" s="58" t="s">
        <v>87</v>
      </c>
      <c r="H16877" s="58" t="s">
        <v>84</v>
      </c>
      <c r="I16877" s="60" t="s">
        <v>85</v>
      </c>
    </row>
    <row r="16878" spans="1:9" x14ac:dyDescent="0.2">
      <c r="A16878" t="s">
        <v>45</v>
      </c>
      <c r="B16878" t="s">
        <v>80</v>
      </c>
      <c r="C16878" t="s">
        <v>22</v>
      </c>
      <c r="D16878" s="55">
        <v>47178</v>
      </c>
      <c r="E16878">
        <v>0.39</v>
      </c>
      <c r="F16878">
        <v>2076552</v>
      </c>
      <c r="G16878" s="58" t="s">
        <v>87</v>
      </c>
      <c r="H16878" s="58" t="s">
        <v>84</v>
      </c>
      <c r="I16878" s="60" t="s">
        <v>85</v>
      </c>
    </row>
    <row r="16879" spans="1:9" x14ac:dyDescent="0.2">
      <c r="A16879" t="s">
        <v>45</v>
      </c>
      <c r="B16879" t="s">
        <v>81</v>
      </c>
      <c r="C16879" t="s">
        <v>22</v>
      </c>
      <c r="D16879" s="55">
        <v>47178</v>
      </c>
      <c r="E16879">
        <v>0.05</v>
      </c>
      <c r="F16879">
        <v>2076553</v>
      </c>
      <c r="G16879" s="58" t="s">
        <v>87</v>
      </c>
      <c r="H16879" s="58" t="s">
        <v>84</v>
      </c>
      <c r="I16879" s="60" t="s">
        <v>85</v>
      </c>
    </row>
    <row r="16880" spans="1:9" x14ac:dyDescent="0.2">
      <c r="A16880" t="s">
        <v>46</v>
      </c>
      <c r="B16880" t="s">
        <v>80</v>
      </c>
      <c r="C16880" t="s">
        <v>22</v>
      </c>
      <c r="D16880" s="55">
        <v>47178</v>
      </c>
      <c r="E16880">
        <v>0.39</v>
      </c>
      <c r="F16880">
        <v>2076554</v>
      </c>
      <c r="G16880" s="58" t="s">
        <v>87</v>
      </c>
      <c r="H16880" s="58" t="s">
        <v>84</v>
      </c>
      <c r="I16880" s="60" t="s">
        <v>85</v>
      </c>
    </row>
    <row r="16881" spans="1:9" x14ac:dyDescent="0.2">
      <c r="A16881" t="s">
        <v>46</v>
      </c>
      <c r="B16881" t="s">
        <v>81</v>
      </c>
      <c r="C16881" t="s">
        <v>22</v>
      </c>
      <c r="D16881" s="55">
        <v>47178</v>
      </c>
      <c r="E16881">
        <v>0.05</v>
      </c>
      <c r="F16881">
        <v>2076555</v>
      </c>
      <c r="G16881" s="58" t="s">
        <v>87</v>
      </c>
      <c r="H16881" s="58" t="s">
        <v>84</v>
      </c>
      <c r="I16881" s="60" t="s">
        <v>85</v>
      </c>
    </row>
    <row r="16882" spans="1:9" x14ac:dyDescent="0.2">
      <c r="A16882" t="s">
        <v>47</v>
      </c>
      <c r="B16882" t="s">
        <v>80</v>
      </c>
      <c r="C16882" t="s">
        <v>22</v>
      </c>
      <c r="D16882" s="55">
        <v>47178</v>
      </c>
      <c r="E16882">
        <v>0.39</v>
      </c>
      <c r="F16882">
        <v>2076556</v>
      </c>
      <c r="G16882" s="58" t="s">
        <v>87</v>
      </c>
      <c r="H16882" s="58" t="s">
        <v>84</v>
      </c>
      <c r="I16882" s="60" t="s">
        <v>85</v>
      </c>
    </row>
    <row r="16883" spans="1:9" x14ac:dyDescent="0.2">
      <c r="A16883" t="s">
        <v>47</v>
      </c>
      <c r="B16883" t="s">
        <v>81</v>
      </c>
      <c r="C16883" t="s">
        <v>22</v>
      </c>
      <c r="D16883" s="55">
        <v>47178</v>
      </c>
      <c r="E16883">
        <v>0.05</v>
      </c>
      <c r="F16883">
        <v>2076557</v>
      </c>
      <c r="G16883" s="58" t="s">
        <v>87</v>
      </c>
      <c r="H16883" s="58" t="s">
        <v>84</v>
      </c>
      <c r="I16883" s="60" t="s">
        <v>85</v>
      </c>
    </row>
    <row r="16884" spans="1:9" x14ac:dyDescent="0.2">
      <c r="A16884" t="s">
        <v>48</v>
      </c>
      <c r="B16884" t="s">
        <v>80</v>
      </c>
      <c r="C16884" t="s">
        <v>22</v>
      </c>
      <c r="D16884" s="55">
        <v>47178</v>
      </c>
      <c r="E16884">
        <v>0.39</v>
      </c>
      <c r="F16884">
        <v>2076558</v>
      </c>
      <c r="G16884" s="58" t="s">
        <v>87</v>
      </c>
      <c r="H16884" s="58" t="s">
        <v>84</v>
      </c>
      <c r="I16884" s="60" t="s">
        <v>85</v>
      </c>
    </row>
    <row r="16885" spans="1:9" x14ac:dyDescent="0.2">
      <c r="A16885" t="s">
        <v>48</v>
      </c>
      <c r="B16885" t="s">
        <v>81</v>
      </c>
      <c r="C16885" t="s">
        <v>22</v>
      </c>
      <c r="D16885" s="55">
        <v>47178</v>
      </c>
      <c r="E16885">
        <v>0.05</v>
      </c>
      <c r="F16885">
        <v>2076559</v>
      </c>
      <c r="G16885" s="58" t="s">
        <v>87</v>
      </c>
      <c r="H16885" s="58" t="s">
        <v>84</v>
      </c>
      <c r="I16885" s="60" t="s">
        <v>85</v>
      </c>
    </row>
    <row r="16886" spans="1:9" x14ac:dyDescent="0.2">
      <c r="A16886" t="s">
        <v>50</v>
      </c>
      <c r="B16886" t="s">
        <v>80</v>
      </c>
      <c r="C16886" t="s">
        <v>22</v>
      </c>
      <c r="D16886" s="55">
        <v>47178</v>
      </c>
      <c r="E16886">
        <v>0</v>
      </c>
      <c r="F16886">
        <v>2076560</v>
      </c>
      <c r="G16886" s="58" t="s">
        <v>87</v>
      </c>
      <c r="H16886" s="58" t="s">
        <v>84</v>
      </c>
      <c r="I16886" s="60" t="s">
        <v>85</v>
      </c>
    </row>
    <row r="16887" spans="1:9" x14ac:dyDescent="0.2">
      <c r="A16887" t="s">
        <v>50</v>
      </c>
      <c r="B16887" t="s">
        <v>81</v>
      </c>
      <c r="C16887" t="s">
        <v>22</v>
      </c>
      <c r="D16887" s="55">
        <v>47178</v>
      </c>
      <c r="E16887">
        <v>0</v>
      </c>
      <c r="F16887">
        <v>2076561</v>
      </c>
      <c r="G16887" s="58" t="s">
        <v>87</v>
      </c>
      <c r="H16887" s="58" t="s">
        <v>84</v>
      </c>
      <c r="I16887" s="60" t="s">
        <v>85</v>
      </c>
    </row>
    <row r="16888" spans="1:9" x14ac:dyDescent="0.2">
      <c r="A16888" t="s">
        <v>58</v>
      </c>
      <c r="B16888" t="s">
        <v>80</v>
      </c>
      <c r="C16888" t="s">
        <v>22</v>
      </c>
      <c r="D16888" s="55">
        <v>47178</v>
      </c>
      <c r="E16888">
        <v>0.90500000000000003</v>
      </c>
      <c r="F16888">
        <v>2076562</v>
      </c>
      <c r="G16888" s="58" t="s">
        <v>87</v>
      </c>
      <c r="H16888" s="58" t="s">
        <v>84</v>
      </c>
      <c r="I16888" s="60" t="s">
        <v>85</v>
      </c>
    </row>
    <row r="16889" spans="1:9" x14ac:dyDescent="0.2">
      <c r="A16889" t="s">
        <v>58</v>
      </c>
      <c r="B16889" t="s">
        <v>81</v>
      </c>
      <c r="C16889" t="s">
        <v>22</v>
      </c>
      <c r="D16889" s="55">
        <v>47178</v>
      </c>
      <c r="E16889">
        <v>0.03</v>
      </c>
      <c r="F16889">
        <v>2076563</v>
      </c>
      <c r="G16889" s="58" t="s">
        <v>87</v>
      </c>
      <c r="H16889" s="58" t="s">
        <v>84</v>
      </c>
      <c r="I16889" s="60" t="s">
        <v>85</v>
      </c>
    </row>
    <row r="16890" spans="1:9" x14ac:dyDescent="0.2">
      <c r="A16890" t="s">
        <v>59</v>
      </c>
      <c r="B16890" t="s">
        <v>80</v>
      </c>
      <c r="C16890" t="s">
        <v>22</v>
      </c>
      <c r="D16890" s="55">
        <v>47178</v>
      </c>
      <c r="E16890">
        <v>0.96499999999999997</v>
      </c>
      <c r="F16890">
        <v>2076564</v>
      </c>
      <c r="G16890" s="58" t="s">
        <v>87</v>
      </c>
      <c r="H16890" s="58" t="s">
        <v>84</v>
      </c>
      <c r="I16890" s="60" t="s">
        <v>85</v>
      </c>
    </row>
    <row r="16891" spans="1:9" x14ac:dyDescent="0.2">
      <c r="A16891" t="s">
        <v>59</v>
      </c>
      <c r="B16891" t="s">
        <v>81</v>
      </c>
      <c r="C16891" t="s">
        <v>22</v>
      </c>
      <c r="D16891" s="55">
        <v>47178</v>
      </c>
      <c r="E16891">
        <v>-0.17</v>
      </c>
      <c r="F16891">
        <v>2076565</v>
      </c>
      <c r="G16891" s="58" t="s">
        <v>87</v>
      </c>
      <c r="H16891" s="58" t="s">
        <v>84</v>
      </c>
      <c r="I16891" s="60" t="s">
        <v>85</v>
      </c>
    </row>
    <row r="16892" spans="1:9" x14ac:dyDescent="0.2">
      <c r="A16892" t="s">
        <v>60</v>
      </c>
      <c r="B16892" t="s">
        <v>80</v>
      </c>
      <c r="C16892" t="s">
        <v>22</v>
      </c>
      <c r="D16892" s="55">
        <v>47178</v>
      </c>
      <c r="E16892">
        <v>0.96499999999999997</v>
      </c>
      <c r="F16892">
        <v>2076566</v>
      </c>
      <c r="G16892" s="58" t="s">
        <v>87</v>
      </c>
      <c r="H16892" s="58" t="s">
        <v>84</v>
      </c>
      <c r="I16892" s="60" t="s">
        <v>85</v>
      </c>
    </row>
    <row r="16893" spans="1:9" x14ac:dyDescent="0.2">
      <c r="A16893" t="s">
        <v>60</v>
      </c>
      <c r="B16893" t="s">
        <v>81</v>
      </c>
      <c r="C16893" t="s">
        <v>22</v>
      </c>
      <c r="D16893" s="55">
        <v>47178</v>
      </c>
      <c r="E16893">
        <v>0.2</v>
      </c>
      <c r="F16893">
        <v>2076567</v>
      </c>
      <c r="G16893" s="58" t="s">
        <v>87</v>
      </c>
      <c r="H16893" s="58" t="s">
        <v>84</v>
      </c>
      <c r="I16893" s="60" t="s">
        <v>85</v>
      </c>
    </row>
    <row r="16894" spans="1:9" x14ac:dyDescent="0.2">
      <c r="A16894" t="s">
        <v>61</v>
      </c>
      <c r="B16894" t="s">
        <v>80</v>
      </c>
      <c r="C16894" t="s">
        <v>22</v>
      </c>
      <c r="D16894" s="55">
        <v>47178</v>
      </c>
      <c r="E16894">
        <v>0.96499999999999997</v>
      </c>
      <c r="F16894">
        <v>2076568</v>
      </c>
      <c r="G16894" s="58" t="s">
        <v>87</v>
      </c>
      <c r="H16894" s="58" t="s">
        <v>84</v>
      </c>
      <c r="I16894" s="60" t="s">
        <v>85</v>
      </c>
    </row>
    <row r="16895" spans="1:9" x14ac:dyDescent="0.2">
      <c r="A16895" t="s">
        <v>61</v>
      </c>
      <c r="B16895" t="s">
        <v>81</v>
      </c>
      <c r="C16895" t="s">
        <v>22</v>
      </c>
      <c r="D16895" s="55">
        <v>47178</v>
      </c>
      <c r="E16895">
        <v>-0.05</v>
      </c>
      <c r="F16895">
        <v>2076569</v>
      </c>
      <c r="G16895" s="58" t="s">
        <v>87</v>
      </c>
      <c r="H16895" s="58" t="s">
        <v>84</v>
      </c>
      <c r="I16895" s="60" t="s">
        <v>85</v>
      </c>
    </row>
    <row r="16896" spans="1:9" x14ac:dyDescent="0.2">
      <c r="A16896" t="s">
        <v>62</v>
      </c>
      <c r="B16896" t="s">
        <v>80</v>
      </c>
      <c r="C16896" t="s">
        <v>22</v>
      </c>
      <c r="D16896" s="55">
        <v>47178</v>
      </c>
      <c r="E16896">
        <v>0.90500000000000003</v>
      </c>
      <c r="F16896">
        <v>2076570</v>
      </c>
      <c r="G16896" s="58" t="s">
        <v>87</v>
      </c>
      <c r="H16896" s="58" t="s">
        <v>84</v>
      </c>
      <c r="I16896" s="60" t="s">
        <v>85</v>
      </c>
    </row>
    <row r="16897" spans="1:9" x14ac:dyDescent="0.2">
      <c r="A16897" t="s">
        <v>62</v>
      </c>
      <c r="B16897" t="s">
        <v>81</v>
      </c>
      <c r="C16897" t="s">
        <v>22</v>
      </c>
      <c r="D16897" s="55">
        <v>47178</v>
      </c>
      <c r="E16897">
        <v>0.03</v>
      </c>
      <c r="F16897">
        <v>2076571</v>
      </c>
      <c r="G16897" s="58" t="s">
        <v>87</v>
      </c>
      <c r="H16897" s="58" t="s">
        <v>84</v>
      </c>
      <c r="I16897" s="60" t="s">
        <v>85</v>
      </c>
    </row>
    <row r="16898" spans="1:9" x14ac:dyDescent="0.2">
      <c r="A16898" t="s">
        <v>63</v>
      </c>
      <c r="B16898" t="s">
        <v>80</v>
      </c>
      <c r="C16898" t="s">
        <v>22</v>
      </c>
      <c r="D16898" s="55">
        <v>47178</v>
      </c>
      <c r="E16898">
        <v>0</v>
      </c>
      <c r="F16898">
        <v>2076572</v>
      </c>
      <c r="G16898" s="58" t="s">
        <v>87</v>
      </c>
      <c r="H16898" s="58" t="s">
        <v>84</v>
      </c>
      <c r="I16898" s="60" t="s">
        <v>85</v>
      </c>
    </row>
    <row r="16899" spans="1:9" x14ac:dyDescent="0.2">
      <c r="A16899" t="s">
        <v>63</v>
      </c>
      <c r="B16899" t="s">
        <v>81</v>
      </c>
      <c r="C16899" t="s">
        <v>22</v>
      </c>
      <c r="D16899" s="55">
        <v>47178</v>
      </c>
      <c r="E16899">
        <v>0</v>
      </c>
      <c r="F16899">
        <v>2076573</v>
      </c>
      <c r="G16899" s="58" t="s">
        <v>87</v>
      </c>
      <c r="H16899" s="58" t="s">
        <v>84</v>
      </c>
      <c r="I16899" s="60" t="s">
        <v>85</v>
      </c>
    </row>
    <row r="16900" spans="1:9" x14ac:dyDescent="0.2">
      <c r="A16900" t="s">
        <v>64</v>
      </c>
      <c r="B16900" t="s">
        <v>80</v>
      </c>
      <c r="C16900" t="s">
        <v>22</v>
      </c>
      <c r="D16900" s="55">
        <v>47178</v>
      </c>
      <c r="E16900">
        <v>0</v>
      </c>
      <c r="F16900">
        <v>2076574</v>
      </c>
      <c r="G16900" s="58" t="s">
        <v>87</v>
      </c>
      <c r="H16900" s="58" t="s">
        <v>84</v>
      </c>
      <c r="I16900" s="60" t="s">
        <v>85</v>
      </c>
    </row>
    <row r="16901" spans="1:9" x14ac:dyDescent="0.2">
      <c r="A16901" t="s">
        <v>64</v>
      </c>
      <c r="B16901" t="s">
        <v>81</v>
      </c>
      <c r="C16901" t="s">
        <v>22</v>
      </c>
      <c r="D16901" s="55">
        <v>47178</v>
      </c>
      <c r="E16901">
        <v>0</v>
      </c>
      <c r="F16901">
        <v>2076575</v>
      </c>
      <c r="G16901" s="58" t="s">
        <v>87</v>
      </c>
      <c r="H16901" s="58" t="s">
        <v>84</v>
      </c>
      <c r="I16901" s="60" t="s">
        <v>85</v>
      </c>
    </row>
    <row r="16902" spans="1:9" x14ac:dyDescent="0.2">
      <c r="A16902" t="s">
        <v>79</v>
      </c>
      <c r="B16902" t="s">
        <v>80</v>
      </c>
      <c r="C16902" t="s">
        <v>22</v>
      </c>
      <c r="D16902" s="55">
        <v>47178</v>
      </c>
      <c r="E16902">
        <v>0</v>
      </c>
      <c r="F16902">
        <v>2076576</v>
      </c>
      <c r="G16902" s="58" t="s">
        <v>87</v>
      </c>
      <c r="H16902" s="58" t="s">
        <v>84</v>
      </c>
      <c r="I16902" s="60" t="s">
        <v>85</v>
      </c>
    </row>
    <row r="16903" spans="1:9" x14ac:dyDescent="0.2">
      <c r="A16903" t="s">
        <v>79</v>
      </c>
      <c r="B16903" t="s">
        <v>81</v>
      </c>
      <c r="C16903" t="s">
        <v>22</v>
      </c>
      <c r="D16903" s="55">
        <v>47178</v>
      </c>
      <c r="E16903">
        <v>0</v>
      </c>
      <c r="F16903">
        <v>2076577</v>
      </c>
      <c r="G16903" s="58" t="s">
        <v>87</v>
      </c>
      <c r="H16903" s="58" t="s">
        <v>84</v>
      </c>
      <c r="I16903" s="60" t="s">
        <v>85</v>
      </c>
    </row>
    <row r="16904" spans="1:9" x14ac:dyDescent="0.2">
      <c r="A16904" t="s">
        <v>65</v>
      </c>
      <c r="B16904" t="s">
        <v>80</v>
      </c>
      <c r="C16904" t="s">
        <v>22</v>
      </c>
      <c r="D16904" s="55">
        <v>47178</v>
      </c>
      <c r="E16904">
        <v>0</v>
      </c>
      <c r="F16904">
        <v>2076578</v>
      </c>
      <c r="G16904" s="58" t="s">
        <v>87</v>
      </c>
      <c r="H16904" s="58" t="s">
        <v>84</v>
      </c>
      <c r="I16904" s="60" t="s">
        <v>85</v>
      </c>
    </row>
    <row r="16905" spans="1:9" x14ac:dyDescent="0.2">
      <c r="A16905" t="s">
        <v>65</v>
      </c>
      <c r="B16905" t="s">
        <v>81</v>
      </c>
      <c r="C16905" t="s">
        <v>22</v>
      </c>
      <c r="D16905" s="55">
        <v>47178</v>
      </c>
      <c r="E16905">
        <v>0</v>
      </c>
      <c r="F16905">
        <v>2076579</v>
      </c>
      <c r="G16905" s="58" t="s">
        <v>87</v>
      </c>
      <c r="H16905" s="58" t="s">
        <v>84</v>
      </c>
      <c r="I16905" s="60" t="s">
        <v>85</v>
      </c>
    </row>
    <row r="16906" spans="1:9" x14ac:dyDescent="0.2">
      <c r="A16906" t="s">
        <v>82</v>
      </c>
      <c r="B16906" t="s">
        <v>80</v>
      </c>
      <c r="C16906" t="s">
        <v>22</v>
      </c>
      <c r="D16906" s="55">
        <v>47178</v>
      </c>
      <c r="E16906">
        <v>0</v>
      </c>
      <c r="F16906">
        <v>2076580</v>
      </c>
      <c r="G16906" s="58" t="s">
        <v>87</v>
      </c>
      <c r="H16906" s="58" t="s">
        <v>84</v>
      </c>
      <c r="I16906" s="60" t="s">
        <v>85</v>
      </c>
    </row>
    <row r="16907" spans="1:9" x14ac:dyDescent="0.2">
      <c r="B16907" t="s">
        <v>80</v>
      </c>
      <c r="C16907" t="s">
        <v>22</v>
      </c>
      <c r="D16907" s="55">
        <v>47178</v>
      </c>
      <c r="I16907" s="60" t="s">
        <v>86</v>
      </c>
    </row>
    <row r="16908" spans="1:9" x14ac:dyDescent="0.2">
      <c r="B16908" t="s">
        <v>80</v>
      </c>
      <c r="C16908" t="s">
        <v>22</v>
      </c>
      <c r="D16908" s="55">
        <v>47178</v>
      </c>
      <c r="I16908" s="60" t="s">
        <v>86</v>
      </c>
    </row>
    <row r="16909" spans="1:9" x14ac:dyDescent="0.2">
      <c r="A16909" t="s">
        <v>78</v>
      </c>
      <c r="B16909" t="s">
        <v>80</v>
      </c>
      <c r="C16909" t="s">
        <v>22</v>
      </c>
      <c r="D16909" s="55">
        <v>47209</v>
      </c>
      <c r="E16909">
        <v>0.36499999999999999</v>
      </c>
      <c r="F16909">
        <v>2076534</v>
      </c>
      <c r="G16909" s="58" t="s">
        <v>87</v>
      </c>
      <c r="H16909" s="58" t="s">
        <v>84</v>
      </c>
      <c r="I16909" s="60" t="s">
        <v>85</v>
      </c>
    </row>
    <row r="16910" spans="1:9" x14ac:dyDescent="0.2">
      <c r="A16910" t="s">
        <v>78</v>
      </c>
      <c r="B16910" t="s">
        <v>81</v>
      </c>
      <c r="C16910" t="s">
        <v>22</v>
      </c>
      <c r="D16910" s="55">
        <v>47209</v>
      </c>
      <c r="E16910">
        <v>2.5000000000000001E-3</v>
      </c>
      <c r="F16910">
        <v>2076535</v>
      </c>
      <c r="G16910" s="58" t="s">
        <v>87</v>
      </c>
      <c r="H16910" s="58" t="s">
        <v>84</v>
      </c>
      <c r="I16910" s="60" t="s">
        <v>85</v>
      </c>
    </row>
    <row r="16911" spans="1:9" x14ac:dyDescent="0.2">
      <c r="A16911" t="s">
        <v>35</v>
      </c>
      <c r="B16911" t="s">
        <v>80</v>
      </c>
      <c r="C16911" t="s">
        <v>22</v>
      </c>
      <c r="D16911" s="55">
        <v>47209</v>
      </c>
      <c r="E16911">
        <v>0.36499999999999999</v>
      </c>
      <c r="F16911">
        <v>2076536</v>
      </c>
      <c r="G16911" s="58" t="s">
        <v>87</v>
      </c>
      <c r="H16911" s="58" t="s">
        <v>84</v>
      </c>
      <c r="I16911" s="60" t="s">
        <v>85</v>
      </c>
    </row>
    <row r="16912" spans="1:9" x14ac:dyDescent="0.2">
      <c r="A16912" t="s">
        <v>35</v>
      </c>
      <c r="B16912" t="s">
        <v>81</v>
      </c>
      <c r="C16912" t="s">
        <v>22</v>
      </c>
      <c r="D16912" s="55">
        <v>47209</v>
      </c>
      <c r="E16912">
        <v>3.2500000000000001E-2</v>
      </c>
      <c r="F16912">
        <v>2076537</v>
      </c>
      <c r="G16912" s="58" t="s">
        <v>87</v>
      </c>
      <c r="H16912" s="58" t="s">
        <v>84</v>
      </c>
      <c r="I16912" s="60" t="s">
        <v>85</v>
      </c>
    </row>
    <row r="16913" spans="1:9" x14ac:dyDescent="0.2">
      <c r="A16913" t="s">
        <v>36</v>
      </c>
      <c r="B16913" t="s">
        <v>80</v>
      </c>
      <c r="C16913" t="s">
        <v>22</v>
      </c>
      <c r="D16913" s="55">
        <v>47209</v>
      </c>
      <c r="E16913">
        <v>0.36499999999999999</v>
      </c>
      <c r="F16913">
        <v>2076538</v>
      </c>
      <c r="G16913" s="58" t="s">
        <v>87</v>
      </c>
      <c r="H16913" s="58" t="s">
        <v>84</v>
      </c>
      <c r="I16913" s="60" t="s">
        <v>85</v>
      </c>
    </row>
    <row r="16914" spans="1:9" x14ac:dyDescent="0.2">
      <c r="A16914" t="s">
        <v>36</v>
      </c>
      <c r="B16914" t="s">
        <v>81</v>
      </c>
      <c r="C16914" t="s">
        <v>22</v>
      </c>
      <c r="D16914" s="55">
        <v>47209</v>
      </c>
      <c r="E16914">
        <v>2.5000000000000001E-3</v>
      </c>
      <c r="F16914">
        <v>2076539</v>
      </c>
      <c r="G16914" s="58" t="s">
        <v>87</v>
      </c>
      <c r="H16914" s="58" t="s">
        <v>84</v>
      </c>
      <c r="I16914" s="60" t="s">
        <v>85</v>
      </c>
    </row>
    <row r="16915" spans="1:9" x14ac:dyDescent="0.2">
      <c r="A16915" t="s">
        <v>37</v>
      </c>
      <c r="B16915" t="s">
        <v>80</v>
      </c>
      <c r="C16915" t="s">
        <v>22</v>
      </c>
      <c r="D16915" s="55">
        <v>47209</v>
      </c>
      <c r="E16915">
        <v>0.36499999999999999</v>
      </c>
      <c r="F16915">
        <v>2076540</v>
      </c>
      <c r="G16915" s="58" t="s">
        <v>87</v>
      </c>
      <c r="H16915" s="58" t="s">
        <v>84</v>
      </c>
      <c r="I16915" s="60" t="s">
        <v>85</v>
      </c>
    </row>
    <row r="16916" spans="1:9" x14ac:dyDescent="0.2">
      <c r="A16916" t="s">
        <v>37</v>
      </c>
      <c r="B16916" t="s">
        <v>81</v>
      </c>
      <c r="C16916" t="s">
        <v>22</v>
      </c>
      <c r="D16916" s="55">
        <v>47209</v>
      </c>
      <c r="E16916">
        <v>3.2500000000000001E-2</v>
      </c>
      <c r="F16916">
        <v>2076541</v>
      </c>
      <c r="G16916" s="58" t="s">
        <v>87</v>
      </c>
      <c r="H16916" s="58" t="s">
        <v>84</v>
      </c>
      <c r="I16916" s="60" t="s">
        <v>85</v>
      </c>
    </row>
    <row r="16917" spans="1:9" x14ac:dyDescent="0.2">
      <c r="A16917" t="s">
        <v>40</v>
      </c>
      <c r="B16917" t="s">
        <v>80</v>
      </c>
      <c r="C16917" t="s">
        <v>22</v>
      </c>
      <c r="D16917" s="55">
        <v>47209</v>
      </c>
      <c r="E16917">
        <v>0</v>
      </c>
      <c r="F16917">
        <v>2076542</v>
      </c>
      <c r="G16917" s="58" t="s">
        <v>87</v>
      </c>
      <c r="H16917" s="58" t="s">
        <v>84</v>
      </c>
      <c r="I16917" s="60" t="s">
        <v>85</v>
      </c>
    </row>
    <row r="16918" spans="1:9" x14ac:dyDescent="0.2">
      <c r="A16918" t="s">
        <v>40</v>
      </c>
      <c r="B16918" t="s">
        <v>81</v>
      </c>
      <c r="C16918" t="s">
        <v>22</v>
      </c>
      <c r="D16918" s="55">
        <v>47209</v>
      </c>
      <c r="E16918">
        <v>0</v>
      </c>
      <c r="F16918">
        <v>2076543</v>
      </c>
      <c r="G16918" s="58" t="s">
        <v>87</v>
      </c>
      <c r="H16918" s="58" t="s">
        <v>84</v>
      </c>
      <c r="I16918" s="60" t="s">
        <v>85</v>
      </c>
    </row>
    <row r="16919" spans="1:9" x14ac:dyDescent="0.2">
      <c r="A16919" t="s">
        <v>41</v>
      </c>
      <c r="B16919" t="s">
        <v>80</v>
      </c>
      <c r="C16919" t="s">
        <v>22</v>
      </c>
      <c r="D16919" s="55">
        <v>47209</v>
      </c>
      <c r="E16919">
        <v>0</v>
      </c>
      <c r="F16919">
        <v>2076544</v>
      </c>
      <c r="G16919" s="58" t="s">
        <v>87</v>
      </c>
      <c r="H16919" s="58" t="s">
        <v>84</v>
      </c>
      <c r="I16919" s="60" t="s">
        <v>85</v>
      </c>
    </row>
    <row r="16920" spans="1:9" x14ac:dyDescent="0.2">
      <c r="A16920" t="s">
        <v>41</v>
      </c>
      <c r="B16920" t="s">
        <v>81</v>
      </c>
      <c r="C16920" t="s">
        <v>22</v>
      </c>
      <c r="D16920" s="55">
        <v>47209</v>
      </c>
      <c r="E16920">
        <v>0</v>
      </c>
      <c r="F16920">
        <v>2076545</v>
      </c>
      <c r="G16920" s="58" t="s">
        <v>87</v>
      </c>
      <c r="H16920" s="58" t="s">
        <v>84</v>
      </c>
      <c r="I16920" s="60" t="s">
        <v>85</v>
      </c>
    </row>
    <row r="16921" spans="1:9" x14ac:dyDescent="0.2">
      <c r="A16921" t="s">
        <v>42</v>
      </c>
      <c r="B16921" t="s">
        <v>80</v>
      </c>
      <c r="C16921" t="s">
        <v>22</v>
      </c>
      <c r="D16921" s="55">
        <v>47209</v>
      </c>
      <c r="E16921">
        <v>0.20499999999999999</v>
      </c>
      <c r="F16921">
        <v>2076546</v>
      </c>
      <c r="G16921" s="58" t="s">
        <v>87</v>
      </c>
      <c r="H16921" s="58" t="s">
        <v>84</v>
      </c>
      <c r="I16921" s="60" t="s">
        <v>85</v>
      </c>
    </row>
    <row r="16922" spans="1:9" x14ac:dyDescent="0.2">
      <c r="A16922" t="s">
        <v>42</v>
      </c>
      <c r="B16922" t="s">
        <v>81</v>
      </c>
      <c r="C16922" t="s">
        <v>22</v>
      </c>
      <c r="D16922" s="55">
        <v>47209</v>
      </c>
      <c r="E16922">
        <v>0</v>
      </c>
      <c r="F16922">
        <v>2076547</v>
      </c>
      <c r="G16922" s="58" t="s">
        <v>87</v>
      </c>
      <c r="H16922" s="58" t="s">
        <v>84</v>
      </c>
      <c r="I16922" s="60" t="s">
        <v>85</v>
      </c>
    </row>
    <row r="16923" spans="1:9" x14ac:dyDescent="0.2">
      <c r="A16923" t="s">
        <v>43</v>
      </c>
      <c r="B16923" t="s">
        <v>80</v>
      </c>
      <c r="C16923" t="s">
        <v>22</v>
      </c>
      <c r="D16923" s="55">
        <v>47209</v>
      </c>
      <c r="E16923">
        <v>0.20499999999999999</v>
      </c>
      <c r="F16923">
        <v>2076548</v>
      </c>
      <c r="G16923" s="58" t="s">
        <v>87</v>
      </c>
      <c r="H16923" s="58" t="s">
        <v>84</v>
      </c>
      <c r="I16923" s="60" t="s">
        <v>85</v>
      </c>
    </row>
    <row r="16924" spans="1:9" x14ac:dyDescent="0.2">
      <c r="A16924" t="s">
        <v>43</v>
      </c>
      <c r="B16924" t="s">
        <v>81</v>
      </c>
      <c r="C16924" t="s">
        <v>22</v>
      </c>
      <c r="D16924" s="55">
        <v>47209</v>
      </c>
      <c r="E16924">
        <v>0</v>
      </c>
      <c r="F16924">
        <v>2076549</v>
      </c>
      <c r="G16924" s="58" t="s">
        <v>87</v>
      </c>
      <c r="H16924" s="58" t="s">
        <v>84</v>
      </c>
      <c r="I16924" s="60" t="s">
        <v>85</v>
      </c>
    </row>
    <row r="16925" spans="1:9" x14ac:dyDescent="0.2">
      <c r="A16925" t="s">
        <v>44</v>
      </c>
      <c r="B16925" t="s">
        <v>80</v>
      </c>
      <c r="C16925" t="s">
        <v>22</v>
      </c>
      <c r="D16925" s="55">
        <v>47209</v>
      </c>
      <c r="E16925">
        <v>0.25</v>
      </c>
      <c r="F16925">
        <v>2076550</v>
      </c>
      <c r="G16925" s="58" t="s">
        <v>87</v>
      </c>
      <c r="H16925" s="58" t="s">
        <v>84</v>
      </c>
      <c r="I16925" s="60" t="s">
        <v>85</v>
      </c>
    </row>
    <row r="16926" spans="1:9" x14ac:dyDescent="0.2">
      <c r="A16926" t="s">
        <v>44</v>
      </c>
      <c r="B16926" t="s">
        <v>81</v>
      </c>
      <c r="C16926" t="s">
        <v>22</v>
      </c>
      <c r="D16926" s="55">
        <v>47209</v>
      </c>
      <c r="E16926">
        <v>5.0000000000000001E-3</v>
      </c>
      <c r="F16926">
        <v>2076551</v>
      </c>
      <c r="G16926" s="58" t="s">
        <v>87</v>
      </c>
      <c r="H16926" s="58" t="s">
        <v>84</v>
      </c>
      <c r="I16926" s="60" t="s">
        <v>85</v>
      </c>
    </row>
    <row r="16927" spans="1:9" x14ac:dyDescent="0.2">
      <c r="A16927" t="s">
        <v>45</v>
      </c>
      <c r="B16927" t="s">
        <v>80</v>
      </c>
      <c r="C16927" t="s">
        <v>22</v>
      </c>
      <c r="D16927" s="55">
        <v>47209</v>
      </c>
      <c r="E16927">
        <v>0.25</v>
      </c>
      <c r="F16927">
        <v>2076552</v>
      </c>
      <c r="G16927" s="58" t="s">
        <v>87</v>
      </c>
      <c r="H16927" s="58" t="s">
        <v>84</v>
      </c>
      <c r="I16927" s="60" t="s">
        <v>85</v>
      </c>
    </row>
    <row r="16928" spans="1:9" x14ac:dyDescent="0.2">
      <c r="A16928" t="s">
        <v>45</v>
      </c>
      <c r="B16928" t="s">
        <v>81</v>
      </c>
      <c r="C16928" t="s">
        <v>22</v>
      </c>
      <c r="D16928" s="55">
        <v>47209</v>
      </c>
      <c r="E16928">
        <v>5.0000000000000001E-3</v>
      </c>
      <c r="F16928">
        <v>2076553</v>
      </c>
      <c r="G16928" s="58" t="s">
        <v>87</v>
      </c>
      <c r="H16928" s="58" t="s">
        <v>84</v>
      </c>
      <c r="I16928" s="60" t="s">
        <v>85</v>
      </c>
    </row>
    <row r="16929" spans="1:9" x14ac:dyDescent="0.2">
      <c r="A16929" t="s">
        <v>46</v>
      </c>
      <c r="B16929" t="s">
        <v>80</v>
      </c>
      <c r="C16929" t="s">
        <v>22</v>
      </c>
      <c r="D16929" s="55">
        <v>47209</v>
      </c>
      <c r="E16929">
        <v>0.25</v>
      </c>
      <c r="F16929">
        <v>2076554</v>
      </c>
      <c r="G16929" s="58" t="s">
        <v>87</v>
      </c>
      <c r="H16929" s="58" t="s">
        <v>84</v>
      </c>
      <c r="I16929" s="60" t="s">
        <v>85</v>
      </c>
    </row>
    <row r="16930" spans="1:9" x14ac:dyDescent="0.2">
      <c r="A16930" t="s">
        <v>46</v>
      </c>
      <c r="B16930" t="s">
        <v>81</v>
      </c>
      <c r="C16930" t="s">
        <v>22</v>
      </c>
      <c r="D16930" s="55">
        <v>47209</v>
      </c>
      <c r="E16930">
        <v>5.0000000000000001E-3</v>
      </c>
      <c r="F16930">
        <v>2076555</v>
      </c>
      <c r="G16930" s="58" t="s">
        <v>87</v>
      </c>
      <c r="H16930" s="58" t="s">
        <v>84</v>
      </c>
      <c r="I16930" s="60" t="s">
        <v>85</v>
      </c>
    </row>
    <row r="16931" spans="1:9" x14ac:dyDescent="0.2">
      <c r="A16931" t="s">
        <v>47</v>
      </c>
      <c r="B16931" t="s">
        <v>80</v>
      </c>
      <c r="C16931" t="s">
        <v>22</v>
      </c>
      <c r="D16931" s="55">
        <v>47209</v>
      </c>
      <c r="E16931">
        <v>0.25</v>
      </c>
      <c r="F16931">
        <v>2076556</v>
      </c>
      <c r="G16931" s="58" t="s">
        <v>87</v>
      </c>
      <c r="H16931" s="58" t="s">
        <v>84</v>
      </c>
      <c r="I16931" s="60" t="s">
        <v>85</v>
      </c>
    </row>
    <row r="16932" spans="1:9" x14ac:dyDescent="0.2">
      <c r="A16932" t="s">
        <v>47</v>
      </c>
      <c r="B16932" t="s">
        <v>81</v>
      </c>
      <c r="C16932" t="s">
        <v>22</v>
      </c>
      <c r="D16932" s="55">
        <v>47209</v>
      </c>
      <c r="E16932">
        <v>5.0000000000000001E-3</v>
      </c>
      <c r="F16932">
        <v>2076557</v>
      </c>
      <c r="G16932" s="58" t="s">
        <v>87</v>
      </c>
      <c r="H16932" s="58" t="s">
        <v>84</v>
      </c>
      <c r="I16932" s="60" t="s">
        <v>85</v>
      </c>
    </row>
    <row r="16933" spans="1:9" x14ac:dyDescent="0.2">
      <c r="A16933" t="s">
        <v>48</v>
      </c>
      <c r="B16933" t="s">
        <v>80</v>
      </c>
      <c r="C16933" t="s">
        <v>22</v>
      </c>
      <c r="D16933" s="55">
        <v>47209</v>
      </c>
      <c r="E16933">
        <v>0.25</v>
      </c>
      <c r="F16933">
        <v>2076558</v>
      </c>
      <c r="G16933" s="58" t="s">
        <v>87</v>
      </c>
      <c r="H16933" s="58" t="s">
        <v>84</v>
      </c>
      <c r="I16933" s="60" t="s">
        <v>85</v>
      </c>
    </row>
    <row r="16934" spans="1:9" x14ac:dyDescent="0.2">
      <c r="A16934" t="s">
        <v>48</v>
      </c>
      <c r="B16934" t="s">
        <v>81</v>
      </c>
      <c r="C16934" t="s">
        <v>22</v>
      </c>
      <c r="D16934" s="55">
        <v>47209</v>
      </c>
      <c r="E16934">
        <v>5.0000000000000001E-3</v>
      </c>
      <c r="F16934">
        <v>2076559</v>
      </c>
      <c r="G16934" s="58" t="s">
        <v>87</v>
      </c>
      <c r="H16934" s="58" t="s">
        <v>84</v>
      </c>
      <c r="I16934" s="60" t="s">
        <v>85</v>
      </c>
    </row>
    <row r="16935" spans="1:9" x14ac:dyDescent="0.2">
      <c r="A16935" t="s">
        <v>50</v>
      </c>
      <c r="B16935" t="s">
        <v>80</v>
      </c>
      <c r="C16935" t="s">
        <v>22</v>
      </c>
      <c r="D16935" s="55">
        <v>47209</v>
      </c>
      <c r="E16935">
        <v>0</v>
      </c>
      <c r="F16935">
        <v>2076560</v>
      </c>
      <c r="G16935" s="58" t="s">
        <v>87</v>
      </c>
      <c r="H16935" s="58" t="s">
        <v>84</v>
      </c>
      <c r="I16935" s="60" t="s">
        <v>85</v>
      </c>
    </row>
    <row r="16936" spans="1:9" x14ac:dyDescent="0.2">
      <c r="A16936" t="s">
        <v>50</v>
      </c>
      <c r="B16936" t="s">
        <v>81</v>
      </c>
      <c r="C16936" t="s">
        <v>22</v>
      </c>
      <c r="D16936" s="55">
        <v>47209</v>
      </c>
      <c r="E16936">
        <v>0</v>
      </c>
      <c r="F16936">
        <v>2076561</v>
      </c>
      <c r="G16936" s="58" t="s">
        <v>87</v>
      </c>
      <c r="H16936" s="58" t="s">
        <v>84</v>
      </c>
      <c r="I16936" s="60" t="s">
        <v>85</v>
      </c>
    </row>
    <row r="16937" spans="1:9" x14ac:dyDescent="0.2">
      <c r="A16937" t="s">
        <v>58</v>
      </c>
      <c r="B16937" t="s">
        <v>80</v>
      </c>
      <c r="C16937" t="s">
        <v>22</v>
      </c>
      <c r="D16937" s="55">
        <v>47209</v>
      </c>
      <c r="E16937">
        <v>0.36499999999999999</v>
      </c>
      <c r="F16937">
        <v>2076562</v>
      </c>
      <c r="G16937" s="58" t="s">
        <v>87</v>
      </c>
      <c r="H16937" s="58" t="s">
        <v>84</v>
      </c>
      <c r="I16937" s="60" t="s">
        <v>85</v>
      </c>
    </row>
    <row r="16938" spans="1:9" x14ac:dyDescent="0.2">
      <c r="A16938" t="s">
        <v>58</v>
      </c>
      <c r="B16938" t="s">
        <v>81</v>
      </c>
      <c r="C16938" t="s">
        <v>22</v>
      </c>
      <c r="D16938" s="55">
        <v>47209</v>
      </c>
      <c r="E16938">
        <v>2.5000000000000001E-3</v>
      </c>
      <c r="F16938">
        <v>2076563</v>
      </c>
      <c r="G16938" s="58" t="s">
        <v>87</v>
      </c>
      <c r="H16938" s="58" t="s">
        <v>84</v>
      </c>
      <c r="I16938" s="60" t="s">
        <v>85</v>
      </c>
    </row>
    <row r="16939" spans="1:9" x14ac:dyDescent="0.2">
      <c r="A16939" t="s">
        <v>59</v>
      </c>
      <c r="B16939" t="s">
        <v>80</v>
      </c>
      <c r="C16939" t="s">
        <v>22</v>
      </c>
      <c r="D16939" s="55">
        <v>47209</v>
      </c>
      <c r="E16939">
        <v>0.45</v>
      </c>
      <c r="F16939">
        <v>2076564</v>
      </c>
      <c r="G16939" s="58" t="s">
        <v>87</v>
      </c>
      <c r="H16939" s="58" t="s">
        <v>84</v>
      </c>
      <c r="I16939" s="60" t="s">
        <v>85</v>
      </c>
    </row>
    <row r="16940" spans="1:9" x14ac:dyDescent="0.2">
      <c r="A16940" t="s">
        <v>59</v>
      </c>
      <c r="B16940" t="s">
        <v>81</v>
      </c>
      <c r="C16940" t="s">
        <v>22</v>
      </c>
      <c r="D16940" s="55">
        <v>47209</v>
      </c>
      <c r="E16940">
        <v>-8.5000000000000006E-2</v>
      </c>
      <c r="F16940">
        <v>2076565</v>
      </c>
      <c r="G16940" s="58" t="s">
        <v>87</v>
      </c>
      <c r="H16940" s="58" t="s">
        <v>84</v>
      </c>
      <c r="I16940" s="60" t="s">
        <v>85</v>
      </c>
    </row>
    <row r="16941" spans="1:9" x14ac:dyDescent="0.2">
      <c r="A16941" t="s">
        <v>60</v>
      </c>
      <c r="B16941" t="s">
        <v>80</v>
      </c>
      <c r="C16941" t="s">
        <v>22</v>
      </c>
      <c r="D16941" s="55">
        <v>47209</v>
      </c>
      <c r="E16941">
        <v>0.45</v>
      </c>
      <c r="F16941">
        <v>2076566</v>
      </c>
      <c r="G16941" s="58" t="s">
        <v>87</v>
      </c>
      <c r="H16941" s="58" t="s">
        <v>84</v>
      </c>
      <c r="I16941" s="60" t="s">
        <v>85</v>
      </c>
    </row>
    <row r="16942" spans="1:9" x14ac:dyDescent="0.2">
      <c r="A16942" t="s">
        <v>60</v>
      </c>
      <c r="B16942" t="s">
        <v>81</v>
      </c>
      <c r="C16942" t="s">
        <v>22</v>
      </c>
      <c r="D16942" s="55">
        <v>47209</v>
      </c>
      <c r="E16942">
        <v>0.02</v>
      </c>
      <c r="F16942">
        <v>2076567</v>
      </c>
      <c r="G16942" s="58" t="s">
        <v>87</v>
      </c>
      <c r="H16942" s="58" t="s">
        <v>84</v>
      </c>
      <c r="I16942" s="60" t="s">
        <v>85</v>
      </c>
    </row>
    <row r="16943" spans="1:9" x14ac:dyDescent="0.2">
      <c r="A16943" t="s">
        <v>61</v>
      </c>
      <c r="B16943" t="s">
        <v>80</v>
      </c>
      <c r="C16943" t="s">
        <v>22</v>
      </c>
      <c r="D16943" s="55">
        <v>47209</v>
      </c>
      <c r="E16943">
        <v>0.45</v>
      </c>
      <c r="F16943">
        <v>2076568</v>
      </c>
      <c r="G16943" s="58" t="s">
        <v>87</v>
      </c>
      <c r="H16943" s="58" t="s">
        <v>84</v>
      </c>
      <c r="I16943" s="60" t="s">
        <v>85</v>
      </c>
    </row>
    <row r="16944" spans="1:9" x14ac:dyDescent="0.2">
      <c r="A16944" t="s">
        <v>61</v>
      </c>
      <c r="B16944" t="s">
        <v>81</v>
      </c>
      <c r="C16944" t="s">
        <v>22</v>
      </c>
      <c r="D16944" s="55">
        <v>47209</v>
      </c>
      <c r="E16944">
        <v>-4.4999999999999998E-2</v>
      </c>
      <c r="F16944">
        <v>2076569</v>
      </c>
      <c r="G16944" s="58" t="s">
        <v>87</v>
      </c>
      <c r="H16944" s="58" t="s">
        <v>84</v>
      </c>
      <c r="I16944" s="60" t="s">
        <v>85</v>
      </c>
    </row>
    <row r="16945" spans="1:9" x14ac:dyDescent="0.2">
      <c r="A16945" t="s">
        <v>62</v>
      </c>
      <c r="B16945" t="s">
        <v>80</v>
      </c>
      <c r="C16945" t="s">
        <v>22</v>
      </c>
      <c r="D16945" s="55">
        <v>47209</v>
      </c>
      <c r="E16945">
        <v>0.25</v>
      </c>
      <c r="F16945">
        <v>2076570</v>
      </c>
      <c r="G16945" s="58" t="s">
        <v>87</v>
      </c>
      <c r="H16945" s="58" t="s">
        <v>84</v>
      </c>
      <c r="I16945" s="60" t="s">
        <v>85</v>
      </c>
    </row>
    <row r="16946" spans="1:9" x14ac:dyDescent="0.2">
      <c r="A16946" t="s">
        <v>62</v>
      </c>
      <c r="B16946" t="s">
        <v>81</v>
      </c>
      <c r="C16946" t="s">
        <v>22</v>
      </c>
      <c r="D16946" s="55">
        <v>47209</v>
      </c>
      <c r="E16946">
        <v>5.0000000000000001E-3</v>
      </c>
      <c r="F16946">
        <v>2076571</v>
      </c>
      <c r="G16946" s="58" t="s">
        <v>87</v>
      </c>
      <c r="H16946" s="58" t="s">
        <v>84</v>
      </c>
      <c r="I16946" s="60" t="s">
        <v>85</v>
      </c>
    </row>
    <row r="16947" spans="1:9" x14ac:dyDescent="0.2">
      <c r="A16947" t="s">
        <v>63</v>
      </c>
      <c r="B16947" t="s">
        <v>80</v>
      </c>
      <c r="C16947" t="s">
        <v>22</v>
      </c>
      <c r="D16947" s="55">
        <v>47209</v>
      </c>
      <c r="E16947">
        <v>0</v>
      </c>
      <c r="F16947">
        <v>2076572</v>
      </c>
      <c r="G16947" s="58" t="s">
        <v>87</v>
      </c>
      <c r="H16947" s="58" t="s">
        <v>84</v>
      </c>
      <c r="I16947" s="60" t="s">
        <v>85</v>
      </c>
    </row>
    <row r="16948" spans="1:9" x14ac:dyDescent="0.2">
      <c r="A16948" t="s">
        <v>63</v>
      </c>
      <c r="B16948" t="s">
        <v>81</v>
      </c>
      <c r="C16948" t="s">
        <v>22</v>
      </c>
      <c r="D16948" s="55">
        <v>47209</v>
      </c>
      <c r="E16948">
        <v>0</v>
      </c>
      <c r="F16948">
        <v>2076573</v>
      </c>
      <c r="G16948" s="58" t="s">
        <v>87</v>
      </c>
      <c r="H16948" s="58" t="s">
        <v>84</v>
      </c>
      <c r="I16948" s="60" t="s">
        <v>85</v>
      </c>
    </row>
    <row r="16949" spans="1:9" x14ac:dyDescent="0.2">
      <c r="A16949" t="s">
        <v>64</v>
      </c>
      <c r="B16949" t="s">
        <v>80</v>
      </c>
      <c r="C16949" t="s">
        <v>22</v>
      </c>
      <c r="D16949" s="55">
        <v>47209</v>
      </c>
      <c r="E16949">
        <v>0</v>
      </c>
      <c r="F16949">
        <v>2076574</v>
      </c>
      <c r="G16949" s="58" t="s">
        <v>87</v>
      </c>
      <c r="H16949" s="58" t="s">
        <v>84</v>
      </c>
      <c r="I16949" s="60" t="s">
        <v>85</v>
      </c>
    </row>
    <row r="16950" spans="1:9" x14ac:dyDescent="0.2">
      <c r="A16950" t="s">
        <v>64</v>
      </c>
      <c r="B16950" t="s">
        <v>81</v>
      </c>
      <c r="C16950" t="s">
        <v>22</v>
      </c>
      <c r="D16950" s="55">
        <v>47209</v>
      </c>
      <c r="E16950">
        <v>0</v>
      </c>
      <c r="F16950">
        <v>2076575</v>
      </c>
      <c r="G16950" s="58" t="s">
        <v>87</v>
      </c>
      <c r="H16950" s="58" t="s">
        <v>84</v>
      </c>
      <c r="I16950" s="60" t="s">
        <v>85</v>
      </c>
    </row>
    <row r="16951" spans="1:9" x14ac:dyDescent="0.2">
      <c r="A16951" t="s">
        <v>79</v>
      </c>
      <c r="B16951" t="s">
        <v>80</v>
      </c>
      <c r="C16951" t="s">
        <v>22</v>
      </c>
      <c r="D16951" s="55">
        <v>47209</v>
      </c>
      <c r="E16951">
        <v>0</v>
      </c>
      <c r="F16951">
        <v>2076576</v>
      </c>
      <c r="G16951" s="58" t="s">
        <v>87</v>
      </c>
      <c r="H16951" s="58" t="s">
        <v>84</v>
      </c>
      <c r="I16951" s="60" t="s">
        <v>85</v>
      </c>
    </row>
    <row r="16952" spans="1:9" x14ac:dyDescent="0.2">
      <c r="A16952" t="s">
        <v>79</v>
      </c>
      <c r="B16952" t="s">
        <v>81</v>
      </c>
      <c r="C16952" t="s">
        <v>22</v>
      </c>
      <c r="D16952" s="55">
        <v>47209</v>
      </c>
      <c r="E16952">
        <v>0</v>
      </c>
      <c r="F16952">
        <v>2076577</v>
      </c>
      <c r="G16952" s="58" t="s">
        <v>87</v>
      </c>
      <c r="H16952" s="58" t="s">
        <v>84</v>
      </c>
      <c r="I16952" s="60" t="s">
        <v>85</v>
      </c>
    </row>
    <row r="16953" spans="1:9" x14ac:dyDescent="0.2">
      <c r="A16953" t="s">
        <v>65</v>
      </c>
      <c r="B16953" t="s">
        <v>80</v>
      </c>
      <c r="C16953" t="s">
        <v>22</v>
      </c>
      <c r="D16953" s="55">
        <v>47209</v>
      </c>
      <c r="E16953">
        <v>0</v>
      </c>
      <c r="F16953">
        <v>2076578</v>
      </c>
      <c r="G16953" s="58" t="s">
        <v>87</v>
      </c>
      <c r="H16953" s="58" t="s">
        <v>84</v>
      </c>
      <c r="I16953" s="60" t="s">
        <v>85</v>
      </c>
    </row>
    <row r="16954" spans="1:9" x14ac:dyDescent="0.2">
      <c r="A16954" t="s">
        <v>65</v>
      </c>
      <c r="B16954" t="s">
        <v>81</v>
      </c>
      <c r="C16954" t="s">
        <v>22</v>
      </c>
      <c r="D16954" s="55">
        <v>47209</v>
      </c>
      <c r="E16954">
        <v>0</v>
      </c>
      <c r="F16954">
        <v>2076579</v>
      </c>
      <c r="G16954" s="58" t="s">
        <v>87</v>
      </c>
      <c r="H16954" s="58" t="s">
        <v>84</v>
      </c>
      <c r="I16954" s="60" t="s">
        <v>85</v>
      </c>
    </row>
    <row r="16955" spans="1:9" x14ac:dyDescent="0.2">
      <c r="A16955" t="s">
        <v>82</v>
      </c>
      <c r="B16955" t="s">
        <v>80</v>
      </c>
      <c r="C16955" t="s">
        <v>22</v>
      </c>
      <c r="D16955" s="55">
        <v>47209</v>
      </c>
      <c r="E16955">
        <v>0</v>
      </c>
      <c r="F16955">
        <v>2076580</v>
      </c>
      <c r="G16955" s="58" t="s">
        <v>87</v>
      </c>
      <c r="H16955" s="58" t="s">
        <v>84</v>
      </c>
      <c r="I16955" s="60" t="s">
        <v>85</v>
      </c>
    </row>
    <row r="16956" spans="1:9" x14ac:dyDescent="0.2">
      <c r="B16956" t="s">
        <v>80</v>
      </c>
      <c r="C16956" t="s">
        <v>22</v>
      </c>
      <c r="D16956" s="55">
        <v>47209</v>
      </c>
      <c r="I16956" s="60" t="s">
        <v>86</v>
      </c>
    </row>
    <row r="16957" spans="1:9" x14ac:dyDescent="0.2">
      <c r="B16957" t="s">
        <v>80</v>
      </c>
      <c r="C16957" t="s">
        <v>22</v>
      </c>
      <c r="D16957" s="55">
        <v>47209</v>
      </c>
      <c r="I16957" s="60" t="s">
        <v>86</v>
      </c>
    </row>
    <row r="16958" spans="1:9" x14ac:dyDescent="0.2">
      <c r="A16958" t="s">
        <v>78</v>
      </c>
      <c r="B16958" t="s">
        <v>80</v>
      </c>
      <c r="C16958" t="s">
        <v>22</v>
      </c>
      <c r="D16958" s="55">
        <v>47239</v>
      </c>
      <c r="E16958">
        <v>0.29749999999999999</v>
      </c>
      <c r="F16958">
        <v>2076534</v>
      </c>
      <c r="G16958" s="58" t="s">
        <v>87</v>
      </c>
      <c r="H16958" s="58" t="s">
        <v>84</v>
      </c>
      <c r="I16958" s="60" t="s">
        <v>85</v>
      </c>
    </row>
    <row r="16959" spans="1:9" x14ac:dyDescent="0.2">
      <c r="A16959" t="s">
        <v>78</v>
      </c>
      <c r="B16959" t="s">
        <v>81</v>
      </c>
      <c r="C16959" t="s">
        <v>22</v>
      </c>
      <c r="D16959" s="55">
        <v>47239</v>
      </c>
      <c r="E16959">
        <v>2.5000000000000001E-3</v>
      </c>
      <c r="F16959">
        <v>2076535</v>
      </c>
      <c r="G16959" s="58" t="s">
        <v>87</v>
      </c>
      <c r="H16959" s="58" t="s">
        <v>84</v>
      </c>
      <c r="I16959" s="60" t="s">
        <v>85</v>
      </c>
    </row>
    <row r="16960" spans="1:9" x14ac:dyDescent="0.2">
      <c r="A16960" t="s">
        <v>35</v>
      </c>
      <c r="B16960" t="s">
        <v>80</v>
      </c>
      <c r="C16960" t="s">
        <v>22</v>
      </c>
      <c r="D16960" s="55">
        <v>47239</v>
      </c>
      <c r="E16960">
        <v>0.29749999999999999</v>
      </c>
      <c r="F16960">
        <v>2076536</v>
      </c>
      <c r="G16960" s="58" t="s">
        <v>87</v>
      </c>
      <c r="H16960" s="58" t="s">
        <v>84</v>
      </c>
      <c r="I16960" s="60" t="s">
        <v>85</v>
      </c>
    </row>
    <row r="16961" spans="1:9" x14ac:dyDescent="0.2">
      <c r="A16961" t="s">
        <v>35</v>
      </c>
      <c r="B16961" t="s">
        <v>81</v>
      </c>
      <c r="C16961" t="s">
        <v>22</v>
      </c>
      <c r="D16961" s="55">
        <v>47239</v>
      </c>
      <c r="E16961">
        <v>3.2500000000000001E-2</v>
      </c>
      <c r="F16961">
        <v>2076537</v>
      </c>
      <c r="G16961" s="58" t="s">
        <v>87</v>
      </c>
      <c r="H16961" s="58" t="s">
        <v>84</v>
      </c>
      <c r="I16961" s="60" t="s">
        <v>85</v>
      </c>
    </row>
    <row r="16962" spans="1:9" x14ac:dyDescent="0.2">
      <c r="A16962" t="s">
        <v>36</v>
      </c>
      <c r="B16962" t="s">
        <v>80</v>
      </c>
      <c r="C16962" t="s">
        <v>22</v>
      </c>
      <c r="D16962" s="55">
        <v>47239</v>
      </c>
      <c r="E16962">
        <v>0.29749999999999999</v>
      </c>
      <c r="F16962">
        <v>2076538</v>
      </c>
      <c r="G16962" s="58" t="s">
        <v>87</v>
      </c>
      <c r="H16962" s="58" t="s">
        <v>84</v>
      </c>
      <c r="I16962" s="60" t="s">
        <v>85</v>
      </c>
    </row>
    <row r="16963" spans="1:9" x14ac:dyDescent="0.2">
      <c r="A16963" t="s">
        <v>36</v>
      </c>
      <c r="B16963" t="s">
        <v>81</v>
      </c>
      <c r="C16963" t="s">
        <v>22</v>
      </c>
      <c r="D16963" s="55">
        <v>47239</v>
      </c>
      <c r="E16963">
        <v>2.5000000000000001E-3</v>
      </c>
      <c r="F16963">
        <v>2076539</v>
      </c>
      <c r="G16963" s="58" t="s">
        <v>87</v>
      </c>
      <c r="H16963" s="58" t="s">
        <v>84</v>
      </c>
      <c r="I16963" s="60" t="s">
        <v>85</v>
      </c>
    </row>
    <row r="16964" spans="1:9" x14ac:dyDescent="0.2">
      <c r="A16964" t="s">
        <v>37</v>
      </c>
      <c r="B16964" t="s">
        <v>80</v>
      </c>
      <c r="C16964" t="s">
        <v>22</v>
      </c>
      <c r="D16964" s="55">
        <v>47239</v>
      </c>
      <c r="E16964">
        <v>0.29749999999999999</v>
      </c>
      <c r="F16964">
        <v>2076540</v>
      </c>
      <c r="G16964" s="58" t="s">
        <v>87</v>
      </c>
      <c r="H16964" s="58" t="s">
        <v>84</v>
      </c>
      <c r="I16964" s="60" t="s">
        <v>85</v>
      </c>
    </row>
    <row r="16965" spans="1:9" x14ac:dyDescent="0.2">
      <c r="A16965" t="s">
        <v>37</v>
      </c>
      <c r="B16965" t="s">
        <v>81</v>
      </c>
      <c r="C16965" t="s">
        <v>22</v>
      </c>
      <c r="D16965" s="55">
        <v>47239</v>
      </c>
      <c r="E16965">
        <v>3.2500000000000001E-2</v>
      </c>
      <c r="F16965">
        <v>2076541</v>
      </c>
      <c r="G16965" s="58" t="s">
        <v>87</v>
      </c>
      <c r="H16965" s="58" t="s">
        <v>84</v>
      </c>
      <c r="I16965" s="60" t="s">
        <v>85</v>
      </c>
    </row>
    <row r="16966" spans="1:9" x14ac:dyDescent="0.2">
      <c r="A16966" t="s">
        <v>40</v>
      </c>
      <c r="B16966" t="s">
        <v>80</v>
      </c>
      <c r="C16966" t="s">
        <v>22</v>
      </c>
      <c r="D16966" s="55">
        <v>47239</v>
      </c>
      <c r="E16966">
        <v>0</v>
      </c>
      <c r="F16966">
        <v>2076542</v>
      </c>
      <c r="G16966" s="58" t="s">
        <v>87</v>
      </c>
      <c r="H16966" s="58" t="s">
        <v>84</v>
      </c>
      <c r="I16966" s="60" t="s">
        <v>85</v>
      </c>
    </row>
    <row r="16967" spans="1:9" x14ac:dyDescent="0.2">
      <c r="A16967" t="s">
        <v>40</v>
      </c>
      <c r="B16967" t="s">
        <v>81</v>
      </c>
      <c r="C16967" t="s">
        <v>22</v>
      </c>
      <c r="D16967" s="55">
        <v>47239</v>
      </c>
      <c r="E16967">
        <v>0</v>
      </c>
      <c r="F16967">
        <v>2076543</v>
      </c>
      <c r="G16967" s="58" t="s">
        <v>87</v>
      </c>
      <c r="H16967" s="58" t="s">
        <v>84</v>
      </c>
      <c r="I16967" s="60" t="s">
        <v>85</v>
      </c>
    </row>
    <row r="16968" spans="1:9" x14ac:dyDescent="0.2">
      <c r="A16968" t="s">
        <v>41</v>
      </c>
      <c r="B16968" t="s">
        <v>80</v>
      </c>
      <c r="C16968" t="s">
        <v>22</v>
      </c>
      <c r="D16968" s="55">
        <v>47239</v>
      </c>
      <c r="E16968">
        <v>0</v>
      </c>
      <c r="F16968">
        <v>2076544</v>
      </c>
      <c r="G16968" s="58" t="s">
        <v>87</v>
      </c>
      <c r="H16968" s="58" t="s">
        <v>84</v>
      </c>
      <c r="I16968" s="60" t="s">
        <v>85</v>
      </c>
    </row>
    <row r="16969" spans="1:9" x14ac:dyDescent="0.2">
      <c r="A16969" t="s">
        <v>41</v>
      </c>
      <c r="B16969" t="s">
        <v>81</v>
      </c>
      <c r="C16969" t="s">
        <v>22</v>
      </c>
      <c r="D16969" s="55">
        <v>47239</v>
      </c>
      <c r="E16969">
        <v>0</v>
      </c>
      <c r="F16969">
        <v>2076545</v>
      </c>
      <c r="G16969" s="58" t="s">
        <v>87</v>
      </c>
      <c r="H16969" s="58" t="s">
        <v>84</v>
      </c>
      <c r="I16969" s="60" t="s">
        <v>85</v>
      </c>
    </row>
    <row r="16970" spans="1:9" x14ac:dyDescent="0.2">
      <c r="A16970" t="s">
        <v>42</v>
      </c>
      <c r="B16970" t="s">
        <v>80</v>
      </c>
      <c r="C16970" t="s">
        <v>22</v>
      </c>
      <c r="D16970" s="55">
        <v>47239</v>
      </c>
      <c r="E16970">
        <v>0.1925</v>
      </c>
      <c r="F16970">
        <v>2076546</v>
      </c>
      <c r="G16970" s="58" t="s">
        <v>87</v>
      </c>
      <c r="H16970" s="58" t="s">
        <v>84</v>
      </c>
      <c r="I16970" s="60" t="s">
        <v>85</v>
      </c>
    </row>
    <row r="16971" spans="1:9" x14ac:dyDescent="0.2">
      <c r="A16971" t="s">
        <v>42</v>
      </c>
      <c r="B16971" t="s">
        <v>81</v>
      </c>
      <c r="C16971" t="s">
        <v>22</v>
      </c>
      <c r="D16971" s="55">
        <v>47239</v>
      </c>
      <c r="E16971">
        <v>0</v>
      </c>
      <c r="F16971">
        <v>2076547</v>
      </c>
      <c r="G16971" s="58" t="s">
        <v>87</v>
      </c>
      <c r="H16971" s="58" t="s">
        <v>84</v>
      </c>
      <c r="I16971" s="60" t="s">
        <v>85</v>
      </c>
    </row>
    <row r="16972" spans="1:9" x14ac:dyDescent="0.2">
      <c r="A16972" t="s">
        <v>43</v>
      </c>
      <c r="B16972" t="s">
        <v>80</v>
      </c>
      <c r="C16972" t="s">
        <v>22</v>
      </c>
      <c r="D16972" s="55">
        <v>47239</v>
      </c>
      <c r="E16972">
        <v>0.1925</v>
      </c>
      <c r="F16972">
        <v>2076548</v>
      </c>
      <c r="G16972" s="58" t="s">
        <v>87</v>
      </c>
      <c r="H16972" s="58" t="s">
        <v>84</v>
      </c>
      <c r="I16972" s="60" t="s">
        <v>85</v>
      </c>
    </row>
    <row r="16973" spans="1:9" x14ac:dyDescent="0.2">
      <c r="A16973" t="s">
        <v>43</v>
      </c>
      <c r="B16973" t="s">
        <v>81</v>
      </c>
      <c r="C16973" t="s">
        <v>22</v>
      </c>
      <c r="D16973" s="55">
        <v>47239</v>
      </c>
      <c r="E16973">
        <v>0</v>
      </c>
      <c r="F16973">
        <v>2076549</v>
      </c>
      <c r="G16973" s="58" t="s">
        <v>87</v>
      </c>
      <c r="H16973" s="58" t="s">
        <v>84</v>
      </c>
      <c r="I16973" s="60" t="s">
        <v>85</v>
      </c>
    </row>
    <row r="16974" spans="1:9" x14ac:dyDescent="0.2">
      <c r="A16974" t="s">
        <v>44</v>
      </c>
      <c r="B16974" t="s">
        <v>80</v>
      </c>
      <c r="C16974" t="s">
        <v>22</v>
      </c>
      <c r="D16974" s="55">
        <v>47239</v>
      </c>
      <c r="E16974">
        <v>0.20250000000000001</v>
      </c>
      <c r="F16974">
        <v>2076550</v>
      </c>
      <c r="G16974" s="58" t="s">
        <v>87</v>
      </c>
      <c r="H16974" s="58" t="s">
        <v>84</v>
      </c>
      <c r="I16974" s="60" t="s">
        <v>85</v>
      </c>
    </row>
    <row r="16975" spans="1:9" x14ac:dyDescent="0.2">
      <c r="A16975" t="s">
        <v>44</v>
      </c>
      <c r="B16975" t="s">
        <v>81</v>
      </c>
      <c r="C16975" t="s">
        <v>22</v>
      </c>
      <c r="D16975" s="55">
        <v>47239</v>
      </c>
      <c r="E16975">
        <v>5.0000000000000001E-3</v>
      </c>
      <c r="F16975">
        <v>2076551</v>
      </c>
      <c r="G16975" s="58" t="s">
        <v>87</v>
      </c>
      <c r="H16975" s="58" t="s">
        <v>84</v>
      </c>
      <c r="I16975" s="60" t="s">
        <v>85</v>
      </c>
    </row>
    <row r="16976" spans="1:9" x14ac:dyDescent="0.2">
      <c r="A16976" t="s">
        <v>45</v>
      </c>
      <c r="B16976" t="s">
        <v>80</v>
      </c>
      <c r="C16976" t="s">
        <v>22</v>
      </c>
      <c r="D16976" s="55">
        <v>47239</v>
      </c>
      <c r="E16976">
        <v>0.20250000000000001</v>
      </c>
      <c r="F16976">
        <v>2076552</v>
      </c>
      <c r="G16976" s="58" t="s">
        <v>87</v>
      </c>
      <c r="H16976" s="58" t="s">
        <v>84</v>
      </c>
      <c r="I16976" s="60" t="s">
        <v>85</v>
      </c>
    </row>
    <row r="16977" spans="1:9" x14ac:dyDescent="0.2">
      <c r="A16977" t="s">
        <v>45</v>
      </c>
      <c r="B16977" t="s">
        <v>81</v>
      </c>
      <c r="C16977" t="s">
        <v>22</v>
      </c>
      <c r="D16977" s="55">
        <v>47239</v>
      </c>
      <c r="E16977">
        <v>5.0000000000000001E-3</v>
      </c>
      <c r="F16977">
        <v>2076553</v>
      </c>
      <c r="G16977" s="58" t="s">
        <v>87</v>
      </c>
      <c r="H16977" s="58" t="s">
        <v>84</v>
      </c>
      <c r="I16977" s="60" t="s">
        <v>85</v>
      </c>
    </row>
    <row r="16978" spans="1:9" x14ac:dyDescent="0.2">
      <c r="A16978" t="s">
        <v>46</v>
      </c>
      <c r="B16978" t="s">
        <v>80</v>
      </c>
      <c r="C16978" t="s">
        <v>22</v>
      </c>
      <c r="D16978" s="55">
        <v>47239</v>
      </c>
      <c r="E16978">
        <v>0.20250000000000001</v>
      </c>
      <c r="F16978">
        <v>2076554</v>
      </c>
      <c r="G16978" s="58" t="s">
        <v>87</v>
      </c>
      <c r="H16978" s="58" t="s">
        <v>84</v>
      </c>
      <c r="I16978" s="60" t="s">
        <v>85</v>
      </c>
    </row>
    <row r="16979" spans="1:9" x14ac:dyDescent="0.2">
      <c r="A16979" t="s">
        <v>46</v>
      </c>
      <c r="B16979" t="s">
        <v>81</v>
      </c>
      <c r="C16979" t="s">
        <v>22</v>
      </c>
      <c r="D16979" s="55">
        <v>47239</v>
      </c>
      <c r="E16979">
        <v>5.0000000000000001E-3</v>
      </c>
      <c r="F16979">
        <v>2076555</v>
      </c>
      <c r="G16979" s="58" t="s">
        <v>87</v>
      </c>
      <c r="H16979" s="58" t="s">
        <v>84</v>
      </c>
      <c r="I16979" s="60" t="s">
        <v>85</v>
      </c>
    </row>
    <row r="16980" spans="1:9" x14ac:dyDescent="0.2">
      <c r="A16980" t="s">
        <v>47</v>
      </c>
      <c r="B16980" t="s">
        <v>80</v>
      </c>
      <c r="C16980" t="s">
        <v>22</v>
      </c>
      <c r="D16980" s="55">
        <v>47239</v>
      </c>
      <c r="E16980">
        <v>0.20250000000000001</v>
      </c>
      <c r="F16980">
        <v>2076556</v>
      </c>
      <c r="G16980" s="58" t="s">
        <v>87</v>
      </c>
      <c r="H16980" s="58" t="s">
        <v>84</v>
      </c>
      <c r="I16980" s="60" t="s">
        <v>85</v>
      </c>
    </row>
    <row r="16981" spans="1:9" x14ac:dyDescent="0.2">
      <c r="A16981" t="s">
        <v>47</v>
      </c>
      <c r="B16981" t="s">
        <v>81</v>
      </c>
      <c r="C16981" t="s">
        <v>22</v>
      </c>
      <c r="D16981" s="55">
        <v>47239</v>
      </c>
      <c r="E16981">
        <v>5.0000000000000001E-3</v>
      </c>
      <c r="F16981">
        <v>2076557</v>
      </c>
      <c r="G16981" s="58" t="s">
        <v>87</v>
      </c>
      <c r="H16981" s="58" t="s">
        <v>84</v>
      </c>
      <c r="I16981" s="60" t="s">
        <v>85</v>
      </c>
    </row>
    <row r="16982" spans="1:9" x14ac:dyDescent="0.2">
      <c r="A16982" t="s">
        <v>48</v>
      </c>
      <c r="B16982" t="s">
        <v>80</v>
      </c>
      <c r="C16982" t="s">
        <v>22</v>
      </c>
      <c r="D16982" s="55">
        <v>47239</v>
      </c>
      <c r="E16982">
        <v>0.20250000000000001</v>
      </c>
      <c r="F16982">
        <v>2076558</v>
      </c>
      <c r="G16982" s="58" t="s">
        <v>87</v>
      </c>
      <c r="H16982" s="58" t="s">
        <v>84</v>
      </c>
      <c r="I16982" s="60" t="s">
        <v>85</v>
      </c>
    </row>
    <row r="16983" spans="1:9" x14ac:dyDescent="0.2">
      <c r="A16983" t="s">
        <v>48</v>
      </c>
      <c r="B16983" t="s">
        <v>81</v>
      </c>
      <c r="C16983" t="s">
        <v>22</v>
      </c>
      <c r="D16983" s="55">
        <v>47239</v>
      </c>
      <c r="E16983">
        <v>5.0000000000000001E-3</v>
      </c>
      <c r="F16983">
        <v>2076559</v>
      </c>
      <c r="G16983" s="58" t="s">
        <v>87</v>
      </c>
      <c r="H16983" s="58" t="s">
        <v>84</v>
      </c>
      <c r="I16983" s="60" t="s">
        <v>85</v>
      </c>
    </row>
    <row r="16984" spans="1:9" x14ac:dyDescent="0.2">
      <c r="A16984" t="s">
        <v>50</v>
      </c>
      <c r="B16984" t="s">
        <v>80</v>
      </c>
      <c r="C16984" t="s">
        <v>22</v>
      </c>
      <c r="D16984" s="55">
        <v>47239</v>
      </c>
      <c r="E16984">
        <v>0</v>
      </c>
      <c r="F16984">
        <v>2076560</v>
      </c>
      <c r="G16984" s="58" t="s">
        <v>87</v>
      </c>
      <c r="H16984" s="58" t="s">
        <v>84</v>
      </c>
      <c r="I16984" s="60" t="s">
        <v>85</v>
      </c>
    </row>
    <row r="16985" spans="1:9" x14ac:dyDescent="0.2">
      <c r="A16985" t="s">
        <v>50</v>
      </c>
      <c r="B16985" t="s">
        <v>81</v>
      </c>
      <c r="C16985" t="s">
        <v>22</v>
      </c>
      <c r="D16985" s="55">
        <v>47239</v>
      </c>
      <c r="E16985">
        <v>0</v>
      </c>
      <c r="F16985">
        <v>2076561</v>
      </c>
      <c r="G16985" s="58" t="s">
        <v>87</v>
      </c>
      <c r="H16985" s="58" t="s">
        <v>84</v>
      </c>
      <c r="I16985" s="60" t="s">
        <v>85</v>
      </c>
    </row>
    <row r="16986" spans="1:9" x14ac:dyDescent="0.2">
      <c r="A16986" t="s">
        <v>58</v>
      </c>
      <c r="B16986" t="s">
        <v>80</v>
      </c>
      <c r="C16986" t="s">
        <v>22</v>
      </c>
      <c r="D16986" s="55">
        <v>47239</v>
      </c>
      <c r="E16986">
        <v>0.29749999999999999</v>
      </c>
      <c r="F16986">
        <v>2076562</v>
      </c>
      <c r="G16986" s="58" t="s">
        <v>87</v>
      </c>
      <c r="H16986" s="58" t="s">
        <v>84</v>
      </c>
      <c r="I16986" s="60" t="s">
        <v>85</v>
      </c>
    </row>
    <row r="16987" spans="1:9" x14ac:dyDescent="0.2">
      <c r="A16987" t="s">
        <v>58</v>
      </c>
      <c r="B16987" t="s">
        <v>81</v>
      </c>
      <c r="C16987" t="s">
        <v>22</v>
      </c>
      <c r="D16987" s="55">
        <v>47239</v>
      </c>
      <c r="E16987">
        <v>2.5000000000000001E-3</v>
      </c>
      <c r="F16987">
        <v>2076563</v>
      </c>
      <c r="G16987" s="58" t="s">
        <v>87</v>
      </c>
      <c r="H16987" s="58" t="s">
        <v>84</v>
      </c>
      <c r="I16987" s="60" t="s">
        <v>85</v>
      </c>
    </row>
    <row r="16988" spans="1:9" x14ac:dyDescent="0.2">
      <c r="A16988" t="s">
        <v>59</v>
      </c>
      <c r="B16988" t="s">
        <v>80</v>
      </c>
      <c r="C16988" t="s">
        <v>22</v>
      </c>
      <c r="D16988" s="55">
        <v>47239</v>
      </c>
      <c r="E16988">
        <v>0.40500000000000003</v>
      </c>
      <c r="F16988">
        <v>2076564</v>
      </c>
      <c r="G16988" s="58" t="s">
        <v>87</v>
      </c>
      <c r="H16988" s="58" t="s">
        <v>84</v>
      </c>
      <c r="I16988" s="60" t="s">
        <v>85</v>
      </c>
    </row>
    <row r="16989" spans="1:9" x14ac:dyDescent="0.2">
      <c r="A16989" t="s">
        <v>59</v>
      </c>
      <c r="B16989" t="s">
        <v>81</v>
      </c>
      <c r="C16989" t="s">
        <v>22</v>
      </c>
      <c r="D16989" s="55">
        <v>47239</v>
      </c>
      <c r="E16989">
        <v>-6.5000000000000002E-2</v>
      </c>
      <c r="F16989">
        <v>2076565</v>
      </c>
      <c r="G16989" s="58" t="s">
        <v>87</v>
      </c>
      <c r="H16989" s="58" t="s">
        <v>84</v>
      </c>
      <c r="I16989" s="60" t="s">
        <v>85</v>
      </c>
    </row>
    <row r="16990" spans="1:9" x14ac:dyDescent="0.2">
      <c r="A16990" t="s">
        <v>60</v>
      </c>
      <c r="B16990" t="s">
        <v>80</v>
      </c>
      <c r="C16990" t="s">
        <v>22</v>
      </c>
      <c r="D16990" s="55">
        <v>47239</v>
      </c>
      <c r="E16990">
        <v>0.40500000000000003</v>
      </c>
      <c r="F16990">
        <v>2076566</v>
      </c>
      <c r="G16990" s="58" t="s">
        <v>87</v>
      </c>
      <c r="H16990" s="58" t="s">
        <v>84</v>
      </c>
      <c r="I16990" s="60" t="s">
        <v>85</v>
      </c>
    </row>
    <row r="16991" spans="1:9" x14ac:dyDescent="0.2">
      <c r="A16991" t="s">
        <v>60</v>
      </c>
      <c r="B16991" t="s">
        <v>81</v>
      </c>
      <c r="C16991" t="s">
        <v>22</v>
      </c>
      <c r="D16991" s="55">
        <v>47239</v>
      </c>
      <c r="E16991">
        <v>0.02</v>
      </c>
      <c r="F16991">
        <v>2076567</v>
      </c>
      <c r="G16991" s="58" t="s">
        <v>87</v>
      </c>
      <c r="H16991" s="58" t="s">
        <v>84</v>
      </c>
      <c r="I16991" s="60" t="s">
        <v>85</v>
      </c>
    </row>
    <row r="16992" spans="1:9" x14ac:dyDescent="0.2">
      <c r="A16992" t="s">
        <v>61</v>
      </c>
      <c r="B16992" t="s">
        <v>80</v>
      </c>
      <c r="C16992" t="s">
        <v>22</v>
      </c>
      <c r="D16992" s="55">
        <v>47239</v>
      </c>
      <c r="E16992">
        <v>0.40500000000000003</v>
      </c>
      <c r="F16992">
        <v>2076568</v>
      </c>
      <c r="G16992" s="58" t="s">
        <v>87</v>
      </c>
      <c r="H16992" s="58" t="s">
        <v>84</v>
      </c>
      <c r="I16992" s="60" t="s">
        <v>85</v>
      </c>
    </row>
    <row r="16993" spans="1:9" x14ac:dyDescent="0.2">
      <c r="A16993" t="s">
        <v>61</v>
      </c>
      <c r="B16993" t="s">
        <v>81</v>
      </c>
      <c r="C16993" t="s">
        <v>22</v>
      </c>
      <c r="D16993" s="55">
        <v>47239</v>
      </c>
      <c r="E16993">
        <v>-3.5000000000000003E-2</v>
      </c>
      <c r="F16993">
        <v>2076569</v>
      </c>
      <c r="G16993" s="58" t="s">
        <v>87</v>
      </c>
      <c r="H16993" s="58" t="s">
        <v>84</v>
      </c>
      <c r="I16993" s="60" t="s">
        <v>85</v>
      </c>
    </row>
    <row r="16994" spans="1:9" x14ac:dyDescent="0.2">
      <c r="A16994" t="s">
        <v>62</v>
      </c>
      <c r="B16994" t="s">
        <v>80</v>
      </c>
      <c r="C16994" t="s">
        <v>22</v>
      </c>
      <c r="D16994" s="55">
        <v>47239</v>
      </c>
      <c r="E16994">
        <v>0.20250000000000001</v>
      </c>
      <c r="F16994">
        <v>2076570</v>
      </c>
      <c r="G16994" s="58" t="s">
        <v>87</v>
      </c>
      <c r="H16994" s="58" t="s">
        <v>84</v>
      </c>
      <c r="I16994" s="60" t="s">
        <v>85</v>
      </c>
    </row>
    <row r="16995" spans="1:9" x14ac:dyDescent="0.2">
      <c r="A16995" t="s">
        <v>62</v>
      </c>
      <c r="B16995" t="s">
        <v>81</v>
      </c>
      <c r="C16995" t="s">
        <v>22</v>
      </c>
      <c r="D16995" s="55">
        <v>47239</v>
      </c>
      <c r="E16995">
        <v>5.0000000000000001E-3</v>
      </c>
      <c r="F16995">
        <v>2076571</v>
      </c>
      <c r="G16995" s="58" t="s">
        <v>87</v>
      </c>
      <c r="H16995" s="58" t="s">
        <v>84</v>
      </c>
      <c r="I16995" s="60" t="s">
        <v>85</v>
      </c>
    </row>
    <row r="16996" spans="1:9" x14ac:dyDescent="0.2">
      <c r="A16996" t="s">
        <v>63</v>
      </c>
      <c r="B16996" t="s">
        <v>80</v>
      </c>
      <c r="C16996" t="s">
        <v>22</v>
      </c>
      <c r="D16996" s="55">
        <v>47239</v>
      </c>
      <c r="E16996">
        <v>0</v>
      </c>
      <c r="F16996">
        <v>2076572</v>
      </c>
      <c r="G16996" s="58" t="s">
        <v>87</v>
      </c>
      <c r="H16996" s="58" t="s">
        <v>84</v>
      </c>
      <c r="I16996" s="60" t="s">
        <v>85</v>
      </c>
    </row>
    <row r="16997" spans="1:9" x14ac:dyDescent="0.2">
      <c r="A16997" t="s">
        <v>63</v>
      </c>
      <c r="B16997" t="s">
        <v>81</v>
      </c>
      <c r="C16997" t="s">
        <v>22</v>
      </c>
      <c r="D16997" s="55">
        <v>47239</v>
      </c>
      <c r="E16997">
        <v>0</v>
      </c>
      <c r="F16997">
        <v>2076573</v>
      </c>
      <c r="G16997" s="58" t="s">
        <v>87</v>
      </c>
      <c r="H16997" s="58" t="s">
        <v>84</v>
      </c>
      <c r="I16997" s="60" t="s">
        <v>85</v>
      </c>
    </row>
    <row r="16998" spans="1:9" x14ac:dyDescent="0.2">
      <c r="A16998" t="s">
        <v>64</v>
      </c>
      <c r="B16998" t="s">
        <v>80</v>
      </c>
      <c r="C16998" t="s">
        <v>22</v>
      </c>
      <c r="D16998" s="55">
        <v>47239</v>
      </c>
      <c r="E16998">
        <v>0</v>
      </c>
      <c r="F16998">
        <v>2076574</v>
      </c>
      <c r="G16998" s="58" t="s">
        <v>87</v>
      </c>
      <c r="H16998" s="58" t="s">
        <v>84</v>
      </c>
      <c r="I16998" s="60" t="s">
        <v>85</v>
      </c>
    </row>
    <row r="16999" spans="1:9" x14ac:dyDescent="0.2">
      <c r="A16999" t="s">
        <v>64</v>
      </c>
      <c r="B16999" t="s">
        <v>81</v>
      </c>
      <c r="C16999" t="s">
        <v>22</v>
      </c>
      <c r="D16999" s="55">
        <v>47239</v>
      </c>
      <c r="E16999">
        <v>0</v>
      </c>
      <c r="F16999">
        <v>2076575</v>
      </c>
      <c r="G16999" s="58" t="s">
        <v>87</v>
      </c>
      <c r="H16999" s="58" t="s">
        <v>84</v>
      </c>
      <c r="I16999" s="60" t="s">
        <v>85</v>
      </c>
    </row>
    <row r="17000" spans="1:9" x14ac:dyDescent="0.2">
      <c r="A17000" t="s">
        <v>79</v>
      </c>
      <c r="B17000" t="s">
        <v>80</v>
      </c>
      <c r="C17000" t="s">
        <v>22</v>
      </c>
      <c r="D17000" s="55">
        <v>47239</v>
      </c>
      <c r="E17000">
        <v>0</v>
      </c>
      <c r="F17000">
        <v>2076576</v>
      </c>
      <c r="G17000" s="58" t="s">
        <v>87</v>
      </c>
      <c r="H17000" s="58" t="s">
        <v>84</v>
      </c>
      <c r="I17000" s="60" t="s">
        <v>85</v>
      </c>
    </row>
    <row r="17001" spans="1:9" x14ac:dyDescent="0.2">
      <c r="A17001" t="s">
        <v>79</v>
      </c>
      <c r="B17001" t="s">
        <v>81</v>
      </c>
      <c r="C17001" t="s">
        <v>22</v>
      </c>
      <c r="D17001" s="55">
        <v>47239</v>
      </c>
      <c r="E17001">
        <v>0</v>
      </c>
      <c r="F17001">
        <v>2076577</v>
      </c>
      <c r="G17001" s="58" t="s">
        <v>87</v>
      </c>
      <c r="H17001" s="58" t="s">
        <v>84</v>
      </c>
      <c r="I17001" s="60" t="s">
        <v>85</v>
      </c>
    </row>
    <row r="17002" spans="1:9" x14ac:dyDescent="0.2">
      <c r="A17002" t="s">
        <v>65</v>
      </c>
      <c r="B17002" t="s">
        <v>80</v>
      </c>
      <c r="C17002" t="s">
        <v>22</v>
      </c>
      <c r="D17002" s="55">
        <v>47239</v>
      </c>
      <c r="E17002">
        <v>0</v>
      </c>
      <c r="F17002">
        <v>2076578</v>
      </c>
      <c r="G17002" s="58" t="s">
        <v>87</v>
      </c>
      <c r="H17002" s="58" t="s">
        <v>84</v>
      </c>
      <c r="I17002" s="60" t="s">
        <v>85</v>
      </c>
    </row>
    <row r="17003" spans="1:9" x14ac:dyDescent="0.2">
      <c r="A17003" t="s">
        <v>65</v>
      </c>
      <c r="B17003" t="s">
        <v>81</v>
      </c>
      <c r="C17003" t="s">
        <v>22</v>
      </c>
      <c r="D17003" s="55">
        <v>47239</v>
      </c>
      <c r="E17003">
        <v>0</v>
      </c>
      <c r="F17003">
        <v>2076579</v>
      </c>
      <c r="G17003" s="58" t="s">
        <v>87</v>
      </c>
      <c r="H17003" s="58" t="s">
        <v>84</v>
      </c>
      <c r="I17003" s="60" t="s">
        <v>85</v>
      </c>
    </row>
    <row r="17004" spans="1:9" x14ac:dyDescent="0.2">
      <c r="A17004" t="s">
        <v>82</v>
      </c>
      <c r="B17004" t="s">
        <v>80</v>
      </c>
      <c r="C17004" t="s">
        <v>22</v>
      </c>
      <c r="D17004" s="55">
        <v>47239</v>
      </c>
      <c r="E17004">
        <v>0</v>
      </c>
      <c r="F17004">
        <v>2076580</v>
      </c>
      <c r="G17004" s="58" t="s">
        <v>87</v>
      </c>
      <c r="H17004" s="58" t="s">
        <v>84</v>
      </c>
      <c r="I17004" s="60" t="s">
        <v>85</v>
      </c>
    </row>
    <row r="17005" spans="1:9" x14ac:dyDescent="0.2">
      <c r="B17005" t="s">
        <v>80</v>
      </c>
      <c r="C17005" t="s">
        <v>22</v>
      </c>
      <c r="D17005" s="55">
        <v>47239</v>
      </c>
      <c r="I17005" s="60" t="s">
        <v>86</v>
      </c>
    </row>
    <row r="17006" spans="1:9" x14ac:dyDescent="0.2">
      <c r="B17006" t="s">
        <v>80</v>
      </c>
      <c r="C17006" t="s">
        <v>22</v>
      </c>
      <c r="D17006" s="55">
        <v>47239</v>
      </c>
      <c r="I17006" s="60" t="s">
        <v>86</v>
      </c>
    </row>
    <row r="17007" spans="1:9" x14ac:dyDescent="0.2">
      <c r="A17007" t="s">
        <v>78</v>
      </c>
      <c r="B17007" t="s">
        <v>80</v>
      </c>
      <c r="C17007" t="s">
        <v>22</v>
      </c>
      <c r="D17007" s="55">
        <v>47270</v>
      </c>
      <c r="E17007">
        <v>0.29749999999999999</v>
      </c>
      <c r="F17007">
        <v>2076534</v>
      </c>
      <c r="G17007" s="58" t="s">
        <v>87</v>
      </c>
      <c r="H17007" s="58" t="s">
        <v>84</v>
      </c>
      <c r="I17007" s="60" t="s">
        <v>85</v>
      </c>
    </row>
    <row r="17008" spans="1:9" x14ac:dyDescent="0.2">
      <c r="A17008" t="s">
        <v>78</v>
      </c>
      <c r="B17008" t="s">
        <v>81</v>
      </c>
      <c r="C17008" t="s">
        <v>22</v>
      </c>
      <c r="D17008" s="55">
        <v>47270</v>
      </c>
      <c r="E17008">
        <v>2.5000000000000001E-3</v>
      </c>
      <c r="F17008">
        <v>2076535</v>
      </c>
      <c r="G17008" s="58" t="s">
        <v>87</v>
      </c>
      <c r="H17008" s="58" t="s">
        <v>84</v>
      </c>
      <c r="I17008" s="60" t="s">
        <v>85</v>
      </c>
    </row>
    <row r="17009" spans="1:9" x14ac:dyDescent="0.2">
      <c r="A17009" t="s">
        <v>35</v>
      </c>
      <c r="B17009" t="s">
        <v>80</v>
      </c>
      <c r="C17009" t="s">
        <v>22</v>
      </c>
      <c r="D17009" s="55">
        <v>47270</v>
      </c>
      <c r="E17009">
        <v>0.29749999999999999</v>
      </c>
      <c r="F17009">
        <v>2076536</v>
      </c>
      <c r="G17009" s="58" t="s">
        <v>87</v>
      </c>
      <c r="H17009" s="58" t="s">
        <v>84</v>
      </c>
      <c r="I17009" s="60" t="s">
        <v>85</v>
      </c>
    </row>
    <row r="17010" spans="1:9" x14ac:dyDescent="0.2">
      <c r="A17010" t="s">
        <v>35</v>
      </c>
      <c r="B17010" t="s">
        <v>81</v>
      </c>
      <c r="C17010" t="s">
        <v>22</v>
      </c>
      <c r="D17010" s="55">
        <v>47270</v>
      </c>
      <c r="E17010">
        <v>4.2500000000000003E-2</v>
      </c>
      <c r="F17010">
        <v>2076537</v>
      </c>
      <c r="G17010" s="58" t="s">
        <v>87</v>
      </c>
      <c r="H17010" s="58" t="s">
        <v>84</v>
      </c>
      <c r="I17010" s="60" t="s">
        <v>85</v>
      </c>
    </row>
    <row r="17011" spans="1:9" x14ac:dyDescent="0.2">
      <c r="A17011" t="s">
        <v>36</v>
      </c>
      <c r="B17011" t="s">
        <v>80</v>
      </c>
      <c r="C17011" t="s">
        <v>22</v>
      </c>
      <c r="D17011" s="55">
        <v>47270</v>
      </c>
      <c r="E17011">
        <v>0.29749999999999999</v>
      </c>
      <c r="F17011">
        <v>2076538</v>
      </c>
      <c r="G17011" s="58" t="s">
        <v>87</v>
      </c>
      <c r="H17011" s="58" t="s">
        <v>84</v>
      </c>
      <c r="I17011" s="60" t="s">
        <v>85</v>
      </c>
    </row>
    <row r="17012" spans="1:9" x14ac:dyDescent="0.2">
      <c r="A17012" t="s">
        <v>36</v>
      </c>
      <c r="B17012" t="s">
        <v>81</v>
      </c>
      <c r="C17012" t="s">
        <v>22</v>
      </c>
      <c r="D17012" s="55">
        <v>47270</v>
      </c>
      <c r="E17012">
        <v>2.5000000000000001E-3</v>
      </c>
      <c r="F17012">
        <v>2076539</v>
      </c>
      <c r="G17012" s="58" t="s">
        <v>87</v>
      </c>
      <c r="H17012" s="58" t="s">
        <v>84</v>
      </c>
      <c r="I17012" s="60" t="s">
        <v>85</v>
      </c>
    </row>
    <row r="17013" spans="1:9" x14ac:dyDescent="0.2">
      <c r="A17013" t="s">
        <v>37</v>
      </c>
      <c r="B17013" t="s">
        <v>80</v>
      </c>
      <c r="C17013" t="s">
        <v>22</v>
      </c>
      <c r="D17013" s="55">
        <v>47270</v>
      </c>
      <c r="E17013">
        <v>0.29749999999999999</v>
      </c>
      <c r="F17013">
        <v>2076540</v>
      </c>
      <c r="G17013" s="58" t="s">
        <v>87</v>
      </c>
      <c r="H17013" s="58" t="s">
        <v>84</v>
      </c>
      <c r="I17013" s="60" t="s">
        <v>85</v>
      </c>
    </row>
    <row r="17014" spans="1:9" x14ac:dyDescent="0.2">
      <c r="A17014" t="s">
        <v>37</v>
      </c>
      <c r="B17014" t="s">
        <v>81</v>
      </c>
      <c r="C17014" t="s">
        <v>22</v>
      </c>
      <c r="D17014" s="55">
        <v>47270</v>
      </c>
      <c r="E17014">
        <v>4.2500000000000003E-2</v>
      </c>
      <c r="F17014">
        <v>2076541</v>
      </c>
      <c r="G17014" s="58" t="s">
        <v>87</v>
      </c>
      <c r="H17014" s="58" t="s">
        <v>84</v>
      </c>
      <c r="I17014" s="60" t="s">
        <v>85</v>
      </c>
    </row>
    <row r="17015" spans="1:9" x14ac:dyDescent="0.2">
      <c r="A17015" t="s">
        <v>40</v>
      </c>
      <c r="B17015" t="s">
        <v>80</v>
      </c>
      <c r="C17015" t="s">
        <v>22</v>
      </c>
      <c r="D17015" s="55">
        <v>47270</v>
      </c>
      <c r="E17015">
        <v>0</v>
      </c>
      <c r="F17015">
        <v>2076542</v>
      </c>
      <c r="G17015" s="58" t="s">
        <v>87</v>
      </c>
      <c r="H17015" s="58" t="s">
        <v>84</v>
      </c>
      <c r="I17015" s="60" t="s">
        <v>85</v>
      </c>
    </row>
    <row r="17016" spans="1:9" x14ac:dyDescent="0.2">
      <c r="A17016" t="s">
        <v>40</v>
      </c>
      <c r="B17016" t="s">
        <v>81</v>
      </c>
      <c r="C17016" t="s">
        <v>22</v>
      </c>
      <c r="D17016" s="55">
        <v>47270</v>
      </c>
      <c r="E17016">
        <v>0</v>
      </c>
      <c r="F17016">
        <v>2076543</v>
      </c>
      <c r="G17016" s="58" t="s">
        <v>87</v>
      </c>
      <c r="H17016" s="58" t="s">
        <v>84</v>
      </c>
      <c r="I17016" s="60" t="s">
        <v>85</v>
      </c>
    </row>
    <row r="17017" spans="1:9" x14ac:dyDescent="0.2">
      <c r="A17017" t="s">
        <v>41</v>
      </c>
      <c r="B17017" t="s">
        <v>80</v>
      </c>
      <c r="C17017" t="s">
        <v>22</v>
      </c>
      <c r="D17017" s="55">
        <v>47270</v>
      </c>
      <c r="E17017">
        <v>0</v>
      </c>
      <c r="F17017">
        <v>2076544</v>
      </c>
      <c r="G17017" s="58" t="s">
        <v>87</v>
      </c>
      <c r="H17017" s="58" t="s">
        <v>84</v>
      </c>
      <c r="I17017" s="60" t="s">
        <v>85</v>
      </c>
    </row>
    <row r="17018" spans="1:9" x14ac:dyDescent="0.2">
      <c r="A17018" t="s">
        <v>41</v>
      </c>
      <c r="B17018" t="s">
        <v>81</v>
      </c>
      <c r="C17018" t="s">
        <v>22</v>
      </c>
      <c r="D17018" s="55">
        <v>47270</v>
      </c>
      <c r="E17018">
        <v>0</v>
      </c>
      <c r="F17018">
        <v>2076545</v>
      </c>
      <c r="G17018" s="58" t="s">
        <v>87</v>
      </c>
      <c r="H17018" s="58" t="s">
        <v>84</v>
      </c>
      <c r="I17018" s="60" t="s">
        <v>85</v>
      </c>
    </row>
    <row r="17019" spans="1:9" x14ac:dyDescent="0.2">
      <c r="A17019" t="s">
        <v>42</v>
      </c>
      <c r="B17019" t="s">
        <v>80</v>
      </c>
      <c r="C17019" t="s">
        <v>22</v>
      </c>
      <c r="D17019" s="55">
        <v>47270</v>
      </c>
      <c r="E17019">
        <v>0.1925</v>
      </c>
      <c r="F17019">
        <v>2076546</v>
      </c>
      <c r="G17019" s="58" t="s">
        <v>87</v>
      </c>
      <c r="H17019" s="58" t="s">
        <v>84</v>
      </c>
      <c r="I17019" s="60" t="s">
        <v>85</v>
      </c>
    </row>
    <row r="17020" spans="1:9" x14ac:dyDescent="0.2">
      <c r="A17020" t="s">
        <v>42</v>
      </c>
      <c r="B17020" t="s">
        <v>81</v>
      </c>
      <c r="C17020" t="s">
        <v>22</v>
      </c>
      <c r="D17020" s="55">
        <v>47270</v>
      </c>
      <c r="E17020">
        <v>0</v>
      </c>
      <c r="F17020">
        <v>2076547</v>
      </c>
      <c r="G17020" s="58" t="s">
        <v>87</v>
      </c>
      <c r="H17020" s="58" t="s">
        <v>84</v>
      </c>
      <c r="I17020" s="60" t="s">
        <v>85</v>
      </c>
    </row>
    <row r="17021" spans="1:9" x14ac:dyDescent="0.2">
      <c r="A17021" t="s">
        <v>43</v>
      </c>
      <c r="B17021" t="s">
        <v>80</v>
      </c>
      <c r="C17021" t="s">
        <v>22</v>
      </c>
      <c r="D17021" s="55">
        <v>47270</v>
      </c>
      <c r="E17021">
        <v>0.1925</v>
      </c>
      <c r="F17021">
        <v>2076548</v>
      </c>
      <c r="G17021" s="58" t="s">
        <v>87</v>
      </c>
      <c r="H17021" s="58" t="s">
        <v>84</v>
      </c>
      <c r="I17021" s="60" t="s">
        <v>85</v>
      </c>
    </row>
    <row r="17022" spans="1:9" x14ac:dyDescent="0.2">
      <c r="A17022" t="s">
        <v>43</v>
      </c>
      <c r="B17022" t="s">
        <v>81</v>
      </c>
      <c r="C17022" t="s">
        <v>22</v>
      </c>
      <c r="D17022" s="55">
        <v>47270</v>
      </c>
      <c r="E17022">
        <v>0</v>
      </c>
      <c r="F17022">
        <v>2076549</v>
      </c>
      <c r="G17022" s="58" t="s">
        <v>87</v>
      </c>
      <c r="H17022" s="58" t="s">
        <v>84</v>
      </c>
      <c r="I17022" s="60" t="s">
        <v>85</v>
      </c>
    </row>
    <row r="17023" spans="1:9" x14ac:dyDescent="0.2">
      <c r="A17023" t="s">
        <v>44</v>
      </c>
      <c r="B17023" t="s">
        <v>80</v>
      </c>
      <c r="C17023" t="s">
        <v>22</v>
      </c>
      <c r="D17023" s="55">
        <v>47270</v>
      </c>
      <c r="E17023">
        <v>0.20250000000000001</v>
      </c>
      <c r="F17023">
        <v>2076550</v>
      </c>
      <c r="G17023" s="58" t="s">
        <v>87</v>
      </c>
      <c r="H17023" s="58" t="s">
        <v>84</v>
      </c>
      <c r="I17023" s="60" t="s">
        <v>85</v>
      </c>
    </row>
    <row r="17024" spans="1:9" x14ac:dyDescent="0.2">
      <c r="A17024" t="s">
        <v>44</v>
      </c>
      <c r="B17024" t="s">
        <v>81</v>
      </c>
      <c r="C17024" t="s">
        <v>22</v>
      </c>
      <c r="D17024" s="55">
        <v>47270</v>
      </c>
      <c r="E17024">
        <v>5.0000000000000001E-3</v>
      </c>
      <c r="F17024">
        <v>2076551</v>
      </c>
      <c r="G17024" s="58" t="s">
        <v>87</v>
      </c>
      <c r="H17024" s="58" t="s">
        <v>84</v>
      </c>
      <c r="I17024" s="60" t="s">
        <v>85</v>
      </c>
    </row>
    <row r="17025" spans="1:9" x14ac:dyDescent="0.2">
      <c r="A17025" t="s">
        <v>45</v>
      </c>
      <c r="B17025" t="s">
        <v>80</v>
      </c>
      <c r="C17025" t="s">
        <v>22</v>
      </c>
      <c r="D17025" s="55">
        <v>47270</v>
      </c>
      <c r="E17025">
        <v>0.20250000000000001</v>
      </c>
      <c r="F17025">
        <v>2076552</v>
      </c>
      <c r="G17025" s="58" t="s">
        <v>87</v>
      </c>
      <c r="H17025" s="58" t="s">
        <v>84</v>
      </c>
      <c r="I17025" s="60" t="s">
        <v>85</v>
      </c>
    </row>
    <row r="17026" spans="1:9" x14ac:dyDescent="0.2">
      <c r="A17026" t="s">
        <v>45</v>
      </c>
      <c r="B17026" t="s">
        <v>81</v>
      </c>
      <c r="C17026" t="s">
        <v>22</v>
      </c>
      <c r="D17026" s="55">
        <v>47270</v>
      </c>
      <c r="E17026">
        <v>5.0000000000000001E-3</v>
      </c>
      <c r="F17026">
        <v>2076553</v>
      </c>
      <c r="G17026" s="58" t="s">
        <v>87</v>
      </c>
      <c r="H17026" s="58" t="s">
        <v>84</v>
      </c>
      <c r="I17026" s="60" t="s">
        <v>85</v>
      </c>
    </row>
    <row r="17027" spans="1:9" x14ac:dyDescent="0.2">
      <c r="A17027" t="s">
        <v>46</v>
      </c>
      <c r="B17027" t="s">
        <v>80</v>
      </c>
      <c r="C17027" t="s">
        <v>22</v>
      </c>
      <c r="D17027" s="55">
        <v>47270</v>
      </c>
      <c r="E17027">
        <v>0.20250000000000001</v>
      </c>
      <c r="F17027">
        <v>2076554</v>
      </c>
      <c r="G17027" s="58" t="s">
        <v>87</v>
      </c>
      <c r="H17027" s="58" t="s">
        <v>84</v>
      </c>
      <c r="I17027" s="60" t="s">
        <v>85</v>
      </c>
    </row>
    <row r="17028" spans="1:9" x14ac:dyDescent="0.2">
      <c r="A17028" t="s">
        <v>46</v>
      </c>
      <c r="B17028" t="s">
        <v>81</v>
      </c>
      <c r="C17028" t="s">
        <v>22</v>
      </c>
      <c r="D17028" s="55">
        <v>47270</v>
      </c>
      <c r="E17028">
        <v>5.0000000000000001E-3</v>
      </c>
      <c r="F17028">
        <v>2076555</v>
      </c>
      <c r="G17028" s="58" t="s">
        <v>87</v>
      </c>
      <c r="H17028" s="58" t="s">
        <v>84</v>
      </c>
      <c r="I17028" s="60" t="s">
        <v>85</v>
      </c>
    </row>
    <row r="17029" spans="1:9" x14ac:dyDescent="0.2">
      <c r="A17029" t="s">
        <v>47</v>
      </c>
      <c r="B17029" t="s">
        <v>80</v>
      </c>
      <c r="C17029" t="s">
        <v>22</v>
      </c>
      <c r="D17029" s="55">
        <v>47270</v>
      </c>
      <c r="E17029">
        <v>0.20250000000000001</v>
      </c>
      <c r="F17029">
        <v>2076556</v>
      </c>
      <c r="G17029" s="58" t="s">
        <v>87</v>
      </c>
      <c r="H17029" s="58" t="s">
        <v>84</v>
      </c>
      <c r="I17029" s="60" t="s">
        <v>85</v>
      </c>
    </row>
    <row r="17030" spans="1:9" x14ac:dyDescent="0.2">
      <c r="A17030" t="s">
        <v>47</v>
      </c>
      <c r="B17030" t="s">
        <v>81</v>
      </c>
      <c r="C17030" t="s">
        <v>22</v>
      </c>
      <c r="D17030" s="55">
        <v>47270</v>
      </c>
      <c r="E17030">
        <v>5.0000000000000001E-3</v>
      </c>
      <c r="F17030">
        <v>2076557</v>
      </c>
      <c r="G17030" s="58" t="s">
        <v>87</v>
      </c>
      <c r="H17030" s="58" t="s">
        <v>84</v>
      </c>
      <c r="I17030" s="60" t="s">
        <v>85</v>
      </c>
    </row>
    <row r="17031" spans="1:9" x14ac:dyDescent="0.2">
      <c r="A17031" t="s">
        <v>48</v>
      </c>
      <c r="B17031" t="s">
        <v>80</v>
      </c>
      <c r="C17031" t="s">
        <v>22</v>
      </c>
      <c r="D17031" s="55">
        <v>47270</v>
      </c>
      <c r="E17031">
        <v>0.20250000000000001</v>
      </c>
      <c r="F17031">
        <v>2076558</v>
      </c>
      <c r="G17031" s="58" t="s">
        <v>87</v>
      </c>
      <c r="H17031" s="58" t="s">
        <v>84</v>
      </c>
      <c r="I17031" s="60" t="s">
        <v>85</v>
      </c>
    </row>
    <row r="17032" spans="1:9" x14ac:dyDescent="0.2">
      <c r="A17032" t="s">
        <v>48</v>
      </c>
      <c r="B17032" t="s">
        <v>81</v>
      </c>
      <c r="C17032" t="s">
        <v>22</v>
      </c>
      <c r="D17032" s="55">
        <v>47270</v>
      </c>
      <c r="E17032">
        <v>5.0000000000000001E-3</v>
      </c>
      <c r="F17032">
        <v>2076559</v>
      </c>
      <c r="G17032" s="58" t="s">
        <v>87</v>
      </c>
      <c r="H17032" s="58" t="s">
        <v>84</v>
      </c>
      <c r="I17032" s="60" t="s">
        <v>85</v>
      </c>
    </row>
    <row r="17033" spans="1:9" x14ac:dyDescent="0.2">
      <c r="A17033" t="s">
        <v>50</v>
      </c>
      <c r="B17033" t="s">
        <v>80</v>
      </c>
      <c r="C17033" t="s">
        <v>22</v>
      </c>
      <c r="D17033" s="55">
        <v>47270</v>
      </c>
      <c r="E17033">
        <v>0</v>
      </c>
      <c r="F17033">
        <v>2076560</v>
      </c>
      <c r="G17033" s="58" t="s">
        <v>87</v>
      </c>
      <c r="H17033" s="58" t="s">
        <v>84</v>
      </c>
      <c r="I17033" s="60" t="s">
        <v>85</v>
      </c>
    </row>
    <row r="17034" spans="1:9" x14ac:dyDescent="0.2">
      <c r="A17034" t="s">
        <v>50</v>
      </c>
      <c r="B17034" t="s">
        <v>81</v>
      </c>
      <c r="C17034" t="s">
        <v>22</v>
      </c>
      <c r="D17034" s="55">
        <v>47270</v>
      </c>
      <c r="E17034">
        <v>0</v>
      </c>
      <c r="F17034">
        <v>2076561</v>
      </c>
      <c r="G17034" s="58" t="s">
        <v>87</v>
      </c>
      <c r="H17034" s="58" t="s">
        <v>84</v>
      </c>
      <c r="I17034" s="60" t="s">
        <v>85</v>
      </c>
    </row>
    <row r="17035" spans="1:9" x14ac:dyDescent="0.2">
      <c r="A17035" t="s">
        <v>58</v>
      </c>
      <c r="B17035" t="s">
        <v>80</v>
      </c>
      <c r="C17035" t="s">
        <v>22</v>
      </c>
      <c r="D17035" s="55">
        <v>47270</v>
      </c>
      <c r="E17035">
        <v>0.29749999999999999</v>
      </c>
      <c r="F17035">
        <v>2076562</v>
      </c>
      <c r="G17035" s="58" t="s">
        <v>87</v>
      </c>
      <c r="H17035" s="58" t="s">
        <v>84</v>
      </c>
      <c r="I17035" s="60" t="s">
        <v>85</v>
      </c>
    </row>
    <row r="17036" spans="1:9" x14ac:dyDescent="0.2">
      <c r="A17036" t="s">
        <v>58</v>
      </c>
      <c r="B17036" t="s">
        <v>81</v>
      </c>
      <c r="C17036" t="s">
        <v>22</v>
      </c>
      <c r="D17036" s="55">
        <v>47270</v>
      </c>
      <c r="E17036">
        <v>2.5000000000000001E-3</v>
      </c>
      <c r="F17036">
        <v>2076563</v>
      </c>
      <c r="G17036" s="58" t="s">
        <v>87</v>
      </c>
      <c r="H17036" s="58" t="s">
        <v>84</v>
      </c>
      <c r="I17036" s="60" t="s">
        <v>85</v>
      </c>
    </row>
    <row r="17037" spans="1:9" x14ac:dyDescent="0.2">
      <c r="A17037" t="s">
        <v>59</v>
      </c>
      <c r="B17037" t="s">
        <v>80</v>
      </c>
      <c r="C17037" t="s">
        <v>22</v>
      </c>
      <c r="D17037" s="55">
        <v>47270</v>
      </c>
      <c r="E17037">
        <v>0.39500000000000002</v>
      </c>
      <c r="F17037">
        <v>2076564</v>
      </c>
      <c r="G17037" s="58" t="s">
        <v>87</v>
      </c>
      <c r="H17037" s="58" t="s">
        <v>84</v>
      </c>
      <c r="I17037" s="60" t="s">
        <v>85</v>
      </c>
    </row>
    <row r="17038" spans="1:9" x14ac:dyDescent="0.2">
      <c r="A17038" t="s">
        <v>59</v>
      </c>
      <c r="B17038" t="s">
        <v>81</v>
      </c>
      <c r="C17038" t="s">
        <v>22</v>
      </c>
      <c r="D17038" s="55">
        <v>47270</v>
      </c>
      <c r="E17038">
        <v>-5.5E-2</v>
      </c>
      <c r="F17038">
        <v>2076565</v>
      </c>
      <c r="G17038" s="58" t="s">
        <v>87</v>
      </c>
      <c r="H17038" s="58" t="s">
        <v>84</v>
      </c>
      <c r="I17038" s="60" t="s">
        <v>85</v>
      </c>
    </row>
    <row r="17039" spans="1:9" x14ac:dyDescent="0.2">
      <c r="A17039" t="s">
        <v>60</v>
      </c>
      <c r="B17039" t="s">
        <v>80</v>
      </c>
      <c r="C17039" t="s">
        <v>22</v>
      </c>
      <c r="D17039" s="55">
        <v>47270</v>
      </c>
      <c r="E17039">
        <v>0.39500000000000002</v>
      </c>
      <c r="F17039">
        <v>2076566</v>
      </c>
      <c r="G17039" s="58" t="s">
        <v>87</v>
      </c>
      <c r="H17039" s="58" t="s">
        <v>84</v>
      </c>
      <c r="I17039" s="60" t="s">
        <v>85</v>
      </c>
    </row>
    <row r="17040" spans="1:9" x14ac:dyDescent="0.2">
      <c r="A17040" t="s">
        <v>60</v>
      </c>
      <c r="B17040" t="s">
        <v>81</v>
      </c>
      <c r="C17040" t="s">
        <v>22</v>
      </c>
      <c r="D17040" s="55">
        <v>47270</v>
      </c>
      <c r="E17040">
        <v>3.5000000000000003E-2</v>
      </c>
      <c r="F17040">
        <v>2076567</v>
      </c>
      <c r="G17040" s="58" t="s">
        <v>87</v>
      </c>
      <c r="H17040" s="58" t="s">
        <v>84</v>
      </c>
      <c r="I17040" s="60" t="s">
        <v>85</v>
      </c>
    </row>
    <row r="17041" spans="1:9" x14ac:dyDescent="0.2">
      <c r="A17041" t="s">
        <v>61</v>
      </c>
      <c r="B17041" t="s">
        <v>80</v>
      </c>
      <c r="C17041" t="s">
        <v>22</v>
      </c>
      <c r="D17041" s="55">
        <v>47270</v>
      </c>
      <c r="E17041">
        <v>0.39500000000000002</v>
      </c>
      <c r="F17041">
        <v>2076568</v>
      </c>
      <c r="G17041" s="58" t="s">
        <v>87</v>
      </c>
      <c r="H17041" s="58" t="s">
        <v>84</v>
      </c>
      <c r="I17041" s="60" t="s">
        <v>85</v>
      </c>
    </row>
    <row r="17042" spans="1:9" x14ac:dyDescent="0.2">
      <c r="A17042" t="s">
        <v>61</v>
      </c>
      <c r="B17042" t="s">
        <v>81</v>
      </c>
      <c r="C17042" t="s">
        <v>22</v>
      </c>
      <c r="D17042" s="55">
        <v>47270</v>
      </c>
      <c r="E17042">
        <v>-3.5000000000000003E-2</v>
      </c>
      <c r="F17042">
        <v>2076569</v>
      </c>
      <c r="G17042" s="58" t="s">
        <v>87</v>
      </c>
      <c r="H17042" s="58" t="s">
        <v>84</v>
      </c>
      <c r="I17042" s="60" t="s">
        <v>85</v>
      </c>
    </row>
    <row r="17043" spans="1:9" x14ac:dyDescent="0.2">
      <c r="A17043" t="s">
        <v>62</v>
      </c>
      <c r="B17043" t="s">
        <v>80</v>
      </c>
      <c r="C17043" t="s">
        <v>22</v>
      </c>
      <c r="D17043" s="55">
        <v>47270</v>
      </c>
      <c r="E17043">
        <v>0.20250000000000001</v>
      </c>
      <c r="F17043">
        <v>2076570</v>
      </c>
      <c r="G17043" s="58" t="s">
        <v>87</v>
      </c>
      <c r="H17043" s="58" t="s">
        <v>84</v>
      </c>
      <c r="I17043" s="60" t="s">
        <v>85</v>
      </c>
    </row>
    <row r="17044" spans="1:9" x14ac:dyDescent="0.2">
      <c r="A17044" t="s">
        <v>62</v>
      </c>
      <c r="B17044" t="s">
        <v>81</v>
      </c>
      <c r="C17044" t="s">
        <v>22</v>
      </c>
      <c r="D17044" s="55">
        <v>47270</v>
      </c>
      <c r="E17044">
        <v>5.0000000000000001E-3</v>
      </c>
      <c r="F17044">
        <v>2076571</v>
      </c>
      <c r="G17044" s="58" t="s">
        <v>87</v>
      </c>
      <c r="H17044" s="58" t="s">
        <v>84</v>
      </c>
      <c r="I17044" s="60" t="s">
        <v>85</v>
      </c>
    </row>
    <row r="17045" spans="1:9" x14ac:dyDescent="0.2">
      <c r="A17045" t="s">
        <v>63</v>
      </c>
      <c r="B17045" t="s">
        <v>80</v>
      </c>
      <c r="C17045" t="s">
        <v>22</v>
      </c>
      <c r="D17045" s="55">
        <v>47270</v>
      </c>
      <c r="E17045">
        <v>0</v>
      </c>
      <c r="F17045">
        <v>2076572</v>
      </c>
      <c r="G17045" s="58" t="s">
        <v>87</v>
      </c>
      <c r="H17045" s="58" t="s">
        <v>84</v>
      </c>
      <c r="I17045" s="60" t="s">
        <v>85</v>
      </c>
    </row>
    <row r="17046" spans="1:9" x14ac:dyDescent="0.2">
      <c r="A17046" t="s">
        <v>63</v>
      </c>
      <c r="B17046" t="s">
        <v>81</v>
      </c>
      <c r="C17046" t="s">
        <v>22</v>
      </c>
      <c r="D17046" s="55">
        <v>47270</v>
      </c>
      <c r="E17046">
        <v>0</v>
      </c>
      <c r="F17046">
        <v>2076573</v>
      </c>
      <c r="G17046" s="58" t="s">
        <v>87</v>
      </c>
      <c r="H17046" s="58" t="s">
        <v>84</v>
      </c>
      <c r="I17046" s="60" t="s">
        <v>85</v>
      </c>
    </row>
    <row r="17047" spans="1:9" x14ac:dyDescent="0.2">
      <c r="A17047" t="s">
        <v>64</v>
      </c>
      <c r="B17047" t="s">
        <v>80</v>
      </c>
      <c r="C17047" t="s">
        <v>22</v>
      </c>
      <c r="D17047" s="55">
        <v>47270</v>
      </c>
      <c r="E17047">
        <v>0</v>
      </c>
      <c r="F17047">
        <v>2076574</v>
      </c>
      <c r="G17047" s="58" t="s">
        <v>87</v>
      </c>
      <c r="H17047" s="58" t="s">
        <v>84</v>
      </c>
      <c r="I17047" s="60" t="s">
        <v>85</v>
      </c>
    </row>
    <row r="17048" spans="1:9" x14ac:dyDescent="0.2">
      <c r="A17048" t="s">
        <v>64</v>
      </c>
      <c r="B17048" t="s">
        <v>81</v>
      </c>
      <c r="C17048" t="s">
        <v>22</v>
      </c>
      <c r="D17048" s="55">
        <v>47270</v>
      </c>
      <c r="E17048">
        <v>0</v>
      </c>
      <c r="F17048">
        <v>2076575</v>
      </c>
      <c r="G17048" s="58" t="s">
        <v>87</v>
      </c>
      <c r="H17048" s="58" t="s">
        <v>84</v>
      </c>
      <c r="I17048" s="60" t="s">
        <v>85</v>
      </c>
    </row>
    <row r="17049" spans="1:9" x14ac:dyDescent="0.2">
      <c r="A17049" t="s">
        <v>79</v>
      </c>
      <c r="B17049" t="s">
        <v>80</v>
      </c>
      <c r="C17049" t="s">
        <v>22</v>
      </c>
      <c r="D17049" s="55">
        <v>47270</v>
      </c>
      <c r="E17049">
        <v>0</v>
      </c>
      <c r="F17049">
        <v>2076576</v>
      </c>
      <c r="G17049" s="58" t="s">
        <v>87</v>
      </c>
      <c r="H17049" s="58" t="s">
        <v>84</v>
      </c>
      <c r="I17049" s="60" t="s">
        <v>85</v>
      </c>
    </row>
    <row r="17050" spans="1:9" x14ac:dyDescent="0.2">
      <c r="A17050" t="s">
        <v>79</v>
      </c>
      <c r="B17050" t="s">
        <v>81</v>
      </c>
      <c r="C17050" t="s">
        <v>22</v>
      </c>
      <c r="D17050" s="55">
        <v>47270</v>
      </c>
      <c r="E17050">
        <v>0</v>
      </c>
      <c r="F17050">
        <v>2076577</v>
      </c>
      <c r="G17050" s="58" t="s">
        <v>87</v>
      </c>
      <c r="H17050" s="58" t="s">
        <v>84</v>
      </c>
      <c r="I17050" s="60" t="s">
        <v>85</v>
      </c>
    </row>
    <row r="17051" spans="1:9" x14ac:dyDescent="0.2">
      <c r="A17051" t="s">
        <v>65</v>
      </c>
      <c r="B17051" t="s">
        <v>80</v>
      </c>
      <c r="C17051" t="s">
        <v>22</v>
      </c>
      <c r="D17051" s="55">
        <v>47270</v>
      </c>
      <c r="E17051">
        <v>0</v>
      </c>
      <c r="F17051">
        <v>2076578</v>
      </c>
      <c r="G17051" s="58" t="s">
        <v>87</v>
      </c>
      <c r="H17051" s="58" t="s">
        <v>84</v>
      </c>
      <c r="I17051" s="60" t="s">
        <v>85</v>
      </c>
    </row>
    <row r="17052" spans="1:9" x14ac:dyDescent="0.2">
      <c r="A17052" t="s">
        <v>65</v>
      </c>
      <c r="B17052" t="s">
        <v>81</v>
      </c>
      <c r="C17052" t="s">
        <v>22</v>
      </c>
      <c r="D17052" s="55">
        <v>47270</v>
      </c>
      <c r="E17052">
        <v>0</v>
      </c>
      <c r="F17052">
        <v>2076579</v>
      </c>
      <c r="G17052" s="58" t="s">
        <v>87</v>
      </c>
      <c r="H17052" s="58" t="s">
        <v>84</v>
      </c>
      <c r="I17052" s="60" t="s">
        <v>85</v>
      </c>
    </row>
    <row r="17053" spans="1:9" x14ac:dyDescent="0.2">
      <c r="A17053" t="s">
        <v>82</v>
      </c>
      <c r="B17053" t="s">
        <v>80</v>
      </c>
      <c r="C17053" t="s">
        <v>22</v>
      </c>
      <c r="D17053" s="55">
        <v>47270</v>
      </c>
      <c r="E17053">
        <v>0</v>
      </c>
      <c r="F17053">
        <v>2076580</v>
      </c>
      <c r="G17053" s="58" t="s">
        <v>87</v>
      </c>
      <c r="H17053" s="58" t="s">
        <v>84</v>
      </c>
      <c r="I17053" s="60" t="s">
        <v>85</v>
      </c>
    </row>
    <row r="17054" spans="1:9" x14ac:dyDescent="0.2">
      <c r="B17054" t="s">
        <v>80</v>
      </c>
      <c r="C17054" t="s">
        <v>22</v>
      </c>
      <c r="D17054" s="55">
        <v>47270</v>
      </c>
      <c r="I17054" s="60" t="s">
        <v>86</v>
      </c>
    </row>
    <row r="17055" spans="1:9" x14ac:dyDescent="0.2">
      <c r="B17055" t="s">
        <v>80</v>
      </c>
      <c r="C17055" t="s">
        <v>22</v>
      </c>
      <c r="D17055" s="55">
        <v>47270</v>
      </c>
      <c r="I17055" s="60" t="s">
        <v>86</v>
      </c>
    </row>
    <row r="17056" spans="1:9" x14ac:dyDescent="0.2">
      <c r="A17056" t="s">
        <v>78</v>
      </c>
      <c r="B17056" t="s">
        <v>80</v>
      </c>
      <c r="C17056" t="s">
        <v>22</v>
      </c>
      <c r="D17056" s="55">
        <v>47300</v>
      </c>
      <c r="E17056">
        <v>0.31</v>
      </c>
      <c r="F17056">
        <v>2076534</v>
      </c>
      <c r="G17056" s="58" t="s">
        <v>87</v>
      </c>
      <c r="H17056" s="58" t="s">
        <v>84</v>
      </c>
      <c r="I17056" s="60" t="s">
        <v>85</v>
      </c>
    </row>
    <row r="17057" spans="1:9" x14ac:dyDescent="0.2">
      <c r="A17057" t="s">
        <v>78</v>
      </c>
      <c r="B17057" t="s">
        <v>81</v>
      </c>
      <c r="C17057" t="s">
        <v>22</v>
      </c>
      <c r="D17057" s="55">
        <v>47300</v>
      </c>
      <c r="E17057">
        <v>2.5000000000000001E-3</v>
      </c>
      <c r="F17057">
        <v>2076535</v>
      </c>
      <c r="G17057" s="58" t="s">
        <v>87</v>
      </c>
      <c r="H17057" s="58" t="s">
        <v>84</v>
      </c>
      <c r="I17057" s="60" t="s">
        <v>85</v>
      </c>
    </row>
    <row r="17058" spans="1:9" x14ac:dyDescent="0.2">
      <c r="A17058" t="s">
        <v>35</v>
      </c>
      <c r="B17058" t="s">
        <v>80</v>
      </c>
      <c r="C17058" t="s">
        <v>22</v>
      </c>
      <c r="D17058" s="55">
        <v>47300</v>
      </c>
      <c r="E17058">
        <v>0.31</v>
      </c>
      <c r="F17058">
        <v>2076536</v>
      </c>
      <c r="G17058" s="58" t="s">
        <v>87</v>
      </c>
      <c r="H17058" s="58" t="s">
        <v>84</v>
      </c>
      <c r="I17058" s="60" t="s">
        <v>85</v>
      </c>
    </row>
    <row r="17059" spans="1:9" x14ac:dyDescent="0.2">
      <c r="A17059" t="s">
        <v>35</v>
      </c>
      <c r="B17059" t="s">
        <v>81</v>
      </c>
      <c r="C17059" t="s">
        <v>22</v>
      </c>
      <c r="D17059" s="55">
        <v>47300</v>
      </c>
      <c r="E17059">
        <v>5.2499999999999998E-2</v>
      </c>
      <c r="F17059">
        <v>2076537</v>
      </c>
      <c r="G17059" s="58" t="s">
        <v>87</v>
      </c>
      <c r="H17059" s="58" t="s">
        <v>84</v>
      </c>
      <c r="I17059" s="60" t="s">
        <v>85</v>
      </c>
    </row>
    <row r="17060" spans="1:9" x14ac:dyDescent="0.2">
      <c r="A17060" t="s">
        <v>36</v>
      </c>
      <c r="B17060" t="s">
        <v>80</v>
      </c>
      <c r="C17060" t="s">
        <v>22</v>
      </c>
      <c r="D17060" s="55">
        <v>47300</v>
      </c>
      <c r="E17060">
        <v>0.31</v>
      </c>
      <c r="F17060">
        <v>2076538</v>
      </c>
      <c r="G17060" s="58" t="s">
        <v>87</v>
      </c>
      <c r="H17060" s="58" t="s">
        <v>84</v>
      </c>
      <c r="I17060" s="60" t="s">
        <v>85</v>
      </c>
    </row>
    <row r="17061" spans="1:9" x14ac:dyDescent="0.2">
      <c r="A17061" t="s">
        <v>36</v>
      </c>
      <c r="B17061" t="s">
        <v>81</v>
      </c>
      <c r="C17061" t="s">
        <v>22</v>
      </c>
      <c r="D17061" s="55">
        <v>47300</v>
      </c>
      <c r="E17061">
        <v>2.5000000000000001E-3</v>
      </c>
      <c r="F17061">
        <v>2076539</v>
      </c>
      <c r="G17061" s="58" t="s">
        <v>87</v>
      </c>
      <c r="H17061" s="58" t="s">
        <v>84</v>
      </c>
      <c r="I17061" s="60" t="s">
        <v>85</v>
      </c>
    </row>
    <row r="17062" spans="1:9" x14ac:dyDescent="0.2">
      <c r="A17062" t="s">
        <v>37</v>
      </c>
      <c r="B17062" t="s">
        <v>80</v>
      </c>
      <c r="C17062" t="s">
        <v>22</v>
      </c>
      <c r="D17062" s="55">
        <v>47300</v>
      </c>
      <c r="E17062">
        <v>0.31</v>
      </c>
      <c r="F17062">
        <v>2076540</v>
      </c>
      <c r="G17062" s="58" t="s">
        <v>87</v>
      </c>
      <c r="H17062" s="58" t="s">
        <v>84</v>
      </c>
      <c r="I17062" s="60" t="s">
        <v>85</v>
      </c>
    </row>
    <row r="17063" spans="1:9" x14ac:dyDescent="0.2">
      <c r="A17063" t="s">
        <v>37</v>
      </c>
      <c r="B17063" t="s">
        <v>81</v>
      </c>
      <c r="C17063" t="s">
        <v>22</v>
      </c>
      <c r="D17063" s="55">
        <v>47300</v>
      </c>
      <c r="E17063">
        <v>5.2499999999999998E-2</v>
      </c>
      <c r="F17063">
        <v>2076541</v>
      </c>
      <c r="G17063" s="58" t="s">
        <v>87</v>
      </c>
      <c r="H17063" s="58" t="s">
        <v>84</v>
      </c>
      <c r="I17063" s="60" t="s">
        <v>85</v>
      </c>
    </row>
    <row r="17064" spans="1:9" x14ac:dyDescent="0.2">
      <c r="A17064" t="s">
        <v>40</v>
      </c>
      <c r="B17064" t="s">
        <v>80</v>
      </c>
      <c r="C17064" t="s">
        <v>22</v>
      </c>
      <c r="D17064" s="55">
        <v>47300</v>
      </c>
      <c r="E17064">
        <v>0</v>
      </c>
      <c r="F17064">
        <v>2076542</v>
      </c>
      <c r="G17064" s="58" t="s">
        <v>87</v>
      </c>
      <c r="H17064" s="58" t="s">
        <v>84</v>
      </c>
      <c r="I17064" s="60" t="s">
        <v>85</v>
      </c>
    </row>
    <row r="17065" spans="1:9" x14ac:dyDescent="0.2">
      <c r="A17065" t="s">
        <v>40</v>
      </c>
      <c r="B17065" t="s">
        <v>81</v>
      </c>
      <c r="C17065" t="s">
        <v>22</v>
      </c>
      <c r="D17065" s="55">
        <v>47300</v>
      </c>
      <c r="E17065">
        <v>0</v>
      </c>
      <c r="F17065">
        <v>2076543</v>
      </c>
      <c r="G17065" s="58" t="s">
        <v>87</v>
      </c>
      <c r="H17065" s="58" t="s">
        <v>84</v>
      </c>
      <c r="I17065" s="60" t="s">
        <v>85</v>
      </c>
    </row>
    <row r="17066" spans="1:9" x14ac:dyDescent="0.2">
      <c r="A17066" t="s">
        <v>41</v>
      </c>
      <c r="B17066" t="s">
        <v>80</v>
      </c>
      <c r="C17066" t="s">
        <v>22</v>
      </c>
      <c r="D17066" s="55">
        <v>47300</v>
      </c>
      <c r="E17066">
        <v>0</v>
      </c>
      <c r="F17066">
        <v>2076544</v>
      </c>
      <c r="G17066" s="58" t="s">
        <v>87</v>
      </c>
      <c r="H17066" s="58" t="s">
        <v>84</v>
      </c>
      <c r="I17066" s="60" t="s">
        <v>85</v>
      </c>
    </row>
    <row r="17067" spans="1:9" x14ac:dyDescent="0.2">
      <c r="A17067" t="s">
        <v>41</v>
      </c>
      <c r="B17067" t="s">
        <v>81</v>
      </c>
      <c r="C17067" t="s">
        <v>22</v>
      </c>
      <c r="D17067" s="55">
        <v>47300</v>
      </c>
      <c r="E17067">
        <v>0</v>
      </c>
      <c r="F17067">
        <v>2076545</v>
      </c>
      <c r="G17067" s="58" t="s">
        <v>87</v>
      </c>
      <c r="H17067" s="58" t="s">
        <v>84</v>
      </c>
      <c r="I17067" s="60" t="s">
        <v>85</v>
      </c>
    </row>
    <row r="17068" spans="1:9" x14ac:dyDescent="0.2">
      <c r="A17068" t="s">
        <v>42</v>
      </c>
      <c r="B17068" t="s">
        <v>80</v>
      </c>
      <c r="C17068" t="s">
        <v>22</v>
      </c>
      <c r="D17068" s="55">
        <v>47300</v>
      </c>
      <c r="E17068">
        <v>0.1925</v>
      </c>
      <c r="F17068">
        <v>2076546</v>
      </c>
      <c r="G17068" s="58" t="s">
        <v>87</v>
      </c>
      <c r="H17068" s="58" t="s">
        <v>84</v>
      </c>
      <c r="I17068" s="60" t="s">
        <v>85</v>
      </c>
    </row>
    <row r="17069" spans="1:9" x14ac:dyDescent="0.2">
      <c r="A17069" t="s">
        <v>42</v>
      </c>
      <c r="B17069" t="s">
        <v>81</v>
      </c>
      <c r="C17069" t="s">
        <v>22</v>
      </c>
      <c r="D17069" s="55">
        <v>47300</v>
      </c>
      <c r="E17069">
        <v>0</v>
      </c>
      <c r="F17069">
        <v>2076547</v>
      </c>
      <c r="G17069" s="58" t="s">
        <v>87</v>
      </c>
      <c r="H17069" s="58" t="s">
        <v>84</v>
      </c>
      <c r="I17069" s="60" t="s">
        <v>85</v>
      </c>
    </row>
    <row r="17070" spans="1:9" x14ac:dyDescent="0.2">
      <c r="A17070" t="s">
        <v>43</v>
      </c>
      <c r="B17070" t="s">
        <v>80</v>
      </c>
      <c r="C17070" t="s">
        <v>22</v>
      </c>
      <c r="D17070" s="55">
        <v>47300</v>
      </c>
      <c r="E17070">
        <v>0.1925</v>
      </c>
      <c r="F17070">
        <v>2076548</v>
      </c>
      <c r="G17070" s="58" t="s">
        <v>87</v>
      </c>
      <c r="H17070" s="58" t="s">
        <v>84</v>
      </c>
      <c r="I17070" s="60" t="s">
        <v>85</v>
      </c>
    </row>
    <row r="17071" spans="1:9" x14ac:dyDescent="0.2">
      <c r="A17071" t="s">
        <v>43</v>
      </c>
      <c r="B17071" t="s">
        <v>81</v>
      </c>
      <c r="C17071" t="s">
        <v>22</v>
      </c>
      <c r="D17071" s="55">
        <v>47300</v>
      </c>
      <c r="E17071">
        <v>0</v>
      </c>
      <c r="F17071">
        <v>2076549</v>
      </c>
      <c r="G17071" s="58" t="s">
        <v>87</v>
      </c>
      <c r="H17071" s="58" t="s">
        <v>84</v>
      </c>
      <c r="I17071" s="60" t="s">
        <v>85</v>
      </c>
    </row>
    <row r="17072" spans="1:9" x14ac:dyDescent="0.2">
      <c r="A17072" t="s">
        <v>44</v>
      </c>
      <c r="B17072" t="s">
        <v>80</v>
      </c>
      <c r="C17072" t="s">
        <v>22</v>
      </c>
      <c r="D17072" s="55">
        <v>47300</v>
      </c>
      <c r="E17072">
        <v>0.215</v>
      </c>
      <c r="F17072">
        <v>2076550</v>
      </c>
      <c r="G17072" s="58" t="s">
        <v>87</v>
      </c>
      <c r="H17072" s="58" t="s">
        <v>84</v>
      </c>
      <c r="I17072" s="60" t="s">
        <v>85</v>
      </c>
    </row>
    <row r="17073" spans="1:9" x14ac:dyDescent="0.2">
      <c r="A17073" t="s">
        <v>44</v>
      </c>
      <c r="B17073" t="s">
        <v>81</v>
      </c>
      <c r="C17073" t="s">
        <v>22</v>
      </c>
      <c r="D17073" s="55">
        <v>47300</v>
      </c>
      <c r="E17073">
        <v>7.4999999999999997E-3</v>
      </c>
      <c r="F17073">
        <v>2076551</v>
      </c>
      <c r="G17073" s="58" t="s">
        <v>87</v>
      </c>
      <c r="H17073" s="58" t="s">
        <v>84</v>
      </c>
      <c r="I17073" s="60" t="s">
        <v>85</v>
      </c>
    </row>
    <row r="17074" spans="1:9" x14ac:dyDescent="0.2">
      <c r="A17074" t="s">
        <v>45</v>
      </c>
      <c r="B17074" t="s">
        <v>80</v>
      </c>
      <c r="C17074" t="s">
        <v>22</v>
      </c>
      <c r="D17074" s="55">
        <v>47300</v>
      </c>
      <c r="E17074">
        <v>0.215</v>
      </c>
      <c r="F17074">
        <v>2076552</v>
      </c>
      <c r="G17074" s="58" t="s">
        <v>87</v>
      </c>
      <c r="H17074" s="58" t="s">
        <v>84</v>
      </c>
      <c r="I17074" s="60" t="s">
        <v>85</v>
      </c>
    </row>
    <row r="17075" spans="1:9" x14ac:dyDescent="0.2">
      <c r="A17075" t="s">
        <v>45</v>
      </c>
      <c r="B17075" t="s">
        <v>81</v>
      </c>
      <c r="C17075" t="s">
        <v>22</v>
      </c>
      <c r="D17075" s="55">
        <v>47300</v>
      </c>
      <c r="E17075">
        <v>7.4999999999999997E-3</v>
      </c>
      <c r="F17075">
        <v>2076553</v>
      </c>
      <c r="G17075" s="58" t="s">
        <v>87</v>
      </c>
      <c r="H17075" s="58" t="s">
        <v>84</v>
      </c>
      <c r="I17075" s="60" t="s">
        <v>85</v>
      </c>
    </row>
    <row r="17076" spans="1:9" x14ac:dyDescent="0.2">
      <c r="A17076" t="s">
        <v>46</v>
      </c>
      <c r="B17076" t="s">
        <v>80</v>
      </c>
      <c r="C17076" t="s">
        <v>22</v>
      </c>
      <c r="D17076" s="55">
        <v>47300</v>
      </c>
      <c r="E17076">
        <v>0.215</v>
      </c>
      <c r="F17076">
        <v>2076554</v>
      </c>
      <c r="G17076" s="58" t="s">
        <v>87</v>
      </c>
      <c r="H17076" s="58" t="s">
        <v>84</v>
      </c>
      <c r="I17076" s="60" t="s">
        <v>85</v>
      </c>
    </row>
    <row r="17077" spans="1:9" x14ac:dyDescent="0.2">
      <c r="A17077" t="s">
        <v>46</v>
      </c>
      <c r="B17077" t="s">
        <v>81</v>
      </c>
      <c r="C17077" t="s">
        <v>22</v>
      </c>
      <c r="D17077" s="55">
        <v>47300</v>
      </c>
      <c r="E17077">
        <v>7.4999999999999997E-3</v>
      </c>
      <c r="F17077">
        <v>2076555</v>
      </c>
      <c r="G17077" s="58" t="s">
        <v>87</v>
      </c>
      <c r="H17077" s="58" t="s">
        <v>84</v>
      </c>
      <c r="I17077" s="60" t="s">
        <v>85</v>
      </c>
    </row>
    <row r="17078" spans="1:9" x14ac:dyDescent="0.2">
      <c r="A17078" t="s">
        <v>47</v>
      </c>
      <c r="B17078" t="s">
        <v>80</v>
      </c>
      <c r="C17078" t="s">
        <v>22</v>
      </c>
      <c r="D17078" s="55">
        <v>47300</v>
      </c>
      <c r="E17078">
        <v>0.215</v>
      </c>
      <c r="F17078">
        <v>2076556</v>
      </c>
      <c r="G17078" s="58" t="s">
        <v>87</v>
      </c>
      <c r="H17078" s="58" t="s">
        <v>84</v>
      </c>
      <c r="I17078" s="60" t="s">
        <v>85</v>
      </c>
    </row>
    <row r="17079" spans="1:9" x14ac:dyDescent="0.2">
      <c r="A17079" t="s">
        <v>47</v>
      </c>
      <c r="B17079" t="s">
        <v>81</v>
      </c>
      <c r="C17079" t="s">
        <v>22</v>
      </c>
      <c r="D17079" s="55">
        <v>47300</v>
      </c>
      <c r="E17079">
        <v>7.4999999999999997E-3</v>
      </c>
      <c r="F17079">
        <v>2076557</v>
      </c>
      <c r="G17079" s="58" t="s">
        <v>87</v>
      </c>
      <c r="H17079" s="58" t="s">
        <v>84</v>
      </c>
      <c r="I17079" s="60" t="s">
        <v>85</v>
      </c>
    </row>
    <row r="17080" spans="1:9" x14ac:dyDescent="0.2">
      <c r="A17080" t="s">
        <v>48</v>
      </c>
      <c r="B17080" t="s">
        <v>80</v>
      </c>
      <c r="C17080" t="s">
        <v>22</v>
      </c>
      <c r="D17080" s="55">
        <v>47300</v>
      </c>
      <c r="E17080">
        <v>0.215</v>
      </c>
      <c r="F17080">
        <v>2076558</v>
      </c>
      <c r="G17080" s="58" t="s">
        <v>87</v>
      </c>
      <c r="H17080" s="58" t="s">
        <v>84</v>
      </c>
      <c r="I17080" s="60" t="s">
        <v>85</v>
      </c>
    </row>
    <row r="17081" spans="1:9" x14ac:dyDescent="0.2">
      <c r="A17081" t="s">
        <v>48</v>
      </c>
      <c r="B17081" t="s">
        <v>81</v>
      </c>
      <c r="C17081" t="s">
        <v>22</v>
      </c>
      <c r="D17081" s="55">
        <v>47300</v>
      </c>
      <c r="E17081">
        <v>7.4999999999999997E-3</v>
      </c>
      <c r="F17081">
        <v>2076559</v>
      </c>
      <c r="G17081" s="58" t="s">
        <v>87</v>
      </c>
      <c r="H17081" s="58" t="s">
        <v>84</v>
      </c>
      <c r="I17081" s="60" t="s">
        <v>85</v>
      </c>
    </row>
    <row r="17082" spans="1:9" x14ac:dyDescent="0.2">
      <c r="A17082" t="s">
        <v>50</v>
      </c>
      <c r="B17082" t="s">
        <v>80</v>
      </c>
      <c r="C17082" t="s">
        <v>22</v>
      </c>
      <c r="D17082" s="55">
        <v>47300</v>
      </c>
      <c r="E17082">
        <v>0</v>
      </c>
      <c r="F17082">
        <v>2076560</v>
      </c>
      <c r="G17082" s="58" t="s">
        <v>87</v>
      </c>
      <c r="H17082" s="58" t="s">
        <v>84</v>
      </c>
      <c r="I17082" s="60" t="s">
        <v>85</v>
      </c>
    </row>
    <row r="17083" spans="1:9" x14ac:dyDescent="0.2">
      <c r="A17083" t="s">
        <v>50</v>
      </c>
      <c r="B17083" t="s">
        <v>81</v>
      </c>
      <c r="C17083" t="s">
        <v>22</v>
      </c>
      <c r="D17083" s="55">
        <v>47300</v>
      </c>
      <c r="E17083">
        <v>0</v>
      </c>
      <c r="F17083">
        <v>2076561</v>
      </c>
      <c r="G17083" s="58" t="s">
        <v>87</v>
      </c>
      <c r="H17083" s="58" t="s">
        <v>84</v>
      </c>
      <c r="I17083" s="60" t="s">
        <v>85</v>
      </c>
    </row>
    <row r="17084" spans="1:9" x14ac:dyDescent="0.2">
      <c r="A17084" t="s">
        <v>58</v>
      </c>
      <c r="B17084" t="s">
        <v>80</v>
      </c>
      <c r="C17084" t="s">
        <v>22</v>
      </c>
      <c r="D17084" s="55">
        <v>47300</v>
      </c>
      <c r="E17084">
        <v>0.31</v>
      </c>
      <c r="F17084">
        <v>2076562</v>
      </c>
      <c r="G17084" s="58" t="s">
        <v>87</v>
      </c>
      <c r="H17084" s="58" t="s">
        <v>84</v>
      </c>
      <c r="I17084" s="60" t="s">
        <v>85</v>
      </c>
    </row>
    <row r="17085" spans="1:9" x14ac:dyDescent="0.2">
      <c r="A17085" t="s">
        <v>58</v>
      </c>
      <c r="B17085" t="s">
        <v>81</v>
      </c>
      <c r="C17085" t="s">
        <v>22</v>
      </c>
      <c r="D17085" s="55">
        <v>47300</v>
      </c>
      <c r="E17085">
        <v>2.5000000000000001E-3</v>
      </c>
      <c r="F17085">
        <v>2076563</v>
      </c>
      <c r="G17085" s="58" t="s">
        <v>87</v>
      </c>
      <c r="H17085" s="58" t="s">
        <v>84</v>
      </c>
      <c r="I17085" s="60" t="s">
        <v>85</v>
      </c>
    </row>
    <row r="17086" spans="1:9" x14ac:dyDescent="0.2">
      <c r="A17086" t="s">
        <v>59</v>
      </c>
      <c r="B17086" t="s">
        <v>80</v>
      </c>
      <c r="C17086" t="s">
        <v>22</v>
      </c>
      <c r="D17086" s="55">
        <v>47300</v>
      </c>
      <c r="E17086">
        <v>0.43</v>
      </c>
      <c r="F17086">
        <v>2076564</v>
      </c>
      <c r="G17086" s="58" t="s">
        <v>87</v>
      </c>
      <c r="H17086" s="58" t="s">
        <v>84</v>
      </c>
      <c r="I17086" s="60" t="s">
        <v>85</v>
      </c>
    </row>
    <row r="17087" spans="1:9" x14ac:dyDescent="0.2">
      <c r="A17087" t="s">
        <v>59</v>
      </c>
      <c r="B17087" t="s">
        <v>81</v>
      </c>
      <c r="C17087" t="s">
        <v>22</v>
      </c>
      <c r="D17087" s="55">
        <v>47300</v>
      </c>
      <c r="E17087">
        <v>-0.02</v>
      </c>
      <c r="F17087">
        <v>2076565</v>
      </c>
      <c r="G17087" s="58" t="s">
        <v>87</v>
      </c>
      <c r="H17087" s="58" t="s">
        <v>84</v>
      </c>
      <c r="I17087" s="60" t="s">
        <v>85</v>
      </c>
    </row>
    <row r="17088" spans="1:9" x14ac:dyDescent="0.2">
      <c r="A17088" t="s">
        <v>60</v>
      </c>
      <c r="B17088" t="s">
        <v>80</v>
      </c>
      <c r="C17088" t="s">
        <v>22</v>
      </c>
      <c r="D17088" s="55">
        <v>47300</v>
      </c>
      <c r="E17088">
        <v>0.43</v>
      </c>
      <c r="F17088">
        <v>2076566</v>
      </c>
      <c r="G17088" s="58" t="s">
        <v>87</v>
      </c>
      <c r="H17088" s="58" t="s">
        <v>84</v>
      </c>
      <c r="I17088" s="60" t="s">
        <v>85</v>
      </c>
    </row>
    <row r="17089" spans="1:9" x14ac:dyDescent="0.2">
      <c r="A17089" t="s">
        <v>60</v>
      </c>
      <c r="B17089" t="s">
        <v>81</v>
      </c>
      <c r="C17089" t="s">
        <v>22</v>
      </c>
      <c r="D17089" s="55">
        <v>47300</v>
      </c>
      <c r="E17089">
        <v>3.5000000000000003E-2</v>
      </c>
      <c r="F17089">
        <v>2076567</v>
      </c>
      <c r="G17089" s="58" t="s">
        <v>87</v>
      </c>
      <c r="H17089" s="58" t="s">
        <v>84</v>
      </c>
      <c r="I17089" s="60" t="s">
        <v>85</v>
      </c>
    </row>
    <row r="17090" spans="1:9" x14ac:dyDescent="0.2">
      <c r="A17090" t="s">
        <v>61</v>
      </c>
      <c r="B17090" t="s">
        <v>80</v>
      </c>
      <c r="C17090" t="s">
        <v>22</v>
      </c>
      <c r="D17090" s="55">
        <v>47300</v>
      </c>
      <c r="E17090">
        <v>0.43</v>
      </c>
      <c r="F17090">
        <v>2076568</v>
      </c>
      <c r="G17090" s="58" t="s">
        <v>87</v>
      </c>
      <c r="H17090" s="58" t="s">
        <v>84</v>
      </c>
      <c r="I17090" s="60" t="s">
        <v>85</v>
      </c>
    </row>
    <row r="17091" spans="1:9" x14ac:dyDescent="0.2">
      <c r="A17091" t="s">
        <v>61</v>
      </c>
      <c r="B17091" t="s">
        <v>81</v>
      </c>
      <c r="C17091" t="s">
        <v>22</v>
      </c>
      <c r="D17091" s="55">
        <v>47300</v>
      </c>
      <c r="E17091">
        <v>-0.02</v>
      </c>
      <c r="F17091">
        <v>2076569</v>
      </c>
      <c r="G17091" s="58" t="s">
        <v>87</v>
      </c>
      <c r="H17091" s="58" t="s">
        <v>84</v>
      </c>
      <c r="I17091" s="60" t="s">
        <v>85</v>
      </c>
    </row>
    <row r="17092" spans="1:9" x14ac:dyDescent="0.2">
      <c r="A17092" t="s">
        <v>62</v>
      </c>
      <c r="B17092" t="s">
        <v>80</v>
      </c>
      <c r="C17092" t="s">
        <v>22</v>
      </c>
      <c r="D17092" s="55">
        <v>47300</v>
      </c>
      <c r="E17092">
        <v>0.215</v>
      </c>
      <c r="F17092">
        <v>2076570</v>
      </c>
      <c r="G17092" s="58" t="s">
        <v>87</v>
      </c>
      <c r="H17092" s="58" t="s">
        <v>84</v>
      </c>
      <c r="I17092" s="60" t="s">
        <v>85</v>
      </c>
    </row>
    <row r="17093" spans="1:9" x14ac:dyDescent="0.2">
      <c r="A17093" t="s">
        <v>62</v>
      </c>
      <c r="B17093" t="s">
        <v>81</v>
      </c>
      <c r="C17093" t="s">
        <v>22</v>
      </c>
      <c r="D17093" s="55">
        <v>47300</v>
      </c>
      <c r="E17093">
        <v>7.4999999999999997E-3</v>
      </c>
      <c r="F17093">
        <v>2076571</v>
      </c>
      <c r="G17093" s="58" t="s">
        <v>87</v>
      </c>
      <c r="H17093" s="58" t="s">
        <v>84</v>
      </c>
      <c r="I17093" s="60" t="s">
        <v>85</v>
      </c>
    </row>
    <row r="17094" spans="1:9" x14ac:dyDescent="0.2">
      <c r="A17094" t="s">
        <v>63</v>
      </c>
      <c r="B17094" t="s">
        <v>80</v>
      </c>
      <c r="C17094" t="s">
        <v>22</v>
      </c>
      <c r="D17094" s="55">
        <v>47300</v>
      </c>
      <c r="E17094">
        <v>0</v>
      </c>
      <c r="F17094">
        <v>2076572</v>
      </c>
      <c r="G17094" s="58" t="s">
        <v>87</v>
      </c>
      <c r="H17094" s="58" t="s">
        <v>84</v>
      </c>
      <c r="I17094" s="60" t="s">
        <v>85</v>
      </c>
    </row>
    <row r="17095" spans="1:9" x14ac:dyDescent="0.2">
      <c r="A17095" t="s">
        <v>63</v>
      </c>
      <c r="B17095" t="s">
        <v>81</v>
      </c>
      <c r="C17095" t="s">
        <v>22</v>
      </c>
      <c r="D17095" s="55">
        <v>47300</v>
      </c>
      <c r="E17095">
        <v>0</v>
      </c>
      <c r="F17095">
        <v>2076573</v>
      </c>
      <c r="G17095" s="58" t="s">
        <v>87</v>
      </c>
      <c r="H17095" s="58" t="s">
        <v>84</v>
      </c>
      <c r="I17095" s="60" t="s">
        <v>85</v>
      </c>
    </row>
    <row r="17096" spans="1:9" x14ac:dyDescent="0.2">
      <c r="A17096" t="s">
        <v>64</v>
      </c>
      <c r="B17096" t="s">
        <v>80</v>
      </c>
      <c r="C17096" t="s">
        <v>22</v>
      </c>
      <c r="D17096" s="55">
        <v>47300</v>
      </c>
      <c r="E17096">
        <v>0</v>
      </c>
      <c r="F17096">
        <v>2076574</v>
      </c>
      <c r="G17096" s="58" t="s">
        <v>87</v>
      </c>
      <c r="H17096" s="58" t="s">
        <v>84</v>
      </c>
      <c r="I17096" s="60" t="s">
        <v>85</v>
      </c>
    </row>
    <row r="17097" spans="1:9" x14ac:dyDescent="0.2">
      <c r="A17097" t="s">
        <v>64</v>
      </c>
      <c r="B17097" t="s">
        <v>81</v>
      </c>
      <c r="C17097" t="s">
        <v>22</v>
      </c>
      <c r="D17097" s="55">
        <v>47300</v>
      </c>
      <c r="E17097">
        <v>0</v>
      </c>
      <c r="F17097">
        <v>2076575</v>
      </c>
      <c r="G17097" s="58" t="s">
        <v>87</v>
      </c>
      <c r="H17097" s="58" t="s">
        <v>84</v>
      </c>
      <c r="I17097" s="60" t="s">
        <v>85</v>
      </c>
    </row>
    <row r="17098" spans="1:9" x14ac:dyDescent="0.2">
      <c r="A17098" t="s">
        <v>79</v>
      </c>
      <c r="B17098" t="s">
        <v>80</v>
      </c>
      <c r="C17098" t="s">
        <v>22</v>
      </c>
      <c r="D17098" s="55">
        <v>47300</v>
      </c>
      <c r="E17098">
        <v>0</v>
      </c>
      <c r="F17098">
        <v>2076576</v>
      </c>
      <c r="G17098" s="58" t="s">
        <v>87</v>
      </c>
      <c r="H17098" s="58" t="s">
        <v>84</v>
      </c>
      <c r="I17098" s="60" t="s">
        <v>85</v>
      </c>
    </row>
    <row r="17099" spans="1:9" x14ac:dyDescent="0.2">
      <c r="A17099" t="s">
        <v>79</v>
      </c>
      <c r="B17099" t="s">
        <v>81</v>
      </c>
      <c r="C17099" t="s">
        <v>22</v>
      </c>
      <c r="D17099" s="55">
        <v>47300</v>
      </c>
      <c r="E17099">
        <v>0</v>
      </c>
      <c r="F17099">
        <v>2076577</v>
      </c>
      <c r="G17099" s="58" t="s">
        <v>87</v>
      </c>
      <c r="H17099" s="58" t="s">
        <v>84</v>
      </c>
      <c r="I17099" s="60" t="s">
        <v>85</v>
      </c>
    </row>
    <row r="17100" spans="1:9" x14ac:dyDescent="0.2">
      <c r="A17100" t="s">
        <v>65</v>
      </c>
      <c r="B17100" t="s">
        <v>80</v>
      </c>
      <c r="C17100" t="s">
        <v>22</v>
      </c>
      <c r="D17100" s="55">
        <v>47300</v>
      </c>
      <c r="E17100">
        <v>0</v>
      </c>
      <c r="F17100">
        <v>2076578</v>
      </c>
      <c r="G17100" s="58" t="s">
        <v>87</v>
      </c>
      <c r="H17100" s="58" t="s">
        <v>84</v>
      </c>
      <c r="I17100" s="60" t="s">
        <v>85</v>
      </c>
    </row>
    <row r="17101" spans="1:9" x14ac:dyDescent="0.2">
      <c r="A17101" t="s">
        <v>65</v>
      </c>
      <c r="B17101" t="s">
        <v>81</v>
      </c>
      <c r="C17101" t="s">
        <v>22</v>
      </c>
      <c r="D17101" s="55">
        <v>47300</v>
      </c>
      <c r="E17101">
        <v>0</v>
      </c>
      <c r="F17101">
        <v>2076579</v>
      </c>
      <c r="G17101" s="58" t="s">
        <v>87</v>
      </c>
      <c r="H17101" s="58" t="s">
        <v>84</v>
      </c>
      <c r="I17101" s="60" t="s">
        <v>85</v>
      </c>
    </row>
    <row r="17102" spans="1:9" x14ac:dyDescent="0.2">
      <c r="A17102" t="s">
        <v>82</v>
      </c>
      <c r="B17102" t="s">
        <v>80</v>
      </c>
      <c r="C17102" t="s">
        <v>22</v>
      </c>
      <c r="D17102" s="55">
        <v>47300</v>
      </c>
      <c r="E17102">
        <v>0</v>
      </c>
      <c r="F17102">
        <v>2076580</v>
      </c>
      <c r="G17102" s="58" t="s">
        <v>87</v>
      </c>
      <c r="H17102" s="58" t="s">
        <v>84</v>
      </c>
      <c r="I17102" s="60" t="s">
        <v>85</v>
      </c>
    </row>
    <row r="17103" spans="1:9" x14ac:dyDescent="0.2">
      <c r="B17103" t="s">
        <v>80</v>
      </c>
      <c r="C17103" t="s">
        <v>22</v>
      </c>
      <c r="D17103" s="55">
        <v>47300</v>
      </c>
      <c r="I17103" s="60" t="s">
        <v>86</v>
      </c>
    </row>
    <row r="17104" spans="1:9" x14ac:dyDescent="0.2">
      <c r="B17104" t="s">
        <v>80</v>
      </c>
      <c r="C17104" t="s">
        <v>22</v>
      </c>
      <c r="D17104" s="55">
        <v>47300</v>
      </c>
      <c r="I17104" s="60" t="s">
        <v>86</v>
      </c>
    </row>
    <row r="17105" spans="1:9" x14ac:dyDescent="0.2">
      <c r="A17105" t="s">
        <v>78</v>
      </c>
      <c r="B17105" t="s">
        <v>80</v>
      </c>
      <c r="C17105" t="s">
        <v>22</v>
      </c>
      <c r="D17105" s="55">
        <v>47331</v>
      </c>
      <c r="E17105">
        <v>0.31</v>
      </c>
      <c r="F17105">
        <v>2076534</v>
      </c>
      <c r="G17105" s="58" t="s">
        <v>87</v>
      </c>
      <c r="H17105" s="58" t="s">
        <v>84</v>
      </c>
      <c r="I17105" s="60" t="s">
        <v>85</v>
      </c>
    </row>
    <row r="17106" spans="1:9" x14ac:dyDescent="0.2">
      <c r="A17106" t="s">
        <v>78</v>
      </c>
      <c r="B17106" t="s">
        <v>81</v>
      </c>
      <c r="C17106" t="s">
        <v>22</v>
      </c>
      <c r="D17106" s="55">
        <v>47331</v>
      </c>
      <c r="E17106">
        <v>2.5000000000000001E-3</v>
      </c>
      <c r="F17106">
        <v>2076535</v>
      </c>
      <c r="G17106" s="58" t="s">
        <v>87</v>
      </c>
      <c r="H17106" s="58" t="s">
        <v>84</v>
      </c>
      <c r="I17106" s="60" t="s">
        <v>85</v>
      </c>
    </row>
    <row r="17107" spans="1:9" x14ac:dyDescent="0.2">
      <c r="A17107" t="s">
        <v>35</v>
      </c>
      <c r="B17107" t="s">
        <v>80</v>
      </c>
      <c r="C17107" t="s">
        <v>22</v>
      </c>
      <c r="D17107" s="55">
        <v>47331</v>
      </c>
      <c r="E17107">
        <v>0.31</v>
      </c>
      <c r="F17107">
        <v>2076536</v>
      </c>
      <c r="G17107" s="58" t="s">
        <v>87</v>
      </c>
      <c r="H17107" s="58" t="s">
        <v>84</v>
      </c>
      <c r="I17107" s="60" t="s">
        <v>85</v>
      </c>
    </row>
    <row r="17108" spans="1:9" x14ac:dyDescent="0.2">
      <c r="A17108" t="s">
        <v>35</v>
      </c>
      <c r="B17108" t="s">
        <v>81</v>
      </c>
      <c r="C17108" t="s">
        <v>22</v>
      </c>
      <c r="D17108" s="55">
        <v>47331</v>
      </c>
      <c r="E17108">
        <v>5.2499999999999998E-2</v>
      </c>
      <c r="F17108">
        <v>2076537</v>
      </c>
      <c r="G17108" s="58" t="s">
        <v>87</v>
      </c>
      <c r="H17108" s="58" t="s">
        <v>84</v>
      </c>
      <c r="I17108" s="60" t="s">
        <v>85</v>
      </c>
    </row>
    <row r="17109" spans="1:9" x14ac:dyDescent="0.2">
      <c r="A17109" t="s">
        <v>36</v>
      </c>
      <c r="B17109" t="s">
        <v>80</v>
      </c>
      <c r="C17109" t="s">
        <v>22</v>
      </c>
      <c r="D17109" s="55">
        <v>47331</v>
      </c>
      <c r="E17109">
        <v>0.31</v>
      </c>
      <c r="F17109">
        <v>2076538</v>
      </c>
      <c r="G17109" s="58" t="s">
        <v>87</v>
      </c>
      <c r="H17109" s="58" t="s">
        <v>84</v>
      </c>
      <c r="I17109" s="60" t="s">
        <v>85</v>
      </c>
    </row>
    <row r="17110" spans="1:9" x14ac:dyDescent="0.2">
      <c r="A17110" t="s">
        <v>36</v>
      </c>
      <c r="B17110" t="s">
        <v>81</v>
      </c>
      <c r="C17110" t="s">
        <v>22</v>
      </c>
      <c r="D17110" s="55">
        <v>47331</v>
      </c>
      <c r="E17110">
        <v>2.5000000000000001E-3</v>
      </c>
      <c r="F17110">
        <v>2076539</v>
      </c>
      <c r="G17110" s="58" t="s">
        <v>87</v>
      </c>
      <c r="H17110" s="58" t="s">
        <v>84</v>
      </c>
      <c r="I17110" s="60" t="s">
        <v>85</v>
      </c>
    </row>
    <row r="17111" spans="1:9" x14ac:dyDescent="0.2">
      <c r="A17111" t="s">
        <v>37</v>
      </c>
      <c r="B17111" t="s">
        <v>80</v>
      </c>
      <c r="C17111" t="s">
        <v>22</v>
      </c>
      <c r="D17111" s="55">
        <v>47331</v>
      </c>
      <c r="E17111">
        <v>0.31</v>
      </c>
      <c r="F17111">
        <v>2076540</v>
      </c>
      <c r="G17111" s="58" t="s">
        <v>87</v>
      </c>
      <c r="H17111" s="58" t="s">
        <v>84</v>
      </c>
      <c r="I17111" s="60" t="s">
        <v>85</v>
      </c>
    </row>
    <row r="17112" spans="1:9" x14ac:dyDescent="0.2">
      <c r="A17112" t="s">
        <v>37</v>
      </c>
      <c r="B17112" t="s">
        <v>81</v>
      </c>
      <c r="C17112" t="s">
        <v>22</v>
      </c>
      <c r="D17112" s="55">
        <v>47331</v>
      </c>
      <c r="E17112">
        <v>5.2499999999999998E-2</v>
      </c>
      <c r="F17112">
        <v>2076541</v>
      </c>
      <c r="G17112" s="58" t="s">
        <v>87</v>
      </c>
      <c r="H17112" s="58" t="s">
        <v>84</v>
      </c>
      <c r="I17112" s="60" t="s">
        <v>85</v>
      </c>
    </row>
    <row r="17113" spans="1:9" x14ac:dyDescent="0.2">
      <c r="A17113" t="s">
        <v>40</v>
      </c>
      <c r="B17113" t="s">
        <v>80</v>
      </c>
      <c r="C17113" t="s">
        <v>22</v>
      </c>
      <c r="D17113" s="55">
        <v>47331</v>
      </c>
      <c r="E17113">
        <v>0</v>
      </c>
      <c r="F17113">
        <v>2076542</v>
      </c>
      <c r="G17113" s="58" t="s">
        <v>87</v>
      </c>
      <c r="H17113" s="58" t="s">
        <v>84</v>
      </c>
      <c r="I17113" s="60" t="s">
        <v>85</v>
      </c>
    </row>
    <row r="17114" spans="1:9" x14ac:dyDescent="0.2">
      <c r="A17114" t="s">
        <v>40</v>
      </c>
      <c r="B17114" t="s">
        <v>81</v>
      </c>
      <c r="C17114" t="s">
        <v>22</v>
      </c>
      <c r="D17114" s="55">
        <v>47331</v>
      </c>
      <c r="E17114">
        <v>0</v>
      </c>
      <c r="F17114">
        <v>2076543</v>
      </c>
      <c r="G17114" s="58" t="s">
        <v>87</v>
      </c>
      <c r="H17114" s="58" t="s">
        <v>84</v>
      </c>
      <c r="I17114" s="60" t="s">
        <v>85</v>
      </c>
    </row>
    <row r="17115" spans="1:9" x14ac:dyDescent="0.2">
      <c r="A17115" t="s">
        <v>41</v>
      </c>
      <c r="B17115" t="s">
        <v>80</v>
      </c>
      <c r="C17115" t="s">
        <v>22</v>
      </c>
      <c r="D17115" s="55">
        <v>47331</v>
      </c>
      <c r="E17115">
        <v>0</v>
      </c>
      <c r="F17115">
        <v>2076544</v>
      </c>
      <c r="G17115" s="58" t="s">
        <v>87</v>
      </c>
      <c r="H17115" s="58" t="s">
        <v>84</v>
      </c>
      <c r="I17115" s="60" t="s">
        <v>85</v>
      </c>
    </row>
    <row r="17116" spans="1:9" x14ac:dyDescent="0.2">
      <c r="A17116" t="s">
        <v>41</v>
      </c>
      <c r="B17116" t="s">
        <v>81</v>
      </c>
      <c r="C17116" t="s">
        <v>22</v>
      </c>
      <c r="D17116" s="55">
        <v>47331</v>
      </c>
      <c r="E17116">
        <v>0</v>
      </c>
      <c r="F17116">
        <v>2076545</v>
      </c>
      <c r="G17116" s="58" t="s">
        <v>87</v>
      </c>
      <c r="H17116" s="58" t="s">
        <v>84</v>
      </c>
      <c r="I17116" s="60" t="s">
        <v>85</v>
      </c>
    </row>
    <row r="17117" spans="1:9" x14ac:dyDescent="0.2">
      <c r="A17117" t="s">
        <v>42</v>
      </c>
      <c r="B17117" t="s">
        <v>80</v>
      </c>
      <c r="C17117" t="s">
        <v>22</v>
      </c>
      <c r="D17117" s="55">
        <v>47331</v>
      </c>
      <c r="E17117">
        <v>0.1925</v>
      </c>
      <c r="F17117">
        <v>2076546</v>
      </c>
      <c r="G17117" s="58" t="s">
        <v>87</v>
      </c>
      <c r="H17117" s="58" t="s">
        <v>84</v>
      </c>
      <c r="I17117" s="60" t="s">
        <v>85</v>
      </c>
    </row>
    <row r="17118" spans="1:9" x14ac:dyDescent="0.2">
      <c r="A17118" t="s">
        <v>42</v>
      </c>
      <c r="B17118" t="s">
        <v>81</v>
      </c>
      <c r="C17118" t="s">
        <v>22</v>
      </c>
      <c r="D17118" s="55">
        <v>47331</v>
      </c>
      <c r="E17118">
        <v>0</v>
      </c>
      <c r="F17118">
        <v>2076547</v>
      </c>
      <c r="G17118" s="58" t="s">
        <v>87</v>
      </c>
      <c r="H17118" s="58" t="s">
        <v>84</v>
      </c>
      <c r="I17118" s="60" t="s">
        <v>85</v>
      </c>
    </row>
    <row r="17119" spans="1:9" x14ac:dyDescent="0.2">
      <c r="A17119" t="s">
        <v>43</v>
      </c>
      <c r="B17119" t="s">
        <v>80</v>
      </c>
      <c r="C17119" t="s">
        <v>22</v>
      </c>
      <c r="D17119" s="55">
        <v>47331</v>
      </c>
      <c r="E17119">
        <v>0.1925</v>
      </c>
      <c r="F17119">
        <v>2076548</v>
      </c>
      <c r="G17119" s="58" t="s">
        <v>87</v>
      </c>
      <c r="H17119" s="58" t="s">
        <v>84</v>
      </c>
      <c r="I17119" s="60" t="s">
        <v>85</v>
      </c>
    </row>
    <row r="17120" spans="1:9" x14ac:dyDescent="0.2">
      <c r="A17120" t="s">
        <v>43</v>
      </c>
      <c r="B17120" t="s">
        <v>81</v>
      </c>
      <c r="C17120" t="s">
        <v>22</v>
      </c>
      <c r="D17120" s="55">
        <v>47331</v>
      </c>
      <c r="E17120">
        <v>0</v>
      </c>
      <c r="F17120">
        <v>2076549</v>
      </c>
      <c r="G17120" s="58" t="s">
        <v>87</v>
      </c>
      <c r="H17120" s="58" t="s">
        <v>84</v>
      </c>
      <c r="I17120" s="60" t="s">
        <v>85</v>
      </c>
    </row>
    <row r="17121" spans="1:9" x14ac:dyDescent="0.2">
      <c r="A17121" t="s">
        <v>44</v>
      </c>
      <c r="B17121" t="s">
        <v>80</v>
      </c>
      <c r="C17121" t="s">
        <v>22</v>
      </c>
      <c r="D17121" s="55">
        <v>47331</v>
      </c>
      <c r="E17121">
        <v>0.215</v>
      </c>
      <c r="F17121">
        <v>2076550</v>
      </c>
      <c r="G17121" s="58" t="s">
        <v>87</v>
      </c>
      <c r="H17121" s="58" t="s">
        <v>84</v>
      </c>
      <c r="I17121" s="60" t="s">
        <v>85</v>
      </c>
    </row>
    <row r="17122" spans="1:9" x14ac:dyDescent="0.2">
      <c r="A17122" t="s">
        <v>44</v>
      </c>
      <c r="B17122" t="s">
        <v>81</v>
      </c>
      <c r="C17122" t="s">
        <v>22</v>
      </c>
      <c r="D17122" s="55">
        <v>47331</v>
      </c>
      <c r="E17122">
        <v>7.4999999999999997E-3</v>
      </c>
      <c r="F17122">
        <v>2076551</v>
      </c>
      <c r="G17122" s="58" t="s">
        <v>87</v>
      </c>
      <c r="H17122" s="58" t="s">
        <v>84</v>
      </c>
      <c r="I17122" s="60" t="s">
        <v>85</v>
      </c>
    </row>
    <row r="17123" spans="1:9" x14ac:dyDescent="0.2">
      <c r="A17123" t="s">
        <v>45</v>
      </c>
      <c r="B17123" t="s">
        <v>80</v>
      </c>
      <c r="C17123" t="s">
        <v>22</v>
      </c>
      <c r="D17123" s="55">
        <v>47331</v>
      </c>
      <c r="E17123">
        <v>0.215</v>
      </c>
      <c r="F17123">
        <v>2076552</v>
      </c>
      <c r="G17123" s="58" t="s">
        <v>87</v>
      </c>
      <c r="H17123" s="58" t="s">
        <v>84</v>
      </c>
      <c r="I17123" s="60" t="s">
        <v>85</v>
      </c>
    </row>
    <row r="17124" spans="1:9" x14ac:dyDescent="0.2">
      <c r="A17124" t="s">
        <v>45</v>
      </c>
      <c r="B17124" t="s">
        <v>81</v>
      </c>
      <c r="C17124" t="s">
        <v>22</v>
      </c>
      <c r="D17124" s="55">
        <v>47331</v>
      </c>
      <c r="E17124">
        <v>7.4999999999999997E-3</v>
      </c>
      <c r="F17124">
        <v>2076553</v>
      </c>
      <c r="G17124" s="58" t="s">
        <v>87</v>
      </c>
      <c r="H17124" s="58" t="s">
        <v>84</v>
      </c>
      <c r="I17124" s="60" t="s">
        <v>85</v>
      </c>
    </row>
    <row r="17125" spans="1:9" x14ac:dyDescent="0.2">
      <c r="A17125" t="s">
        <v>46</v>
      </c>
      <c r="B17125" t="s">
        <v>80</v>
      </c>
      <c r="C17125" t="s">
        <v>22</v>
      </c>
      <c r="D17125" s="55">
        <v>47331</v>
      </c>
      <c r="E17125">
        <v>0.215</v>
      </c>
      <c r="F17125">
        <v>2076554</v>
      </c>
      <c r="G17125" s="58" t="s">
        <v>87</v>
      </c>
      <c r="H17125" s="58" t="s">
        <v>84</v>
      </c>
      <c r="I17125" s="60" t="s">
        <v>85</v>
      </c>
    </row>
    <row r="17126" spans="1:9" x14ac:dyDescent="0.2">
      <c r="A17126" t="s">
        <v>46</v>
      </c>
      <c r="B17126" t="s">
        <v>81</v>
      </c>
      <c r="C17126" t="s">
        <v>22</v>
      </c>
      <c r="D17126" s="55">
        <v>47331</v>
      </c>
      <c r="E17126">
        <v>7.4999999999999997E-3</v>
      </c>
      <c r="F17126">
        <v>2076555</v>
      </c>
      <c r="G17126" s="58" t="s">
        <v>87</v>
      </c>
      <c r="H17126" s="58" t="s">
        <v>84</v>
      </c>
      <c r="I17126" s="60" t="s">
        <v>85</v>
      </c>
    </row>
    <row r="17127" spans="1:9" x14ac:dyDescent="0.2">
      <c r="A17127" t="s">
        <v>47</v>
      </c>
      <c r="B17127" t="s">
        <v>80</v>
      </c>
      <c r="C17127" t="s">
        <v>22</v>
      </c>
      <c r="D17127" s="55">
        <v>47331</v>
      </c>
      <c r="E17127">
        <v>0.215</v>
      </c>
      <c r="F17127">
        <v>2076556</v>
      </c>
      <c r="G17127" s="58" t="s">
        <v>87</v>
      </c>
      <c r="H17127" s="58" t="s">
        <v>84</v>
      </c>
      <c r="I17127" s="60" t="s">
        <v>85</v>
      </c>
    </row>
    <row r="17128" spans="1:9" x14ac:dyDescent="0.2">
      <c r="A17128" t="s">
        <v>47</v>
      </c>
      <c r="B17128" t="s">
        <v>81</v>
      </c>
      <c r="C17128" t="s">
        <v>22</v>
      </c>
      <c r="D17128" s="55">
        <v>47331</v>
      </c>
      <c r="E17128">
        <v>7.4999999999999997E-3</v>
      </c>
      <c r="F17128">
        <v>2076557</v>
      </c>
      <c r="G17128" s="58" t="s">
        <v>87</v>
      </c>
      <c r="H17128" s="58" t="s">
        <v>84</v>
      </c>
      <c r="I17128" s="60" t="s">
        <v>85</v>
      </c>
    </row>
    <row r="17129" spans="1:9" x14ac:dyDescent="0.2">
      <c r="A17129" t="s">
        <v>48</v>
      </c>
      <c r="B17129" t="s">
        <v>80</v>
      </c>
      <c r="C17129" t="s">
        <v>22</v>
      </c>
      <c r="D17129" s="55">
        <v>47331</v>
      </c>
      <c r="E17129">
        <v>0.215</v>
      </c>
      <c r="F17129">
        <v>2076558</v>
      </c>
      <c r="G17129" s="58" t="s">
        <v>87</v>
      </c>
      <c r="H17129" s="58" t="s">
        <v>84</v>
      </c>
      <c r="I17129" s="60" t="s">
        <v>85</v>
      </c>
    </row>
    <row r="17130" spans="1:9" x14ac:dyDescent="0.2">
      <c r="A17130" t="s">
        <v>48</v>
      </c>
      <c r="B17130" t="s">
        <v>81</v>
      </c>
      <c r="C17130" t="s">
        <v>22</v>
      </c>
      <c r="D17130" s="55">
        <v>47331</v>
      </c>
      <c r="E17130">
        <v>7.4999999999999997E-3</v>
      </c>
      <c r="F17130">
        <v>2076559</v>
      </c>
      <c r="G17130" s="58" t="s">
        <v>87</v>
      </c>
      <c r="H17130" s="58" t="s">
        <v>84</v>
      </c>
      <c r="I17130" s="60" t="s">
        <v>85</v>
      </c>
    </row>
    <row r="17131" spans="1:9" x14ac:dyDescent="0.2">
      <c r="A17131" t="s">
        <v>50</v>
      </c>
      <c r="B17131" t="s">
        <v>80</v>
      </c>
      <c r="C17131" t="s">
        <v>22</v>
      </c>
      <c r="D17131" s="55">
        <v>47331</v>
      </c>
      <c r="E17131">
        <v>0</v>
      </c>
      <c r="F17131">
        <v>2076560</v>
      </c>
      <c r="G17131" s="58" t="s">
        <v>87</v>
      </c>
      <c r="H17131" s="58" t="s">
        <v>84</v>
      </c>
      <c r="I17131" s="60" t="s">
        <v>85</v>
      </c>
    </row>
    <row r="17132" spans="1:9" x14ac:dyDescent="0.2">
      <c r="A17132" t="s">
        <v>50</v>
      </c>
      <c r="B17132" t="s">
        <v>81</v>
      </c>
      <c r="C17132" t="s">
        <v>22</v>
      </c>
      <c r="D17132" s="55">
        <v>47331</v>
      </c>
      <c r="E17132">
        <v>0</v>
      </c>
      <c r="F17132">
        <v>2076561</v>
      </c>
      <c r="G17132" s="58" t="s">
        <v>87</v>
      </c>
      <c r="H17132" s="58" t="s">
        <v>84</v>
      </c>
      <c r="I17132" s="60" t="s">
        <v>85</v>
      </c>
    </row>
    <row r="17133" spans="1:9" x14ac:dyDescent="0.2">
      <c r="A17133" t="s">
        <v>58</v>
      </c>
      <c r="B17133" t="s">
        <v>80</v>
      </c>
      <c r="C17133" t="s">
        <v>22</v>
      </c>
      <c r="D17133" s="55">
        <v>47331</v>
      </c>
      <c r="E17133">
        <v>0.31</v>
      </c>
      <c r="F17133">
        <v>2076562</v>
      </c>
      <c r="G17133" s="58" t="s">
        <v>87</v>
      </c>
      <c r="H17133" s="58" t="s">
        <v>84</v>
      </c>
      <c r="I17133" s="60" t="s">
        <v>85</v>
      </c>
    </row>
    <row r="17134" spans="1:9" x14ac:dyDescent="0.2">
      <c r="A17134" t="s">
        <v>58</v>
      </c>
      <c r="B17134" t="s">
        <v>81</v>
      </c>
      <c r="C17134" t="s">
        <v>22</v>
      </c>
      <c r="D17134" s="55">
        <v>47331</v>
      </c>
      <c r="E17134">
        <v>2.5000000000000001E-3</v>
      </c>
      <c r="F17134">
        <v>2076563</v>
      </c>
      <c r="G17134" s="58" t="s">
        <v>87</v>
      </c>
      <c r="H17134" s="58" t="s">
        <v>84</v>
      </c>
      <c r="I17134" s="60" t="s">
        <v>85</v>
      </c>
    </row>
    <row r="17135" spans="1:9" x14ac:dyDescent="0.2">
      <c r="A17135" t="s">
        <v>59</v>
      </c>
      <c r="B17135" t="s">
        <v>80</v>
      </c>
      <c r="C17135" t="s">
        <v>22</v>
      </c>
      <c r="D17135" s="55">
        <v>47331</v>
      </c>
      <c r="E17135">
        <v>0.495</v>
      </c>
      <c r="F17135">
        <v>2076564</v>
      </c>
      <c r="G17135" s="58" t="s">
        <v>87</v>
      </c>
      <c r="H17135" s="58" t="s">
        <v>84</v>
      </c>
      <c r="I17135" s="60" t="s">
        <v>85</v>
      </c>
    </row>
    <row r="17136" spans="1:9" x14ac:dyDescent="0.2">
      <c r="A17136" t="s">
        <v>59</v>
      </c>
      <c r="B17136" t="s">
        <v>81</v>
      </c>
      <c r="C17136" t="s">
        <v>22</v>
      </c>
      <c r="D17136" s="55">
        <v>47331</v>
      </c>
      <c r="E17136">
        <v>-0.02</v>
      </c>
      <c r="F17136">
        <v>2076565</v>
      </c>
      <c r="G17136" s="58" t="s">
        <v>87</v>
      </c>
      <c r="H17136" s="58" t="s">
        <v>84</v>
      </c>
      <c r="I17136" s="60" t="s">
        <v>85</v>
      </c>
    </row>
    <row r="17137" spans="1:9" x14ac:dyDescent="0.2">
      <c r="A17137" t="s">
        <v>60</v>
      </c>
      <c r="B17137" t="s">
        <v>80</v>
      </c>
      <c r="C17137" t="s">
        <v>22</v>
      </c>
      <c r="D17137" s="55">
        <v>47331</v>
      </c>
      <c r="E17137">
        <v>0.495</v>
      </c>
      <c r="F17137">
        <v>2076566</v>
      </c>
      <c r="G17137" s="58" t="s">
        <v>87</v>
      </c>
      <c r="H17137" s="58" t="s">
        <v>84</v>
      </c>
      <c r="I17137" s="60" t="s">
        <v>85</v>
      </c>
    </row>
    <row r="17138" spans="1:9" x14ac:dyDescent="0.2">
      <c r="A17138" t="s">
        <v>60</v>
      </c>
      <c r="B17138" t="s">
        <v>81</v>
      </c>
      <c r="C17138" t="s">
        <v>22</v>
      </c>
      <c r="D17138" s="55">
        <v>47331</v>
      </c>
      <c r="E17138">
        <v>3.5000000000000003E-2</v>
      </c>
      <c r="F17138">
        <v>2076567</v>
      </c>
      <c r="G17138" s="58" t="s">
        <v>87</v>
      </c>
      <c r="H17138" s="58" t="s">
        <v>84</v>
      </c>
      <c r="I17138" s="60" t="s">
        <v>85</v>
      </c>
    </row>
    <row r="17139" spans="1:9" x14ac:dyDescent="0.2">
      <c r="A17139" t="s">
        <v>61</v>
      </c>
      <c r="B17139" t="s">
        <v>80</v>
      </c>
      <c r="C17139" t="s">
        <v>22</v>
      </c>
      <c r="D17139" s="55">
        <v>47331</v>
      </c>
      <c r="E17139">
        <v>0.495</v>
      </c>
      <c r="F17139">
        <v>2076568</v>
      </c>
      <c r="G17139" s="58" t="s">
        <v>87</v>
      </c>
      <c r="H17139" s="58" t="s">
        <v>84</v>
      </c>
      <c r="I17139" s="60" t="s">
        <v>85</v>
      </c>
    </row>
    <row r="17140" spans="1:9" x14ac:dyDescent="0.2">
      <c r="A17140" t="s">
        <v>61</v>
      </c>
      <c r="B17140" t="s">
        <v>81</v>
      </c>
      <c r="C17140" t="s">
        <v>22</v>
      </c>
      <c r="D17140" s="55">
        <v>47331</v>
      </c>
      <c r="E17140">
        <v>-0.02</v>
      </c>
      <c r="F17140">
        <v>2076569</v>
      </c>
      <c r="G17140" s="58" t="s">
        <v>87</v>
      </c>
      <c r="H17140" s="58" t="s">
        <v>84</v>
      </c>
      <c r="I17140" s="60" t="s">
        <v>85</v>
      </c>
    </row>
    <row r="17141" spans="1:9" x14ac:dyDescent="0.2">
      <c r="A17141" t="s">
        <v>62</v>
      </c>
      <c r="B17141" t="s">
        <v>80</v>
      </c>
      <c r="C17141" t="s">
        <v>22</v>
      </c>
      <c r="D17141" s="55">
        <v>47331</v>
      </c>
      <c r="E17141">
        <v>0.215</v>
      </c>
      <c r="F17141">
        <v>2076570</v>
      </c>
      <c r="G17141" s="58" t="s">
        <v>87</v>
      </c>
      <c r="H17141" s="58" t="s">
        <v>84</v>
      </c>
      <c r="I17141" s="60" t="s">
        <v>85</v>
      </c>
    </row>
    <row r="17142" spans="1:9" x14ac:dyDescent="0.2">
      <c r="A17142" t="s">
        <v>62</v>
      </c>
      <c r="B17142" t="s">
        <v>81</v>
      </c>
      <c r="C17142" t="s">
        <v>22</v>
      </c>
      <c r="D17142" s="55">
        <v>47331</v>
      </c>
      <c r="E17142">
        <v>7.4999999999999997E-3</v>
      </c>
      <c r="F17142">
        <v>2076571</v>
      </c>
      <c r="G17142" s="58" t="s">
        <v>87</v>
      </c>
      <c r="H17142" s="58" t="s">
        <v>84</v>
      </c>
      <c r="I17142" s="60" t="s">
        <v>85</v>
      </c>
    </row>
    <row r="17143" spans="1:9" x14ac:dyDescent="0.2">
      <c r="A17143" t="s">
        <v>63</v>
      </c>
      <c r="B17143" t="s">
        <v>80</v>
      </c>
      <c r="C17143" t="s">
        <v>22</v>
      </c>
      <c r="D17143" s="55">
        <v>47331</v>
      </c>
      <c r="E17143">
        <v>0</v>
      </c>
      <c r="F17143">
        <v>2076572</v>
      </c>
      <c r="G17143" s="58" t="s">
        <v>87</v>
      </c>
      <c r="H17143" s="58" t="s">
        <v>84</v>
      </c>
      <c r="I17143" s="60" t="s">
        <v>85</v>
      </c>
    </row>
    <row r="17144" spans="1:9" x14ac:dyDescent="0.2">
      <c r="A17144" t="s">
        <v>63</v>
      </c>
      <c r="B17144" t="s">
        <v>81</v>
      </c>
      <c r="C17144" t="s">
        <v>22</v>
      </c>
      <c r="D17144" s="55">
        <v>47331</v>
      </c>
      <c r="E17144">
        <v>0</v>
      </c>
      <c r="F17144">
        <v>2076573</v>
      </c>
      <c r="G17144" s="58" t="s">
        <v>87</v>
      </c>
      <c r="H17144" s="58" t="s">
        <v>84</v>
      </c>
      <c r="I17144" s="60" t="s">
        <v>85</v>
      </c>
    </row>
    <row r="17145" spans="1:9" x14ac:dyDescent="0.2">
      <c r="A17145" t="s">
        <v>64</v>
      </c>
      <c r="B17145" t="s">
        <v>80</v>
      </c>
      <c r="C17145" t="s">
        <v>22</v>
      </c>
      <c r="D17145" s="55">
        <v>47331</v>
      </c>
      <c r="E17145">
        <v>0</v>
      </c>
      <c r="F17145">
        <v>2076574</v>
      </c>
      <c r="G17145" s="58" t="s">
        <v>87</v>
      </c>
      <c r="H17145" s="58" t="s">
        <v>84</v>
      </c>
      <c r="I17145" s="60" t="s">
        <v>85</v>
      </c>
    </row>
    <row r="17146" spans="1:9" x14ac:dyDescent="0.2">
      <c r="A17146" t="s">
        <v>64</v>
      </c>
      <c r="B17146" t="s">
        <v>81</v>
      </c>
      <c r="C17146" t="s">
        <v>22</v>
      </c>
      <c r="D17146" s="55">
        <v>47331</v>
      </c>
      <c r="E17146">
        <v>0</v>
      </c>
      <c r="F17146">
        <v>2076575</v>
      </c>
      <c r="G17146" s="58" t="s">
        <v>87</v>
      </c>
      <c r="H17146" s="58" t="s">
        <v>84</v>
      </c>
      <c r="I17146" s="60" t="s">
        <v>85</v>
      </c>
    </row>
    <row r="17147" spans="1:9" x14ac:dyDescent="0.2">
      <c r="A17147" t="s">
        <v>79</v>
      </c>
      <c r="B17147" t="s">
        <v>80</v>
      </c>
      <c r="C17147" t="s">
        <v>22</v>
      </c>
      <c r="D17147" s="55">
        <v>47331</v>
      </c>
      <c r="E17147">
        <v>0</v>
      </c>
      <c r="F17147">
        <v>2076576</v>
      </c>
      <c r="G17147" s="58" t="s">
        <v>87</v>
      </c>
      <c r="H17147" s="58" t="s">
        <v>84</v>
      </c>
      <c r="I17147" s="60" t="s">
        <v>85</v>
      </c>
    </row>
    <row r="17148" spans="1:9" x14ac:dyDescent="0.2">
      <c r="A17148" t="s">
        <v>79</v>
      </c>
      <c r="B17148" t="s">
        <v>81</v>
      </c>
      <c r="C17148" t="s">
        <v>22</v>
      </c>
      <c r="D17148" s="55">
        <v>47331</v>
      </c>
      <c r="E17148">
        <v>0</v>
      </c>
      <c r="F17148">
        <v>2076577</v>
      </c>
      <c r="G17148" s="58" t="s">
        <v>87</v>
      </c>
      <c r="H17148" s="58" t="s">
        <v>84</v>
      </c>
      <c r="I17148" s="60" t="s">
        <v>85</v>
      </c>
    </row>
    <row r="17149" spans="1:9" x14ac:dyDescent="0.2">
      <c r="A17149" t="s">
        <v>65</v>
      </c>
      <c r="B17149" t="s">
        <v>80</v>
      </c>
      <c r="C17149" t="s">
        <v>22</v>
      </c>
      <c r="D17149" s="55">
        <v>47331</v>
      </c>
      <c r="E17149">
        <v>0</v>
      </c>
      <c r="F17149">
        <v>2076578</v>
      </c>
      <c r="G17149" s="58" t="s">
        <v>87</v>
      </c>
      <c r="H17149" s="58" t="s">
        <v>84</v>
      </c>
      <c r="I17149" s="60" t="s">
        <v>85</v>
      </c>
    </row>
    <row r="17150" spans="1:9" x14ac:dyDescent="0.2">
      <c r="A17150" t="s">
        <v>65</v>
      </c>
      <c r="B17150" t="s">
        <v>81</v>
      </c>
      <c r="C17150" t="s">
        <v>22</v>
      </c>
      <c r="D17150" s="55">
        <v>47331</v>
      </c>
      <c r="E17150">
        <v>0</v>
      </c>
      <c r="F17150">
        <v>2076579</v>
      </c>
      <c r="G17150" s="58" t="s">
        <v>87</v>
      </c>
      <c r="H17150" s="58" t="s">
        <v>84</v>
      </c>
      <c r="I17150" s="60" t="s">
        <v>85</v>
      </c>
    </row>
    <row r="17151" spans="1:9" x14ac:dyDescent="0.2">
      <c r="A17151" t="s">
        <v>82</v>
      </c>
      <c r="B17151" t="s">
        <v>80</v>
      </c>
      <c r="C17151" t="s">
        <v>22</v>
      </c>
      <c r="D17151" s="55">
        <v>47331</v>
      </c>
      <c r="E17151">
        <v>0</v>
      </c>
      <c r="F17151">
        <v>2076580</v>
      </c>
      <c r="G17151" s="58" t="s">
        <v>87</v>
      </c>
      <c r="H17151" s="58" t="s">
        <v>84</v>
      </c>
      <c r="I17151" s="60" t="s">
        <v>85</v>
      </c>
    </row>
    <row r="17152" spans="1:9" x14ac:dyDescent="0.2">
      <c r="B17152" t="s">
        <v>80</v>
      </c>
      <c r="C17152" t="s">
        <v>22</v>
      </c>
      <c r="D17152" s="55">
        <v>47331</v>
      </c>
      <c r="I17152" s="60" t="s">
        <v>86</v>
      </c>
    </row>
    <row r="17153" spans="1:9" x14ac:dyDescent="0.2">
      <c r="B17153" t="s">
        <v>80</v>
      </c>
      <c r="C17153" t="s">
        <v>22</v>
      </c>
      <c r="D17153" s="55">
        <v>47331</v>
      </c>
      <c r="I17153" s="60" t="s">
        <v>86</v>
      </c>
    </row>
    <row r="17154" spans="1:9" x14ac:dyDescent="0.2">
      <c r="A17154" t="s">
        <v>78</v>
      </c>
      <c r="B17154" t="s">
        <v>80</v>
      </c>
      <c r="C17154" t="s">
        <v>22</v>
      </c>
      <c r="D17154" s="55">
        <v>47362</v>
      </c>
      <c r="E17154">
        <v>0.3</v>
      </c>
      <c r="F17154">
        <v>2076534</v>
      </c>
      <c r="G17154" s="58" t="s">
        <v>87</v>
      </c>
      <c r="H17154" s="58" t="s">
        <v>84</v>
      </c>
      <c r="I17154" s="60" t="s">
        <v>85</v>
      </c>
    </row>
    <row r="17155" spans="1:9" x14ac:dyDescent="0.2">
      <c r="A17155" t="s">
        <v>78</v>
      </c>
      <c r="B17155" t="s">
        <v>81</v>
      </c>
      <c r="C17155" t="s">
        <v>22</v>
      </c>
      <c r="D17155" s="55">
        <v>47362</v>
      </c>
      <c r="E17155">
        <v>2.5000000000000001E-3</v>
      </c>
      <c r="F17155">
        <v>2076535</v>
      </c>
      <c r="G17155" s="58" t="s">
        <v>87</v>
      </c>
      <c r="H17155" s="58" t="s">
        <v>84</v>
      </c>
      <c r="I17155" s="60" t="s">
        <v>85</v>
      </c>
    </row>
    <row r="17156" spans="1:9" x14ac:dyDescent="0.2">
      <c r="A17156" t="s">
        <v>35</v>
      </c>
      <c r="B17156" t="s">
        <v>80</v>
      </c>
      <c r="C17156" t="s">
        <v>22</v>
      </c>
      <c r="D17156" s="55">
        <v>47362</v>
      </c>
      <c r="E17156">
        <v>0.3</v>
      </c>
      <c r="F17156">
        <v>2076536</v>
      </c>
      <c r="G17156" s="58" t="s">
        <v>87</v>
      </c>
      <c r="H17156" s="58" t="s">
        <v>84</v>
      </c>
      <c r="I17156" s="60" t="s">
        <v>85</v>
      </c>
    </row>
    <row r="17157" spans="1:9" x14ac:dyDescent="0.2">
      <c r="A17157" t="s">
        <v>35</v>
      </c>
      <c r="B17157" t="s">
        <v>81</v>
      </c>
      <c r="C17157" t="s">
        <v>22</v>
      </c>
      <c r="D17157" s="55">
        <v>47362</v>
      </c>
      <c r="E17157">
        <v>3.2500000000000001E-2</v>
      </c>
      <c r="F17157">
        <v>2076537</v>
      </c>
      <c r="G17157" s="58" t="s">
        <v>87</v>
      </c>
      <c r="H17157" s="58" t="s">
        <v>84</v>
      </c>
      <c r="I17157" s="60" t="s">
        <v>85</v>
      </c>
    </row>
    <row r="17158" spans="1:9" x14ac:dyDescent="0.2">
      <c r="A17158" t="s">
        <v>36</v>
      </c>
      <c r="B17158" t="s">
        <v>80</v>
      </c>
      <c r="C17158" t="s">
        <v>22</v>
      </c>
      <c r="D17158" s="55">
        <v>47362</v>
      </c>
      <c r="E17158">
        <v>0.3</v>
      </c>
      <c r="F17158">
        <v>2076538</v>
      </c>
      <c r="G17158" s="58" t="s">
        <v>87</v>
      </c>
      <c r="H17158" s="58" t="s">
        <v>84</v>
      </c>
      <c r="I17158" s="60" t="s">
        <v>85</v>
      </c>
    </row>
    <row r="17159" spans="1:9" x14ac:dyDescent="0.2">
      <c r="A17159" t="s">
        <v>36</v>
      </c>
      <c r="B17159" t="s">
        <v>81</v>
      </c>
      <c r="C17159" t="s">
        <v>22</v>
      </c>
      <c r="D17159" s="55">
        <v>47362</v>
      </c>
      <c r="E17159">
        <v>2.5000000000000001E-3</v>
      </c>
      <c r="F17159">
        <v>2076539</v>
      </c>
      <c r="G17159" s="58" t="s">
        <v>87</v>
      </c>
      <c r="H17159" s="58" t="s">
        <v>84</v>
      </c>
      <c r="I17159" s="60" t="s">
        <v>85</v>
      </c>
    </row>
    <row r="17160" spans="1:9" x14ac:dyDescent="0.2">
      <c r="A17160" t="s">
        <v>37</v>
      </c>
      <c r="B17160" t="s">
        <v>80</v>
      </c>
      <c r="C17160" t="s">
        <v>22</v>
      </c>
      <c r="D17160" s="55">
        <v>47362</v>
      </c>
      <c r="E17160">
        <v>0.3</v>
      </c>
      <c r="F17160">
        <v>2076540</v>
      </c>
      <c r="G17160" s="58" t="s">
        <v>87</v>
      </c>
      <c r="H17160" s="58" t="s">
        <v>84</v>
      </c>
      <c r="I17160" s="60" t="s">
        <v>85</v>
      </c>
    </row>
    <row r="17161" spans="1:9" x14ac:dyDescent="0.2">
      <c r="A17161" t="s">
        <v>37</v>
      </c>
      <c r="B17161" t="s">
        <v>81</v>
      </c>
      <c r="C17161" t="s">
        <v>22</v>
      </c>
      <c r="D17161" s="55">
        <v>47362</v>
      </c>
      <c r="E17161">
        <v>3.2500000000000001E-2</v>
      </c>
      <c r="F17161">
        <v>2076541</v>
      </c>
      <c r="G17161" s="58" t="s">
        <v>87</v>
      </c>
      <c r="H17161" s="58" t="s">
        <v>84</v>
      </c>
      <c r="I17161" s="60" t="s">
        <v>85</v>
      </c>
    </row>
    <row r="17162" spans="1:9" x14ac:dyDescent="0.2">
      <c r="A17162" t="s">
        <v>40</v>
      </c>
      <c r="B17162" t="s">
        <v>80</v>
      </c>
      <c r="C17162" t="s">
        <v>22</v>
      </c>
      <c r="D17162" s="55">
        <v>47362</v>
      </c>
      <c r="E17162">
        <v>0</v>
      </c>
      <c r="F17162">
        <v>2076542</v>
      </c>
      <c r="G17162" s="58" t="s">
        <v>87</v>
      </c>
      <c r="H17162" s="58" t="s">
        <v>84</v>
      </c>
      <c r="I17162" s="60" t="s">
        <v>85</v>
      </c>
    </row>
    <row r="17163" spans="1:9" x14ac:dyDescent="0.2">
      <c r="A17163" t="s">
        <v>40</v>
      </c>
      <c r="B17163" t="s">
        <v>81</v>
      </c>
      <c r="C17163" t="s">
        <v>22</v>
      </c>
      <c r="D17163" s="55">
        <v>47362</v>
      </c>
      <c r="E17163">
        <v>0</v>
      </c>
      <c r="F17163">
        <v>2076543</v>
      </c>
      <c r="G17163" s="58" t="s">
        <v>87</v>
      </c>
      <c r="H17163" s="58" t="s">
        <v>84</v>
      </c>
      <c r="I17163" s="60" t="s">
        <v>85</v>
      </c>
    </row>
    <row r="17164" spans="1:9" x14ac:dyDescent="0.2">
      <c r="A17164" t="s">
        <v>41</v>
      </c>
      <c r="B17164" t="s">
        <v>80</v>
      </c>
      <c r="C17164" t="s">
        <v>22</v>
      </c>
      <c r="D17164" s="55">
        <v>47362</v>
      </c>
      <c r="E17164">
        <v>0</v>
      </c>
      <c r="F17164">
        <v>2076544</v>
      </c>
      <c r="G17164" s="58" t="s">
        <v>87</v>
      </c>
      <c r="H17164" s="58" t="s">
        <v>84</v>
      </c>
      <c r="I17164" s="60" t="s">
        <v>85</v>
      </c>
    </row>
    <row r="17165" spans="1:9" x14ac:dyDescent="0.2">
      <c r="A17165" t="s">
        <v>41</v>
      </c>
      <c r="B17165" t="s">
        <v>81</v>
      </c>
      <c r="C17165" t="s">
        <v>22</v>
      </c>
      <c r="D17165" s="55">
        <v>47362</v>
      </c>
      <c r="E17165">
        <v>0</v>
      </c>
      <c r="F17165">
        <v>2076545</v>
      </c>
      <c r="G17165" s="58" t="s">
        <v>87</v>
      </c>
      <c r="H17165" s="58" t="s">
        <v>84</v>
      </c>
      <c r="I17165" s="60" t="s">
        <v>85</v>
      </c>
    </row>
    <row r="17166" spans="1:9" x14ac:dyDescent="0.2">
      <c r="A17166" t="s">
        <v>42</v>
      </c>
      <c r="B17166" t="s">
        <v>80</v>
      </c>
      <c r="C17166" t="s">
        <v>22</v>
      </c>
      <c r="D17166" s="55">
        <v>47362</v>
      </c>
      <c r="E17166">
        <v>0.1925</v>
      </c>
      <c r="F17166">
        <v>2076546</v>
      </c>
      <c r="G17166" s="58" t="s">
        <v>87</v>
      </c>
      <c r="H17166" s="58" t="s">
        <v>84</v>
      </c>
      <c r="I17166" s="60" t="s">
        <v>85</v>
      </c>
    </row>
    <row r="17167" spans="1:9" x14ac:dyDescent="0.2">
      <c r="A17167" t="s">
        <v>42</v>
      </c>
      <c r="B17167" t="s">
        <v>81</v>
      </c>
      <c r="C17167" t="s">
        <v>22</v>
      </c>
      <c r="D17167" s="55">
        <v>47362</v>
      </c>
      <c r="E17167">
        <v>0</v>
      </c>
      <c r="F17167">
        <v>2076547</v>
      </c>
      <c r="G17167" s="58" t="s">
        <v>87</v>
      </c>
      <c r="H17167" s="58" t="s">
        <v>84</v>
      </c>
      <c r="I17167" s="60" t="s">
        <v>85</v>
      </c>
    </row>
    <row r="17168" spans="1:9" x14ac:dyDescent="0.2">
      <c r="A17168" t="s">
        <v>43</v>
      </c>
      <c r="B17168" t="s">
        <v>80</v>
      </c>
      <c r="C17168" t="s">
        <v>22</v>
      </c>
      <c r="D17168" s="55">
        <v>47362</v>
      </c>
      <c r="E17168">
        <v>0.1925</v>
      </c>
      <c r="F17168">
        <v>2076548</v>
      </c>
      <c r="G17168" s="58" t="s">
        <v>87</v>
      </c>
      <c r="H17168" s="58" t="s">
        <v>84</v>
      </c>
      <c r="I17168" s="60" t="s">
        <v>85</v>
      </c>
    </row>
    <row r="17169" spans="1:9" x14ac:dyDescent="0.2">
      <c r="A17169" t="s">
        <v>43</v>
      </c>
      <c r="B17169" t="s">
        <v>81</v>
      </c>
      <c r="C17169" t="s">
        <v>22</v>
      </c>
      <c r="D17169" s="55">
        <v>47362</v>
      </c>
      <c r="E17169">
        <v>0</v>
      </c>
      <c r="F17169">
        <v>2076549</v>
      </c>
      <c r="G17169" s="58" t="s">
        <v>87</v>
      </c>
      <c r="H17169" s="58" t="s">
        <v>84</v>
      </c>
      <c r="I17169" s="60" t="s">
        <v>85</v>
      </c>
    </row>
    <row r="17170" spans="1:9" x14ac:dyDescent="0.2">
      <c r="A17170" t="s">
        <v>44</v>
      </c>
      <c r="B17170" t="s">
        <v>80</v>
      </c>
      <c r="C17170" t="s">
        <v>22</v>
      </c>
      <c r="D17170" s="55">
        <v>47362</v>
      </c>
      <c r="E17170">
        <v>0.19500000000000001</v>
      </c>
      <c r="F17170">
        <v>2076550</v>
      </c>
      <c r="G17170" s="58" t="s">
        <v>87</v>
      </c>
      <c r="H17170" s="58" t="s">
        <v>84</v>
      </c>
      <c r="I17170" s="60" t="s">
        <v>85</v>
      </c>
    </row>
    <row r="17171" spans="1:9" x14ac:dyDescent="0.2">
      <c r="A17171" t="s">
        <v>44</v>
      </c>
      <c r="B17171" t="s">
        <v>81</v>
      </c>
      <c r="C17171" t="s">
        <v>22</v>
      </c>
      <c r="D17171" s="55">
        <v>47362</v>
      </c>
      <c r="E17171">
        <v>5.0000000000000001E-3</v>
      </c>
      <c r="F17171">
        <v>2076551</v>
      </c>
      <c r="G17171" s="58" t="s">
        <v>87</v>
      </c>
      <c r="H17171" s="58" t="s">
        <v>84</v>
      </c>
      <c r="I17171" s="60" t="s">
        <v>85</v>
      </c>
    </row>
    <row r="17172" spans="1:9" x14ac:dyDescent="0.2">
      <c r="A17172" t="s">
        <v>45</v>
      </c>
      <c r="B17172" t="s">
        <v>80</v>
      </c>
      <c r="C17172" t="s">
        <v>22</v>
      </c>
      <c r="D17172" s="55">
        <v>47362</v>
      </c>
      <c r="E17172">
        <v>0.19500000000000001</v>
      </c>
      <c r="F17172">
        <v>2076552</v>
      </c>
      <c r="G17172" s="58" t="s">
        <v>87</v>
      </c>
      <c r="H17172" s="58" t="s">
        <v>84</v>
      </c>
      <c r="I17172" s="60" t="s">
        <v>85</v>
      </c>
    </row>
    <row r="17173" spans="1:9" x14ac:dyDescent="0.2">
      <c r="A17173" t="s">
        <v>45</v>
      </c>
      <c r="B17173" t="s">
        <v>81</v>
      </c>
      <c r="C17173" t="s">
        <v>22</v>
      </c>
      <c r="D17173" s="55">
        <v>47362</v>
      </c>
      <c r="E17173">
        <v>5.0000000000000001E-3</v>
      </c>
      <c r="F17173">
        <v>2076553</v>
      </c>
      <c r="G17173" s="58" t="s">
        <v>87</v>
      </c>
      <c r="H17173" s="58" t="s">
        <v>84</v>
      </c>
      <c r="I17173" s="60" t="s">
        <v>85</v>
      </c>
    </row>
    <row r="17174" spans="1:9" x14ac:dyDescent="0.2">
      <c r="A17174" t="s">
        <v>46</v>
      </c>
      <c r="B17174" t="s">
        <v>80</v>
      </c>
      <c r="C17174" t="s">
        <v>22</v>
      </c>
      <c r="D17174" s="55">
        <v>47362</v>
      </c>
      <c r="E17174">
        <v>0.19500000000000001</v>
      </c>
      <c r="F17174">
        <v>2076554</v>
      </c>
      <c r="G17174" s="58" t="s">
        <v>87</v>
      </c>
      <c r="H17174" s="58" t="s">
        <v>84</v>
      </c>
      <c r="I17174" s="60" t="s">
        <v>85</v>
      </c>
    </row>
    <row r="17175" spans="1:9" x14ac:dyDescent="0.2">
      <c r="A17175" t="s">
        <v>46</v>
      </c>
      <c r="B17175" t="s">
        <v>81</v>
      </c>
      <c r="C17175" t="s">
        <v>22</v>
      </c>
      <c r="D17175" s="55">
        <v>47362</v>
      </c>
      <c r="E17175">
        <v>5.0000000000000001E-3</v>
      </c>
      <c r="F17175">
        <v>2076555</v>
      </c>
      <c r="G17175" s="58" t="s">
        <v>87</v>
      </c>
      <c r="H17175" s="58" t="s">
        <v>84</v>
      </c>
      <c r="I17175" s="60" t="s">
        <v>85</v>
      </c>
    </row>
    <row r="17176" spans="1:9" x14ac:dyDescent="0.2">
      <c r="A17176" t="s">
        <v>47</v>
      </c>
      <c r="B17176" t="s">
        <v>80</v>
      </c>
      <c r="C17176" t="s">
        <v>22</v>
      </c>
      <c r="D17176" s="55">
        <v>47362</v>
      </c>
      <c r="E17176">
        <v>0.19500000000000001</v>
      </c>
      <c r="F17176">
        <v>2076556</v>
      </c>
      <c r="G17176" s="58" t="s">
        <v>87</v>
      </c>
      <c r="H17176" s="58" t="s">
        <v>84</v>
      </c>
      <c r="I17176" s="60" t="s">
        <v>85</v>
      </c>
    </row>
    <row r="17177" spans="1:9" x14ac:dyDescent="0.2">
      <c r="A17177" t="s">
        <v>47</v>
      </c>
      <c r="B17177" t="s">
        <v>81</v>
      </c>
      <c r="C17177" t="s">
        <v>22</v>
      </c>
      <c r="D17177" s="55">
        <v>47362</v>
      </c>
      <c r="E17177">
        <v>5.0000000000000001E-3</v>
      </c>
      <c r="F17177">
        <v>2076557</v>
      </c>
      <c r="G17177" s="58" t="s">
        <v>87</v>
      </c>
      <c r="H17177" s="58" t="s">
        <v>84</v>
      </c>
      <c r="I17177" s="60" t="s">
        <v>85</v>
      </c>
    </row>
    <row r="17178" spans="1:9" x14ac:dyDescent="0.2">
      <c r="A17178" t="s">
        <v>48</v>
      </c>
      <c r="B17178" t="s">
        <v>80</v>
      </c>
      <c r="C17178" t="s">
        <v>22</v>
      </c>
      <c r="D17178" s="55">
        <v>47362</v>
      </c>
      <c r="E17178">
        <v>0.19500000000000001</v>
      </c>
      <c r="F17178">
        <v>2076558</v>
      </c>
      <c r="G17178" s="58" t="s">
        <v>87</v>
      </c>
      <c r="H17178" s="58" t="s">
        <v>84</v>
      </c>
      <c r="I17178" s="60" t="s">
        <v>85</v>
      </c>
    </row>
    <row r="17179" spans="1:9" x14ac:dyDescent="0.2">
      <c r="A17179" t="s">
        <v>48</v>
      </c>
      <c r="B17179" t="s">
        <v>81</v>
      </c>
      <c r="C17179" t="s">
        <v>22</v>
      </c>
      <c r="D17179" s="55">
        <v>47362</v>
      </c>
      <c r="E17179">
        <v>5.0000000000000001E-3</v>
      </c>
      <c r="F17179">
        <v>2076559</v>
      </c>
      <c r="G17179" s="58" t="s">
        <v>87</v>
      </c>
      <c r="H17179" s="58" t="s">
        <v>84</v>
      </c>
      <c r="I17179" s="60" t="s">
        <v>85</v>
      </c>
    </row>
    <row r="17180" spans="1:9" x14ac:dyDescent="0.2">
      <c r="A17180" t="s">
        <v>50</v>
      </c>
      <c r="B17180" t="s">
        <v>80</v>
      </c>
      <c r="C17180" t="s">
        <v>22</v>
      </c>
      <c r="D17180" s="55">
        <v>47362</v>
      </c>
      <c r="E17180">
        <v>0</v>
      </c>
      <c r="F17180">
        <v>2076560</v>
      </c>
      <c r="G17180" s="58" t="s">
        <v>87</v>
      </c>
      <c r="H17180" s="58" t="s">
        <v>84</v>
      </c>
      <c r="I17180" s="60" t="s">
        <v>85</v>
      </c>
    </row>
    <row r="17181" spans="1:9" x14ac:dyDescent="0.2">
      <c r="A17181" t="s">
        <v>50</v>
      </c>
      <c r="B17181" t="s">
        <v>81</v>
      </c>
      <c r="C17181" t="s">
        <v>22</v>
      </c>
      <c r="D17181" s="55">
        <v>47362</v>
      </c>
      <c r="E17181">
        <v>0</v>
      </c>
      <c r="F17181">
        <v>2076561</v>
      </c>
      <c r="G17181" s="58" t="s">
        <v>87</v>
      </c>
      <c r="H17181" s="58" t="s">
        <v>84</v>
      </c>
      <c r="I17181" s="60" t="s">
        <v>85</v>
      </c>
    </row>
    <row r="17182" spans="1:9" x14ac:dyDescent="0.2">
      <c r="A17182" t="s">
        <v>58</v>
      </c>
      <c r="B17182" t="s">
        <v>80</v>
      </c>
      <c r="C17182" t="s">
        <v>22</v>
      </c>
      <c r="D17182" s="55">
        <v>47362</v>
      </c>
      <c r="E17182">
        <v>0.3</v>
      </c>
      <c r="F17182">
        <v>2076562</v>
      </c>
      <c r="G17182" s="58" t="s">
        <v>87</v>
      </c>
      <c r="H17182" s="58" t="s">
        <v>84</v>
      </c>
      <c r="I17182" s="60" t="s">
        <v>85</v>
      </c>
    </row>
    <row r="17183" spans="1:9" x14ac:dyDescent="0.2">
      <c r="A17183" t="s">
        <v>58</v>
      </c>
      <c r="B17183" t="s">
        <v>81</v>
      </c>
      <c r="C17183" t="s">
        <v>22</v>
      </c>
      <c r="D17183" s="55">
        <v>47362</v>
      </c>
      <c r="E17183">
        <v>2.5000000000000001E-3</v>
      </c>
      <c r="F17183">
        <v>2076563</v>
      </c>
      <c r="G17183" s="58" t="s">
        <v>87</v>
      </c>
      <c r="H17183" s="58" t="s">
        <v>84</v>
      </c>
      <c r="I17183" s="60" t="s">
        <v>85</v>
      </c>
    </row>
    <row r="17184" spans="1:9" x14ac:dyDescent="0.2">
      <c r="A17184" t="s">
        <v>59</v>
      </c>
      <c r="B17184" t="s">
        <v>80</v>
      </c>
      <c r="C17184" t="s">
        <v>22</v>
      </c>
      <c r="D17184" s="55">
        <v>47362</v>
      </c>
      <c r="E17184">
        <v>0.39500000000000002</v>
      </c>
      <c r="F17184">
        <v>2076564</v>
      </c>
      <c r="G17184" s="58" t="s">
        <v>87</v>
      </c>
      <c r="H17184" s="58" t="s">
        <v>84</v>
      </c>
      <c r="I17184" s="60" t="s">
        <v>85</v>
      </c>
    </row>
    <row r="17185" spans="1:9" x14ac:dyDescent="0.2">
      <c r="A17185" t="s">
        <v>59</v>
      </c>
      <c r="B17185" t="s">
        <v>81</v>
      </c>
      <c r="C17185" t="s">
        <v>22</v>
      </c>
      <c r="D17185" s="55">
        <v>47362</v>
      </c>
      <c r="E17185">
        <v>-0.04</v>
      </c>
      <c r="F17185">
        <v>2076565</v>
      </c>
      <c r="G17185" s="58" t="s">
        <v>87</v>
      </c>
      <c r="H17185" s="58" t="s">
        <v>84</v>
      </c>
      <c r="I17185" s="60" t="s">
        <v>85</v>
      </c>
    </row>
    <row r="17186" spans="1:9" x14ac:dyDescent="0.2">
      <c r="A17186" t="s">
        <v>60</v>
      </c>
      <c r="B17186" t="s">
        <v>80</v>
      </c>
      <c r="C17186" t="s">
        <v>22</v>
      </c>
      <c r="D17186" s="55">
        <v>47362</v>
      </c>
      <c r="E17186">
        <v>0.39500000000000002</v>
      </c>
      <c r="F17186">
        <v>2076566</v>
      </c>
      <c r="G17186" s="58" t="s">
        <v>87</v>
      </c>
      <c r="H17186" s="58" t="s">
        <v>84</v>
      </c>
      <c r="I17186" s="60" t="s">
        <v>85</v>
      </c>
    </row>
    <row r="17187" spans="1:9" x14ac:dyDescent="0.2">
      <c r="A17187" t="s">
        <v>60</v>
      </c>
      <c r="B17187" t="s">
        <v>81</v>
      </c>
      <c r="C17187" t="s">
        <v>22</v>
      </c>
      <c r="D17187" s="55">
        <v>47362</v>
      </c>
      <c r="E17187">
        <v>3.5000000000000003E-2</v>
      </c>
      <c r="F17187">
        <v>2076567</v>
      </c>
      <c r="G17187" s="58" t="s">
        <v>87</v>
      </c>
      <c r="H17187" s="58" t="s">
        <v>84</v>
      </c>
      <c r="I17187" s="60" t="s">
        <v>85</v>
      </c>
    </row>
    <row r="17188" spans="1:9" x14ac:dyDescent="0.2">
      <c r="A17188" t="s">
        <v>61</v>
      </c>
      <c r="B17188" t="s">
        <v>80</v>
      </c>
      <c r="C17188" t="s">
        <v>22</v>
      </c>
      <c r="D17188" s="55">
        <v>47362</v>
      </c>
      <c r="E17188">
        <v>0.39500000000000002</v>
      </c>
      <c r="F17188">
        <v>2076568</v>
      </c>
      <c r="G17188" s="58" t="s">
        <v>87</v>
      </c>
      <c r="H17188" s="58" t="s">
        <v>84</v>
      </c>
      <c r="I17188" s="60" t="s">
        <v>85</v>
      </c>
    </row>
    <row r="17189" spans="1:9" x14ac:dyDescent="0.2">
      <c r="A17189" t="s">
        <v>61</v>
      </c>
      <c r="B17189" t="s">
        <v>81</v>
      </c>
      <c r="C17189" t="s">
        <v>22</v>
      </c>
      <c r="D17189" s="55">
        <v>47362</v>
      </c>
      <c r="E17189">
        <v>-0.02</v>
      </c>
      <c r="F17189">
        <v>2076569</v>
      </c>
      <c r="G17189" s="58" t="s">
        <v>87</v>
      </c>
      <c r="H17189" s="58" t="s">
        <v>84</v>
      </c>
      <c r="I17189" s="60" t="s">
        <v>85</v>
      </c>
    </row>
    <row r="17190" spans="1:9" x14ac:dyDescent="0.2">
      <c r="A17190" t="s">
        <v>62</v>
      </c>
      <c r="B17190" t="s">
        <v>80</v>
      </c>
      <c r="C17190" t="s">
        <v>22</v>
      </c>
      <c r="D17190" s="55">
        <v>47362</v>
      </c>
      <c r="E17190">
        <v>0.19500000000000001</v>
      </c>
      <c r="F17190">
        <v>2076570</v>
      </c>
      <c r="G17190" s="58" t="s">
        <v>87</v>
      </c>
      <c r="H17190" s="58" t="s">
        <v>84</v>
      </c>
      <c r="I17190" s="60" t="s">
        <v>85</v>
      </c>
    </row>
    <row r="17191" spans="1:9" x14ac:dyDescent="0.2">
      <c r="A17191" t="s">
        <v>62</v>
      </c>
      <c r="B17191" t="s">
        <v>81</v>
      </c>
      <c r="C17191" t="s">
        <v>22</v>
      </c>
      <c r="D17191" s="55">
        <v>47362</v>
      </c>
      <c r="E17191">
        <v>5.0000000000000001E-3</v>
      </c>
      <c r="F17191">
        <v>2076571</v>
      </c>
      <c r="G17191" s="58" t="s">
        <v>87</v>
      </c>
      <c r="H17191" s="58" t="s">
        <v>84</v>
      </c>
      <c r="I17191" s="60" t="s">
        <v>85</v>
      </c>
    </row>
    <row r="17192" spans="1:9" x14ac:dyDescent="0.2">
      <c r="A17192" t="s">
        <v>63</v>
      </c>
      <c r="B17192" t="s">
        <v>80</v>
      </c>
      <c r="C17192" t="s">
        <v>22</v>
      </c>
      <c r="D17192" s="55">
        <v>47362</v>
      </c>
      <c r="E17192">
        <v>0</v>
      </c>
      <c r="F17192">
        <v>2076572</v>
      </c>
      <c r="G17192" s="58" t="s">
        <v>87</v>
      </c>
      <c r="H17192" s="58" t="s">
        <v>84</v>
      </c>
      <c r="I17192" s="60" t="s">
        <v>85</v>
      </c>
    </row>
    <row r="17193" spans="1:9" x14ac:dyDescent="0.2">
      <c r="A17193" t="s">
        <v>63</v>
      </c>
      <c r="B17193" t="s">
        <v>81</v>
      </c>
      <c r="C17193" t="s">
        <v>22</v>
      </c>
      <c r="D17193" s="55">
        <v>47362</v>
      </c>
      <c r="E17193">
        <v>0</v>
      </c>
      <c r="F17193">
        <v>2076573</v>
      </c>
      <c r="G17193" s="58" t="s">
        <v>87</v>
      </c>
      <c r="H17193" s="58" t="s">
        <v>84</v>
      </c>
      <c r="I17193" s="60" t="s">
        <v>85</v>
      </c>
    </row>
    <row r="17194" spans="1:9" x14ac:dyDescent="0.2">
      <c r="A17194" t="s">
        <v>64</v>
      </c>
      <c r="B17194" t="s">
        <v>80</v>
      </c>
      <c r="C17194" t="s">
        <v>22</v>
      </c>
      <c r="D17194" s="55">
        <v>47362</v>
      </c>
      <c r="E17194">
        <v>0</v>
      </c>
      <c r="F17194">
        <v>2076574</v>
      </c>
      <c r="G17194" s="58" t="s">
        <v>87</v>
      </c>
      <c r="H17194" s="58" t="s">
        <v>84</v>
      </c>
      <c r="I17194" s="60" t="s">
        <v>85</v>
      </c>
    </row>
    <row r="17195" spans="1:9" x14ac:dyDescent="0.2">
      <c r="A17195" t="s">
        <v>64</v>
      </c>
      <c r="B17195" t="s">
        <v>81</v>
      </c>
      <c r="C17195" t="s">
        <v>22</v>
      </c>
      <c r="D17195" s="55">
        <v>47362</v>
      </c>
      <c r="E17195">
        <v>0</v>
      </c>
      <c r="F17195">
        <v>2076575</v>
      </c>
      <c r="G17195" s="58" t="s">
        <v>87</v>
      </c>
      <c r="H17195" s="58" t="s">
        <v>84</v>
      </c>
      <c r="I17195" s="60" t="s">
        <v>85</v>
      </c>
    </row>
    <row r="17196" spans="1:9" x14ac:dyDescent="0.2">
      <c r="A17196" t="s">
        <v>79</v>
      </c>
      <c r="B17196" t="s">
        <v>80</v>
      </c>
      <c r="C17196" t="s">
        <v>22</v>
      </c>
      <c r="D17196" s="55">
        <v>47362</v>
      </c>
      <c r="E17196">
        <v>0</v>
      </c>
      <c r="F17196">
        <v>2076576</v>
      </c>
      <c r="G17196" s="58" t="s">
        <v>87</v>
      </c>
      <c r="H17196" s="58" t="s">
        <v>84</v>
      </c>
      <c r="I17196" s="60" t="s">
        <v>85</v>
      </c>
    </row>
    <row r="17197" spans="1:9" x14ac:dyDescent="0.2">
      <c r="A17197" t="s">
        <v>79</v>
      </c>
      <c r="B17197" t="s">
        <v>81</v>
      </c>
      <c r="C17197" t="s">
        <v>22</v>
      </c>
      <c r="D17197" s="55">
        <v>47362</v>
      </c>
      <c r="E17197">
        <v>0</v>
      </c>
      <c r="F17197">
        <v>2076577</v>
      </c>
      <c r="G17197" s="58" t="s">
        <v>87</v>
      </c>
      <c r="H17197" s="58" t="s">
        <v>84</v>
      </c>
      <c r="I17197" s="60" t="s">
        <v>85</v>
      </c>
    </row>
    <row r="17198" spans="1:9" x14ac:dyDescent="0.2">
      <c r="A17198" t="s">
        <v>65</v>
      </c>
      <c r="B17198" t="s">
        <v>80</v>
      </c>
      <c r="C17198" t="s">
        <v>22</v>
      </c>
      <c r="D17198" s="55">
        <v>47362</v>
      </c>
      <c r="E17198">
        <v>0</v>
      </c>
      <c r="F17198">
        <v>2076578</v>
      </c>
      <c r="G17198" s="58" t="s">
        <v>87</v>
      </c>
      <c r="H17198" s="58" t="s">
        <v>84</v>
      </c>
      <c r="I17198" s="60" t="s">
        <v>85</v>
      </c>
    </row>
    <row r="17199" spans="1:9" x14ac:dyDescent="0.2">
      <c r="A17199" t="s">
        <v>65</v>
      </c>
      <c r="B17199" t="s">
        <v>81</v>
      </c>
      <c r="C17199" t="s">
        <v>22</v>
      </c>
      <c r="D17199" s="55">
        <v>47362</v>
      </c>
      <c r="E17199">
        <v>0</v>
      </c>
      <c r="F17199">
        <v>2076579</v>
      </c>
      <c r="G17199" s="58" t="s">
        <v>87</v>
      </c>
      <c r="H17199" s="58" t="s">
        <v>84</v>
      </c>
      <c r="I17199" s="60" t="s">
        <v>85</v>
      </c>
    </row>
    <row r="17200" spans="1:9" x14ac:dyDescent="0.2">
      <c r="A17200" t="s">
        <v>82</v>
      </c>
      <c r="B17200" t="s">
        <v>80</v>
      </c>
      <c r="C17200" t="s">
        <v>22</v>
      </c>
      <c r="D17200" s="55">
        <v>47362</v>
      </c>
      <c r="E17200">
        <v>0</v>
      </c>
      <c r="F17200">
        <v>2076580</v>
      </c>
      <c r="G17200" s="58" t="s">
        <v>87</v>
      </c>
      <c r="H17200" s="58" t="s">
        <v>84</v>
      </c>
      <c r="I17200" s="60" t="s">
        <v>85</v>
      </c>
    </row>
    <row r="17201" spans="1:9" x14ac:dyDescent="0.2">
      <c r="B17201" t="s">
        <v>80</v>
      </c>
      <c r="C17201" t="s">
        <v>22</v>
      </c>
      <c r="D17201" s="55">
        <v>47362</v>
      </c>
      <c r="I17201" s="60" t="s">
        <v>86</v>
      </c>
    </row>
    <row r="17202" spans="1:9" x14ac:dyDescent="0.2">
      <c r="B17202" t="s">
        <v>80</v>
      </c>
      <c r="C17202" t="s">
        <v>22</v>
      </c>
      <c r="D17202" s="55">
        <v>47362</v>
      </c>
      <c r="I17202" s="60" t="s">
        <v>86</v>
      </c>
    </row>
    <row r="17203" spans="1:9" x14ac:dyDescent="0.2">
      <c r="A17203" t="s">
        <v>78</v>
      </c>
      <c r="B17203" t="s">
        <v>80</v>
      </c>
      <c r="C17203" t="s">
        <v>22</v>
      </c>
      <c r="D17203" s="55">
        <v>47392</v>
      </c>
      <c r="E17203">
        <v>0.37252999999999997</v>
      </c>
      <c r="F17203">
        <v>2076534</v>
      </c>
      <c r="G17203" s="58" t="s">
        <v>87</v>
      </c>
      <c r="H17203" s="58" t="s">
        <v>84</v>
      </c>
      <c r="I17203" s="60" t="s">
        <v>85</v>
      </c>
    </row>
    <row r="17204" spans="1:9" x14ac:dyDescent="0.2">
      <c r="A17204" t="s">
        <v>78</v>
      </c>
      <c r="B17204" t="s">
        <v>81</v>
      </c>
      <c r="C17204" t="s">
        <v>22</v>
      </c>
      <c r="D17204" s="55">
        <v>47392</v>
      </c>
      <c r="E17204">
        <v>2.5000000000000001E-3</v>
      </c>
      <c r="F17204">
        <v>2076535</v>
      </c>
      <c r="G17204" s="58" t="s">
        <v>87</v>
      </c>
      <c r="H17204" s="58" t="s">
        <v>84</v>
      </c>
      <c r="I17204" s="60" t="s">
        <v>85</v>
      </c>
    </row>
    <row r="17205" spans="1:9" x14ac:dyDescent="0.2">
      <c r="A17205" t="s">
        <v>35</v>
      </c>
      <c r="B17205" t="s">
        <v>80</v>
      </c>
      <c r="C17205" t="s">
        <v>22</v>
      </c>
      <c r="D17205" s="55">
        <v>47392</v>
      </c>
      <c r="E17205">
        <v>0.37252999999999997</v>
      </c>
      <c r="F17205">
        <v>2076536</v>
      </c>
      <c r="G17205" s="58" t="s">
        <v>87</v>
      </c>
      <c r="H17205" s="58" t="s">
        <v>84</v>
      </c>
      <c r="I17205" s="60" t="s">
        <v>85</v>
      </c>
    </row>
    <row r="17206" spans="1:9" x14ac:dyDescent="0.2">
      <c r="A17206" t="s">
        <v>35</v>
      </c>
      <c r="B17206" t="s">
        <v>81</v>
      </c>
      <c r="C17206" t="s">
        <v>22</v>
      </c>
      <c r="D17206" s="55">
        <v>47392</v>
      </c>
      <c r="E17206">
        <v>3.2500000000000001E-2</v>
      </c>
      <c r="F17206">
        <v>2076537</v>
      </c>
      <c r="G17206" s="58" t="s">
        <v>87</v>
      </c>
      <c r="H17206" s="58" t="s">
        <v>84</v>
      </c>
      <c r="I17206" s="60" t="s">
        <v>85</v>
      </c>
    </row>
    <row r="17207" spans="1:9" x14ac:dyDescent="0.2">
      <c r="A17207" t="s">
        <v>36</v>
      </c>
      <c r="B17207" t="s">
        <v>80</v>
      </c>
      <c r="C17207" t="s">
        <v>22</v>
      </c>
      <c r="D17207" s="55">
        <v>47392</v>
      </c>
      <c r="E17207">
        <v>0.37252999999999997</v>
      </c>
      <c r="F17207">
        <v>2076538</v>
      </c>
      <c r="G17207" s="58" t="s">
        <v>87</v>
      </c>
      <c r="H17207" s="58" t="s">
        <v>84</v>
      </c>
      <c r="I17207" s="60" t="s">
        <v>85</v>
      </c>
    </row>
    <row r="17208" spans="1:9" x14ac:dyDescent="0.2">
      <c r="A17208" t="s">
        <v>36</v>
      </c>
      <c r="B17208" t="s">
        <v>81</v>
      </c>
      <c r="C17208" t="s">
        <v>22</v>
      </c>
      <c r="D17208" s="55">
        <v>47392</v>
      </c>
      <c r="E17208">
        <v>2.5000000000000001E-3</v>
      </c>
      <c r="F17208">
        <v>2076539</v>
      </c>
      <c r="G17208" s="58" t="s">
        <v>87</v>
      </c>
      <c r="H17208" s="58" t="s">
        <v>84</v>
      </c>
      <c r="I17208" s="60" t="s">
        <v>85</v>
      </c>
    </row>
    <row r="17209" spans="1:9" x14ac:dyDescent="0.2">
      <c r="A17209" t="s">
        <v>37</v>
      </c>
      <c r="B17209" t="s">
        <v>80</v>
      </c>
      <c r="C17209" t="s">
        <v>22</v>
      </c>
      <c r="D17209" s="55">
        <v>47392</v>
      </c>
      <c r="E17209">
        <v>0.37252999999999997</v>
      </c>
      <c r="F17209">
        <v>2076540</v>
      </c>
      <c r="G17209" s="58" t="s">
        <v>87</v>
      </c>
      <c r="H17209" s="58" t="s">
        <v>84</v>
      </c>
      <c r="I17209" s="60" t="s">
        <v>85</v>
      </c>
    </row>
    <row r="17210" spans="1:9" x14ac:dyDescent="0.2">
      <c r="A17210" t="s">
        <v>37</v>
      </c>
      <c r="B17210" t="s">
        <v>81</v>
      </c>
      <c r="C17210" t="s">
        <v>22</v>
      </c>
      <c r="D17210" s="55">
        <v>47392</v>
      </c>
      <c r="E17210">
        <v>3.2500000000000001E-2</v>
      </c>
      <c r="F17210">
        <v>2076541</v>
      </c>
      <c r="G17210" s="58" t="s">
        <v>87</v>
      </c>
      <c r="H17210" s="58" t="s">
        <v>84</v>
      </c>
      <c r="I17210" s="60" t="s">
        <v>85</v>
      </c>
    </row>
    <row r="17211" spans="1:9" x14ac:dyDescent="0.2">
      <c r="A17211" t="s">
        <v>40</v>
      </c>
      <c r="B17211" t="s">
        <v>80</v>
      </c>
      <c r="C17211" t="s">
        <v>22</v>
      </c>
      <c r="D17211" s="55">
        <v>47392</v>
      </c>
      <c r="E17211">
        <v>0</v>
      </c>
      <c r="F17211">
        <v>2076542</v>
      </c>
      <c r="G17211" s="58" t="s">
        <v>87</v>
      </c>
      <c r="H17211" s="58" t="s">
        <v>84</v>
      </c>
      <c r="I17211" s="60" t="s">
        <v>85</v>
      </c>
    </row>
    <row r="17212" spans="1:9" x14ac:dyDescent="0.2">
      <c r="A17212" t="s">
        <v>40</v>
      </c>
      <c r="B17212" t="s">
        <v>81</v>
      </c>
      <c r="C17212" t="s">
        <v>22</v>
      </c>
      <c r="D17212" s="55">
        <v>47392</v>
      </c>
      <c r="E17212">
        <v>0</v>
      </c>
      <c r="F17212">
        <v>2076543</v>
      </c>
      <c r="G17212" s="58" t="s">
        <v>87</v>
      </c>
      <c r="H17212" s="58" t="s">
        <v>84</v>
      </c>
      <c r="I17212" s="60" t="s">
        <v>85</v>
      </c>
    </row>
    <row r="17213" spans="1:9" x14ac:dyDescent="0.2">
      <c r="A17213" t="s">
        <v>41</v>
      </c>
      <c r="B17213" t="s">
        <v>80</v>
      </c>
      <c r="C17213" t="s">
        <v>22</v>
      </c>
      <c r="D17213" s="55">
        <v>47392</v>
      </c>
      <c r="E17213">
        <v>0</v>
      </c>
      <c r="F17213">
        <v>2076544</v>
      </c>
      <c r="G17213" s="58" t="s">
        <v>87</v>
      </c>
      <c r="H17213" s="58" t="s">
        <v>84</v>
      </c>
      <c r="I17213" s="60" t="s">
        <v>85</v>
      </c>
    </row>
    <row r="17214" spans="1:9" x14ac:dyDescent="0.2">
      <c r="A17214" t="s">
        <v>41</v>
      </c>
      <c r="B17214" t="s">
        <v>81</v>
      </c>
      <c r="C17214" t="s">
        <v>22</v>
      </c>
      <c r="D17214" s="55">
        <v>47392</v>
      </c>
      <c r="E17214">
        <v>0</v>
      </c>
      <c r="F17214">
        <v>2076545</v>
      </c>
      <c r="G17214" s="58" t="s">
        <v>87</v>
      </c>
      <c r="H17214" s="58" t="s">
        <v>84</v>
      </c>
      <c r="I17214" s="60" t="s">
        <v>85</v>
      </c>
    </row>
    <row r="17215" spans="1:9" x14ac:dyDescent="0.2">
      <c r="A17215" t="s">
        <v>42</v>
      </c>
      <c r="B17215" t="s">
        <v>80</v>
      </c>
      <c r="C17215" t="s">
        <v>22</v>
      </c>
      <c r="D17215" s="55">
        <v>47392</v>
      </c>
      <c r="E17215">
        <v>0.19750000000000001</v>
      </c>
      <c r="F17215">
        <v>2076546</v>
      </c>
      <c r="G17215" s="58" t="s">
        <v>87</v>
      </c>
      <c r="H17215" s="58" t="s">
        <v>84</v>
      </c>
      <c r="I17215" s="60" t="s">
        <v>85</v>
      </c>
    </row>
    <row r="17216" spans="1:9" x14ac:dyDescent="0.2">
      <c r="A17216" t="s">
        <v>42</v>
      </c>
      <c r="B17216" t="s">
        <v>81</v>
      </c>
      <c r="C17216" t="s">
        <v>22</v>
      </c>
      <c r="D17216" s="55">
        <v>47392</v>
      </c>
      <c r="E17216">
        <v>0</v>
      </c>
      <c r="F17216">
        <v>2076547</v>
      </c>
      <c r="G17216" s="58" t="s">
        <v>87</v>
      </c>
      <c r="H17216" s="58" t="s">
        <v>84</v>
      </c>
      <c r="I17216" s="60" t="s">
        <v>85</v>
      </c>
    </row>
    <row r="17217" spans="1:9" x14ac:dyDescent="0.2">
      <c r="A17217" t="s">
        <v>43</v>
      </c>
      <c r="B17217" t="s">
        <v>80</v>
      </c>
      <c r="C17217" t="s">
        <v>22</v>
      </c>
      <c r="D17217" s="55">
        <v>47392</v>
      </c>
      <c r="E17217">
        <v>0.19750000000000001</v>
      </c>
      <c r="F17217">
        <v>2076548</v>
      </c>
      <c r="G17217" s="58" t="s">
        <v>87</v>
      </c>
      <c r="H17217" s="58" t="s">
        <v>84</v>
      </c>
      <c r="I17217" s="60" t="s">
        <v>85</v>
      </c>
    </row>
    <row r="17218" spans="1:9" x14ac:dyDescent="0.2">
      <c r="A17218" t="s">
        <v>43</v>
      </c>
      <c r="B17218" t="s">
        <v>81</v>
      </c>
      <c r="C17218" t="s">
        <v>22</v>
      </c>
      <c r="D17218" s="55">
        <v>47392</v>
      </c>
      <c r="E17218">
        <v>0</v>
      </c>
      <c r="F17218">
        <v>2076549</v>
      </c>
      <c r="G17218" s="58" t="s">
        <v>87</v>
      </c>
      <c r="H17218" s="58" t="s">
        <v>84</v>
      </c>
      <c r="I17218" s="60" t="s">
        <v>85</v>
      </c>
    </row>
    <row r="17219" spans="1:9" x14ac:dyDescent="0.2">
      <c r="A17219" t="s">
        <v>44</v>
      </c>
      <c r="B17219" t="s">
        <v>80</v>
      </c>
      <c r="C17219" t="s">
        <v>22</v>
      </c>
      <c r="D17219" s="55">
        <v>47392</v>
      </c>
      <c r="E17219">
        <v>0.215</v>
      </c>
      <c r="F17219">
        <v>2076550</v>
      </c>
      <c r="G17219" s="58" t="s">
        <v>87</v>
      </c>
      <c r="H17219" s="58" t="s">
        <v>84</v>
      </c>
      <c r="I17219" s="60" t="s">
        <v>85</v>
      </c>
    </row>
    <row r="17220" spans="1:9" x14ac:dyDescent="0.2">
      <c r="A17220" t="s">
        <v>44</v>
      </c>
      <c r="B17220" t="s">
        <v>81</v>
      </c>
      <c r="C17220" t="s">
        <v>22</v>
      </c>
      <c r="D17220" s="55">
        <v>47392</v>
      </c>
      <c r="E17220">
        <v>2.5000000000000001E-3</v>
      </c>
      <c r="F17220">
        <v>2076551</v>
      </c>
      <c r="G17220" s="58" t="s">
        <v>87</v>
      </c>
      <c r="H17220" s="58" t="s">
        <v>84</v>
      </c>
      <c r="I17220" s="60" t="s">
        <v>85</v>
      </c>
    </row>
    <row r="17221" spans="1:9" x14ac:dyDescent="0.2">
      <c r="A17221" t="s">
        <v>45</v>
      </c>
      <c r="B17221" t="s">
        <v>80</v>
      </c>
      <c r="C17221" t="s">
        <v>22</v>
      </c>
      <c r="D17221" s="55">
        <v>47392</v>
      </c>
      <c r="E17221">
        <v>0.215</v>
      </c>
      <c r="F17221">
        <v>2076552</v>
      </c>
      <c r="G17221" s="58" t="s">
        <v>87</v>
      </c>
      <c r="H17221" s="58" t="s">
        <v>84</v>
      </c>
      <c r="I17221" s="60" t="s">
        <v>85</v>
      </c>
    </row>
    <row r="17222" spans="1:9" x14ac:dyDescent="0.2">
      <c r="A17222" t="s">
        <v>45</v>
      </c>
      <c r="B17222" t="s">
        <v>81</v>
      </c>
      <c r="C17222" t="s">
        <v>22</v>
      </c>
      <c r="D17222" s="55">
        <v>47392</v>
      </c>
      <c r="E17222">
        <v>2.5000000000000001E-3</v>
      </c>
      <c r="F17222">
        <v>2076553</v>
      </c>
      <c r="G17222" s="58" t="s">
        <v>87</v>
      </c>
      <c r="H17222" s="58" t="s">
        <v>84</v>
      </c>
      <c r="I17222" s="60" t="s">
        <v>85</v>
      </c>
    </row>
    <row r="17223" spans="1:9" x14ac:dyDescent="0.2">
      <c r="A17223" t="s">
        <v>46</v>
      </c>
      <c r="B17223" t="s">
        <v>80</v>
      </c>
      <c r="C17223" t="s">
        <v>22</v>
      </c>
      <c r="D17223" s="55">
        <v>47392</v>
      </c>
      <c r="E17223">
        <v>0.215</v>
      </c>
      <c r="F17223">
        <v>2076554</v>
      </c>
      <c r="G17223" s="58" t="s">
        <v>87</v>
      </c>
      <c r="H17223" s="58" t="s">
        <v>84</v>
      </c>
      <c r="I17223" s="60" t="s">
        <v>85</v>
      </c>
    </row>
    <row r="17224" spans="1:9" x14ac:dyDescent="0.2">
      <c r="A17224" t="s">
        <v>46</v>
      </c>
      <c r="B17224" t="s">
        <v>81</v>
      </c>
      <c r="C17224" t="s">
        <v>22</v>
      </c>
      <c r="D17224" s="55">
        <v>47392</v>
      </c>
      <c r="E17224">
        <v>2.5000000000000001E-3</v>
      </c>
      <c r="F17224">
        <v>2076555</v>
      </c>
      <c r="G17224" s="58" t="s">
        <v>87</v>
      </c>
      <c r="H17224" s="58" t="s">
        <v>84</v>
      </c>
      <c r="I17224" s="60" t="s">
        <v>85</v>
      </c>
    </row>
    <row r="17225" spans="1:9" x14ac:dyDescent="0.2">
      <c r="A17225" t="s">
        <v>47</v>
      </c>
      <c r="B17225" t="s">
        <v>80</v>
      </c>
      <c r="C17225" t="s">
        <v>22</v>
      </c>
      <c r="D17225" s="55">
        <v>47392</v>
      </c>
      <c r="E17225">
        <v>0.215</v>
      </c>
      <c r="F17225">
        <v>2076556</v>
      </c>
      <c r="G17225" s="58" t="s">
        <v>87</v>
      </c>
      <c r="H17225" s="58" t="s">
        <v>84</v>
      </c>
      <c r="I17225" s="60" t="s">
        <v>85</v>
      </c>
    </row>
    <row r="17226" spans="1:9" x14ac:dyDescent="0.2">
      <c r="A17226" t="s">
        <v>47</v>
      </c>
      <c r="B17226" t="s">
        <v>81</v>
      </c>
      <c r="C17226" t="s">
        <v>22</v>
      </c>
      <c r="D17226" s="55">
        <v>47392</v>
      </c>
      <c r="E17226">
        <v>2.5000000000000001E-3</v>
      </c>
      <c r="F17226">
        <v>2076557</v>
      </c>
      <c r="G17226" s="58" t="s">
        <v>87</v>
      </c>
      <c r="H17226" s="58" t="s">
        <v>84</v>
      </c>
      <c r="I17226" s="60" t="s">
        <v>85</v>
      </c>
    </row>
    <row r="17227" spans="1:9" x14ac:dyDescent="0.2">
      <c r="A17227" t="s">
        <v>48</v>
      </c>
      <c r="B17227" t="s">
        <v>80</v>
      </c>
      <c r="C17227" t="s">
        <v>22</v>
      </c>
      <c r="D17227" s="55">
        <v>47392</v>
      </c>
      <c r="E17227">
        <v>0.215</v>
      </c>
      <c r="F17227">
        <v>2076558</v>
      </c>
      <c r="G17227" s="58" t="s">
        <v>87</v>
      </c>
      <c r="H17227" s="58" t="s">
        <v>84</v>
      </c>
      <c r="I17227" s="60" t="s">
        <v>85</v>
      </c>
    </row>
    <row r="17228" spans="1:9" x14ac:dyDescent="0.2">
      <c r="A17228" t="s">
        <v>48</v>
      </c>
      <c r="B17228" t="s">
        <v>81</v>
      </c>
      <c r="C17228" t="s">
        <v>22</v>
      </c>
      <c r="D17228" s="55">
        <v>47392</v>
      </c>
      <c r="E17228">
        <v>2.5000000000000001E-3</v>
      </c>
      <c r="F17228">
        <v>2076559</v>
      </c>
      <c r="G17228" s="58" t="s">
        <v>87</v>
      </c>
      <c r="H17228" s="58" t="s">
        <v>84</v>
      </c>
      <c r="I17228" s="60" t="s">
        <v>85</v>
      </c>
    </row>
    <row r="17229" spans="1:9" x14ac:dyDescent="0.2">
      <c r="A17229" t="s">
        <v>50</v>
      </c>
      <c r="B17229" t="s">
        <v>80</v>
      </c>
      <c r="C17229" t="s">
        <v>22</v>
      </c>
      <c r="D17229" s="55">
        <v>47392</v>
      </c>
      <c r="E17229">
        <v>0</v>
      </c>
      <c r="F17229">
        <v>2076560</v>
      </c>
      <c r="G17229" s="58" t="s">
        <v>87</v>
      </c>
      <c r="H17229" s="58" t="s">
        <v>84</v>
      </c>
      <c r="I17229" s="60" t="s">
        <v>85</v>
      </c>
    </row>
    <row r="17230" spans="1:9" x14ac:dyDescent="0.2">
      <c r="A17230" t="s">
        <v>50</v>
      </c>
      <c r="B17230" t="s">
        <v>81</v>
      </c>
      <c r="C17230" t="s">
        <v>22</v>
      </c>
      <c r="D17230" s="55">
        <v>47392</v>
      </c>
      <c r="E17230">
        <v>0</v>
      </c>
      <c r="F17230">
        <v>2076561</v>
      </c>
      <c r="G17230" s="58" t="s">
        <v>87</v>
      </c>
      <c r="H17230" s="58" t="s">
        <v>84</v>
      </c>
      <c r="I17230" s="60" t="s">
        <v>85</v>
      </c>
    </row>
    <row r="17231" spans="1:9" x14ac:dyDescent="0.2">
      <c r="A17231" t="s">
        <v>58</v>
      </c>
      <c r="B17231" t="s">
        <v>80</v>
      </c>
      <c r="C17231" t="s">
        <v>22</v>
      </c>
      <c r="D17231" s="55">
        <v>47392</v>
      </c>
      <c r="E17231">
        <v>0.37252999999999997</v>
      </c>
      <c r="F17231">
        <v>2076562</v>
      </c>
      <c r="G17231" s="58" t="s">
        <v>87</v>
      </c>
      <c r="H17231" s="58" t="s">
        <v>84</v>
      </c>
      <c r="I17231" s="60" t="s">
        <v>85</v>
      </c>
    </row>
    <row r="17232" spans="1:9" x14ac:dyDescent="0.2">
      <c r="A17232" t="s">
        <v>58</v>
      </c>
      <c r="B17232" t="s">
        <v>81</v>
      </c>
      <c r="C17232" t="s">
        <v>22</v>
      </c>
      <c r="D17232" s="55">
        <v>47392</v>
      </c>
      <c r="E17232">
        <v>2.5000000000000001E-3</v>
      </c>
      <c r="F17232">
        <v>2076563</v>
      </c>
      <c r="G17232" s="58" t="s">
        <v>87</v>
      </c>
      <c r="H17232" s="58" t="s">
        <v>84</v>
      </c>
      <c r="I17232" s="60" t="s">
        <v>85</v>
      </c>
    </row>
    <row r="17233" spans="1:9" x14ac:dyDescent="0.2">
      <c r="A17233" t="s">
        <v>59</v>
      </c>
      <c r="B17233" t="s">
        <v>80</v>
      </c>
      <c r="C17233" t="s">
        <v>22</v>
      </c>
      <c r="D17233" s="55">
        <v>47392</v>
      </c>
      <c r="E17233">
        <v>0.46100000000000002</v>
      </c>
      <c r="F17233">
        <v>2076564</v>
      </c>
      <c r="G17233" s="58" t="s">
        <v>87</v>
      </c>
      <c r="H17233" s="58" t="s">
        <v>84</v>
      </c>
      <c r="I17233" s="60" t="s">
        <v>85</v>
      </c>
    </row>
    <row r="17234" spans="1:9" x14ac:dyDescent="0.2">
      <c r="A17234" t="s">
        <v>59</v>
      </c>
      <c r="B17234" t="s">
        <v>81</v>
      </c>
      <c r="C17234" t="s">
        <v>22</v>
      </c>
      <c r="D17234" s="55">
        <v>47392</v>
      </c>
      <c r="E17234">
        <v>-8.5000000000000006E-2</v>
      </c>
      <c r="F17234">
        <v>2076565</v>
      </c>
      <c r="G17234" s="58" t="s">
        <v>87</v>
      </c>
      <c r="H17234" s="58" t="s">
        <v>84</v>
      </c>
      <c r="I17234" s="60" t="s">
        <v>85</v>
      </c>
    </row>
    <row r="17235" spans="1:9" x14ac:dyDescent="0.2">
      <c r="A17235" t="s">
        <v>60</v>
      </c>
      <c r="B17235" t="s">
        <v>80</v>
      </c>
      <c r="C17235" t="s">
        <v>22</v>
      </c>
      <c r="D17235" s="55">
        <v>47392</v>
      </c>
      <c r="E17235">
        <v>0.46100000000000002</v>
      </c>
      <c r="F17235">
        <v>2076566</v>
      </c>
      <c r="G17235" s="58" t="s">
        <v>87</v>
      </c>
      <c r="H17235" s="58" t="s">
        <v>84</v>
      </c>
      <c r="I17235" s="60" t="s">
        <v>85</v>
      </c>
    </row>
    <row r="17236" spans="1:9" x14ac:dyDescent="0.2">
      <c r="A17236" t="s">
        <v>60</v>
      </c>
      <c r="B17236" t="s">
        <v>81</v>
      </c>
      <c r="C17236" t="s">
        <v>22</v>
      </c>
      <c r="D17236" s="55">
        <v>47392</v>
      </c>
      <c r="E17236">
        <v>3.5000000000000003E-2</v>
      </c>
      <c r="F17236">
        <v>2076567</v>
      </c>
      <c r="G17236" s="58" t="s">
        <v>87</v>
      </c>
      <c r="H17236" s="58" t="s">
        <v>84</v>
      </c>
      <c r="I17236" s="60" t="s">
        <v>85</v>
      </c>
    </row>
    <row r="17237" spans="1:9" x14ac:dyDescent="0.2">
      <c r="A17237" t="s">
        <v>61</v>
      </c>
      <c r="B17237" t="s">
        <v>80</v>
      </c>
      <c r="C17237" t="s">
        <v>22</v>
      </c>
      <c r="D17237" s="55">
        <v>47392</v>
      </c>
      <c r="E17237">
        <v>0.46100000000000002</v>
      </c>
      <c r="F17237">
        <v>2076568</v>
      </c>
      <c r="G17237" s="58" t="s">
        <v>87</v>
      </c>
      <c r="H17237" s="58" t="s">
        <v>84</v>
      </c>
      <c r="I17237" s="60" t="s">
        <v>85</v>
      </c>
    </row>
    <row r="17238" spans="1:9" x14ac:dyDescent="0.2">
      <c r="A17238" t="s">
        <v>61</v>
      </c>
      <c r="B17238" t="s">
        <v>81</v>
      </c>
      <c r="C17238" t="s">
        <v>22</v>
      </c>
      <c r="D17238" s="55">
        <v>47392</v>
      </c>
      <c r="E17238">
        <v>-5.5E-2</v>
      </c>
      <c r="F17238">
        <v>2076569</v>
      </c>
      <c r="G17238" s="58" t="s">
        <v>87</v>
      </c>
      <c r="H17238" s="58" t="s">
        <v>84</v>
      </c>
      <c r="I17238" s="60" t="s">
        <v>85</v>
      </c>
    </row>
    <row r="17239" spans="1:9" x14ac:dyDescent="0.2">
      <c r="A17239" t="s">
        <v>62</v>
      </c>
      <c r="B17239" t="s">
        <v>80</v>
      </c>
      <c r="C17239" t="s">
        <v>22</v>
      </c>
      <c r="D17239" s="55">
        <v>47392</v>
      </c>
      <c r="E17239">
        <v>0.215</v>
      </c>
      <c r="F17239">
        <v>2076570</v>
      </c>
      <c r="G17239" s="58" t="s">
        <v>87</v>
      </c>
      <c r="H17239" s="58" t="s">
        <v>84</v>
      </c>
      <c r="I17239" s="60" t="s">
        <v>85</v>
      </c>
    </row>
    <row r="17240" spans="1:9" x14ac:dyDescent="0.2">
      <c r="A17240" t="s">
        <v>62</v>
      </c>
      <c r="B17240" t="s">
        <v>81</v>
      </c>
      <c r="C17240" t="s">
        <v>22</v>
      </c>
      <c r="D17240" s="55">
        <v>47392</v>
      </c>
      <c r="E17240">
        <v>2.5000000000000001E-3</v>
      </c>
      <c r="F17240">
        <v>2076571</v>
      </c>
      <c r="G17240" s="58" t="s">
        <v>87</v>
      </c>
      <c r="H17240" s="58" t="s">
        <v>84</v>
      </c>
      <c r="I17240" s="60" t="s">
        <v>85</v>
      </c>
    </row>
    <row r="17241" spans="1:9" x14ac:dyDescent="0.2">
      <c r="A17241" t="s">
        <v>63</v>
      </c>
      <c r="B17241" t="s">
        <v>80</v>
      </c>
      <c r="C17241" t="s">
        <v>22</v>
      </c>
      <c r="D17241" s="55">
        <v>47392</v>
      </c>
      <c r="E17241">
        <v>0</v>
      </c>
      <c r="F17241">
        <v>2076572</v>
      </c>
      <c r="G17241" s="58" t="s">
        <v>87</v>
      </c>
      <c r="H17241" s="58" t="s">
        <v>84</v>
      </c>
      <c r="I17241" s="60" t="s">
        <v>85</v>
      </c>
    </row>
    <row r="17242" spans="1:9" x14ac:dyDescent="0.2">
      <c r="A17242" t="s">
        <v>63</v>
      </c>
      <c r="B17242" t="s">
        <v>81</v>
      </c>
      <c r="C17242" t="s">
        <v>22</v>
      </c>
      <c r="D17242" s="55">
        <v>47392</v>
      </c>
      <c r="E17242">
        <v>0</v>
      </c>
      <c r="F17242">
        <v>2076573</v>
      </c>
      <c r="G17242" s="58" t="s">
        <v>87</v>
      </c>
      <c r="H17242" s="58" t="s">
        <v>84</v>
      </c>
      <c r="I17242" s="60" t="s">
        <v>85</v>
      </c>
    </row>
    <row r="17243" spans="1:9" x14ac:dyDescent="0.2">
      <c r="A17243" t="s">
        <v>64</v>
      </c>
      <c r="B17243" t="s">
        <v>80</v>
      </c>
      <c r="C17243" t="s">
        <v>22</v>
      </c>
      <c r="D17243" s="55">
        <v>47392</v>
      </c>
      <c r="E17243">
        <v>0</v>
      </c>
      <c r="F17243">
        <v>2076574</v>
      </c>
      <c r="G17243" s="58" t="s">
        <v>87</v>
      </c>
      <c r="H17243" s="58" t="s">
        <v>84</v>
      </c>
      <c r="I17243" s="60" t="s">
        <v>85</v>
      </c>
    </row>
    <row r="17244" spans="1:9" x14ac:dyDescent="0.2">
      <c r="A17244" t="s">
        <v>64</v>
      </c>
      <c r="B17244" t="s">
        <v>81</v>
      </c>
      <c r="C17244" t="s">
        <v>22</v>
      </c>
      <c r="D17244" s="55">
        <v>47392</v>
      </c>
      <c r="E17244">
        <v>0</v>
      </c>
      <c r="F17244">
        <v>2076575</v>
      </c>
      <c r="G17244" s="58" t="s">
        <v>87</v>
      </c>
      <c r="H17244" s="58" t="s">
        <v>84</v>
      </c>
      <c r="I17244" s="60" t="s">
        <v>85</v>
      </c>
    </row>
    <row r="17245" spans="1:9" x14ac:dyDescent="0.2">
      <c r="A17245" t="s">
        <v>79</v>
      </c>
      <c r="B17245" t="s">
        <v>80</v>
      </c>
      <c r="C17245" t="s">
        <v>22</v>
      </c>
      <c r="D17245" s="55">
        <v>47392</v>
      </c>
      <c r="E17245">
        <v>0</v>
      </c>
      <c r="F17245">
        <v>2076576</v>
      </c>
      <c r="G17245" s="58" t="s">
        <v>87</v>
      </c>
      <c r="H17245" s="58" t="s">
        <v>84</v>
      </c>
      <c r="I17245" s="60" t="s">
        <v>85</v>
      </c>
    </row>
    <row r="17246" spans="1:9" x14ac:dyDescent="0.2">
      <c r="A17246" t="s">
        <v>79</v>
      </c>
      <c r="B17246" t="s">
        <v>81</v>
      </c>
      <c r="C17246" t="s">
        <v>22</v>
      </c>
      <c r="D17246" s="55">
        <v>47392</v>
      </c>
      <c r="E17246">
        <v>0</v>
      </c>
      <c r="F17246">
        <v>2076577</v>
      </c>
      <c r="G17246" s="58" t="s">
        <v>87</v>
      </c>
      <c r="H17246" s="58" t="s">
        <v>84</v>
      </c>
      <c r="I17246" s="60" t="s">
        <v>85</v>
      </c>
    </row>
    <row r="17247" spans="1:9" x14ac:dyDescent="0.2">
      <c r="A17247" t="s">
        <v>65</v>
      </c>
      <c r="B17247" t="s">
        <v>80</v>
      </c>
      <c r="C17247" t="s">
        <v>22</v>
      </c>
      <c r="D17247" s="55">
        <v>47392</v>
      </c>
      <c r="E17247">
        <v>0</v>
      </c>
      <c r="F17247">
        <v>2076578</v>
      </c>
      <c r="G17247" s="58" t="s">
        <v>87</v>
      </c>
      <c r="H17247" s="58" t="s">
        <v>84</v>
      </c>
      <c r="I17247" s="60" t="s">
        <v>85</v>
      </c>
    </row>
    <row r="17248" spans="1:9" x14ac:dyDescent="0.2">
      <c r="A17248" t="s">
        <v>65</v>
      </c>
      <c r="B17248" t="s">
        <v>81</v>
      </c>
      <c r="C17248" t="s">
        <v>22</v>
      </c>
      <c r="D17248" s="55">
        <v>47392</v>
      </c>
      <c r="E17248">
        <v>0</v>
      </c>
      <c r="F17248">
        <v>2076579</v>
      </c>
      <c r="G17248" s="58" t="s">
        <v>87</v>
      </c>
      <c r="H17248" s="58" t="s">
        <v>84</v>
      </c>
      <c r="I17248" s="60" t="s">
        <v>85</v>
      </c>
    </row>
    <row r="17249" spans="1:9" x14ac:dyDescent="0.2">
      <c r="A17249" t="s">
        <v>82</v>
      </c>
      <c r="B17249" t="s">
        <v>80</v>
      </c>
      <c r="C17249" t="s">
        <v>22</v>
      </c>
      <c r="D17249" s="55">
        <v>47392</v>
      </c>
      <c r="E17249">
        <v>0</v>
      </c>
      <c r="F17249">
        <v>2076580</v>
      </c>
      <c r="G17249" s="58" t="s">
        <v>87</v>
      </c>
      <c r="H17249" s="58" t="s">
        <v>84</v>
      </c>
      <c r="I17249" s="60" t="s">
        <v>85</v>
      </c>
    </row>
    <row r="17250" spans="1:9" x14ac:dyDescent="0.2">
      <c r="B17250" t="s">
        <v>80</v>
      </c>
      <c r="C17250" t="s">
        <v>22</v>
      </c>
      <c r="D17250" s="55">
        <v>47392</v>
      </c>
      <c r="I17250" s="60" t="s">
        <v>86</v>
      </c>
    </row>
    <row r="17251" spans="1:9" x14ac:dyDescent="0.2">
      <c r="B17251" t="s">
        <v>80</v>
      </c>
      <c r="C17251" t="s">
        <v>22</v>
      </c>
      <c r="D17251" s="55">
        <v>47392</v>
      </c>
      <c r="I17251" s="60" t="s">
        <v>86</v>
      </c>
    </row>
    <row r="17252" spans="1:9" x14ac:dyDescent="0.2">
      <c r="A17252" t="s">
        <v>78</v>
      </c>
      <c r="B17252" t="s">
        <v>80</v>
      </c>
      <c r="C17252" t="s">
        <v>22</v>
      </c>
      <c r="D17252" s="55">
        <v>47423</v>
      </c>
      <c r="E17252">
        <v>0.66</v>
      </c>
      <c r="F17252">
        <v>2076534</v>
      </c>
      <c r="G17252" s="58" t="s">
        <v>87</v>
      </c>
      <c r="H17252" s="58" t="s">
        <v>84</v>
      </c>
      <c r="I17252" s="60" t="s">
        <v>85</v>
      </c>
    </row>
    <row r="17253" spans="1:9" x14ac:dyDescent="0.2">
      <c r="A17253" t="s">
        <v>78</v>
      </c>
      <c r="B17253" t="s">
        <v>81</v>
      </c>
      <c r="C17253" t="s">
        <v>22</v>
      </c>
      <c r="D17253" s="55">
        <v>47423</v>
      </c>
      <c r="E17253">
        <v>0.03</v>
      </c>
      <c r="F17253">
        <v>2076535</v>
      </c>
      <c r="G17253" s="58" t="s">
        <v>87</v>
      </c>
      <c r="H17253" s="58" t="s">
        <v>84</v>
      </c>
      <c r="I17253" s="60" t="s">
        <v>85</v>
      </c>
    </row>
    <row r="17254" spans="1:9" x14ac:dyDescent="0.2">
      <c r="A17254" t="s">
        <v>35</v>
      </c>
      <c r="B17254" t="s">
        <v>80</v>
      </c>
      <c r="C17254" t="s">
        <v>22</v>
      </c>
      <c r="D17254" s="55">
        <v>47423</v>
      </c>
      <c r="E17254">
        <v>0.66</v>
      </c>
      <c r="F17254">
        <v>2076536</v>
      </c>
      <c r="G17254" s="58" t="s">
        <v>87</v>
      </c>
      <c r="H17254" s="58" t="s">
        <v>84</v>
      </c>
      <c r="I17254" s="60" t="s">
        <v>85</v>
      </c>
    </row>
    <row r="17255" spans="1:9" x14ac:dyDescent="0.2">
      <c r="A17255" t="s">
        <v>35</v>
      </c>
      <c r="B17255" t="s">
        <v>81</v>
      </c>
      <c r="C17255" t="s">
        <v>22</v>
      </c>
      <c r="D17255" s="55">
        <v>47423</v>
      </c>
      <c r="E17255">
        <v>0.12</v>
      </c>
      <c r="F17255">
        <v>2076537</v>
      </c>
      <c r="G17255" s="58" t="s">
        <v>87</v>
      </c>
      <c r="H17255" s="58" t="s">
        <v>84</v>
      </c>
      <c r="I17255" s="60" t="s">
        <v>85</v>
      </c>
    </row>
    <row r="17256" spans="1:9" x14ac:dyDescent="0.2">
      <c r="A17256" t="s">
        <v>36</v>
      </c>
      <c r="B17256" t="s">
        <v>80</v>
      </c>
      <c r="C17256" t="s">
        <v>22</v>
      </c>
      <c r="D17256" s="55">
        <v>47423</v>
      </c>
      <c r="E17256">
        <v>0.66</v>
      </c>
      <c r="F17256">
        <v>2076538</v>
      </c>
      <c r="G17256" s="58" t="s">
        <v>87</v>
      </c>
      <c r="H17256" s="58" t="s">
        <v>84</v>
      </c>
      <c r="I17256" s="60" t="s">
        <v>85</v>
      </c>
    </row>
    <row r="17257" spans="1:9" x14ac:dyDescent="0.2">
      <c r="A17257" t="s">
        <v>36</v>
      </c>
      <c r="B17257" t="s">
        <v>81</v>
      </c>
      <c r="C17257" t="s">
        <v>22</v>
      </c>
      <c r="D17257" s="55">
        <v>47423</v>
      </c>
      <c r="E17257">
        <v>0.03</v>
      </c>
      <c r="F17257">
        <v>2076539</v>
      </c>
      <c r="G17257" s="58" t="s">
        <v>87</v>
      </c>
      <c r="H17257" s="58" t="s">
        <v>84</v>
      </c>
      <c r="I17257" s="60" t="s">
        <v>85</v>
      </c>
    </row>
    <row r="17258" spans="1:9" x14ac:dyDescent="0.2">
      <c r="A17258" t="s">
        <v>37</v>
      </c>
      <c r="B17258" t="s">
        <v>80</v>
      </c>
      <c r="C17258" t="s">
        <v>22</v>
      </c>
      <c r="D17258" s="55">
        <v>47423</v>
      </c>
      <c r="E17258">
        <v>0.66</v>
      </c>
      <c r="F17258">
        <v>2076540</v>
      </c>
      <c r="G17258" s="58" t="s">
        <v>87</v>
      </c>
      <c r="H17258" s="58" t="s">
        <v>84</v>
      </c>
      <c r="I17258" s="60" t="s">
        <v>85</v>
      </c>
    </row>
    <row r="17259" spans="1:9" x14ac:dyDescent="0.2">
      <c r="A17259" t="s">
        <v>37</v>
      </c>
      <c r="B17259" t="s">
        <v>81</v>
      </c>
      <c r="C17259" t="s">
        <v>22</v>
      </c>
      <c r="D17259" s="55">
        <v>47423</v>
      </c>
      <c r="E17259">
        <v>0.12</v>
      </c>
      <c r="F17259">
        <v>2076541</v>
      </c>
      <c r="G17259" s="58" t="s">
        <v>87</v>
      </c>
      <c r="H17259" s="58" t="s">
        <v>84</v>
      </c>
      <c r="I17259" s="60" t="s">
        <v>85</v>
      </c>
    </row>
    <row r="17260" spans="1:9" x14ac:dyDescent="0.2">
      <c r="A17260" t="s">
        <v>40</v>
      </c>
      <c r="B17260" t="s">
        <v>80</v>
      </c>
      <c r="C17260" t="s">
        <v>22</v>
      </c>
      <c r="D17260" s="55">
        <v>47423</v>
      </c>
      <c r="E17260">
        <v>0</v>
      </c>
      <c r="F17260">
        <v>2076542</v>
      </c>
      <c r="G17260" s="58" t="s">
        <v>87</v>
      </c>
      <c r="H17260" s="58" t="s">
        <v>84</v>
      </c>
      <c r="I17260" s="60" t="s">
        <v>85</v>
      </c>
    </row>
    <row r="17261" spans="1:9" x14ac:dyDescent="0.2">
      <c r="A17261" t="s">
        <v>40</v>
      </c>
      <c r="B17261" t="s">
        <v>81</v>
      </c>
      <c r="C17261" t="s">
        <v>22</v>
      </c>
      <c r="D17261" s="55">
        <v>47423</v>
      </c>
      <c r="E17261">
        <v>0</v>
      </c>
      <c r="F17261">
        <v>2076543</v>
      </c>
      <c r="G17261" s="58" t="s">
        <v>87</v>
      </c>
      <c r="H17261" s="58" t="s">
        <v>84</v>
      </c>
      <c r="I17261" s="60" t="s">
        <v>85</v>
      </c>
    </row>
    <row r="17262" spans="1:9" x14ac:dyDescent="0.2">
      <c r="A17262" t="s">
        <v>41</v>
      </c>
      <c r="B17262" t="s">
        <v>80</v>
      </c>
      <c r="C17262" t="s">
        <v>22</v>
      </c>
      <c r="D17262" s="55">
        <v>47423</v>
      </c>
      <c r="E17262">
        <v>0</v>
      </c>
      <c r="F17262">
        <v>2076544</v>
      </c>
      <c r="G17262" s="58" t="s">
        <v>87</v>
      </c>
      <c r="H17262" s="58" t="s">
        <v>84</v>
      </c>
      <c r="I17262" s="60" t="s">
        <v>85</v>
      </c>
    </row>
    <row r="17263" spans="1:9" x14ac:dyDescent="0.2">
      <c r="A17263" t="s">
        <v>41</v>
      </c>
      <c r="B17263" t="s">
        <v>81</v>
      </c>
      <c r="C17263" t="s">
        <v>22</v>
      </c>
      <c r="D17263" s="55">
        <v>47423</v>
      </c>
      <c r="E17263">
        <v>0</v>
      </c>
      <c r="F17263">
        <v>2076545</v>
      </c>
      <c r="G17263" s="58" t="s">
        <v>87</v>
      </c>
      <c r="H17263" s="58" t="s">
        <v>84</v>
      </c>
      <c r="I17263" s="60" t="s">
        <v>85</v>
      </c>
    </row>
    <row r="17264" spans="1:9" x14ac:dyDescent="0.2">
      <c r="A17264" t="s">
        <v>42</v>
      </c>
      <c r="B17264" t="s">
        <v>80</v>
      </c>
      <c r="C17264" t="s">
        <v>22</v>
      </c>
      <c r="D17264" s="55">
        <v>47423</v>
      </c>
      <c r="E17264">
        <v>0.27250000000000002</v>
      </c>
      <c r="F17264">
        <v>2076546</v>
      </c>
      <c r="G17264" s="58" t="s">
        <v>87</v>
      </c>
      <c r="H17264" s="58" t="s">
        <v>84</v>
      </c>
      <c r="I17264" s="60" t="s">
        <v>85</v>
      </c>
    </row>
    <row r="17265" spans="1:9" x14ac:dyDescent="0.2">
      <c r="A17265" t="s">
        <v>42</v>
      </c>
      <c r="B17265" t="s">
        <v>81</v>
      </c>
      <c r="C17265" t="s">
        <v>22</v>
      </c>
      <c r="D17265" s="55">
        <v>47423</v>
      </c>
      <c r="E17265">
        <v>0</v>
      </c>
      <c r="F17265">
        <v>2076547</v>
      </c>
      <c r="G17265" s="58" t="s">
        <v>87</v>
      </c>
      <c r="H17265" s="58" t="s">
        <v>84</v>
      </c>
      <c r="I17265" s="60" t="s">
        <v>85</v>
      </c>
    </row>
    <row r="17266" spans="1:9" x14ac:dyDescent="0.2">
      <c r="A17266" t="s">
        <v>43</v>
      </c>
      <c r="B17266" t="s">
        <v>80</v>
      </c>
      <c r="C17266" t="s">
        <v>22</v>
      </c>
      <c r="D17266" s="55">
        <v>47423</v>
      </c>
      <c r="E17266">
        <v>0.27250000000000002</v>
      </c>
      <c r="F17266">
        <v>2076548</v>
      </c>
      <c r="G17266" s="58" t="s">
        <v>87</v>
      </c>
      <c r="H17266" s="58" t="s">
        <v>84</v>
      </c>
      <c r="I17266" s="60" t="s">
        <v>85</v>
      </c>
    </row>
    <row r="17267" spans="1:9" x14ac:dyDescent="0.2">
      <c r="A17267" t="s">
        <v>43</v>
      </c>
      <c r="B17267" t="s">
        <v>81</v>
      </c>
      <c r="C17267" t="s">
        <v>22</v>
      </c>
      <c r="D17267" s="55">
        <v>47423</v>
      </c>
      <c r="E17267">
        <v>0</v>
      </c>
      <c r="F17267">
        <v>2076549</v>
      </c>
      <c r="G17267" s="58" t="s">
        <v>87</v>
      </c>
      <c r="H17267" s="58" t="s">
        <v>84</v>
      </c>
      <c r="I17267" s="60" t="s">
        <v>85</v>
      </c>
    </row>
    <row r="17268" spans="1:9" x14ac:dyDescent="0.2">
      <c r="A17268" t="s">
        <v>44</v>
      </c>
      <c r="B17268" t="s">
        <v>80</v>
      </c>
      <c r="C17268" t="s">
        <v>22</v>
      </c>
      <c r="D17268" s="55">
        <v>47423</v>
      </c>
      <c r="E17268">
        <v>0.315</v>
      </c>
      <c r="F17268">
        <v>2076550</v>
      </c>
      <c r="G17268" s="58" t="s">
        <v>87</v>
      </c>
      <c r="H17268" s="58" t="s">
        <v>84</v>
      </c>
      <c r="I17268" s="60" t="s">
        <v>85</v>
      </c>
    </row>
    <row r="17269" spans="1:9" x14ac:dyDescent="0.2">
      <c r="A17269" t="s">
        <v>44</v>
      </c>
      <c r="B17269" t="s">
        <v>81</v>
      </c>
      <c r="C17269" t="s">
        <v>22</v>
      </c>
      <c r="D17269" s="55">
        <v>47423</v>
      </c>
      <c r="E17269">
        <v>0.05</v>
      </c>
      <c r="F17269">
        <v>2076551</v>
      </c>
      <c r="G17269" s="58" t="s">
        <v>87</v>
      </c>
      <c r="H17269" s="58" t="s">
        <v>84</v>
      </c>
      <c r="I17269" s="60" t="s">
        <v>85</v>
      </c>
    </row>
    <row r="17270" spans="1:9" x14ac:dyDescent="0.2">
      <c r="A17270" t="s">
        <v>45</v>
      </c>
      <c r="B17270" t="s">
        <v>80</v>
      </c>
      <c r="C17270" t="s">
        <v>22</v>
      </c>
      <c r="D17270" s="55">
        <v>47423</v>
      </c>
      <c r="E17270">
        <v>0.315</v>
      </c>
      <c r="F17270">
        <v>2076552</v>
      </c>
      <c r="G17270" s="58" t="s">
        <v>87</v>
      </c>
      <c r="H17270" s="58" t="s">
        <v>84</v>
      </c>
      <c r="I17270" s="60" t="s">
        <v>85</v>
      </c>
    </row>
    <row r="17271" spans="1:9" x14ac:dyDescent="0.2">
      <c r="A17271" t="s">
        <v>45</v>
      </c>
      <c r="B17271" t="s">
        <v>81</v>
      </c>
      <c r="C17271" t="s">
        <v>22</v>
      </c>
      <c r="D17271" s="55">
        <v>47423</v>
      </c>
      <c r="E17271">
        <v>0.05</v>
      </c>
      <c r="F17271">
        <v>2076553</v>
      </c>
      <c r="G17271" s="58" t="s">
        <v>87</v>
      </c>
      <c r="H17271" s="58" t="s">
        <v>84</v>
      </c>
      <c r="I17271" s="60" t="s">
        <v>85</v>
      </c>
    </row>
    <row r="17272" spans="1:9" x14ac:dyDescent="0.2">
      <c r="A17272" t="s">
        <v>46</v>
      </c>
      <c r="B17272" t="s">
        <v>80</v>
      </c>
      <c r="C17272" t="s">
        <v>22</v>
      </c>
      <c r="D17272" s="55">
        <v>47423</v>
      </c>
      <c r="E17272">
        <v>0.315</v>
      </c>
      <c r="F17272">
        <v>2076554</v>
      </c>
      <c r="G17272" s="58" t="s">
        <v>87</v>
      </c>
      <c r="H17272" s="58" t="s">
        <v>84</v>
      </c>
      <c r="I17272" s="60" t="s">
        <v>85</v>
      </c>
    </row>
    <row r="17273" spans="1:9" x14ac:dyDescent="0.2">
      <c r="A17273" t="s">
        <v>46</v>
      </c>
      <c r="B17273" t="s">
        <v>81</v>
      </c>
      <c r="C17273" t="s">
        <v>22</v>
      </c>
      <c r="D17273" s="55">
        <v>47423</v>
      </c>
      <c r="E17273">
        <v>0.05</v>
      </c>
      <c r="F17273">
        <v>2076555</v>
      </c>
      <c r="G17273" s="58" t="s">
        <v>87</v>
      </c>
      <c r="H17273" s="58" t="s">
        <v>84</v>
      </c>
      <c r="I17273" s="60" t="s">
        <v>85</v>
      </c>
    </row>
    <row r="17274" spans="1:9" x14ac:dyDescent="0.2">
      <c r="A17274" t="s">
        <v>47</v>
      </c>
      <c r="B17274" t="s">
        <v>80</v>
      </c>
      <c r="C17274" t="s">
        <v>22</v>
      </c>
      <c r="D17274" s="55">
        <v>47423</v>
      </c>
      <c r="E17274">
        <v>0.315</v>
      </c>
      <c r="F17274">
        <v>2076556</v>
      </c>
      <c r="G17274" s="58" t="s">
        <v>87</v>
      </c>
      <c r="H17274" s="58" t="s">
        <v>84</v>
      </c>
      <c r="I17274" s="60" t="s">
        <v>85</v>
      </c>
    </row>
    <row r="17275" spans="1:9" x14ac:dyDescent="0.2">
      <c r="A17275" t="s">
        <v>47</v>
      </c>
      <c r="B17275" t="s">
        <v>81</v>
      </c>
      <c r="C17275" t="s">
        <v>22</v>
      </c>
      <c r="D17275" s="55">
        <v>47423</v>
      </c>
      <c r="E17275">
        <v>0.05</v>
      </c>
      <c r="F17275">
        <v>2076557</v>
      </c>
      <c r="G17275" s="58" t="s">
        <v>87</v>
      </c>
      <c r="H17275" s="58" t="s">
        <v>84</v>
      </c>
      <c r="I17275" s="60" t="s">
        <v>85</v>
      </c>
    </row>
    <row r="17276" spans="1:9" x14ac:dyDescent="0.2">
      <c r="A17276" t="s">
        <v>48</v>
      </c>
      <c r="B17276" t="s">
        <v>80</v>
      </c>
      <c r="C17276" t="s">
        <v>22</v>
      </c>
      <c r="D17276" s="55">
        <v>47423</v>
      </c>
      <c r="E17276">
        <v>0.315</v>
      </c>
      <c r="F17276">
        <v>2076558</v>
      </c>
      <c r="G17276" s="58" t="s">
        <v>87</v>
      </c>
      <c r="H17276" s="58" t="s">
        <v>84</v>
      </c>
      <c r="I17276" s="60" t="s">
        <v>85</v>
      </c>
    </row>
    <row r="17277" spans="1:9" x14ac:dyDescent="0.2">
      <c r="A17277" t="s">
        <v>48</v>
      </c>
      <c r="B17277" t="s">
        <v>81</v>
      </c>
      <c r="C17277" t="s">
        <v>22</v>
      </c>
      <c r="D17277" s="55">
        <v>47423</v>
      </c>
      <c r="E17277">
        <v>0.05</v>
      </c>
      <c r="F17277">
        <v>2076559</v>
      </c>
      <c r="G17277" s="58" t="s">
        <v>87</v>
      </c>
      <c r="H17277" s="58" t="s">
        <v>84</v>
      </c>
      <c r="I17277" s="60" t="s">
        <v>85</v>
      </c>
    </row>
    <row r="17278" spans="1:9" x14ac:dyDescent="0.2">
      <c r="A17278" t="s">
        <v>50</v>
      </c>
      <c r="B17278" t="s">
        <v>80</v>
      </c>
      <c r="C17278" t="s">
        <v>22</v>
      </c>
      <c r="D17278" s="55">
        <v>47423</v>
      </c>
      <c r="E17278">
        <v>0</v>
      </c>
      <c r="F17278">
        <v>2076560</v>
      </c>
      <c r="G17278" s="58" t="s">
        <v>87</v>
      </c>
      <c r="H17278" s="58" t="s">
        <v>84</v>
      </c>
      <c r="I17278" s="60" t="s">
        <v>85</v>
      </c>
    </row>
    <row r="17279" spans="1:9" x14ac:dyDescent="0.2">
      <c r="A17279" t="s">
        <v>50</v>
      </c>
      <c r="B17279" t="s">
        <v>81</v>
      </c>
      <c r="C17279" t="s">
        <v>22</v>
      </c>
      <c r="D17279" s="55">
        <v>47423</v>
      </c>
      <c r="E17279">
        <v>0</v>
      </c>
      <c r="F17279">
        <v>2076561</v>
      </c>
      <c r="G17279" s="58" t="s">
        <v>87</v>
      </c>
      <c r="H17279" s="58" t="s">
        <v>84</v>
      </c>
      <c r="I17279" s="60" t="s">
        <v>85</v>
      </c>
    </row>
    <row r="17280" spans="1:9" x14ac:dyDescent="0.2">
      <c r="A17280" t="s">
        <v>58</v>
      </c>
      <c r="B17280" t="s">
        <v>80</v>
      </c>
      <c r="C17280" t="s">
        <v>22</v>
      </c>
      <c r="D17280" s="55">
        <v>47423</v>
      </c>
      <c r="E17280">
        <v>0.66</v>
      </c>
      <c r="F17280">
        <v>2076562</v>
      </c>
      <c r="G17280" s="58" t="s">
        <v>87</v>
      </c>
      <c r="H17280" s="58" t="s">
        <v>84</v>
      </c>
      <c r="I17280" s="60" t="s">
        <v>85</v>
      </c>
    </row>
    <row r="17281" spans="1:9" x14ac:dyDescent="0.2">
      <c r="A17281" t="s">
        <v>58</v>
      </c>
      <c r="B17281" t="s">
        <v>81</v>
      </c>
      <c r="C17281" t="s">
        <v>22</v>
      </c>
      <c r="D17281" s="55">
        <v>47423</v>
      </c>
      <c r="E17281">
        <v>0.03</v>
      </c>
      <c r="F17281">
        <v>2076563</v>
      </c>
      <c r="G17281" s="58" t="s">
        <v>87</v>
      </c>
      <c r="H17281" s="58" t="s">
        <v>84</v>
      </c>
      <c r="I17281" s="60" t="s">
        <v>85</v>
      </c>
    </row>
    <row r="17282" spans="1:9" x14ac:dyDescent="0.2">
      <c r="A17282" t="s">
        <v>59</v>
      </c>
      <c r="B17282" t="s">
        <v>80</v>
      </c>
      <c r="C17282" t="s">
        <v>22</v>
      </c>
      <c r="D17282" s="55">
        <v>47423</v>
      </c>
      <c r="E17282">
        <v>0.88500000000000001</v>
      </c>
      <c r="F17282">
        <v>2076564</v>
      </c>
      <c r="G17282" s="58" t="s">
        <v>87</v>
      </c>
      <c r="H17282" s="58" t="s">
        <v>84</v>
      </c>
      <c r="I17282" s="60" t="s">
        <v>85</v>
      </c>
    </row>
    <row r="17283" spans="1:9" x14ac:dyDescent="0.2">
      <c r="A17283" t="s">
        <v>59</v>
      </c>
      <c r="B17283" t="s">
        <v>81</v>
      </c>
      <c r="C17283" t="s">
        <v>22</v>
      </c>
      <c r="D17283" s="55">
        <v>47423</v>
      </c>
      <c r="E17283">
        <v>-0.62</v>
      </c>
      <c r="F17283">
        <v>2076565</v>
      </c>
      <c r="G17283" s="58" t="s">
        <v>87</v>
      </c>
      <c r="H17283" s="58" t="s">
        <v>84</v>
      </c>
      <c r="I17283" s="60" t="s">
        <v>85</v>
      </c>
    </row>
    <row r="17284" spans="1:9" x14ac:dyDescent="0.2">
      <c r="A17284" t="s">
        <v>60</v>
      </c>
      <c r="B17284" t="s">
        <v>80</v>
      </c>
      <c r="C17284" t="s">
        <v>22</v>
      </c>
      <c r="D17284" s="55">
        <v>47423</v>
      </c>
      <c r="E17284">
        <v>0.88500000000000001</v>
      </c>
      <c r="F17284">
        <v>2076566</v>
      </c>
      <c r="G17284" s="58" t="s">
        <v>87</v>
      </c>
      <c r="H17284" s="58" t="s">
        <v>84</v>
      </c>
      <c r="I17284" s="60" t="s">
        <v>85</v>
      </c>
    </row>
    <row r="17285" spans="1:9" x14ac:dyDescent="0.2">
      <c r="A17285" t="s">
        <v>60</v>
      </c>
      <c r="B17285" t="s">
        <v>81</v>
      </c>
      <c r="C17285" t="s">
        <v>22</v>
      </c>
      <c r="D17285" s="55">
        <v>47423</v>
      </c>
      <c r="E17285">
        <v>0.06</v>
      </c>
      <c r="F17285">
        <v>2076567</v>
      </c>
      <c r="G17285" s="58" t="s">
        <v>87</v>
      </c>
      <c r="H17285" s="58" t="s">
        <v>84</v>
      </c>
      <c r="I17285" s="60" t="s">
        <v>85</v>
      </c>
    </row>
    <row r="17286" spans="1:9" x14ac:dyDescent="0.2">
      <c r="A17286" t="s">
        <v>61</v>
      </c>
      <c r="B17286" t="s">
        <v>80</v>
      </c>
      <c r="C17286" t="s">
        <v>22</v>
      </c>
      <c r="D17286" s="55">
        <v>47423</v>
      </c>
      <c r="E17286">
        <v>0.88500000000000001</v>
      </c>
      <c r="F17286">
        <v>2076568</v>
      </c>
      <c r="G17286" s="58" t="s">
        <v>87</v>
      </c>
      <c r="H17286" s="58" t="s">
        <v>84</v>
      </c>
      <c r="I17286" s="60" t="s">
        <v>85</v>
      </c>
    </row>
    <row r="17287" spans="1:9" x14ac:dyDescent="0.2">
      <c r="A17287" t="s">
        <v>61</v>
      </c>
      <c r="B17287" t="s">
        <v>81</v>
      </c>
      <c r="C17287" t="s">
        <v>22</v>
      </c>
      <c r="D17287" s="55">
        <v>47423</v>
      </c>
      <c r="E17287">
        <v>-0.5</v>
      </c>
      <c r="F17287">
        <v>2076569</v>
      </c>
      <c r="G17287" s="58" t="s">
        <v>87</v>
      </c>
      <c r="H17287" s="58" t="s">
        <v>84</v>
      </c>
      <c r="I17287" s="60" t="s">
        <v>85</v>
      </c>
    </row>
    <row r="17288" spans="1:9" x14ac:dyDescent="0.2">
      <c r="A17288" t="s">
        <v>62</v>
      </c>
      <c r="B17288" t="s">
        <v>80</v>
      </c>
      <c r="C17288" t="s">
        <v>22</v>
      </c>
      <c r="D17288" s="55">
        <v>47423</v>
      </c>
      <c r="E17288">
        <v>0.66</v>
      </c>
      <c r="F17288">
        <v>2076570</v>
      </c>
      <c r="G17288" s="58" t="s">
        <v>87</v>
      </c>
      <c r="H17288" s="58" t="s">
        <v>84</v>
      </c>
      <c r="I17288" s="60" t="s">
        <v>85</v>
      </c>
    </row>
    <row r="17289" spans="1:9" x14ac:dyDescent="0.2">
      <c r="A17289" t="s">
        <v>62</v>
      </c>
      <c r="B17289" t="s">
        <v>81</v>
      </c>
      <c r="C17289" t="s">
        <v>22</v>
      </c>
      <c r="D17289" s="55">
        <v>47423</v>
      </c>
      <c r="E17289">
        <v>0.03</v>
      </c>
      <c r="F17289">
        <v>2076571</v>
      </c>
      <c r="G17289" s="58" t="s">
        <v>87</v>
      </c>
      <c r="H17289" s="58" t="s">
        <v>84</v>
      </c>
      <c r="I17289" s="60" t="s">
        <v>85</v>
      </c>
    </row>
    <row r="17290" spans="1:9" x14ac:dyDescent="0.2">
      <c r="A17290" t="s">
        <v>63</v>
      </c>
      <c r="B17290" t="s">
        <v>80</v>
      </c>
      <c r="C17290" t="s">
        <v>22</v>
      </c>
      <c r="D17290" s="55">
        <v>47423</v>
      </c>
      <c r="E17290">
        <v>0</v>
      </c>
      <c r="F17290">
        <v>2076572</v>
      </c>
      <c r="G17290" s="58" t="s">
        <v>87</v>
      </c>
      <c r="H17290" s="58" t="s">
        <v>84</v>
      </c>
      <c r="I17290" s="60" t="s">
        <v>85</v>
      </c>
    </row>
    <row r="17291" spans="1:9" x14ac:dyDescent="0.2">
      <c r="A17291" t="s">
        <v>63</v>
      </c>
      <c r="B17291" t="s">
        <v>81</v>
      </c>
      <c r="C17291" t="s">
        <v>22</v>
      </c>
      <c r="D17291" s="55">
        <v>47423</v>
      </c>
      <c r="E17291">
        <v>0</v>
      </c>
      <c r="F17291">
        <v>2076573</v>
      </c>
      <c r="G17291" s="58" t="s">
        <v>87</v>
      </c>
      <c r="H17291" s="58" t="s">
        <v>84</v>
      </c>
      <c r="I17291" s="60" t="s">
        <v>85</v>
      </c>
    </row>
    <row r="17292" spans="1:9" x14ac:dyDescent="0.2">
      <c r="A17292" t="s">
        <v>64</v>
      </c>
      <c r="B17292" t="s">
        <v>80</v>
      </c>
      <c r="C17292" t="s">
        <v>22</v>
      </c>
      <c r="D17292" s="55">
        <v>47423</v>
      </c>
      <c r="E17292">
        <v>0</v>
      </c>
      <c r="F17292">
        <v>2076574</v>
      </c>
      <c r="G17292" s="58" t="s">
        <v>87</v>
      </c>
      <c r="H17292" s="58" t="s">
        <v>84</v>
      </c>
      <c r="I17292" s="60" t="s">
        <v>85</v>
      </c>
    </row>
    <row r="17293" spans="1:9" x14ac:dyDescent="0.2">
      <c r="A17293" t="s">
        <v>64</v>
      </c>
      <c r="B17293" t="s">
        <v>81</v>
      </c>
      <c r="C17293" t="s">
        <v>22</v>
      </c>
      <c r="D17293" s="55">
        <v>47423</v>
      </c>
      <c r="E17293">
        <v>0</v>
      </c>
      <c r="F17293">
        <v>2076575</v>
      </c>
      <c r="G17293" s="58" t="s">
        <v>87</v>
      </c>
      <c r="H17293" s="58" t="s">
        <v>84</v>
      </c>
      <c r="I17293" s="60" t="s">
        <v>85</v>
      </c>
    </row>
    <row r="17294" spans="1:9" x14ac:dyDescent="0.2">
      <c r="A17294" t="s">
        <v>79</v>
      </c>
      <c r="B17294" t="s">
        <v>80</v>
      </c>
      <c r="C17294" t="s">
        <v>22</v>
      </c>
      <c r="D17294" s="55">
        <v>47423</v>
      </c>
      <c r="E17294">
        <v>0</v>
      </c>
      <c r="F17294">
        <v>2076576</v>
      </c>
      <c r="G17294" s="58" t="s">
        <v>87</v>
      </c>
      <c r="H17294" s="58" t="s">
        <v>84</v>
      </c>
      <c r="I17294" s="60" t="s">
        <v>85</v>
      </c>
    </row>
    <row r="17295" spans="1:9" x14ac:dyDescent="0.2">
      <c r="A17295" t="s">
        <v>79</v>
      </c>
      <c r="B17295" t="s">
        <v>81</v>
      </c>
      <c r="C17295" t="s">
        <v>22</v>
      </c>
      <c r="D17295" s="55">
        <v>47423</v>
      </c>
      <c r="E17295">
        <v>0</v>
      </c>
      <c r="F17295">
        <v>2076577</v>
      </c>
      <c r="G17295" s="58" t="s">
        <v>87</v>
      </c>
      <c r="H17295" s="58" t="s">
        <v>84</v>
      </c>
      <c r="I17295" s="60" t="s">
        <v>85</v>
      </c>
    </row>
    <row r="17296" spans="1:9" x14ac:dyDescent="0.2">
      <c r="A17296" t="s">
        <v>65</v>
      </c>
      <c r="B17296" t="s">
        <v>80</v>
      </c>
      <c r="C17296" t="s">
        <v>22</v>
      </c>
      <c r="D17296" s="55">
        <v>47423</v>
      </c>
      <c r="E17296">
        <v>0</v>
      </c>
      <c r="F17296">
        <v>2076578</v>
      </c>
      <c r="G17296" s="58" t="s">
        <v>87</v>
      </c>
      <c r="H17296" s="58" t="s">
        <v>84</v>
      </c>
      <c r="I17296" s="60" t="s">
        <v>85</v>
      </c>
    </row>
    <row r="17297" spans="1:9" x14ac:dyDescent="0.2">
      <c r="A17297" t="s">
        <v>65</v>
      </c>
      <c r="B17297" t="s">
        <v>81</v>
      </c>
      <c r="C17297" t="s">
        <v>22</v>
      </c>
      <c r="D17297" s="55">
        <v>47423</v>
      </c>
      <c r="E17297">
        <v>0</v>
      </c>
      <c r="F17297">
        <v>2076579</v>
      </c>
      <c r="G17297" s="58" t="s">
        <v>87</v>
      </c>
      <c r="H17297" s="58" t="s">
        <v>84</v>
      </c>
      <c r="I17297" s="60" t="s">
        <v>85</v>
      </c>
    </row>
    <row r="17298" spans="1:9" x14ac:dyDescent="0.2">
      <c r="A17298" t="s">
        <v>82</v>
      </c>
      <c r="B17298" t="s">
        <v>80</v>
      </c>
      <c r="C17298" t="s">
        <v>22</v>
      </c>
      <c r="D17298" s="55">
        <v>47423</v>
      </c>
      <c r="E17298">
        <v>0</v>
      </c>
      <c r="F17298">
        <v>2076580</v>
      </c>
      <c r="G17298" s="58" t="s">
        <v>87</v>
      </c>
      <c r="H17298" s="58" t="s">
        <v>84</v>
      </c>
      <c r="I17298" s="60" t="s">
        <v>85</v>
      </c>
    </row>
    <row r="17299" spans="1:9" x14ac:dyDescent="0.2">
      <c r="B17299" t="s">
        <v>80</v>
      </c>
      <c r="C17299" t="s">
        <v>22</v>
      </c>
      <c r="D17299" s="55">
        <v>47423</v>
      </c>
      <c r="I17299" s="60" t="s">
        <v>86</v>
      </c>
    </row>
    <row r="17300" spans="1:9" x14ac:dyDescent="0.2">
      <c r="B17300" t="s">
        <v>80</v>
      </c>
      <c r="C17300" t="s">
        <v>22</v>
      </c>
      <c r="D17300" s="55">
        <v>47423</v>
      </c>
      <c r="I17300" s="60" t="s">
        <v>86</v>
      </c>
    </row>
    <row r="17301" spans="1:9" x14ac:dyDescent="0.2">
      <c r="A17301" t="s">
        <v>78</v>
      </c>
      <c r="B17301" t="s">
        <v>80</v>
      </c>
      <c r="C17301" t="s">
        <v>22</v>
      </c>
      <c r="D17301" s="55">
        <v>47453</v>
      </c>
      <c r="E17301">
        <v>1.03</v>
      </c>
      <c r="F17301">
        <v>2076534</v>
      </c>
      <c r="G17301" s="58" t="s">
        <v>87</v>
      </c>
      <c r="H17301" s="58" t="s">
        <v>84</v>
      </c>
      <c r="I17301" s="60" t="s">
        <v>85</v>
      </c>
    </row>
    <row r="17302" spans="1:9" x14ac:dyDescent="0.2">
      <c r="A17302" t="s">
        <v>78</v>
      </c>
      <c r="B17302" t="s">
        <v>81</v>
      </c>
      <c r="C17302" t="s">
        <v>22</v>
      </c>
      <c r="D17302" s="55">
        <v>47453</v>
      </c>
      <c r="E17302">
        <v>0.04</v>
      </c>
      <c r="F17302">
        <v>2076535</v>
      </c>
      <c r="G17302" s="58" t="s">
        <v>87</v>
      </c>
      <c r="H17302" s="58" t="s">
        <v>84</v>
      </c>
      <c r="I17302" s="60" t="s">
        <v>85</v>
      </c>
    </row>
    <row r="17303" spans="1:9" x14ac:dyDescent="0.2">
      <c r="A17303" t="s">
        <v>35</v>
      </c>
      <c r="B17303" t="s">
        <v>80</v>
      </c>
      <c r="C17303" t="s">
        <v>22</v>
      </c>
      <c r="D17303" s="55">
        <v>47453</v>
      </c>
      <c r="E17303">
        <v>1.03</v>
      </c>
      <c r="F17303">
        <v>2076536</v>
      </c>
      <c r="G17303" s="58" t="s">
        <v>87</v>
      </c>
      <c r="H17303" s="58" t="s">
        <v>84</v>
      </c>
      <c r="I17303" s="60" t="s">
        <v>85</v>
      </c>
    </row>
    <row r="17304" spans="1:9" x14ac:dyDescent="0.2">
      <c r="A17304" t="s">
        <v>35</v>
      </c>
      <c r="B17304" t="s">
        <v>81</v>
      </c>
      <c r="C17304" t="s">
        <v>22</v>
      </c>
      <c r="D17304" s="55">
        <v>47453</v>
      </c>
      <c r="E17304">
        <v>0.28000000000000003</v>
      </c>
      <c r="F17304">
        <v>2076537</v>
      </c>
      <c r="G17304" s="58" t="s">
        <v>87</v>
      </c>
      <c r="H17304" s="58" t="s">
        <v>84</v>
      </c>
      <c r="I17304" s="60" t="s">
        <v>85</v>
      </c>
    </row>
    <row r="17305" spans="1:9" x14ac:dyDescent="0.2">
      <c r="A17305" t="s">
        <v>36</v>
      </c>
      <c r="B17305" t="s">
        <v>80</v>
      </c>
      <c r="C17305" t="s">
        <v>22</v>
      </c>
      <c r="D17305" s="55">
        <v>47453</v>
      </c>
      <c r="E17305">
        <v>1.03</v>
      </c>
      <c r="F17305">
        <v>2076538</v>
      </c>
      <c r="G17305" s="58" t="s">
        <v>87</v>
      </c>
      <c r="H17305" s="58" t="s">
        <v>84</v>
      </c>
      <c r="I17305" s="60" t="s">
        <v>85</v>
      </c>
    </row>
    <row r="17306" spans="1:9" x14ac:dyDescent="0.2">
      <c r="A17306" t="s">
        <v>36</v>
      </c>
      <c r="B17306" t="s">
        <v>81</v>
      </c>
      <c r="C17306" t="s">
        <v>22</v>
      </c>
      <c r="D17306" s="55">
        <v>47453</v>
      </c>
      <c r="E17306">
        <v>0.04</v>
      </c>
      <c r="F17306">
        <v>2076539</v>
      </c>
      <c r="G17306" s="58" t="s">
        <v>87</v>
      </c>
      <c r="H17306" s="58" t="s">
        <v>84</v>
      </c>
      <c r="I17306" s="60" t="s">
        <v>85</v>
      </c>
    </row>
    <row r="17307" spans="1:9" x14ac:dyDescent="0.2">
      <c r="A17307" t="s">
        <v>37</v>
      </c>
      <c r="B17307" t="s">
        <v>80</v>
      </c>
      <c r="C17307" t="s">
        <v>22</v>
      </c>
      <c r="D17307" s="55">
        <v>47453</v>
      </c>
      <c r="E17307">
        <v>1.03</v>
      </c>
      <c r="F17307">
        <v>2076540</v>
      </c>
      <c r="G17307" s="58" t="s">
        <v>87</v>
      </c>
      <c r="H17307" s="58" t="s">
        <v>84</v>
      </c>
      <c r="I17307" s="60" t="s">
        <v>85</v>
      </c>
    </row>
    <row r="17308" spans="1:9" x14ac:dyDescent="0.2">
      <c r="A17308" t="s">
        <v>37</v>
      </c>
      <c r="B17308" t="s">
        <v>81</v>
      </c>
      <c r="C17308" t="s">
        <v>22</v>
      </c>
      <c r="D17308" s="55">
        <v>47453</v>
      </c>
      <c r="E17308">
        <v>0.28000000000000003</v>
      </c>
      <c r="F17308">
        <v>2076541</v>
      </c>
      <c r="G17308" s="58" t="s">
        <v>87</v>
      </c>
      <c r="H17308" s="58" t="s">
        <v>84</v>
      </c>
      <c r="I17308" s="60" t="s">
        <v>85</v>
      </c>
    </row>
    <row r="17309" spans="1:9" x14ac:dyDescent="0.2">
      <c r="A17309" t="s">
        <v>40</v>
      </c>
      <c r="B17309" t="s">
        <v>80</v>
      </c>
      <c r="C17309" t="s">
        <v>22</v>
      </c>
      <c r="D17309" s="55">
        <v>47453</v>
      </c>
      <c r="E17309">
        <v>0</v>
      </c>
      <c r="F17309">
        <v>2076542</v>
      </c>
      <c r="G17309" s="58" t="s">
        <v>87</v>
      </c>
      <c r="H17309" s="58" t="s">
        <v>84</v>
      </c>
      <c r="I17309" s="60" t="s">
        <v>85</v>
      </c>
    </row>
    <row r="17310" spans="1:9" x14ac:dyDescent="0.2">
      <c r="A17310" t="s">
        <v>40</v>
      </c>
      <c r="B17310" t="s">
        <v>81</v>
      </c>
      <c r="C17310" t="s">
        <v>22</v>
      </c>
      <c r="D17310" s="55">
        <v>47453</v>
      </c>
      <c r="E17310">
        <v>0</v>
      </c>
      <c r="F17310">
        <v>2076543</v>
      </c>
      <c r="G17310" s="58" t="s">
        <v>87</v>
      </c>
      <c r="H17310" s="58" t="s">
        <v>84</v>
      </c>
      <c r="I17310" s="60" t="s">
        <v>85</v>
      </c>
    </row>
    <row r="17311" spans="1:9" x14ac:dyDescent="0.2">
      <c r="A17311" t="s">
        <v>41</v>
      </c>
      <c r="B17311" t="s">
        <v>80</v>
      </c>
      <c r="C17311" t="s">
        <v>22</v>
      </c>
      <c r="D17311" s="55">
        <v>47453</v>
      </c>
      <c r="E17311">
        <v>0</v>
      </c>
      <c r="F17311">
        <v>2076544</v>
      </c>
      <c r="G17311" s="58" t="s">
        <v>87</v>
      </c>
      <c r="H17311" s="58" t="s">
        <v>84</v>
      </c>
      <c r="I17311" s="60" t="s">
        <v>85</v>
      </c>
    </row>
    <row r="17312" spans="1:9" x14ac:dyDescent="0.2">
      <c r="A17312" t="s">
        <v>41</v>
      </c>
      <c r="B17312" t="s">
        <v>81</v>
      </c>
      <c r="C17312" t="s">
        <v>22</v>
      </c>
      <c r="D17312" s="55">
        <v>47453</v>
      </c>
      <c r="E17312">
        <v>0</v>
      </c>
      <c r="F17312">
        <v>2076545</v>
      </c>
      <c r="G17312" s="58" t="s">
        <v>87</v>
      </c>
      <c r="H17312" s="58" t="s">
        <v>84</v>
      </c>
      <c r="I17312" s="60" t="s">
        <v>85</v>
      </c>
    </row>
    <row r="17313" spans="1:9" x14ac:dyDescent="0.2">
      <c r="A17313" t="s">
        <v>42</v>
      </c>
      <c r="B17313" t="s">
        <v>80</v>
      </c>
      <c r="C17313" t="s">
        <v>22</v>
      </c>
      <c r="D17313" s="55">
        <v>47453</v>
      </c>
      <c r="E17313">
        <v>0.3075</v>
      </c>
      <c r="F17313">
        <v>2076546</v>
      </c>
      <c r="G17313" s="58" t="s">
        <v>87</v>
      </c>
      <c r="H17313" s="58" t="s">
        <v>84</v>
      </c>
      <c r="I17313" s="60" t="s">
        <v>85</v>
      </c>
    </row>
    <row r="17314" spans="1:9" x14ac:dyDescent="0.2">
      <c r="A17314" t="s">
        <v>42</v>
      </c>
      <c r="B17314" t="s">
        <v>81</v>
      </c>
      <c r="C17314" t="s">
        <v>22</v>
      </c>
      <c r="D17314" s="55">
        <v>47453</v>
      </c>
      <c r="E17314">
        <v>0</v>
      </c>
      <c r="F17314">
        <v>2076547</v>
      </c>
      <c r="G17314" s="58" t="s">
        <v>87</v>
      </c>
      <c r="H17314" s="58" t="s">
        <v>84</v>
      </c>
      <c r="I17314" s="60" t="s">
        <v>85</v>
      </c>
    </row>
    <row r="17315" spans="1:9" x14ac:dyDescent="0.2">
      <c r="A17315" t="s">
        <v>43</v>
      </c>
      <c r="B17315" t="s">
        <v>80</v>
      </c>
      <c r="C17315" t="s">
        <v>22</v>
      </c>
      <c r="D17315" s="55">
        <v>47453</v>
      </c>
      <c r="E17315">
        <v>0.3075</v>
      </c>
      <c r="F17315">
        <v>2076548</v>
      </c>
      <c r="G17315" s="58" t="s">
        <v>87</v>
      </c>
      <c r="H17315" s="58" t="s">
        <v>84</v>
      </c>
      <c r="I17315" s="60" t="s">
        <v>85</v>
      </c>
    </row>
    <row r="17316" spans="1:9" x14ac:dyDescent="0.2">
      <c r="A17316" t="s">
        <v>43</v>
      </c>
      <c r="B17316" t="s">
        <v>81</v>
      </c>
      <c r="C17316" t="s">
        <v>22</v>
      </c>
      <c r="D17316" s="55">
        <v>47453</v>
      </c>
      <c r="E17316">
        <v>0</v>
      </c>
      <c r="F17316">
        <v>2076549</v>
      </c>
      <c r="G17316" s="58" t="s">
        <v>87</v>
      </c>
      <c r="H17316" s="58" t="s">
        <v>84</v>
      </c>
      <c r="I17316" s="60" t="s">
        <v>85</v>
      </c>
    </row>
    <row r="17317" spans="1:9" x14ac:dyDescent="0.2">
      <c r="A17317" t="s">
        <v>44</v>
      </c>
      <c r="B17317" t="s">
        <v>80</v>
      </c>
      <c r="C17317" t="s">
        <v>22</v>
      </c>
      <c r="D17317" s="55">
        <v>47453</v>
      </c>
      <c r="E17317">
        <v>0.39500000000000002</v>
      </c>
      <c r="F17317">
        <v>2076550</v>
      </c>
      <c r="G17317" s="58" t="s">
        <v>87</v>
      </c>
      <c r="H17317" s="58" t="s">
        <v>84</v>
      </c>
      <c r="I17317" s="60" t="s">
        <v>85</v>
      </c>
    </row>
    <row r="17318" spans="1:9" x14ac:dyDescent="0.2">
      <c r="A17318" t="s">
        <v>44</v>
      </c>
      <c r="B17318" t="s">
        <v>81</v>
      </c>
      <c r="C17318" t="s">
        <v>22</v>
      </c>
      <c r="D17318" s="55">
        <v>47453</v>
      </c>
      <c r="E17318">
        <v>0.05</v>
      </c>
      <c r="F17318">
        <v>2076551</v>
      </c>
      <c r="G17318" s="58" t="s">
        <v>87</v>
      </c>
      <c r="H17318" s="58" t="s">
        <v>84</v>
      </c>
      <c r="I17318" s="60" t="s">
        <v>85</v>
      </c>
    </row>
    <row r="17319" spans="1:9" x14ac:dyDescent="0.2">
      <c r="A17319" t="s">
        <v>45</v>
      </c>
      <c r="B17319" t="s">
        <v>80</v>
      </c>
      <c r="C17319" t="s">
        <v>22</v>
      </c>
      <c r="D17319" s="55">
        <v>47453</v>
      </c>
      <c r="E17319">
        <v>0.39500000000000002</v>
      </c>
      <c r="F17319">
        <v>2076552</v>
      </c>
      <c r="G17319" s="58" t="s">
        <v>87</v>
      </c>
      <c r="H17319" s="58" t="s">
        <v>84</v>
      </c>
      <c r="I17319" s="60" t="s">
        <v>85</v>
      </c>
    </row>
    <row r="17320" spans="1:9" x14ac:dyDescent="0.2">
      <c r="A17320" t="s">
        <v>45</v>
      </c>
      <c r="B17320" t="s">
        <v>81</v>
      </c>
      <c r="C17320" t="s">
        <v>22</v>
      </c>
      <c r="D17320" s="55">
        <v>47453</v>
      </c>
      <c r="E17320">
        <v>0.05</v>
      </c>
      <c r="F17320">
        <v>2076553</v>
      </c>
      <c r="G17320" s="58" t="s">
        <v>87</v>
      </c>
      <c r="H17320" s="58" t="s">
        <v>84</v>
      </c>
      <c r="I17320" s="60" t="s">
        <v>85</v>
      </c>
    </row>
    <row r="17321" spans="1:9" x14ac:dyDescent="0.2">
      <c r="A17321" t="s">
        <v>46</v>
      </c>
      <c r="B17321" t="s">
        <v>80</v>
      </c>
      <c r="C17321" t="s">
        <v>22</v>
      </c>
      <c r="D17321" s="55">
        <v>47453</v>
      </c>
      <c r="E17321">
        <v>0.39500000000000002</v>
      </c>
      <c r="F17321">
        <v>2076554</v>
      </c>
      <c r="G17321" s="58" t="s">
        <v>87</v>
      </c>
      <c r="H17321" s="58" t="s">
        <v>84</v>
      </c>
      <c r="I17321" s="60" t="s">
        <v>85</v>
      </c>
    </row>
    <row r="17322" spans="1:9" x14ac:dyDescent="0.2">
      <c r="A17322" t="s">
        <v>46</v>
      </c>
      <c r="B17322" t="s">
        <v>81</v>
      </c>
      <c r="C17322" t="s">
        <v>22</v>
      </c>
      <c r="D17322" s="55">
        <v>47453</v>
      </c>
      <c r="E17322">
        <v>0.05</v>
      </c>
      <c r="F17322">
        <v>2076555</v>
      </c>
      <c r="G17322" s="58" t="s">
        <v>87</v>
      </c>
      <c r="H17322" s="58" t="s">
        <v>84</v>
      </c>
      <c r="I17322" s="60" t="s">
        <v>85</v>
      </c>
    </row>
    <row r="17323" spans="1:9" x14ac:dyDescent="0.2">
      <c r="A17323" t="s">
        <v>47</v>
      </c>
      <c r="B17323" t="s">
        <v>80</v>
      </c>
      <c r="C17323" t="s">
        <v>22</v>
      </c>
      <c r="D17323" s="55">
        <v>47453</v>
      </c>
      <c r="E17323">
        <v>0.39500000000000002</v>
      </c>
      <c r="F17323">
        <v>2076556</v>
      </c>
      <c r="G17323" s="58" t="s">
        <v>87</v>
      </c>
      <c r="H17323" s="58" t="s">
        <v>84</v>
      </c>
      <c r="I17323" s="60" t="s">
        <v>85</v>
      </c>
    </row>
    <row r="17324" spans="1:9" x14ac:dyDescent="0.2">
      <c r="A17324" t="s">
        <v>47</v>
      </c>
      <c r="B17324" t="s">
        <v>81</v>
      </c>
      <c r="C17324" t="s">
        <v>22</v>
      </c>
      <c r="D17324" s="55">
        <v>47453</v>
      </c>
      <c r="E17324">
        <v>0.05</v>
      </c>
      <c r="F17324">
        <v>2076557</v>
      </c>
      <c r="G17324" s="58" t="s">
        <v>87</v>
      </c>
      <c r="H17324" s="58" t="s">
        <v>84</v>
      </c>
      <c r="I17324" s="60" t="s">
        <v>85</v>
      </c>
    </row>
    <row r="17325" spans="1:9" x14ac:dyDescent="0.2">
      <c r="A17325" t="s">
        <v>48</v>
      </c>
      <c r="B17325" t="s">
        <v>80</v>
      </c>
      <c r="C17325" t="s">
        <v>22</v>
      </c>
      <c r="D17325" s="55">
        <v>47453</v>
      </c>
      <c r="E17325">
        <v>0.39500000000000002</v>
      </c>
      <c r="F17325">
        <v>2076558</v>
      </c>
      <c r="G17325" s="58" t="s">
        <v>87</v>
      </c>
      <c r="H17325" s="58" t="s">
        <v>84</v>
      </c>
      <c r="I17325" s="60" t="s">
        <v>85</v>
      </c>
    </row>
    <row r="17326" spans="1:9" x14ac:dyDescent="0.2">
      <c r="A17326" t="s">
        <v>48</v>
      </c>
      <c r="B17326" t="s">
        <v>81</v>
      </c>
      <c r="C17326" t="s">
        <v>22</v>
      </c>
      <c r="D17326" s="55">
        <v>47453</v>
      </c>
      <c r="E17326">
        <v>0.05</v>
      </c>
      <c r="F17326">
        <v>2076559</v>
      </c>
      <c r="G17326" s="58" t="s">
        <v>87</v>
      </c>
      <c r="H17326" s="58" t="s">
        <v>84</v>
      </c>
      <c r="I17326" s="60" t="s">
        <v>85</v>
      </c>
    </row>
    <row r="17327" spans="1:9" x14ac:dyDescent="0.2">
      <c r="A17327" t="s">
        <v>50</v>
      </c>
      <c r="B17327" t="s">
        <v>80</v>
      </c>
      <c r="C17327" t="s">
        <v>22</v>
      </c>
      <c r="D17327" s="55">
        <v>47453</v>
      </c>
      <c r="E17327">
        <v>0</v>
      </c>
      <c r="F17327">
        <v>2076560</v>
      </c>
      <c r="G17327" s="58" t="s">
        <v>87</v>
      </c>
      <c r="H17327" s="58" t="s">
        <v>84</v>
      </c>
      <c r="I17327" s="60" t="s">
        <v>85</v>
      </c>
    </row>
    <row r="17328" spans="1:9" x14ac:dyDescent="0.2">
      <c r="A17328" t="s">
        <v>50</v>
      </c>
      <c r="B17328" t="s">
        <v>81</v>
      </c>
      <c r="C17328" t="s">
        <v>22</v>
      </c>
      <c r="D17328" s="55">
        <v>47453</v>
      </c>
      <c r="E17328">
        <v>0</v>
      </c>
      <c r="F17328">
        <v>2076561</v>
      </c>
      <c r="G17328" s="58" t="s">
        <v>87</v>
      </c>
      <c r="H17328" s="58" t="s">
        <v>84</v>
      </c>
      <c r="I17328" s="60" t="s">
        <v>85</v>
      </c>
    </row>
    <row r="17329" spans="1:9" x14ac:dyDescent="0.2">
      <c r="A17329" t="s">
        <v>58</v>
      </c>
      <c r="B17329" t="s">
        <v>80</v>
      </c>
      <c r="C17329" t="s">
        <v>22</v>
      </c>
      <c r="D17329" s="55">
        <v>47453</v>
      </c>
      <c r="E17329">
        <v>1.03</v>
      </c>
      <c r="F17329">
        <v>2076562</v>
      </c>
      <c r="G17329" s="58" t="s">
        <v>87</v>
      </c>
      <c r="H17329" s="58" t="s">
        <v>84</v>
      </c>
      <c r="I17329" s="60" t="s">
        <v>85</v>
      </c>
    </row>
    <row r="17330" spans="1:9" x14ac:dyDescent="0.2">
      <c r="A17330" t="s">
        <v>58</v>
      </c>
      <c r="B17330" t="s">
        <v>81</v>
      </c>
      <c r="C17330" t="s">
        <v>22</v>
      </c>
      <c r="D17330" s="55">
        <v>47453</v>
      </c>
      <c r="E17330">
        <v>0.04</v>
      </c>
      <c r="F17330">
        <v>2076563</v>
      </c>
      <c r="G17330" s="58" t="s">
        <v>87</v>
      </c>
      <c r="H17330" s="58" t="s">
        <v>84</v>
      </c>
      <c r="I17330" s="60" t="s">
        <v>85</v>
      </c>
    </row>
    <row r="17331" spans="1:9" x14ac:dyDescent="0.2">
      <c r="A17331" t="s">
        <v>59</v>
      </c>
      <c r="B17331" t="s">
        <v>80</v>
      </c>
      <c r="C17331" t="s">
        <v>22</v>
      </c>
      <c r="D17331" s="55">
        <v>47453</v>
      </c>
      <c r="E17331">
        <v>1.31</v>
      </c>
      <c r="F17331">
        <v>2076564</v>
      </c>
      <c r="G17331" s="58" t="s">
        <v>87</v>
      </c>
      <c r="H17331" s="58" t="s">
        <v>84</v>
      </c>
      <c r="I17331" s="60" t="s">
        <v>85</v>
      </c>
    </row>
    <row r="17332" spans="1:9" x14ac:dyDescent="0.2">
      <c r="A17332" t="s">
        <v>59</v>
      </c>
      <c r="B17332" t="s">
        <v>81</v>
      </c>
      <c r="C17332" t="s">
        <v>22</v>
      </c>
      <c r="D17332" s="55">
        <v>47453</v>
      </c>
      <c r="E17332">
        <v>-0.78</v>
      </c>
      <c r="F17332">
        <v>2076565</v>
      </c>
      <c r="G17332" s="58" t="s">
        <v>87</v>
      </c>
      <c r="H17332" s="58" t="s">
        <v>84</v>
      </c>
      <c r="I17332" s="60" t="s">
        <v>85</v>
      </c>
    </row>
    <row r="17333" spans="1:9" x14ac:dyDescent="0.2">
      <c r="A17333" t="s">
        <v>60</v>
      </c>
      <c r="B17333" t="s">
        <v>80</v>
      </c>
      <c r="C17333" t="s">
        <v>22</v>
      </c>
      <c r="D17333" s="55">
        <v>47453</v>
      </c>
      <c r="E17333">
        <v>1.31</v>
      </c>
      <c r="F17333">
        <v>2076566</v>
      </c>
      <c r="G17333" s="58" t="s">
        <v>87</v>
      </c>
      <c r="H17333" s="58" t="s">
        <v>84</v>
      </c>
      <c r="I17333" s="60" t="s">
        <v>85</v>
      </c>
    </row>
    <row r="17334" spans="1:9" x14ac:dyDescent="0.2">
      <c r="A17334" t="s">
        <v>60</v>
      </c>
      <c r="B17334" t="s">
        <v>81</v>
      </c>
      <c r="C17334" t="s">
        <v>22</v>
      </c>
      <c r="D17334" s="55">
        <v>47453</v>
      </c>
      <c r="E17334">
        <v>0.11</v>
      </c>
      <c r="F17334">
        <v>2076567</v>
      </c>
      <c r="G17334" s="58" t="s">
        <v>87</v>
      </c>
      <c r="H17334" s="58" t="s">
        <v>84</v>
      </c>
      <c r="I17334" s="60" t="s">
        <v>85</v>
      </c>
    </row>
    <row r="17335" spans="1:9" x14ac:dyDescent="0.2">
      <c r="A17335" t="s">
        <v>61</v>
      </c>
      <c r="B17335" t="s">
        <v>80</v>
      </c>
      <c r="C17335" t="s">
        <v>22</v>
      </c>
      <c r="D17335" s="55">
        <v>47453</v>
      </c>
      <c r="E17335">
        <v>1.31</v>
      </c>
      <c r="F17335">
        <v>2076568</v>
      </c>
      <c r="G17335" s="58" t="s">
        <v>87</v>
      </c>
      <c r="H17335" s="58" t="s">
        <v>84</v>
      </c>
      <c r="I17335" s="60" t="s">
        <v>85</v>
      </c>
    </row>
    <row r="17336" spans="1:9" x14ac:dyDescent="0.2">
      <c r="A17336" t="s">
        <v>61</v>
      </c>
      <c r="B17336" t="s">
        <v>81</v>
      </c>
      <c r="C17336" t="s">
        <v>22</v>
      </c>
      <c r="D17336" s="55">
        <v>47453</v>
      </c>
      <c r="E17336">
        <v>-0.7</v>
      </c>
      <c r="F17336">
        <v>2076569</v>
      </c>
      <c r="G17336" s="58" t="s">
        <v>87</v>
      </c>
      <c r="H17336" s="58" t="s">
        <v>84</v>
      </c>
      <c r="I17336" s="60" t="s">
        <v>85</v>
      </c>
    </row>
    <row r="17337" spans="1:9" x14ac:dyDescent="0.2">
      <c r="A17337" t="s">
        <v>62</v>
      </c>
      <c r="B17337" t="s">
        <v>80</v>
      </c>
      <c r="C17337" t="s">
        <v>22</v>
      </c>
      <c r="D17337" s="55">
        <v>47453</v>
      </c>
      <c r="E17337">
        <v>1.03</v>
      </c>
      <c r="F17337">
        <v>2076570</v>
      </c>
      <c r="G17337" s="58" t="s">
        <v>87</v>
      </c>
      <c r="H17337" s="58" t="s">
        <v>84</v>
      </c>
      <c r="I17337" s="60" t="s">
        <v>85</v>
      </c>
    </row>
    <row r="17338" spans="1:9" x14ac:dyDescent="0.2">
      <c r="A17338" t="s">
        <v>62</v>
      </c>
      <c r="B17338" t="s">
        <v>81</v>
      </c>
      <c r="C17338" t="s">
        <v>22</v>
      </c>
      <c r="D17338" s="55">
        <v>47453</v>
      </c>
      <c r="E17338">
        <v>0.04</v>
      </c>
      <c r="F17338">
        <v>2076571</v>
      </c>
      <c r="G17338" s="58" t="s">
        <v>87</v>
      </c>
      <c r="H17338" s="58" t="s">
        <v>84</v>
      </c>
      <c r="I17338" s="60" t="s">
        <v>85</v>
      </c>
    </row>
    <row r="17339" spans="1:9" x14ac:dyDescent="0.2">
      <c r="A17339" t="s">
        <v>63</v>
      </c>
      <c r="B17339" t="s">
        <v>80</v>
      </c>
      <c r="C17339" t="s">
        <v>22</v>
      </c>
      <c r="D17339" s="55">
        <v>47453</v>
      </c>
      <c r="E17339">
        <v>0</v>
      </c>
      <c r="F17339">
        <v>2076572</v>
      </c>
      <c r="G17339" s="58" t="s">
        <v>87</v>
      </c>
      <c r="H17339" s="58" t="s">
        <v>84</v>
      </c>
      <c r="I17339" s="60" t="s">
        <v>85</v>
      </c>
    </row>
    <row r="17340" spans="1:9" x14ac:dyDescent="0.2">
      <c r="A17340" t="s">
        <v>63</v>
      </c>
      <c r="B17340" t="s">
        <v>81</v>
      </c>
      <c r="C17340" t="s">
        <v>22</v>
      </c>
      <c r="D17340" s="55">
        <v>47453</v>
      </c>
      <c r="E17340">
        <v>0</v>
      </c>
      <c r="F17340">
        <v>2076573</v>
      </c>
      <c r="G17340" s="58" t="s">
        <v>87</v>
      </c>
      <c r="H17340" s="58" t="s">
        <v>84</v>
      </c>
      <c r="I17340" s="60" t="s">
        <v>85</v>
      </c>
    </row>
    <row r="17341" spans="1:9" x14ac:dyDescent="0.2">
      <c r="A17341" t="s">
        <v>64</v>
      </c>
      <c r="B17341" t="s">
        <v>80</v>
      </c>
      <c r="C17341" t="s">
        <v>22</v>
      </c>
      <c r="D17341" s="55">
        <v>47453</v>
      </c>
      <c r="E17341">
        <v>0</v>
      </c>
      <c r="F17341">
        <v>2076574</v>
      </c>
      <c r="G17341" s="58" t="s">
        <v>87</v>
      </c>
      <c r="H17341" s="58" t="s">
        <v>84</v>
      </c>
      <c r="I17341" s="60" t="s">
        <v>85</v>
      </c>
    </row>
    <row r="17342" spans="1:9" x14ac:dyDescent="0.2">
      <c r="A17342" t="s">
        <v>64</v>
      </c>
      <c r="B17342" t="s">
        <v>81</v>
      </c>
      <c r="C17342" t="s">
        <v>22</v>
      </c>
      <c r="D17342" s="55">
        <v>47453</v>
      </c>
      <c r="E17342">
        <v>0</v>
      </c>
      <c r="F17342">
        <v>2076575</v>
      </c>
      <c r="G17342" s="58" t="s">
        <v>87</v>
      </c>
      <c r="H17342" s="58" t="s">
        <v>84</v>
      </c>
      <c r="I17342" s="60" t="s">
        <v>85</v>
      </c>
    </row>
    <row r="17343" spans="1:9" x14ac:dyDescent="0.2">
      <c r="A17343" t="s">
        <v>79</v>
      </c>
      <c r="B17343" t="s">
        <v>80</v>
      </c>
      <c r="C17343" t="s">
        <v>22</v>
      </c>
      <c r="D17343" s="55">
        <v>47453</v>
      </c>
      <c r="E17343">
        <v>0</v>
      </c>
      <c r="F17343">
        <v>2076576</v>
      </c>
      <c r="G17343" s="58" t="s">
        <v>87</v>
      </c>
      <c r="H17343" s="58" t="s">
        <v>84</v>
      </c>
      <c r="I17343" s="60" t="s">
        <v>85</v>
      </c>
    </row>
    <row r="17344" spans="1:9" x14ac:dyDescent="0.2">
      <c r="A17344" t="s">
        <v>79</v>
      </c>
      <c r="B17344" t="s">
        <v>81</v>
      </c>
      <c r="C17344" t="s">
        <v>22</v>
      </c>
      <c r="D17344" s="55">
        <v>47453</v>
      </c>
      <c r="E17344">
        <v>0</v>
      </c>
      <c r="F17344">
        <v>2076577</v>
      </c>
      <c r="G17344" s="58" t="s">
        <v>87</v>
      </c>
      <c r="H17344" s="58" t="s">
        <v>84</v>
      </c>
      <c r="I17344" s="60" t="s">
        <v>85</v>
      </c>
    </row>
    <row r="17345" spans="1:9" x14ac:dyDescent="0.2">
      <c r="A17345" t="s">
        <v>65</v>
      </c>
      <c r="B17345" t="s">
        <v>80</v>
      </c>
      <c r="C17345" t="s">
        <v>22</v>
      </c>
      <c r="D17345" s="55">
        <v>47453</v>
      </c>
      <c r="E17345">
        <v>0</v>
      </c>
      <c r="F17345">
        <v>2076578</v>
      </c>
      <c r="G17345" s="58" t="s">
        <v>87</v>
      </c>
      <c r="H17345" s="58" t="s">
        <v>84</v>
      </c>
      <c r="I17345" s="60" t="s">
        <v>85</v>
      </c>
    </row>
    <row r="17346" spans="1:9" x14ac:dyDescent="0.2">
      <c r="A17346" t="s">
        <v>65</v>
      </c>
      <c r="B17346" t="s">
        <v>81</v>
      </c>
      <c r="C17346" t="s">
        <v>22</v>
      </c>
      <c r="D17346" s="55">
        <v>47453</v>
      </c>
      <c r="E17346">
        <v>0</v>
      </c>
      <c r="F17346">
        <v>2076579</v>
      </c>
      <c r="G17346" s="58" t="s">
        <v>87</v>
      </c>
      <c r="H17346" s="58" t="s">
        <v>84</v>
      </c>
      <c r="I17346" s="60" t="s">
        <v>85</v>
      </c>
    </row>
    <row r="17347" spans="1:9" x14ac:dyDescent="0.2">
      <c r="A17347" t="s">
        <v>82</v>
      </c>
      <c r="B17347" t="s">
        <v>80</v>
      </c>
      <c r="C17347" t="s">
        <v>22</v>
      </c>
      <c r="D17347" s="55">
        <v>47453</v>
      </c>
      <c r="E17347">
        <v>0</v>
      </c>
      <c r="F17347">
        <v>2076580</v>
      </c>
      <c r="G17347" s="58" t="s">
        <v>87</v>
      </c>
      <c r="H17347" s="58" t="s">
        <v>84</v>
      </c>
      <c r="I17347" s="60" t="s">
        <v>85</v>
      </c>
    </row>
    <row r="17348" spans="1:9" x14ac:dyDescent="0.2">
      <c r="B17348" t="s">
        <v>80</v>
      </c>
      <c r="C17348" t="s">
        <v>22</v>
      </c>
      <c r="D17348" s="55">
        <v>47453</v>
      </c>
      <c r="I17348" s="60" t="s">
        <v>86</v>
      </c>
    </row>
    <row r="17349" spans="1:9" x14ac:dyDescent="0.2">
      <c r="B17349" t="s">
        <v>80</v>
      </c>
      <c r="C17349" t="s">
        <v>22</v>
      </c>
      <c r="D17349" s="55">
        <v>47453</v>
      </c>
      <c r="I17349" s="60" t="s">
        <v>86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28</vt:i4>
      </vt:variant>
    </vt:vector>
  </HeadingPairs>
  <TitlesOfParts>
    <vt:vector size="37" baseType="lpstr">
      <vt:lpstr>IROQZ2</vt:lpstr>
      <vt:lpstr>IROQ</vt:lpstr>
      <vt:lpstr>Tables</vt:lpstr>
      <vt:lpstr>TETCO_TRANSCO</vt:lpstr>
      <vt:lpstr>Listen</vt:lpstr>
      <vt:lpstr>ALGO_TENN</vt:lpstr>
      <vt:lpstr>Publish</vt:lpstr>
      <vt:lpstr>Averaging</vt:lpstr>
      <vt:lpstr>DBReport</vt:lpstr>
      <vt:lpstr>Listen!aDate</vt:lpstr>
      <vt:lpstr>aDiscount_factor</vt:lpstr>
      <vt:lpstr>Curve_Code</vt:lpstr>
      <vt:lpstr>Listen!CurveCode</vt:lpstr>
      <vt:lpstr>dCurveCode</vt:lpstr>
      <vt:lpstr>dDate</vt:lpstr>
      <vt:lpstr>Discount_Factor</vt:lpstr>
      <vt:lpstr>dRiskType</vt:lpstr>
      <vt:lpstr>Environment</vt:lpstr>
      <vt:lpstr>network</vt:lpstr>
      <vt:lpstr>Period</vt:lpstr>
      <vt:lpstr>TETCO_TRANSCO!Print_Area</vt:lpstr>
      <vt:lpstr>rAmount</vt:lpstr>
      <vt:lpstr>rBookType</vt:lpstr>
      <vt:lpstr>rCurveCode</vt:lpstr>
      <vt:lpstr>rCurveDefID</vt:lpstr>
      <vt:lpstr>rCurveDefIdStatus</vt:lpstr>
      <vt:lpstr>rCurvePointStatus</vt:lpstr>
      <vt:lpstr>rCurveType</vt:lpstr>
      <vt:lpstr>rEffDate</vt:lpstr>
      <vt:lpstr>Risk</vt:lpstr>
      <vt:lpstr>Listen!RiskType</vt:lpstr>
      <vt:lpstr>rRefDate</vt:lpstr>
      <vt:lpstr>rTimeStamp</vt:lpstr>
      <vt:lpstr>rUpdateMsg</vt:lpstr>
      <vt:lpstr>service</vt:lpstr>
      <vt:lpstr>Tables!tblMthAdj</vt:lpstr>
      <vt:lpstr>Test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dc:description>- Oracle 8i ODBC QueryFix Applied</dc:description>
  <cp:lastModifiedBy>Felienne</cp:lastModifiedBy>
  <cp:lastPrinted>2001-10-05T19:35:59Z</cp:lastPrinted>
  <dcterms:created xsi:type="dcterms:W3CDTF">1999-11-22T15:31:15Z</dcterms:created>
  <dcterms:modified xsi:type="dcterms:W3CDTF">2014-09-03T20:05:39Z</dcterms:modified>
</cp:coreProperties>
</file>